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rkadiusz\Desktop\"/>
    </mc:Choice>
  </mc:AlternateContent>
  <xr:revisionPtr revIDLastSave="0" documentId="13_ncr:1_{803CCACD-CF24-4CF3-B76B-6B8DD181DAA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ojewództw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7849" i="1" l="1"/>
  <c r="X7848" i="1"/>
  <c r="X7847" i="1"/>
  <c r="X7846" i="1"/>
  <c r="X7845" i="1"/>
  <c r="X7844" i="1"/>
  <c r="X7843" i="1"/>
  <c r="X7842" i="1"/>
  <c r="X7841" i="1"/>
  <c r="X7840" i="1"/>
  <c r="X7839" i="1"/>
  <c r="X7838" i="1"/>
  <c r="X7837" i="1"/>
  <c r="X7836" i="1"/>
  <c r="X7835" i="1"/>
  <c r="X7834" i="1"/>
  <c r="X7833" i="1"/>
  <c r="X7832" i="1"/>
  <c r="X7831" i="1"/>
  <c r="X7830" i="1"/>
  <c r="X7829" i="1"/>
  <c r="X7828" i="1"/>
  <c r="X7827" i="1"/>
  <c r="X7826" i="1"/>
  <c r="X7825" i="1"/>
  <c r="X7824" i="1"/>
  <c r="X7823" i="1"/>
  <c r="X7822" i="1"/>
  <c r="X7821" i="1"/>
  <c r="X7820" i="1"/>
  <c r="X7819" i="1"/>
  <c r="X7818" i="1"/>
  <c r="X7817" i="1"/>
  <c r="X7816" i="1"/>
  <c r="X7815" i="1"/>
  <c r="X7814" i="1"/>
  <c r="X7813" i="1"/>
  <c r="X7812" i="1"/>
  <c r="X7811" i="1"/>
  <c r="X7810" i="1"/>
  <c r="X7809" i="1"/>
  <c r="X7808" i="1"/>
  <c r="X7807" i="1"/>
  <c r="X7806" i="1"/>
  <c r="X7805" i="1"/>
  <c r="X7804" i="1"/>
  <c r="X7803" i="1"/>
  <c r="X7802" i="1"/>
  <c r="X7801" i="1"/>
  <c r="X7800" i="1"/>
  <c r="X7799" i="1"/>
  <c r="X7798" i="1"/>
  <c r="X7797" i="1"/>
  <c r="X7796" i="1"/>
  <c r="X7795" i="1"/>
  <c r="X7794" i="1"/>
  <c r="X7793" i="1"/>
  <c r="X7792" i="1"/>
  <c r="X7791" i="1"/>
  <c r="X7790" i="1"/>
  <c r="X7789" i="1"/>
  <c r="X7788" i="1"/>
  <c r="X7787" i="1"/>
  <c r="X7786" i="1"/>
  <c r="X7785" i="1"/>
  <c r="X7784" i="1"/>
  <c r="X7783" i="1"/>
  <c r="X7782" i="1"/>
  <c r="X7781" i="1"/>
  <c r="X7780" i="1"/>
  <c r="X7779" i="1"/>
  <c r="X7778" i="1"/>
  <c r="X7777" i="1"/>
  <c r="X7776" i="1"/>
  <c r="X7775" i="1"/>
  <c r="X7774" i="1"/>
  <c r="X7773" i="1"/>
  <c r="X7772" i="1"/>
  <c r="X7771" i="1"/>
  <c r="X7770" i="1"/>
  <c r="X7769" i="1"/>
  <c r="X7768" i="1"/>
  <c r="X7767" i="1"/>
  <c r="X7766" i="1"/>
  <c r="X7765" i="1"/>
  <c r="X7764" i="1"/>
  <c r="X7763" i="1"/>
  <c r="X7762" i="1"/>
  <c r="X7761" i="1"/>
  <c r="X7760" i="1"/>
  <c r="X7759" i="1"/>
  <c r="X7758" i="1"/>
  <c r="X7757" i="1"/>
  <c r="X7756" i="1"/>
  <c r="X7755" i="1"/>
  <c r="X7754" i="1"/>
  <c r="X7753" i="1"/>
  <c r="X7752" i="1"/>
  <c r="Y9373" i="1"/>
  <c r="Y9343" i="1"/>
  <c r="Y9179" i="1"/>
  <c r="Y9082" i="1"/>
  <c r="Y2527" i="1"/>
  <c r="Y2516" i="1"/>
  <c r="Y2515" i="1"/>
  <c r="Y2514" i="1"/>
  <c r="X2" i="1"/>
  <c r="Y2" i="1" s="1"/>
  <c r="X3" i="1"/>
  <c r="X4" i="1"/>
  <c r="X5" i="1"/>
  <c r="X6" i="1"/>
  <c r="X7" i="1"/>
  <c r="Y7" i="1" s="1"/>
  <c r="X8" i="1"/>
  <c r="X9" i="1"/>
  <c r="Y9" i="1" s="1"/>
  <c r="X10" i="1"/>
  <c r="Y10" i="1" s="1"/>
  <c r="X11" i="1"/>
  <c r="X12" i="1"/>
  <c r="X13" i="1"/>
  <c r="X14" i="1"/>
  <c r="X15" i="1"/>
  <c r="Y15" i="1" s="1"/>
  <c r="X16" i="1"/>
  <c r="X17" i="1"/>
  <c r="X18" i="1"/>
  <c r="Y18" i="1" s="1"/>
  <c r="X19" i="1"/>
  <c r="Y19" i="1" s="1"/>
  <c r="X20" i="1"/>
  <c r="X21" i="1"/>
  <c r="Y21" i="1" s="1"/>
  <c r="X22" i="1"/>
  <c r="X23" i="1"/>
  <c r="Y23" i="1" s="1"/>
  <c r="X24" i="1"/>
  <c r="X25" i="1"/>
  <c r="X26" i="1"/>
  <c r="X27" i="1"/>
  <c r="X28" i="1"/>
  <c r="X29" i="1"/>
  <c r="X30" i="1"/>
  <c r="X31" i="1"/>
  <c r="Y31" i="1" s="1"/>
  <c r="X32" i="1"/>
  <c r="X33" i="1"/>
  <c r="Y33" i="1" s="1"/>
  <c r="X34" i="1"/>
  <c r="Y34" i="1" s="1"/>
  <c r="X35" i="1"/>
  <c r="X36" i="1"/>
  <c r="X37" i="1"/>
  <c r="X38" i="1"/>
  <c r="X39" i="1"/>
  <c r="Y39" i="1" s="1"/>
  <c r="X40" i="1"/>
  <c r="X41" i="1"/>
  <c r="X42" i="1"/>
  <c r="Y42" i="1" s="1"/>
  <c r="X43" i="1"/>
  <c r="Y43" i="1" s="1"/>
  <c r="X44" i="1"/>
  <c r="X45" i="1"/>
  <c r="Y45" i="1" s="1"/>
  <c r="X46" i="1"/>
  <c r="X47" i="1"/>
  <c r="Y47" i="1" s="1"/>
  <c r="X48" i="1"/>
  <c r="X49" i="1"/>
  <c r="X50" i="1"/>
  <c r="Y50" i="1" s="1"/>
  <c r="X51" i="1"/>
  <c r="X52" i="1"/>
  <c r="X53" i="1"/>
  <c r="X54" i="1"/>
  <c r="X55" i="1"/>
  <c r="Y55" i="1" s="1"/>
  <c r="X56" i="1"/>
  <c r="X57" i="1"/>
  <c r="Y57" i="1" s="1"/>
  <c r="X58" i="1"/>
  <c r="Y58" i="1" s="1"/>
  <c r="X59" i="1"/>
  <c r="X60" i="1"/>
  <c r="X61" i="1"/>
  <c r="X62" i="1"/>
  <c r="X63" i="1"/>
  <c r="Y63" i="1" s="1"/>
  <c r="X64" i="1"/>
  <c r="X65" i="1"/>
  <c r="X66" i="1"/>
  <c r="Y66" i="1" s="1"/>
  <c r="X67" i="1"/>
  <c r="Y67" i="1" s="1"/>
  <c r="X68" i="1"/>
  <c r="X69" i="1"/>
  <c r="Y69" i="1" s="1"/>
  <c r="X70" i="1"/>
  <c r="X71" i="1"/>
  <c r="Y71" i="1" s="1"/>
  <c r="X72" i="1"/>
  <c r="X73" i="1"/>
  <c r="X74" i="1"/>
  <c r="Y74" i="1" s="1"/>
  <c r="X75" i="1"/>
  <c r="X76" i="1"/>
  <c r="X77" i="1"/>
  <c r="X78" i="1"/>
  <c r="X79" i="1"/>
  <c r="Y79" i="1" s="1"/>
  <c r="X80" i="1"/>
  <c r="X81" i="1"/>
  <c r="Y81" i="1" s="1"/>
  <c r="X82" i="1"/>
  <c r="Y82" i="1" s="1"/>
  <c r="X83" i="1"/>
  <c r="X84" i="1"/>
  <c r="X85" i="1"/>
  <c r="X86" i="1"/>
  <c r="X87" i="1"/>
  <c r="Y87" i="1" s="1"/>
  <c r="X88" i="1"/>
  <c r="X89" i="1"/>
  <c r="X90" i="1"/>
  <c r="X91" i="1"/>
  <c r="Y91" i="1" s="1"/>
  <c r="X92" i="1"/>
  <c r="X93" i="1"/>
  <c r="Y93" i="1" s="1"/>
  <c r="X94" i="1"/>
  <c r="X95" i="1"/>
  <c r="Y95" i="1" s="1"/>
  <c r="X96" i="1"/>
  <c r="X97" i="1"/>
  <c r="X98" i="1"/>
  <c r="Y98" i="1" s="1"/>
  <c r="X99" i="1"/>
  <c r="X100" i="1"/>
  <c r="X101" i="1"/>
  <c r="X102" i="1"/>
  <c r="X103" i="1"/>
  <c r="Y103" i="1" s="1"/>
  <c r="X104" i="1"/>
  <c r="X105" i="1"/>
  <c r="Y105" i="1" s="1"/>
  <c r="X106" i="1"/>
  <c r="Y106" i="1" s="1"/>
  <c r="X107" i="1"/>
  <c r="X108" i="1"/>
  <c r="X109" i="1"/>
  <c r="X110" i="1"/>
  <c r="X111" i="1"/>
  <c r="Y111" i="1" s="1"/>
  <c r="X112" i="1"/>
  <c r="X113" i="1"/>
  <c r="X114" i="1"/>
  <c r="Y114" i="1" s="1"/>
  <c r="X115" i="1"/>
  <c r="X116" i="1"/>
  <c r="X117" i="1"/>
  <c r="Y117" i="1" s="1"/>
  <c r="X118" i="1"/>
  <c r="X119" i="1"/>
  <c r="Y119" i="1" s="1"/>
  <c r="X120" i="1"/>
  <c r="X121" i="1"/>
  <c r="X122" i="1"/>
  <c r="Y122" i="1" s="1"/>
  <c r="X123" i="1"/>
  <c r="X124" i="1"/>
  <c r="X125" i="1"/>
  <c r="X126" i="1"/>
  <c r="X127" i="1"/>
  <c r="Y127" i="1" s="1"/>
  <c r="X128" i="1"/>
  <c r="X129" i="1"/>
  <c r="Y129" i="1" s="1"/>
  <c r="X130" i="1"/>
  <c r="Y130" i="1" s="1"/>
  <c r="X131" i="1"/>
  <c r="X132" i="1"/>
  <c r="X133" i="1"/>
  <c r="X134" i="1"/>
  <c r="X135" i="1"/>
  <c r="Y135" i="1" s="1"/>
  <c r="X136" i="1"/>
  <c r="X137" i="1"/>
  <c r="X138" i="1"/>
  <c r="Y138" i="1" s="1"/>
  <c r="X139" i="1"/>
  <c r="Y139" i="1" s="1"/>
  <c r="X140" i="1"/>
  <c r="X141" i="1"/>
  <c r="Y141" i="1" s="1"/>
  <c r="X142" i="1"/>
  <c r="X143" i="1"/>
  <c r="Y143" i="1" s="1"/>
  <c r="X144" i="1"/>
  <c r="X145" i="1"/>
  <c r="X146" i="1"/>
  <c r="Y146" i="1" s="1"/>
  <c r="X147" i="1"/>
  <c r="X148" i="1"/>
  <c r="X149" i="1"/>
  <c r="X150" i="1"/>
  <c r="X151" i="1"/>
  <c r="Y151" i="1" s="1"/>
  <c r="X152" i="1"/>
  <c r="X153" i="1"/>
  <c r="Y153" i="1" s="1"/>
  <c r="X154" i="1"/>
  <c r="X155" i="1"/>
  <c r="X156" i="1"/>
  <c r="X157" i="1"/>
  <c r="X158" i="1"/>
  <c r="X159" i="1"/>
  <c r="Y159" i="1" s="1"/>
  <c r="X160" i="1"/>
  <c r="X161" i="1"/>
  <c r="X162" i="1"/>
  <c r="Y162" i="1" s="1"/>
  <c r="X163" i="1"/>
  <c r="X164" i="1"/>
  <c r="X165" i="1"/>
  <c r="Y165" i="1" s="1"/>
  <c r="X166" i="1"/>
  <c r="X167" i="1"/>
  <c r="Y167" i="1" s="1"/>
  <c r="X168" i="1"/>
  <c r="X169" i="1"/>
  <c r="X170" i="1"/>
  <c r="Y170" i="1" s="1"/>
  <c r="X171" i="1"/>
  <c r="X172" i="1"/>
  <c r="X173" i="1"/>
  <c r="X174" i="1"/>
  <c r="X175" i="1"/>
  <c r="Y175" i="1" s="1"/>
  <c r="X176" i="1"/>
  <c r="X177" i="1"/>
  <c r="Y177" i="1" s="1"/>
  <c r="X178" i="1"/>
  <c r="Y178" i="1" s="1"/>
  <c r="X179" i="1"/>
  <c r="X180" i="1"/>
  <c r="X181" i="1"/>
  <c r="X182" i="1"/>
  <c r="X183" i="1"/>
  <c r="Y183" i="1" s="1"/>
  <c r="X184" i="1"/>
  <c r="X185" i="1"/>
  <c r="X186" i="1"/>
  <c r="Y186" i="1" s="1"/>
  <c r="X187" i="1"/>
  <c r="Y187" i="1" s="1"/>
  <c r="X188" i="1"/>
  <c r="X189" i="1"/>
  <c r="Y189" i="1" s="1"/>
  <c r="X190" i="1"/>
  <c r="X191" i="1"/>
  <c r="Y191" i="1" s="1"/>
  <c r="X192" i="1"/>
  <c r="X193" i="1"/>
  <c r="X194" i="1"/>
  <c r="Y194" i="1" s="1"/>
  <c r="X195" i="1"/>
  <c r="X196" i="1"/>
  <c r="X197" i="1"/>
  <c r="X198" i="1"/>
  <c r="X199" i="1"/>
  <c r="Y199" i="1" s="1"/>
  <c r="X200" i="1"/>
  <c r="X201" i="1"/>
  <c r="Y201" i="1" s="1"/>
  <c r="X202" i="1"/>
  <c r="Y202" i="1" s="1"/>
  <c r="X203" i="1"/>
  <c r="X204" i="1"/>
  <c r="X205" i="1"/>
  <c r="X206" i="1"/>
  <c r="X207" i="1"/>
  <c r="Y207" i="1" s="1"/>
  <c r="X208" i="1"/>
  <c r="X209" i="1"/>
  <c r="X210" i="1"/>
  <c r="Y210" i="1" s="1"/>
  <c r="X211" i="1"/>
  <c r="X212" i="1"/>
  <c r="X213" i="1"/>
  <c r="Y213" i="1" s="1"/>
  <c r="X214" i="1"/>
  <c r="X215" i="1"/>
  <c r="Y215" i="1" s="1"/>
  <c r="X216" i="1"/>
  <c r="X217" i="1"/>
  <c r="X218" i="1"/>
  <c r="X219" i="1"/>
  <c r="X220" i="1"/>
  <c r="X221" i="1"/>
  <c r="X222" i="1"/>
  <c r="X223" i="1"/>
  <c r="Y223" i="1" s="1"/>
  <c r="X224" i="1"/>
  <c r="X225" i="1"/>
  <c r="X226" i="1"/>
  <c r="Y226" i="1" s="1"/>
  <c r="X227" i="1"/>
  <c r="X228" i="1"/>
  <c r="X229" i="1"/>
  <c r="X230" i="1"/>
  <c r="X231" i="1"/>
  <c r="Y231" i="1" s="1"/>
  <c r="X232" i="1"/>
  <c r="X233" i="1"/>
  <c r="X234" i="1"/>
  <c r="Y234" i="1" s="1"/>
  <c r="X235" i="1"/>
  <c r="Y235" i="1" s="1"/>
  <c r="X236" i="1"/>
  <c r="X237" i="1"/>
  <c r="Y237" i="1" s="1"/>
  <c r="X238" i="1"/>
  <c r="X239" i="1"/>
  <c r="Y239" i="1" s="1"/>
  <c r="X240" i="1"/>
  <c r="X241" i="1"/>
  <c r="X242" i="1"/>
  <c r="Y242" i="1" s="1"/>
  <c r="X243" i="1"/>
  <c r="X244" i="1"/>
  <c r="X245" i="1"/>
  <c r="X246" i="1"/>
  <c r="X247" i="1"/>
  <c r="Y247" i="1" s="1"/>
  <c r="X248" i="1"/>
  <c r="X249" i="1"/>
  <c r="Y249" i="1" s="1"/>
  <c r="X250" i="1"/>
  <c r="Y250" i="1" s="1"/>
  <c r="X251" i="1"/>
  <c r="X252" i="1"/>
  <c r="X253" i="1"/>
  <c r="X254" i="1"/>
  <c r="X255" i="1"/>
  <c r="Y255" i="1" s="1"/>
  <c r="X256" i="1"/>
  <c r="X257" i="1"/>
  <c r="X258" i="1"/>
  <c r="Y258" i="1" s="1"/>
  <c r="X259" i="1"/>
  <c r="X260" i="1"/>
  <c r="X261" i="1"/>
  <c r="Y261" i="1" s="1"/>
  <c r="X262" i="1"/>
  <c r="X263" i="1"/>
  <c r="Y263" i="1" s="1"/>
  <c r="X264" i="1"/>
  <c r="X265" i="1"/>
  <c r="X266" i="1"/>
  <c r="Y266" i="1" s="1"/>
  <c r="X267" i="1"/>
  <c r="X268" i="1"/>
  <c r="X269" i="1"/>
  <c r="X270" i="1"/>
  <c r="X271" i="1"/>
  <c r="Y271" i="1" s="1"/>
  <c r="X272" i="1"/>
  <c r="X273" i="1"/>
  <c r="X274" i="1"/>
  <c r="Y274" i="1" s="1"/>
  <c r="X275" i="1"/>
  <c r="X276" i="1"/>
  <c r="X277" i="1"/>
  <c r="X278" i="1"/>
  <c r="X279" i="1"/>
  <c r="Y279" i="1" s="1"/>
  <c r="X280" i="1"/>
  <c r="X281" i="1"/>
  <c r="X282" i="1"/>
  <c r="X283" i="1"/>
  <c r="Y283" i="1" s="1"/>
  <c r="X284" i="1"/>
  <c r="X285" i="1"/>
  <c r="Y285" i="1" s="1"/>
  <c r="X286" i="1"/>
  <c r="X287" i="1"/>
  <c r="Y287" i="1" s="1"/>
  <c r="X288" i="1"/>
  <c r="X289" i="1"/>
  <c r="X290" i="1"/>
  <c r="Y290" i="1" s="1"/>
  <c r="X291" i="1"/>
  <c r="X292" i="1"/>
  <c r="X293" i="1"/>
  <c r="X294" i="1"/>
  <c r="X295" i="1"/>
  <c r="Y295" i="1" s="1"/>
  <c r="X296" i="1"/>
  <c r="X297" i="1"/>
  <c r="Y297" i="1" s="1"/>
  <c r="X298" i="1"/>
  <c r="Y298" i="1" s="1"/>
  <c r="X299" i="1"/>
  <c r="X300" i="1"/>
  <c r="X301" i="1"/>
  <c r="X302" i="1"/>
  <c r="X303" i="1"/>
  <c r="Y303" i="1" s="1"/>
  <c r="X304" i="1"/>
  <c r="X305" i="1"/>
  <c r="X306" i="1"/>
  <c r="Y306" i="1" s="1"/>
  <c r="X307" i="1"/>
  <c r="Y307" i="1" s="1"/>
  <c r="X308" i="1"/>
  <c r="X309" i="1"/>
  <c r="Y309" i="1" s="1"/>
  <c r="X310" i="1"/>
  <c r="X311" i="1"/>
  <c r="Y311" i="1" s="1"/>
  <c r="X312" i="1"/>
  <c r="X313" i="1"/>
  <c r="X314" i="1"/>
  <c r="Y314" i="1" s="1"/>
  <c r="X315" i="1"/>
  <c r="X316" i="1"/>
  <c r="X317" i="1"/>
  <c r="X318" i="1"/>
  <c r="X319" i="1"/>
  <c r="Y319" i="1" s="1"/>
  <c r="X320" i="1"/>
  <c r="X321" i="1"/>
  <c r="Y321" i="1" s="1"/>
  <c r="X322" i="1"/>
  <c r="Y322" i="1" s="1"/>
  <c r="X323" i="1"/>
  <c r="X324" i="1"/>
  <c r="X325" i="1"/>
  <c r="X326" i="1"/>
  <c r="X327" i="1"/>
  <c r="Y327" i="1" s="1"/>
  <c r="X328" i="1"/>
  <c r="X329" i="1"/>
  <c r="X330" i="1"/>
  <c r="Y330" i="1" s="1"/>
  <c r="X331" i="1"/>
  <c r="Y331" i="1" s="1"/>
  <c r="X332" i="1"/>
  <c r="X333" i="1"/>
  <c r="Y333" i="1" s="1"/>
  <c r="X334" i="1"/>
  <c r="X335" i="1"/>
  <c r="Y335" i="1" s="1"/>
  <c r="X336" i="1"/>
  <c r="X337" i="1"/>
  <c r="X338" i="1"/>
  <c r="Y338" i="1" s="1"/>
  <c r="X339" i="1"/>
  <c r="X340" i="1"/>
  <c r="X341" i="1"/>
  <c r="X342" i="1"/>
  <c r="X343" i="1"/>
  <c r="Y343" i="1" s="1"/>
  <c r="X344" i="1"/>
  <c r="X345" i="1"/>
  <c r="Y345" i="1" s="1"/>
  <c r="X346" i="1"/>
  <c r="X347" i="1"/>
  <c r="X348" i="1"/>
  <c r="X349" i="1"/>
  <c r="X350" i="1"/>
  <c r="X351" i="1"/>
  <c r="Y351" i="1" s="1"/>
  <c r="X352" i="1"/>
  <c r="X353" i="1"/>
  <c r="X354" i="1"/>
  <c r="Y354" i="1" s="1"/>
  <c r="X355" i="1"/>
  <c r="Y355" i="1" s="1"/>
  <c r="X356" i="1"/>
  <c r="X357" i="1"/>
  <c r="Y357" i="1" s="1"/>
  <c r="X358" i="1"/>
  <c r="X359" i="1"/>
  <c r="Y359" i="1" s="1"/>
  <c r="X360" i="1"/>
  <c r="X361" i="1"/>
  <c r="X362" i="1"/>
  <c r="Y362" i="1" s="1"/>
  <c r="X363" i="1"/>
  <c r="X364" i="1"/>
  <c r="X365" i="1"/>
  <c r="X366" i="1"/>
  <c r="X367" i="1"/>
  <c r="Y367" i="1" s="1"/>
  <c r="X368" i="1"/>
  <c r="X369" i="1"/>
  <c r="Y369" i="1" s="1"/>
  <c r="X370" i="1"/>
  <c r="Y370" i="1" s="1"/>
  <c r="X371" i="1"/>
  <c r="X372" i="1"/>
  <c r="X373" i="1"/>
  <c r="X374" i="1"/>
  <c r="X375" i="1"/>
  <c r="Y375" i="1" s="1"/>
  <c r="X376" i="1"/>
  <c r="X377" i="1"/>
  <c r="X378" i="1"/>
  <c r="Y378" i="1" s="1"/>
  <c r="X379" i="1"/>
  <c r="Y379" i="1" s="1"/>
  <c r="X380" i="1"/>
  <c r="X381" i="1"/>
  <c r="X382" i="1"/>
  <c r="X383" i="1"/>
  <c r="Y383" i="1" s="1"/>
  <c r="X384" i="1"/>
  <c r="X385" i="1"/>
  <c r="X386" i="1"/>
  <c r="Y386" i="1" s="1"/>
  <c r="X387" i="1"/>
  <c r="X388" i="1"/>
  <c r="X389" i="1"/>
  <c r="X390" i="1"/>
  <c r="X391" i="1"/>
  <c r="Y391" i="1" s="1"/>
  <c r="X392" i="1"/>
  <c r="X393" i="1"/>
  <c r="Y393" i="1" s="1"/>
  <c r="X394" i="1"/>
  <c r="Y394" i="1" s="1"/>
  <c r="X395" i="1"/>
  <c r="X396" i="1"/>
  <c r="X397" i="1"/>
  <c r="X398" i="1"/>
  <c r="X399" i="1"/>
  <c r="Y399" i="1" s="1"/>
  <c r="X400" i="1"/>
  <c r="X401" i="1"/>
  <c r="X402" i="1"/>
  <c r="Y402" i="1" s="1"/>
  <c r="X403" i="1"/>
  <c r="Y403" i="1" s="1"/>
  <c r="X404" i="1"/>
  <c r="X405" i="1"/>
  <c r="Y405" i="1" s="1"/>
  <c r="X406" i="1"/>
  <c r="X407" i="1"/>
  <c r="Y407" i="1" s="1"/>
  <c r="X408" i="1"/>
  <c r="X409" i="1"/>
  <c r="X410" i="1"/>
  <c r="X411" i="1"/>
  <c r="X412" i="1"/>
  <c r="X413" i="1"/>
  <c r="X414" i="1"/>
  <c r="X415" i="1"/>
  <c r="Y415" i="1" s="1"/>
  <c r="X416" i="1"/>
  <c r="X417" i="1"/>
  <c r="Y417" i="1" s="1"/>
  <c r="X418" i="1"/>
  <c r="Y418" i="1" s="1"/>
  <c r="X419" i="1"/>
  <c r="X420" i="1"/>
  <c r="X421" i="1"/>
  <c r="X422" i="1"/>
  <c r="X423" i="1"/>
  <c r="Y423" i="1" s="1"/>
  <c r="X424" i="1"/>
  <c r="X425" i="1"/>
  <c r="X426" i="1"/>
  <c r="Y426" i="1" s="1"/>
  <c r="X427" i="1"/>
  <c r="Y427" i="1" s="1"/>
  <c r="X428" i="1"/>
  <c r="X429" i="1"/>
  <c r="Y429" i="1" s="1"/>
  <c r="X430" i="1"/>
  <c r="X431" i="1"/>
  <c r="Y431" i="1" s="1"/>
  <c r="X432" i="1"/>
  <c r="X433" i="1"/>
  <c r="X434" i="1"/>
  <c r="Y434" i="1" s="1"/>
  <c r="X435" i="1"/>
  <c r="X436" i="1"/>
  <c r="X437" i="1"/>
  <c r="X438" i="1"/>
  <c r="X439" i="1"/>
  <c r="Y439" i="1" s="1"/>
  <c r="X440" i="1"/>
  <c r="X441" i="1"/>
  <c r="Y441" i="1" s="1"/>
  <c r="X442" i="1"/>
  <c r="Y442" i="1" s="1"/>
  <c r="X443" i="1"/>
  <c r="X444" i="1"/>
  <c r="X445" i="1"/>
  <c r="X446" i="1"/>
  <c r="X447" i="1"/>
  <c r="Y447" i="1" s="1"/>
  <c r="X448" i="1"/>
  <c r="X449" i="1"/>
  <c r="X450" i="1"/>
  <c r="Y450" i="1" s="1"/>
  <c r="X451" i="1"/>
  <c r="Y451" i="1" s="1"/>
  <c r="X452" i="1"/>
  <c r="X453" i="1"/>
  <c r="Y453" i="1" s="1"/>
  <c r="X454" i="1"/>
  <c r="X455" i="1"/>
  <c r="Y455" i="1" s="1"/>
  <c r="X456" i="1"/>
  <c r="X457" i="1"/>
  <c r="X458" i="1"/>
  <c r="Y458" i="1" s="1"/>
  <c r="X459" i="1"/>
  <c r="X460" i="1"/>
  <c r="X461" i="1"/>
  <c r="X462" i="1"/>
  <c r="X463" i="1"/>
  <c r="Y463" i="1" s="1"/>
  <c r="X464" i="1"/>
  <c r="X465" i="1"/>
  <c r="Y465" i="1" s="1"/>
  <c r="X466" i="1"/>
  <c r="Y466" i="1" s="1"/>
  <c r="X467" i="1"/>
  <c r="X468" i="1"/>
  <c r="X469" i="1"/>
  <c r="X470" i="1"/>
  <c r="X471" i="1"/>
  <c r="Y471" i="1" s="1"/>
  <c r="X472" i="1"/>
  <c r="X473" i="1"/>
  <c r="X474" i="1"/>
  <c r="X475" i="1"/>
  <c r="X476" i="1"/>
  <c r="X477" i="1"/>
  <c r="X478" i="1"/>
  <c r="X479" i="1"/>
  <c r="Y479" i="1" s="1"/>
  <c r="X480" i="1"/>
  <c r="X481" i="1"/>
  <c r="X482" i="1"/>
  <c r="Y482" i="1" s="1"/>
  <c r="X483" i="1"/>
  <c r="X484" i="1"/>
  <c r="X485" i="1"/>
  <c r="X486" i="1"/>
  <c r="X487" i="1"/>
  <c r="Y487" i="1" s="1"/>
  <c r="X488" i="1"/>
  <c r="X489" i="1"/>
  <c r="Y489" i="1" s="1"/>
  <c r="X490" i="1"/>
  <c r="Y490" i="1" s="1"/>
  <c r="X491" i="1"/>
  <c r="X492" i="1"/>
  <c r="X493" i="1"/>
  <c r="X494" i="1"/>
  <c r="X495" i="1"/>
  <c r="Y495" i="1" s="1"/>
  <c r="X496" i="1"/>
  <c r="X497" i="1"/>
  <c r="X498" i="1"/>
  <c r="Y498" i="1" s="1"/>
  <c r="X499" i="1"/>
  <c r="Y499" i="1" s="1"/>
  <c r="X500" i="1"/>
  <c r="X501" i="1"/>
  <c r="Y501" i="1" s="1"/>
  <c r="X502" i="1"/>
  <c r="X503" i="1"/>
  <c r="Y503" i="1" s="1"/>
  <c r="X504" i="1"/>
  <c r="X505" i="1"/>
  <c r="X506" i="1"/>
  <c r="Y506" i="1" s="1"/>
  <c r="X507" i="1"/>
  <c r="X508" i="1"/>
  <c r="X509" i="1"/>
  <c r="X510" i="1"/>
  <c r="X511" i="1"/>
  <c r="Y511" i="1" s="1"/>
  <c r="X512" i="1"/>
  <c r="X513" i="1"/>
  <c r="Y513" i="1" s="1"/>
  <c r="X514" i="1"/>
  <c r="Y514" i="1" s="1"/>
  <c r="X515" i="1"/>
  <c r="X516" i="1"/>
  <c r="X517" i="1"/>
  <c r="X518" i="1"/>
  <c r="X519" i="1"/>
  <c r="Y519" i="1" s="1"/>
  <c r="X520" i="1"/>
  <c r="X521" i="1"/>
  <c r="X524" i="1"/>
  <c r="Y524" i="1" s="1"/>
  <c r="X525" i="1"/>
  <c r="X526" i="1"/>
  <c r="X527" i="1"/>
  <c r="X528" i="1"/>
  <c r="X529" i="1"/>
  <c r="Y529" i="1" s="1"/>
  <c r="X530" i="1"/>
  <c r="X531" i="1"/>
  <c r="X532" i="1"/>
  <c r="Y532" i="1" s="1"/>
  <c r="X533" i="1"/>
  <c r="X534" i="1"/>
  <c r="X535" i="1"/>
  <c r="X536" i="1"/>
  <c r="X537" i="1"/>
  <c r="Y537" i="1" s="1"/>
  <c r="X538" i="1"/>
  <c r="X539" i="1"/>
  <c r="Y539" i="1" s="1"/>
  <c r="X540" i="1"/>
  <c r="X541" i="1"/>
  <c r="X542" i="1"/>
  <c r="X543" i="1"/>
  <c r="X544" i="1"/>
  <c r="X545" i="1"/>
  <c r="Y545" i="1" s="1"/>
  <c r="X546" i="1"/>
  <c r="X547" i="1"/>
  <c r="X548" i="1"/>
  <c r="Y548" i="1" s="1"/>
  <c r="X549" i="1"/>
  <c r="Y549" i="1" s="1"/>
  <c r="X550" i="1"/>
  <c r="X551" i="1"/>
  <c r="Y551" i="1" s="1"/>
  <c r="X552" i="1"/>
  <c r="X553" i="1"/>
  <c r="Y553" i="1" s="1"/>
  <c r="X554" i="1"/>
  <c r="X555" i="1"/>
  <c r="X556" i="1"/>
  <c r="Y556" i="1" s="1"/>
  <c r="X557" i="1"/>
  <c r="X558" i="1"/>
  <c r="X559" i="1"/>
  <c r="X560" i="1"/>
  <c r="X561" i="1"/>
  <c r="Y561" i="1" s="1"/>
  <c r="X562" i="1"/>
  <c r="X563" i="1"/>
  <c r="Y563" i="1" s="1"/>
  <c r="X564" i="1"/>
  <c r="Y564" i="1" s="1"/>
  <c r="X565" i="1"/>
  <c r="X566" i="1"/>
  <c r="X567" i="1"/>
  <c r="X568" i="1"/>
  <c r="X569" i="1"/>
  <c r="Y569" i="1" s="1"/>
  <c r="X570" i="1"/>
  <c r="X571" i="1"/>
  <c r="X572" i="1"/>
  <c r="Y572" i="1" s="1"/>
  <c r="X573" i="1"/>
  <c r="X574" i="1"/>
  <c r="X575" i="1"/>
  <c r="Y575" i="1" s="1"/>
  <c r="X576" i="1"/>
  <c r="X577" i="1"/>
  <c r="Y577" i="1" s="1"/>
  <c r="X578" i="1"/>
  <c r="X579" i="1"/>
  <c r="X580" i="1"/>
  <c r="Y580" i="1" s="1"/>
  <c r="X581" i="1"/>
  <c r="X582" i="1"/>
  <c r="X583" i="1"/>
  <c r="X584" i="1"/>
  <c r="X585" i="1"/>
  <c r="Y585" i="1" s="1"/>
  <c r="X586" i="1"/>
  <c r="X587" i="1"/>
  <c r="Y587" i="1" s="1"/>
  <c r="X588" i="1"/>
  <c r="Y588" i="1" s="1"/>
  <c r="X589" i="1"/>
  <c r="X590" i="1"/>
  <c r="X591" i="1"/>
  <c r="X592" i="1"/>
  <c r="X593" i="1"/>
  <c r="X594" i="1"/>
  <c r="X595" i="1"/>
  <c r="X596" i="1"/>
  <c r="Y596" i="1" s="1"/>
  <c r="X597" i="1"/>
  <c r="Y597" i="1" s="1"/>
  <c r="X598" i="1"/>
  <c r="X599" i="1"/>
  <c r="Y599" i="1" s="1"/>
  <c r="X600" i="1"/>
  <c r="X601" i="1"/>
  <c r="X602" i="1"/>
  <c r="X603" i="1"/>
  <c r="X604" i="1"/>
  <c r="Y604" i="1" s="1"/>
  <c r="X605" i="1"/>
  <c r="X606" i="1"/>
  <c r="X607" i="1"/>
  <c r="X608" i="1"/>
  <c r="X609" i="1"/>
  <c r="Y609" i="1" s="1"/>
  <c r="X610" i="1"/>
  <c r="X611" i="1"/>
  <c r="Y611" i="1" s="1"/>
  <c r="X612" i="1"/>
  <c r="Y612" i="1" s="1"/>
  <c r="X613" i="1"/>
  <c r="X614" i="1"/>
  <c r="X615" i="1"/>
  <c r="X616" i="1"/>
  <c r="X617" i="1"/>
  <c r="X618" i="1"/>
  <c r="X619" i="1"/>
  <c r="X620" i="1"/>
  <c r="Y620" i="1" s="1"/>
  <c r="X621" i="1"/>
  <c r="Y621" i="1" s="1"/>
  <c r="X622" i="1"/>
  <c r="X623" i="1"/>
  <c r="Y623" i="1" s="1"/>
  <c r="X624" i="1"/>
  <c r="X625" i="1"/>
  <c r="X626" i="1"/>
  <c r="X627" i="1"/>
  <c r="X628" i="1"/>
  <c r="Y628" i="1" s="1"/>
  <c r="X629" i="1"/>
  <c r="X630" i="1"/>
  <c r="X631" i="1"/>
  <c r="X632" i="1"/>
  <c r="X633" i="1"/>
  <c r="Y633" i="1" s="1"/>
  <c r="X634" i="1"/>
  <c r="X635" i="1"/>
  <c r="Y635" i="1" s="1"/>
  <c r="X636" i="1"/>
  <c r="Y636" i="1" s="1"/>
  <c r="X637" i="1"/>
  <c r="X638" i="1"/>
  <c r="X639" i="1"/>
  <c r="X640" i="1"/>
  <c r="X641" i="1"/>
  <c r="X642" i="1"/>
  <c r="X643" i="1"/>
  <c r="X644" i="1"/>
  <c r="Y644" i="1" s="1"/>
  <c r="X645" i="1"/>
  <c r="Y645" i="1" s="1"/>
  <c r="X646" i="1"/>
  <c r="X647" i="1"/>
  <c r="Y647" i="1" s="1"/>
  <c r="X648" i="1"/>
  <c r="X649" i="1"/>
  <c r="X650" i="1"/>
  <c r="X651" i="1"/>
  <c r="X652" i="1"/>
  <c r="Y652" i="1" s="1"/>
  <c r="X653" i="1"/>
  <c r="X654" i="1"/>
  <c r="X655" i="1"/>
  <c r="X656" i="1"/>
  <c r="X657" i="1"/>
  <c r="X658" i="1"/>
  <c r="X659" i="1"/>
  <c r="Y659" i="1" s="1"/>
  <c r="X660" i="1"/>
  <c r="Y660" i="1" s="1"/>
  <c r="X661" i="1"/>
  <c r="X662" i="1"/>
  <c r="X663" i="1"/>
  <c r="X664" i="1"/>
  <c r="X665" i="1"/>
  <c r="X666" i="1"/>
  <c r="X667" i="1"/>
  <c r="X668" i="1"/>
  <c r="Y668" i="1" s="1"/>
  <c r="X669" i="1"/>
  <c r="X670" i="1"/>
  <c r="X671" i="1"/>
  <c r="Y671" i="1" s="1"/>
  <c r="X672" i="1"/>
  <c r="X673" i="1"/>
  <c r="X674" i="1"/>
  <c r="X675" i="1"/>
  <c r="X676" i="1"/>
  <c r="Y676" i="1" s="1"/>
  <c r="X677" i="1"/>
  <c r="X678" i="1"/>
  <c r="X679" i="1"/>
  <c r="X680" i="1"/>
  <c r="X681" i="1"/>
  <c r="Y681" i="1" s="1"/>
  <c r="X682" i="1"/>
  <c r="X683" i="1"/>
  <c r="Y683" i="1" s="1"/>
  <c r="X684" i="1"/>
  <c r="Y684" i="1" s="1"/>
  <c r="X685" i="1"/>
  <c r="X686" i="1"/>
  <c r="X687" i="1"/>
  <c r="X688" i="1"/>
  <c r="X689" i="1"/>
  <c r="X690" i="1"/>
  <c r="X691" i="1"/>
  <c r="X692" i="1"/>
  <c r="Y692" i="1" s="1"/>
  <c r="X693" i="1"/>
  <c r="Y693" i="1" s="1"/>
  <c r="X694" i="1"/>
  <c r="X695" i="1"/>
  <c r="Y695" i="1" s="1"/>
  <c r="X696" i="1"/>
  <c r="X697" i="1"/>
  <c r="X698" i="1"/>
  <c r="X699" i="1"/>
  <c r="X700" i="1"/>
  <c r="Y700" i="1" s="1"/>
  <c r="X701" i="1"/>
  <c r="X702" i="1"/>
  <c r="X703" i="1"/>
  <c r="X704" i="1"/>
  <c r="X705" i="1"/>
  <c r="Y705" i="1" s="1"/>
  <c r="X706" i="1"/>
  <c r="X707" i="1"/>
  <c r="Y707" i="1" s="1"/>
  <c r="X708" i="1"/>
  <c r="Y708" i="1" s="1"/>
  <c r="X709" i="1"/>
  <c r="X710" i="1"/>
  <c r="X711" i="1"/>
  <c r="X712" i="1"/>
  <c r="X713" i="1"/>
  <c r="X714" i="1"/>
  <c r="X715" i="1"/>
  <c r="X716" i="1"/>
  <c r="Y716" i="1" s="1"/>
  <c r="X717" i="1"/>
  <c r="Y717" i="1" s="1"/>
  <c r="X718" i="1"/>
  <c r="X719" i="1"/>
  <c r="Y719" i="1" s="1"/>
  <c r="X720" i="1"/>
  <c r="X721" i="1"/>
  <c r="X722" i="1"/>
  <c r="X723" i="1"/>
  <c r="X724" i="1"/>
  <c r="Y724" i="1" s="1"/>
  <c r="X725" i="1"/>
  <c r="X726" i="1"/>
  <c r="X727" i="1"/>
  <c r="X728" i="1"/>
  <c r="X729" i="1"/>
  <c r="Y729" i="1" s="1"/>
  <c r="X730" i="1"/>
  <c r="X731" i="1"/>
  <c r="Y731" i="1" s="1"/>
  <c r="X732" i="1"/>
  <c r="Y732" i="1" s="1"/>
  <c r="X733" i="1"/>
  <c r="X734" i="1"/>
  <c r="X735" i="1"/>
  <c r="X736" i="1"/>
  <c r="X737" i="1"/>
  <c r="X738" i="1"/>
  <c r="X739" i="1"/>
  <c r="X740" i="1"/>
  <c r="Y740" i="1" s="1"/>
  <c r="X741" i="1"/>
  <c r="Y741" i="1" s="1"/>
  <c r="X790" i="1"/>
  <c r="X791" i="1"/>
  <c r="Y791" i="1" s="1"/>
  <c r="X792" i="1"/>
  <c r="X793" i="1"/>
  <c r="X794" i="1"/>
  <c r="X795" i="1"/>
  <c r="X796" i="1"/>
  <c r="Y796" i="1" s="1"/>
  <c r="X797" i="1"/>
  <c r="X798" i="1"/>
  <c r="X799" i="1"/>
  <c r="X800" i="1"/>
  <c r="X801" i="1"/>
  <c r="X802" i="1"/>
  <c r="X803" i="1"/>
  <c r="Y803" i="1" s="1"/>
  <c r="X804" i="1"/>
  <c r="Y804" i="1" s="1"/>
  <c r="X805" i="1"/>
  <c r="X806" i="1"/>
  <c r="X807" i="1"/>
  <c r="X808" i="1"/>
  <c r="X809" i="1"/>
  <c r="X810" i="1"/>
  <c r="X811" i="1"/>
  <c r="X812" i="1"/>
  <c r="Y812" i="1" s="1"/>
  <c r="X813" i="1"/>
  <c r="X814" i="1"/>
  <c r="X815" i="1"/>
  <c r="Y815" i="1" s="1"/>
  <c r="X816" i="1"/>
  <c r="X817" i="1"/>
  <c r="X818" i="1"/>
  <c r="X819" i="1"/>
  <c r="X820" i="1"/>
  <c r="Y820" i="1" s="1"/>
  <c r="X821" i="1"/>
  <c r="X822" i="1"/>
  <c r="X823" i="1"/>
  <c r="X824" i="1"/>
  <c r="X825" i="1"/>
  <c r="Y825" i="1" s="1"/>
  <c r="X826" i="1"/>
  <c r="X827" i="1"/>
  <c r="Y827" i="1" s="1"/>
  <c r="X828" i="1"/>
  <c r="Y828" i="1" s="1"/>
  <c r="X829" i="1"/>
  <c r="X830" i="1"/>
  <c r="X831" i="1"/>
  <c r="X832" i="1"/>
  <c r="X833" i="1"/>
  <c r="X834" i="1"/>
  <c r="X835" i="1"/>
  <c r="X836" i="1"/>
  <c r="Y836" i="1" s="1"/>
  <c r="X837" i="1"/>
  <c r="Y837" i="1" s="1"/>
  <c r="X838" i="1"/>
  <c r="X839" i="1"/>
  <c r="Y839" i="1" s="1"/>
  <c r="X840" i="1"/>
  <c r="X841" i="1"/>
  <c r="X842" i="1"/>
  <c r="X843" i="1"/>
  <c r="X844" i="1"/>
  <c r="Y844" i="1" s="1"/>
  <c r="X845" i="1"/>
  <c r="X846" i="1"/>
  <c r="X847" i="1"/>
  <c r="X848" i="1"/>
  <c r="X849" i="1"/>
  <c r="Y849" i="1" s="1"/>
  <c r="X850" i="1"/>
  <c r="X851" i="1"/>
  <c r="Y851" i="1" s="1"/>
  <c r="X852" i="1"/>
  <c r="X853" i="1"/>
  <c r="X854" i="1"/>
  <c r="X855" i="1"/>
  <c r="X856" i="1"/>
  <c r="X857" i="1"/>
  <c r="X858" i="1"/>
  <c r="X859" i="1"/>
  <c r="X860" i="1"/>
  <c r="X861" i="1"/>
  <c r="Y861" i="1" s="1"/>
  <c r="X862" i="1"/>
  <c r="X863" i="1"/>
  <c r="Y863" i="1" s="1"/>
  <c r="X864" i="1"/>
  <c r="X865" i="1"/>
  <c r="X929" i="1"/>
  <c r="X930" i="1"/>
  <c r="X931" i="1"/>
  <c r="X932" i="1"/>
  <c r="X933" i="1"/>
  <c r="X934" i="1"/>
  <c r="X935" i="1"/>
  <c r="X936" i="1"/>
  <c r="Y936" i="1" s="1"/>
  <c r="X937" i="1"/>
  <c r="X938" i="1"/>
  <c r="Y938" i="1" s="1"/>
  <c r="X939" i="1"/>
  <c r="X940" i="1"/>
  <c r="X941" i="1"/>
  <c r="X942" i="1"/>
  <c r="X943" i="1"/>
  <c r="X944" i="1"/>
  <c r="X945" i="1"/>
  <c r="X946" i="1"/>
  <c r="X947" i="1"/>
  <c r="X948" i="1"/>
  <c r="Y948" i="1" s="1"/>
  <c r="X949" i="1"/>
  <c r="X950" i="1"/>
  <c r="Y950" i="1" s="1"/>
  <c r="X951" i="1"/>
  <c r="X952" i="1"/>
  <c r="X953" i="1"/>
  <c r="X954" i="1"/>
  <c r="X955" i="1"/>
  <c r="X956" i="1"/>
  <c r="X957" i="1"/>
  <c r="X958" i="1"/>
  <c r="X959" i="1"/>
  <c r="X960" i="1"/>
  <c r="Y960" i="1" s="1"/>
  <c r="X961" i="1"/>
  <c r="X962" i="1"/>
  <c r="Y962" i="1" s="1"/>
  <c r="X963" i="1"/>
  <c r="X964" i="1"/>
  <c r="X965" i="1"/>
  <c r="X966" i="1"/>
  <c r="X967" i="1"/>
  <c r="X968" i="1"/>
  <c r="X969" i="1"/>
  <c r="X970" i="1"/>
  <c r="X971" i="1"/>
  <c r="X972" i="1"/>
  <c r="Y972" i="1" s="1"/>
  <c r="X973" i="1"/>
  <c r="X974" i="1"/>
  <c r="Y974" i="1" s="1"/>
  <c r="X975" i="1"/>
  <c r="X976" i="1"/>
  <c r="X977" i="1"/>
  <c r="X978" i="1"/>
  <c r="X979" i="1"/>
  <c r="X980" i="1"/>
  <c r="X981" i="1"/>
  <c r="X982" i="1"/>
  <c r="X983" i="1"/>
  <c r="X984" i="1"/>
  <c r="Y984" i="1" s="1"/>
  <c r="X985" i="1"/>
  <c r="X986" i="1"/>
  <c r="Y986" i="1" s="1"/>
  <c r="X987" i="1"/>
  <c r="X988" i="1"/>
  <c r="X989" i="1"/>
  <c r="X990" i="1"/>
  <c r="X991" i="1"/>
  <c r="X992" i="1"/>
  <c r="X993" i="1"/>
  <c r="X994" i="1"/>
  <c r="X995" i="1"/>
  <c r="X996" i="1"/>
  <c r="Y996" i="1" s="1"/>
  <c r="X997" i="1"/>
  <c r="X999" i="1"/>
  <c r="Y999" i="1" s="1"/>
  <c r="X1000" i="1"/>
  <c r="X1001" i="1"/>
  <c r="X1002" i="1"/>
  <c r="X1003" i="1"/>
  <c r="X1004" i="1"/>
  <c r="X1005" i="1"/>
  <c r="X1006" i="1"/>
  <c r="X1007" i="1"/>
  <c r="X1008" i="1"/>
  <c r="X1009" i="1"/>
  <c r="Y1009" i="1" s="1"/>
  <c r="X1010" i="1"/>
  <c r="X1011" i="1"/>
  <c r="Y1011" i="1" s="1"/>
  <c r="X1012" i="1"/>
  <c r="X1015" i="1"/>
  <c r="X1016" i="1"/>
  <c r="X1017" i="1"/>
  <c r="X1018" i="1"/>
  <c r="X1019" i="1"/>
  <c r="X1020" i="1"/>
  <c r="X1021" i="1"/>
  <c r="X1022" i="1"/>
  <c r="X1023" i="1"/>
  <c r="Y1023" i="1" s="1"/>
  <c r="X1024" i="1"/>
  <c r="X1025" i="1"/>
  <c r="Y1025" i="1" s="1"/>
  <c r="X1026" i="1"/>
  <c r="X1027" i="1"/>
  <c r="X1028" i="1"/>
  <c r="X1029" i="1"/>
  <c r="X1030" i="1"/>
  <c r="X1031" i="1"/>
  <c r="X1032" i="1"/>
  <c r="X1033" i="1"/>
  <c r="X1034" i="1"/>
  <c r="X1035" i="1"/>
  <c r="Y1035" i="1" s="1"/>
  <c r="X1036" i="1"/>
  <c r="X1037" i="1"/>
  <c r="Y1037" i="1" s="1"/>
  <c r="X1038" i="1"/>
  <c r="X1039" i="1"/>
  <c r="X1040" i="1"/>
  <c r="X1041" i="1"/>
  <c r="X1042" i="1"/>
  <c r="X1043" i="1"/>
  <c r="X1044" i="1"/>
  <c r="X1045" i="1"/>
  <c r="X1046" i="1"/>
  <c r="X1047" i="1"/>
  <c r="Y1047" i="1" s="1"/>
  <c r="X1048" i="1"/>
  <c r="X1049" i="1"/>
  <c r="Y1049" i="1" s="1"/>
  <c r="X1050" i="1"/>
  <c r="X1051" i="1"/>
  <c r="X1052" i="1"/>
  <c r="X1053" i="1"/>
  <c r="X1054" i="1"/>
  <c r="X1055" i="1"/>
  <c r="X1056" i="1"/>
  <c r="X1057" i="1"/>
  <c r="X1058" i="1"/>
  <c r="X1059" i="1"/>
  <c r="Y1059" i="1" s="1"/>
  <c r="X1060" i="1"/>
  <c r="X1061" i="1"/>
  <c r="Y1061" i="1" s="1"/>
  <c r="X1062" i="1"/>
  <c r="X1063" i="1"/>
  <c r="X1064" i="1"/>
  <c r="X1065" i="1"/>
  <c r="X1066" i="1"/>
  <c r="X1067" i="1"/>
  <c r="X1068" i="1"/>
  <c r="X1069" i="1"/>
  <c r="X1070" i="1"/>
  <c r="X1071" i="1"/>
  <c r="Y1071" i="1" s="1"/>
  <c r="X1072" i="1"/>
  <c r="X1073" i="1"/>
  <c r="Y1073" i="1" s="1"/>
  <c r="X1074" i="1"/>
  <c r="X1075" i="1"/>
  <c r="X1076" i="1"/>
  <c r="X1077" i="1"/>
  <c r="X1078" i="1"/>
  <c r="X1079" i="1"/>
  <c r="X1080" i="1"/>
  <c r="X1081" i="1"/>
  <c r="X1082" i="1"/>
  <c r="X1083" i="1"/>
  <c r="Y1083" i="1" s="1"/>
  <c r="X1084" i="1"/>
  <c r="X1085" i="1"/>
  <c r="Y1085" i="1" s="1"/>
  <c r="X1086" i="1"/>
  <c r="X1087" i="1"/>
  <c r="X1088" i="1"/>
  <c r="X1089" i="1"/>
  <c r="X1090" i="1"/>
  <c r="X1091" i="1"/>
  <c r="X1092" i="1"/>
  <c r="X1093" i="1"/>
  <c r="X1094" i="1"/>
  <c r="X1095" i="1"/>
  <c r="Y1095" i="1" s="1"/>
  <c r="X1096" i="1"/>
  <c r="X1097" i="1"/>
  <c r="Y1097" i="1" s="1"/>
  <c r="X1098" i="1"/>
  <c r="X1099" i="1"/>
  <c r="X1100" i="1"/>
  <c r="X1101" i="1"/>
  <c r="X1102" i="1"/>
  <c r="X1103" i="1"/>
  <c r="X1104" i="1"/>
  <c r="X1105" i="1"/>
  <c r="X1106" i="1"/>
  <c r="X1107" i="1"/>
  <c r="Y1107" i="1" s="1"/>
  <c r="X1108" i="1"/>
  <c r="X1109" i="1"/>
  <c r="Y1109" i="1" s="1"/>
  <c r="X1110" i="1"/>
  <c r="X1111" i="1"/>
  <c r="X1112" i="1"/>
  <c r="X1113" i="1"/>
  <c r="X1114" i="1"/>
  <c r="X1115" i="1"/>
  <c r="X1116" i="1"/>
  <c r="X1117" i="1"/>
  <c r="X1118" i="1"/>
  <c r="X1119" i="1"/>
  <c r="Y1119" i="1" s="1"/>
  <c r="X1120" i="1"/>
  <c r="X1121" i="1"/>
  <c r="Y1121" i="1" s="1"/>
  <c r="X1122" i="1"/>
  <c r="X1123" i="1"/>
  <c r="X1124" i="1"/>
  <c r="X1125" i="1"/>
  <c r="X1126" i="1"/>
  <c r="X1127" i="1"/>
  <c r="X1128" i="1"/>
  <c r="X1129" i="1"/>
  <c r="X1130" i="1"/>
  <c r="X1131" i="1"/>
  <c r="Y1131" i="1" s="1"/>
  <c r="X1132" i="1"/>
  <c r="X1133" i="1"/>
  <c r="Y1133" i="1" s="1"/>
  <c r="X1134" i="1"/>
  <c r="X1135" i="1"/>
  <c r="X1136" i="1"/>
  <c r="X1137" i="1"/>
  <c r="X1138" i="1"/>
  <c r="X1139" i="1"/>
  <c r="X1141" i="1"/>
  <c r="X1142" i="1"/>
  <c r="X1143" i="1"/>
  <c r="X1144" i="1"/>
  <c r="Y1144" i="1" s="1"/>
  <c r="X1145" i="1"/>
  <c r="X1146" i="1"/>
  <c r="Y1146" i="1" s="1"/>
  <c r="X1147" i="1"/>
  <c r="X1148" i="1"/>
  <c r="X1149" i="1"/>
  <c r="X1150" i="1"/>
  <c r="X1151" i="1"/>
  <c r="X1152" i="1"/>
  <c r="X1153" i="1"/>
  <c r="X1154" i="1"/>
  <c r="X1155" i="1"/>
  <c r="X1156" i="1"/>
  <c r="Y1156" i="1" s="1"/>
  <c r="X1157" i="1"/>
  <c r="X1158" i="1"/>
  <c r="Y1158" i="1" s="1"/>
  <c r="X1159" i="1"/>
  <c r="X1160" i="1"/>
  <c r="X1161" i="1"/>
  <c r="X1162" i="1"/>
  <c r="X1163" i="1"/>
  <c r="X1164" i="1"/>
  <c r="X1165" i="1"/>
  <c r="X1166" i="1"/>
  <c r="X1167" i="1"/>
  <c r="X1168" i="1"/>
  <c r="Y1168" i="1" s="1"/>
  <c r="X1169" i="1"/>
  <c r="X1170" i="1"/>
  <c r="Y1170" i="1" s="1"/>
  <c r="X1171" i="1"/>
  <c r="X1172" i="1"/>
  <c r="X1173" i="1"/>
  <c r="X1174" i="1"/>
  <c r="X1175" i="1"/>
  <c r="X1176" i="1"/>
  <c r="X1177" i="1"/>
  <c r="X1178" i="1"/>
  <c r="X1179" i="1"/>
  <c r="X1180" i="1"/>
  <c r="Y1180" i="1" s="1"/>
  <c r="X1181" i="1"/>
  <c r="X1182" i="1"/>
  <c r="Y1182" i="1" s="1"/>
  <c r="X1183" i="1"/>
  <c r="X1184" i="1"/>
  <c r="X1185" i="1"/>
  <c r="X1186" i="1"/>
  <c r="X1187" i="1"/>
  <c r="X1188" i="1"/>
  <c r="X1189" i="1"/>
  <c r="X1190" i="1"/>
  <c r="X1191" i="1"/>
  <c r="X1192" i="1"/>
  <c r="Y1192" i="1" s="1"/>
  <c r="X1193" i="1"/>
  <c r="X1194" i="1"/>
  <c r="Y1194" i="1" s="1"/>
  <c r="X1195" i="1"/>
  <c r="X1196" i="1"/>
  <c r="X1197" i="1"/>
  <c r="X1198" i="1"/>
  <c r="X1199" i="1"/>
  <c r="X1200" i="1"/>
  <c r="X1201" i="1"/>
  <c r="X1202" i="1"/>
  <c r="X1203" i="1"/>
  <c r="X1204" i="1"/>
  <c r="Y1204" i="1" s="1"/>
  <c r="X1205" i="1"/>
  <c r="X1206" i="1"/>
  <c r="Y1206" i="1" s="1"/>
  <c r="X1207" i="1"/>
  <c r="X1208" i="1"/>
  <c r="X1209" i="1"/>
  <c r="X1210" i="1"/>
  <c r="X1211" i="1"/>
  <c r="X1212" i="1"/>
  <c r="X1213" i="1"/>
  <c r="X1214" i="1"/>
  <c r="X1215" i="1"/>
  <c r="X1216" i="1"/>
  <c r="Y1216" i="1" s="1"/>
  <c r="X1217" i="1"/>
  <c r="X1218" i="1"/>
  <c r="Y1218" i="1" s="1"/>
  <c r="X1219" i="1"/>
  <c r="X1220" i="1"/>
  <c r="X1221" i="1"/>
  <c r="X1222" i="1"/>
  <c r="X1223" i="1"/>
  <c r="X1224" i="1"/>
  <c r="X1225" i="1"/>
  <c r="X1226" i="1"/>
  <c r="X1227" i="1"/>
  <c r="X1228" i="1"/>
  <c r="Y1228" i="1" s="1"/>
  <c r="X1229" i="1"/>
  <c r="X1230" i="1"/>
  <c r="Y1230" i="1" s="1"/>
  <c r="X1231" i="1"/>
  <c r="X1232" i="1"/>
  <c r="X1233" i="1"/>
  <c r="X1234" i="1"/>
  <c r="X1235" i="1"/>
  <c r="X1236" i="1"/>
  <c r="X1237" i="1"/>
  <c r="X1238" i="1"/>
  <c r="X1239" i="1"/>
  <c r="X1240" i="1"/>
  <c r="Y1240" i="1" s="1"/>
  <c r="X1241" i="1"/>
  <c r="X1242" i="1"/>
  <c r="Y1242" i="1" s="1"/>
  <c r="X1243" i="1"/>
  <c r="X1244" i="1"/>
  <c r="X1245" i="1"/>
  <c r="X1246" i="1"/>
  <c r="X1247" i="1"/>
  <c r="X1248" i="1"/>
  <c r="X1249" i="1"/>
  <c r="X1250" i="1"/>
  <c r="X1251" i="1"/>
  <c r="X1252" i="1"/>
  <c r="Y1252" i="1" s="1"/>
  <c r="X1253" i="1"/>
  <c r="X1254" i="1"/>
  <c r="Y1254" i="1" s="1"/>
  <c r="X1255" i="1"/>
  <c r="X1256" i="1"/>
  <c r="X1257" i="1"/>
  <c r="X1258" i="1"/>
  <c r="X1259" i="1"/>
  <c r="X1260" i="1"/>
  <c r="X1261" i="1"/>
  <c r="X1262" i="1"/>
  <c r="X1263" i="1"/>
  <c r="X1264" i="1"/>
  <c r="Y1264" i="1" s="1"/>
  <c r="X1265" i="1"/>
  <c r="X1266" i="1"/>
  <c r="Y1266" i="1" s="1"/>
  <c r="X1267" i="1"/>
  <c r="X1268" i="1"/>
  <c r="X1269" i="1"/>
  <c r="X1270" i="1"/>
  <c r="X1271" i="1"/>
  <c r="X1272" i="1"/>
  <c r="X1273" i="1"/>
  <c r="X1274" i="1"/>
  <c r="X1275" i="1"/>
  <c r="X1276" i="1"/>
  <c r="Y1276" i="1" s="1"/>
  <c r="X1277" i="1"/>
  <c r="X1278" i="1"/>
  <c r="Y1278" i="1" s="1"/>
  <c r="X1279" i="1"/>
  <c r="X1280" i="1"/>
  <c r="X1281" i="1"/>
  <c r="X1282" i="1"/>
  <c r="X1283" i="1"/>
  <c r="X1284" i="1"/>
  <c r="X1285" i="1"/>
  <c r="X1286" i="1"/>
  <c r="X1287" i="1"/>
  <c r="X1288" i="1"/>
  <c r="Y1288" i="1" s="1"/>
  <c r="X1289" i="1"/>
  <c r="X1290" i="1"/>
  <c r="Y1290" i="1" s="1"/>
  <c r="X1291" i="1"/>
  <c r="X1292" i="1"/>
  <c r="X1293" i="1"/>
  <c r="X1294" i="1"/>
  <c r="X1295" i="1"/>
  <c r="X1296" i="1"/>
  <c r="X1297" i="1"/>
  <c r="X1298" i="1"/>
  <c r="X1299" i="1"/>
  <c r="X1300" i="1"/>
  <c r="Y1300" i="1" s="1"/>
  <c r="X1301" i="1"/>
  <c r="X1302" i="1"/>
  <c r="Y1302" i="1" s="1"/>
  <c r="X1303" i="1"/>
  <c r="X1304" i="1"/>
  <c r="X1305" i="1"/>
  <c r="X1306" i="1"/>
  <c r="X1307" i="1"/>
  <c r="X1308" i="1"/>
  <c r="X1309" i="1"/>
  <c r="X1310" i="1"/>
  <c r="X1311" i="1"/>
  <c r="X1312" i="1"/>
  <c r="Y1312" i="1" s="1"/>
  <c r="X1313" i="1"/>
  <c r="X1314" i="1"/>
  <c r="Y1314" i="1" s="1"/>
  <c r="X1315" i="1"/>
  <c r="X1316" i="1"/>
  <c r="X1317" i="1"/>
  <c r="X1318" i="1"/>
  <c r="X1319" i="1"/>
  <c r="X1320" i="1"/>
  <c r="X1321" i="1"/>
  <c r="X1322" i="1"/>
  <c r="X1323" i="1"/>
  <c r="X1324" i="1"/>
  <c r="Y1324" i="1" s="1"/>
  <c r="X1325" i="1"/>
  <c r="X1326" i="1"/>
  <c r="Y1326" i="1" s="1"/>
  <c r="X1327" i="1"/>
  <c r="X1328" i="1"/>
  <c r="X1329" i="1"/>
  <c r="X1330" i="1"/>
  <c r="X1331" i="1"/>
  <c r="X1332" i="1"/>
  <c r="X1333" i="1"/>
  <c r="X1334" i="1"/>
  <c r="X1335" i="1"/>
  <c r="X1336" i="1"/>
  <c r="Y1336" i="1" s="1"/>
  <c r="X1337" i="1"/>
  <c r="X1338" i="1"/>
  <c r="Y1338" i="1" s="1"/>
  <c r="X1339" i="1"/>
  <c r="X1340" i="1"/>
  <c r="X1341" i="1"/>
  <c r="X1342" i="1"/>
  <c r="X1343" i="1"/>
  <c r="X1344" i="1"/>
  <c r="X1345" i="1"/>
  <c r="X1346" i="1"/>
  <c r="X1347" i="1"/>
  <c r="X1348" i="1"/>
  <c r="Y1348" i="1" s="1"/>
  <c r="X1349" i="1"/>
  <c r="X1350" i="1"/>
  <c r="Y1350" i="1" s="1"/>
  <c r="X1351" i="1"/>
  <c r="X1353" i="1"/>
  <c r="X1354" i="1"/>
  <c r="X1355" i="1"/>
  <c r="X1356" i="1"/>
  <c r="X1357" i="1"/>
  <c r="X1358" i="1"/>
  <c r="X1359" i="1"/>
  <c r="X1360" i="1"/>
  <c r="X1361" i="1"/>
  <c r="Y1361" i="1" s="1"/>
  <c r="X1362" i="1"/>
  <c r="X1363" i="1"/>
  <c r="Y1363" i="1" s="1"/>
  <c r="X1364" i="1"/>
  <c r="X1365" i="1"/>
  <c r="X1366" i="1"/>
  <c r="X1367" i="1"/>
  <c r="X1368" i="1"/>
  <c r="X1369" i="1"/>
  <c r="X1370" i="1"/>
  <c r="X1372" i="1"/>
  <c r="X1373" i="1"/>
  <c r="X1374" i="1"/>
  <c r="Y1374" i="1" s="1"/>
  <c r="X1375" i="1"/>
  <c r="X1376" i="1"/>
  <c r="Y1376" i="1" s="1"/>
  <c r="X1377" i="1"/>
  <c r="X1378" i="1"/>
  <c r="X1379" i="1"/>
  <c r="X1381" i="1"/>
  <c r="X1382" i="1"/>
  <c r="X1383" i="1"/>
  <c r="X1384" i="1"/>
  <c r="X1385" i="1"/>
  <c r="Y1385" i="1" s="1"/>
  <c r="X1386" i="1"/>
  <c r="X1387" i="1"/>
  <c r="Y1387" i="1" s="1"/>
  <c r="X1388" i="1"/>
  <c r="X1389" i="1"/>
  <c r="Y1389" i="1" s="1"/>
  <c r="X1390" i="1"/>
  <c r="X1391" i="1"/>
  <c r="X1392" i="1"/>
  <c r="X1393" i="1"/>
  <c r="Y1393" i="1" s="1"/>
  <c r="X1394" i="1"/>
  <c r="X1395" i="1"/>
  <c r="X1396" i="1"/>
  <c r="X1397" i="1"/>
  <c r="X1398" i="1"/>
  <c r="X1399" i="1"/>
  <c r="Y1399" i="1" s="1"/>
  <c r="X1400" i="1"/>
  <c r="X1401" i="1"/>
  <c r="Y1401" i="1" s="1"/>
  <c r="X1402" i="1"/>
  <c r="X1403" i="1"/>
  <c r="X1404" i="1"/>
  <c r="X1405" i="1"/>
  <c r="X1406" i="1"/>
  <c r="X1407" i="1"/>
  <c r="X1408" i="1"/>
  <c r="X1409" i="1"/>
  <c r="Y1409" i="1" s="1"/>
  <c r="X1410" i="1"/>
  <c r="Y1410" i="1" s="1"/>
  <c r="X1411" i="1"/>
  <c r="Y1411" i="1" s="1"/>
  <c r="X1412" i="1"/>
  <c r="X1413" i="1"/>
  <c r="Y1413" i="1" s="1"/>
  <c r="X1414" i="1"/>
  <c r="X1415" i="1"/>
  <c r="X1416" i="1"/>
  <c r="X1417" i="1"/>
  <c r="Y1417" i="1" s="1"/>
  <c r="X1418" i="1"/>
  <c r="X1419" i="1"/>
  <c r="X1420" i="1"/>
  <c r="X1421" i="1"/>
  <c r="X1422" i="1"/>
  <c r="X1423" i="1"/>
  <c r="X1424" i="1"/>
  <c r="X1425" i="1"/>
  <c r="Y1425" i="1" s="1"/>
  <c r="X1426" i="1"/>
  <c r="Y1426" i="1" s="1"/>
  <c r="X1427" i="1"/>
  <c r="X1428" i="1"/>
  <c r="X1429" i="1"/>
  <c r="X1430" i="1"/>
  <c r="X1431" i="1"/>
  <c r="X1432" i="1"/>
  <c r="X1433" i="1"/>
  <c r="Y1433" i="1" s="1"/>
  <c r="X1434" i="1"/>
  <c r="Y1434" i="1" s="1"/>
  <c r="X1435" i="1"/>
  <c r="Y1435" i="1" s="1"/>
  <c r="X1436" i="1"/>
  <c r="X1437" i="1"/>
  <c r="Y1437" i="1" s="1"/>
  <c r="X1438" i="1"/>
  <c r="X1439" i="1"/>
  <c r="X1440" i="1"/>
  <c r="X1441" i="1"/>
  <c r="Y1441" i="1" s="1"/>
  <c r="X1442" i="1"/>
  <c r="X1443" i="1"/>
  <c r="X1444" i="1"/>
  <c r="X1445" i="1"/>
  <c r="X1446" i="1"/>
  <c r="X1447" i="1"/>
  <c r="Y1447" i="1" s="1"/>
  <c r="X1448" i="1"/>
  <c r="X1449" i="1"/>
  <c r="Y1449" i="1" s="1"/>
  <c r="X1450" i="1"/>
  <c r="X1451" i="1"/>
  <c r="X1452" i="1"/>
  <c r="X1453" i="1"/>
  <c r="X1454" i="1"/>
  <c r="X1455" i="1"/>
  <c r="X1456" i="1"/>
  <c r="X1457" i="1"/>
  <c r="Y1457" i="1" s="1"/>
  <c r="X1458" i="1"/>
  <c r="Y1458" i="1" s="1"/>
  <c r="X1459" i="1"/>
  <c r="Y1459" i="1" s="1"/>
  <c r="X1460" i="1"/>
  <c r="X1461" i="1"/>
  <c r="Y1461" i="1" s="1"/>
  <c r="X1462" i="1"/>
  <c r="X1463" i="1"/>
  <c r="X1464" i="1"/>
  <c r="X1465" i="1"/>
  <c r="Y1465" i="1" s="1"/>
  <c r="X1466" i="1"/>
  <c r="X1467" i="1"/>
  <c r="X1468" i="1"/>
  <c r="X1469" i="1"/>
  <c r="X1470" i="1"/>
  <c r="X1471" i="1"/>
  <c r="Y1471" i="1" s="1"/>
  <c r="X1472" i="1"/>
  <c r="X1473" i="1"/>
  <c r="Y1473" i="1" s="1"/>
  <c r="X1474" i="1"/>
  <c r="Y1474" i="1" s="1"/>
  <c r="X1475" i="1"/>
  <c r="X1476" i="1"/>
  <c r="X1477" i="1"/>
  <c r="X1478" i="1"/>
  <c r="X1479" i="1"/>
  <c r="X1480" i="1"/>
  <c r="X1481" i="1"/>
  <c r="Y1481" i="1" s="1"/>
  <c r="X1482" i="1"/>
  <c r="X1483" i="1"/>
  <c r="X1484" i="1"/>
  <c r="X1485" i="1"/>
  <c r="Y1485" i="1" s="1"/>
  <c r="X1486" i="1"/>
  <c r="X1487" i="1"/>
  <c r="X1488" i="1"/>
  <c r="X1489" i="1"/>
  <c r="Y1489" i="1" s="1"/>
  <c r="X1490" i="1"/>
  <c r="X1491" i="1"/>
  <c r="X1492" i="1"/>
  <c r="X1493" i="1"/>
  <c r="X1494" i="1"/>
  <c r="X1495" i="1"/>
  <c r="X1496" i="1"/>
  <c r="X1497" i="1"/>
  <c r="Y1497" i="1" s="1"/>
  <c r="X1498" i="1"/>
  <c r="Y1498" i="1" s="1"/>
  <c r="X1499" i="1"/>
  <c r="X1500" i="1"/>
  <c r="X1501" i="1"/>
  <c r="X1502" i="1"/>
  <c r="X1503" i="1"/>
  <c r="X1504" i="1"/>
  <c r="X1505" i="1"/>
  <c r="Y1505" i="1" s="1"/>
  <c r="X1506" i="1"/>
  <c r="Y1506" i="1" s="1"/>
  <c r="X1507" i="1"/>
  <c r="Y1507" i="1" s="1"/>
  <c r="X1508" i="1"/>
  <c r="X1509" i="1"/>
  <c r="Y1509" i="1" s="1"/>
  <c r="X1510" i="1"/>
  <c r="X1511" i="1"/>
  <c r="X1512" i="1"/>
  <c r="X1513" i="1"/>
  <c r="Y1513" i="1" s="1"/>
  <c r="X1514" i="1"/>
  <c r="X1515" i="1"/>
  <c r="X1516" i="1"/>
  <c r="X1517" i="1"/>
  <c r="X1518" i="1"/>
  <c r="X1519" i="1"/>
  <c r="Y1519" i="1" s="1"/>
  <c r="X1520" i="1"/>
  <c r="X1521" i="1"/>
  <c r="Y1521" i="1" s="1"/>
  <c r="X1522" i="1"/>
  <c r="X1523" i="1"/>
  <c r="X1524" i="1"/>
  <c r="X1525" i="1"/>
  <c r="X1526" i="1"/>
  <c r="X1527" i="1"/>
  <c r="X1528" i="1"/>
  <c r="X1529" i="1"/>
  <c r="Y1529" i="1" s="1"/>
  <c r="X1530" i="1"/>
  <c r="Y1530" i="1" s="1"/>
  <c r="X1531" i="1"/>
  <c r="Y1531" i="1" s="1"/>
  <c r="X1532" i="1"/>
  <c r="X1533" i="1"/>
  <c r="Y1533" i="1" s="1"/>
  <c r="X1534" i="1"/>
  <c r="X1535" i="1"/>
  <c r="X1536" i="1"/>
  <c r="X1537" i="1"/>
  <c r="Y1537" i="1" s="1"/>
  <c r="X1538" i="1"/>
  <c r="Y1538" i="1" s="1"/>
  <c r="X1539" i="1"/>
  <c r="X1540" i="1"/>
  <c r="X1541" i="1"/>
  <c r="X1542" i="1"/>
  <c r="X1543" i="1"/>
  <c r="Y1543" i="1" s="1"/>
  <c r="X1544" i="1"/>
  <c r="X1545" i="1"/>
  <c r="Y1545" i="1" s="1"/>
  <c r="X1546" i="1"/>
  <c r="X1547" i="1"/>
  <c r="X1548" i="1"/>
  <c r="X1549" i="1"/>
  <c r="X1550" i="1"/>
  <c r="X1551" i="1"/>
  <c r="X1552" i="1"/>
  <c r="X1553" i="1"/>
  <c r="Y1553" i="1" s="1"/>
  <c r="X1554" i="1"/>
  <c r="X1555" i="1"/>
  <c r="X1556" i="1"/>
  <c r="X1557" i="1"/>
  <c r="Y1557" i="1" s="1"/>
  <c r="X1558" i="1"/>
  <c r="X1559" i="1"/>
  <c r="X1560" i="1"/>
  <c r="X1561" i="1"/>
  <c r="Y1561" i="1" s="1"/>
  <c r="X1562" i="1"/>
  <c r="Y1562" i="1" s="1"/>
  <c r="X1563" i="1"/>
  <c r="X1564" i="1"/>
  <c r="X1565" i="1"/>
  <c r="X1566" i="1"/>
  <c r="X1567" i="1"/>
  <c r="Y1567" i="1" s="1"/>
  <c r="X1568" i="1"/>
  <c r="X1569" i="1"/>
  <c r="Y1569" i="1" s="1"/>
  <c r="X1570" i="1"/>
  <c r="X1571" i="1"/>
  <c r="X1572" i="1"/>
  <c r="X1573" i="1"/>
  <c r="X1574" i="1"/>
  <c r="X1575" i="1"/>
  <c r="X1576" i="1"/>
  <c r="X1577" i="1"/>
  <c r="Y1577" i="1" s="1"/>
  <c r="X1578" i="1"/>
  <c r="Y1578" i="1" s="1"/>
  <c r="X1579" i="1"/>
  <c r="Y1579" i="1" s="1"/>
  <c r="X1580" i="1"/>
  <c r="X1581" i="1"/>
  <c r="Y1581" i="1" s="1"/>
  <c r="X1582" i="1"/>
  <c r="X1583" i="1"/>
  <c r="X1584" i="1"/>
  <c r="X1585" i="1"/>
  <c r="Y1585" i="1" s="1"/>
  <c r="X1586" i="1"/>
  <c r="X1587" i="1"/>
  <c r="X1588" i="1"/>
  <c r="X1589" i="1"/>
  <c r="X1590" i="1"/>
  <c r="X1591" i="1"/>
  <c r="Y1591" i="1" s="1"/>
  <c r="X1592" i="1"/>
  <c r="X1593" i="1"/>
  <c r="Y1593" i="1" s="1"/>
  <c r="X1594" i="1"/>
  <c r="X1595" i="1"/>
  <c r="X1596" i="1"/>
  <c r="X1597" i="1"/>
  <c r="X1598" i="1"/>
  <c r="X1599" i="1"/>
  <c r="X1600" i="1"/>
  <c r="X1601" i="1"/>
  <c r="Y1601" i="1" s="1"/>
  <c r="X1602" i="1"/>
  <c r="Y1602" i="1" s="1"/>
  <c r="X1603" i="1"/>
  <c r="Y1603" i="1" s="1"/>
  <c r="X1604" i="1"/>
  <c r="X1605" i="1"/>
  <c r="Y1605" i="1" s="1"/>
  <c r="X1606" i="1"/>
  <c r="X1607" i="1"/>
  <c r="X1608" i="1"/>
  <c r="X1609" i="1"/>
  <c r="Y1609" i="1" s="1"/>
  <c r="X1610" i="1"/>
  <c r="Y1610" i="1" s="1"/>
  <c r="X1611" i="1"/>
  <c r="X1612" i="1"/>
  <c r="X1613" i="1"/>
  <c r="X1614" i="1"/>
  <c r="X1615" i="1"/>
  <c r="Y1615" i="1" s="1"/>
  <c r="X1616" i="1"/>
  <c r="X1617" i="1"/>
  <c r="Y1617" i="1" s="1"/>
  <c r="X1618" i="1"/>
  <c r="X1619" i="1"/>
  <c r="X1620" i="1"/>
  <c r="X1621" i="1"/>
  <c r="X1622" i="1"/>
  <c r="X1623" i="1"/>
  <c r="X1624" i="1"/>
  <c r="X1625" i="1"/>
  <c r="Y1625" i="1" s="1"/>
  <c r="X1626" i="1"/>
  <c r="Y1626" i="1" s="1"/>
  <c r="X1627" i="1"/>
  <c r="Y1627" i="1" s="1"/>
  <c r="X1628" i="1"/>
  <c r="X1629" i="1"/>
  <c r="Y1629" i="1" s="1"/>
  <c r="X1630" i="1"/>
  <c r="X1631" i="1"/>
  <c r="X1632" i="1"/>
  <c r="X1633" i="1"/>
  <c r="Y1633" i="1" s="1"/>
  <c r="X1634" i="1"/>
  <c r="X1635" i="1"/>
  <c r="X1636" i="1"/>
  <c r="X1637" i="1"/>
  <c r="X1638" i="1"/>
  <c r="X1639" i="1"/>
  <c r="Y1639" i="1" s="1"/>
  <c r="X1640" i="1"/>
  <c r="X1641" i="1"/>
  <c r="Y1641" i="1" s="1"/>
  <c r="X1642" i="1"/>
  <c r="X1643" i="1"/>
  <c r="X1644" i="1"/>
  <c r="X1645" i="1"/>
  <c r="X1646" i="1"/>
  <c r="X1647" i="1"/>
  <c r="X1648" i="1"/>
  <c r="X1649" i="1"/>
  <c r="Y1649" i="1" s="1"/>
  <c r="X1650" i="1"/>
  <c r="X1651" i="1"/>
  <c r="Y1651" i="1" s="1"/>
  <c r="X1652" i="1"/>
  <c r="X1653" i="1"/>
  <c r="Y1653" i="1" s="1"/>
  <c r="X1654" i="1"/>
  <c r="X1655" i="1"/>
  <c r="X1656" i="1"/>
  <c r="X1657" i="1"/>
  <c r="Y1657" i="1" s="1"/>
  <c r="X1658" i="1"/>
  <c r="X1659" i="1"/>
  <c r="X1660" i="1"/>
  <c r="X1661" i="1"/>
  <c r="X1662" i="1"/>
  <c r="X1663" i="1"/>
  <c r="Y1663" i="1" s="1"/>
  <c r="X1664" i="1"/>
  <c r="X1665" i="1"/>
  <c r="Y1665" i="1" s="1"/>
  <c r="X1666" i="1"/>
  <c r="Y1666" i="1" s="1"/>
  <c r="X1667" i="1"/>
  <c r="X1668" i="1"/>
  <c r="X1669" i="1"/>
  <c r="X1670" i="1"/>
  <c r="X1671" i="1"/>
  <c r="X1672" i="1"/>
  <c r="X1673" i="1"/>
  <c r="Y1673" i="1" s="1"/>
  <c r="X1674" i="1"/>
  <c r="X1675" i="1"/>
  <c r="Y1675" i="1" s="1"/>
  <c r="X1676" i="1"/>
  <c r="X1677" i="1"/>
  <c r="Y1677" i="1" s="1"/>
  <c r="X1678" i="1"/>
  <c r="X1679" i="1"/>
  <c r="X1680" i="1"/>
  <c r="X1681" i="1"/>
  <c r="Y1681" i="1" s="1"/>
  <c r="X1682" i="1"/>
  <c r="X1683" i="1"/>
  <c r="X1684" i="1"/>
  <c r="X1685" i="1"/>
  <c r="X1686" i="1"/>
  <c r="X1687" i="1"/>
  <c r="Y1687" i="1" s="1"/>
  <c r="X1688" i="1"/>
  <c r="X1689" i="1"/>
  <c r="Y1689" i="1" s="1"/>
  <c r="X1690" i="1"/>
  <c r="Y1690" i="1" s="1"/>
  <c r="X1691" i="1"/>
  <c r="X1692" i="1"/>
  <c r="X1693" i="1"/>
  <c r="X1694" i="1"/>
  <c r="X1695" i="1"/>
  <c r="X1696" i="1"/>
  <c r="X1697" i="1"/>
  <c r="Y1697" i="1" s="1"/>
  <c r="X1698" i="1"/>
  <c r="X1699" i="1"/>
  <c r="X1700" i="1"/>
  <c r="X1701" i="1"/>
  <c r="Y1701" i="1" s="1"/>
  <c r="X1702" i="1"/>
  <c r="X1703" i="1"/>
  <c r="X1704" i="1"/>
  <c r="X1705" i="1"/>
  <c r="Y1705" i="1" s="1"/>
  <c r="X1706" i="1"/>
  <c r="X1707" i="1"/>
  <c r="X1708" i="1"/>
  <c r="X1709" i="1"/>
  <c r="X1710" i="1"/>
  <c r="X1711" i="1"/>
  <c r="Y1711" i="1" s="1"/>
  <c r="X1712" i="1"/>
  <c r="X1713" i="1"/>
  <c r="Y1713" i="1" s="1"/>
  <c r="X1714" i="1"/>
  <c r="X1715" i="1"/>
  <c r="X1716" i="1"/>
  <c r="X1717" i="1"/>
  <c r="X1718" i="1"/>
  <c r="X1719" i="1"/>
  <c r="X1720" i="1"/>
  <c r="X1721" i="1"/>
  <c r="Y1721" i="1" s="1"/>
  <c r="X1722" i="1"/>
  <c r="Y1722" i="1" s="1"/>
  <c r="X1723" i="1"/>
  <c r="Y1723" i="1" s="1"/>
  <c r="X1724" i="1"/>
  <c r="X1725" i="1"/>
  <c r="Y1725" i="1" s="1"/>
  <c r="X1726" i="1"/>
  <c r="X1727" i="1"/>
  <c r="X1728" i="1"/>
  <c r="X1729" i="1"/>
  <c r="Y1729" i="1" s="1"/>
  <c r="X1730" i="1"/>
  <c r="X1731" i="1"/>
  <c r="X1732" i="1"/>
  <c r="X1733" i="1"/>
  <c r="X1734" i="1"/>
  <c r="X1735" i="1"/>
  <c r="Y1735" i="1" s="1"/>
  <c r="X1736" i="1"/>
  <c r="X1737" i="1"/>
  <c r="Y1737" i="1" s="1"/>
  <c r="X1738" i="1"/>
  <c r="X1739" i="1"/>
  <c r="X1740" i="1"/>
  <c r="X1741" i="1"/>
  <c r="X1742" i="1"/>
  <c r="X1743" i="1"/>
  <c r="X1744" i="1"/>
  <c r="X1745" i="1"/>
  <c r="Y1745" i="1" s="1"/>
  <c r="X1746" i="1"/>
  <c r="Y1746" i="1" s="1"/>
  <c r="X1747" i="1"/>
  <c r="Y1747" i="1" s="1"/>
  <c r="X1748" i="1"/>
  <c r="X1749" i="1"/>
  <c r="Y1749" i="1" s="1"/>
  <c r="X1750" i="1"/>
  <c r="X1751" i="1"/>
  <c r="X1752" i="1"/>
  <c r="X1753" i="1"/>
  <c r="Y1753" i="1" s="1"/>
  <c r="X1754" i="1"/>
  <c r="Y1754" i="1" s="1"/>
  <c r="X1755" i="1"/>
  <c r="X1756" i="1"/>
  <c r="X1757" i="1"/>
  <c r="X1758" i="1"/>
  <c r="X1759" i="1"/>
  <c r="Y1759" i="1" s="1"/>
  <c r="X1760" i="1"/>
  <c r="X1761" i="1"/>
  <c r="Y1761" i="1" s="1"/>
  <c r="X1762" i="1"/>
  <c r="X1763" i="1"/>
  <c r="X1764" i="1"/>
  <c r="X1765" i="1"/>
  <c r="X1766" i="1"/>
  <c r="X1767" i="1"/>
  <c r="X1768" i="1"/>
  <c r="X1769" i="1"/>
  <c r="Y1769" i="1" s="1"/>
  <c r="X1770" i="1"/>
  <c r="X1771" i="1"/>
  <c r="Y1771" i="1" s="1"/>
  <c r="X1772" i="1"/>
  <c r="X1773" i="1"/>
  <c r="Y1773" i="1" s="1"/>
  <c r="X1774" i="1"/>
  <c r="X1775" i="1"/>
  <c r="X1776" i="1"/>
  <c r="X1777" i="1"/>
  <c r="Y1777" i="1" s="1"/>
  <c r="X1778" i="1"/>
  <c r="Y1778" i="1" s="1"/>
  <c r="X1779" i="1"/>
  <c r="X1780" i="1"/>
  <c r="X1781" i="1"/>
  <c r="X1782" i="1"/>
  <c r="X1783" i="1"/>
  <c r="Y1783" i="1" s="1"/>
  <c r="X1784" i="1"/>
  <c r="X1785" i="1"/>
  <c r="Y1785" i="1" s="1"/>
  <c r="X1786" i="1"/>
  <c r="X1787" i="1"/>
  <c r="X1788" i="1"/>
  <c r="X1789" i="1"/>
  <c r="X1790" i="1"/>
  <c r="X1791" i="1"/>
  <c r="X1792" i="1"/>
  <c r="X1793" i="1"/>
  <c r="Y1793" i="1" s="1"/>
  <c r="X1794" i="1"/>
  <c r="X1795" i="1"/>
  <c r="Y1795" i="1" s="1"/>
  <c r="X1796" i="1"/>
  <c r="X1797" i="1"/>
  <c r="Y1797" i="1" s="1"/>
  <c r="X1798" i="1"/>
  <c r="X1799" i="1"/>
  <c r="X1800" i="1"/>
  <c r="X1801" i="1"/>
  <c r="Y1801" i="1" s="1"/>
  <c r="X1802" i="1"/>
  <c r="Y1802" i="1" s="1"/>
  <c r="X1803" i="1"/>
  <c r="X1804" i="1"/>
  <c r="X1805" i="1"/>
  <c r="X1806" i="1"/>
  <c r="X1807" i="1"/>
  <c r="Y1807" i="1" s="1"/>
  <c r="X1808" i="1"/>
  <c r="X1809" i="1"/>
  <c r="Y1809" i="1" s="1"/>
  <c r="X1810" i="1"/>
  <c r="X1811" i="1"/>
  <c r="X1812" i="1"/>
  <c r="X1813" i="1"/>
  <c r="X1814" i="1"/>
  <c r="X1815" i="1"/>
  <c r="X1816" i="1"/>
  <c r="X1817" i="1"/>
  <c r="Y1817" i="1" s="1"/>
  <c r="X1818" i="1"/>
  <c r="Y1818" i="1" s="1"/>
  <c r="X1819" i="1"/>
  <c r="Y1819" i="1" s="1"/>
  <c r="X1820" i="1"/>
  <c r="X1821" i="1"/>
  <c r="Y1821" i="1" s="1"/>
  <c r="X1822" i="1"/>
  <c r="X1823" i="1"/>
  <c r="X1824" i="1"/>
  <c r="X1825" i="1"/>
  <c r="Y1825" i="1" s="1"/>
  <c r="X1826" i="1"/>
  <c r="X1827" i="1"/>
  <c r="X1828" i="1"/>
  <c r="X1829" i="1"/>
  <c r="X1830" i="1"/>
  <c r="X1831" i="1"/>
  <c r="Y1831" i="1" s="1"/>
  <c r="X1833" i="1"/>
  <c r="X1834" i="1"/>
  <c r="Y1834" i="1" s="1"/>
  <c r="X1835" i="1"/>
  <c r="X1836" i="1"/>
  <c r="X1837" i="1"/>
  <c r="X1838" i="1"/>
  <c r="X1839" i="1"/>
  <c r="X1840" i="1"/>
  <c r="X1841" i="1"/>
  <c r="X1842" i="1"/>
  <c r="X1843" i="1"/>
  <c r="X1844" i="1"/>
  <c r="X1845" i="1"/>
  <c r="X1846" i="1"/>
  <c r="Y1846" i="1" s="1"/>
  <c r="X1847" i="1"/>
  <c r="X1848" i="1"/>
  <c r="X1849" i="1"/>
  <c r="X1850" i="1"/>
  <c r="X1851" i="1"/>
  <c r="X1852" i="1"/>
  <c r="X1853" i="1"/>
  <c r="X1854" i="1"/>
  <c r="X1855" i="1"/>
  <c r="X1856" i="1"/>
  <c r="X1857" i="1"/>
  <c r="X1858" i="1"/>
  <c r="Y1858" i="1" s="1"/>
  <c r="X1859" i="1"/>
  <c r="X1860" i="1"/>
  <c r="X1861" i="1"/>
  <c r="X1862" i="1"/>
  <c r="X1863" i="1"/>
  <c r="X1864" i="1"/>
  <c r="X1865" i="1"/>
  <c r="X1866" i="1"/>
  <c r="X1867" i="1"/>
  <c r="X1868" i="1"/>
  <c r="X1869" i="1"/>
  <c r="X1870" i="1"/>
  <c r="Y1870" i="1" s="1"/>
  <c r="X1871" i="1"/>
  <c r="X1872" i="1"/>
  <c r="X1873" i="1"/>
  <c r="X1874" i="1"/>
  <c r="X1875" i="1"/>
  <c r="X1876" i="1"/>
  <c r="X1877" i="1"/>
  <c r="X1878" i="1"/>
  <c r="X1879" i="1"/>
  <c r="X1880" i="1"/>
  <c r="Y1880" i="1" s="1"/>
  <c r="X1881" i="1"/>
  <c r="X1882" i="1"/>
  <c r="Y1882" i="1" s="1"/>
  <c r="X1883" i="1"/>
  <c r="X1884" i="1"/>
  <c r="X1885" i="1"/>
  <c r="X1886" i="1"/>
  <c r="X1887" i="1"/>
  <c r="X1888" i="1"/>
  <c r="X1889" i="1"/>
  <c r="X1890" i="1"/>
  <c r="X1891" i="1"/>
  <c r="X1892" i="1"/>
  <c r="Y1892" i="1" s="1"/>
  <c r="X1893" i="1"/>
  <c r="X1894" i="1"/>
  <c r="Y1894" i="1" s="1"/>
  <c r="X1895" i="1"/>
  <c r="X1896" i="1"/>
  <c r="X1897" i="1"/>
  <c r="X1898" i="1"/>
  <c r="X1899" i="1"/>
  <c r="X1900" i="1"/>
  <c r="X1901" i="1"/>
  <c r="X1902" i="1"/>
  <c r="X1903" i="1"/>
  <c r="X1904" i="1"/>
  <c r="Y1904" i="1" s="1"/>
  <c r="X1905" i="1"/>
  <c r="X1906" i="1"/>
  <c r="Y1906" i="1" s="1"/>
  <c r="X1907" i="1"/>
  <c r="X1908" i="1"/>
  <c r="X1909" i="1"/>
  <c r="X1910" i="1"/>
  <c r="X1911" i="1"/>
  <c r="X1912" i="1"/>
  <c r="X1913" i="1"/>
  <c r="X1914" i="1"/>
  <c r="X1915" i="1"/>
  <c r="X1916" i="1"/>
  <c r="Y1916" i="1" s="1"/>
  <c r="X1917" i="1"/>
  <c r="X1918" i="1"/>
  <c r="Y1918" i="1" s="1"/>
  <c r="X1919" i="1"/>
  <c r="X1920" i="1"/>
  <c r="X1921" i="1"/>
  <c r="X1922" i="1"/>
  <c r="X1923" i="1"/>
  <c r="X1924" i="1"/>
  <c r="X1925" i="1"/>
  <c r="X1926" i="1"/>
  <c r="X1927" i="1"/>
  <c r="X1928" i="1"/>
  <c r="Y1928" i="1" s="1"/>
  <c r="X1929" i="1"/>
  <c r="X1930" i="1"/>
  <c r="Y1930" i="1" s="1"/>
  <c r="X1931" i="1"/>
  <c r="X1932" i="1"/>
  <c r="X1933" i="1"/>
  <c r="X1934" i="1"/>
  <c r="X1935" i="1"/>
  <c r="X1936" i="1"/>
  <c r="X1937" i="1"/>
  <c r="X1938" i="1"/>
  <c r="X1939" i="1"/>
  <c r="X1940" i="1"/>
  <c r="Y1940" i="1" s="1"/>
  <c r="X1941" i="1"/>
  <c r="X1942" i="1"/>
  <c r="Y1942" i="1" s="1"/>
  <c r="X1943" i="1"/>
  <c r="X1944" i="1"/>
  <c r="X1945" i="1"/>
  <c r="X1946" i="1"/>
  <c r="X1947" i="1"/>
  <c r="X1948" i="1"/>
  <c r="X1949" i="1"/>
  <c r="X1950" i="1"/>
  <c r="X1951" i="1"/>
  <c r="X1952" i="1"/>
  <c r="X1953" i="1"/>
  <c r="X1954" i="1"/>
  <c r="Y1954" i="1" s="1"/>
  <c r="X1955" i="1"/>
  <c r="X1956" i="1"/>
  <c r="X1957" i="1"/>
  <c r="X1958" i="1"/>
  <c r="X1959" i="1"/>
  <c r="X1960" i="1"/>
  <c r="X1961" i="1"/>
  <c r="X1962" i="1"/>
  <c r="X1963" i="1"/>
  <c r="X1964" i="1"/>
  <c r="X1965" i="1"/>
  <c r="X1966" i="1"/>
  <c r="Y1966" i="1" s="1"/>
  <c r="X1967" i="1"/>
  <c r="X1968" i="1"/>
  <c r="X1969" i="1"/>
  <c r="X1970" i="1"/>
  <c r="X1971" i="1"/>
  <c r="X1972" i="1"/>
  <c r="X1973" i="1"/>
  <c r="X1974" i="1"/>
  <c r="X1975" i="1"/>
  <c r="X1976" i="1"/>
  <c r="Y1976" i="1" s="1"/>
  <c r="X1977" i="1"/>
  <c r="X1978" i="1"/>
  <c r="Y1978" i="1" s="1"/>
  <c r="X1979" i="1"/>
  <c r="X1980" i="1"/>
  <c r="X1981" i="1"/>
  <c r="X1982" i="1"/>
  <c r="X1983" i="1"/>
  <c r="X1984" i="1"/>
  <c r="X1985" i="1"/>
  <c r="X1986" i="1"/>
  <c r="X1987" i="1"/>
  <c r="X1988" i="1"/>
  <c r="X1989" i="1"/>
  <c r="X1990" i="1"/>
  <c r="Y1990" i="1" s="1"/>
  <c r="X1991" i="1"/>
  <c r="X1992" i="1"/>
  <c r="X1993" i="1"/>
  <c r="X1994" i="1"/>
  <c r="X1995" i="1"/>
  <c r="X1996" i="1"/>
  <c r="X1997" i="1"/>
  <c r="X1998" i="1"/>
  <c r="X1999" i="1"/>
  <c r="X2000" i="1"/>
  <c r="X2001" i="1"/>
  <c r="X2002" i="1"/>
  <c r="Y2002" i="1" s="1"/>
  <c r="X2003" i="1"/>
  <c r="X2004" i="1"/>
  <c r="X2005" i="1"/>
  <c r="X2006" i="1"/>
  <c r="X2007" i="1"/>
  <c r="X2008" i="1"/>
  <c r="X2009" i="1"/>
  <c r="X2010" i="1"/>
  <c r="X2011" i="1"/>
  <c r="X2012" i="1"/>
  <c r="X2013" i="1"/>
  <c r="X2014" i="1"/>
  <c r="Y2014" i="1" s="1"/>
  <c r="X2015" i="1"/>
  <c r="X2017" i="1"/>
  <c r="X2018" i="1"/>
  <c r="X2019" i="1"/>
  <c r="X2020" i="1"/>
  <c r="X2021" i="1"/>
  <c r="X2022" i="1"/>
  <c r="X2023" i="1"/>
  <c r="X2024" i="1"/>
  <c r="X2025" i="1"/>
  <c r="Y2025" i="1" s="1"/>
  <c r="X2026" i="1"/>
  <c r="X2027" i="1"/>
  <c r="Y2027" i="1" s="1"/>
  <c r="X2028" i="1"/>
  <c r="X2029" i="1"/>
  <c r="X2030" i="1"/>
  <c r="X2031" i="1"/>
  <c r="X2032" i="1"/>
  <c r="X2033" i="1"/>
  <c r="X2034" i="1"/>
  <c r="X2035" i="1"/>
  <c r="X2036" i="1"/>
  <c r="X2037" i="1"/>
  <c r="Y2037" i="1" s="1"/>
  <c r="X2038" i="1"/>
  <c r="X2039" i="1"/>
  <c r="Y2039" i="1" s="1"/>
  <c r="X2040" i="1"/>
  <c r="X2041" i="1"/>
  <c r="X2042" i="1"/>
  <c r="X2043" i="1"/>
  <c r="X2044" i="1"/>
  <c r="X2045" i="1"/>
  <c r="X2046" i="1"/>
  <c r="X2047" i="1"/>
  <c r="X2048" i="1"/>
  <c r="X2049" i="1"/>
  <c r="Y2049" i="1" s="1"/>
  <c r="X2050" i="1"/>
  <c r="X2051" i="1"/>
  <c r="Y2051" i="1" s="1"/>
  <c r="X2052" i="1"/>
  <c r="X2053" i="1"/>
  <c r="X2054" i="1"/>
  <c r="X2055" i="1"/>
  <c r="X2056" i="1"/>
  <c r="X2057" i="1"/>
  <c r="X2058" i="1"/>
  <c r="X2059" i="1"/>
  <c r="X2060" i="1"/>
  <c r="X2061" i="1"/>
  <c r="Y2061" i="1" s="1"/>
  <c r="X2062" i="1"/>
  <c r="X2063" i="1"/>
  <c r="Y2063" i="1" s="1"/>
  <c r="X2064" i="1"/>
  <c r="X2065" i="1"/>
  <c r="X2066" i="1"/>
  <c r="X2067" i="1"/>
  <c r="X2068" i="1"/>
  <c r="X2069" i="1"/>
  <c r="X2070" i="1"/>
  <c r="X2071" i="1"/>
  <c r="X2072" i="1"/>
  <c r="X2073" i="1"/>
  <c r="Y2073" i="1" s="1"/>
  <c r="X2074" i="1"/>
  <c r="X2075" i="1"/>
  <c r="Y2075" i="1" s="1"/>
  <c r="X2076" i="1"/>
  <c r="X2077" i="1"/>
  <c r="X2078" i="1"/>
  <c r="X2079" i="1"/>
  <c r="X2080" i="1"/>
  <c r="X2081" i="1"/>
  <c r="X2082" i="1"/>
  <c r="X2083" i="1"/>
  <c r="X2084" i="1"/>
  <c r="X2085" i="1"/>
  <c r="Y2085" i="1" s="1"/>
  <c r="X2086" i="1"/>
  <c r="X2087" i="1"/>
  <c r="Y2087" i="1" s="1"/>
  <c r="X2088" i="1"/>
  <c r="X2089" i="1"/>
  <c r="X2090" i="1"/>
  <c r="X2091" i="1"/>
  <c r="X2092" i="1"/>
  <c r="X2093" i="1"/>
  <c r="X2094" i="1"/>
  <c r="X2095" i="1"/>
  <c r="X2096" i="1"/>
  <c r="X2097" i="1"/>
  <c r="X2098" i="1"/>
  <c r="X2099" i="1"/>
  <c r="Y2099" i="1" s="1"/>
  <c r="X2100" i="1"/>
  <c r="X2101" i="1"/>
  <c r="X2102" i="1"/>
  <c r="X2103" i="1"/>
  <c r="X2104" i="1"/>
  <c r="X2105" i="1"/>
  <c r="X2106" i="1"/>
  <c r="X2107" i="1"/>
  <c r="X2108" i="1"/>
  <c r="X2109" i="1"/>
  <c r="X2110" i="1"/>
  <c r="X2111" i="1"/>
  <c r="Y2111" i="1" s="1"/>
  <c r="X2112" i="1"/>
  <c r="X2113" i="1"/>
  <c r="X2114" i="1"/>
  <c r="X2115" i="1"/>
  <c r="X2116" i="1"/>
  <c r="X2117" i="1"/>
  <c r="X2118" i="1"/>
  <c r="X2119" i="1"/>
  <c r="X2120" i="1"/>
  <c r="X2121" i="1"/>
  <c r="Y2121" i="1" s="1"/>
  <c r="X2122" i="1"/>
  <c r="X2123" i="1"/>
  <c r="Y2123" i="1" s="1"/>
  <c r="X2124" i="1"/>
  <c r="X2125" i="1"/>
  <c r="X2126" i="1"/>
  <c r="X2127" i="1"/>
  <c r="X2128" i="1"/>
  <c r="X2129" i="1"/>
  <c r="X2130" i="1"/>
  <c r="X2131" i="1"/>
  <c r="X2132" i="1"/>
  <c r="X2133" i="1"/>
  <c r="X2134" i="1"/>
  <c r="X2135" i="1"/>
  <c r="Y2135" i="1" s="1"/>
  <c r="X2136" i="1"/>
  <c r="X2137" i="1"/>
  <c r="X2138" i="1"/>
  <c r="X2139" i="1"/>
  <c r="X2140" i="1"/>
  <c r="X2141" i="1"/>
  <c r="X2142" i="1"/>
  <c r="X2143" i="1"/>
  <c r="X2144" i="1"/>
  <c r="X2145" i="1"/>
  <c r="X2146" i="1"/>
  <c r="X2147" i="1"/>
  <c r="Y2147" i="1" s="1"/>
  <c r="X2148" i="1"/>
  <c r="X2149" i="1"/>
  <c r="X2150" i="1"/>
  <c r="X2151" i="1"/>
  <c r="X2152" i="1"/>
  <c r="X2153" i="1"/>
  <c r="X2154" i="1"/>
  <c r="X2155" i="1"/>
  <c r="X2156" i="1"/>
  <c r="X2157" i="1"/>
  <c r="X2158" i="1"/>
  <c r="X2159" i="1"/>
  <c r="Y2159" i="1" s="1"/>
  <c r="X2160" i="1"/>
  <c r="X2161" i="1"/>
  <c r="X2162" i="1"/>
  <c r="X2163" i="1"/>
  <c r="X2164" i="1"/>
  <c r="X2165" i="1"/>
  <c r="X2166" i="1"/>
  <c r="X2167" i="1"/>
  <c r="X2168" i="1"/>
  <c r="X2169" i="1"/>
  <c r="Y2169" i="1" s="1"/>
  <c r="X2170" i="1"/>
  <c r="X2171" i="1"/>
  <c r="Y2171" i="1" s="1"/>
  <c r="X2172" i="1"/>
  <c r="X2173" i="1"/>
  <c r="X2174" i="1"/>
  <c r="X2175" i="1"/>
  <c r="X2176" i="1"/>
  <c r="X2177" i="1"/>
  <c r="X2178" i="1"/>
  <c r="X2179" i="1"/>
  <c r="X2180" i="1"/>
  <c r="X2181" i="1"/>
  <c r="Y2181" i="1" s="1"/>
  <c r="X2182" i="1"/>
  <c r="X2183" i="1"/>
  <c r="Y2183" i="1" s="1"/>
  <c r="X2184" i="1"/>
  <c r="X2185" i="1"/>
  <c r="X2186" i="1"/>
  <c r="X2187" i="1"/>
  <c r="X2188" i="1"/>
  <c r="X2189" i="1"/>
  <c r="X2190" i="1"/>
  <c r="X2191" i="1"/>
  <c r="X2192" i="1"/>
  <c r="X2193" i="1"/>
  <c r="Y2193" i="1" s="1"/>
  <c r="X2194" i="1"/>
  <c r="X2195" i="1"/>
  <c r="Y2195" i="1" s="1"/>
  <c r="X2196" i="1"/>
  <c r="X2197" i="1"/>
  <c r="X2198" i="1"/>
  <c r="X2199" i="1"/>
  <c r="X2200" i="1"/>
  <c r="X2201" i="1"/>
  <c r="X2202" i="1"/>
  <c r="X2203" i="1"/>
  <c r="X2204" i="1"/>
  <c r="X2205" i="1"/>
  <c r="Y2205" i="1" s="1"/>
  <c r="X2206" i="1"/>
  <c r="X2207" i="1"/>
  <c r="Y2207" i="1" s="1"/>
  <c r="X2208" i="1"/>
  <c r="X2209" i="1"/>
  <c r="X2210" i="1"/>
  <c r="X2211" i="1"/>
  <c r="X2212" i="1"/>
  <c r="X2213" i="1"/>
  <c r="X2214" i="1"/>
  <c r="X2215" i="1"/>
  <c r="X2216" i="1"/>
  <c r="X2217" i="1"/>
  <c r="Y2217" i="1" s="1"/>
  <c r="X2218" i="1"/>
  <c r="X2219" i="1"/>
  <c r="Y2219" i="1" s="1"/>
  <c r="X2220" i="1"/>
  <c r="X2221" i="1"/>
  <c r="X2222" i="1"/>
  <c r="X2223" i="1"/>
  <c r="X2224" i="1"/>
  <c r="X2225" i="1"/>
  <c r="X2226" i="1"/>
  <c r="X2227" i="1"/>
  <c r="X2228" i="1"/>
  <c r="X2229" i="1"/>
  <c r="Y2229" i="1" s="1"/>
  <c r="X2230" i="1"/>
  <c r="X2231" i="1"/>
  <c r="Y2231" i="1" s="1"/>
  <c r="X2232" i="1"/>
  <c r="X2233" i="1"/>
  <c r="X2234" i="1"/>
  <c r="X2235" i="1"/>
  <c r="X2236" i="1"/>
  <c r="X2237" i="1"/>
  <c r="X2238" i="1"/>
  <c r="X2239" i="1"/>
  <c r="X2240" i="1"/>
  <c r="X2241" i="1"/>
  <c r="X2242" i="1"/>
  <c r="X2243" i="1"/>
  <c r="Y2243" i="1" s="1"/>
  <c r="X2244" i="1"/>
  <c r="X2245" i="1"/>
  <c r="X2246" i="1"/>
  <c r="X2247" i="1"/>
  <c r="X2248" i="1"/>
  <c r="X2249" i="1"/>
  <c r="X2250" i="1"/>
  <c r="X2251" i="1"/>
  <c r="X2252" i="1"/>
  <c r="X2253" i="1"/>
  <c r="X2254" i="1"/>
  <c r="X2255" i="1"/>
  <c r="Y2255" i="1" s="1"/>
  <c r="X2256" i="1"/>
  <c r="X2257" i="1"/>
  <c r="X2258" i="1"/>
  <c r="X2259" i="1"/>
  <c r="X2260" i="1"/>
  <c r="X2261" i="1"/>
  <c r="X2262" i="1"/>
  <c r="X2263" i="1"/>
  <c r="X2264" i="1"/>
  <c r="X2265" i="1"/>
  <c r="Y2265" i="1" s="1"/>
  <c r="X2266" i="1"/>
  <c r="X2267" i="1"/>
  <c r="Y2267" i="1" s="1"/>
  <c r="X2268" i="1"/>
  <c r="X2269" i="1"/>
  <c r="X2270" i="1"/>
  <c r="X2271" i="1"/>
  <c r="X2272" i="1"/>
  <c r="X2273" i="1"/>
  <c r="X2274" i="1"/>
  <c r="X2275" i="1"/>
  <c r="X2276" i="1"/>
  <c r="X2277" i="1"/>
  <c r="X2278" i="1"/>
  <c r="X2279" i="1"/>
  <c r="Y2279" i="1" s="1"/>
  <c r="X2280" i="1"/>
  <c r="X2281" i="1"/>
  <c r="X2282" i="1"/>
  <c r="X2283" i="1"/>
  <c r="X2284" i="1"/>
  <c r="X2285" i="1"/>
  <c r="X2286" i="1"/>
  <c r="X2287" i="1"/>
  <c r="X2288" i="1"/>
  <c r="X2289" i="1"/>
  <c r="X2290" i="1"/>
  <c r="X2291" i="1"/>
  <c r="Y2291" i="1" s="1"/>
  <c r="X2292" i="1"/>
  <c r="X2293" i="1"/>
  <c r="X2294" i="1"/>
  <c r="X2295" i="1"/>
  <c r="X2296" i="1"/>
  <c r="X2297" i="1"/>
  <c r="X2298" i="1"/>
  <c r="X2299" i="1"/>
  <c r="X2300" i="1"/>
  <c r="X2301" i="1"/>
  <c r="X2302" i="1"/>
  <c r="X2303" i="1"/>
  <c r="Y2303" i="1" s="1"/>
  <c r="X2304" i="1"/>
  <c r="X2305" i="1"/>
  <c r="X2306" i="1"/>
  <c r="X2307" i="1"/>
  <c r="X2308" i="1"/>
  <c r="X2309" i="1"/>
  <c r="X2310" i="1"/>
  <c r="X2311" i="1"/>
  <c r="X2312" i="1"/>
  <c r="X2313" i="1"/>
  <c r="Y2313" i="1" s="1"/>
  <c r="X2314" i="1"/>
  <c r="X2315" i="1"/>
  <c r="Y2315" i="1" s="1"/>
  <c r="X2316" i="1"/>
  <c r="X2317" i="1"/>
  <c r="X2318" i="1"/>
  <c r="X2319" i="1"/>
  <c r="X2320" i="1"/>
  <c r="X2321" i="1"/>
  <c r="X2322" i="1"/>
  <c r="X2323" i="1"/>
  <c r="X2324" i="1"/>
  <c r="X2325" i="1"/>
  <c r="Y2325" i="1" s="1"/>
  <c r="X2326" i="1"/>
  <c r="X2327" i="1"/>
  <c r="Y2327" i="1" s="1"/>
  <c r="X2328" i="1"/>
  <c r="X2329" i="1"/>
  <c r="X2330" i="1"/>
  <c r="X2331" i="1"/>
  <c r="X2332" i="1"/>
  <c r="X2333" i="1"/>
  <c r="X2334" i="1"/>
  <c r="X2335" i="1"/>
  <c r="X2336" i="1"/>
  <c r="X2337" i="1"/>
  <c r="Y2337" i="1" s="1"/>
  <c r="X2338" i="1"/>
  <c r="X2339" i="1"/>
  <c r="Y2339" i="1" s="1"/>
  <c r="X2340" i="1"/>
  <c r="X2341" i="1"/>
  <c r="X2342" i="1"/>
  <c r="X2343" i="1"/>
  <c r="X2344" i="1"/>
  <c r="X2345" i="1"/>
  <c r="X2346" i="1"/>
  <c r="X2347" i="1"/>
  <c r="X2348" i="1"/>
  <c r="X2349" i="1"/>
  <c r="Y2349" i="1" s="1"/>
  <c r="X2350" i="1"/>
  <c r="X2351" i="1"/>
  <c r="Y2351" i="1" s="1"/>
  <c r="X2352" i="1"/>
  <c r="X2353" i="1"/>
  <c r="X2354" i="1"/>
  <c r="X2355" i="1"/>
  <c r="X2356" i="1"/>
  <c r="X2357" i="1"/>
  <c r="X2358" i="1"/>
  <c r="X2359" i="1"/>
  <c r="X2360" i="1"/>
  <c r="X2361" i="1"/>
  <c r="Y2361" i="1" s="1"/>
  <c r="X2362" i="1"/>
  <c r="X2363" i="1"/>
  <c r="Y2363" i="1" s="1"/>
  <c r="X2364" i="1"/>
  <c r="X2365" i="1"/>
  <c r="X2366" i="1"/>
  <c r="X2367" i="1"/>
  <c r="X2368" i="1"/>
  <c r="X2369" i="1"/>
  <c r="X2370" i="1"/>
  <c r="X2371" i="1"/>
  <c r="X2372" i="1"/>
  <c r="X2373" i="1"/>
  <c r="Y2373" i="1" s="1"/>
  <c r="X2374" i="1"/>
  <c r="X2375" i="1"/>
  <c r="Y2375" i="1" s="1"/>
  <c r="X2376" i="1"/>
  <c r="X2377" i="1"/>
  <c r="X2378" i="1"/>
  <c r="X2379" i="1"/>
  <c r="X2380" i="1"/>
  <c r="X2381" i="1"/>
  <c r="X2382" i="1"/>
  <c r="X2383" i="1"/>
  <c r="X2384" i="1"/>
  <c r="X2385" i="1"/>
  <c r="X2386" i="1"/>
  <c r="X2387" i="1"/>
  <c r="Y2387" i="1" s="1"/>
  <c r="X2388" i="1"/>
  <c r="X2389" i="1"/>
  <c r="X2390" i="1"/>
  <c r="X2391" i="1"/>
  <c r="X2392" i="1"/>
  <c r="X2393" i="1"/>
  <c r="X2394" i="1"/>
  <c r="X2395" i="1"/>
  <c r="X2396" i="1"/>
  <c r="X2397" i="1"/>
  <c r="X2398" i="1"/>
  <c r="X2400" i="1"/>
  <c r="Y2400" i="1" s="1"/>
  <c r="X2401" i="1"/>
  <c r="X2402" i="1"/>
  <c r="X2403" i="1"/>
  <c r="X2404" i="1"/>
  <c r="X2405" i="1"/>
  <c r="X2406" i="1"/>
  <c r="X2407" i="1"/>
  <c r="X2408" i="1"/>
  <c r="X2409" i="1"/>
  <c r="X2410" i="1"/>
  <c r="Y2410" i="1" s="1"/>
  <c r="X2411" i="1"/>
  <c r="X2412" i="1"/>
  <c r="Y2412" i="1" s="1"/>
  <c r="X2413" i="1"/>
  <c r="X2414" i="1"/>
  <c r="X2415" i="1"/>
  <c r="X2416" i="1"/>
  <c r="X2417" i="1"/>
  <c r="X2418" i="1"/>
  <c r="X2419" i="1"/>
  <c r="X2420" i="1"/>
  <c r="X2421" i="1"/>
  <c r="X2422" i="1"/>
  <c r="X2423" i="1"/>
  <c r="X2424" i="1"/>
  <c r="Y2424" i="1" s="1"/>
  <c r="X2425" i="1"/>
  <c r="X2426" i="1"/>
  <c r="X2427" i="1"/>
  <c r="X2428" i="1"/>
  <c r="X2429" i="1"/>
  <c r="X2430" i="1"/>
  <c r="X2431" i="1"/>
  <c r="X2432" i="1"/>
  <c r="X2433" i="1"/>
  <c r="X2434" i="1"/>
  <c r="X2435" i="1"/>
  <c r="X2436" i="1"/>
  <c r="Y2436" i="1" s="1"/>
  <c r="X2437" i="1"/>
  <c r="X2438" i="1"/>
  <c r="X2439" i="1"/>
  <c r="X2441" i="1"/>
  <c r="X2442" i="1"/>
  <c r="X2443" i="1"/>
  <c r="X2444" i="1"/>
  <c r="X2448" i="1"/>
  <c r="X2449" i="1"/>
  <c r="X2450" i="1"/>
  <c r="X2451" i="1"/>
  <c r="X2452" i="1"/>
  <c r="Y2452" i="1" s="1"/>
  <c r="X2453" i="1"/>
  <c r="X2454" i="1"/>
  <c r="X2455" i="1"/>
  <c r="X2456" i="1"/>
  <c r="X2457" i="1"/>
  <c r="X2458" i="1"/>
  <c r="X2459" i="1"/>
  <c r="X2460" i="1"/>
  <c r="X2461" i="1"/>
  <c r="X2462" i="1"/>
  <c r="Y2462" i="1" s="1"/>
  <c r="X2463" i="1"/>
  <c r="X2464" i="1"/>
  <c r="Y2464" i="1" s="1"/>
  <c r="X2465" i="1"/>
  <c r="X2466" i="1"/>
  <c r="X2467" i="1"/>
  <c r="X2468" i="1"/>
  <c r="X2469" i="1"/>
  <c r="X2470" i="1"/>
  <c r="X2471" i="1"/>
  <c r="X2472" i="1"/>
  <c r="X2473" i="1"/>
  <c r="X2474" i="1"/>
  <c r="Y2474" i="1" s="1"/>
  <c r="X2475" i="1"/>
  <c r="X2476" i="1"/>
  <c r="Y2476" i="1" s="1"/>
  <c r="X2477" i="1"/>
  <c r="X2478" i="1"/>
  <c r="X2479" i="1"/>
  <c r="X2480" i="1"/>
  <c r="X2481" i="1"/>
  <c r="X2482" i="1"/>
  <c r="X2483" i="1"/>
  <c r="X2484" i="1"/>
  <c r="X2485" i="1"/>
  <c r="X2486" i="1"/>
  <c r="Y2486" i="1" s="1"/>
  <c r="X2487" i="1"/>
  <c r="X2488" i="1"/>
  <c r="Y2488" i="1" s="1"/>
  <c r="X2489" i="1"/>
  <c r="X2490" i="1"/>
  <c r="X2491" i="1"/>
  <c r="X2492" i="1"/>
  <c r="X2493" i="1"/>
  <c r="X2494" i="1"/>
  <c r="X2495" i="1"/>
  <c r="X2496" i="1"/>
  <c r="X2497" i="1"/>
  <c r="X2498" i="1"/>
  <c r="Y2498" i="1" s="1"/>
  <c r="X2499" i="1"/>
  <c r="X2500" i="1"/>
  <c r="Y2500" i="1" s="1"/>
  <c r="X2501" i="1"/>
  <c r="X2502" i="1"/>
  <c r="X2503" i="1"/>
  <c r="X2504" i="1"/>
  <c r="X2505" i="1"/>
  <c r="X2506" i="1"/>
  <c r="X2507" i="1"/>
  <c r="X2508" i="1"/>
  <c r="X2509" i="1"/>
  <c r="X2510" i="1"/>
  <c r="Y2510" i="1" s="1"/>
  <c r="X2511" i="1"/>
  <c r="X2512" i="1"/>
  <c r="Y2512" i="1" s="1"/>
  <c r="X2513" i="1"/>
  <c r="X2592" i="1"/>
  <c r="X2593" i="1"/>
  <c r="X2594" i="1"/>
  <c r="X2595" i="1"/>
  <c r="X2596" i="1"/>
  <c r="X2597" i="1"/>
  <c r="X2598" i="1"/>
  <c r="X2599" i="1"/>
  <c r="X2600" i="1"/>
  <c r="Y2600" i="1" s="1"/>
  <c r="X2601" i="1"/>
  <c r="X2602" i="1"/>
  <c r="Y2602" i="1" s="1"/>
  <c r="X2603" i="1"/>
  <c r="X2604" i="1"/>
  <c r="X2605" i="1"/>
  <c r="X2606" i="1"/>
  <c r="X2607" i="1"/>
  <c r="X2608" i="1"/>
  <c r="X2609" i="1"/>
  <c r="X2610" i="1"/>
  <c r="X2611" i="1"/>
  <c r="X2612" i="1"/>
  <c r="X2613" i="1"/>
  <c r="X2614" i="1"/>
  <c r="Y2614" i="1" s="1"/>
  <c r="X2615" i="1"/>
  <c r="X2616" i="1"/>
  <c r="X2617" i="1"/>
  <c r="X2618" i="1"/>
  <c r="X2619" i="1"/>
  <c r="X2620" i="1"/>
  <c r="X2621" i="1"/>
  <c r="X2622" i="1"/>
  <c r="X2623" i="1"/>
  <c r="X2624" i="1"/>
  <c r="X2625" i="1"/>
  <c r="X2626" i="1"/>
  <c r="Y2626" i="1" s="1"/>
  <c r="X2627" i="1"/>
  <c r="X2628" i="1"/>
  <c r="X2629" i="1"/>
  <c r="X2630" i="1"/>
  <c r="X2631" i="1"/>
  <c r="X2632" i="1"/>
  <c r="X2633" i="1"/>
  <c r="X2634" i="1"/>
  <c r="X2635" i="1"/>
  <c r="X2636" i="1"/>
  <c r="Y2636" i="1" s="1"/>
  <c r="X2637" i="1"/>
  <c r="X2638" i="1"/>
  <c r="Y2638" i="1" s="1"/>
  <c r="X2639" i="1"/>
  <c r="X2640" i="1"/>
  <c r="X2641" i="1"/>
  <c r="X2642" i="1"/>
  <c r="X2643" i="1"/>
  <c r="X2644" i="1"/>
  <c r="X2645" i="1"/>
  <c r="X2646" i="1"/>
  <c r="X2647" i="1"/>
  <c r="X2648" i="1"/>
  <c r="X2649" i="1"/>
  <c r="X2650" i="1"/>
  <c r="Y2650" i="1" s="1"/>
  <c r="X2651" i="1"/>
  <c r="X2652" i="1"/>
  <c r="X2653" i="1"/>
  <c r="X2654" i="1"/>
  <c r="X2655" i="1"/>
  <c r="X2656" i="1"/>
  <c r="X2657" i="1"/>
  <c r="X2658" i="1"/>
  <c r="X2659" i="1"/>
  <c r="X2660" i="1"/>
  <c r="X2661" i="1"/>
  <c r="X2662" i="1"/>
  <c r="Y2662" i="1" s="1"/>
  <c r="X2663" i="1"/>
  <c r="X2664" i="1"/>
  <c r="X2665" i="1"/>
  <c r="X2666" i="1"/>
  <c r="X2667" i="1"/>
  <c r="X2668" i="1"/>
  <c r="X2669" i="1"/>
  <c r="X2670" i="1"/>
  <c r="X2671" i="1"/>
  <c r="X2672" i="1"/>
  <c r="X2673" i="1"/>
  <c r="X2674" i="1"/>
  <c r="Y2674" i="1" s="1"/>
  <c r="X2675" i="1"/>
  <c r="X2676" i="1"/>
  <c r="X2677" i="1"/>
  <c r="X2678" i="1"/>
  <c r="X2679" i="1"/>
  <c r="X2680" i="1"/>
  <c r="X2681" i="1"/>
  <c r="X2682" i="1"/>
  <c r="X2683" i="1"/>
  <c r="X2684" i="1"/>
  <c r="Y2684" i="1" s="1"/>
  <c r="X2685" i="1"/>
  <c r="X2686" i="1"/>
  <c r="Y2686" i="1" s="1"/>
  <c r="X2687" i="1"/>
  <c r="X2688" i="1"/>
  <c r="X2689" i="1"/>
  <c r="X2690" i="1"/>
  <c r="X2691" i="1"/>
  <c r="X2692" i="1"/>
  <c r="X2693" i="1"/>
  <c r="X2694" i="1"/>
  <c r="X2695" i="1"/>
  <c r="X2696" i="1"/>
  <c r="Y2696" i="1" s="1"/>
  <c r="X2697" i="1"/>
  <c r="X2698" i="1"/>
  <c r="Y2698" i="1" s="1"/>
  <c r="X2699" i="1"/>
  <c r="X2700" i="1"/>
  <c r="X2701" i="1"/>
  <c r="X2702" i="1"/>
  <c r="X2703" i="1"/>
  <c r="X2704" i="1"/>
  <c r="X2705" i="1"/>
  <c r="X2706" i="1"/>
  <c r="X2707" i="1"/>
  <c r="X2708" i="1"/>
  <c r="Y2708" i="1" s="1"/>
  <c r="X2709" i="1"/>
  <c r="X2710" i="1"/>
  <c r="Y2710" i="1" s="1"/>
  <c r="X2711" i="1"/>
  <c r="X2712" i="1"/>
  <c r="X2713" i="1"/>
  <c r="X2714" i="1"/>
  <c r="X2715" i="1"/>
  <c r="X2716" i="1"/>
  <c r="X2717" i="1"/>
  <c r="X2718" i="1"/>
  <c r="X2719" i="1"/>
  <c r="X2720" i="1"/>
  <c r="Y2720" i="1" s="1"/>
  <c r="X2721" i="1"/>
  <c r="X2722" i="1"/>
  <c r="Y2722" i="1" s="1"/>
  <c r="X2723" i="1"/>
  <c r="X2724" i="1"/>
  <c r="X2725" i="1"/>
  <c r="X2726" i="1"/>
  <c r="X2727" i="1"/>
  <c r="X2728" i="1"/>
  <c r="X2729" i="1"/>
  <c r="X2730" i="1"/>
  <c r="X2731" i="1"/>
  <c r="X2732" i="1"/>
  <c r="Y2732" i="1" s="1"/>
  <c r="X2733" i="1"/>
  <c r="X2734" i="1"/>
  <c r="Y2734" i="1" s="1"/>
  <c r="X2735" i="1"/>
  <c r="X2736" i="1"/>
  <c r="X2737" i="1"/>
  <c r="X2738" i="1"/>
  <c r="X2739" i="1"/>
  <c r="X2740" i="1"/>
  <c r="X2741" i="1"/>
  <c r="X2742" i="1"/>
  <c r="X2743" i="1"/>
  <c r="X2744" i="1"/>
  <c r="Y2744" i="1" s="1"/>
  <c r="X2745" i="1"/>
  <c r="X2746" i="1"/>
  <c r="Y2746" i="1" s="1"/>
  <c r="X2747" i="1"/>
  <c r="X2748" i="1"/>
  <c r="X2749" i="1"/>
  <c r="X2750" i="1"/>
  <c r="X2751" i="1"/>
  <c r="X2752" i="1"/>
  <c r="X2753" i="1"/>
  <c r="X2754" i="1"/>
  <c r="X2755" i="1"/>
  <c r="X2756" i="1"/>
  <c r="X2757" i="1"/>
  <c r="X2758" i="1"/>
  <c r="Y2758" i="1" s="1"/>
  <c r="X2759" i="1"/>
  <c r="X2760" i="1"/>
  <c r="X2761" i="1"/>
  <c r="X2762" i="1"/>
  <c r="X2763" i="1"/>
  <c r="X2764" i="1"/>
  <c r="X2765" i="1"/>
  <c r="X2766" i="1"/>
  <c r="X2767" i="1"/>
  <c r="X2768" i="1"/>
  <c r="X2769" i="1"/>
  <c r="X2770" i="1"/>
  <c r="Y2770" i="1" s="1"/>
  <c r="X2771" i="1"/>
  <c r="X2772" i="1"/>
  <c r="X2773" i="1"/>
  <c r="X2774" i="1"/>
  <c r="X2775" i="1"/>
  <c r="X2776" i="1"/>
  <c r="X2777" i="1"/>
  <c r="X2778" i="1"/>
  <c r="X2779" i="1"/>
  <c r="X2780" i="1"/>
  <c r="X2781" i="1"/>
  <c r="X2782" i="1"/>
  <c r="Y2782" i="1" s="1"/>
  <c r="X2783" i="1"/>
  <c r="X2784" i="1"/>
  <c r="X2785" i="1"/>
  <c r="X2786" i="1"/>
  <c r="X2787" i="1"/>
  <c r="X2788" i="1"/>
  <c r="X2789" i="1"/>
  <c r="X2790" i="1"/>
  <c r="X2791" i="1"/>
  <c r="X2792" i="1"/>
  <c r="X2793" i="1"/>
  <c r="X2794" i="1"/>
  <c r="Y2794" i="1" s="1"/>
  <c r="X2795" i="1"/>
  <c r="X2796" i="1"/>
  <c r="X2797" i="1"/>
  <c r="X2798" i="1"/>
  <c r="X2799" i="1"/>
  <c r="X2800" i="1"/>
  <c r="X2801" i="1"/>
  <c r="X2802" i="1"/>
  <c r="X2803" i="1"/>
  <c r="X2804" i="1"/>
  <c r="X2805" i="1"/>
  <c r="X2806" i="1"/>
  <c r="Y2806" i="1" s="1"/>
  <c r="X2807" i="1"/>
  <c r="X2808" i="1"/>
  <c r="X2809" i="1"/>
  <c r="X2810" i="1"/>
  <c r="X2811" i="1"/>
  <c r="X2812" i="1"/>
  <c r="X2813" i="1"/>
  <c r="X2814" i="1"/>
  <c r="X2815" i="1"/>
  <c r="X2816" i="1"/>
  <c r="X2817" i="1"/>
  <c r="X2818" i="1"/>
  <c r="Y2818" i="1" s="1"/>
  <c r="X2819" i="1"/>
  <c r="X2820" i="1"/>
  <c r="X2821" i="1"/>
  <c r="X2822" i="1"/>
  <c r="X2823" i="1"/>
  <c r="X2824" i="1"/>
  <c r="X2825" i="1"/>
  <c r="X2826" i="1"/>
  <c r="X2827" i="1"/>
  <c r="X2828" i="1"/>
  <c r="X2829" i="1"/>
  <c r="X2830" i="1"/>
  <c r="Y2830" i="1" s="1"/>
  <c r="X2831" i="1"/>
  <c r="X2832" i="1"/>
  <c r="X2833" i="1"/>
  <c r="X2834" i="1"/>
  <c r="X2835" i="1"/>
  <c r="X2836" i="1"/>
  <c r="X2837" i="1"/>
  <c r="X2838" i="1"/>
  <c r="X2839" i="1"/>
  <c r="X2840" i="1"/>
  <c r="X2841" i="1"/>
  <c r="X2842" i="1"/>
  <c r="Y2842" i="1" s="1"/>
  <c r="X2843" i="1"/>
  <c r="X2844" i="1"/>
  <c r="X2845" i="1"/>
  <c r="X2846" i="1"/>
  <c r="X2847" i="1"/>
  <c r="X2848" i="1"/>
  <c r="X2851" i="1"/>
  <c r="X2852" i="1"/>
  <c r="X2853" i="1"/>
  <c r="X2854" i="1"/>
  <c r="X2856" i="1"/>
  <c r="X2857" i="1"/>
  <c r="Y2857" i="1" s="1"/>
  <c r="X2858" i="1"/>
  <c r="X2859" i="1"/>
  <c r="X2860" i="1"/>
  <c r="X2861" i="1"/>
  <c r="X2862" i="1"/>
  <c r="X2863" i="1"/>
  <c r="X2864" i="1"/>
  <c r="X2865" i="1"/>
  <c r="X2866" i="1"/>
  <c r="X2867" i="1"/>
  <c r="X2868" i="1"/>
  <c r="X2869" i="1"/>
  <c r="Y2869" i="1" s="1"/>
  <c r="X2870" i="1"/>
  <c r="X2871" i="1"/>
  <c r="X2872" i="1"/>
  <c r="X2873" i="1"/>
  <c r="X2874" i="1"/>
  <c r="X2875" i="1"/>
  <c r="X2876" i="1"/>
  <c r="X2877" i="1"/>
  <c r="X2878" i="1"/>
  <c r="X2879" i="1"/>
  <c r="X2880" i="1"/>
  <c r="X2881" i="1"/>
  <c r="Y2881" i="1" s="1"/>
  <c r="X2882" i="1"/>
  <c r="X2883" i="1"/>
  <c r="X2884" i="1"/>
  <c r="X2885" i="1"/>
  <c r="X2886" i="1"/>
  <c r="X2887" i="1"/>
  <c r="X2888" i="1"/>
  <c r="X2889" i="1"/>
  <c r="X2890" i="1"/>
  <c r="X2891" i="1"/>
  <c r="X2892" i="1"/>
  <c r="X2894" i="1"/>
  <c r="Y2894" i="1" s="1"/>
  <c r="X2895" i="1"/>
  <c r="X2896" i="1"/>
  <c r="X2897" i="1"/>
  <c r="X2898" i="1"/>
  <c r="X2899" i="1"/>
  <c r="X2900" i="1"/>
  <c r="X2901" i="1"/>
  <c r="X2902" i="1"/>
  <c r="X2903" i="1"/>
  <c r="X2904" i="1"/>
  <c r="X2905" i="1"/>
  <c r="X2906" i="1"/>
  <c r="Y2906" i="1" s="1"/>
  <c r="X2907" i="1"/>
  <c r="X2908" i="1"/>
  <c r="X2909" i="1"/>
  <c r="X2910" i="1"/>
  <c r="X2911" i="1"/>
  <c r="X2912" i="1"/>
  <c r="X2913" i="1"/>
  <c r="X2914" i="1"/>
  <c r="X2915" i="1"/>
  <c r="X2916" i="1"/>
  <c r="X2917" i="1"/>
  <c r="X2919" i="1"/>
  <c r="Y2919" i="1" s="1"/>
  <c r="X2920" i="1"/>
  <c r="X2921" i="1"/>
  <c r="X2922" i="1"/>
  <c r="X2923" i="1"/>
  <c r="X2924" i="1"/>
  <c r="X2925" i="1"/>
  <c r="X2926" i="1"/>
  <c r="X2927" i="1"/>
  <c r="X2928" i="1"/>
  <c r="X2929" i="1"/>
  <c r="X2930" i="1"/>
  <c r="X2931" i="1"/>
  <c r="Y2931" i="1" s="1"/>
  <c r="X2932" i="1"/>
  <c r="X2933" i="1"/>
  <c r="X2934" i="1"/>
  <c r="X2935" i="1"/>
  <c r="X2936" i="1"/>
  <c r="X2937" i="1"/>
  <c r="X2938" i="1"/>
  <c r="X2939" i="1"/>
  <c r="X2940" i="1"/>
  <c r="X2941" i="1"/>
  <c r="X2942" i="1"/>
  <c r="X2943" i="1"/>
  <c r="Y2943" i="1" s="1"/>
  <c r="X2944" i="1"/>
  <c r="X2945" i="1"/>
  <c r="X2946" i="1"/>
  <c r="X2947" i="1"/>
  <c r="X2948" i="1"/>
  <c r="X2949" i="1"/>
  <c r="X2950" i="1"/>
  <c r="X2951" i="1"/>
  <c r="X2952" i="1"/>
  <c r="X2953" i="1"/>
  <c r="X2954" i="1"/>
  <c r="X2955" i="1"/>
  <c r="Y2955" i="1" s="1"/>
  <c r="X2956" i="1"/>
  <c r="X2957" i="1"/>
  <c r="X2958" i="1"/>
  <c r="X2959" i="1"/>
  <c r="X2960" i="1"/>
  <c r="X2961" i="1"/>
  <c r="X2962" i="1"/>
  <c r="X2963" i="1"/>
  <c r="X2964" i="1"/>
  <c r="X2965" i="1"/>
  <c r="X2966" i="1"/>
  <c r="X2967" i="1"/>
  <c r="Y2967" i="1" s="1"/>
  <c r="X2968" i="1"/>
  <c r="X2969" i="1"/>
  <c r="X2970" i="1"/>
  <c r="X2971" i="1"/>
  <c r="X2972" i="1"/>
  <c r="X2973" i="1"/>
  <c r="X2974" i="1"/>
  <c r="X2975" i="1"/>
  <c r="X2976" i="1"/>
  <c r="X2977" i="1"/>
  <c r="X2978" i="1"/>
  <c r="X2979" i="1"/>
  <c r="Y2979" i="1" s="1"/>
  <c r="X2980" i="1"/>
  <c r="X2981" i="1"/>
  <c r="X2982" i="1"/>
  <c r="X2983" i="1"/>
  <c r="X2984" i="1"/>
  <c r="X2985" i="1"/>
  <c r="X2986" i="1"/>
  <c r="X2987" i="1"/>
  <c r="X2988" i="1"/>
  <c r="X2989" i="1"/>
  <c r="X2990" i="1"/>
  <c r="X2991" i="1"/>
  <c r="Y2991" i="1" s="1"/>
  <c r="X2992" i="1"/>
  <c r="X2993" i="1"/>
  <c r="X2994" i="1"/>
  <c r="X2995" i="1"/>
  <c r="X2996" i="1"/>
  <c r="X2997" i="1"/>
  <c r="X2998" i="1"/>
  <c r="X2999" i="1"/>
  <c r="X3000" i="1"/>
  <c r="X3001" i="1"/>
  <c r="X3002" i="1"/>
  <c r="X3003" i="1"/>
  <c r="Y3003" i="1" s="1"/>
  <c r="X3004" i="1"/>
  <c r="X3005" i="1"/>
  <c r="X3006" i="1"/>
  <c r="X3007" i="1"/>
  <c r="X3008" i="1"/>
  <c r="X3009" i="1"/>
  <c r="X3010" i="1"/>
  <c r="X3011" i="1"/>
  <c r="X3012" i="1"/>
  <c r="X3013" i="1"/>
  <c r="X3014" i="1"/>
  <c r="X3015" i="1"/>
  <c r="Y3015" i="1" s="1"/>
  <c r="X3016" i="1"/>
  <c r="X3017" i="1"/>
  <c r="X3018" i="1"/>
  <c r="X3019" i="1"/>
  <c r="X3020" i="1"/>
  <c r="X3021" i="1"/>
  <c r="X3022" i="1"/>
  <c r="X3023" i="1"/>
  <c r="X3024" i="1"/>
  <c r="X3025" i="1"/>
  <c r="X3026" i="1"/>
  <c r="X3027" i="1"/>
  <c r="Y3027" i="1" s="1"/>
  <c r="X3028" i="1"/>
  <c r="X3029" i="1"/>
  <c r="X3030" i="1"/>
  <c r="X3031" i="1"/>
  <c r="X3032" i="1"/>
  <c r="X3033" i="1"/>
  <c r="X3034" i="1"/>
  <c r="X3035" i="1"/>
  <c r="X3036" i="1"/>
  <c r="X3037" i="1"/>
  <c r="X3038" i="1"/>
  <c r="X3039" i="1"/>
  <c r="Y3039" i="1" s="1"/>
  <c r="X3040" i="1"/>
  <c r="X3041" i="1"/>
  <c r="X3042" i="1"/>
  <c r="X3043" i="1"/>
  <c r="X3044" i="1"/>
  <c r="X3045" i="1"/>
  <c r="X3046" i="1"/>
  <c r="X3047" i="1"/>
  <c r="X3048" i="1"/>
  <c r="X3049" i="1"/>
  <c r="X3050" i="1"/>
  <c r="X3051" i="1"/>
  <c r="Y3051" i="1" s="1"/>
  <c r="X3052" i="1"/>
  <c r="X3053" i="1"/>
  <c r="X3054" i="1"/>
  <c r="X3055" i="1"/>
  <c r="X3056" i="1"/>
  <c r="X3057" i="1"/>
  <c r="X3058" i="1"/>
  <c r="X3059" i="1"/>
  <c r="X3060" i="1"/>
  <c r="X3061" i="1"/>
  <c r="X3062" i="1"/>
  <c r="X3063" i="1"/>
  <c r="Y3063" i="1" s="1"/>
  <c r="X3064" i="1"/>
  <c r="X3065" i="1"/>
  <c r="X3066" i="1"/>
  <c r="X3067" i="1"/>
  <c r="X3068" i="1"/>
  <c r="X3069" i="1"/>
  <c r="X3070" i="1"/>
  <c r="X3071" i="1"/>
  <c r="X3072" i="1"/>
  <c r="X3073" i="1"/>
  <c r="X3074" i="1"/>
  <c r="X3075" i="1"/>
  <c r="Y3075" i="1" s="1"/>
  <c r="X3076" i="1"/>
  <c r="X3077" i="1"/>
  <c r="X3078" i="1"/>
  <c r="X3079" i="1"/>
  <c r="X3080" i="1"/>
  <c r="X3081" i="1"/>
  <c r="X3082" i="1"/>
  <c r="X3083" i="1"/>
  <c r="X3084" i="1"/>
  <c r="X3085" i="1"/>
  <c r="X3086" i="1"/>
  <c r="X3087" i="1"/>
  <c r="Y3087" i="1" s="1"/>
  <c r="X3088" i="1"/>
  <c r="X3089" i="1"/>
  <c r="X3090" i="1"/>
  <c r="X3091" i="1"/>
  <c r="X3092" i="1"/>
  <c r="X3093" i="1"/>
  <c r="X3094" i="1"/>
  <c r="X3095" i="1"/>
  <c r="X3096" i="1"/>
  <c r="X3097" i="1"/>
  <c r="X3098" i="1"/>
  <c r="X3099" i="1"/>
  <c r="Y3099" i="1" s="1"/>
  <c r="X3100" i="1"/>
  <c r="X3101" i="1"/>
  <c r="X3102" i="1"/>
  <c r="X3103" i="1"/>
  <c r="X3104" i="1"/>
  <c r="X3105" i="1"/>
  <c r="X3106" i="1"/>
  <c r="X3107" i="1"/>
  <c r="X3108" i="1"/>
  <c r="X3109" i="1"/>
  <c r="X3110" i="1"/>
  <c r="X3111" i="1"/>
  <c r="Y3111" i="1" s="1"/>
  <c r="X3112" i="1"/>
  <c r="X3113" i="1"/>
  <c r="X3114" i="1"/>
  <c r="X3115" i="1"/>
  <c r="X3116" i="1"/>
  <c r="X3117" i="1"/>
  <c r="X3118" i="1"/>
  <c r="X3119" i="1"/>
  <c r="X3120" i="1"/>
  <c r="X3121" i="1"/>
  <c r="X3122" i="1"/>
  <c r="X3123" i="1"/>
  <c r="Y3123" i="1" s="1"/>
  <c r="X3124" i="1"/>
  <c r="X3125" i="1"/>
  <c r="X3126" i="1"/>
  <c r="X3127" i="1"/>
  <c r="X3128" i="1"/>
  <c r="X3129" i="1"/>
  <c r="X3130" i="1"/>
  <c r="X3131" i="1"/>
  <c r="X3132" i="1"/>
  <c r="X3133" i="1"/>
  <c r="X3134" i="1"/>
  <c r="X3135" i="1"/>
  <c r="Y3135" i="1" s="1"/>
  <c r="X3136" i="1"/>
  <c r="X3137" i="1"/>
  <c r="X3138" i="1"/>
  <c r="X3139" i="1"/>
  <c r="X3140" i="1"/>
  <c r="X3141" i="1"/>
  <c r="X3142" i="1"/>
  <c r="X3143" i="1"/>
  <c r="X3144" i="1"/>
  <c r="X3145" i="1"/>
  <c r="X3146" i="1"/>
  <c r="X3147" i="1"/>
  <c r="Y3147" i="1" s="1"/>
  <c r="X3148" i="1"/>
  <c r="X3149" i="1"/>
  <c r="X3150" i="1"/>
  <c r="X3151" i="1"/>
  <c r="X3152" i="1"/>
  <c r="X3153" i="1"/>
  <c r="X3154" i="1"/>
  <c r="X3155" i="1"/>
  <c r="X3156" i="1"/>
  <c r="X3157" i="1"/>
  <c r="X3158" i="1"/>
  <c r="X3159" i="1"/>
  <c r="Y3159" i="1" s="1"/>
  <c r="X3160" i="1"/>
  <c r="X3161" i="1"/>
  <c r="X3162" i="1"/>
  <c r="X3163" i="1"/>
  <c r="X3164" i="1"/>
  <c r="X3165" i="1"/>
  <c r="X3166" i="1"/>
  <c r="X3167" i="1"/>
  <c r="X3168" i="1"/>
  <c r="X3169" i="1"/>
  <c r="X3170" i="1"/>
  <c r="X3171" i="1"/>
  <c r="Y3171" i="1" s="1"/>
  <c r="X3172" i="1"/>
  <c r="X3173" i="1"/>
  <c r="X3174" i="1"/>
  <c r="X3175" i="1"/>
  <c r="X3176" i="1"/>
  <c r="X3177" i="1"/>
  <c r="X3178" i="1"/>
  <c r="X3179" i="1"/>
  <c r="X3180" i="1"/>
  <c r="X3181" i="1"/>
  <c r="X3182" i="1"/>
  <c r="X3183" i="1"/>
  <c r="Y3183" i="1" s="1"/>
  <c r="X3184" i="1"/>
  <c r="X3185" i="1"/>
  <c r="X3186" i="1"/>
  <c r="X3187" i="1"/>
  <c r="X3188" i="1"/>
  <c r="X3189" i="1"/>
  <c r="X3190" i="1"/>
  <c r="X3191" i="1"/>
  <c r="X3192" i="1"/>
  <c r="X3193" i="1"/>
  <c r="X3194" i="1"/>
  <c r="X3195" i="1"/>
  <c r="Y3195" i="1" s="1"/>
  <c r="X3196" i="1"/>
  <c r="X3197" i="1"/>
  <c r="X3198" i="1"/>
  <c r="X3199" i="1"/>
  <c r="X3200" i="1"/>
  <c r="X3201" i="1"/>
  <c r="X3202" i="1"/>
  <c r="X3203" i="1"/>
  <c r="X3204" i="1"/>
  <c r="X3205" i="1"/>
  <c r="X3206" i="1"/>
  <c r="X3207" i="1"/>
  <c r="Y3207" i="1" s="1"/>
  <c r="X3208" i="1"/>
  <c r="X3209" i="1"/>
  <c r="X3210" i="1"/>
  <c r="X3211" i="1"/>
  <c r="X3212" i="1"/>
  <c r="X3213" i="1"/>
  <c r="X3214" i="1"/>
  <c r="X3215" i="1"/>
  <c r="X3216" i="1"/>
  <c r="X3217" i="1"/>
  <c r="X3218" i="1"/>
  <c r="X3219" i="1"/>
  <c r="Y3219" i="1" s="1"/>
  <c r="X3221" i="1"/>
  <c r="X3222" i="1"/>
  <c r="X3223" i="1"/>
  <c r="X3224" i="1"/>
  <c r="X3226" i="1"/>
  <c r="X3227" i="1"/>
  <c r="X3228" i="1"/>
  <c r="X3229" i="1"/>
  <c r="X3230" i="1"/>
  <c r="X3231" i="1"/>
  <c r="X3232" i="1"/>
  <c r="X3233" i="1"/>
  <c r="Y3233" i="1" s="1"/>
  <c r="X3234" i="1"/>
  <c r="X3235" i="1"/>
  <c r="X3236" i="1"/>
  <c r="X3237" i="1"/>
  <c r="X3238" i="1"/>
  <c r="X3239" i="1"/>
  <c r="X3241" i="1"/>
  <c r="X3242" i="1"/>
  <c r="X3243" i="1"/>
  <c r="X3244" i="1"/>
  <c r="X3245" i="1"/>
  <c r="X3246" i="1"/>
  <c r="Y3246" i="1" s="1"/>
  <c r="X3247" i="1"/>
  <c r="X3248" i="1"/>
  <c r="X3249" i="1"/>
  <c r="X3250" i="1"/>
  <c r="X3251" i="1"/>
  <c r="X3252" i="1"/>
  <c r="X3253" i="1"/>
  <c r="X3254" i="1"/>
  <c r="X3255" i="1"/>
  <c r="X3256" i="1"/>
  <c r="X3257" i="1"/>
  <c r="X3258" i="1"/>
  <c r="Y3258" i="1" s="1"/>
  <c r="X3259" i="1"/>
  <c r="X3260" i="1"/>
  <c r="X3261" i="1"/>
  <c r="X3262" i="1"/>
  <c r="X3263" i="1"/>
  <c r="X3264" i="1"/>
  <c r="X3265" i="1"/>
  <c r="X3266" i="1"/>
  <c r="X3267" i="1"/>
  <c r="X3268" i="1"/>
  <c r="X3269" i="1"/>
  <c r="X3271" i="1"/>
  <c r="Y3271" i="1" s="1"/>
  <c r="X3272" i="1"/>
  <c r="X3273" i="1"/>
  <c r="X3274" i="1"/>
  <c r="X3275" i="1"/>
  <c r="X3276" i="1"/>
  <c r="Y3276" i="1" s="1"/>
  <c r="X3277" i="1"/>
  <c r="X3278" i="1"/>
  <c r="X3279" i="1"/>
  <c r="X3280" i="1"/>
  <c r="Y3280" i="1" s="1"/>
  <c r="X3281" i="1"/>
  <c r="Y3281" i="1" s="1"/>
  <c r="X3282" i="1"/>
  <c r="X3283" i="1"/>
  <c r="Y3283" i="1" s="1"/>
  <c r="X3285" i="1"/>
  <c r="X3286" i="1"/>
  <c r="X3287" i="1"/>
  <c r="X3288" i="1"/>
  <c r="X3289" i="1"/>
  <c r="Y3289" i="1" s="1"/>
  <c r="X3290" i="1"/>
  <c r="X3291" i="1"/>
  <c r="X3292" i="1"/>
  <c r="Y3292" i="1" s="1"/>
  <c r="X3293" i="1"/>
  <c r="X3294" i="1"/>
  <c r="X3295" i="1"/>
  <c r="X3296" i="1"/>
  <c r="Y3296" i="1" s="1"/>
  <c r="X3297" i="1"/>
  <c r="X3298" i="1"/>
  <c r="X3299" i="1"/>
  <c r="X3300" i="1"/>
  <c r="Y3300" i="1" s="1"/>
  <c r="X3301" i="1"/>
  <c r="X3302" i="1"/>
  <c r="X3303" i="1"/>
  <c r="X3304" i="1"/>
  <c r="X3305" i="1"/>
  <c r="X3306" i="1"/>
  <c r="X3307" i="1"/>
  <c r="X3308" i="1"/>
  <c r="Y3308" i="1" s="1"/>
  <c r="X3309" i="1"/>
  <c r="X3310" i="1"/>
  <c r="X3311" i="1"/>
  <c r="X3312" i="1"/>
  <c r="X3313" i="1"/>
  <c r="Y3313" i="1" s="1"/>
  <c r="X3314" i="1"/>
  <c r="X3315" i="1"/>
  <c r="X3316" i="1"/>
  <c r="Y3316" i="1" s="1"/>
  <c r="X3318" i="1"/>
  <c r="X3319" i="1"/>
  <c r="Y3319" i="1" s="1"/>
  <c r="X3320" i="1"/>
  <c r="X3321" i="1"/>
  <c r="Y3321" i="1" s="1"/>
  <c r="X3322" i="1"/>
  <c r="X3323" i="1"/>
  <c r="X3324" i="1"/>
  <c r="X3325" i="1"/>
  <c r="Y3325" i="1" s="1"/>
  <c r="X3326" i="1"/>
  <c r="X3327" i="1"/>
  <c r="X3328" i="1"/>
  <c r="X3329" i="1"/>
  <c r="X3330" i="1"/>
  <c r="X3331" i="1"/>
  <c r="Y3331" i="1" s="1"/>
  <c r="X3332" i="1"/>
  <c r="X3333" i="1"/>
  <c r="Y3333" i="1" s="1"/>
  <c r="X3334" i="1"/>
  <c r="X3335" i="1"/>
  <c r="X3336" i="1"/>
  <c r="X3337" i="1"/>
  <c r="X3338" i="1"/>
  <c r="Y3338" i="1" s="1"/>
  <c r="X3339" i="1"/>
  <c r="X3340" i="1"/>
  <c r="X3341" i="1"/>
  <c r="Y3341" i="1" s="1"/>
  <c r="X3342" i="1"/>
  <c r="X3343" i="1"/>
  <c r="X3344" i="1"/>
  <c r="X3345" i="1"/>
  <c r="X3346" i="1"/>
  <c r="X3347" i="1"/>
  <c r="X3348" i="1"/>
  <c r="X3349" i="1"/>
  <c r="Y3349" i="1" s="1"/>
  <c r="X3350" i="1"/>
  <c r="X3351" i="1"/>
  <c r="X3352" i="1"/>
  <c r="X3353" i="1"/>
  <c r="X3354" i="1"/>
  <c r="Y3354" i="1" s="1"/>
  <c r="X3355" i="1"/>
  <c r="X3356" i="1"/>
  <c r="X3357" i="1"/>
  <c r="Y3357" i="1" s="1"/>
  <c r="X3358" i="1"/>
  <c r="X3359" i="1"/>
  <c r="X3360" i="1"/>
  <c r="X3361" i="1"/>
  <c r="X3362" i="1"/>
  <c r="X3363" i="1"/>
  <c r="X3364" i="1"/>
  <c r="X3365" i="1"/>
  <c r="Y3365" i="1" s="1"/>
  <c r="X3366" i="1"/>
  <c r="X3367" i="1"/>
  <c r="Y3367" i="1" s="1"/>
  <c r="X3368" i="1"/>
  <c r="X3369" i="1"/>
  <c r="Y3369" i="1" s="1"/>
  <c r="X3370" i="1"/>
  <c r="X3371" i="1"/>
  <c r="X3372" i="1"/>
  <c r="X3373" i="1"/>
  <c r="Y3373" i="1" s="1"/>
  <c r="X3374" i="1"/>
  <c r="X3375" i="1"/>
  <c r="X3376" i="1"/>
  <c r="X3377" i="1"/>
  <c r="X3378" i="1"/>
  <c r="Y3378" i="1" s="1"/>
  <c r="X3379" i="1"/>
  <c r="Y3379" i="1" s="1"/>
  <c r="X3380" i="1"/>
  <c r="X3381" i="1"/>
  <c r="Y3381" i="1" s="1"/>
  <c r="X3382" i="1"/>
  <c r="X3383" i="1"/>
  <c r="X3384" i="1"/>
  <c r="X3385" i="1"/>
  <c r="X3386" i="1"/>
  <c r="X3387" i="1"/>
  <c r="X3388" i="1"/>
  <c r="X3389" i="1"/>
  <c r="Y3389" i="1" s="1"/>
  <c r="X3390" i="1"/>
  <c r="X3391" i="1"/>
  <c r="Y3391" i="1" s="1"/>
  <c r="X3392" i="1"/>
  <c r="X3393" i="1"/>
  <c r="Y3393" i="1" s="1"/>
  <c r="X3394" i="1"/>
  <c r="X3395" i="1"/>
  <c r="X3396" i="1"/>
  <c r="X3397" i="1"/>
  <c r="Y3397" i="1" s="1"/>
  <c r="X3398" i="1"/>
  <c r="X3399" i="1"/>
  <c r="X3400" i="1"/>
  <c r="X3401" i="1"/>
  <c r="X3402" i="1"/>
  <c r="Y3402" i="1" s="1"/>
  <c r="X3403" i="1"/>
  <c r="X3404" i="1"/>
  <c r="X3405" i="1"/>
  <c r="Y3405" i="1" s="1"/>
  <c r="X3406" i="1"/>
  <c r="X3407" i="1"/>
  <c r="X3408" i="1"/>
  <c r="X3409" i="1"/>
  <c r="X3410" i="1"/>
  <c r="X3411" i="1"/>
  <c r="X3412" i="1"/>
  <c r="X3413" i="1"/>
  <c r="Y3413" i="1" s="1"/>
  <c r="X3414" i="1"/>
  <c r="X3415" i="1"/>
  <c r="Y3415" i="1" s="1"/>
  <c r="X3416" i="1"/>
  <c r="X3417" i="1"/>
  <c r="Y3417" i="1" s="1"/>
  <c r="X3418" i="1"/>
  <c r="Y3418" i="1" s="1"/>
  <c r="X3419" i="1"/>
  <c r="X3420" i="1"/>
  <c r="X3421" i="1"/>
  <c r="Y3421" i="1" s="1"/>
  <c r="X3422" i="1"/>
  <c r="X3423" i="1"/>
  <c r="X3424" i="1"/>
  <c r="X3425" i="1"/>
  <c r="X3426" i="1"/>
  <c r="X3427" i="1"/>
  <c r="Y3427" i="1" s="1"/>
  <c r="X3428" i="1"/>
  <c r="X3429" i="1"/>
  <c r="Y3429" i="1" s="1"/>
  <c r="X3430" i="1"/>
  <c r="X3431" i="1"/>
  <c r="X3432" i="1"/>
  <c r="X3433" i="1"/>
  <c r="X3434" i="1"/>
  <c r="X3435" i="1"/>
  <c r="X3436" i="1"/>
  <c r="X3437" i="1"/>
  <c r="Y3437" i="1" s="1"/>
  <c r="X3438" i="1"/>
  <c r="X3439" i="1"/>
  <c r="Y3439" i="1" s="1"/>
  <c r="X3440" i="1"/>
  <c r="X3441" i="1"/>
  <c r="Y3441" i="1" s="1"/>
  <c r="X3442" i="1"/>
  <c r="Y3442" i="1" s="1"/>
  <c r="X3443" i="1"/>
  <c r="X3444" i="1"/>
  <c r="X3445" i="1"/>
  <c r="Y3445" i="1" s="1"/>
  <c r="X3446" i="1"/>
  <c r="X3447" i="1"/>
  <c r="X3448" i="1"/>
  <c r="X3449" i="1"/>
  <c r="X3450" i="1"/>
  <c r="X3451" i="1"/>
  <c r="Y3451" i="1" s="1"/>
  <c r="X3452" i="1"/>
  <c r="X3453" i="1"/>
  <c r="Y3453" i="1" s="1"/>
  <c r="X3454" i="1"/>
  <c r="X3455" i="1"/>
  <c r="X3456" i="1"/>
  <c r="X3457" i="1"/>
  <c r="X3458" i="1"/>
  <c r="X3459" i="1"/>
  <c r="X3460" i="1"/>
  <c r="X3461" i="1"/>
  <c r="Y3461" i="1" s="1"/>
  <c r="X3462" i="1"/>
  <c r="X3463" i="1"/>
  <c r="Y3463" i="1" s="1"/>
  <c r="X3464" i="1"/>
  <c r="X3465" i="1"/>
  <c r="Y3465" i="1" s="1"/>
  <c r="X3466" i="1"/>
  <c r="Y3466" i="1" s="1"/>
  <c r="X3467" i="1"/>
  <c r="X3468" i="1"/>
  <c r="X3469" i="1"/>
  <c r="Y3469" i="1" s="1"/>
  <c r="X3470" i="1"/>
  <c r="X3471" i="1"/>
  <c r="X3472" i="1"/>
  <c r="X3473" i="1"/>
  <c r="X3474" i="1"/>
  <c r="X3475" i="1"/>
  <c r="Y3475" i="1" s="1"/>
  <c r="X3476" i="1"/>
  <c r="X3477" i="1"/>
  <c r="Y3477" i="1" s="1"/>
  <c r="X3478" i="1"/>
  <c r="X3479" i="1"/>
  <c r="X3480" i="1"/>
  <c r="X3481" i="1"/>
  <c r="X3482" i="1"/>
  <c r="Y3482" i="1" s="1"/>
  <c r="X3483" i="1"/>
  <c r="X3484" i="1"/>
  <c r="X3485" i="1"/>
  <c r="Y3485" i="1" s="1"/>
  <c r="X3486" i="1"/>
  <c r="X3487" i="1"/>
  <c r="Y3487" i="1" s="1"/>
  <c r="X3488" i="1"/>
  <c r="X3489" i="1"/>
  <c r="Y3489" i="1" s="1"/>
  <c r="X3490" i="1"/>
  <c r="X3491" i="1"/>
  <c r="X3492" i="1"/>
  <c r="X3493" i="1"/>
  <c r="Y3493" i="1" s="1"/>
  <c r="X3494" i="1"/>
  <c r="X3495" i="1"/>
  <c r="X3496" i="1"/>
  <c r="X3497" i="1"/>
  <c r="X3498" i="1"/>
  <c r="X3499" i="1"/>
  <c r="X3500" i="1"/>
  <c r="X3501" i="1"/>
  <c r="Y3501" i="1" s="1"/>
  <c r="X3502" i="1"/>
  <c r="X3503" i="1"/>
  <c r="X3504" i="1"/>
  <c r="X3505" i="1"/>
  <c r="X3506" i="1"/>
  <c r="Y3506" i="1" s="1"/>
  <c r="X3507" i="1"/>
  <c r="X3508" i="1"/>
  <c r="X3509" i="1"/>
  <c r="Y3509" i="1" s="1"/>
  <c r="X3510" i="1"/>
  <c r="X3511" i="1"/>
  <c r="X3512" i="1"/>
  <c r="X3513" i="1"/>
  <c r="Y3513" i="1" s="1"/>
  <c r="X3514" i="1"/>
  <c r="X3515" i="1"/>
  <c r="X3516" i="1"/>
  <c r="X3517" i="1"/>
  <c r="Y3517" i="1" s="1"/>
  <c r="X3518" i="1"/>
  <c r="X3519" i="1"/>
  <c r="X3520" i="1"/>
  <c r="X3521" i="1"/>
  <c r="X3522" i="1"/>
  <c r="X3523" i="1"/>
  <c r="Y3523" i="1" s="1"/>
  <c r="X3524" i="1"/>
  <c r="X3525" i="1"/>
  <c r="Y3525" i="1" s="1"/>
  <c r="X3526" i="1"/>
  <c r="X3527" i="1"/>
  <c r="X3528" i="1"/>
  <c r="X3529" i="1"/>
  <c r="X3530" i="1"/>
  <c r="Y3530" i="1" s="1"/>
  <c r="X3531" i="1"/>
  <c r="X3532" i="1"/>
  <c r="X3533" i="1"/>
  <c r="Y3533" i="1" s="1"/>
  <c r="X3534" i="1"/>
  <c r="X3535" i="1"/>
  <c r="Y3535" i="1" s="1"/>
  <c r="X3536" i="1"/>
  <c r="X3537" i="1"/>
  <c r="Y3537" i="1" s="1"/>
  <c r="X3538" i="1"/>
  <c r="X3539" i="1"/>
  <c r="X3540" i="1"/>
  <c r="X3541" i="1"/>
  <c r="Y3541" i="1" s="1"/>
  <c r="X3542" i="1"/>
  <c r="X3543" i="1"/>
  <c r="X3544" i="1"/>
  <c r="X3545" i="1"/>
  <c r="X3546" i="1"/>
  <c r="Y3546" i="1" s="1"/>
  <c r="X3547" i="1"/>
  <c r="Y3547" i="1" s="1"/>
  <c r="X3548" i="1"/>
  <c r="X3549" i="1"/>
  <c r="Y3549" i="1" s="1"/>
  <c r="X3550" i="1"/>
  <c r="X3551" i="1"/>
  <c r="X3552" i="1"/>
  <c r="X3553" i="1"/>
  <c r="X3554" i="1"/>
  <c r="X3555" i="1"/>
  <c r="X3556" i="1"/>
  <c r="X3557" i="1"/>
  <c r="Y3557" i="1" s="1"/>
  <c r="X3558" i="1"/>
  <c r="X3559" i="1"/>
  <c r="X3560" i="1"/>
  <c r="X3561" i="1"/>
  <c r="Y3561" i="1" s="1"/>
  <c r="X3562" i="1"/>
  <c r="X3563" i="1"/>
  <c r="X3564" i="1"/>
  <c r="X3565" i="1"/>
  <c r="Y3565" i="1" s="1"/>
  <c r="X3566" i="1"/>
  <c r="X3567" i="1"/>
  <c r="X3568" i="1"/>
  <c r="X3569" i="1"/>
  <c r="X3570" i="1"/>
  <c r="Y3570" i="1" s="1"/>
  <c r="X3571" i="1"/>
  <c r="Y3571" i="1" s="1"/>
  <c r="X3572" i="1"/>
  <c r="X3573" i="1"/>
  <c r="Y3573" i="1" s="1"/>
  <c r="X3574" i="1"/>
  <c r="X3575" i="1"/>
  <c r="X3576" i="1"/>
  <c r="X3577" i="1"/>
  <c r="X3578" i="1"/>
  <c r="X3579" i="1"/>
  <c r="X3580" i="1"/>
  <c r="X3581" i="1"/>
  <c r="Y3581" i="1" s="1"/>
  <c r="X3582" i="1"/>
  <c r="X3583" i="1"/>
  <c r="Y3583" i="1" s="1"/>
  <c r="X3584" i="1"/>
  <c r="X3585" i="1"/>
  <c r="Y3585" i="1" s="1"/>
  <c r="X3586" i="1"/>
  <c r="X3587" i="1"/>
  <c r="X3588" i="1"/>
  <c r="X3589" i="1"/>
  <c r="Y3589" i="1" s="1"/>
  <c r="X3590" i="1"/>
  <c r="X3591" i="1"/>
  <c r="X3592" i="1"/>
  <c r="X3593" i="1"/>
  <c r="X3594" i="1"/>
  <c r="Y3594" i="1" s="1"/>
  <c r="X3595" i="1"/>
  <c r="X3596" i="1"/>
  <c r="X3597" i="1"/>
  <c r="Y3597" i="1" s="1"/>
  <c r="X3598" i="1"/>
  <c r="X3599" i="1"/>
  <c r="X3600" i="1"/>
  <c r="X3601" i="1"/>
  <c r="X3602" i="1"/>
  <c r="X3603" i="1"/>
  <c r="X3604" i="1"/>
  <c r="X3605" i="1"/>
  <c r="Y3605" i="1" s="1"/>
  <c r="X3606" i="1"/>
  <c r="X3607" i="1"/>
  <c r="Y3607" i="1" s="1"/>
  <c r="X3608" i="1"/>
  <c r="X3609" i="1"/>
  <c r="Y3609" i="1" s="1"/>
  <c r="X3610" i="1"/>
  <c r="Y3610" i="1" s="1"/>
  <c r="X3611" i="1"/>
  <c r="X3612" i="1"/>
  <c r="X3613" i="1"/>
  <c r="Y3613" i="1" s="1"/>
  <c r="X3614" i="1"/>
  <c r="X3615" i="1"/>
  <c r="X3616" i="1"/>
  <c r="X3617" i="1"/>
  <c r="X3618" i="1"/>
  <c r="X3619" i="1"/>
  <c r="Y3619" i="1" s="1"/>
  <c r="X3620" i="1"/>
  <c r="X3621" i="1"/>
  <c r="Y3621" i="1" s="1"/>
  <c r="X3622" i="1"/>
  <c r="X3623" i="1"/>
  <c r="X3624" i="1"/>
  <c r="X3625" i="1"/>
  <c r="X3626" i="1"/>
  <c r="X3627" i="1"/>
  <c r="X3628" i="1"/>
  <c r="X3629" i="1"/>
  <c r="Y3629" i="1" s="1"/>
  <c r="X3630" i="1"/>
  <c r="X3631" i="1"/>
  <c r="Y3631" i="1" s="1"/>
  <c r="X3632" i="1"/>
  <c r="X3633" i="1"/>
  <c r="Y3633" i="1" s="1"/>
  <c r="X3634" i="1"/>
  <c r="Y3634" i="1" s="1"/>
  <c r="X3635" i="1"/>
  <c r="X3636" i="1"/>
  <c r="X3637" i="1"/>
  <c r="Y3637" i="1" s="1"/>
  <c r="X3638" i="1"/>
  <c r="X3639" i="1"/>
  <c r="X3640" i="1"/>
  <c r="X3641" i="1"/>
  <c r="X3642" i="1"/>
  <c r="X3643" i="1"/>
  <c r="Y3643" i="1" s="1"/>
  <c r="X3644" i="1"/>
  <c r="X3645" i="1"/>
  <c r="Y3645" i="1" s="1"/>
  <c r="X3646" i="1"/>
  <c r="X3647" i="1"/>
  <c r="X3648" i="1"/>
  <c r="X3649" i="1"/>
  <c r="X3650" i="1"/>
  <c r="X3651" i="1"/>
  <c r="X3652" i="1"/>
  <c r="X3653" i="1"/>
  <c r="Y3653" i="1" s="1"/>
  <c r="X3654" i="1"/>
  <c r="X3655" i="1"/>
  <c r="Y3655" i="1" s="1"/>
  <c r="X3656" i="1"/>
  <c r="X3657" i="1"/>
  <c r="Y3657" i="1" s="1"/>
  <c r="X3658" i="1"/>
  <c r="Y3658" i="1" s="1"/>
  <c r="X3659" i="1"/>
  <c r="X3660" i="1"/>
  <c r="X3661" i="1"/>
  <c r="Y3661" i="1" s="1"/>
  <c r="X3662" i="1"/>
  <c r="X3663" i="1"/>
  <c r="X3664" i="1"/>
  <c r="X3665" i="1"/>
  <c r="X3666" i="1"/>
  <c r="X3667" i="1"/>
  <c r="X3668" i="1"/>
  <c r="X3669" i="1"/>
  <c r="Y3669" i="1" s="1"/>
  <c r="X3670" i="1"/>
  <c r="X3671" i="1"/>
  <c r="X3672" i="1"/>
  <c r="X3673" i="1"/>
  <c r="X3674" i="1"/>
  <c r="Y3674" i="1" s="1"/>
  <c r="X3675" i="1"/>
  <c r="X3676" i="1"/>
  <c r="X3677" i="1"/>
  <c r="Y3677" i="1" s="1"/>
  <c r="X3678" i="1"/>
  <c r="X3679" i="1"/>
  <c r="Y3679" i="1" s="1"/>
  <c r="X3680" i="1"/>
  <c r="X3681" i="1"/>
  <c r="Y3681" i="1" s="1"/>
  <c r="X3682" i="1"/>
  <c r="X3683" i="1"/>
  <c r="X3684" i="1"/>
  <c r="X3685" i="1"/>
  <c r="Y3685" i="1" s="1"/>
  <c r="X3686" i="1"/>
  <c r="X3687" i="1"/>
  <c r="X3688" i="1"/>
  <c r="X3689" i="1"/>
  <c r="X3690" i="1"/>
  <c r="X3691" i="1"/>
  <c r="Y3691" i="1" s="1"/>
  <c r="X3692" i="1"/>
  <c r="X3693" i="1"/>
  <c r="Y3693" i="1" s="1"/>
  <c r="X3694" i="1"/>
  <c r="X3695" i="1"/>
  <c r="X3696" i="1"/>
  <c r="X3697" i="1"/>
  <c r="X3698" i="1"/>
  <c r="Y3698" i="1" s="1"/>
  <c r="X3699" i="1"/>
  <c r="X3700" i="1"/>
  <c r="X3701" i="1"/>
  <c r="Y3701" i="1" s="1"/>
  <c r="X3702" i="1"/>
  <c r="X3703" i="1"/>
  <c r="Y3703" i="1" s="1"/>
  <c r="X3704" i="1"/>
  <c r="X3705" i="1"/>
  <c r="X3706" i="1"/>
  <c r="X3708" i="1"/>
  <c r="X3709" i="1"/>
  <c r="Y3709" i="1" s="1"/>
  <c r="X3710" i="1"/>
  <c r="X3711" i="1"/>
  <c r="X3712" i="1"/>
  <c r="X3713" i="1"/>
  <c r="X3714" i="1"/>
  <c r="X3715" i="1"/>
  <c r="X3716" i="1"/>
  <c r="Y3716" i="1" s="1"/>
  <c r="X3717" i="1"/>
  <c r="Y3717" i="1" s="1"/>
  <c r="X3718" i="1"/>
  <c r="Y3718" i="1" s="1"/>
  <c r="X3719" i="1"/>
  <c r="X3720" i="1"/>
  <c r="X3721" i="1"/>
  <c r="X3722" i="1"/>
  <c r="X3723" i="1"/>
  <c r="X3724" i="1"/>
  <c r="X3725" i="1"/>
  <c r="Y3725" i="1" s="1"/>
  <c r="X3726" i="1"/>
  <c r="X3727" i="1"/>
  <c r="X3728" i="1"/>
  <c r="X3729" i="1"/>
  <c r="X3730" i="1"/>
  <c r="Y3730" i="1" s="1"/>
  <c r="X3731" i="1"/>
  <c r="X3732" i="1"/>
  <c r="X3733" i="1"/>
  <c r="Y3733" i="1" s="1"/>
  <c r="X3734" i="1"/>
  <c r="X3735" i="1"/>
  <c r="X3736" i="1"/>
  <c r="X3737" i="1"/>
  <c r="X3738" i="1"/>
  <c r="X3739" i="1"/>
  <c r="X3740" i="1"/>
  <c r="X3741" i="1"/>
  <c r="Y3741" i="1" s="1"/>
  <c r="X3742" i="1"/>
  <c r="Y3742" i="1" s="1"/>
  <c r="X3743" i="1"/>
  <c r="X3744" i="1"/>
  <c r="X3745" i="1"/>
  <c r="X3746" i="1"/>
  <c r="X3747" i="1"/>
  <c r="Y3747" i="1" s="1"/>
  <c r="X3748" i="1"/>
  <c r="X3749" i="1"/>
  <c r="Y3749" i="1" s="1"/>
  <c r="X3750" i="1"/>
  <c r="X3751" i="1"/>
  <c r="X3752" i="1"/>
  <c r="Y3752" i="1" s="1"/>
  <c r="X3753" i="1"/>
  <c r="X3754" i="1"/>
  <c r="Y3754" i="1" s="1"/>
  <c r="X3755" i="1"/>
  <c r="X3756" i="1"/>
  <c r="X3757" i="1"/>
  <c r="Y3757" i="1" s="1"/>
  <c r="X3758" i="1"/>
  <c r="X3759" i="1"/>
  <c r="X3760" i="1"/>
  <c r="X3761" i="1"/>
  <c r="X3762" i="1"/>
  <c r="X3763" i="1"/>
  <c r="X3764" i="1"/>
  <c r="Y3764" i="1" s="1"/>
  <c r="X3765" i="1"/>
  <c r="Y3765" i="1" s="1"/>
  <c r="X3766" i="1"/>
  <c r="Y3766" i="1" s="1"/>
  <c r="X3767" i="1"/>
  <c r="X3768" i="1"/>
  <c r="X3769" i="1"/>
  <c r="X3770" i="1"/>
  <c r="X3771" i="1"/>
  <c r="Y3771" i="1" s="1"/>
  <c r="X3772" i="1"/>
  <c r="X3773" i="1"/>
  <c r="Y3773" i="1" s="1"/>
  <c r="X3774" i="1"/>
  <c r="X3775" i="1"/>
  <c r="X3776" i="1"/>
  <c r="X3777" i="1"/>
  <c r="X3778" i="1"/>
  <c r="Y3778" i="1" s="1"/>
  <c r="X3779" i="1"/>
  <c r="X3780" i="1"/>
  <c r="X3781" i="1"/>
  <c r="Y3781" i="1" s="1"/>
  <c r="X3782" i="1"/>
  <c r="X3783" i="1"/>
  <c r="X3784" i="1"/>
  <c r="X3785" i="1"/>
  <c r="X3786" i="1"/>
  <c r="X3787" i="1"/>
  <c r="X3788" i="1"/>
  <c r="X3789" i="1"/>
  <c r="Y3789" i="1" s="1"/>
  <c r="X3790" i="1"/>
  <c r="Y3790" i="1" s="1"/>
  <c r="X3791" i="1"/>
  <c r="X3792" i="1"/>
  <c r="X3793" i="1"/>
  <c r="X3794" i="1"/>
  <c r="X3795" i="1"/>
  <c r="X3796" i="1"/>
  <c r="X3797" i="1"/>
  <c r="Y3797" i="1" s="1"/>
  <c r="X3798" i="1"/>
  <c r="X3799" i="1"/>
  <c r="X3800" i="1"/>
  <c r="Y3800" i="1" s="1"/>
  <c r="X3801" i="1"/>
  <c r="X3802" i="1"/>
  <c r="Y3802" i="1" s="1"/>
  <c r="X3803" i="1"/>
  <c r="X3804" i="1"/>
  <c r="X3805" i="1"/>
  <c r="Y3805" i="1" s="1"/>
  <c r="X3806" i="1"/>
  <c r="X3807" i="1"/>
  <c r="X3808" i="1"/>
  <c r="X3809" i="1"/>
  <c r="X3810" i="1"/>
  <c r="X3811" i="1"/>
  <c r="Y3811" i="1" s="1"/>
  <c r="X3812" i="1"/>
  <c r="Y3812" i="1" s="1"/>
  <c r="X3813" i="1"/>
  <c r="Y3813" i="1" s="1"/>
  <c r="X3814" i="1"/>
  <c r="Y3814" i="1" s="1"/>
  <c r="X3815" i="1"/>
  <c r="X3816" i="1"/>
  <c r="X3817" i="1"/>
  <c r="X3818" i="1"/>
  <c r="X3819" i="1"/>
  <c r="X3820" i="1"/>
  <c r="X3821" i="1"/>
  <c r="Y3821" i="1" s="1"/>
  <c r="X3822" i="1"/>
  <c r="X3823" i="1"/>
  <c r="X3824" i="1"/>
  <c r="Y3824" i="1" s="1"/>
  <c r="X3825" i="1"/>
  <c r="X3826" i="1"/>
  <c r="Y3826" i="1" s="1"/>
  <c r="X3827" i="1"/>
  <c r="X3828" i="1"/>
  <c r="X3830" i="1"/>
  <c r="Y3830" i="1" s="1"/>
  <c r="X3831" i="1"/>
  <c r="X3832" i="1"/>
  <c r="X3833" i="1"/>
  <c r="X3834" i="1"/>
  <c r="X3835" i="1"/>
  <c r="X3836" i="1"/>
  <c r="Y3836" i="1" s="1"/>
  <c r="X3837" i="1"/>
  <c r="Y3837" i="1" s="1"/>
  <c r="X3838" i="1"/>
  <c r="Y3838" i="1" s="1"/>
  <c r="X3840" i="1"/>
  <c r="Y3840" i="1" s="1"/>
  <c r="X3841" i="1"/>
  <c r="X3842" i="1"/>
  <c r="X3843" i="1"/>
  <c r="X3844" i="1"/>
  <c r="X3845" i="1"/>
  <c r="X3846" i="1"/>
  <c r="X3847" i="1"/>
  <c r="X3848" i="1"/>
  <c r="X3849" i="1"/>
  <c r="X3850" i="1"/>
  <c r="X3851" i="1"/>
  <c r="X3852" i="1"/>
  <c r="Y3852" i="1" s="1"/>
  <c r="X3853" i="1"/>
  <c r="X3855" i="1"/>
  <c r="X3856" i="1"/>
  <c r="X3857" i="1"/>
  <c r="X3858" i="1"/>
  <c r="X3859" i="1"/>
  <c r="X3860" i="1"/>
  <c r="X3861" i="1"/>
  <c r="X3862" i="1"/>
  <c r="X3863" i="1"/>
  <c r="X3864" i="1"/>
  <c r="X3865" i="1"/>
  <c r="Y3865" i="1" s="1"/>
  <c r="X3866" i="1"/>
  <c r="X3867" i="1"/>
  <c r="X3868" i="1"/>
  <c r="X3869" i="1"/>
  <c r="X3870" i="1"/>
  <c r="X3871" i="1"/>
  <c r="X3872" i="1"/>
  <c r="X3873" i="1"/>
  <c r="X3874" i="1"/>
  <c r="X3875" i="1"/>
  <c r="Y3875" i="1" s="1"/>
  <c r="X3876" i="1"/>
  <c r="X3877" i="1"/>
  <c r="Y3877" i="1" s="1"/>
  <c r="X3878" i="1"/>
  <c r="X3879" i="1"/>
  <c r="X3880" i="1"/>
  <c r="X3881" i="1"/>
  <c r="X3882" i="1"/>
  <c r="X3883" i="1"/>
  <c r="X3884" i="1"/>
  <c r="X3885" i="1"/>
  <c r="X3886" i="1"/>
  <c r="X3887" i="1"/>
  <c r="Y3887" i="1" s="1"/>
  <c r="X3888" i="1"/>
  <c r="X3889" i="1"/>
  <c r="Y3889" i="1" s="1"/>
  <c r="X3890" i="1"/>
  <c r="X3891" i="1"/>
  <c r="X3892" i="1"/>
  <c r="X3893" i="1"/>
  <c r="X3894" i="1"/>
  <c r="X3895" i="1"/>
  <c r="X3896" i="1"/>
  <c r="X3897" i="1"/>
  <c r="X3898" i="1"/>
  <c r="X3899" i="1"/>
  <c r="Y3899" i="1" s="1"/>
  <c r="X3900" i="1"/>
  <c r="X3901" i="1"/>
  <c r="Y3901" i="1" s="1"/>
  <c r="X3902" i="1"/>
  <c r="X3903" i="1"/>
  <c r="X3904" i="1"/>
  <c r="X3905" i="1"/>
  <c r="X3906" i="1"/>
  <c r="X3907" i="1"/>
  <c r="X3908" i="1"/>
  <c r="X3909" i="1"/>
  <c r="X3910" i="1"/>
  <c r="X3911" i="1"/>
  <c r="Y3911" i="1" s="1"/>
  <c r="X3912" i="1"/>
  <c r="X3913" i="1"/>
  <c r="Y3913" i="1" s="1"/>
  <c r="X3914" i="1"/>
  <c r="X3915" i="1"/>
  <c r="X3916" i="1"/>
  <c r="X3917" i="1"/>
  <c r="X3918" i="1"/>
  <c r="X3919" i="1"/>
  <c r="X3920" i="1"/>
  <c r="X3921" i="1"/>
  <c r="X3922" i="1"/>
  <c r="X3923" i="1"/>
  <c r="Y3923" i="1" s="1"/>
  <c r="X3924" i="1"/>
  <c r="X3925" i="1"/>
  <c r="Y3925" i="1" s="1"/>
  <c r="X3926" i="1"/>
  <c r="X3927" i="1"/>
  <c r="X3928" i="1"/>
  <c r="X3929" i="1"/>
  <c r="X3930" i="1"/>
  <c r="X3931" i="1"/>
  <c r="X3932" i="1"/>
  <c r="X3933" i="1"/>
  <c r="X3934" i="1"/>
  <c r="X3935" i="1"/>
  <c r="Y3935" i="1" s="1"/>
  <c r="X3936" i="1"/>
  <c r="X3937" i="1"/>
  <c r="Y3937" i="1" s="1"/>
  <c r="X3938" i="1"/>
  <c r="X3939" i="1"/>
  <c r="X3940" i="1"/>
  <c r="X3941" i="1"/>
  <c r="X3942" i="1"/>
  <c r="X3943" i="1"/>
  <c r="X3944" i="1"/>
  <c r="X3945" i="1"/>
  <c r="X3946" i="1"/>
  <c r="X3947" i="1"/>
  <c r="X3948" i="1"/>
  <c r="X3949" i="1"/>
  <c r="Y3949" i="1" s="1"/>
  <c r="X3950" i="1"/>
  <c r="X3951" i="1"/>
  <c r="X3952" i="1"/>
  <c r="X3953" i="1"/>
  <c r="X3954" i="1"/>
  <c r="X3955" i="1"/>
  <c r="X3956" i="1"/>
  <c r="X3957" i="1"/>
  <c r="X3958" i="1"/>
  <c r="X3959" i="1"/>
  <c r="X3960" i="1"/>
  <c r="X3961" i="1"/>
  <c r="Y3961" i="1" s="1"/>
  <c r="X3962" i="1"/>
  <c r="X3963" i="1"/>
  <c r="X3964" i="1"/>
  <c r="X3965" i="1"/>
  <c r="X3966" i="1"/>
  <c r="X3967" i="1"/>
  <c r="X3968" i="1"/>
  <c r="X3969" i="1"/>
  <c r="X3970" i="1"/>
  <c r="X3971" i="1"/>
  <c r="Y3971" i="1" s="1"/>
  <c r="X3972" i="1"/>
  <c r="X3973" i="1"/>
  <c r="Y3973" i="1" s="1"/>
  <c r="X3974" i="1"/>
  <c r="X3975" i="1"/>
  <c r="X3976" i="1"/>
  <c r="X3977" i="1"/>
  <c r="X3978" i="1"/>
  <c r="X3979" i="1"/>
  <c r="X3980" i="1"/>
  <c r="X3981" i="1"/>
  <c r="X3982" i="1"/>
  <c r="X3983" i="1"/>
  <c r="X3984" i="1"/>
  <c r="X3985" i="1"/>
  <c r="Y3985" i="1" s="1"/>
  <c r="X3986" i="1"/>
  <c r="X3987" i="1"/>
  <c r="X3988" i="1"/>
  <c r="X3989" i="1"/>
  <c r="X3990" i="1"/>
  <c r="X3991" i="1"/>
  <c r="X3992" i="1"/>
  <c r="X3993" i="1"/>
  <c r="X3994" i="1"/>
  <c r="X3995" i="1"/>
  <c r="X3996" i="1"/>
  <c r="X3997" i="1"/>
  <c r="Y3997" i="1" s="1"/>
  <c r="X3998" i="1"/>
  <c r="X3999" i="1"/>
  <c r="X4000" i="1"/>
  <c r="X4001" i="1"/>
  <c r="X4002" i="1"/>
  <c r="X4003" i="1"/>
  <c r="X4004" i="1"/>
  <c r="X4005" i="1"/>
  <c r="X4006" i="1"/>
  <c r="X4007" i="1"/>
  <c r="X4008" i="1"/>
  <c r="X4009" i="1"/>
  <c r="Y4009" i="1" s="1"/>
  <c r="X4010" i="1"/>
  <c r="X4011" i="1"/>
  <c r="X4012" i="1"/>
  <c r="X4013" i="1"/>
  <c r="X4014" i="1"/>
  <c r="X4015" i="1"/>
  <c r="X4016" i="1"/>
  <c r="X4017" i="1"/>
  <c r="X4018" i="1"/>
  <c r="X4019" i="1"/>
  <c r="Y4019" i="1" s="1"/>
  <c r="X4020" i="1"/>
  <c r="X4021" i="1"/>
  <c r="Y4021" i="1" s="1"/>
  <c r="X4022" i="1"/>
  <c r="X4023" i="1"/>
  <c r="X4024" i="1"/>
  <c r="X4025" i="1"/>
  <c r="X4026" i="1"/>
  <c r="X4027" i="1"/>
  <c r="X4028" i="1"/>
  <c r="X4029" i="1"/>
  <c r="X4030" i="1"/>
  <c r="X4031" i="1"/>
  <c r="Y4031" i="1" s="1"/>
  <c r="X4032" i="1"/>
  <c r="X4033" i="1"/>
  <c r="Y4033" i="1" s="1"/>
  <c r="X4034" i="1"/>
  <c r="X4035" i="1"/>
  <c r="X4036" i="1"/>
  <c r="X4037" i="1"/>
  <c r="X4038" i="1"/>
  <c r="X4039" i="1"/>
  <c r="X4040" i="1"/>
  <c r="X4041" i="1"/>
  <c r="X4042" i="1"/>
  <c r="X4043" i="1"/>
  <c r="Y4043" i="1" s="1"/>
  <c r="X4044" i="1"/>
  <c r="X4045" i="1"/>
  <c r="Y4045" i="1" s="1"/>
  <c r="X4046" i="1"/>
  <c r="X4047" i="1"/>
  <c r="X4048" i="1"/>
  <c r="X4049" i="1"/>
  <c r="X4050" i="1"/>
  <c r="X4051" i="1"/>
  <c r="X4052" i="1"/>
  <c r="X4053" i="1"/>
  <c r="X4054" i="1"/>
  <c r="X4055" i="1"/>
  <c r="Y4055" i="1" s="1"/>
  <c r="X4056" i="1"/>
  <c r="X4057" i="1"/>
  <c r="Y4057" i="1" s="1"/>
  <c r="X4058" i="1"/>
  <c r="X4059" i="1"/>
  <c r="X4060" i="1"/>
  <c r="X4061" i="1"/>
  <c r="X4062" i="1"/>
  <c r="X4063" i="1"/>
  <c r="X4064" i="1"/>
  <c r="X4065" i="1"/>
  <c r="X4066" i="1"/>
  <c r="X4067" i="1"/>
  <c r="Y4067" i="1" s="1"/>
  <c r="X4068" i="1"/>
  <c r="X4069" i="1"/>
  <c r="Y4069" i="1" s="1"/>
  <c r="X4070" i="1"/>
  <c r="X4071" i="1"/>
  <c r="X4072" i="1"/>
  <c r="X4073" i="1"/>
  <c r="X4074" i="1"/>
  <c r="X4075" i="1"/>
  <c r="X4076" i="1"/>
  <c r="X4077" i="1"/>
  <c r="X4078" i="1"/>
  <c r="X4079" i="1"/>
  <c r="Y4079" i="1" s="1"/>
  <c r="X4080" i="1"/>
  <c r="X4081" i="1"/>
  <c r="Y4081" i="1" s="1"/>
  <c r="X4082" i="1"/>
  <c r="X4083" i="1"/>
  <c r="X4084" i="1"/>
  <c r="X4085" i="1"/>
  <c r="X4086" i="1"/>
  <c r="X4087" i="1"/>
  <c r="X4088" i="1"/>
  <c r="X4089" i="1"/>
  <c r="X4090" i="1"/>
  <c r="X4091" i="1"/>
  <c r="X4092" i="1"/>
  <c r="X4093" i="1"/>
  <c r="Y4093" i="1" s="1"/>
  <c r="X4095" i="1"/>
  <c r="X4096" i="1"/>
  <c r="X4097" i="1"/>
  <c r="X4098" i="1"/>
  <c r="X4099" i="1"/>
  <c r="X4100" i="1"/>
  <c r="X4101" i="1"/>
  <c r="X4102" i="1"/>
  <c r="X4103" i="1"/>
  <c r="X4104" i="1"/>
  <c r="X4105" i="1"/>
  <c r="X4106" i="1"/>
  <c r="Y4106" i="1" s="1"/>
  <c r="X4107" i="1"/>
  <c r="X4108" i="1"/>
  <c r="X4109" i="1"/>
  <c r="X4110" i="1"/>
  <c r="X4111" i="1"/>
  <c r="X4112" i="1"/>
  <c r="X4113" i="1"/>
  <c r="X4114" i="1"/>
  <c r="X4115" i="1"/>
  <c r="X4116" i="1"/>
  <c r="Y4116" i="1" s="1"/>
  <c r="X4117" i="1"/>
  <c r="X4118" i="1"/>
  <c r="Y4118" i="1" s="1"/>
  <c r="X4119" i="1"/>
  <c r="X4120" i="1"/>
  <c r="X4121" i="1"/>
  <c r="X4122" i="1"/>
  <c r="X4123" i="1"/>
  <c r="X4124" i="1"/>
  <c r="X4125" i="1"/>
  <c r="X4126" i="1"/>
  <c r="X4127" i="1"/>
  <c r="X4128" i="1"/>
  <c r="X4129" i="1"/>
  <c r="X4130" i="1"/>
  <c r="Y4130" i="1" s="1"/>
  <c r="X4131" i="1"/>
  <c r="X4132" i="1"/>
  <c r="X4133" i="1"/>
  <c r="X4134" i="1"/>
  <c r="X4135" i="1"/>
  <c r="X4136" i="1"/>
  <c r="X4137" i="1"/>
  <c r="X4138" i="1"/>
  <c r="X4139" i="1"/>
  <c r="X4140" i="1"/>
  <c r="X4141" i="1"/>
  <c r="X4142" i="1"/>
  <c r="Y4142" i="1" s="1"/>
  <c r="X4143" i="1"/>
  <c r="X4144" i="1"/>
  <c r="X4145" i="1"/>
  <c r="X4146" i="1"/>
  <c r="X4147" i="1"/>
  <c r="X4148" i="1"/>
  <c r="X4149" i="1"/>
  <c r="X4150" i="1"/>
  <c r="X4151" i="1"/>
  <c r="X4152" i="1"/>
  <c r="X4153" i="1"/>
  <c r="X4154" i="1"/>
  <c r="Y4154" i="1" s="1"/>
  <c r="X4155" i="1"/>
  <c r="X4156" i="1"/>
  <c r="X4157" i="1"/>
  <c r="X4158" i="1"/>
  <c r="X4159" i="1"/>
  <c r="X4160" i="1"/>
  <c r="X4161" i="1"/>
  <c r="X4162" i="1"/>
  <c r="X4163" i="1"/>
  <c r="X4164" i="1"/>
  <c r="Y4164" i="1" s="1"/>
  <c r="X4165" i="1"/>
  <c r="X4166" i="1"/>
  <c r="Y4166" i="1" s="1"/>
  <c r="X4167" i="1"/>
  <c r="X4168" i="1"/>
  <c r="X4169" i="1"/>
  <c r="X4170" i="1"/>
  <c r="X4171" i="1"/>
  <c r="X4172" i="1"/>
  <c r="X4173" i="1"/>
  <c r="X4174" i="1"/>
  <c r="X4175" i="1"/>
  <c r="X4176" i="1"/>
  <c r="Y4176" i="1" s="1"/>
  <c r="X4177" i="1"/>
  <c r="X4178" i="1"/>
  <c r="Y4178" i="1" s="1"/>
  <c r="X4179" i="1"/>
  <c r="X4180" i="1"/>
  <c r="X4181" i="1"/>
  <c r="X4182" i="1"/>
  <c r="X4183" i="1"/>
  <c r="X4184" i="1"/>
  <c r="X4185" i="1"/>
  <c r="X4186" i="1"/>
  <c r="X4187" i="1"/>
  <c r="X4188" i="1"/>
  <c r="Y4188" i="1" s="1"/>
  <c r="X4189" i="1"/>
  <c r="X4190" i="1"/>
  <c r="Y4190" i="1" s="1"/>
  <c r="X4191" i="1"/>
  <c r="X4192" i="1"/>
  <c r="X4193" i="1"/>
  <c r="X4194" i="1"/>
  <c r="X4195" i="1"/>
  <c r="X4196" i="1"/>
  <c r="X4197" i="1"/>
  <c r="X4198" i="1"/>
  <c r="X4199" i="1"/>
  <c r="X4200" i="1"/>
  <c r="Y4200" i="1" s="1"/>
  <c r="X4201" i="1"/>
  <c r="X4202" i="1"/>
  <c r="Y4202" i="1" s="1"/>
  <c r="X4203" i="1"/>
  <c r="X4204" i="1"/>
  <c r="X4205" i="1"/>
  <c r="X4206" i="1"/>
  <c r="X4207" i="1"/>
  <c r="X4208" i="1"/>
  <c r="X4209" i="1"/>
  <c r="X4210" i="1"/>
  <c r="X4211" i="1"/>
  <c r="X4212" i="1"/>
  <c r="Y4212" i="1" s="1"/>
  <c r="X4213" i="1"/>
  <c r="X4214" i="1"/>
  <c r="Y4214" i="1" s="1"/>
  <c r="X4215" i="1"/>
  <c r="X4216" i="1"/>
  <c r="X4217" i="1"/>
  <c r="X4218" i="1"/>
  <c r="X4219" i="1"/>
  <c r="X4220" i="1"/>
  <c r="X4221" i="1"/>
  <c r="X4222" i="1"/>
  <c r="X4223" i="1"/>
  <c r="X4224" i="1"/>
  <c r="Y4224" i="1" s="1"/>
  <c r="X4225" i="1"/>
  <c r="X4226" i="1"/>
  <c r="Y4226" i="1" s="1"/>
  <c r="X4227" i="1"/>
  <c r="X4228" i="1"/>
  <c r="X4229" i="1"/>
  <c r="X4230" i="1"/>
  <c r="X4231" i="1"/>
  <c r="X4232" i="1"/>
  <c r="X4233" i="1"/>
  <c r="X4234" i="1"/>
  <c r="X4235" i="1"/>
  <c r="X4236" i="1"/>
  <c r="X4237" i="1"/>
  <c r="X4238" i="1"/>
  <c r="Y4238" i="1" s="1"/>
  <c r="X4239" i="1"/>
  <c r="X4240" i="1"/>
  <c r="X4241" i="1"/>
  <c r="X4242" i="1"/>
  <c r="X4243" i="1"/>
  <c r="X4244" i="1"/>
  <c r="X4245" i="1"/>
  <c r="X4246" i="1"/>
  <c r="X4247" i="1"/>
  <c r="X4248" i="1"/>
  <c r="X4249" i="1"/>
  <c r="X4250" i="1"/>
  <c r="Y4250" i="1" s="1"/>
  <c r="X4251" i="1"/>
  <c r="X4252" i="1"/>
  <c r="X4253" i="1"/>
  <c r="X4254" i="1"/>
  <c r="X4255" i="1"/>
  <c r="X4256" i="1"/>
  <c r="X4257" i="1"/>
  <c r="X4258" i="1"/>
  <c r="X4259" i="1"/>
  <c r="X4260" i="1"/>
  <c r="Y4260" i="1" s="1"/>
  <c r="X4261" i="1"/>
  <c r="X4262" i="1"/>
  <c r="Y4262" i="1" s="1"/>
  <c r="X4263" i="1"/>
  <c r="X4264" i="1"/>
  <c r="X4265" i="1"/>
  <c r="X4266" i="1"/>
  <c r="X4267" i="1"/>
  <c r="X4268" i="1"/>
  <c r="X4269" i="1"/>
  <c r="X4270" i="1"/>
  <c r="X4271" i="1"/>
  <c r="X4272" i="1"/>
  <c r="X4273" i="1"/>
  <c r="X4274" i="1"/>
  <c r="Y4274" i="1" s="1"/>
  <c r="X4275" i="1"/>
  <c r="X4276" i="1"/>
  <c r="X4277" i="1"/>
  <c r="X4278" i="1"/>
  <c r="X4279" i="1"/>
  <c r="X4281" i="1"/>
  <c r="X4282" i="1"/>
  <c r="X4283" i="1"/>
  <c r="X4284" i="1"/>
  <c r="X4285" i="1"/>
  <c r="X4286" i="1"/>
  <c r="X4287" i="1"/>
  <c r="Y4287" i="1" s="1"/>
  <c r="X4288" i="1"/>
  <c r="X4289" i="1"/>
  <c r="X4290" i="1"/>
  <c r="X4291" i="1"/>
  <c r="X4292" i="1"/>
  <c r="X4293" i="1"/>
  <c r="X4294" i="1"/>
  <c r="X4295" i="1"/>
  <c r="X4296" i="1"/>
  <c r="X4297" i="1"/>
  <c r="X4298" i="1"/>
  <c r="X4299" i="1"/>
  <c r="Y4299" i="1" s="1"/>
  <c r="X4300" i="1"/>
  <c r="X4301" i="1"/>
  <c r="X4302" i="1"/>
  <c r="X4303" i="1"/>
  <c r="X4304" i="1"/>
  <c r="X4305" i="1"/>
  <c r="X4306" i="1"/>
  <c r="X4307" i="1"/>
  <c r="X4308" i="1"/>
  <c r="X4309" i="1"/>
  <c r="Y4309" i="1" s="1"/>
  <c r="X4310" i="1"/>
  <c r="X4311" i="1"/>
  <c r="Y4311" i="1" s="1"/>
  <c r="X4312" i="1"/>
  <c r="X4313" i="1"/>
  <c r="X4314" i="1"/>
  <c r="X4315" i="1"/>
  <c r="X4316" i="1"/>
  <c r="X4317" i="1"/>
  <c r="X4318" i="1"/>
  <c r="X4319" i="1"/>
  <c r="X4320" i="1"/>
  <c r="X4321" i="1"/>
  <c r="Y4321" i="1" s="1"/>
  <c r="X4322" i="1"/>
  <c r="X4323" i="1"/>
  <c r="Y4323" i="1" s="1"/>
  <c r="X4324" i="1"/>
  <c r="X4325" i="1"/>
  <c r="X4326" i="1"/>
  <c r="X4327" i="1"/>
  <c r="X4328" i="1"/>
  <c r="X4329" i="1"/>
  <c r="X4330" i="1"/>
  <c r="X4331" i="1"/>
  <c r="X4332" i="1"/>
  <c r="X4333" i="1"/>
  <c r="Y4333" i="1" s="1"/>
  <c r="X4334" i="1"/>
  <c r="X4335" i="1"/>
  <c r="Y4335" i="1" s="1"/>
  <c r="X4336" i="1"/>
  <c r="X4337" i="1"/>
  <c r="X4338" i="1"/>
  <c r="X4339" i="1"/>
  <c r="X4340" i="1"/>
  <c r="X4341" i="1"/>
  <c r="X4342" i="1"/>
  <c r="X4343" i="1"/>
  <c r="X4344" i="1"/>
  <c r="X4345" i="1"/>
  <c r="Y4345" i="1" s="1"/>
  <c r="X4346" i="1"/>
  <c r="X4347" i="1"/>
  <c r="Y4347" i="1" s="1"/>
  <c r="X4348" i="1"/>
  <c r="X4349" i="1"/>
  <c r="X4350" i="1"/>
  <c r="X4351" i="1"/>
  <c r="X4352" i="1"/>
  <c r="X4353" i="1"/>
  <c r="X4354" i="1"/>
  <c r="X4355" i="1"/>
  <c r="X4356" i="1"/>
  <c r="X4357" i="1"/>
  <c r="Y4357" i="1" s="1"/>
  <c r="X4358" i="1"/>
  <c r="X4359" i="1"/>
  <c r="Y4359" i="1" s="1"/>
  <c r="X4360" i="1"/>
  <c r="X4361" i="1"/>
  <c r="X4362" i="1"/>
  <c r="X4363" i="1"/>
  <c r="X4364" i="1"/>
  <c r="X4365" i="1"/>
  <c r="X4367" i="1"/>
  <c r="X4369" i="1"/>
  <c r="X4370" i="1"/>
  <c r="X4371" i="1"/>
  <c r="Y4371" i="1" s="1"/>
  <c r="X4372" i="1"/>
  <c r="X4373" i="1"/>
  <c r="Y4373" i="1" s="1"/>
  <c r="X4374" i="1"/>
  <c r="X4375" i="1"/>
  <c r="X4376" i="1"/>
  <c r="X4377" i="1"/>
  <c r="X4378" i="1"/>
  <c r="X4379" i="1"/>
  <c r="X4380" i="1"/>
  <c r="X4381" i="1"/>
  <c r="X4382" i="1"/>
  <c r="X4383" i="1"/>
  <c r="X4384" i="1"/>
  <c r="X4385" i="1"/>
  <c r="Y4385" i="1" s="1"/>
  <c r="X4386" i="1"/>
  <c r="X4387" i="1"/>
  <c r="X4388" i="1"/>
  <c r="X4389" i="1"/>
  <c r="X4390" i="1"/>
  <c r="X4391" i="1"/>
  <c r="X4392" i="1"/>
  <c r="X4393" i="1"/>
  <c r="X4394" i="1"/>
  <c r="X4395" i="1"/>
  <c r="X4396" i="1"/>
  <c r="X4397" i="1"/>
  <c r="Y4397" i="1" s="1"/>
  <c r="X4398" i="1"/>
  <c r="X4399" i="1"/>
  <c r="X4400" i="1"/>
  <c r="X4401" i="1"/>
  <c r="X4402" i="1"/>
  <c r="X4403" i="1"/>
  <c r="X4404" i="1"/>
  <c r="X4405" i="1"/>
  <c r="X4406" i="1"/>
  <c r="X4407" i="1"/>
  <c r="Y4407" i="1" s="1"/>
  <c r="X4408" i="1"/>
  <c r="X4409" i="1"/>
  <c r="Y4409" i="1" s="1"/>
  <c r="X4410" i="1"/>
  <c r="X4411" i="1"/>
  <c r="X4412" i="1"/>
  <c r="X4413" i="1"/>
  <c r="X4414" i="1"/>
  <c r="X4415" i="1"/>
  <c r="X4416" i="1"/>
  <c r="X4417" i="1"/>
  <c r="X4418" i="1"/>
  <c r="X4419" i="1"/>
  <c r="X4420" i="1"/>
  <c r="X4421" i="1"/>
  <c r="Y4421" i="1" s="1"/>
  <c r="X4422" i="1"/>
  <c r="X4423" i="1"/>
  <c r="X4424" i="1"/>
  <c r="X4425" i="1"/>
  <c r="X4426" i="1"/>
  <c r="X4427" i="1"/>
  <c r="X4428" i="1"/>
  <c r="X4429" i="1"/>
  <c r="X4430" i="1"/>
  <c r="X4431" i="1"/>
  <c r="X4432" i="1"/>
  <c r="X4433" i="1"/>
  <c r="Y4433" i="1" s="1"/>
  <c r="X4434" i="1"/>
  <c r="X4435" i="1"/>
  <c r="X4436" i="1"/>
  <c r="X4437" i="1"/>
  <c r="X4438" i="1"/>
  <c r="X4439" i="1"/>
  <c r="X4440" i="1"/>
  <c r="X4441" i="1"/>
  <c r="X4442" i="1"/>
  <c r="X4443" i="1"/>
  <c r="X4444" i="1"/>
  <c r="X4445" i="1"/>
  <c r="Y4445" i="1" s="1"/>
  <c r="X4446" i="1"/>
  <c r="X4447" i="1"/>
  <c r="X4448" i="1"/>
  <c r="X4449" i="1"/>
  <c r="X4450" i="1"/>
  <c r="X4451" i="1"/>
  <c r="X4452" i="1"/>
  <c r="X4453" i="1"/>
  <c r="X4454" i="1"/>
  <c r="X4455" i="1"/>
  <c r="Y4455" i="1" s="1"/>
  <c r="X4456" i="1"/>
  <c r="X4457" i="1"/>
  <c r="Y4457" i="1" s="1"/>
  <c r="X4458" i="1"/>
  <c r="X4459" i="1"/>
  <c r="X4460" i="1"/>
  <c r="X4461" i="1"/>
  <c r="X4462" i="1"/>
  <c r="X4463" i="1"/>
  <c r="X4464" i="1"/>
  <c r="X4465" i="1"/>
  <c r="X4466" i="1"/>
  <c r="X4467" i="1"/>
  <c r="Y4467" i="1" s="1"/>
  <c r="X4468" i="1"/>
  <c r="X4469" i="1"/>
  <c r="Y4469" i="1" s="1"/>
  <c r="X4470" i="1"/>
  <c r="X4471" i="1"/>
  <c r="X4472" i="1"/>
  <c r="X4473" i="1"/>
  <c r="X4474" i="1"/>
  <c r="X4475" i="1"/>
  <c r="X4476" i="1"/>
  <c r="X4477" i="1"/>
  <c r="X4478" i="1"/>
  <c r="X4479" i="1"/>
  <c r="Y4479" i="1" s="1"/>
  <c r="X4480" i="1"/>
  <c r="X4481" i="1"/>
  <c r="Y4481" i="1" s="1"/>
  <c r="X4482" i="1"/>
  <c r="X4483" i="1"/>
  <c r="X4484" i="1"/>
  <c r="X4485" i="1"/>
  <c r="X4486" i="1"/>
  <c r="X4487" i="1"/>
  <c r="X4488" i="1"/>
  <c r="X4489" i="1"/>
  <c r="X4490" i="1"/>
  <c r="X4491" i="1"/>
  <c r="Y4491" i="1" s="1"/>
  <c r="X4492" i="1"/>
  <c r="X4493" i="1"/>
  <c r="Y4493" i="1" s="1"/>
  <c r="X4494" i="1"/>
  <c r="X4495" i="1"/>
  <c r="X4496" i="1"/>
  <c r="X4497" i="1"/>
  <c r="X4498" i="1"/>
  <c r="X4499" i="1"/>
  <c r="X4500" i="1"/>
  <c r="X4501" i="1"/>
  <c r="X4502" i="1"/>
  <c r="X4503" i="1"/>
  <c r="Y4503" i="1" s="1"/>
  <c r="X4504" i="1"/>
  <c r="X4505" i="1"/>
  <c r="Y4505" i="1" s="1"/>
  <c r="X4506" i="1"/>
  <c r="X4507" i="1"/>
  <c r="X4508" i="1"/>
  <c r="X4509" i="1"/>
  <c r="X4510" i="1"/>
  <c r="X4511" i="1"/>
  <c r="X4512" i="1"/>
  <c r="X4513" i="1"/>
  <c r="X4514" i="1"/>
  <c r="X4515" i="1"/>
  <c r="Y4515" i="1" s="1"/>
  <c r="X4516" i="1"/>
  <c r="X4517" i="1"/>
  <c r="Y4517" i="1" s="1"/>
  <c r="X4518" i="1"/>
  <c r="X4519" i="1"/>
  <c r="X4520" i="1"/>
  <c r="X4521" i="1"/>
  <c r="X4522" i="1"/>
  <c r="X4523" i="1"/>
  <c r="X4524" i="1"/>
  <c r="X4525" i="1"/>
  <c r="X4526" i="1"/>
  <c r="X4527" i="1"/>
  <c r="X4528" i="1"/>
  <c r="X4529" i="1"/>
  <c r="Y4529" i="1" s="1"/>
  <c r="X4530" i="1"/>
  <c r="X4531" i="1"/>
  <c r="X4532" i="1"/>
  <c r="X4533" i="1"/>
  <c r="X4534" i="1"/>
  <c r="X4535" i="1"/>
  <c r="X4536" i="1"/>
  <c r="X4537" i="1"/>
  <c r="X4538" i="1"/>
  <c r="X4539" i="1"/>
  <c r="X4540" i="1"/>
  <c r="X4541" i="1"/>
  <c r="Y4541" i="1" s="1"/>
  <c r="X4542" i="1"/>
  <c r="X4543" i="1"/>
  <c r="X4544" i="1"/>
  <c r="X4545" i="1"/>
  <c r="X4546" i="1"/>
  <c r="X4547" i="1"/>
  <c r="X4548" i="1"/>
  <c r="X4549" i="1"/>
  <c r="X4550" i="1"/>
  <c r="X4551" i="1"/>
  <c r="Y4551" i="1" s="1"/>
  <c r="X4552" i="1"/>
  <c r="X4553" i="1"/>
  <c r="X4554" i="1"/>
  <c r="X4555" i="1"/>
  <c r="X4556" i="1"/>
  <c r="X4557" i="1"/>
  <c r="X4558" i="1"/>
  <c r="X4559" i="1"/>
  <c r="X4560" i="1"/>
  <c r="X4561" i="1"/>
  <c r="X4562" i="1"/>
  <c r="X4563" i="1"/>
  <c r="Y4563" i="1" s="1"/>
  <c r="X4564" i="1"/>
  <c r="X4565" i="1"/>
  <c r="Y4565" i="1" s="1"/>
  <c r="X4566" i="1"/>
  <c r="X4567" i="1"/>
  <c r="X4568" i="1"/>
  <c r="X4569" i="1"/>
  <c r="X4570" i="1"/>
  <c r="X4571" i="1"/>
  <c r="X4572" i="1"/>
  <c r="X4573" i="1"/>
  <c r="X4574" i="1"/>
  <c r="X4575" i="1"/>
  <c r="Y4575" i="1" s="1"/>
  <c r="X4576" i="1"/>
  <c r="X4577" i="1"/>
  <c r="Y4577" i="1" s="1"/>
  <c r="X4578" i="1"/>
  <c r="X4579" i="1"/>
  <c r="X4580" i="1"/>
  <c r="X4581" i="1"/>
  <c r="X4582" i="1"/>
  <c r="X4583" i="1"/>
  <c r="X4584" i="1"/>
  <c r="X4585" i="1"/>
  <c r="X4586" i="1"/>
  <c r="X4587" i="1"/>
  <c r="Y4587" i="1" s="1"/>
  <c r="X4588" i="1"/>
  <c r="X4589" i="1"/>
  <c r="Y4589" i="1" s="1"/>
  <c r="X4590" i="1"/>
  <c r="X4591" i="1"/>
  <c r="X4592" i="1"/>
  <c r="X4593" i="1"/>
  <c r="X4594" i="1"/>
  <c r="X4595" i="1"/>
  <c r="X4596" i="1"/>
  <c r="X4597" i="1"/>
  <c r="X4598" i="1"/>
  <c r="X4599" i="1"/>
  <c r="Y4599" i="1" s="1"/>
  <c r="X4600" i="1"/>
  <c r="X4601" i="1"/>
  <c r="Y4601" i="1" s="1"/>
  <c r="X4602" i="1"/>
  <c r="X4603" i="1"/>
  <c r="X4604" i="1"/>
  <c r="X4605" i="1"/>
  <c r="X4606" i="1"/>
  <c r="X4607" i="1"/>
  <c r="X4608" i="1"/>
  <c r="X4609" i="1"/>
  <c r="X4610" i="1"/>
  <c r="X4611" i="1"/>
  <c r="Y4611" i="1" s="1"/>
  <c r="X4612" i="1"/>
  <c r="X4613" i="1"/>
  <c r="X4614" i="1"/>
  <c r="X4615" i="1"/>
  <c r="X4616" i="1"/>
  <c r="X4617" i="1"/>
  <c r="X4618" i="1"/>
  <c r="X4619" i="1"/>
  <c r="X4620" i="1"/>
  <c r="X4621" i="1"/>
  <c r="X4622" i="1"/>
  <c r="X4623" i="1"/>
  <c r="Y4623" i="1" s="1"/>
  <c r="X4624" i="1"/>
  <c r="X4625" i="1"/>
  <c r="Y4625" i="1" s="1"/>
  <c r="X4626" i="1"/>
  <c r="X4627" i="1"/>
  <c r="X4628" i="1"/>
  <c r="X4629" i="1"/>
  <c r="X4630" i="1"/>
  <c r="X4631" i="1"/>
  <c r="X4632" i="1"/>
  <c r="X4633" i="1"/>
  <c r="X4634" i="1"/>
  <c r="X4635" i="1"/>
  <c r="Y4635" i="1" s="1"/>
  <c r="X4636" i="1"/>
  <c r="X4637" i="1"/>
  <c r="Y4637" i="1" s="1"/>
  <c r="X4638" i="1"/>
  <c r="X4639" i="1"/>
  <c r="X4640" i="1"/>
  <c r="X4641" i="1"/>
  <c r="X4642" i="1"/>
  <c r="X4643" i="1"/>
  <c r="X4644" i="1"/>
  <c r="X4645" i="1"/>
  <c r="X4646" i="1"/>
  <c r="X4647" i="1"/>
  <c r="Y4647" i="1" s="1"/>
  <c r="X4648" i="1"/>
  <c r="X4649" i="1"/>
  <c r="Y4649" i="1" s="1"/>
  <c r="X4650" i="1"/>
  <c r="X4651" i="1"/>
  <c r="X4652" i="1"/>
  <c r="X4653" i="1"/>
  <c r="X4654" i="1"/>
  <c r="X4655" i="1"/>
  <c r="X4656" i="1"/>
  <c r="X4657" i="1"/>
  <c r="X4658" i="1"/>
  <c r="X4659" i="1"/>
  <c r="Y4659" i="1" s="1"/>
  <c r="X4660" i="1"/>
  <c r="X4661" i="1"/>
  <c r="Y4661" i="1" s="1"/>
  <c r="X4662" i="1"/>
  <c r="X4663" i="1"/>
  <c r="X4664" i="1"/>
  <c r="X4665" i="1"/>
  <c r="X4666" i="1"/>
  <c r="X4667" i="1"/>
  <c r="X4668" i="1"/>
  <c r="X4669" i="1"/>
  <c r="X4670" i="1"/>
  <c r="X4671" i="1"/>
  <c r="Y4671" i="1" s="1"/>
  <c r="X4672" i="1"/>
  <c r="X4673" i="1"/>
  <c r="X4674" i="1"/>
  <c r="X4675" i="1"/>
  <c r="X4676" i="1"/>
  <c r="X4677" i="1"/>
  <c r="X4678" i="1"/>
  <c r="X4679" i="1"/>
  <c r="X4680" i="1"/>
  <c r="X4681" i="1"/>
  <c r="X4682" i="1"/>
  <c r="X4683" i="1"/>
  <c r="Y4683" i="1" s="1"/>
  <c r="X4684" i="1"/>
  <c r="X4685" i="1"/>
  <c r="Y4685" i="1" s="1"/>
  <c r="X4686" i="1"/>
  <c r="X4687" i="1"/>
  <c r="X4688" i="1"/>
  <c r="X4689" i="1"/>
  <c r="X4690" i="1"/>
  <c r="X4691" i="1"/>
  <c r="X4692" i="1"/>
  <c r="X4693" i="1"/>
  <c r="X4694" i="1"/>
  <c r="X4695" i="1"/>
  <c r="Y4695" i="1" s="1"/>
  <c r="X4696" i="1"/>
  <c r="X4697" i="1"/>
  <c r="Y4697" i="1" s="1"/>
  <c r="X4698" i="1"/>
  <c r="X4700" i="1"/>
  <c r="X4701" i="1"/>
  <c r="X4702" i="1"/>
  <c r="X4703" i="1"/>
  <c r="X4704" i="1"/>
  <c r="X4705" i="1"/>
  <c r="X4706" i="1"/>
  <c r="X4707" i="1"/>
  <c r="X4708" i="1"/>
  <c r="Y4708" i="1" s="1"/>
  <c r="X4709" i="1"/>
  <c r="X4710" i="1"/>
  <c r="Y4710" i="1" s="1"/>
  <c r="X4711" i="1"/>
  <c r="X4712" i="1"/>
  <c r="X4713" i="1"/>
  <c r="X4714" i="1"/>
  <c r="X4715" i="1"/>
  <c r="X4716" i="1"/>
  <c r="X4717" i="1"/>
  <c r="X4718" i="1"/>
  <c r="X4719" i="1"/>
  <c r="X4720" i="1"/>
  <c r="Y4720" i="1" s="1"/>
  <c r="X4721" i="1"/>
  <c r="X4722" i="1"/>
  <c r="Y4722" i="1" s="1"/>
  <c r="X4723" i="1"/>
  <c r="X4724" i="1"/>
  <c r="X4725" i="1"/>
  <c r="X4726" i="1"/>
  <c r="X4727" i="1"/>
  <c r="X4728" i="1"/>
  <c r="X4729" i="1"/>
  <c r="X4730" i="1"/>
  <c r="X4731" i="1"/>
  <c r="X4732" i="1"/>
  <c r="Y4732" i="1" s="1"/>
  <c r="X4733" i="1"/>
  <c r="X4734" i="1"/>
  <c r="Y4734" i="1" s="1"/>
  <c r="X4735" i="1"/>
  <c r="X4736" i="1"/>
  <c r="X4737" i="1"/>
  <c r="X4738" i="1"/>
  <c r="X4739" i="1"/>
  <c r="X4740" i="1"/>
  <c r="X4741" i="1"/>
  <c r="X4742" i="1"/>
  <c r="X4743" i="1"/>
  <c r="X4744" i="1"/>
  <c r="Y4744" i="1" s="1"/>
  <c r="X4745" i="1"/>
  <c r="X4746" i="1"/>
  <c r="Y4746" i="1" s="1"/>
  <c r="X4747" i="1"/>
  <c r="X4748" i="1"/>
  <c r="X4749" i="1"/>
  <c r="X4750" i="1"/>
  <c r="X4751" i="1"/>
  <c r="X4752" i="1"/>
  <c r="X4753" i="1"/>
  <c r="X4754" i="1"/>
  <c r="X4755" i="1"/>
  <c r="X4756" i="1"/>
  <c r="Y4756" i="1" s="1"/>
  <c r="X4757" i="1"/>
  <c r="X4758" i="1"/>
  <c r="X4759" i="1"/>
  <c r="X4760" i="1"/>
  <c r="X4761" i="1"/>
  <c r="X4762" i="1"/>
  <c r="X4763" i="1"/>
  <c r="X4764" i="1"/>
  <c r="X4765" i="1"/>
  <c r="X4767" i="1"/>
  <c r="X4768" i="1"/>
  <c r="X4769" i="1"/>
  <c r="Y4769" i="1" s="1"/>
  <c r="X4770" i="1"/>
  <c r="X4771" i="1"/>
  <c r="Y4771" i="1" s="1"/>
  <c r="X4772" i="1"/>
  <c r="X4773" i="1"/>
  <c r="X4774" i="1"/>
  <c r="X4775" i="1"/>
  <c r="X4776" i="1"/>
  <c r="X4777" i="1"/>
  <c r="X4778" i="1"/>
  <c r="X4779" i="1"/>
  <c r="X4780" i="1"/>
  <c r="X4781" i="1"/>
  <c r="Y4781" i="1" s="1"/>
  <c r="X4782" i="1"/>
  <c r="X4783" i="1"/>
  <c r="X4784" i="1"/>
  <c r="X4785" i="1"/>
  <c r="X4786" i="1"/>
  <c r="X4787" i="1"/>
  <c r="X4788" i="1"/>
  <c r="X4789" i="1"/>
  <c r="X4790" i="1"/>
  <c r="X4791" i="1"/>
  <c r="X4792" i="1"/>
  <c r="X4793" i="1"/>
  <c r="Y4793" i="1" s="1"/>
  <c r="X4794" i="1"/>
  <c r="X4795" i="1"/>
  <c r="Y4795" i="1" s="1"/>
  <c r="X4796" i="1"/>
  <c r="X4797" i="1"/>
  <c r="X4798" i="1"/>
  <c r="X4799" i="1"/>
  <c r="X4800" i="1"/>
  <c r="X4801" i="1"/>
  <c r="X4802" i="1"/>
  <c r="X4803" i="1"/>
  <c r="X4804" i="1"/>
  <c r="X4805" i="1"/>
  <c r="Y4805" i="1" s="1"/>
  <c r="X4806" i="1"/>
  <c r="X4807" i="1"/>
  <c r="Y4807" i="1" s="1"/>
  <c r="X4808" i="1"/>
  <c r="X4809" i="1"/>
  <c r="X4810" i="1"/>
  <c r="X4811" i="1"/>
  <c r="X4812" i="1"/>
  <c r="X4813" i="1"/>
  <c r="X4814" i="1"/>
  <c r="X4815" i="1"/>
  <c r="X4816" i="1"/>
  <c r="X4817" i="1"/>
  <c r="Y4817" i="1" s="1"/>
  <c r="X4818" i="1"/>
  <c r="X4819" i="1"/>
  <c r="Y4819" i="1" s="1"/>
  <c r="X4820" i="1"/>
  <c r="X4821" i="1"/>
  <c r="X4822" i="1"/>
  <c r="X4823" i="1"/>
  <c r="X4824" i="1"/>
  <c r="X4825" i="1"/>
  <c r="X4826" i="1"/>
  <c r="X4827" i="1"/>
  <c r="X4828" i="1"/>
  <c r="X4829" i="1"/>
  <c r="Y4829" i="1" s="1"/>
  <c r="X4830" i="1"/>
  <c r="X4831" i="1"/>
  <c r="Y4831" i="1" s="1"/>
  <c r="X4832" i="1"/>
  <c r="X4833" i="1"/>
  <c r="X4834" i="1"/>
  <c r="X4835" i="1"/>
  <c r="X4836" i="1"/>
  <c r="X4837" i="1"/>
  <c r="X4838" i="1"/>
  <c r="X4839" i="1"/>
  <c r="X4840" i="1"/>
  <c r="X4841" i="1"/>
  <c r="Y4841" i="1" s="1"/>
  <c r="X4842" i="1"/>
  <c r="X4843" i="1"/>
  <c r="Y4843" i="1" s="1"/>
  <c r="X4844" i="1"/>
  <c r="X4845" i="1"/>
  <c r="X4846" i="1"/>
  <c r="X4847" i="1"/>
  <c r="X4848" i="1"/>
  <c r="X4849" i="1"/>
  <c r="X4850" i="1"/>
  <c r="X4851" i="1"/>
  <c r="X4852" i="1"/>
  <c r="X4853" i="1"/>
  <c r="Y4853" i="1" s="1"/>
  <c r="X4854" i="1"/>
  <c r="X4855" i="1"/>
  <c r="Y4855" i="1" s="1"/>
  <c r="X4856" i="1"/>
  <c r="X4857" i="1"/>
  <c r="X4858" i="1"/>
  <c r="X4859" i="1"/>
  <c r="X4860" i="1"/>
  <c r="X4861" i="1"/>
  <c r="X4862" i="1"/>
  <c r="X4863" i="1"/>
  <c r="X4864" i="1"/>
  <c r="X4865" i="1"/>
  <c r="Y4865" i="1" s="1"/>
  <c r="X4866" i="1"/>
  <c r="X4867" i="1"/>
  <c r="Y4867" i="1" s="1"/>
  <c r="X4868" i="1"/>
  <c r="X4869" i="1"/>
  <c r="X4870" i="1"/>
  <c r="X4871" i="1"/>
  <c r="X4872" i="1"/>
  <c r="X4873" i="1"/>
  <c r="X4874" i="1"/>
  <c r="X4875" i="1"/>
  <c r="X4876" i="1"/>
  <c r="X4877" i="1"/>
  <c r="Y4877" i="1" s="1"/>
  <c r="X4878" i="1"/>
  <c r="X4879" i="1"/>
  <c r="Y4879" i="1" s="1"/>
  <c r="X4880" i="1"/>
  <c r="X4881" i="1"/>
  <c r="X4882" i="1"/>
  <c r="X4883" i="1"/>
  <c r="X4884" i="1"/>
  <c r="X4885" i="1"/>
  <c r="X4886" i="1"/>
  <c r="X4887" i="1"/>
  <c r="X4888" i="1"/>
  <c r="X4889" i="1"/>
  <c r="Y4889" i="1" s="1"/>
  <c r="X4890" i="1"/>
  <c r="X4891" i="1"/>
  <c r="Y4891" i="1" s="1"/>
  <c r="X4892" i="1"/>
  <c r="X4893" i="1"/>
  <c r="X4894" i="1"/>
  <c r="X4895" i="1"/>
  <c r="X4896" i="1"/>
  <c r="X4898" i="1"/>
  <c r="X4899" i="1"/>
  <c r="X4900" i="1"/>
  <c r="X4901" i="1"/>
  <c r="X4902" i="1"/>
  <c r="Y4902" i="1" s="1"/>
  <c r="X4903" i="1"/>
  <c r="X4904" i="1"/>
  <c r="Y4904" i="1" s="1"/>
  <c r="X4905" i="1"/>
  <c r="X4906" i="1"/>
  <c r="X4907" i="1"/>
  <c r="X4908" i="1"/>
  <c r="X4909" i="1"/>
  <c r="X4910" i="1"/>
  <c r="X4911" i="1"/>
  <c r="X4912" i="1"/>
  <c r="X4913" i="1"/>
  <c r="X4914" i="1"/>
  <c r="Y4914" i="1" s="1"/>
  <c r="X4915" i="1"/>
  <c r="X4916" i="1"/>
  <c r="Y4916" i="1" s="1"/>
  <c r="X4917" i="1"/>
  <c r="X4918" i="1"/>
  <c r="X4919" i="1"/>
  <c r="X4920" i="1"/>
  <c r="X4921" i="1"/>
  <c r="X4922" i="1"/>
  <c r="X4923" i="1"/>
  <c r="X4924" i="1"/>
  <c r="X4925" i="1"/>
  <c r="X4926" i="1"/>
  <c r="Y4926" i="1" s="1"/>
  <c r="X4927" i="1"/>
  <c r="X4928" i="1"/>
  <c r="X4931" i="1"/>
  <c r="X4932" i="1"/>
  <c r="X4933" i="1"/>
  <c r="X4934" i="1"/>
  <c r="X4936" i="1"/>
  <c r="X4937" i="1"/>
  <c r="X4938" i="1"/>
  <c r="X4939" i="1"/>
  <c r="X4940" i="1"/>
  <c r="X4941" i="1"/>
  <c r="Y4941" i="1" s="1"/>
  <c r="X4942" i="1"/>
  <c r="Y4942" i="1" s="1"/>
  <c r="X4943" i="1"/>
  <c r="Y4943" i="1" s="1"/>
  <c r="X4944" i="1"/>
  <c r="X4945" i="1"/>
  <c r="X4946" i="1"/>
  <c r="X4947" i="1"/>
  <c r="X4948" i="1"/>
  <c r="X4949" i="1"/>
  <c r="X4950" i="1"/>
  <c r="Y4950" i="1" s="1"/>
  <c r="X4951" i="1"/>
  <c r="X4952" i="1"/>
  <c r="X4953" i="1"/>
  <c r="X4954" i="1"/>
  <c r="X4955" i="1"/>
  <c r="Y4955" i="1" s="1"/>
  <c r="X4956" i="1"/>
  <c r="X4957" i="1"/>
  <c r="X4958" i="1"/>
  <c r="Y4958" i="1" s="1"/>
  <c r="X4959" i="1"/>
  <c r="X4960" i="1"/>
  <c r="X4961" i="1"/>
  <c r="X4962" i="1"/>
  <c r="X4963" i="1"/>
  <c r="X4964" i="1"/>
  <c r="X4965" i="1"/>
  <c r="Y4965" i="1" s="1"/>
  <c r="X4966" i="1"/>
  <c r="Y4966" i="1" s="1"/>
  <c r="X4967" i="1"/>
  <c r="Y4967" i="1" s="1"/>
  <c r="X4968" i="1"/>
  <c r="X4969" i="1"/>
  <c r="X4970" i="1"/>
  <c r="X4971" i="1"/>
  <c r="X4972" i="1"/>
  <c r="X4973" i="1"/>
  <c r="X4974" i="1"/>
  <c r="Y4974" i="1" s="1"/>
  <c r="X4975" i="1"/>
  <c r="X4976" i="1"/>
  <c r="X4977" i="1"/>
  <c r="Y4977" i="1" s="1"/>
  <c r="X4978" i="1"/>
  <c r="X4979" i="1"/>
  <c r="Y4979" i="1" s="1"/>
  <c r="X4980" i="1"/>
  <c r="X4981" i="1"/>
  <c r="X4982" i="1"/>
  <c r="Y4982" i="1" s="1"/>
  <c r="X4983" i="1"/>
  <c r="X4984" i="1"/>
  <c r="X4985" i="1"/>
  <c r="X4986" i="1"/>
  <c r="X4987" i="1"/>
  <c r="X4988" i="1"/>
  <c r="X4989" i="1"/>
  <c r="Y4989" i="1" s="1"/>
  <c r="X4990" i="1"/>
  <c r="X4991" i="1"/>
  <c r="Y4991" i="1" s="1"/>
  <c r="X4992" i="1"/>
  <c r="X4993" i="1"/>
  <c r="X4994" i="1"/>
  <c r="X4995" i="1"/>
  <c r="X4996" i="1"/>
  <c r="X4997" i="1"/>
  <c r="X4998" i="1"/>
  <c r="X4999" i="1"/>
  <c r="X5000" i="1"/>
  <c r="X5001" i="1"/>
  <c r="Y5001" i="1" s="1"/>
  <c r="X5002" i="1"/>
  <c r="X5003" i="1"/>
  <c r="Y5003" i="1" s="1"/>
  <c r="X5004" i="1"/>
  <c r="X5005" i="1"/>
  <c r="X5006" i="1"/>
  <c r="X5007" i="1"/>
  <c r="X5008" i="1"/>
  <c r="X5009" i="1"/>
  <c r="X5010" i="1"/>
  <c r="X5011" i="1"/>
  <c r="X5012" i="1"/>
  <c r="X5013" i="1"/>
  <c r="Y5013" i="1" s="1"/>
  <c r="X5014" i="1"/>
  <c r="X5015" i="1"/>
  <c r="Y5015" i="1" s="1"/>
  <c r="X5016" i="1"/>
  <c r="X5017" i="1"/>
  <c r="X5018" i="1"/>
  <c r="X5019" i="1"/>
  <c r="X5020" i="1"/>
  <c r="X5021" i="1"/>
  <c r="X5022" i="1"/>
  <c r="X5023" i="1"/>
  <c r="X5024" i="1"/>
  <c r="X5025" i="1"/>
  <c r="Y5025" i="1" s="1"/>
  <c r="X5026" i="1"/>
  <c r="X5027" i="1"/>
  <c r="Y5027" i="1" s="1"/>
  <c r="X5028" i="1"/>
  <c r="X5029" i="1"/>
  <c r="X5030" i="1"/>
  <c r="X5031" i="1"/>
  <c r="X5032" i="1"/>
  <c r="X5033" i="1"/>
  <c r="X5034" i="1"/>
  <c r="X5035" i="1"/>
  <c r="X5036" i="1"/>
  <c r="X5037" i="1"/>
  <c r="Y5037" i="1" s="1"/>
  <c r="X5038" i="1"/>
  <c r="X5039" i="1"/>
  <c r="Y5039" i="1" s="1"/>
  <c r="X5040" i="1"/>
  <c r="X5041" i="1"/>
  <c r="X5042" i="1"/>
  <c r="X5043" i="1"/>
  <c r="X5044" i="1"/>
  <c r="X5045" i="1"/>
  <c r="X5046" i="1"/>
  <c r="X5047" i="1"/>
  <c r="X5048" i="1"/>
  <c r="X5049" i="1"/>
  <c r="Y5049" i="1" s="1"/>
  <c r="X5050" i="1"/>
  <c r="X5051" i="1"/>
  <c r="Y5051" i="1" s="1"/>
  <c r="X5052" i="1"/>
  <c r="X5053" i="1"/>
  <c r="X5054" i="1"/>
  <c r="X5055" i="1"/>
  <c r="X5056" i="1"/>
  <c r="X5057" i="1"/>
  <c r="X5058" i="1"/>
  <c r="X5059" i="1"/>
  <c r="X5060" i="1"/>
  <c r="X5061" i="1"/>
  <c r="Y5061" i="1" s="1"/>
  <c r="X5062" i="1"/>
  <c r="X5063" i="1"/>
  <c r="Y5063" i="1" s="1"/>
  <c r="X5064" i="1"/>
  <c r="X5065" i="1"/>
  <c r="X5066" i="1"/>
  <c r="X5067" i="1"/>
  <c r="X5068" i="1"/>
  <c r="X5069" i="1"/>
  <c r="X5070" i="1"/>
  <c r="X5071" i="1"/>
  <c r="X5072" i="1"/>
  <c r="X5073" i="1"/>
  <c r="Y5073" i="1" s="1"/>
  <c r="X5074" i="1"/>
  <c r="X5075" i="1"/>
  <c r="Y5075" i="1" s="1"/>
  <c r="X5076" i="1"/>
  <c r="X5077" i="1"/>
  <c r="X5078" i="1"/>
  <c r="X5079" i="1"/>
  <c r="X5080" i="1"/>
  <c r="X5081" i="1"/>
  <c r="X5082" i="1"/>
  <c r="X5083" i="1"/>
  <c r="X5084" i="1"/>
  <c r="X5085" i="1"/>
  <c r="Y5085" i="1" s="1"/>
  <c r="X5086" i="1"/>
  <c r="X5087" i="1"/>
  <c r="Y5087" i="1" s="1"/>
  <c r="X5088" i="1"/>
  <c r="X5089" i="1"/>
  <c r="X5090" i="1"/>
  <c r="X5091" i="1"/>
  <c r="X5092" i="1"/>
  <c r="X5093" i="1"/>
  <c r="X5094" i="1"/>
  <c r="X5095" i="1"/>
  <c r="X5096" i="1"/>
  <c r="X5097" i="1"/>
  <c r="Y5097" i="1" s="1"/>
  <c r="X5098" i="1"/>
  <c r="X5099" i="1"/>
  <c r="Y5099" i="1" s="1"/>
  <c r="X5100" i="1"/>
  <c r="X5101" i="1"/>
  <c r="X5102" i="1"/>
  <c r="X5103" i="1"/>
  <c r="X5104" i="1"/>
  <c r="X5105" i="1"/>
  <c r="X5106" i="1"/>
  <c r="X5107" i="1"/>
  <c r="X5108" i="1"/>
  <c r="X5109" i="1"/>
  <c r="Y5109" i="1" s="1"/>
  <c r="X5110" i="1"/>
  <c r="X5111" i="1"/>
  <c r="Y5111" i="1" s="1"/>
  <c r="X5112" i="1"/>
  <c r="X5113" i="1"/>
  <c r="X5114" i="1"/>
  <c r="X5115" i="1"/>
  <c r="X5116" i="1"/>
  <c r="X5117" i="1"/>
  <c r="X5118" i="1"/>
  <c r="X5119" i="1"/>
  <c r="X5120" i="1"/>
  <c r="X5121" i="1"/>
  <c r="Y5121" i="1" s="1"/>
  <c r="X5122" i="1"/>
  <c r="X5123" i="1"/>
  <c r="Y5123" i="1" s="1"/>
  <c r="X5124" i="1"/>
  <c r="X5125" i="1"/>
  <c r="X5126" i="1"/>
  <c r="X5127" i="1"/>
  <c r="X5128" i="1"/>
  <c r="X5129" i="1"/>
  <c r="X5130" i="1"/>
  <c r="X5131" i="1"/>
  <c r="X5132" i="1"/>
  <c r="X5133" i="1"/>
  <c r="Y5133" i="1" s="1"/>
  <c r="X5134" i="1"/>
  <c r="X5135" i="1"/>
  <c r="Y5135" i="1" s="1"/>
  <c r="X5136" i="1"/>
  <c r="X5137" i="1"/>
  <c r="X5138" i="1"/>
  <c r="X5139" i="1"/>
  <c r="X5140" i="1"/>
  <c r="X5141" i="1"/>
  <c r="X5142" i="1"/>
  <c r="X5143" i="1"/>
  <c r="X5144" i="1"/>
  <c r="X5145" i="1"/>
  <c r="Y5145" i="1" s="1"/>
  <c r="X5146" i="1"/>
  <c r="X5147" i="1"/>
  <c r="Y5147" i="1" s="1"/>
  <c r="X5148" i="1"/>
  <c r="X5149" i="1"/>
  <c r="X5150" i="1"/>
  <c r="X5151" i="1"/>
  <c r="X5152" i="1"/>
  <c r="X5153" i="1"/>
  <c r="X5154" i="1"/>
  <c r="X5155" i="1"/>
  <c r="X5156" i="1"/>
  <c r="X5157" i="1"/>
  <c r="Y5157" i="1" s="1"/>
  <c r="X5158" i="1"/>
  <c r="X5159" i="1"/>
  <c r="Y5159" i="1" s="1"/>
  <c r="X5160" i="1"/>
  <c r="X5161" i="1"/>
  <c r="X5162" i="1"/>
  <c r="X5163" i="1"/>
  <c r="X5164" i="1"/>
  <c r="X5165" i="1"/>
  <c r="X5166" i="1"/>
  <c r="X5167" i="1"/>
  <c r="X5168" i="1"/>
  <c r="X5169" i="1"/>
  <c r="Y5169" i="1" s="1"/>
  <c r="X5170" i="1"/>
  <c r="X5171" i="1"/>
  <c r="Y5171" i="1" s="1"/>
  <c r="X5172" i="1"/>
  <c r="X5173" i="1"/>
  <c r="X5174" i="1"/>
  <c r="X5175" i="1"/>
  <c r="X5176" i="1"/>
  <c r="X5177" i="1"/>
  <c r="X5178" i="1"/>
  <c r="X5179" i="1"/>
  <c r="X5180" i="1"/>
  <c r="X5181" i="1"/>
  <c r="Y5181" i="1" s="1"/>
  <c r="X5182" i="1"/>
  <c r="X5183" i="1"/>
  <c r="Y5183" i="1" s="1"/>
  <c r="X5184" i="1"/>
  <c r="X5185" i="1"/>
  <c r="X5186" i="1"/>
  <c r="X5187" i="1"/>
  <c r="X5188" i="1"/>
  <c r="X5189" i="1"/>
  <c r="X5190" i="1"/>
  <c r="X5191" i="1"/>
  <c r="X5192" i="1"/>
  <c r="X5193" i="1"/>
  <c r="Y5193" i="1" s="1"/>
  <c r="X5194" i="1"/>
  <c r="X5195" i="1"/>
  <c r="Y5195" i="1" s="1"/>
  <c r="X5196" i="1"/>
  <c r="X5197" i="1"/>
  <c r="X5198" i="1"/>
  <c r="X5199" i="1"/>
  <c r="X5200" i="1"/>
  <c r="X5201" i="1"/>
  <c r="X5202" i="1"/>
  <c r="X5203" i="1"/>
  <c r="X5204" i="1"/>
  <c r="X5205" i="1"/>
  <c r="Y5205" i="1" s="1"/>
  <c r="X5206" i="1"/>
  <c r="X5207" i="1"/>
  <c r="Y5207" i="1" s="1"/>
  <c r="X5208" i="1"/>
  <c r="X5209" i="1"/>
  <c r="X5210" i="1"/>
  <c r="X5211" i="1"/>
  <c r="X5212" i="1"/>
  <c r="X5213" i="1"/>
  <c r="X5214" i="1"/>
  <c r="X5215" i="1"/>
  <c r="X5216" i="1"/>
  <c r="X5217" i="1"/>
  <c r="Y5217" i="1" s="1"/>
  <c r="X5218" i="1"/>
  <c r="X5219" i="1"/>
  <c r="Y5219" i="1" s="1"/>
  <c r="X5220" i="1"/>
  <c r="X5221" i="1"/>
  <c r="X5222" i="1"/>
  <c r="X5223" i="1"/>
  <c r="X5224" i="1"/>
  <c r="X5225" i="1"/>
  <c r="X5226" i="1"/>
  <c r="X5227" i="1"/>
  <c r="X5228" i="1"/>
  <c r="X5229" i="1"/>
  <c r="Y5229" i="1" s="1"/>
  <c r="X5230" i="1"/>
  <c r="X5231" i="1"/>
  <c r="Y5231" i="1" s="1"/>
  <c r="X5232" i="1"/>
  <c r="X5233" i="1"/>
  <c r="X5234" i="1"/>
  <c r="X5235" i="1"/>
  <c r="X5236" i="1"/>
  <c r="X5237" i="1"/>
  <c r="X5238" i="1"/>
  <c r="X5239" i="1"/>
  <c r="X5240" i="1"/>
  <c r="X5241" i="1"/>
  <c r="Y5241" i="1" s="1"/>
  <c r="X5242" i="1"/>
  <c r="X5243" i="1"/>
  <c r="Y5243" i="1" s="1"/>
  <c r="X5244" i="1"/>
  <c r="X5245" i="1"/>
  <c r="X5246" i="1"/>
  <c r="X5247" i="1"/>
  <c r="X5248" i="1"/>
  <c r="X5249" i="1"/>
  <c r="X5250" i="1"/>
  <c r="X5251" i="1"/>
  <c r="X5252" i="1"/>
  <c r="X5253" i="1"/>
  <c r="Y5253" i="1" s="1"/>
  <c r="X5254" i="1"/>
  <c r="X5255" i="1"/>
  <c r="Y5255" i="1" s="1"/>
  <c r="X5256" i="1"/>
  <c r="X5257" i="1"/>
  <c r="X5258" i="1"/>
  <c r="X5259" i="1"/>
  <c r="X5260" i="1"/>
  <c r="X5261" i="1"/>
  <c r="X5262" i="1"/>
  <c r="X5263" i="1"/>
  <c r="X5264" i="1"/>
  <c r="X5265" i="1"/>
  <c r="Y5265" i="1" s="1"/>
  <c r="X5266" i="1"/>
  <c r="X5267" i="1"/>
  <c r="Y5267" i="1" s="1"/>
  <c r="X5268" i="1"/>
  <c r="X5269" i="1"/>
  <c r="X5270" i="1"/>
  <c r="X5271" i="1"/>
  <c r="X5272" i="1"/>
  <c r="X5273" i="1"/>
  <c r="X5274" i="1"/>
  <c r="X5275" i="1"/>
  <c r="X5276" i="1"/>
  <c r="X5277" i="1"/>
  <c r="Y5277" i="1" s="1"/>
  <c r="X5278" i="1"/>
  <c r="X5279" i="1"/>
  <c r="Y5279" i="1" s="1"/>
  <c r="X5280" i="1"/>
  <c r="X5281" i="1"/>
  <c r="X5282" i="1"/>
  <c r="X5283" i="1"/>
  <c r="X5284" i="1"/>
  <c r="X5285" i="1"/>
  <c r="X5286" i="1"/>
  <c r="X5287" i="1"/>
  <c r="X5288" i="1"/>
  <c r="X5289" i="1"/>
  <c r="Y5289" i="1" s="1"/>
  <c r="X5290" i="1"/>
  <c r="X5291" i="1"/>
  <c r="Y5291" i="1" s="1"/>
  <c r="X5292" i="1"/>
  <c r="X5293" i="1"/>
  <c r="X5294" i="1"/>
  <c r="X5295" i="1"/>
  <c r="X5296" i="1"/>
  <c r="X5297" i="1"/>
  <c r="X5298" i="1"/>
  <c r="X5299" i="1"/>
  <c r="X5300" i="1"/>
  <c r="X5301" i="1"/>
  <c r="Y5301" i="1" s="1"/>
  <c r="X5302" i="1"/>
  <c r="X5303" i="1"/>
  <c r="Y5303" i="1" s="1"/>
  <c r="X5304" i="1"/>
  <c r="X5305" i="1"/>
  <c r="X5306" i="1"/>
  <c r="X5307" i="1"/>
  <c r="X5308" i="1"/>
  <c r="X5309" i="1"/>
  <c r="X5310" i="1"/>
  <c r="X5311" i="1"/>
  <c r="X5312" i="1"/>
  <c r="X5313" i="1"/>
  <c r="Y5313" i="1" s="1"/>
  <c r="X5314" i="1"/>
  <c r="X5315" i="1"/>
  <c r="Y5315" i="1" s="1"/>
  <c r="X5316" i="1"/>
  <c r="X5317" i="1"/>
  <c r="X5318" i="1"/>
  <c r="X5319" i="1"/>
  <c r="X5320" i="1"/>
  <c r="X5321" i="1"/>
  <c r="X5322" i="1"/>
  <c r="X5323" i="1"/>
  <c r="X5324" i="1"/>
  <c r="X5325" i="1"/>
  <c r="Y5325" i="1" s="1"/>
  <c r="X5326" i="1"/>
  <c r="X5327" i="1"/>
  <c r="Y5327" i="1" s="1"/>
  <c r="X5328" i="1"/>
  <c r="X5329" i="1"/>
  <c r="X5330" i="1"/>
  <c r="X5331" i="1"/>
  <c r="X5332" i="1"/>
  <c r="X5333" i="1"/>
  <c r="X5334" i="1"/>
  <c r="X5335" i="1"/>
  <c r="X5336" i="1"/>
  <c r="X5337" i="1"/>
  <c r="Y5337" i="1" s="1"/>
  <c r="X5338" i="1"/>
  <c r="X5339" i="1"/>
  <c r="Y5339" i="1" s="1"/>
  <c r="X5340" i="1"/>
  <c r="X5341" i="1"/>
  <c r="X5342" i="1"/>
  <c r="X5343" i="1"/>
  <c r="X5344" i="1"/>
  <c r="X5345" i="1"/>
  <c r="X5346" i="1"/>
  <c r="X5347" i="1"/>
  <c r="X5348" i="1"/>
  <c r="X5349" i="1"/>
  <c r="Y5349" i="1" s="1"/>
  <c r="X5350" i="1"/>
  <c r="X5351" i="1"/>
  <c r="Y5351" i="1" s="1"/>
  <c r="X5352" i="1"/>
  <c r="X5353" i="1"/>
  <c r="X5354" i="1"/>
  <c r="X5355" i="1"/>
  <c r="X5356" i="1"/>
  <c r="X5357" i="1"/>
  <c r="X5358" i="1"/>
  <c r="X5359" i="1"/>
  <c r="X5360" i="1"/>
  <c r="X5361" i="1"/>
  <c r="Y5361" i="1" s="1"/>
  <c r="X5362" i="1"/>
  <c r="X5363" i="1"/>
  <c r="Y5363" i="1" s="1"/>
  <c r="X5364" i="1"/>
  <c r="X5365" i="1"/>
  <c r="X5366" i="1"/>
  <c r="X5367" i="1"/>
  <c r="X5368" i="1"/>
  <c r="X5369" i="1"/>
  <c r="X5370" i="1"/>
  <c r="X5371" i="1"/>
  <c r="X5372" i="1"/>
  <c r="X5373" i="1"/>
  <c r="Y5373" i="1" s="1"/>
  <c r="X5374" i="1"/>
  <c r="X5375" i="1"/>
  <c r="Y5375" i="1" s="1"/>
  <c r="X5376" i="1"/>
  <c r="X5377" i="1"/>
  <c r="X5378" i="1"/>
  <c r="X5379" i="1"/>
  <c r="X5380" i="1"/>
  <c r="X5381" i="1"/>
  <c r="X5382" i="1"/>
  <c r="X5383" i="1"/>
  <c r="X5384" i="1"/>
  <c r="X5385" i="1"/>
  <c r="Y5385" i="1" s="1"/>
  <c r="X5386" i="1"/>
  <c r="X5387" i="1"/>
  <c r="Y5387" i="1" s="1"/>
  <c r="X5388" i="1"/>
  <c r="X5389" i="1"/>
  <c r="X5390" i="1"/>
  <c r="X5391" i="1"/>
  <c r="X5392" i="1"/>
  <c r="X5393" i="1"/>
  <c r="X5394" i="1"/>
  <c r="X5395" i="1"/>
  <c r="X5396" i="1"/>
  <c r="X5397" i="1"/>
  <c r="Y5397" i="1" s="1"/>
  <c r="X5398" i="1"/>
  <c r="X5399" i="1"/>
  <c r="Y5399" i="1" s="1"/>
  <c r="X5400" i="1"/>
  <c r="X5401" i="1"/>
  <c r="X5402" i="1"/>
  <c r="X5403" i="1"/>
  <c r="X5404" i="1"/>
  <c r="X5405" i="1"/>
  <c r="X5406" i="1"/>
  <c r="X5407" i="1"/>
  <c r="X5408" i="1"/>
  <c r="X5409" i="1"/>
  <c r="Y5409" i="1" s="1"/>
  <c r="X5410" i="1"/>
  <c r="X5411" i="1"/>
  <c r="Y5411" i="1" s="1"/>
  <c r="X5412" i="1"/>
  <c r="X5413" i="1"/>
  <c r="X5414" i="1"/>
  <c r="X5415" i="1"/>
  <c r="X5416" i="1"/>
  <c r="X5417" i="1"/>
  <c r="X5418" i="1"/>
  <c r="X5419" i="1"/>
  <c r="X5420" i="1"/>
  <c r="X5421" i="1"/>
  <c r="Y5421" i="1" s="1"/>
  <c r="X5422" i="1"/>
  <c r="X5423" i="1"/>
  <c r="Y5423" i="1" s="1"/>
  <c r="X5424" i="1"/>
  <c r="X5425" i="1"/>
  <c r="X5426" i="1"/>
  <c r="X5427" i="1"/>
  <c r="X5428" i="1"/>
  <c r="X5429" i="1"/>
  <c r="X5430" i="1"/>
  <c r="X5431" i="1"/>
  <c r="X5432" i="1"/>
  <c r="X5433" i="1"/>
  <c r="Y5433" i="1" s="1"/>
  <c r="X5434" i="1"/>
  <c r="X5435" i="1"/>
  <c r="Y5435" i="1" s="1"/>
  <c r="X5436" i="1"/>
  <c r="X5437" i="1"/>
  <c r="X5438" i="1"/>
  <c r="X5439" i="1"/>
  <c r="X5440" i="1"/>
  <c r="X5441" i="1"/>
  <c r="X5442" i="1"/>
  <c r="X5443" i="1"/>
  <c r="X5444" i="1"/>
  <c r="X5445" i="1"/>
  <c r="Y5445" i="1" s="1"/>
  <c r="X5446" i="1"/>
  <c r="X5447" i="1"/>
  <c r="Y5447" i="1" s="1"/>
  <c r="X5448" i="1"/>
  <c r="X5449" i="1"/>
  <c r="X5450" i="1"/>
  <c r="X5451" i="1"/>
  <c r="X5452" i="1"/>
  <c r="X5453" i="1"/>
  <c r="X5454" i="1"/>
  <c r="X5455" i="1"/>
  <c r="X5456" i="1"/>
  <c r="X5457" i="1"/>
  <c r="Y5457" i="1" s="1"/>
  <c r="X5458" i="1"/>
  <c r="X5459" i="1"/>
  <c r="Y5459" i="1" s="1"/>
  <c r="X5460" i="1"/>
  <c r="X5461" i="1"/>
  <c r="X5462" i="1"/>
  <c r="X5463" i="1"/>
  <c r="X5464" i="1"/>
  <c r="X5465" i="1"/>
  <c r="X5466" i="1"/>
  <c r="X5467" i="1"/>
  <c r="X5468" i="1"/>
  <c r="X5469" i="1"/>
  <c r="Y5469" i="1" s="1"/>
  <c r="X5470" i="1"/>
  <c r="X5471" i="1"/>
  <c r="Y5471" i="1" s="1"/>
  <c r="X5472" i="1"/>
  <c r="X5473" i="1"/>
  <c r="X5474" i="1"/>
  <c r="X5475" i="1"/>
  <c r="X5476" i="1"/>
  <c r="X5477" i="1"/>
  <c r="X5478" i="1"/>
  <c r="X5479" i="1"/>
  <c r="X5480" i="1"/>
  <c r="X5481" i="1"/>
  <c r="Y5481" i="1" s="1"/>
  <c r="X5482" i="1"/>
  <c r="X5483" i="1"/>
  <c r="Y5483" i="1" s="1"/>
  <c r="X5484" i="1"/>
  <c r="X5485" i="1"/>
  <c r="X5486" i="1"/>
  <c r="X5487" i="1"/>
  <c r="X5488" i="1"/>
  <c r="X5489" i="1"/>
  <c r="X5490" i="1"/>
  <c r="X5491" i="1"/>
  <c r="X5492" i="1"/>
  <c r="X5493" i="1"/>
  <c r="Y5493" i="1" s="1"/>
  <c r="X5494" i="1"/>
  <c r="X5495" i="1"/>
  <c r="Y5495" i="1" s="1"/>
  <c r="X5496" i="1"/>
  <c r="X5497" i="1"/>
  <c r="X5498" i="1"/>
  <c r="X5499" i="1"/>
  <c r="X5500" i="1"/>
  <c r="X5501" i="1"/>
  <c r="X5502" i="1"/>
  <c r="X5503" i="1"/>
  <c r="X5504" i="1"/>
  <c r="X5505" i="1"/>
  <c r="Y5505" i="1" s="1"/>
  <c r="X5506" i="1"/>
  <c r="X5507" i="1"/>
  <c r="Y5507" i="1" s="1"/>
  <c r="X5508" i="1"/>
  <c r="X5509" i="1"/>
  <c r="X5510" i="1"/>
  <c r="X5511" i="1"/>
  <c r="X5512" i="1"/>
  <c r="X5513" i="1"/>
  <c r="X5514" i="1"/>
  <c r="X5515" i="1"/>
  <c r="X5516" i="1"/>
  <c r="X5517" i="1"/>
  <c r="Y5517" i="1" s="1"/>
  <c r="X5518" i="1"/>
  <c r="X5519" i="1"/>
  <c r="Y5519" i="1" s="1"/>
  <c r="X5520" i="1"/>
  <c r="X5521" i="1"/>
  <c r="X5522" i="1"/>
  <c r="X5523" i="1"/>
  <c r="X5524" i="1"/>
  <c r="X5525" i="1"/>
  <c r="X5526" i="1"/>
  <c r="X5527" i="1"/>
  <c r="X5528" i="1"/>
  <c r="X5529" i="1"/>
  <c r="Y5529" i="1" s="1"/>
  <c r="X5530" i="1"/>
  <c r="X5531" i="1"/>
  <c r="Y5531" i="1" s="1"/>
  <c r="X5532" i="1"/>
  <c r="X5533" i="1"/>
  <c r="X5534" i="1"/>
  <c r="X5535" i="1"/>
  <c r="X5537" i="1"/>
  <c r="X5538" i="1"/>
  <c r="X5539" i="1"/>
  <c r="X5540" i="1"/>
  <c r="X5541" i="1"/>
  <c r="X5542" i="1"/>
  <c r="Y5542" i="1" s="1"/>
  <c r="X5543" i="1"/>
  <c r="X5544" i="1"/>
  <c r="Y5544" i="1" s="1"/>
  <c r="X5545" i="1"/>
  <c r="X5546" i="1"/>
  <c r="X5547" i="1"/>
  <c r="X5548" i="1"/>
  <c r="X5549" i="1"/>
  <c r="X5550" i="1"/>
  <c r="X5551" i="1"/>
  <c r="X5552" i="1"/>
  <c r="X5553" i="1"/>
  <c r="X5554" i="1"/>
  <c r="Y5554" i="1" s="1"/>
  <c r="X5555" i="1"/>
  <c r="X5556" i="1"/>
  <c r="Y5556" i="1" s="1"/>
  <c r="X5557" i="1"/>
  <c r="X5558" i="1"/>
  <c r="X5559" i="1"/>
  <c r="X5560" i="1"/>
  <c r="X5561" i="1"/>
  <c r="X5562" i="1"/>
  <c r="X5563" i="1"/>
  <c r="X5564" i="1"/>
  <c r="X5565" i="1"/>
  <c r="X5566" i="1"/>
  <c r="Y5566" i="1" s="1"/>
  <c r="X5567" i="1"/>
  <c r="X5568" i="1"/>
  <c r="Y5568" i="1" s="1"/>
  <c r="X5569" i="1"/>
  <c r="X5570" i="1"/>
  <c r="X5571" i="1"/>
  <c r="X5572" i="1"/>
  <c r="X5573" i="1"/>
  <c r="X5574" i="1"/>
  <c r="X5575" i="1"/>
  <c r="X5576" i="1"/>
  <c r="X5577" i="1"/>
  <c r="X5578" i="1"/>
  <c r="Y5578" i="1" s="1"/>
  <c r="X5579" i="1"/>
  <c r="X5580" i="1"/>
  <c r="Y5580" i="1" s="1"/>
  <c r="X5581" i="1"/>
  <c r="X5582" i="1"/>
  <c r="X5583" i="1"/>
  <c r="X5584" i="1"/>
  <c r="X5585" i="1"/>
  <c r="X5586" i="1"/>
  <c r="X5587" i="1"/>
  <c r="X5588" i="1"/>
  <c r="X5589" i="1"/>
  <c r="X5590" i="1"/>
  <c r="Y5590" i="1" s="1"/>
  <c r="X5591" i="1"/>
  <c r="X5592" i="1"/>
  <c r="Y5592" i="1" s="1"/>
  <c r="X5593" i="1"/>
  <c r="X5594" i="1"/>
  <c r="X5595" i="1"/>
  <c r="X5596" i="1"/>
  <c r="X5597" i="1"/>
  <c r="X5598" i="1"/>
  <c r="X5599" i="1"/>
  <c r="X5600" i="1"/>
  <c r="X5601" i="1"/>
  <c r="X5602" i="1"/>
  <c r="Y5602" i="1" s="1"/>
  <c r="X5603" i="1"/>
  <c r="X5604" i="1"/>
  <c r="Y5604" i="1" s="1"/>
  <c r="X5605" i="1"/>
  <c r="X5606" i="1"/>
  <c r="X5607" i="1"/>
  <c r="X5608" i="1"/>
  <c r="X5609" i="1"/>
  <c r="X5610" i="1"/>
  <c r="X5611" i="1"/>
  <c r="X5612" i="1"/>
  <c r="X5613" i="1"/>
  <c r="X5614" i="1"/>
  <c r="Y5614" i="1" s="1"/>
  <c r="X5615" i="1"/>
  <c r="X5616" i="1"/>
  <c r="Y5616" i="1" s="1"/>
  <c r="X5617" i="1"/>
  <c r="X5618" i="1"/>
  <c r="X5619" i="1"/>
  <c r="X5620" i="1"/>
  <c r="X5621" i="1"/>
  <c r="X5622" i="1"/>
  <c r="X5623" i="1"/>
  <c r="X5624" i="1"/>
  <c r="X5625" i="1"/>
  <c r="X5626" i="1"/>
  <c r="Y5626" i="1" s="1"/>
  <c r="X5627" i="1"/>
  <c r="X5628" i="1"/>
  <c r="Y5628" i="1" s="1"/>
  <c r="X5629" i="1"/>
  <c r="X5630" i="1"/>
  <c r="X5631" i="1"/>
  <c r="X5632" i="1"/>
  <c r="X5633" i="1"/>
  <c r="X5634" i="1"/>
  <c r="X5635" i="1"/>
  <c r="X5636" i="1"/>
  <c r="X5637" i="1"/>
  <c r="X5638" i="1"/>
  <c r="Y5638" i="1" s="1"/>
  <c r="X5639" i="1"/>
  <c r="X5640" i="1"/>
  <c r="Y5640" i="1" s="1"/>
  <c r="X5641" i="1"/>
  <c r="X5642" i="1"/>
  <c r="X5643" i="1"/>
  <c r="X5644" i="1"/>
  <c r="X5645" i="1"/>
  <c r="X5646" i="1"/>
  <c r="X5647" i="1"/>
  <c r="X5648" i="1"/>
  <c r="X5649" i="1"/>
  <c r="X5650" i="1"/>
  <c r="Y5650" i="1" s="1"/>
  <c r="X5651" i="1"/>
  <c r="X5652" i="1"/>
  <c r="Y5652" i="1" s="1"/>
  <c r="X5653" i="1"/>
  <c r="X5654" i="1"/>
  <c r="X5655" i="1"/>
  <c r="X5656" i="1"/>
  <c r="X5657" i="1"/>
  <c r="X5658" i="1"/>
  <c r="X5659" i="1"/>
  <c r="X5660" i="1"/>
  <c r="X5661" i="1"/>
  <c r="X5662" i="1"/>
  <c r="Y5662" i="1" s="1"/>
  <c r="X5663" i="1"/>
  <c r="X5664" i="1"/>
  <c r="Y5664" i="1" s="1"/>
  <c r="X5665" i="1"/>
  <c r="X5666" i="1"/>
  <c r="X5667" i="1"/>
  <c r="X5668" i="1"/>
  <c r="X5669" i="1"/>
  <c r="X5670" i="1"/>
  <c r="X5671" i="1"/>
  <c r="X5672" i="1"/>
  <c r="X5673" i="1"/>
  <c r="X5674" i="1"/>
  <c r="Y5674" i="1" s="1"/>
  <c r="X5675" i="1"/>
  <c r="X5676" i="1"/>
  <c r="Y5676" i="1" s="1"/>
  <c r="X5677" i="1"/>
  <c r="X5678" i="1"/>
  <c r="X5679" i="1"/>
  <c r="X5680" i="1"/>
  <c r="X5681" i="1"/>
  <c r="X5682" i="1"/>
  <c r="X5683" i="1"/>
  <c r="X5684" i="1"/>
  <c r="X5685" i="1"/>
  <c r="X5686" i="1"/>
  <c r="Y5686" i="1" s="1"/>
  <c r="X5687" i="1"/>
  <c r="X5688" i="1"/>
  <c r="Y5688" i="1" s="1"/>
  <c r="X5689" i="1"/>
  <c r="X5690" i="1"/>
  <c r="X5691" i="1"/>
  <c r="X5692" i="1"/>
  <c r="X5693" i="1"/>
  <c r="X5694" i="1"/>
  <c r="X5695" i="1"/>
  <c r="X5696" i="1"/>
  <c r="X5697" i="1"/>
  <c r="X5698" i="1"/>
  <c r="Y5698" i="1" s="1"/>
  <c r="X5699" i="1"/>
  <c r="X5700" i="1"/>
  <c r="Y5700" i="1" s="1"/>
  <c r="X5701" i="1"/>
  <c r="X5702" i="1"/>
  <c r="X5703" i="1"/>
  <c r="X5704" i="1"/>
  <c r="X5705" i="1"/>
  <c r="X5706" i="1"/>
  <c r="X5707" i="1"/>
  <c r="X5708" i="1"/>
  <c r="X5709" i="1"/>
  <c r="X5710" i="1"/>
  <c r="Y5710" i="1" s="1"/>
  <c r="X5711" i="1"/>
  <c r="X5712" i="1"/>
  <c r="Y5712" i="1" s="1"/>
  <c r="X5713" i="1"/>
  <c r="X5714" i="1"/>
  <c r="X5715" i="1"/>
  <c r="X5716" i="1"/>
  <c r="X5717" i="1"/>
  <c r="X5718" i="1"/>
  <c r="X5719" i="1"/>
  <c r="X5720" i="1"/>
  <c r="X5721" i="1"/>
  <c r="X5722" i="1"/>
  <c r="Y5722" i="1" s="1"/>
  <c r="X5723" i="1"/>
  <c r="X5724" i="1"/>
  <c r="Y5724" i="1" s="1"/>
  <c r="X5725" i="1"/>
  <c r="X5726" i="1"/>
  <c r="X5727" i="1"/>
  <c r="X5728" i="1"/>
  <c r="X5729" i="1"/>
  <c r="X5730" i="1"/>
  <c r="X5731" i="1"/>
  <c r="X5732" i="1"/>
  <c r="X5733" i="1"/>
  <c r="X5734" i="1"/>
  <c r="Y5734" i="1" s="1"/>
  <c r="X5735" i="1"/>
  <c r="X5736" i="1"/>
  <c r="Y5736" i="1" s="1"/>
  <c r="X5737" i="1"/>
  <c r="X5738" i="1"/>
  <c r="X5739" i="1"/>
  <c r="X5740" i="1"/>
  <c r="X5741" i="1"/>
  <c r="X5742" i="1"/>
  <c r="X5743" i="1"/>
  <c r="X5744" i="1"/>
  <c r="X5745" i="1"/>
  <c r="X5746" i="1"/>
  <c r="Y5746" i="1" s="1"/>
  <c r="X5747" i="1"/>
  <c r="X5748" i="1"/>
  <c r="Y5748" i="1" s="1"/>
  <c r="X5749" i="1"/>
  <c r="X5750" i="1"/>
  <c r="X5751" i="1"/>
  <c r="X5752" i="1"/>
  <c r="X5753" i="1"/>
  <c r="X5754" i="1"/>
  <c r="X5755" i="1"/>
  <c r="X5756" i="1"/>
  <c r="X5757" i="1"/>
  <c r="X5758" i="1"/>
  <c r="Y5758" i="1" s="1"/>
  <c r="X5759" i="1"/>
  <c r="X5760" i="1"/>
  <c r="Y5760" i="1" s="1"/>
  <c r="X5761" i="1"/>
  <c r="X5762" i="1"/>
  <c r="X5763" i="1"/>
  <c r="X5764" i="1"/>
  <c r="X5765" i="1"/>
  <c r="X5766" i="1"/>
  <c r="X5767" i="1"/>
  <c r="X5768" i="1"/>
  <c r="X5769" i="1"/>
  <c r="X5770" i="1"/>
  <c r="Y5770" i="1" s="1"/>
  <c r="X5771" i="1"/>
  <c r="X5772" i="1"/>
  <c r="Y5772" i="1" s="1"/>
  <c r="X5773" i="1"/>
  <c r="X5774" i="1"/>
  <c r="X5775" i="1"/>
  <c r="X5776" i="1"/>
  <c r="X5777" i="1"/>
  <c r="X5778" i="1"/>
  <c r="X5779" i="1"/>
  <c r="X5780" i="1"/>
  <c r="X5781" i="1"/>
  <c r="X5782" i="1"/>
  <c r="Y5782" i="1" s="1"/>
  <c r="X5783" i="1"/>
  <c r="X5784" i="1"/>
  <c r="Y5784" i="1" s="1"/>
  <c r="X5785" i="1"/>
  <c r="X5786" i="1"/>
  <c r="X5787" i="1"/>
  <c r="X5788" i="1"/>
  <c r="X5789" i="1"/>
  <c r="X5790" i="1"/>
  <c r="X5791" i="1"/>
  <c r="X5792" i="1"/>
  <c r="X5793" i="1"/>
  <c r="X5794" i="1"/>
  <c r="Y5794" i="1" s="1"/>
  <c r="X5795" i="1"/>
  <c r="X5796" i="1"/>
  <c r="Y5796" i="1" s="1"/>
  <c r="X5797" i="1"/>
  <c r="X5798" i="1"/>
  <c r="X5799" i="1"/>
  <c r="X5800" i="1"/>
  <c r="X5801" i="1"/>
  <c r="X5802" i="1"/>
  <c r="X5803" i="1"/>
  <c r="X5804" i="1"/>
  <c r="X5805" i="1"/>
  <c r="X5806" i="1"/>
  <c r="Y5806" i="1" s="1"/>
  <c r="X5807" i="1"/>
  <c r="X5808" i="1"/>
  <c r="Y5808" i="1" s="1"/>
  <c r="X5809" i="1"/>
  <c r="X5810" i="1"/>
  <c r="X5811" i="1"/>
  <c r="X5812" i="1"/>
  <c r="X5813" i="1"/>
  <c r="X5814" i="1"/>
  <c r="X5815" i="1"/>
  <c r="X5816" i="1"/>
  <c r="X5817" i="1"/>
  <c r="X5818" i="1"/>
  <c r="Y5818" i="1" s="1"/>
  <c r="X5819" i="1"/>
  <c r="X5820" i="1"/>
  <c r="Y5820" i="1" s="1"/>
  <c r="X5821" i="1"/>
  <c r="X5822" i="1"/>
  <c r="X5823" i="1"/>
  <c r="X5824" i="1"/>
  <c r="X5825" i="1"/>
  <c r="X5826" i="1"/>
  <c r="X5827" i="1"/>
  <c r="X5828" i="1"/>
  <c r="X5829" i="1"/>
  <c r="X5830" i="1"/>
  <c r="Y5830" i="1" s="1"/>
  <c r="X5831" i="1"/>
  <c r="X5832" i="1"/>
  <c r="Y5832" i="1" s="1"/>
  <c r="X5833" i="1"/>
  <c r="X5834" i="1"/>
  <c r="X5835" i="1"/>
  <c r="X5836" i="1"/>
  <c r="X5837" i="1"/>
  <c r="X5838" i="1"/>
  <c r="X5839" i="1"/>
  <c r="X5840" i="1"/>
  <c r="X5841" i="1"/>
  <c r="X5842" i="1"/>
  <c r="Y5842" i="1" s="1"/>
  <c r="X5843" i="1"/>
  <c r="X5844" i="1"/>
  <c r="Y5844" i="1" s="1"/>
  <c r="X5845" i="1"/>
  <c r="X5846" i="1"/>
  <c r="X5847" i="1"/>
  <c r="X5848" i="1"/>
  <c r="X5849" i="1"/>
  <c r="X5850" i="1"/>
  <c r="X5851" i="1"/>
  <c r="X5852" i="1"/>
  <c r="X5853" i="1"/>
  <c r="X5854" i="1"/>
  <c r="Y5854" i="1" s="1"/>
  <c r="X5855" i="1"/>
  <c r="X5856" i="1"/>
  <c r="Y5856" i="1" s="1"/>
  <c r="X5857" i="1"/>
  <c r="X5858" i="1"/>
  <c r="X5859" i="1"/>
  <c r="X5860" i="1"/>
  <c r="X5861" i="1"/>
  <c r="X5862" i="1"/>
  <c r="X5863" i="1"/>
  <c r="X5864" i="1"/>
  <c r="X5865" i="1"/>
  <c r="X5866" i="1"/>
  <c r="Y5866" i="1" s="1"/>
  <c r="X5867" i="1"/>
  <c r="X5868" i="1"/>
  <c r="Y5868" i="1" s="1"/>
  <c r="X5869" i="1"/>
  <c r="X5870" i="1"/>
  <c r="X5871" i="1"/>
  <c r="X5872" i="1"/>
  <c r="X5873" i="1"/>
  <c r="X5874" i="1"/>
  <c r="X5875" i="1"/>
  <c r="X5876" i="1"/>
  <c r="X5877" i="1"/>
  <c r="X5878" i="1"/>
  <c r="Y5878" i="1" s="1"/>
  <c r="X5879" i="1"/>
  <c r="X5880" i="1"/>
  <c r="Y5880" i="1" s="1"/>
  <c r="X5881" i="1"/>
  <c r="X5882" i="1"/>
  <c r="X5883" i="1"/>
  <c r="X5884" i="1"/>
  <c r="X5885" i="1"/>
  <c r="X5886" i="1"/>
  <c r="X5887" i="1"/>
  <c r="X5888" i="1"/>
  <c r="X5889" i="1"/>
  <c r="X5890" i="1"/>
  <c r="Y5890" i="1" s="1"/>
  <c r="X5891" i="1"/>
  <c r="X5892" i="1"/>
  <c r="Y5892" i="1" s="1"/>
  <c r="X5893" i="1"/>
  <c r="X5894" i="1"/>
  <c r="X5895" i="1"/>
  <c r="X5896" i="1"/>
  <c r="X5897" i="1"/>
  <c r="X5898" i="1"/>
  <c r="X5899" i="1"/>
  <c r="X5900" i="1"/>
  <c r="X5901" i="1"/>
  <c r="X5902" i="1"/>
  <c r="Y5902" i="1" s="1"/>
  <c r="X5903" i="1"/>
  <c r="X5904" i="1"/>
  <c r="Y5904" i="1" s="1"/>
  <c r="X5905" i="1"/>
  <c r="X5906" i="1"/>
  <c r="X5907" i="1"/>
  <c r="X5908" i="1"/>
  <c r="X5909" i="1"/>
  <c r="X5910" i="1"/>
  <c r="X5911" i="1"/>
  <c r="X5912" i="1"/>
  <c r="X5913" i="1"/>
  <c r="X5914" i="1"/>
  <c r="Y5914" i="1" s="1"/>
  <c r="X5915" i="1"/>
  <c r="X5916" i="1"/>
  <c r="Y5916" i="1" s="1"/>
  <c r="X5917" i="1"/>
  <c r="X5918" i="1"/>
  <c r="X5919" i="1"/>
  <c r="X5920" i="1"/>
  <c r="X5921" i="1"/>
  <c r="X5922" i="1"/>
  <c r="X5923" i="1"/>
  <c r="X5924" i="1"/>
  <c r="X5925" i="1"/>
  <c r="X5926" i="1"/>
  <c r="Y5926" i="1" s="1"/>
  <c r="X5927" i="1"/>
  <c r="X5928" i="1"/>
  <c r="Y5928" i="1" s="1"/>
  <c r="X5929" i="1"/>
  <c r="X5930" i="1"/>
  <c r="X5931" i="1"/>
  <c r="X5932" i="1"/>
  <c r="X5933" i="1"/>
  <c r="X5934" i="1"/>
  <c r="X5935" i="1"/>
  <c r="X5936" i="1"/>
  <c r="X5937" i="1"/>
  <c r="X5938" i="1"/>
  <c r="Y5938" i="1" s="1"/>
  <c r="X5939" i="1"/>
  <c r="X5940" i="1"/>
  <c r="Y5940" i="1" s="1"/>
  <c r="X5941" i="1"/>
  <c r="X5942" i="1"/>
  <c r="X5943" i="1"/>
  <c r="X5944" i="1"/>
  <c r="X5945" i="1"/>
  <c r="X5946" i="1"/>
  <c r="X5947" i="1"/>
  <c r="X5948" i="1"/>
  <c r="X5949" i="1"/>
  <c r="X5950" i="1"/>
  <c r="Y5950" i="1" s="1"/>
  <c r="X5951" i="1"/>
  <c r="X5952" i="1"/>
  <c r="Y5952" i="1" s="1"/>
  <c r="X5953" i="1"/>
  <c r="X5954" i="1"/>
  <c r="X5955" i="1"/>
  <c r="X5956" i="1"/>
  <c r="X5957" i="1"/>
  <c r="X5958" i="1"/>
  <c r="X5959" i="1"/>
  <c r="X5960" i="1"/>
  <c r="X5961" i="1"/>
  <c r="X5962" i="1"/>
  <c r="Y5962" i="1" s="1"/>
  <c r="X5963" i="1"/>
  <c r="X5964" i="1"/>
  <c r="Y5964" i="1" s="1"/>
  <c r="X5965" i="1"/>
  <c r="X5966" i="1"/>
  <c r="X5967" i="1"/>
  <c r="X5968" i="1"/>
  <c r="X5969" i="1"/>
  <c r="X5970" i="1"/>
  <c r="X5971" i="1"/>
  <c r="X5972" i="1"/>
  <c r="X5973" i="1"/>
  <c r="X5974" i="1"/>
  <c r="Y5974" i="1" s="1"/>
  <c r="X5975" i="1"/>
  <c r="X5976" i="1"/>
  <c r="Y5976" i="1" s="1"/>
  <c r="X5977" i="1"/>
  <c r="X5978" i="1"/>
  <c r="X5979" i="1"/>
  <c r="X5980" i="1"/>
  <c r="X5981" i="1"/>
  <c r="X5982" i="1"/>
  <c r="X5983" i="1"/>
  <c r="X5984" i="1"/>
  <c r="X5985" i="1"/>
  <c r="X5986" i="1"/>
  <c r="Y5986" i="1" s="1"/>
  <c r="X5987" i="1"/>
  <c r="X5988" i="1"/>
  <c r="Y5988" i="1" s="1"/>
  <c r="X5989" i="1"/>
  <c r="X5990" i="1"/>
  <c r="X5991" i="1"/>
  <c r="X5992" i="1"/>
  <c r="X5993" i="1"/>
  <c r="X5994" i="1"/>
  <c r="X5995" i="1"/>
  <c r="X5996" i="1"/>
  <c r="X5997" i="1"/>
  <c r="X5998" i="1"/>
  <c r="Y5998" i="1" s="1"/>
  <c r="X5999" i="1"/>
  <c r="X6000" i="1"/>
  <c r="Y6000" i="1" s="1"/>
  <c r="X6001" i="1"/>
  <c r="X6002" i="1"/>
  <c r="X6003" i="1"/>
  <c r="X6004" i="1"/>
  <c r="X6005" i="1"/>
  <c r="X6006" i="1"/>
  <c r="X6007" i="1"/>
  <c r="X6008" i="1"/>
  <c r="X6009" i="1"/>
  <c r="X6010" i="1"/>
  <c r="Y6010" i="1" s="1"/>
  <c r="X6011" i="1"/>
  <c r="X6012" i="1"/>
  <c r="Y6012" i="1" s="1"/>
  <c r="X6013" i="1"/>
  <c r="X6014" i="1"/>
  <c r="X6015" i="1"/>
  <c r="X6016" i="1"/>
  <c r="X6017" i="1"/>
  <c r="X6018" i="1"/>
  <c r="X6019" i="1"/>
  <c r="X6020" i="1"/>
  <c r="X6021" i="1"/>
  <c r="X6022" i="1"/>
  <c r="Y6022" i="1" s="1"/>
  <c r="X6023" i="1"/>
  <c r="X6024" i="1"/>
  <c r="Y6024" i="1" s="1"/>
  <c r="X6025" i="1"/>
  <c r="X6026" i="1"/>
  <c r="X6027" i="1"/>
  <c r="X6028" i="1"/>
  <c r="X6029" i="1"/>
  <c r="X6030" i="1"/>
  <c r="X6031" i="1"/>
  <c r="X6032" i="1"/>
  <c r="X6033" i="1"/>
  <c r="X6034" i="1"/>
  <c r="Y6034" i="1" s="1"/>
  <c r="X6035" i="1"/>
  <c r="X6036" i="1"/>
  <c r="Y6036" i="1" s="1"/>
  <c r="X6037" i="1"/>
  <c r="X6038" i="1"/>
  <c r="X6039" i="1"/>
  <c r="X6040" i="1"/>
  <c r="X6041" i="1"/>
  <c r="X6042" i="1"/>
  <c r="X6043" i="1"/>
  <c r="X6044" i="1"/>
  <c r="X6045" i="1"/>
  <c r="X6046" i="1"/>
  <c r="Y6046" i="1" s="1"/>
  <c r="X6047" i="1"/>
  <c r="X6048" i="1"/>
  <c r="Y6048" i="1" s="1"/>
  <c r="X6049" i="1"/>
  <c r="X6050" i="1"/>
  <c r="X6051" i="1"/>
  <c r="X6052" i="1"/>
  <c r="X6053" i="1"/>
  <c r="X6054" i="1"/>
  <c r="X6055" i="1"/>
  <c r="X6056" i="1"/>
  <c r="X6057" i="1"/>
  <c r="X6058" i="1"/>
  <c r="Y6058" i="1" s="1"/>
  <c r="X6059" i="1"/>
  <c r="X6060" i="1"/>
  <c r="Y6060" i="1" s="1"/>
  <c r="X6061" i="1"/>
  <c r="X6062" i="1"/>
  <c r="X6063" i="1"/>
  <c r="X6064" i="1"/>
  <c r="X6065" i="1"/>
  <c r="X6066" i="1"/>
  <c r="X6067" i="1"/>
  <c r="X6068" i="1"/>
  <c r="X6069" i="1"/>
  <c r="X6070" i="1"/>
  <c r="Y6070" i="1" s="1"/>
  <c r="X6071" i="1"/>
  <c r="X6072" i="1"/>
  <c r="Y6072" i="1" s="1"/>
  <c r="X6073" i="1"/>
  <c r="X6074" i="1"/>
  <c r="X6075" i="1"/>
  <c r="X6076" i="1"/>
  <c r="X6077" i="1"/>
  <c r="X6078" i="1"/>
  <c r="X6079" i="1"/>
  <c r="X6080" i="1"/>
  <c r="X6081" i="1"/>
  <c r="X6082" i="1"/>
  <c r="Y6082" i="1" s="1"/>
  <c r="X6083" i="1"/>
  <c r="X6084" i="1"/>
  <c r="Y6084" i="1" s="1"/>
  <c r="X6085" i="1"/>
  <c r="X6086" i="1"/>
  <c r="X6087" i="1"/>
  <c r="X6088" i="1"/>
  <c r="X6089" i="1"/>
  <c r="X6090" i="1"/>
  <c r="X6091" i="1"/>
  <c r="X6092" i="1"/>
  <c r="X6093" i="1"/>
  <c r="X6094" i="1"/>
  <c r="Y6094" i="1" s="1"/>
  <c r="X6095" i="1"/>
  <c r="X6096" i="1"/>
  <c r="Y6096" i="1" s="1"/>
  <c r="X6097" i="1"/>
  <c r="X6098" i="1"/>
  <c r="X6099" i="1"/>
  <c r="X6100" i="1"/>
  <c r="X6101" i="1"/>
  <c r="X6102" i="1"/>
  <c r="X6103" i="1"/>
  <c r="X6104" i="1"/>
  <c r="X6105" i="1"/>
  <c r="X6106" i="1"/>
  <c r="Y6106" i="1" s="1"/>
  <c r="X6107" i="1"/>
  <c r="X6108" i="1"/>
  <c r="Y6108" i="1" s="1"/>
  <c r="X6109" i="1"/>
  <c r="X6110" i="1"/>
  <c r="X6111" i="1"/>
  <c r="X6112" i="1"/>
  <c r="X6113" i="1"/>
  <c r="X6114" i="1"/>
  <c r="X6115" i="1"/>
  <c r="X6116" i="1"/>
  <c r="X6117" i="1"/>
  <c r="X6118" i="1"/>
  <c r="Y6118" i="1" s="1"/>
  <c r="X6119" i="1"/>
  <c r="X6120" i="1"/>
  <c r="Y6120" i="1" s="1"/>
  <c r="X6121" i="1"/>
  <c r="X6122" i="1"/>
  <c r="X6123" i="1"/>
  <c r="X6124" i="1"/>
  <c r="X6125" i="1"/>
  <c r="X6126" i="1"/>
  <c r="X6127" i="1"/>
  <c r="X6128" i="1"/>
  <c r="X6129" i="1"/>
  <c r="X6130" i="1"/>
  <c r="Y6130" i="1" s="1"/>
  <c r="X6131" i="1"/>
  <c r="X6132" i="1"/>
  <c r="Y6132" i="1" s="1"/>
  <c r="X6133" i="1"/>
  <c r="X6134" i="1"/>
  <c r="X6135" i="1"/>
  <c r="X6136" i="1"/>
  <c r="X6137" i="1"/>
  <c r="X6138" i="1"/>
  <c r="X6139" i="1"/>
  <c r="X6140" i="1"/>
  <c r="X6141" i="1"/>
  <c r="X6142" i="1"/>
  <c r="Y6142" i="1" s="1"/>
  <c r="X6143" i="1"/>
  <c r="X6144" i="1"/>
  <c r="Y6144" i="1" s="1"/>
  <c r="X6145" i="1"/>
  <c r="X6146" i="1"/>
  <c r="X6147" i="1"/>
  <c r="X6148" i="1"/>
  <c r="X6149" i="1"/>
  <c r="X6150" i="1"/>
  <c r="X6151" i="1"/>
  <c r="X6152" i="1"/>
  <c r="X6153" i="1"/>
  <c r="X6154" i="1"/>
  <c r="Y6154" i="1" s="1"/>
  <c r="X6155" i="1"/>
  <c r="X6156" i="1"/>
  <c r="Y6156" i="1" s="1"/>
  <c r="X6157" i="1"/>
  <c r="X6158" i="1"/>
  <c r="X6159" i="1"/>
  <c r="X6160" i="1"/>
  <c r="X6161" i="1"/>
  <c r="X6162" i="1"/>
  <c r="X6163" i="1"/>
  <c r="X6164" i="1"/>
  <c r="X6165" i="1"/>
  <c r="X6166" i="1"/>
  <c r="Y6166" i="1" s="1"/>
  <c r="X6167" i="1"/>
  <c r="X6168" i="1"/>
  <c r="Y6168" i="1" s="1"/>
  <c r="X6169" i="1"/>
  <c r="X6170" i="1"/>
  <c r="X6171" i="1"/>
  <c r="X6172" i="1"/>
  <c r="X6173" i="1"/>
  <c r="X6174" i="1"/>
  <c r="X6175" i="1"/>
  <c r="X6176" i="1"/>
  <c r="X6177" i="1"/>
  <c r="X6178" i="1"/>
  <c r="Y6178" i="1" s="1"/>
  <c r="X6179" i="1"/>
  <c r="X6180" i="1"/>
  <c r="Y6180" i="1" s="1"/>
  <c r="X6181" i="1"/>
  <c r="X6182" i="1"/>
  <c r="X6183" i="1"/>
  <c r="X6184" i="1"/>
  <c r="X6185" i="1"/>
  <c r="X6186" i="1"/>
  <c r="X6187" i="1"/>
  <c r="X6188" i="1"/>
  <c r="X6189" i="1"/>
  <c r="X6190" i="1"/>
  <c r="Y6190" i="1" s="1"/>
  <c r="X6191" i="1"/>
  <c r="X6192" i="1"/>
  <c r="Y6192" i="1" s="1"/>
  <c r="X6193" i="1"/>
  <c r="X6194" i="1"/>
  <c r="X6195" i="1"/>
  <c r="X6196" i="1"/>
  <c r="X6197" i="1"/>
  <c r="X6198" i="1"/>
  <c r="X6199" i="1"/>
  <c r="X6200" i="1"/>
  <c r="X6201" i="1"/>
  <c r="X6202" i="1"/>
  <c r="Y6202" i="1" s="1"/>
  <c r="X6203" i="1"/>
  <c r="X6204" i="1"/>
  <c r="Y6204" i="1" s="1"/>
  <c r="X6205" i="1"/>
  <c r="X6206" i="1"/>
  <c r="X6207" i="1"/>
  <c r="X6208" i="1"/>
  <c r="X6209" i="1"/>
  <c r="X6210" i="1"/>
  <c r="X6211" i="1"/>
  <c r="X6212" i="1"/>
  <c r="X6213" i="1"/>
  <c r="X6214" i="1"/>
  <c r="Y6214" i="1" s="1"/>
  <c r="X6215" i="1"/>
  <c r="X6216" i="1"/>
  <c r="Y6216" i="1" s="1"/>
  <c r="X6217" i="1"/>
  <c r="X6218" i="1"/>
  <c r="X6219" i="1"/>
  <c r="X6220" i="1"/>
  <c r="X6221" i="1"/>
  <c r="X6222" i="1"/>
  <c r="X6223" i="1"/>
  <c r="X6224" i="1"/>
  <c r="X6225" i="1"/>
  <c r="X6226" i="1"/>
  <c r="Y6226" i="1" s="1"/>
  <c r="X6227" i="1"/>
  <c r="X6228" i="1"/>
  <c r="Y6228" i="1" s="1"/>
  <c r="X6229" i="1"/>
  <c r="X6230" i="1"/>
  <c r="X6231" i="1"/>
  <c r="X6232" i="1"/>
  <c r="X6233" i="1"/>
  <c r="X6234" i="1"/>
  <c r="X6235" i="1"/>
  <c r="X6236" i="1"/>
  <c r="X6237" i="1"/>
  <c r="X6238" i="1"/>
  <c r="Y6238" i="1" s="1"/>
  <c r="X6239" i="1"/>
  <c r="X6240" i="1"/>
  <c r="Y6240" i="1" s="1"/>
  <c r="X6241" i="1"/>
  <c r="X6242" i="1"/>
  <c r="X6243" i="1"/>
  <c r="X6244" i="1"/>
  <c r="X6245" i="1"/>
  <c r="X6246" i="1"/>
  <c r="X6247" i="1"/>
  <c r="X6248" i="1"/>
  <c r="X6249" i="1"/>
  <c r="X6250" i="1"/>
  <c r="Y6250" i="1" s="1"/>
  <c r="X6251" i="1"/>
  <c r="X6252" i="1"/>
  <c r="Y6252" i="1" s="1"/>
  <c r="X6253" i="1"/>
  <c r="X6254" i="1"/>
  <c r="X6255" i="1"/>
  <c r="X6256" i="1"/>
  <c r="X6257" i="1"/>
  <c r="X6258" i="1"/>
  <c r="X6259" i="1"/>
  <c r="X6260" i="1"/>
  <c r="X6261" i="1"/>
  <c r="X6262" i="1"/>
  <c r="Y6262" i="1" s="1"/>
  <c r="X6263" i="1"/>
  <c r="X6264" i="1"/>
  <c r="Y6264" i="1" s="1"/>
  <c r="X6265" i="1"/>
  <c r="X6266" i="1"/>
  <c r="X6267" i="1"/>
  <c r="X6268" i="1"/>
  <c r="X6269" i="1"/>
  <c r="X6270" i="1"/>
  <c r="X6271" i="1"/>
  <c r="X6272" i="1"/>
  <c r="X6273" i="1"/>
  <c r="X6274" i="1"/>
  <c r="Y6274" i="1" s="1"/>
  <c r="X6275" i="1"/>
  <c r="X6276" i="1"/>
  <c r="Y6276" i="1" s="1"/>
  <c r="X6277" i="1"/>
  <c r="X6278" i="1"/>
  <c r="X6279" i="1"/>
  <c r="X6280" i="1"/>
  <c r="X6281" i="1"/>
  <c r="X6282" i="1"/>
  <c r="X6283" i="1"/>
  <c r="X6284" i="1"/>
  <c r="X6285" i="1"/>
  <c r="X6286" i="1"/>
  <c r="Y6286" i="1" s="1"/>
  <c r="X6287" i="1"/>
  <c r="X6288" i="1"/>
  <c r="Y6288" i="1" s="1"/>
  <c r="X6289" i="1"/>
  <c r="X6290" i="1"/>
  <c r="X6291" i="1"/>
  <c r="X6292" i="1"/>
  <c r="X6293" i="1"/>
  <c r="X6294" i="1"/>
  <c r="X6295" i="1"/>
  <c r="X6296" i="1"/>
  <c r="X6297" i="1"/>
  <c r="X6298" i="1"/>
  <c r="Y6298" i="1" s="1"/>
  <c r="X6299" i="1"/>
  <c r="X6300" i="1"/>
  <c r="Y6300" i="1" s="1"/>
  <c r="X6301" i="1"/>
  <c r="X6302" i="1"/>
  <c r="X6303" i="1"/>
  <c r="X6304" i="1"/>
  <c r="X6305" i="1"/>
  <c r="X6306" i="1"/>
  <c r="X6307" i="1"/>
  <c r="X6308" i="1"/>
  <c r="X6309" i="1"/>
  <c r="X6310" i="1"/>
  <c r="Y6310" i="1" s="1"/>
  <c r="X6311" i="1"/>
  <c r="X6312" i="1"/>
  <c r="Y6312" i="1" s="1"/>
  <c r="X6313" i="1"/>
  <c r="X6314" i="1"/>
  <c r="X6315" i="1"/>
  <c r="X6316" i="1"/>
  <c r="X6317" i="1"/>
  <c r="X6318" i="1"/>
  <c r="X6319" i="1"/>
  <c r="X6320" i="1"/>
  <c r="X6321" i="1"/>
  <c r="X6322" i="1"/>
  <c r="Y6322" i="1" s="1"/>
  <c r="X6323" i="1"/>
  <c r="X6324" i="1"/>
  <c r="Y6324" i="1" s="1"/>
  <c r="X6325" i="1"/>
  <c r="X6326" i="1"/>
  <c r="X6327" i="1"/>
  <c r="X6328" i="1"/>
  <c r="X6329" i="1"/>
  <c r="X6330" i="1"/>
  <c r="X6331" i="1"/>
  <c r="X6332" i="1"/>
  <c r="X6333" i="1"/>
  <c r="X6334" i="1"/>
  <c r="Y6334" i="1" s="1"/>
  <c r="X6335" i="1"/>
  <c r="X6336" i="1"/>
  <c r="Y6336" i="1" s="1"/>
  <c r="X6337" i="1"/>
  <c r="X6338" i="1"/>
  <c r="X6339" i="1"/>
  <c r="X6340" i="1"/>
  <c r="X6341" i="1"/>
  <c r="X6342" i="1"/>
  <c r="X6343" i="1"/>
  <c r="X6344" i="1"/>
  <c r="X6345" i="1"/>
  <c r="X6346" i="1"/>
  <c r="Y6346" i="1" s="1"/>
  <c r="X6347" i="1"/>
  <c r="X6348" i="1"/>
  <c r="Y6348" i="1" s="1"/>
  <c r="X6349" i="1"/>
  <c r="X6350" i="1"/>
  <c r="X6351" i="1"/>
  <c r="X6352" i="1"/>
  <c r="X6353" i="1"/>
  <c r="X6354" i="1"/>
  <c r="X6355" i="1"/>
  <c r="X6356" i="1"/>
  <c r="X6357" i="1"/>
  <c r="X6358" i="1"/>
  <c r="Y6358" i="1" s="1"/>
  <c r="X6359" i="1"/>
  <c r="X6360" i="1"/>
  <c r="Y6360" i="1" s="1"/>
  <c r="X6361" i="1"/>
  <c r="X6362" i="1"/>
  <c r="X6363" i="1"/>
  <c r="X6364" i="1"/>
  <c r="X6365" i="1"/>
  <c r="X6366" i="1"/>
  <c r="X6367" i="1"/>
  <c r="X6368" i="1"/>
  <c r="X6369" i="1"/>
  <c r="X6370" i="1"/>
  <c r="Y6370" i="1" s="1"/>
  <c r="X6371" i="1"/>
  <c r="X6372" i="1"/>
  <c r="Y6372" i="1" s="1"/>
  <c r="X6373" i="1"/>
  <c r="X6374" i="1"/>
  <c r="X6375" i="1"/>
  <c r="X6376" i="1"/>
  <c r="X6377" i="1"/>
  <c r="X6378" i="1"/>
  <c r="X6379" i="1"/>
  <c r="X6380" i="1"/>
  <c r="X6381" i="1"/>
  <c r="X6382" i="1"/>
  <c r="Y6382" i="1" s="1"/>
  <c r="X6383" i="1"/>
  <c r="X6384" i="1"/>
  <c r="Y6384" i="1" s="1"/>
  <c r="X6385" i="1"/>
  <c r="X6386" i="1"/>
  <c r="X6387" i="1"/>
  <c r="X6388" i="1"/>
  <c r="X6389" i="1"/>
  <c r="X6390" i="1"/>
  <c r="X6391" i="1"/>
  <c r="X6392" i="1"/>
  <c r="X6393" i="1"/>
  <c r="X6394" i="1"/>
  <c r="Y6394" i="1" s="1"/>
  <c r="X6395" i="1"/>
  <c r="X6396" i="1"/>
  <c r="Y6396" i="1" s="1"/>
  <c r="X6397" i="1"/>
  <c r="X6398" i="1"/>
  <c r="X6399" i="1"/>
  <c r="X6400" i="1"/>
  <c r="X6401" i="1"/>
  <c r="X6402" i="1"/>
  <c r="X6403" i="1"/>
  <c r="X6404" i="1"/>
  <c r="X6405" i="1"/>
  <c r="X6406" i="1"/>
  <c r="Y6406" i="1" s="1"/>
  <c r="X6407" i="1"/>
  <c r="X6408" i="1"/>
  <c r="Y6408" i="1" s="1"/>
  <c r="X6409" i="1"/>
  <c r="X6410" i="1"/>
  <c r="X6411" i="1"/>
  <c r="X6412" i="1"/>
  <c r="X6413" i="1"/>
  <c r="X6414" i="1"/>
  <c r="X6415" i="1"/>
  <c r="X6416" i="1"/>
  <c r="X6417" i="1"/>
  <c r="X6418" i="1"/>
  <c r="Y6418" i="1" s="1"/>
  <c r="X6419" i="1"/>
  <c r="X6420" i="1"/>
  <c r="Y6420" i="1" s="1"/>
  <c r="X6421" i="1"/>
  <c r="X6422" i="1"/>
  <c r="X6423" i="1"/>
  <c r="X6424" i="1"/>
  <c r="X6425" i="1"/>
  <c r="X6426" i="1"/>
  <c r="X6427" i="1"/>
  <c r="X6428" i="1"/>
  <c r="X6429" i="1"/>
  <c r="X6430" i="1"/>
  <c r="Y6430" i="1" s="1"/>
  <c r="X6431" i="1"/>
  <c r="X6432" i="1"/>
  <c r="Y6432" i="1" s="1"/>
  <c r="X6433" i="1"/>
  <c r="X6434" i="1"/>
  <c r="X6435" i="1"/>
  <c r="X6436" i="1"/>
  <c r="X6437" i="1"/>
  <c r="X6438" i="1"/>
  <c r="X6439" i="1"/>
  <c r="X6440" i="1"/>
  <c r="X6441" i="1"/>
  <c r="X6442" i="1"/>
  <c r="Y6442" i="1" s="1"/>
  <c r="X6443" i="1"/>
  <c r="X6444" i="1"/>
  <c r="Y6444" i="1" s="1"/>
  <c r="X6445" i="1"/>
  <c r="X6446" i="1"/>
  <c r="X6447" i="1"/>
  <c r="X6448" i="1"/>
  <c r="X6449" i="1"/>
  <c r="X6450" i="1"/>
  <c r="X6451" i="1"/>
  <c r="X6452" i="1"/>
  <c r="X6453" i="1"/>
  <c r="X6454" i="1"/>
  <c r="Y6454" i="1" s="1"/>
  <c r="X6455" i="1"/>
  <c r="X6456" i="1"/>
  <c r="Y6456" i="1" s="1"/>
  <c r="X6457" i="1"/>
  <c r="X6458" i="1"/>
  <c r="X6459" i="1"/>
  <c r="X6460" i="1"/>
  <c r="X6461" i="1"/>
  <c r="X6462" i="1"/>
  <c r="X6463" i="1"/>
  <c r="X6464" i="1"/>
  <c r="X6465" i="1"/>
  <c r="X6466" i="1"/>
  <c r="Y6466" i="1" s="1"/>
  <c r="X6467" i="1"/>
  <c r="X6468" i="1"/>
  <c r="Y6468" i="1" s="1"/>
  <c r="X6469" i="1"/>
  <c r="X6470" i="1"/>
  <c r="X6471" i="1"/>
  <c r="X6472" i="1"/>
  <c r="X6473" i="1"/>
  <c r="X6474" i="1"/>
  <c r="X6475" i="1"/>
  <c r="X6476" i="1"/>
  <c r="X6477" i="1"/>
  <c r="X6478" i="1"/>
  <c r="Y6478" i="1" s="1"/>
  <c r="X6479" i="1"/>
  <c r="X6480" i="1"/>
  <c r="Y6480" i="1" s="1"/>
  <c r="X6481" i="1"/>
  <c r="X6482" i="1"/>
  <c r="X6483" i="1"/>
  <c r="X6484" i="1"/>
  <c r="X6485" i="1"/>
  <c r="X6486" i="1"/>
  <c r="X6487" i="1"/>
  <c r="X6488" i="1"/>
  <c r="X6489" i="1"/>
  <c r="X6490" i="1"/>
  <c r="Y6490" i="1" s="1"/>
  <c r="X6491" i="1"/>
  <c r="X6492" i="1"/>
  <c r="Y6492" i="1" s="1"/>
  <c r="X6493" i="1"/>
  <c r="X6494" i="1"/>
  <c r="X6495" i="1"/>
  <c r="X6496" i="1"/>
  <c r="X6497" i="1"/>
  <c r="X6498" i="1"/>
  <c r="X6499" i="1"/>
  <c r="X6500" i="1"/>
  <c r="X6501" i="1"/>
  <c r="X6502" i="1"/>
  <c r="Y6502" i="1" s="1"/>
  <c r="X6503" i="1"/>
  <c r="X6504" i="1"/>
  <c r="Y6504" i="1" s="1"/>
  <c r="X6505" i="1"/>
  <c r="X6506" i="1"/>
  <c r="X6507" i="1"/>
  <c r="X6508" i="1"/>
  <c r="X6509" i="1"/>
  <c r="X6510" i="1"/>
  <c r="X6511" i="1"/>
  <c r="X6512" i="1"/>
  <c r="X6513" i="1"/>
  <c r="X6514" i="1"/>
  <c r="Y6514" i="1" s="1"/>
  <c r="X6515" i="1"/>
  <c r="X6516" i="1"/>
  <c r="Y6516" i="1" s="1"/>
  <c r="X6517" i="1"/>
  <c r="X6518" i="1"/>
  <c r="X6519" i="1"/>
  <c r="X6520" i="1"/>
  <c r="X6521" i="1"/>
  <c r="X6522" i="1"/>
  <c r="X6523" i="1"/>
  <c r="X6524" i="1"/>
  <c r="X6525" i="1"/>
  <c r="X6526" i="1"/>
  <c r="Y6526" i="1" s="1"/>
  <c r="X6527" i="1"/>
  <c r="X6528" i="1"/>
  <c r="Y6528" i="1" s="1"/>
  <c r="X6529" i="1"/>
  <c r="X6530" i="1"/>
  <c r="X6531" i="1"/>
  <c r="X6532" i="1"/>
  <c r="X6533" i="1"/>
  <c r="X6534" i="1"/>
  <c r="X6535" i="1"/>
  <c r="X6536" i="1"/>
  <c r="X6537" i="1"/>
  <c r="X6538" i="1"/>
  <c r="Y6538" i="1" s="1"/>
  <c r="X6539" i="1"/>
  <c r="X6540" i="1"/>
  <c r="Y6540" i="1" s="1"/>
  <c r="X6541" i="1"/>
  <c r="X6542" i="1"/>
  <c r="X6543" i="1"/>
  <c r="X6544" i="1"/>
  <c r="X6545" i="1"/>
  <c r="X6546" i="1"/>
  <c r="X6547" i="1"/>
  <c r="X6548" i="1"/>
  <c r="X6549" i="1"/>
  <c r="X6550" i="1"/>
  <c r="Y6550" i="1" s="1"/>
  <c r="X6551" i="1"/>
  <c r="X6552" i="1"/>
  <c r="Y6552" i="1" s="1"/>
  <c r="X6553" i="1"/>
  <c r="X6554" i="1"/>
  <c r="X6555" i="1"/>
  <c r="X6556" i="1"/>
  <c r="X6557" i="1"/>
  <c r="X6558" i="1"/>
  <c r="X6559" i="1"/>
  <c r="X6560" i="1"/>
  <c r="X6561" i="1"/>
  <c r="X6562" i="1"/>
  <c r="Y6562" i="1" s="1"/>
  <c r="X6563" i="1"/>
  <c r="X6564" i="1"/>
  <c r="Y6564" i="1" s="1"/>
  <c r="X6565" i="1"/>
  <c r="X6566" i="1"/>
  <c r="X6567" i="1"/>
  <c r="X6568" i="1"/>
  <c r="X6569" i="1"/>
  <c r="X6570" i="1"/>
  <c r="X6571" i="1"/>
  <c r="X6572" i="1"/>
  <c r="X6573" i="1"/>
  <c r="X6574" i="1"/>
  <c r="Y6574" i="1" s="1"/>
  <c r="X6575" i="1"/>
  <c r="X6576" i="1"/>
  <c r="Y6576" i="1" s="1"/>
  <c r="X6577" i="1"/>
  <c r="X6578" i="1"/>
  <c r="X6579" i="1"/>
  <c r="X6580" i="1"/>
  <c r="X6581" i="1"/>
  <c r="X6582" i="1"/>
  <c r="X6583" i="1"/>
  <c r="X6584" i="1"/>
  <c r="X6585" i="1"/>
  <c r="X6586" i="1"/>
  <c r="Y6586" i="1" s="1"/>
  <c r="X6587" i="1"/>
  <c r="X6588" i="1"/>
  <c r="Y6588" i="1" s="1"/>
  <c r="X6589" i="1"/>
  <c r="X6590" i="1"/>
  <c r="X6591" i="1"/>
  <c r="X6592" i="1"/>
  <c r="X6593" i="1"/>
  <c r="X6594" i="1"/>
  <c r="X6595" i="1"/>
  <c r="X6596" i="1"/>
  <c r="X6597" i="1"/>
  <c r="X6598" i="1"/>
  <c r="Y6598" i="1" s="1"/>
  <c r="X6599" i="1"/>
  <c r="X6600" i="1"/>
  <c r="Y6600" i="1" s="1"/>
  <c r="X6601" i="1"/>
  <c r="X6602" i="1"/>
  <c r="X6603" i="1"/>
  <c r="X6604" i="1"/>
  <c r="X6606" i="1"/>
  <c r="X6607" i="1"/>
  <c r="X6608" i="1"/>
  <c r="X6609" i="1"/>
  <c r="X6610" i="1"/>
  <c r="X6611" i="1"/>
  <c r="Y6611" i="1" s="1"/>
  <c r="X6612" i="1"/>
  <c r="X6613" i="1"/>
  <c r="Y6613" i="1" s="1"/>
  <c r="X6614" i="1"/>
  <c r="X6615" i="1"/>
  <c r="X6616" i="1"/>
  <c r="X6617" i="1"/>
  <c r="X6618" i="1"/>
  <c r="X6619" i="1"/>
  <c r="X6620" i="1"/>
  <c r="X6621" i="1"/>
  <c r="X6622" i="1"/>
  <c r="X6623" i="1"/>
  <c r="Y6623" i="1" s="1"/>
  <c r="X6624" i="1"/>
  <c r="X6625" i="1"/>
  <c r="Y6625" i="1" s="1"/>
  <c r="X6626" i="1"/>
  <c r="X6627" i="1"/>
  <c r="X6628" i="1"/>
  <c r="X6629" i="1"/>
  <c r="X6630" i="1"/>
  <c r="X6631" i="1"/>
  <c r="X6632" i="1"/>
  <c r="X6633" i="1"/>
  <c r="X6634" i="1"/>
  <c r="X6635" i="1"/>
  <c r="Y6635" i="1" s="1"/>
  <c r="X6636" i="1"/>
  <c r="X6637" i="1"/>
  <c r="Y6637" i="1" s="1"/>
  <c r="X6638" i="1"/>
  <c r="X6639" i="1"/>
  <c r="X6640" i="1"/>
  <c r="X6641" i="1"/>
  <c r="X6642" i="1"/>
  <c r="X6643" i="1"/>
  <c r="X6644" i="1"/>
  <c r="X6645" i="1"/>
  <c r="X6646" i="1"/>
  <c r="X6647" i="1"/>
  <c r="Y6647" i="1" s="1"/>
  <c r="X6648" i="1"/>
  <c r="X6649" i="1"/>
  <c r="Y6649" i="1" s="1"/>
  <c r="X6650" i="1"/>
  <c r="X6651" i="1"/>
  <c r="X6652" i="1"/>
  <c r="X6653" i="1"/>
  <c r="X6654" i="1"/>
  <c r="X6655" i="1"/>
  <c r="X6656" i="1"/>
  <c r="X6657" i="1"/>
  <c r="X6658" i="1"/>
  <c r="X6659" i="1"/>
  <c r="Y6659" i="1" s="1"/>
  <c r="X6660" i="1"/>
  <c r="X6661" i="1"/>
  <c r="Y6661" i="1" s="1"/>
  <c r="X6662" i="1"/>
  <c r="X6663" i="1"/>
  <c r="X6664" i="1"/>
  <c r="X6665" i="1"/>
  <c r="X6666" i="1"/>
  <c r="X6667" i="1"/>
  <c r="X6668" i="1"/>
  <c r="X6669" i="1"/>
  <c r="X6670" i="1"/>
  <c r="X6671" i="1"/>
  <c r="Y6671" i="1" s="1"/>
  <c r="X6672" i="1"/>
  <c r="X6673" i="1"/>
  <c r="Y6673" i="1" s="1"/>
  <c r="X6674" i="1"/>
  <c r="X6675" i="1"/>
  <c r="X6676" i="1"/>
  <c r="X6677" i="1"/>
  <c r="X6678" i="1"/>
  <c r="X6679" i="1"/>
  <c r="X6680" i="1"/>
  <c r="X6681" i="1"/>
  <c r="X6682" i="1"/>
  <c r="X6683" i="1"/>
  <c r="Y6683" i="1" s="1"/>
  <c r="X6684" i="1"/>
  <c r="X6685" i="1"/>
  <c r="Y6685" i="1" s="1"/>
  <c r="X6686" i="1"/>
  <c r="X6687" i="1"/>
  <c r="X6688" i="1"/>
  <c r="X6689" i="1"/>
  <c r="X6690" i="1"/>
  <c r="X6691" i="1"/>
  <c r="X6692" i="1"/>
  <c r="X6693" i="1"/>
  <c r="X6694" i="1"/>
  <c r="X6695" i="1"/>
  <c r="Y6695" i="1" s="1"/>
  <c r="X6696" i="1"/>
  <c r="X6697" i="1"/>
  <c r="Y6697" i="1" s="1"/>
  <c r="X6698" i="1"/>
  <c r="X6699" i="1"/>
  <c r="X6700" i="1"/>
  <c r="X6701" i="1"/>
  <c r="X6702" i="1"/>
  <c r="X6703" i="1"/>
  <c r="X6704" i="1"/>
  <c r="X6705" i="1"/>
  <c r="X6706" i="1"/>
  <c r="X6707" i="1"/>
  <c r="Y6707" i="1" s="1"/>
  <c r="X6708" i="1"/>
  <c r="X6709" i="1"/>
  <c r="Y6709" i="1" s="1"/>
  <c r="X6710" i="1"/>
  <c r="X6711" i="1"/>
  <c r="X6712" i="1"/>
  <c r="X6713" i="1"/>
  <c r="X6714" i="1"/>
  <c r="X6715" i="1"/>
  <c r="X6716" i="1"/>
  <c r="X6717" i="1"/>
  <c r="X6718" i="1"/>
  <c r="X6719" i="1"/>
  <c r="Y6719" i="1" s="1"/>
  <c r="X6720" i="1"/>
  <c r="X6721" i="1"/>
  <c r="Y6721" i="1" s="1"/>
  <c r="X6722" i="1"/>
  <c r="X6723" i="1"/>
  <c r="X6724" i="1"/>
  <c r="X6725" i="1"/>
  <c r="X6726" i="1"/>
  <c r="X6727" i="1"/>
  <c r="X6728" i="1"/>
  <c r="X6729" i="1"/>
  <c r="X6730" i="1"/>
  <c r="X6731" i="1"/>
  <c r="Y6731" i="1" s="1"/>
  <c r="X6732" i="1"/>
  <c r="X6733" i="1"/>
  <c r="Y6733" i="1" s="1"/>
  <c r="X6734" i="1"/>
  <c r="X6735" i="1"/>
  <c r="X6736" i="1"/>
  <c r="X6737" i="1"/>
  <c r="X6738" i="1"/>
  <c r="X6739" i="1"/>
  <c r="X6740" i="1"/>
  <c r="X6741" i="1"/>
  <c r="X6742" i="1"/>
  <c r="X6743" i="1"/>
  <c r="Y6743" i="1" s="1"/>
  <c r="X6744" i="1"/>
  <c r="X6745" i="1"/>
  <c r="X6746" i="1"/>
  <c r="X6747" i="1"/>
  <c r="X6748" i="1"/>
  <c r="X6749" i="1"/>
  <c r="X6750" i="1"/>
  <c r="X6751" i="1"/>
  <c r="X6752" i="1"/>
  <c r="X6753" i="1"/>
  <c r="X6754" i="1"/>
  <c r="X6755" i="1"/>
  <c r="Y6755" i="1" s="1"/>
  <c r="X6756" i="1"/>
  <c r="X6757" i="1"/>
  <c r="Y6757" i="1" s="1"/>
  <c r="X6758" i="1"/>
  <c r="X6759" i="1"/>
  <c r="X6760" i="1"/>
  <c r="X6761" i="1"/>
  <c r="X6762" i="1"/>
  <c r="X6763" i="1"/>
  <c r="X6764" i="1"/>
  <c r="X6765" i="1"/>
  <c r="X6766" i="1"/>
  <c r="X6767" i="1"/>
  <c r="Y6767" i="1" s="1"/>
  <c r="X6768" i="1"/>
  <c r="X6769" i="1"/>
  <c r="Y6769" i="1" s="1"/>
  <c r="X6770" i="1"/>
  <c r="X6771" i="1"/>
  <c r="X6772" i="1"/>
  <c r="X6773" i="1"/>
  <c r="X6774" i="1"/>
  <c r="X6775" i="1"/>
  <c r="X6776" i="1"/>
  <c r="X6777" i="1"/>
  <c r="X6778" i="1"/>
  <c r="X6779" i="1"/>
  <c r="Y6779" i="1" s="1"/>
  <c r="X6780" i="1"/>
  <c r="X6781" i="1"/>
  <c r="Y6781" i="1" s="1"/>
  <c r="X6782" i="1"/>
  <c r="X6783" i="1"/>
  <c r="X6784" i="1"/>
  <c r="X6785" i="1"/>
  <c r="X6786" i="1"/>
  <c r="X6787" i="1"/>
  <c r="X6789" i="1"/>
  <c r="X6790" i="1"/>
  <c r="X6791" i="1"/>
  <c r="X6792" i="1"/>
  <c r="Y6792" i="1" s="1"/>
  <c r="X6793" i="1"/>
  <c r="X6794" i="1"/>
  <c r="Y6794" i="1" s="1"/>
  <c r="X6795" i="1"/>
  <c r="X6796" i="1"/>
  <c r="X6797" i="1"/>
  <c r="X6798" i="1"/>
  <c r="X6799" i="1"/>
  <c r="X6800" i="1"/>
  <c r="X6801" i="1"/>
  <c r="X6802" i="1"/>
  <c r="X6803" i="1"/>
  <c r="X6804" i="1"/>
  <c r="Y6804" i="1" s="1"/>
  <c r="X6805" i="1"/>
  <c r="X6806" i="1"/>
  <c r="Y6806" i="1" s="1"/>
  <c r="X6807" i="1"/>
  <c r="X6808" i="1"/>
  <c r="X6809" i="1"/>
  <c r="X6810" i="1"/>
  <c r="X6811" i="1"/>
  <c r="X6812" i="1"/>
  <c r="X6813" i="1"/>
  <c r="X6814" i="1"/>
  <c r="X6815" i="1"/>
  <c r="X6816" i="1"/>
  <c r="Y6816" i="1" s="1"/>
  <c r="X6817" i="1"/>
  <c r="X6818" i="1"/>
  <c r="X6819" i="1"/>
  <c r="X6820" i="1"/>
  <c r="X6821" i="1"/>
  <c r="X6822" i="1"/>
  <c r="X6823" i="1"/>
  <c r="X6824" i="1"/>
  <c r="X6825" i="1"/>
  <c r="X6826" i="1"/>
  <c r="X6827" i="1"/>
  <c r="X6828" i="1"/>
  <c r="Y6828" i="1" s="1"/>
  <c r="X6829" i="1"/>
  <c r="X6830" i="1"/>
  <c r="X6831" i="1"/>
  <c r="X6832" i="1"/>
  <c r="X6833" i="1"/>
  <c r="X6834" i="1"/>
  <c r="X6835" i="1"/>
  <c r="X6836" i="1"/>
  <c r="X6837" i="1"/>
  <c r="X6838" i="1"/>
  <c r="X6839" i="1"/>
  <c r="X6840" i="1"/>
  <c r="Y6840" i="1" s="1"/>
  <c r="X6841" i="1"/>
  <c r="X6842" i="1"/>
  <c r="Y6842" i="1" s="1"/>
  <c r="X6843" i="1"/>
  <c r="X6844" i="1"/>
  <c r="X6845" i="1"/>
  <c r="X6846" i="1"/>
  <c r="X6847" i="1"/>
  <c r="X6848" i="1"/>
  <c r="X6849" i="1"/>
  <c r="X6850" i="1"/>
  <c r="X6851" i="1"/>
  <c r="X6852" i="1"/>
  <c r="Y6852" i="1" s="1"/>
  <c r="X6853" i="1"/>
  <c r="X6854" i="1"/>
  <c r="X6855" i="1"/>
  <c r="X6856" i="1"/>
  <c r="X6857" i="1"/>
  <c r="X6858" i="1"/>
  <c r="X6859" i="1"/>
  <c r="X6860" i="1"/>
  <c r="X6861" i="1"/>
  <c r="X6862" i="1"/>
  <c r="X6863" i="1"/>
  <c r="X6864" i="1"/>
  <c r="Y6864" i="1" s="1"/>
  <c r="X6865" i="1"/>
  <c r="X6866" i="1"/>
  <c r="X6867" i="1"/>
  <c r="X6868" i="1"/>
  <c r="X6869" i="1"/>
  <c r="X6870" i="1"/>
  <c r="X6871" i="1"/>
  <c r="X6872" i="1"/>
  <c r="X6873" i="1"/>
  <c r="X6874" i="1"/>
  <c r="X6875" i="1"/>
  <c r="X6876" i="1"/>
  <c r="Y6876" i="1" s="1"/>
  <c r="X6877" i="1"/>
  <c r="X6878" i="1"/>
  <c r="Y6878" i="1" s="1"/>
  <c r="X6879" i="1"/>
  <c r="X6880" i="1"/>
  <c r="X6881" i="1"/>
  <c r="X6882" i="1"/>
  <c r="X6883" i="1"/>
  <c r="X6884" i="1"/>
  <c r="X6885" i="1"/>
  <c r="X6886" i="1"/>
  <c r="X6887" i="1"/>
  <c r="X6888" i="1"/>
  <c r="Y6888" i="1" s="1"/>
  <c r="X6889" i="1"/>
  <c r="X6890" i="1"/>
  <c r="X6891" i="1"/>
  <c r="X6892" i="1"/>
  <c r="X6893" i="1"/>
  <c r="X6894" i="1"/>
  <c r="X6895" i="1"/>
  <c r="X6896" i="1"/>
  <c r="X6897" i="1"/>
  <c r="X6898" i="1"/>
  <c r="X6899" i="1"/>
  <c r="X6900" i="1"/>
  <c r="Y6900" i="1" s="1"/>
  <c r="X6901" i="1"/>
  <c r="X6902" i="1"/>
  <c r="Y6902" i="1" s="1"/>
  <c r="X6903" i="1"/>
  <c r="X6904" i="1"/>
  <c r="X6905" i="1"/>
  <c r="X6906" i="1"/>
  <c r="X6907" i="1"/>
  <c r="X6908" i="1"/>
  <c r="X6909" i="1"/>
  <c r="X6910" i="1"/>
  <c r="X6911" i="1"/>
  <c r="X6912" i="1"/>
  <c r="Y6912" i="1" s="1"/>
  <c r="X6913" i="1"/>
  <c r="X6914" i="1"/>
  <c r="Y6914" i="1" s="1"/>
  <c r="X6915" i="1"/>
  <c r="X6916" i="1"/>
  <c r="X6917" i="1"/>
  <c r="X6918" i="1"/>
  <c r="X6919" i="1"/>
  <c r="X6920" i="1"/>
  <c r="X6921" i="1"/>
  <c r="X6922" i="1"/>
  <c r="X6923" i="1"/>
  <c r="X6924" i="1"/>
  <c r="Y6924" i="1" s="1"/>
  <c r="X6925" i="1"/>
  <c r="X6926" i="1"/>
  <c r="Y6926" i="1" s="1"/>
  <c r="X6927" i="1"/>
  <c r="X6928" i="1"/>
  <c r="X6929" i="1"/>
  <c r="X6930" i="1"/>
  <c r="X6931" i="1"/>
  <c r="X6932" i="1"/>
  <c r="X6933" i="1"/>
  <c r="X6934" i="1"/>
  <c r="X6935" i="1"/>
  <c r="X6936" i="1"/>
  <c r="Y6936" i="1" s="1"/>
  <c r="X6937" i="1"/>
  <c r="X6938" i="1"/>
  <c r="Y6938" i="1" s="1"/>
  <c r="X6939" i="1"/>
  <c r="X6940" i="1"/>
  <c r="X6941" i="1"/>
  <c r="X6942" i="1"/>
  <c r="X6943" i="1"/>
  <c r="X6944" i="1"/>
  <c r="X6945" i="1"/>
  <c r="X6946" i="1"/>
  <c r="X6947" i="1"/>
  <c r="X6948" i="1"/>
  <c r="Y6948" i="1" s="1"/>
  <c r="X6949" i="1"/>
  <c r="X6950" i="1"/>
  <c r="Y6950" i="1" s="1"/>
  <c r="X6951" i="1"/>
  <c r="X6953" i="1"/>
  <c r="X6954" i="1"/>
  <c r="X6955" i="1"/>
  <c r="X6956" i="1"/>
  <c r="X6957" i="1"/>
  <c r="X6958" i="1"/>
  <c r="X6959" i="1"/>
  <c r="X6960" i="1"/>
  <c r="X6961" i="1"/>
  <c r="Y6961" i="1" s="1"/>
  <c r="X6962" i="1"/>
  <c r="X6963" i="1"/>
  <c r="X6964" i="1"/>
  <c r="X6965" i="1"/>
  <c r="X6966" i="1"/>
  <c r="X6967" i="1"/>
  <c r="X6968" i="1"/>
  <c r="X6969" i="1"/>
  <c r="X6970" i="1"/>
  <c r="X6971" i="1"/>
  <c r="X6972" i="1"/>
  <c r="X6973" i="1"/>
  <c r="Y6973" i="1" s="1"/>
  <c r="X6974" i="1"/>
  <c r="X6975" i="1"/>
  <c r="X6976" i="1"/>
  <c r="X6977" i="1"/>
  <c r="X6978" i="1"/>
  <c r="X6979" i="1"/>
  <c r="X6980" i="1"/>
  <c r="X6981" i="1"/>
  <c r="X6982" i="1"/>
  <c r="X6983" i="1"/>
  <c r="X6984" i="1"/>
  <c r="X6985" i="1"/>
  <c r="Y6985" i="1" s="1"/>
  <c r="X6986" i="1"/>
  <c r="X6987" i="1"/>
  <c r="Y6987" i="1" s="1"/>
  <c r="X6988" i="1"/>
  <c r="X6989" i="1"/>
  <c r="X6990" i="1"/>
  <c r="X6991" i="1"/>
  <c r="X6992" i="1"/>
  <c r="X6993" i="1"/>
  <c r="X6994" i="1"/>
  <c r="X6995" i="1"/>
  <c r="X6996" i="1"/>
  <c r="X6997" i="1"/>
  <c r="Y6997" i="1" s="1"/>
  <c r="X6998" i="1"/>
  <c r="X6999" i="1"/>
  <c r="X7000" i="1"/>
  <c r="X7001" i="1"/>
  <c r="X7002" i="1"/>
  <c r="X7003" i="1"/>
  <c r="X7004" i="1"/>
  <c r="X7005" i="1"/>
  <c r="X7006" i="1"/>
  <c r="X7007" i="1"/>
  <c r="X7008" i="1"/>
  <c r="X7009" i="1"/>
  <c r="Y7009" i="1" s="1"/>
  <c r="X7010" i="1"/>
  <c r="X7011" i="1"/>
  <c r="X7012" i="1"/>
  <c r="X7013" i="1"/>
  <c r="X7014" i="1"/>
  <c r="X7015" i="1"/>
  <c r="X7016" i="1"/>
  <c r="X7017" i="1"/>
  <c r="X7018" i="1"/>
  <c r="X7019" i="1"/>
  <c r="X7020" i="1"/>
  <c r="X7021" i="1"/>
  <c r="Y7021" i="1" s="1"/>
  <c r="X7022" i="1"/>
  <c r="X7023" i="1"/>
  <c r="Y7023" i="1" s="1"/>
  <c r="X7024" i="1"/>
  <c r="X7025" i="1"/>
  <c r="X7026" i="1"/>
  <c r="X7027" i="1"/>
  <c r="X7028" i="1"/>
  <c r="X7029" i="1"/>
  <c r="X7030" i="1"/>
  <c r="X7031" i="1"/>
  <c r="X7032" i="1"/>
  <c r="X7033" i="1"/>
  <c r="Y7033" i="1" s="1"/>
  <c r="X7034" i="1"/>
  <c r="X7035" i="1"/>
  <c r="X7036" i="1"/>
  <c r="X7037" i="1"/>
  <c r="X7038" i="1"/>
  <c r="X7041" i="1"/>
  <c r="X7042" i="1"/>
  <c r="X7043" i="1"/>
  <c r="X7044" i="1"/>
  <c r="X7045" i="1"/>
  <c r="X7046" i="1"/>
  <c r="X7047" i="1"/>
  <c r="Y7047" i="1" s="1"/>
  <c r="X7048" i="1"/>
  <c r="X7049" i="1"/>
  <c r="Y7049" i="1" s="1"/>
  <c r="X7050" i="1"/>
  <c r="X7051" i="1"/>
  <c r="X7052" i="1"/>
  <c r="X7053" i="1"/>
  <c r="X7054" i="1"/>
  <c r="X7055" i="1"/>
  <c r="X7056" i="1"/>
  <c r="X7057" i="1"/>
  <c r="X7058" i="1"/>
  <c r="X7059" i="1"/>
  <c r="Y7059" i="1" s="1"/>
  <c r="X7060" i="1"/>
  <c r="X7061" i="1"/>
  <c r="Y7061" i="1" s="1"/>
  <c r="X7062" i="1"/>
  <c r="X7063" i="1"/>
  <c r="X7064" i="1"/>
  <c r="X7065" i="1"/>
  <c r="X7066" i="1"/>
  <c r="X7067" i="1"/>
  <c r="X7068" i="1"/>
  <c r="X7069" i="1"/>
  <c r="X7070" i="1"/>
  <c r="X7071" i="1"/>
  <c r="Y7071" i="1" s="1"/>
  <c r="X7072" i="1"/>
  <c r="X7073" i="1"/>
  <c r="Y7073" i="1" s="1"/>
  <c r="X7074" i="1"/>
  <c r="X7075" i="1"/>
  <c r="X7076" i="1"/>
  <c r="X7077" i="1"/>
  <c r="X7078" i="1"/>
  <c r="X7079" i="1"/>
  <c r="X7080" i="1"/>
  <c r="X7081" i="1"/>
  <c r="X7082" i="1"/>
  <c r="X7083" i="1"/>
  <c r="Y7083" i="1" s="1"/>
  <c r="X7084" i="1"/>
  <c r="X7085" i="1"/>
  <c r="Y7085" i="1" s="1"/>
  <c r="X7086" i="1"/>
  <c r="X7087" i="1"/>
  <c r="X7088" i="1"/>
  <c r="X7089" i="1"/>
  <c r="X7090" i="1"/>
  <c r="X7091" i="1"/>
  <c r="X7092" i="1"/>
  <c r="X7093" i="1"/>
  <c r="X7094" i="1"/>
  <c r="X7095" i="1"/>
  <c r="Y7095" i="1" s="1"/>
  <c r="X7096" i="1"/>
  <c r="X7097" i="1"/>
  <c r="Y7097" i="1" s="1"/>
  <c r="X7098" i="1"/>
  <c r="X7099" i="1"/>
  <c r="X7100" i="1"/>
  <c r="X7101" i="1"/>
  <c r="X7102" i="1"/>
  <c r="X7103" i="1"/>
  <c r="X7104" i="1"/>
  <c r="X7105" i="1"/>
  <c r="X7106" i="1"/>
  <c r="X7107" i="1"/>
  <c r="Y7107" i="1" s="1"/>
  <c r="X7108" i="1"/>
  <c r="X7109" i="1"/>
  <c r="X7110" i="1"/>
  <c r="X7111" i="1"/>
  <c r="X7112" i="1"/>
  <c r="X7113" i="1"/>
  <c r="X7114" i="1"/>
  <c r="X7115" i="1"/>
  <c r="X7116" i="1"/>
  <c r="X7117" i="1"/>
  <c r="X7118" i="1"/>
  <c r="X7119" i="1"/>
  <c r="Y7119" i="1" s="1"/>
  <c r="X7120" i="1"/>
  <c r="X7121" i="1"/>
  <c r="X7122" i="1"/>
  <c r="X7123" i="1"/>
  <c r="X7124" i="1"/>
  <c r="X7125" i="1"/>
  <c r="X7126" i="1"/>
  <c r="X7127" i="1"/>
  <c r="X7128" i="1"/>
  <c r="X7129" i="1"/>
  <c r="X7130" i="1"/>
  <c r="X7131" i="1"/>
  <c r="Y7131" i="1" s="1"/>
  <c r="X7132" i="1"/>
  <c r="X7133" i="1"/>
  <c r="Y7133" i="1" s="1"/>
  <c r="X7134" i="1"/>
  <c r="X7135" i="1"/>
  <c r="X7136" i="1"/>
  <c r="X7137" i="1"/>
  <c r="X7138" i="1"/>
  <c r="X7139" i="1"/>
  <c r="X7140" i="1"/>
  <c r="X7141" i="1"/>
  <c r="X7142" i="1"/>
  <c r="X7143" i="1"/>
  <c r="Y7143" i="1" s="1"/>
  <c r="X7144" i="1"/>
  <c r="X7145" i="1"/>
  <c r="X7146" i="1"/>
  <c r="X7147" i="1"/>
  <c r="X7148" i="1"/>
  <c r="X7149" i="1"/>
  <c r="X7150" i="1"/>
  <c r="X7151" i="1"/>
  <c r="X7152" i="1"/>
  <c r="X7153" i="1"/>
  <c r="X7154" i="1"/>
  <c r="X7155" i="1"/>
  <c r="Y7155" i="1" s="1"/>
  <c r="X7156" i="1"/>
  <c r="X7157" i="1"/>
  <c r="Y7157" i="1" s="1"/>
  <c r="X7158" i="1"/>
  <c r="X7159" i="1"/>
  <c r="X7160" i="1"/>
  <c r="X7161" i="1"/>
  <c r="X7162" i="1"/>
  <c r="X7163" i="1"/>
  <c r="X7164" i="1"/>
  <c r="X7165" i="1"/>
  <c r="X7166" i="1"/>
  <c r="X7167" i="1"/>
  <c r="Y7167" i="1" s="1"/>
  <c r="X7168" i="1"/>
  <c r="X7169" i="1"/>
  <c r="X7170" i="1"/>
  <c r="X7171" i="1"/>
  <c r="X7172" i="1"/>
  <c r="X7173" i="1"/>
  <c r="X7174" i="1"/>
  <c r="X7175" i="1"/>
  <c r="X7176" i="1"/>
  <c r="X7177" i="1"/>
  <c r="X7178" i="1"/>
  <c r="X7179" i="1"/>
  <c r="Y7179" i="1" s="1"/>
  <c r="X7180" i="1"/>
  <c r="X7181" i="1"/>
  <c r="Y7181" i="1" s="1"/>
  <c r="X7182" i="1"/>
  <c r="X7183" i="1"/>
  <c r="X7184" i="1"/>
  <c r="X7185" i="1"/>
  <c r="X7186" i="1"/>
  <c r="X7187" i="1"/>
  <c r="X7188" i="1"/>
  <c r="X7189" i="1"/>
  <c r="X7190" i="1"/>
  <c r="X7191" i="1"/>
  <c r="Y7191" i="1" s="1"/>
  <c r="X7192" i="1"/>
  <c r="X7193" i="1"/>
  <c r="Y7193" i="1" s="1"/>
  <c r="X7194" i="1"/>
  <c r="X7195" i="1"/>
  <c r="X7196" i="1"/>
  <c r="X7197" i="1"/>
  <c r="X7198" i="1"/>
  <c r="X7199" i="1"/>
  <c r="X7200" i="1"/>
  <c r="X7201" i="1"/>
  <c r="X7202" i="1"/>
  <c r="X7203" i="1"/>
  <c r="Y7203" i="1" s="1"/>
  <c r="X7204" i="1"/>
  <c r="X7205" i="1"/>
  <c r="Y7205" i="1" s="1"/>
  <c r="X7206" i="1"/>
  <c r="X7207" i="1"/>
  <c r="X7208" i="1"/>
  <c r="X7209" i="1"/>
  <c r="X7210" i="1"/>
  <c r="X7211" i="1"/>
  <c r="X7212" i="1"/>
  <c r="X7213" i="1"/>
  <c r="X7214" i="1"/>
  <c r="X7215" i="1"/>
  <c r="Y7215" i="1" s="1"/>
  <c r="X7216" i="1"/>
  <c r="X7217" i="1"/>
  <c r="Y7217" i="1" s="1"/>
  <c r="X7218" i="1"/>
  <c r="X7219" i="1"/>
  <c r="X7220" i="1"/>
  <c r="X7221" i="1"/>
  <c r="X7222" i="1"/>
  <c r="X7223" i="1"/>
  <c r="X7224" i="1"/>
  <c r="X7225" i="1"/>
  <c r="X7226" i="1"/>
  <c r="X7227" i="1"/>
  <c r="Y7227" i="1" s="1"/>
  <c r="X7228" i="1"/>
  <c r="X7229" i="1"/>
  <c r="Y7229" i="1" s="1"/>
  <c r="X7230" i="1"/>
  <c r="X7231" i="1"/>
  <c r="X7232" i="1"/>
  <c r="X7233" i="1"/>
  <c r="X7234" i="1"/>
  <c r="X7235" i="1"/>
  <c r="X7236" i="1"/>
  <c r="X7237" i="1"/>
  <c r="X7238" i="1"/>
  <c r="X7239" i="1"/>
  <c r="Y7239" i="1" s="1"/>
  <c r="X7240" i="1"/>
  <c r="X7241" i="1"/>
  <c r="X7242" i="1"/>
  <c r="X7243" i="1"/>
  <c r="X7244" i="1"/>
  <c r="X7245" i="1"/>
  <c r="X7246" i="1"/>
  <c r="X7247" i="1"/>
  <c r="X7248" i="1"/>
  <c r="X7249" i="1"/>
  <c r="X7250" i="1"/>
  <c r="X7251" i="1"/>
  <c r="Y7251" i="1" s="1"/>
  <c r="X7252" i="1"/>
  <c r="X7253" i="1"/>
  <c r="X7254" i="1"/>
  <c r="X7255" i="1"/>
  <c r="X7256" i="1"/>
  <c r="X7257" i="1"/>
  <c r="X7258" i="1"/>
  <c r="X7259" i="1"/>
  <c r="X7260" i="1"/>
  <c r="X7261" i="1"/>
  <c r="X7262" i="1"/>
  <c r="X7263" i="1"/>
  <c r="Y7263" i="1" s="1"/>
  <c r="X7264" i="1"/>
  <c r="X7265" i="1"/>
  <c r="Y7265" i="1" s="1"/>
  <c r="X7266" i="1"/>
  <c r="X7267" i="1"/>
  <c r="X7268" i="1"/>
  <c r="X7269" i="1"/>
  <c r="X7270" i="1"/>
  <c r="X7271" i="1"/>
  <c r="X7272" i="1"/>
  <c r="X7273" i="1"/>
  <c r="X7274" i="1"/>
  <c r="X7275" i="1"/>
  <c r="Y7275" i="1" s="1"/>
  <c r="X7276" i="1"/>
  <c r="X7277" i="1"/>
  <c r="X7278" i="1"/>
  <c r="X7279" i="1"/>
  <c r="X7280" i="1"/>
  <c r="X7281" i="1"/>
  <c r="X7282" i="1"/>
  <c r="X7283" i="1"/>
  <c r="X7284" i="1"/>
  <c r="X7285" i="1"/>
  <c r="X7286" i="1"/>
  <c r="X7287" i="1"/>
  <c r="Y7287" i="1" s="1"/>
  <c r="X7288" i="1"/>
  <c r="X7289" i="1"/>
  <c r="X7290" i="1"/>
  <c r="X7291" i="1"/>
  <c r="X7292" i="1"/>
  <c r="X7293" i="1"/>
  <c r="X7294" i="1"/>
  <c r="X7295" i="1"/>
  <c r="X7296" i="1"/>
  <c r="X7297" i="1"/>
  <c r="X7298" i="1"/>
  <c r="X7299" i="1"/>
  <c r="Y7299" i="1" s="1"/>
  <c r="X7300" i="1"/>
  <c r="X7301" i="1"/>
  <c r="Y7301" i="1" s="1"/>
  <c r="X7302" i="1"/>
  <c r="X7303" i="1"/>
  <c r="X7304" i="1"/>
  <c r="X7306" i="1"/>
  <c r="X7307" i="1"/>
  <c r="X7308" i="1"/>
  <c r="X7309" i="1"/>
  <c r="X7310" i="1"/>
  <c r="X7311" i="1"/>
  <c r="X7312" i="1"/>
  <c r="Y7312" i="1" s="1"/>
  <c r="X7313" i="1"/>
  <c r="X7314" i="1"/>
  <c r="X7315" i="1"/>
  <c r="X7316" i="1"/>
  <c r="X7317" i="1"/>
  <c r="X7318" i="1"/>
  <c r="X7319" i="1"/>
  <c r="X7320" i="1"/>
  <c r="X7321" i="1"/>
  <c r="X7322" i="1"/>
  <c r="X7323" i="1"/>
  <c r="X7324" i="1"/>
  <c r="Y7324" i="1" s="1"/>
  <c r="X7325" i="1"/>
  <c r="X7326" i="1"/>
  <c r="Y7326" i="1" s="1"/>
  <c r="X7327" i="1"/>
  <c r="X7328" i="1"/>
  <c r="X7329" i="1"/>
  <c r="X7330" i="1"/>
  <c r="X7331" i="1"/>
  <c r="X7332" i="1"/>
  <c r="X7333" i="1"/>
  <c r="X7334" i="1"/>
  <c r="X7335" i="1"/>
  <c r="X7336" i="1"/>
  <c r="Y7336" i="1" s="1"/>
  <c r="X7337" i="1"/>
  <c r="X7338" i="1"/>
  <c r="Y7338" i="1" s="1"/>
  <c r="X7339" i="1"/>
  <c r="X7340" i="1"/>
  <c r="X7341" i="1"/>
  <c r="X7342" i="1"/>
  <c r="X7343" i="1"/>
  <c r="X7344" i="1"/>
  <c r="X7345" i="1"/>
  <c r="X7346" i="1"/>
  <c r="X7347" i="1"/>
  <c r="X7348" i="1"/>
  <c r="Y7348" i="1" s="1"/>
  <c r="X7349" i="1"/>
  <c r="X7350" i="1"/>
  <c r="Y7350" i="1" s="1"/>
  <c r="X7351" i="1"/>
  <c r="X7352" i="1"/>
  <c r="X7353" i="1"/>
  <c r="X7354" i="1"/>
  <c r="X7355" i="1"/>
  <c r="X7356" i="1"/>
  <c r="X7357" i="1"/>
  <c r="X7358" i="1"/>
  <c r="X7359" i="1"/>
  <c r="X7360" i="1"/>
  <c r="Y7360" i="1" s="1"/>
  <c r="X7361" i="1"/>
  <c r="X7362" i="1"/>
  <c r="Y7362" i="1" s="1"/>
  <c r="X7363" i="1"/>
  <c r="X7364" i="1"/>
  <c r="X7365" i="1"/>
  <c r="X7366" i="1"/>
  <c r="X7367" i="1"/>
  <c r="X7368" i="1"/>
  <c r="X7369" i="1"/>
  <c r="X7370" i="1"/>
  <c r="X7371" i="1"/>
  <c r="X7372" i="1"/>
  <c r="Y7372" i="1" s="1"/>
  <c r="X7373" i="1"/>
  <c r="X7374" i="1"/>
  <c r="Y7374" i="1" s="1"/>
  <c r="X7375" i="1"/>
  <c r="X7376" i="1"/>
  <c r="X7377" i="1"/>
  <c r="X7378" i="1"/>
  <c r="X7379" i="1"/>
  <c r="X7380" i="1"/>
  <c r="X7381" i="1"/>
  <c r="X7382" i="1"/>
  <c r="X7383" i="1"/>
  <c r="X7384" i="1"/>
  <c r="Y7384" i="1" s="1"/>
  <c r="X7385" i="1"/>
  <c r="X7386" i="1"/>
  <c r="X7387" i="1"/>
  <c r="X7388" i="1"/>
  <c r="X7389" i="1"/>
  <c r="X7390" i="1"/>
  <c r="X7391" i="1"/>
  <c r="X7392" i="1"/>
  <c r="X7393" i="1"/>
  <c r="X7394" i="1"/>
  <c r="X7395" i="1"/>
  <c r="X7396" i="1"/>
  <c r="Y7396" i="1" s="1"/>
  <c r="X7397" i="1"/>
  <c r="X7398" i="1"/>
  <c r="X7399" i="1"/>
  <c r="X7400" i="1"/>
  <c r="X7401" i="1"/>
  <c r="X7402" i="1"/>
  <c r="X7403" i="1"/>
  <c r="X7404" i="1"/>
  <c r="X7405" i="1"/>
  <c r="X7406" i="1"/>
  <c r="X7407" i="1"/>
  <c r="X7408" i="1"/>
  <c r="Y7408" i="1" s="1"/>
  <c r="X7409" i="1"/>
  <c r="X7410" i="1"/>
  <c r="Y7410" i="1" s="1"/>
  <c r="X7411" i="1"/>
  <c r="X7412" i="1"/>
  <c r="X7413" i="1"/>
  <c r="X7414" i="1"/>
  <c r="X7415" i="1"/>
  <c r="X7416" i="1"/>
  <c r="X7417" i="1"/>
  <c r="X7418" i="1"/>
  <c r="X7419" i="1"/>
  <c r="X7420" i="1"/>
  <c r="Y7420" i="1" s="1"/>
  <c r="X7421" i="1"/>
  <c r="X7422" i="1"/>
  <c r="X7423" i="1"/>
  <c r="X7424" i="1"/>
  <c r="X7425" i="1"/>
  <c r="X7426" i="1"/>
  <c r="X7427" i="1"/>
  <c r="X7428" i="1"/>
  <c r="X7429" i="1"/>
  <c r="X7430" i="1"/>
  <c r="X7431" i="1"/>
  <c r="X7432" i="1"/>
  <c r="Y7432" i="1" s="1"/>
  <c r="X7433" i="1"/>
  <c r="X7434" i="1"/>
  <c r="X7435" i="1"/>
  <c r="X7436" i="1"/>
  <c r="X7437" i="1"/>
  <c r="X7438" i="1"/>
  <c r="X7439" i="1"/>
  <c r="X7440" i="1"/>
  <c r="X7441" i="1"/>
  <c r="X7442" i="1"/>
  <c r="X7443" i="1"/>
  <c r="X7444" i="1"/>
  <c r="Y7444" i="1" s="1"/>
  <c r="X7445" i="1"/>
  <c r="X7446" i="1"/>
  <c r="Y7446" i="1" s="1"/>
  <c r="X7447" i="1"/>
  <c r="X7448" i="1"/>
  <c r="X7449" i="1"/>
  <c r="X7450" i="1"/>
  <c r="X7451" i="1"/>
  <c r="X7452" i="1"/>
  <c r="X7453" i="1"/>
  <c r="X7454" i="1"/>
  <c r="X7455" i="1"/>
  <c r="X7456" i="1"/>
  <c r="Y7456" i="1" s="1"/>
  <c r="X7500" i="1"/>
  <c r="X7501" i="1"/>
  <c r="X7502" i="1"/>
  <c r="X7503" i="1"/>
  <c r="X7504" i="1"/>
  <c r="X7505" i="1"/>
  <c r="X7506" i="1"/>
  <c r="X7507" i="1"/>
  <c r="X7508" i="1"/>
  <c r="X7509" i="1"/>
  <c r="X7510" i="1"/>
  <c r="X7511" i="1"/>
  <c r="Y7511" i="1" s="1"/>
  <c r="X7512" i="1"/>
  <c r="X7513" i="1"/>
  <c r="Y7513" i="1" s="1"/>
  <c r="X7514" i="1"/>
  <c r="X7515" i="1"/>
  <c r="X7516" i="1"/>
  <c r="X7517" i="1"/>
  <c r="X7518" i="1"/>
  <c r="X7519" i="1"/>
  <c r="X7520" i="1"/>
  <c r="X7521" i="1"/>
  <c r="X7522" i="1"/>
  <c r="X7523" i="1"/>
  <c r="Y7523" i="1" s="1"/>
  <c r="X7524" i="1"/>
  <c r="X7525" i="1"/>
  <c r="Y7525" i="1" s="1"/>
  <c r="X7526" i="1"/>
  <c r="X7527" i="1"/>
  <c r="X7528" i="1"/>
  <c r="X7529" i="1"/>
  <c r="X7530" i="1"/>
  <c r="X7531" i="1"/>
  <c r="X7532" i="1"/>
  <c r="X7533" i="1"/>
  <c r="X7534" i="1"/>
  <c r="X7535" i="1"/>
  <c r="Y7535" i="1" s="1"/>
  <c r="X7536" i="1"/>
  <c r="X7537" i="1"/>
  <c r="Y7537" i="1" s="1"/>
  <c r="X7538" i="1"/>
  <c r="X7539" i="1"/>
  <c r="X7540" i="1"/>
  <c r="X7541" i="1"/>
  <c r="X7542" i="1"/>
  <c r="X7543" i="1"/>
  <c r="X7544" i="1"/>
  <c r="X7545" i="1"/>
  <c r="X7546" i="1"/>
  <c r="X7547" i="1"/>
  <c r="Y7547" i="1" s="1"/>
  <c r="X7548" i="1"/>
  <c r="X7549" i="1"/>
  <c r="Y7549" i="1" s="1"/>
  <c r="X7550" i="1"/>
  <c r="X7551" i="1"/>
  <c r="X7552" i="1"/>
  <c r="X7553" i="1"/>
  <c r="X7554" i="1"/>
  <c r="X7555" i="1"/>
  <c r="X7556" i="1"/>
  <c r="X7557" i="1"/>
  <c r="X7558" i="1"/>
  <c r="X7559" i="1"/>
  <c r="Y7559" i="1" s="1"/>
  <c r="X7560" i="1"/>
  <c r="X7561" i="1"/>
  <c r="Y7561" i="1" s="1"/>
  <c r="X7562" i="1"/>
  <c r="X7563" i="1"/>
  <c r="X7564" i="1"/>
  <c r="X7565" i="1"/>
  <c r="X7566" i="1"/>
  <c r="X7567" i="1"/>
  <c r="X7568" i="1"/>
  <c r="X7569" i="1"/>
  <c r="X7570" i="1"/>
  <c r="X7571" i="1"/>
  <c r="Y7571" i="1" s="1"/>
  <c r="X7572" i="1"/>
  <c r="X7573" i="1"/>
  <c r="X7574" i="1"/>
  <c r="X7575" i="1"/>
  <c r="X7576" i="1"/>
  <c r="X7577" i="1"/>
  <c r="X7578" i="1"/>
  <c r="X7579" i="1"/>
  <c r="X7580" i="1"/>
  <c r="X7581" i="1"/>
  <c r="X7582" i="1"/>
  <c r="X7583" i="1"/>
  <c r="Y7583" i="1" s="1"/>
  <c r="X7584" i="1"/>
  <c r="X7585" i="1"/>
  <c r="X7586" i="1"/>
  <c r="X7587" i="1"/>
  <c r="X7588" i="1"/>
  <c r="X7589" i="1"/>
  <c r="X7590" i="1"/>
  <c r="X7591" i="1"/>
  <c r="X7592" i="1"/>
  <c r="X7593" i="1"/>
  <c r="X7594" i="1"/>
  <c r="X7595" i="1"/>
  <c r="Y7595" i="1" s="1"/>
  <c r="X7596" i="1"/>
  <c r="X7597" i="1"/>
  <c r="Y7597" i="1" s="1"/>
  <c r="X7598" i="1"/>
  <c r="X7599" i="1"/>
  <c r="X7600" i="1"/>
  <c r="X7601" i="1"/>
  <c r="X7602" i="1"/>
  <c r="X7603" i="1"/>
  <c r="X7604" i="1"/>
  <c r="X7605" i="1"/>
  <c r="X7606" i="1"/>
  <c r="X7607" i="1"/>
  <c r="Y7607" i="1" s="1"/>
  <c r="X7608" i="1"/>
  <c r="X7609" i="1"/>
  <c r="X7610" i="1"/>
  <c r="X7611" i="1"/>
  <c r="X7612" i="1"/>
  <c r="X7613" i="1"/>
  <c r="X7614" i="1"/>
  <c r="X7615" i="1"/>
  <c r="X7616" i="1"/>
  <c r="X7617" i="1"/>
  <c r="X7618" i="1"/>
  <c r="X7619" i="1"/>
  <c r="Y7619" i="1" s="1"/>
  <c r="X7620" i="1"/>
  <c r="X7621" i="1"/>
  <c r="X7622" i="1"/>
  <c r="X7623" i="1"/>
  <c r="X7624" i="1"/>
  <c r="X7625" i="1"/>
  <c r="X7626" i="1"/>
  <c r="X7627" i="1"/>
  <c r="X7628" i="1"/>
  <c r="X7629" i="1"/>
  <c r="X7630" i="1"/>
  <c r="X7631" i="1"/>
  <c r="Y7631" i="1" s="1"/>
  <c r="X7632" i="1"/>
  <c r="X7633" i="1"/>
  <c r="Y7633" i="1" s="1"/>
  <c r="X7634" i="1"/>
  <c r="X7635" i="1"/>
  <c r="X7636" i="1"/>
  <c r="X7637" i="1"/>
  <c r="X7638" i="1"/>
  <c r="X7639" i="1"/>
  <c r="X7640" i="1"/>
  <c r="X7641" i="1"/>
  <c r="X7642" i="1"/>
  <c r="X7643" i="1"/>
  <c r="Y7643" i="1" s="1"/>
  <c r="X7644" i="1"/>
  <c r="X7645" i="1"/>
  <c r="X7646" i="1"/>
  <c r="X7647" i="1"/>
  <c r="X7648" i="1"/>
  <c r="X7649" i="1"/>
  <c r="X7650" i="1"/>
  <c r="X7651" i="1"/>
  <c r="X7652" i="1"/>
  <c r="X7653" i="1"/>
  <c r="X7654" i="1"/>
  <c r="X7655" i="1"/>
  <c r="Y7655" i="1" s="1"/>
  <c r="X7656" i="1"/>
  <c r="X7657" i="1"/>
  <c r="Y7657" i="1" s="1"/>
  <c r="X7658" i="1"/>
  <c r="X7659" i="1"/>
  <c r="X7660" i="1"/>
  <c r="X7661" i="1"/>
  <c r="X7662" i="1"/>
  <c r="X7663" i="1"/>
  <c r="X7664" i="1"/>
  <c r="X7665" i="1"/>
  <c r="X7666" i="1"/>
  <c r="X7667" i="1"/>
  <c r="Y7667" i="1" s="1"/>
  <c r="X7668" i="1"/>
  <c r="X7669" i="1"/>
  <c r="Y7669" i="1" s="1"/>
  <c r="X7670" i="1"/>
  <c r="X7671" i="1"/>
  <c r="X7672" i="1"/>
  <c r="X7673" i="1"/>
  <c r="X7674" i="1"/>
  <c r="X7675" i="1"/>
  <c r="X7676" i="1"/>
  <c r="X7677" i="1"/>
  <c r="X7678" i="1"/>
  <c r="X7679" i="1"/>
  <c r="Y7679" i="1" s="1"/>
  <c r="X7680" i="1"/>
  <c r="X7681" i="1"/>
  <c r="Y7681" i="1" s="1"/>
  <c r="X7682" i="1"/>
  <c r="X7683" i="1"/>
  <c r="X7684" i="1"/>
  <c r="X7685" i="1"/>
  <c r="X7686" i="1"/>
  <c r="X7687" i="1"/>
  <c r="X7688" i="1"/>
  <c r="X7689" i="1"/>
  <c r="X7690" i="1"/>
  <c r="X7691" i="1"/>
  <c r="Y7691" i="1" s="1"/>
  <c r="X7692" i="1"/>
  <c r="X7693" i="1"/>
  <c r="Y7693" i="1" s="1"/>
  <c r="X7694" i="1"/>
  <c r="X7695" i="1"/>
  <c r="X7696" i="1"/>
  <c r="X7697" i="1"/>
  <c r="X7698" i="1"/>
  <c r="X7699" i="1"/>
  <c r="X7700" i="1"/>
  <c r="X7701" i="1"/>
  <c r="X7702" i="1"/>
  <c r="X7703" i="1"/>
  <c r="X7704" i="1"/>
  <c r="X7705" i="1"/>
  <c r="Y7705" i="1" s="1"/>
  <c r="X7706" i="1"/>
  <c r="X7707" i="1"/>
  <c r="X7708" i="1"/>
  <c r="X7709" i="1"/>
  <c r="X7710" i="1"/>
  <c r="X7711" i="1"/>
  <c r="X7712" i="1"/>
  <c r="X7713" i="1"/>
  <c r="X7714" i="1"/>
  <c r="X7715" i="1"/>
  <c r="X7716" i="1"/>
  <c r="X7717" i="1"/>
  <c r="Y7717" i="1" s="1"/>
  <c r="X7718" i="1"/>
  <c r="X7719" i="1"/>
  <c r="X7720" i="1"/>
  <c r="X7721" i="1"/>
  <c r="X7722" i="1"/>
  <c r="X7723" i="1"/>
  <c r="X7724" i="1"/>
  <c r="X7725" i="1"/>
  <c r="X7726" i="1"/>
  <c r="X7727" i="1"/>
  <c r="X7728" i="1"/>
  <c r="X7729" i="1"/>
  <c r="Y7729" i="1" s="1"/>
  <c r="X7730" i="1"/>
  <c r="X7731" i="1"/>
  <c r="X7732" i="1"/>
  <c r="X7733" i="1"/>
  <c r="X7734" i="1"/>
  <c r="X7735" i="1"/>
  <c r="X7736" i="1"/>
  <c r="X7737" i="1"/>
  <c r="X7738" i="1"/>
  <c r="X7739" i="1"/>
  <c r="X7740" i="1"/>
  <c r="X7741" i="1"/>
  <c r="Y7741" i="1" s="1"/>
  <c r="X7742" i="1"/>
  <c r="X7743" i="1"/>
  <c r="X7744" i="1"/>
  <c r="X7745" i="1"/>
  <c r="X7746" i="1"/>
  <c r="X7747" i="1"/>
  <c r="X7748" i="1"/>
  <c r="X7749" i="1"/>
  <c r="X7750" i="1"/>
  <c r="X7751" i="1"/>
  <c r="X7850" i="1"/>
  <c r="X7851" i="1"/>
  <c r="Y7851" i="1" s="1"/>
  <c r="X7852" i="1"/>
  <c r="X7853" i="1"/>
  <c r="X7854" i="1"/>
  <c r="X7855" i="1"/>
  <c r="X7856" i="1"/>
  <c r="X7857" i="1"/>
  <c r="X7858" i="1"/>
  <c r="X7859" i="1"/>
  <c r="X7860" i="1"/>
  <c r="X7861" i="1"/>
  <c r="X7862" i="1"/>
  <c r="X7863" i="1"/>
  <c r="Y7863" i="1" s="1"/>
  <c r="X7864" i="1"/>
  <c r="X7865" i="1"/>
  <c r="X7866" i="1"/>
  <c r="X7867" i="1"/>
  <c r="X7868" i="1"/>
  <c r="X7869" i="1"/>
  <c r="X7870" i="1"/>
  <c r="X7871" i="1"/>
  <c r="X7872" i="1"/>
  <c r="X7873" i="1"/>
  <c r="X7874" i="1"/>
  <c r="X7875" i="1"/>
  <c r="Y7875" i="1" s="1"/>
  <c r="X7876" i="1"/>
  <c r="X7877" i="1"/>
  <c r="X7878" i="1"/>
  <c r="X7879" i="1"/>
  <c r="X7880" i="1"/>
  <c r="X7881" i="1"/>
  <c r="X7882" i="1"/>
  <c r="X7883" i="1"/>
  <c r="X7884" i="1"/>
  <c r="X7885" i="1"/>
  <c r="X7886" i="1"/>
  <c r="X7887" i="1"/>
  <c r="Y7887" i="1" s="1"/>
  <c r="X7888" i="1"/>
  <c r="X7889" i="1"/>
  <c r="X7890" i="1"/>
  <c r="X7891" i="1"/>
  <c r="X7892" i="1"/>
  <c r="X7893" i="1"/>
  <c r="X7894" i="1"/>
  <c r="X7895" i="1"/>
  <c r="X7896" i="1"/>
  <c r="X7897" i="1"/>
  <c r="X7898" i="1"/>
  <c r="X7899" i="1"/>
  <c r="Y7899" i="1" s="1"/>
  <c r="X7900" i="1"/>
  <c r="X7901" i="1"/>
  <c r="X7902" i="1"/>
  <c r="X7903" i="1"/>
  <c r="X7904" i="1"/>
  <c r="X7905" i="1"/>
  <c r="X7906" i="1"/>
  <c r="X7907" i="1"/>
  <c r="X7908" i="1"/>
  <c r="X7909" i="1"/>
  <c r="X7910" i="1"/>
  <c r="X7911" i="1"/>
  <c r="Y7911" i="1" s="1"/>
  <c r="X7912" i="1"/>
  <c r="X7913" i="1"/>
  <c r="X7914" i="1"/>
  <c r="X7915" i="1"/>
  <c r="X7916" i="1"/>
  <c r="X7917" i="1"/>
  <c r="X7918" i="1"/>
  <c r="X7919" i="1"/>
  <c r="X7920" i="1"/>
  <c r="X7921" i="1"/>
  <c r="X7922" i="1"/>
  <c r="X7923" i="1"/>
  <c r="Y7923" i="1" s="1"/>
  <c r="X7924" i="1"/>
  <c r="X7925" i="1"/>
  <c r="X7926" i="1"/>
  <c r="X7927" i="1"/>
  <c r="X7928" i="1"/>
  <c r="X7929" i="1"/>
  <c r="X7930" i="1"/>
  <c r="X7931" i="1"/>
  <c r="X7932" i="1"/>
  <c r="X7933" i="1"/>
  <c r="X7934" i="1"/>
  <c r="X7935" i="1"/>
  <c r="Y7935" i="1" s="1"/>
  <c r="X7936" i="1"/>
  <c r="X7937" i="1"/>
  <c r="X7938" i="1"/>
  <c r="X7939" i="1"/>
  <c r="X7940" i="1"/>
  <c r="X7941" i="1"/>
  <c r="X7942" i="1"/>
  <c r="X7943" i="1"/>
  <c r="X7944" i="1"/>
  <c r="X7945" i="1"/>
  <c r="X7946" i="1"/>
  <c r="X7947" i="1"/>
  <c r="Y7947" i="1" s="1"/>
  <c r="X7948" i="1"/>
  <c r="X7949" i="1"/>
  <c r="X7950" i="1"/>
  <c r="X7951" i="1"/>
  <c r="X7952" i="1"/>
  <c r="X7953" i="1"/>
  <c r="X7954" i="1"/>
  <c r="X7955" i="1"/>
  <c r="X7956" i="1"/>
  <c r="X7957" i="1"/>
  <c r="X7958" i="1"/>
  <c r="X7959" i="1"/>
  <c r="Y7959" i="1" s="1"/>
  <c r="X7960" i="1"/>
  <c r="X7961" i="1"/>
  <c r="X7962" i="1"/>
  <c r="X7963" i="1"/>
  <c r="X7964" i="1"/>
  <c r="X7965" i="1"/>
  <c r="X7966" i="1"/>
  <c r="X7967" i="1"/>
  <c r="X7968" i="1"/>
  <c r="X7969" i="1"/>
  <c r="X7970" i="1"/>
  <c r="X7971" i="1"/>
  <c r="Y7971" i="1" s="1"/>
  <c r="X7972" i="1"/>
  <c r="X7973" i="1"/>
  <c r="X7974" i="1"/>
  <c r="X7975" i="1"/>
  <c r="X7976" i="1"/>
  <c r="X7977" i="1"/>
  <c r="X7978" i="1"/>
  <c r="X7979" i="1"/>
  <c r="X7980" i="1"/>
  <c r="X7981" i="1"/>
  <c r="X7982" i="1"/>
  <c r="X7983" i="1"/>
  <c r="Y7983" i="1" s="1"/>
  <c r="X7984" i="1"/>
  <c r="X7985" i="1"/>
  <c r="X7986" i="1"/>
  <c r="X7987" i="1"/>
  <c r="X7988" i="1"/>
  <c r="X7989" i="1"/>
  <c r="X7990" i="1"/>
  <c r="X7991" i="1"/>
  <c r="X7992" i="1"/>
  <c r="X7993" i="1"/>
  <c r="X7994" i="1"/>
  <c r="X7995" i="1"/>
  <c r="Y7995" i="1" s="1"/>
  <c r="X7996" i="1"/>
  <c r="X7997" i="1"/>
  <c r="X7998" i="1"/>
  <c r="X7999" i="1"/>
  <c r="X8000" i="1"/>
  <c r="X8001" i="1"/>
  <c r="X8002" i="1"/>
  <c r="X8003" i="1"/>
  <c r="X8004" i="1"/>
  <c r="X8005" i="1"/>
  <c r="X8006" i="1"/>
  <c r="X8007" i="1"/>
  <c r="Y8007" i="1" s="1"/>
  <c r="X8008" i="1"/>
  <c r="X8009" i="1"/>
  <c r="X8010" i="1"/>
  <c r="X8011" i="1"/>
  <c r="X8012" i="1"/>
  <c r="X8013" i="1"/>
  <c r="X8014" i="1"/>
  <c r="X8015" i="1"/>
  <c r="X8016" i="1"/>
  <c r="X8017" i="1"/>
  <c r="X8018" i="1"/>
  <c r="X8019" i="1"/>
  <c r="Y8019" i="1" s="1"/>
  <c r="X8020" i="1"/>
  <c r="X8021" i="1"/>
  <c r="X8022" i="1"/>
  <c r="X8023" i="1"/>
  <c r="X8024" i="1"/>
  <c r="X8025" i="1"/>
  <c r="X8026" i="1"/>
  <c r="X8027" i="1"/>
  <c r="X8028" i="1"/>
  <c r="X8029" i="1"/>
  <c r="X8030" i="1"/>
  <c r="X8031" i="1"/>
  <c r="Y8031" i="1" s="1"/>
  <c r="X8032" i="1"/>
  <c r="X8033" i="1"/>
  <c r="X8034" i="1"/>
  <c r="X8035" i="1"/>
  <c r="X8036" i="1"/>
  <c r="X8037" i="1"/>
  <c r="X8038" i="1"/>
  <c r="X8039" i="1"/>
  <c r="X8040" i="1"/>
  <c r="X8041" i="1"/>
  <c r="X8042" i="1"/>
  <c r="X8043" i="1"/>
  <c r="Y8043" i="1" s="1"/>
  <c r="X8044" i="1"/>
  <c r="X8045" i="1"/>
  <c r="X8046" i="1"/>
  <c r="X8047" i="1"/>
  <c r="X8048" i="1"/>
  <c r="X8049" i="1"/>
  <c r="X8050" i="1"/>
  <c r="X8051" i="1"/>
  <c r="X8052" i="1"/>
  <c r="X8053" i="1"/>
  <c r="X8054" i="1"/>
  <c r="X8055" i="1"/>
  <c r="Y8055" i="1" s="1"/>
  <c r="X8056" i="1"/>
  <c r="X8057" i="1"/>
  <c r="X8058" i="1"/>
  <c r="X8059" i="1"/>
  <c r="X8060" i="1"/>
  <c r="X8061" i="1"/>
  <c r="X8062" i="1"/>
  <c r="X8063" i="1"/>
  <c r="X8064" i="1"/>
  <c r="X8065" i="1"/>
  <c r="X8066" i="1"/>
  <c r="X8067" i="1"/>
  <c r="Y8067" i="1" s="1"/>
  <c r="X8068" i="1"/>
  <c r="X8069" i="1"/>
  <c r="X8070" i="1"/>
  <c r="X8071" i="1"/>
  <c r="X8072" i="1"/>
  <c r="X8073" i="1"/>
  <c r="X8074" i="1"/>
  <c r="X8075" i="1"/>
  <c r="X8076" i="1"/>
  <c r="X8077" i="1"/>
  <c r="X8078" i="1"/>
  <c r="X8079" i="1"/>
  <c r="Y8079" i="1" s="1"/>
  <c r="X8080" i="1"/>
  <c r="X8081" i="1"/>
  <c r="X8082" i="1"/>
  <c r="X8083" i="1"/>
  <c r="X8084" i="1"/>
  <c r="X8085" i="1"/>
  <c r="X8086" i="1"/>
  <c r="X8087" i="1"/>
  <c r="X8088" i="1"/>
  <c r="X8089" i="1"/>
  <c r="X8090" i="1"/>
  <c r="X8091" i="1"/>
  <c r="Y8091" i="1" s="1"/>
  <c r="X8092" i="1"/>
  <c r="X8093" i="1"/>
  <c r="X8094" i="1"/>
  <c r="X8095" i="1"/>
  <c r="X8096" i="1"/>
  <c r="X8097" i="1"/>
  <c r="X8098" i="1"/>
  <c r="X8099" i="1"/>
  <c r="X8100" i="1"/>
  <c r="X8101" i="1"/>
  <c r="X8102" i="1"/>
  <c r="X8103" i="1"/>
  <c r="Y8103" i="1" s="1"/>
  <c r="X8104" i="1"/>
  <c r="X8105" i="1"/>
  <c r="X8106" i="1"/>
  <c r="X8107" i="1"/>
  <c r="X8108" i="1"/>
  <c r="X8109" i="1"/>
  <c r="X8110" i="1"/>
  <c r="X8111" i="1"/>
  <c r="X8112" i="1"/>
  <c r="X8113" i="1"/>
  <c r="X8114" i="1"/>
  <c r="X8115" i="1"/>
  <c r="Y8115" i="1" s="1"/>
  <c r="X8116" i="1"/>
  <c r="X8117" i="1"/>
  <c r="X8118" i="1"/>
  <c r="X8119" i="1"/>
  <c r="X8120" i="1"/>
  <c r="X8121" i="1"/>
  <c r="X8122" i="1"/>
  <c r="X8123" i="1"/>
  <c r="X8124" i="1"/>
  <c r="X8125" i="1"/>
  <c r="X8126" i="1"/>
  <c r="X8127" i="1"/>
  <c r="Y8127" i="1" s="1"/>
  <c r="X8128" i="1"/>
  <c r="X8129" i="1"/>
  <c r="X8130" i="1"/>
  <c r="X8131" i="1"/>
  <c r="X8132" i="1"/>
  <c r="X8133" i="1"/>
  <c r="X8134" i="1"/>
  <c r="X8135" i="1"/>
  <c r="X8136" i="1"/>
  <c r="X8137" i="1"/>
  <c r="X8138" i="1"/>
  <c r="X8139" i="1"/>
  <c r="Y8139" i="1" s="1"/>
  <c r="X8140" i="1"/>
  <c r="X8141" i="1"/>
  <c r="X8142" i="1"/>
  <c r="X8143" i="1"/>
  <c r="X8144" i="1"/>
  <c r="X8145" i="1"/>
  <c r="X8146" i="1"/>
  <c r="X8147" i="1"/>
  <c r="X8148" i="1"/>
  <c r="X8149" i="1"/>
  <c r="X8150" i="1"/>
  <c r="X8151" i="1"/>
  <c r="Y8151" i="1" s="1"/>
  <c r="X8152" i="1"/>
  <c r="X8153" i="1"/>
  <c r="X8154" i="1"/>
  <c r="X8155" i="1"/>
  <c r="X8156" i="1"/>
  <c r="X8157" i="1"/>
  <c r="X8158" i="1"/>
  <c r="X8159" i="1"/>
  <c r="X8160" i="1"/>
  <c r="X8161" i="1"/>
  <c r="X8162" i="1"/>
  <c r="X8163" i="1"/>
  <c r="Y8163" i="1" s="1"/>
  <c r="X8164" i="1"/>
  <c r="X8165" i="1"/>
  <c r="X8166" i="1"/>
  <c r="X8167" i="1"/>
  <c r="X8168" i="1"/>
  <c r="X8169" i="1"/>
  <c r="X8170" i="1"/>
  <c r="X8171" i="1"/>
  <c r="X8172" i="1"/>
  <c r="X8173" i="1"/>
  <c r="X8174" i="1"/>
  <c r="X8175" i="1"/>
  <c r="Y8175" i="1" s="1"/>
  <c r="X8176" i="1"/>
  <c r="X8177" i="1"/>
  <c r="X8178" i="1"/>
  <c r="X8179" i="1"/>
  <c r="X8180" i="1"/>
  <c r="X8181" i="1"/>
  <c r="X8182" i="1"/>
  <c r="X8183" i="1"/>
  <c r="X8184" i="1"/>
  <c r="X8185" i="1"/>
  <c r="X8186" i="1"/>
  <c r="X8187" i="1"/>
  <c r="Y8187" i="1" s="1"/>
  <c r="X8188" i="1"/>
  <c r="X8189" i="1"/>
  <c r="X8190" i="1"/>
  <c r="X8198" i="1"/>
  <c r="X8199" i="1"/>
  <c r="X8200" i="1"/>
  <c r="X8201" i="1"/>
  <c r="X8202" i="1"/>
  <c r="X8203" i="1"/>
  <c r="X8204" i="1"/>
  <c r="X8205" i="1"/>
  <c r="X8206" i="1"/>
  <c r="Y8206" i="1" s="1"/>
  <c r="X8207" i="1"/>
  <c r="X8208" i="1"/>
  <c r="X8209" i="1"/>
  <c r="X8210" i="1"/>
  <c r="X8211" i="1"/>
  <c r="X8212" i="1"/>
  <c r="X8213" i="1"/>
  <c r="X8214" i="1"/>
  <c r="X8215" i="1"/>
  <c r="X8216" i="1"/>
  <c r="X8217" i="1"/>
  <c r="X8218" i="1"/>
  <c r="Y8218" i="1" s="1"/>
  <c r="X8219" i="1"/>
  <c r="X8220" i="1"/>
  <c r="X8221" i="1"/>
  <c r="X8222" i="1"/>
  <c r="X8223" i="1"/>
  <c r="X8224" i="1"/>
  <c r="X8225" i="1"/>
  <c r="X8226" i="1"/>
  <c r="X8227" i="1"/>
  <c r="X8228" i="1"/>
  <c r="X8229" i="1"/>
  <c r="X8230" i="1"/>
  <c r="Y8230" i="1" s="1"/>
  <c r="X8231" i="1"/>
  <c r="X8232" i="1"/>
  <c r="X8233" i="1"/>
  <c r="X8234" i="1"/>
  <c r="X8235" i="1"/>
  <c r="X8236" i="1"/>
  <c r="X8237" i="1"/>
  <c r="X8238" i="1"/>
  <c r="X8239" i="1"/>
  <c r="X8240" i="1"/>
  <c r="X8241" i="1"/>
  <c r="X8242" i="1"/>
  <c r="Y8242" i="1" s="1"/>
  <c r="X8243" i="1"/>
  <c r="X8244" i="1"/>
  <c r="X8245" i="1"/>
  <c r="X8246" i="1"/>
  <c r="X8247" i="1"/>
  <c r="X8248" i="1"/>
  <c r="X8249" i="1"/>
  <c r="X8250" i="1"/>
  <c r="X8251" i="1"/>
  <c r="X8252" i="1"/>
  <c r="X8253" i="1"/>
  <c r="X8254" i="1"/>
  <c r="Y8254" i="1" s="1"/>
  <c r="X8255" i="1"/>
  <c r="X8256" i="1"/>
  <c r="X8257" i="1"/>
  <c r="X8258" i="1"/>
  <c r="X8259" i="1"/>
  <c r="X8260" i="1"/>
  <c r="X8261" i="1"/>
  <c r="X8262" i="1"/>
  <c r="X8263" i="1"/>
  <c r="X8264" i="1"/>
  <c r="X8265" i="1"/>
  <c r="X8266" i="1"/>
  <c r="Y8266" i="1" s="1"/>
  <c r="X8267" i="1"/>
  <c r="X8268" i="1"/>
  <c r="X8269" i="1"/>
  <c r="X8270" i="1"/>
  <c r="X8271" i="1"/>
  <c r="X8272" i="1"/>
  <c r="X8273" i="1"/>
  <c r="X8274" i="1"/>
  <c r="X8275" i="1"/>
  <c r="X8276" i="1"/>
  <c r="X8277" i="1"/>
  <c r="X8278" i="1"/>
  <c r="Y8278" i="1" s="1"/>
  <c r="X8279" i="1"/>
  <c r="X8280" i="1"/>
  <c r="X8281" i="1"/>
  <c r="X8282" i="1"/>
  <c r="X8283" i="1"/>
  <c r="X8284" i="1"/>
  <c r="X8285" i="1"/>
  <c r="X8286" i="1"/>
  <c r="X8287" i="1"/>
  <c r="X8288" i="1"/>
  <c r="X8289" i="1"/>
  <c r="X8290" i="1"/>
  <c r="Y8290" i="1" s="1"/>
  <c r="X8291" i="1"/>
  <c r="X8292" i="1"/>
  <c r="X8293" i="1"/>
  <c r="X8294" i="1"/>
  <c r="X8295" i="1"/>
  <c r="X8296" i="1"/>
  <c r="X8297" i="1"/>
  <c r="X8298" i="1"/>
  <c r="X8299" i="1"/>
  <c r="X8300" i="1"/>
  <c r="X8301" i="1"/>
  <c r="X8302" i="1"/>
  <c r="Y8302" i="1" s="1"/>
  <c r="X8303" i="1"/>
  <c r="X8304" i="1"/>
  <c r="X8305" i="1"/>
  <c r="X8306" i="1"/>
  <c r="X8307" i="1"/>
  <c r="X8308" i="1"/>
  <c r="X8309" i="1"/>
  <c r="X8310" i="1"/>
  <c r="X8311" i="1"/>
  <c r="X8312" i="1"/>
  <c r="X8313" i="1"/>
  <c r="X8314" i="1"/>
  <c r="Y8314" i="1" s="1"/>
  <c r="X8315" i="1"/>
  <c r="X8316" i="1"/>
  <c r="X8317" i="1"/>
  <c r="X8318" i="1"/>
  <c r="X8319" i="1"/>
  <c r="X8320" i="1"/>
  <c r="X8321" i="1"/>
  <c r="X8322" i="1"/>
  <c r="X8323" i="1"/>
  <c r="X8324" i="1"/>
  <c r="X8325" i="1"/>
  <c r="X8326" i="1"/>
  <c r="Y8326" i="1" s="1"/>
  <c r="X8327" i="1"/>
  <c r="X8328" i="1"/>
  <c r="X8329" i="1"/>
  <c r="X8330" i="1"/>
  <c r="X8331" i="1"/>
  <c r="X8332" i="1"/>
  <c r="X8333" i="1"/>
  <c r="X8334" i="1"/>
  <c r="X8335" i="1"/>
  <c r="X8336" i="1"/>
  <c r="X8337" i="1"/>
  <c r="X8338" i="1"/>
  <c r="Y8338" i="1" s="1"/>
  <c r="X8339" i="1"/>
  <c r="X8340" i="1"/>
  <c r="X8341" i="1"/>
  <c r="X8342" i="1"/>
  <c r="X8343" i="1"/>
  <c r="X8344" i="1"/>
  <c r="X8345" i="1"/>
  <c r="X8346" i="1"/>
  <c r="X8347" i="1"/>
  <c r="X8348" i="1"/>
  <c r="X8349" i="1"/>
  <c r="X8350" i="1"/>
  <c r="Y8350" i="1" s="1"/>
  <c r="X8351" i="1"/>
  <c r="X8352" i="1"/>
  <c r="X8353" i="1"/>
  <c r="X8354" i="1"/>
  <c r="X8355" i="1"/>
  <c r="X8356" i="1"/>
  <c r="X8357" i="1"/>
  <c r="X8358" i="1"/>
  <c r="X8359" i="1"/>
  <c r="X8361" i="1"/>
  <c r="X8362" i="1"/>
  <c r="X8363" i="1"/>
  <c r="Y8363" i="1" s="1"/>
  <c r="X8364" i="1"/>
  <c r="X8365" i="1"/>
  <c r="X8366" i="1"/>
  <c r="X8367" i="1"/>
  <c r="X8368" i="1"/>
  <c r="X8369" i="1"/>
  <c r="X8370" i="1"/>
  <c r="X8371" i="1"/>
  <c r="X8372" i="1"/>
  <c r="X8373" i="1"/>
  <c r="X8374" i="1"/>
  <c r="X8375" i="1"/>
  <c r="Y8375" i="1" s="1"/>
  <c r="X8376" i="1"/>
  <c r="X8377" i="1"/>
  <c r="X8378" i="1"/>
  <c r="X8379" i="1"/>
  <c r="X8380" i="1"/>
  <c r="X8381" i="1"/>
  <c r="X8382" i="1"/>
  <c r="X8383" i="1"/>
  <c r="X8384" i="1"/>
  <c r="X8385" i="1"/>
  <c r="X8386" i="1"/>
  <c r="X8387" i="1"/>
  <c r="Y8387" i="1" s="1"/>
  <c r="X8388" i="1"/>
  <c r="X8389" i="1"/>
  <c r="X8390" i="1"/>
  <c r="X8391" i="1"/>
  <c r="X8392" i="1"/>
  <c r="X8393" i="1"/>
  <c r="X8394" i="1"/>
  <c r="X8395" i="1"/>
  <c r="X8396" i="1"/>
  <c r="X8397" i="1"/>
  <c r="X8398" i="1"/>
  <c r="X8399" i="1"/>
  <c r="Y8399" i="1" s="1"/>
  <c r="X8400" i="1"/>
  <c r="X8401" i="1"/>
  <c r="X8402" i="1"/>
  <c r="X8403" i="1"/>
  <c r="X8404" i="1"/>
  <c r="X8405" i="1"/>
  <c r="X8406" i="1"/>
  <c r="X8407" i="1"/>
  <c r="X8408" i="1"/>
  <c r="X8409" i="1"/>
  <c r="X8410" i="1"/>
  <c r="X8411" i="1"/>
  <c r="Y8411" i="1" s="1"/>
  <c r="X8412" i="1"/>
  <c r="X8413" i="1"/>
  <c r="X8414" i="1"/>
  <c r="X8415" i="1"/>
  <c r="X8416" i="1"/>
  <c r="X8417" i="1"/>
  <c r="X8418" i="1"/>
  <c r="X8419" i="1"/>
  <c r="X8420" i="1"/>
  <c r="X8421" i="1"/>
  <c r="X8422" i="1"/>
  <c r="X8423" i="1"/>
  <c r="Y8423" i="1" s="1"/>
  <c r="X8424" i="1"/>
  <c r="X8425" i="1"/>
  <c r="X8426" i="1"/>
  <c r="X8427" i="1"/>
  <c r="X8428" i="1"/>
  <c r="X8429" i="1"/>
  <c r="X8430" i="1"/>
  <c r="X8431" i="1"/>
  <c r="X8432" i="1"/>
  <c r="X8433" i="1"/>
  <c r="X8434" i="1"/>
  <c r="X8435" i="1"/>
  <c r="Y8435" i="1" s="1"/>
  <c r="X8436" i="1"/>
  <c r="X8437" i="1"/>
  <c r="X8438" i="1"/>
  <c r="X8439" i="1"/>
  <c r="X8440" i="1"/>
  <c r="X8441" i="1"/>
  <c r="X8442" i="1"/>
  <c r="X8443" i="1"/>
  <c r="X8444" i="1"/>
  <c r="X8445" i="1"/>
  <c r="X8446" i="1"/>
  <c r="X8447" i="1"/>
  <c r="Y8447" i="1" s="1"/>
  <c r="X8448" i="1"/>
  <c r="X8449" i="1"/>
  <c r="X8450" i="1"/>
  <c r="X8451" i="1"/>
  <c r="X8452" i="1"/>
  <c r="X8453" i="1"/>
  <c r="X8454" i="1"/>
  <c r="X8455" i="1"/>
  <c r="X8456" i="1"/>
  <c r="X8457" i="1"/>
  <c r="X8458" i="1"/>
  <c r="X8459" i="1"/>
  <c r="Y8459" i="1" s="1"/>
  <c r="X8460" i="1"/>
  <c r="X8461" i="1"/>
  <c r="X8462" i="1"/>
  <c r="X8463" i="1"/>
  <c r="X8464" i="1"/>
  <c r="X8465" i="1"/>
  <c r="X8466" i="1"/>
  <c r="X8467" i="1"/>
  <c r="X8468" i="1"/>
  <c r="X8469" i="1"/>
  <c r="X8470" i="1"/>
  <c r="X8471" i="1"/>
  <c r="Y8471" i="1" s="1"/>
  <c r="X8472" i="1"/>
  <c r="X8473" i="1"/>
  <c r="X8474" i="1"/>
  <c r="X8475" i="1"/>
  <c r="X8476" i="1"/>
  <c r="X8477" i="1"/>
  <c r="X8478" i="1"/>
  <c r="X8479" i="1"/>
  <c r="X8480" i="1"/>
  <c r="X8481" i="1"/>
  <c r="X8482" i="1"/>
  <c r="X8483" i="1"/>
  <c r="Y8483" i="1" s="1"/>
  <c r="X8484" i="1"/>
  <c r="X8485" i="1"/>
  <c r="X8486" i="1"/>
  <c r="X8487" i="1"/>
  <c r="X8488" i="1"/>
  <c r="X8489" i="1"/>
  <c r="X8490" i="1"/>
  <c r="X8491" i="1"/>
  <c r="X8492" i="1"/>
  <c r="X8493" i="1"/>
  <c r="X8494" i="1"/>
  <c r="X8495" i="1"/>
  <c r="Y8495" i="1" s="1"/>
  <c r="X8496" i="1"/>
  <c r="X8497" i="1"/>
  <c r="X8498" i="1"/>
  <c r="X8499" i="1"/>
  <c r="X8500" i="1"/>
  <c r="X8501" i="1"/>
  <c r="X8502" i="1"/>
  <c r="X8503" i="1"/>
  <c r="X8504" i="1"/>
  <c r="X8505" i="1"/>
  <c r="X8506" i="1"/>
  <c r="X8507" i="1"/>
  <c r="Y8507" i="1" s="1"/>
  <c r="X8508" i="1"/>
  <c r="X8509" i="1"/>
  <c r="X8510" i="1"/>
  <c r="X8511" i="1"/>
  <c r="X8512" i="1"/>
  <c r="X8513" i="1"/>
  <c r="X8514" i="1"/>
  <c r="X8515" i="1"/>
  <c r="X8516" i="1"/>
  <c r="X8517" i="1"/>
  <c r="X8518" i="1"/>
  <c r="X8519" i="1"/>
  <c r="Y8519" i="1" s="1"/>
  <c r="X8520" i="1"/>
  <c r="X8521" i="1"/>
  <c r="X8522" i="1"/>
  <c r="X8523" i="1"/>
  <c r="X8524" i="1"/>
  <c r="X8526" i="1"/>
  <c r="X8527" i="1"/>
  <c r="X8528" i="1"/>
  <c r="X8529" i="1"/>
  <c r="X8530" i="1"/>
  <c r="X8531" i="1"/>
  <c r="X8532" i="1"/>
  <c r="Y8532" i="1" s="1"/>
  <c r="X8533" i="1"/>
  <c r="X8534" i="1"/>
  <c r="X8535" i="1"/>
  <c r="X8536" i="1"/>
  <c r="X8537" i="1"/>
  <c r="X8538" i="1"/>
  <c r="X8539" i="1"/>
  <c r="X8540" i="1"/>
  <c r="X8541" i="1"/>
  <c r="X8542" i="1"/>
  <c r="X8543" i="1"/>
  <c r="X8544" i="1"/>
  <c r="Y8544" i="1" s="1"/>
  <c r="X8545" i="1"/>
  <c r="X8546" i="1"/>
  <c r="X8547" i="1"/>
  <c r="X8548" i="1"/>
  <c r="X8549" i="1"/>
  <c r="X8550" i="1"/>
  <c r="X8551" i="1"/>
  <c r="X8552" i="1"/>
  <c r="X8553" i="1"/>
  <c r="X8554" i="1"/>
  <c r="X8555" i="1"/>
  <c r="X8556" i="1"/>
  <c r="Y8556" i="1" s="1"/>
  <c r="X8557" i="1"/>
  <c r="X8558" i="1"/>
  <c r="X8559" i="1"/>
  <c r="X8560" i="1"/>
  <c r="X8561" i="1"/>
  <c r="X8562" i="1"/>
  <c r="X8563" i="1"/>
  <c r="X8564" i="1"/>
  <c r="X8565" i="1"/>
  <c r="X8566" i="1"/>
  <c r="X8567" i="1"/>
  <c r="X8568" i="1"/>
  <c r="Y8568" i="1" s="1"/>
  <c r="X8569" i="1"/>
  <c r="X8570" i="1"/>
  <c r="X8571" i="1"/>
  <c r="X8572" i="1"/>
  <c r="X8573" i="1"/>
  <c r="X8574" i="1"/>
  <c r="X8575" i="1"/>
  <c r="X8576" i="1"/>
  <c r="X8577" i="1"/>
  <c r="X8578" i="1"/>
  <c r="X8579" i="1"/>
  <c r="X8580" i="1"/>
  <c r="Y8580" i="1" s="1"/>
  <c r="X8581" i="1"/>
  <c r="X8582" i="1"/>
  <c r="X8583" i="1"/>
  <c r="X8584" i="1"/>
  <c r="X8585" i="1"/>
  <c r="X8586" i="1"/>
  <c r="X8587" i="1"/>
  <c r="X8588" i="1"/>
  <c r="X8589" i="1"/>
  <c r="X8590" i="1"/>
  <c r="X8591" i="1"/>
  <c r="X8592" i="1"/>
  <c r="Y8592" i="1" s="1"/>
  <c r="X8593" i="1"/>
  <c r="X8594" i="1"/>
  <c r="X8595" i="1"/>
  <c r="X8596" i="1"/>
  <c r="X8597" i="1"/>
  <c r="X8598" i="1"/>
  <c r="X8599" i="1"/>
  <c r="X8600" i="1"/>
  <c r="X8601" i="1"/>
  <c r="X8602" i="1"/>
  <c r="X8603" i="1"/>
  <c r="X8604" i="1"/>
  <c r="Y8604" i="1" s="1"/>
  <c r="X8605" i="1"/>
  <c r="X8606" i="1"/>
  <c r="X8607" i="1"/>
  <c r="X8608" i="1"/>
  <c r="X8609" i="1"/>
  <c r="X8610" i="1"/>
  <c r="X8611" i="1"/>
  <c r="X8612" i="1"/>
  <c r="X8613" i="1"/>
  <c r="X8614" i="1"/>
  <c r="X8615" i="1"/>
  <c r="X8616" i="1"/>
  <c r="Y8616" i="1" s="1"/>
  <c r="X8617" i="1"/>
  <c r="X8618" i="1"/>
  <c r="X8619" i="1"/>
  <c r="X8620" i="1"/>
  <c r="X8621" i="1"/>
  <c r="X8622" i="1"/>
  <c r="X8623" i="1"/>
  <c r="X8624" i="1"/>
  <c r="X8625" i="1"/>
  <c r="X8626" i="1"/>
  <c r="X8627" i="1"/>
  <c r="X8628" i="1"/>
  <c r="Y8628" i="1" s="1"/>
  <c r="X8629" i="1"/>
  <c r="X8630" i="1"/>
  <c r="X8631" i="1"/>
  <c r="X8632" i="1"/>
  <c r="X8633" i="1"/>
  <c r="X8634" i="1"/>
  <c r="X8635" i="1"/>
  <c r="X8636" i="1"/>
  <c r="X8637" i="1"/>
  <c r="X8638" i="1"/>
  <c r="X8639" i="1"/>
  <c r="X8640" i="1"/>
  <c r="Y8640" i="1" s="1"/>
  <c r="X8641" i="1"/>
  <c r="X8642" i="1"/>
  <c r="X8643" i="1"/>
  <c r="X8644" i="1"/>
  <c r="X8645" i="1"/>
  <c r="X8646" i="1"/>
  <c r="X8647" i="1"/>
  <c r="X8648" i="1"/>
  <c r="X8649" i="1"/>
  <c r="X8650" i="1"/>
  <c r="X8651" i="1"/>
  <c r="X8652" i="1"/>
  <c r="Y8652" i="1" s="1"/>
  <c r="X8653" i="1"/>
  <c r="X8654" i="1"/>
  <c r="X8655" i="1"/>
  <c r="X8656" i="1"/>
  <c r="X8657" i="1"/>
  <c r="X8658" i="1"/>
  <c r="X8659" i="1"/>
  <c r="X8660" i="1"/>
  <c r="X8661" i="1"/>
  <c r="X8662" i="1"/>
  <c r="X8663" i="1"/>
  <c r="X8664" i="1"/>
  <c r="Y8664" i="1" s="1"/>
  <c r="X8665" i="1"/>
  <c r="X8666" i="1"/>
  <c r="X8667" i="1"/>
  <c r="X8668" i="1"/>
  <c r="X8669" i="1"/>
  <c r="X8670" i="1"/>
  <c r="X8671" i="1"/>
  <c r="X8672" i="1"/>
  <c r="X8673" i="1"/>
  <c r="X8674" i="1"/>
  <c r="X8675" i="1"/>
  <c r="X8676" i="1"/>
  <c r="Y8676" i="1" s="1"/>
  <c r="X8677" i="1"/>
  <c r="X8678" i="1"/>
  <c r="X8679" i="1"/>
  <c r="X8680" i="1"/>
  <c r="X8681" i="1"/>
  <c r="X8682" i="1"/>
  <c r="X8683" i="1"/>
  <c r="X8684" i="1"/>
  <c r="X8685" i="1"/>
  <c r="X8686" i="1"/>
  <c r="X8687" i="1"/>
  <c r="X8688" i="1"/>
  <c r="Y8688" i="1" s="1"/>
  <c r="X8689" i="1"/>
  <c r="X8690" i="1"/>
  <c r="X8691" i="1"/>
  <c r="X8692" i="1"/>
  <c r="X8693" i="1"/>
  <c r="X8694" i="1"/>
  <c r="X8695" i="1"/>
  <c r="X8696" i="1"/>
  <c r="X8697" i="1"/>
  <c r="X8698" i="1"/>
  <c r="X8699" i="1"/>
  <c r="X8700" i="1"/>
  <c r="Y8700" i="1" s="1"/>
  <c r="X8701" i="1"/>
  <c r="X8702" i="1"/>
  <c r="X8703" i="1"/>
  <c r="X8704" i="1"/>
  <c r="X8705" i="1"/>
  <c r="X8706" i="1"/>
  <c r="X8707" i="1"/>
  <c r="X8708" i="1"/>
  <c r="X8709" i="1"/>
  <c r="X8710" i="1"/>
  <c r="X8711" i="1"/>
  <c r="X8712" i="1"/>
  <c r="Y8712" i="1" s="1"/>
  <c r="X8713" i="1"/>
  <c r="X8714" i="1"/>
  <c r="X8715" i="1"/>
  <c r="X8716" i="1"/>
  <c r="X8717" i="1"/>
  <c r="X8718" i="1"/>
  <c r="X8719" i="1"/>
  <c r="X8720" i="1"/>
  <c r="X8721" i="1"/>
  <c r="X8722" i="1"/>
  <c r="X8723" i="1"/>
  <c r="X8724" i="1"/>
  <c r="Y8724" i="1" s="1"/>
  <c r="X8725" i="1"/>
  <c r="X8726" i="1"/>
  <c r="X8727" i="1"/>
  <c r="X8728" i="1"/>
  <c r="X8729" i="1"/>
  <c r="X8730" i="1"/>
  <c r="X8731" i="1"/>
  <c r="X8732" i="1"/>
  <c r="X8733" i="1"/>
  <c r="X8734" i="1"/>
  <c r="X8735" i="1"/>
  <c r="X8736" i="1"/>
  <c r="Y8736" i="1" s="1"/>
  <c r="X8737" i="1"/>
  <c r="X8738" i="1"/>
  <c r="X8739" i="1"/>
  <c r="X8740" i="1"/>
  <c r="X8741" i="1"/>
  <c r="X8742" i="1"/>
  <c r="X8743" i="1"/>
  <c r="X8744" i="1"/>
  <c r="X8745" i="1"/>
  <c r="X8746" i="1"/>
  <c r="X8747" i="1"/>
  <c r="X8748" i="1"/>
  <c r="Y8748" i="1" s="1"/>
  <c r="X8749" i="1"/>
  <c r="X8750" i="1"/>
  <c r="X8751" i="1"/>
  <c r="X8752" i="1"/>
  <c r="X8753" i="1"/>
  <c r="X8754" i="1"/>
  <c r="X8755" i="1"/>
  <c r="X8771" i="1"/>
  <c r="X8772" i="1"/>
  <c r="X8773" i="1"/>
  <c r="X8774" i="1"/>
  <c r="X8775" i="1"/>
  <c r="Y8775" i="1" s="1"/>
  <c r="X8776" i="1"/>
  <c r="X8777" i="1"/>
  <c r="X8778" i="1"/>
  <c r="X8779" i="1"/>
  <c r="X8780" i="1"/>
  <c r="X8781" i="1"/>
  <c r="X8782" i="1"/>
  <c r="X8783" i="1"/>
  <c r="X8784" i="1"/>
  <c r="X8785" i="1"/>
  <c r="X8786" i="1"/>
  <c r="X8787" i="1"/>
  <c r="Y8787" i="1" s="1"/>
  <c r="X8788" i="1"/>
  <c r="X8789" i="1"/>
  <c r="X8790" i="1"/>
  <c r="X8791" i="1"/>
  <c r="X8792" i="1"/>
  <c r="X8793" i="1"/>
  <c r="X8794" i="1"/>
  <c r="X8795" i="1"/>
  <c r="X8796" i="1"/>
  <c r="X8797" i="1"/>
  <c r="X8798" i="1"/>
  <c r="X8799" i="1"/>
  <c r="Y8799" i="1" s="1"/>
  <c r="X8800" i="1"/>
  <c r="X8801" i="1"/>
  <c r="X8802" i="1"/>
  <c r="X8803" i="1"/>
  <c r="X8804" i="1"/>
  <c r="X8805" i="1"/>
  <c r="X8806" i="1"/>
  <c r="X8807" i="1"/>
  <c r="X8808" i="1"/>
  <c r="X8809" i="1"/>
  <c r="X8810" i="1"/>
  <c r="X8811" i="1"/>
  <c r="Y8811" i="1" s="1"/>
  <c r="X8812" i="1"/>
  <c r="X8813" i="1"/>
  <c r="X8814" i="1"/>
  <c r="X8815" i="1"/>
  <c r="X8816" i="1"/>
  <c r="X8817" i="1"/>
  <c r="X8818" i="1"/>
  <c r="X8819" i="1"/>
  <c r="X8820" i="1"/>
  <c r="X8821" i="1"/>
  <c r="X8822" i="1"/>
  <c r="X8823" i="1"/>
  <c r="Y8823" i="1" s="1"/>
  <c r="X8824" i="1"/>
  <c r="X8825" i="1"/>
  <c r="X8826" i="1"/>
  <c r="X8827" i="1"/>
  <c r="X8828" i="1"/>
  <c r="X8829" i="1"/>
  <c r="X8830" i="1"/>
  <c r="X8831" i="1"/>
  <c r="X8832" i="1"/>
  <c r="X8833" i="1"/>
  <c r="X8834" i="1"/>
  <c r="X8835" i="1"/>
  <c r="Y8835" i="1" s="1"/>
  <c r="X8836" i="1"/>
  <c r="X8837" i="1"/>
  <c r="X8838" i="1"/>
  <c r="X8839" i="1"/>
  <c r="X8840" i="1"/>
  <c r="X8841" i="1"/>
  <c r="X8842" i="1"/>
  <c r="X8843" i="1"/>
  <c r="X8844" i="1"/>
  <c r="X8845" i="1"/>
  <c r="X8846" i="1"/>
  <c r="X8847" i="1"/>
  <c r="Y8847" i="1" s="1"/>
  <c r="X8848" i="1"/>
  <c r="X8849" i="1"/>
  <c r="X8850" i="1"/>
  <c r="X8851" i="1"/>
  <c r="X8852" i="1"/>
  <c r="X8853" i="1"/>
  <c r="X8854" i="1"/>
  <c r="X8855" i="1"/>
  <c r="X8856" i="1"/>
  <c r="X8857" i="1"/>
  <c r="X8858" i="1"/>
  <c r="X8859" i="1"/>
  <c r="Y8859" i="1" s="1"/>
  <c r="X8860" i="1"/>
  <c r="X8861" i="1"/>
  <c r="X8862" i="1"/>
  <c r="X8863" i="1"/>
  <c r="X8864" i="1"/>
  <c r="X8865" i="1"/>
  <c r="X8866" i="1"/>
  <c r="X8867" i="1"/>
  <c r="X8868" i="1"/>
  <c r="X8869" i="1"/>
  <c r="X8870" i="1"/>
  <c r="X8871" i="1"/>
  <c r="Y8871" i="1" s="1"/>
  <c r="X8872" i="1"/>
  <c r="X8873" i="1"/>
  <c r="X8874" i="1"/>
  <c r="X8875" i="1"/>
  <c r="X8876" i="1"/>
  <c r="X8877" i="1"/>
  <c r="X8878" i="1"/>
  <c r="X8879" i="1"/>
  <c r="X8880" i="1"/>
  <c r="X8881" i="1"/>
  <c r="X8882" i="1"/>
  <c r="X8883" i="1"/>
  <c r="Y8883" i="1" s="1"/>
  <c r="X8884" i="1"/>
  <c r="X8885" i="1"/>
  <c r="X8886" i="1"/>
  <c r="X8887" i="1"/>
  <c r="X8888" i="1"/>
  <c r="X8889" i="1"/>
  <c r="X8890" i="1"/>
  <c r="X8891" i="1"/>
  <c r="X8892" i="1"/>
  <c r="X8893" i="1"/>
  <c r="X8894" i="1"/>
  <c r="X8895" i="1"/>
  <c r="Y8895" i="1" s="1"/>
  <c r="X8896" i="1"/>
  <c r="X8897" i="1"/>
  <c r="X8898" i="1"/>
  <c r="X8899" i="1"/>
  <c r="X8900" i="1"/>
  <c r="X8901" i="1"/>
  <c r="X8902" i="1"/>
  <c r="X8903" i="1"/>
  <c r="X8904" i="1"/>
  <c r="X8905" i="1"/>
  <c r="X8906" i="1"/>
  <c r="X8907" i="1"/>
  <c r="Y8907" i="1" s="1"/>
  <c r="X8908" i="1"/>
  <c r="X8909" i="1"/>
  <c r="X8910" i="1"/>
  <c r="X8911" i="1"/>
  <c r="X8912" i="1"/>
  <c r="X8913" i="1"/>
  <c r="X8914" i="1"/>
  <c r="X8915" i="1"/>
  <c r="X8916" i="1"/>
  <c r="X8917" i="1"/>
  <c r="X8918" i="1"/>
  <c r="X8919" i="1"/>
  <c r="Y8919" i="1" s="1"/>
  <c r="X8920" i="1"/>
  <c r="X8921" i="1"/>
  <c r="X8922" i="1"/>
  <c r="X8923" i="1"/>
  <c r="X8924" i="1"/>
  <c r="X8925" i="1"/>
  <c r="X8926" i="1"/>
  <c r="X8927" i="1"/>
  <c r="X8928" i="1"/>
  <c r="X8929" i="1"/>
  <c r="X8930" i="1"/>
  <c r="X8931" i="1"/>
  <c r="Y8931" i="1" s="1"/>
  <c r="X8932" i="1"/>
  <c r="X8933" i="1"/>
  <c r="X8934" i="1"/>
  <c r="X8935" i="1"/>
  <c r="X8936" i="1"/>
  <c r="X8937" i="1"/>
  <c r="X8938" i="1"/>
  <c r="X8939" i="1"/>
  <c r="X8940" i="1"/>
  <c r="X8941" i="1"/>
  <c r="X8942" i="1"/>
  <c r="X8943" i="1"/>
  <c r="Y8943" i="1" s="1"/>
  <c r="X8944" i="1"/>
  <c r="X8945" i="1"/>
  <c r="X8946" i="1"/>
  <c r="X8947" i="1"/>
  <c r="X8948" i="1"/>
  <c r="X8949" i="1"/>
  <c r="X8950" i="1"/>
  <c r="X8951" i="1"/>
  <c r="X8952" i="1"/>
  <c r="X8953" i="1"/>
  <c r="X8954" i="1"/>
  <c r="X8955" i="1"/>
  <c r="Y8955" i="1" s="1"/>
  <c r="X8956" i="1"/>
  <c r="X8957" i="1"/>
  <c r="X8958" i="1"/>
  <c r="X8959" i="1"/>
  <c r="X8960" i="1"/>
  <c r="X8961" i="1"/>
  <c r="X8962" i="1"/>
  <c r="X8963" i="1"/>
  <c r="X8964" i="1"/>
  <c r="X8965" i="1"/>
  <c r="X8966" i="1"/>
  <c r="X8967" i="1"/>
  <c r="Y8967" i="1" s="1"/>
  <c r="X8968" i="1"/>
  <c r="X8969" i="1"/>
  <c r="X8970" i="1"/>
  <c r="X8971" i="1"/>
  <c r="X8972" i="1"/>
  <c r="X8973" i="1"/>
  <c r="X8974" i="1"/>
  <c r="X8975" i="1"/>
  <c r="X8976" i="1"/>
  <c r="X8977" i="1"/>
  <c r="X8978" i="1"/>
  <c r="X8979" i="1"/>
  <c r="Y8979" i="1" s="1"/>
  <c r="X8980" i="1"/>
  <c r="X8981" i="1"/>
  <c r="X8982" i="1"/>
  <c r="X8983" i="1"/>
  <c r="X8984" i="1"/>
  <c r="X8985" i="1"/>
  <c r="X8986" i="1"/>
  <c r="X8987" i="1"/>
  <c r="X8988" i="1"/>
  <c r="X8989" i="1"/>
  <c r="X8990" i="1"/>
  <c r="X8991" i="1"/>
  <c r="Y8991" i="1" s="1"/>
  <c r="X8992" i="1"/>
  <c r="X8993" i="1"/>
  <c r="X8994" i="1"/>
  <c r="X8995" i="1"/>
  <c r="X8996" i="1"/>
  <c r="X8997" i="1"/>
  <c r="X8998" i="1"/>
  <c r="X8999" i="1"/>
  <c r="X9000" i="1"/>
  <c r="X9001" i="1"/>
  <c r="X9002" i="1"/>
  <c r="X9003" i="1"/>
  <c r="Y9003" i="1" s="1"/>
  <c r="X9004" i="1"/>
  <c r="X9005" i="1"/>
  <c r="X9006" i="1"/>
  <c r="X9007" i="1"/>
  <c r="X9008" i="1"/>
  <c r="X9009" i="1"/>
  <c r="X9010" i="1"/>
  <c r="X9011" i="1"/>
  <c r="X9012" i="1"/>
  <c r="X9013" i="1"/>
  <c r="X9014" i="1"/>
  <c r="X9015" i="1"/>
  <c r="Y9015" i="1" s="1"/>
  <c r="X9016" i="1"/>
  <c r="X9017" i="1"/>
  <c r="X9018" i="1"/>
  <c r="X9019" i="1"/>
  <c r="X9020" i="1"/>
  <c r="X9021" i="1"/>
  <c r="X9022" i="1"/>
  <c r="X9023" i="1"/>
  <c r="X9024" i="1"/>
  <c r="X9025" i="1"/>
  <c r="X9026" i="1"/>
  <c r="X9027" i="1"/>
  <c r="Y9027" i="1" s="1"/>
  <c r="X9028" i="1"/>
  <c r="X9029" i="1"/>
  <c r="X9030" i="1"/>
  <c r="X9031" i="1"/>
  <c r="X9032" i="1"/>
  <c r="X9033" i="1"/>
  <c r="X9034" i="1"/>
  <c r="X9035" i="1"/>
  <c r="X9036" i="1"/>
  <c r="X9037" i="1"/>
  <c r="X9038" i="1"/>
  <c r="X9039" i="1"/>
  <c r="Y9039" i="1" s="1"/>
  <c r="X9040" i="1"/>
  <c r="X9041" i="1"/>
  <c r="X9042" i="1"/>
  <c r="X9043" i="1"/>
  <c r="X9044" i="1"/>
  <c r="X9045" i="1"/>
  <c r="X9046" i="1"/>
  <c r="X9047" i="1"/>
  <c r="X9048" i="1"/>
  <c r="X9049" i="1"/>
  <c r="X9050" i="1"/>
  <c r="X9051" i="1"/>
  <c r="Y9051" i="1" s="1"/>
  <c r="X9052" i="1"/>
  <c r="X9053" i="1"/>
  <c r="X9054" i="1"/>
  <c r="X9055" i="1"/>
  <c r="X9056" i="1"/>
  <c r="X9057" i="1"/>
  <c r="X9058" i="1"/>
  <c r="X9059" i="1"/>
  <c r="X9060" i="1"/>
  <c r="X9061" i="1"/>
  <c r="X9062" i="1"/>
  <c r="X9063" i="1"/>
  <c r="Y9063" i="1" s="1"/>
  <c r="X9064" i="1"/>
  <c r="X9065" i="1"/>
  <c r="X9066" i="1"/>
  <c r="X9067" i="1"/>
  <c r="X9068" i="1"/>
  <c r="X9069" i="1"/>
  <c r="X9070" i="1"/>
  <c r="X9071" i="1"/>
  <c r="X9072" i="1"/>
  <c r="X9073" i="1"/>
  <c r="X9074" i="1"/>
  <c r="X9075" i="1"/>
  <c r="Y9075" i="1" s="1"/>
  <c r="X9076" i="1"/>
  <c r="X9077" i="1"/>
  <c r="X9078" i="1"/>
  <c r="X9079" i="1"/>
  <c r="X9080" i="1"/>
  <c r="Y9080" i="1" s="1"/>
  <c r="X9081" i="1"/>
  <c r="Y9081" i="1" s="1"/>
  <c r="X9082" i="1"/>
  <c r="X9083" i="1"/>
  <c r="Y9083" i="1" s="1"/>
  <c r="X9084" i="1"/>
  <c r="Y9084" i="1" s="1"/>
  <c r="X9085" i="1"/>
  <c r="Y9085" i="1" s="1"/>
  <c r="X9086" i="1"/>
  <c r="Y9086" i="1" s="1"/>
  <c r="X9087" i="1"/>
  <c r="Y9087" i="1" s="1"/>
  <c r="X9088" i="1"/>
  <c r="Y9088" i="1" s="1"/>
  <c r="X9089" i="1"/>
  <c r="Y9089" i="1" s="1"/>
  <c r="X9090" i="1"/>
  <c r="Y9090" i="1" s="1"/>
  <c r="X9091" i="1"/>
  <c r="Y9091" i="1" s="1"/>
  <c r="X9092" i="1"/>
  <c r="Y9092" i="1" s="1"/>
  <c r="X9093" i="1"/>
  <c r="Y9093" i="1" s="1"/>
  <c r="X9094" i="1"/>
  <c r="Y9094" i="1" s="1"/>
  <c r="X9095" i="1"/>
  <c r="Y9095" i="1" s="1"/>
  <c r="X9096" i="1"/>
  <c r="Y9096" i="1" s="1"/>
  <c r="X9097" i="1"/>
  <c r="Y9097" i="1" s="1"/>
  <c r="X9098" i="1"/>
  <c r="Y9098" i="1" s="1"/>
  <c r="X9099" i="1"/>
  <c r="Y9099" i="1" s="1"/>
  <c r="X9100" i="1"/>
  <c r="Y9100" i="1" s="1"/>
  <c r="X9101" i="1"/>
  <c r="Y9101" i="1" s="1"/>
  <c r="X9102" i="1"/>
  <c r="Y9102" i="1" s="1"/>
  <c r="X9103" i="1"/>
  <c r="Y9103" i="1" s="1"/>
  <c r="X9104" i="1"/>
  <c r="Y9104" i="1" s="1"/>
  <c r="X9105" i="1"/>
  <c r="Y9105" i="1" s="1"/>
  <c r="X9106" i="1"/>
  <c r="Y9106" i="1" s="1"/>
  <c r="X9107" i="1"/>
  <c r="Y9107" i="1" s="1"/>
  <c r="X9108" i="1"/>
  <c r="Y9108" i="1" s="1"/>
  <c r="X9109" i="1"/>
  <c r="Y9109" i="1" s="1"/>
  <c r="X9110" i="1"/>
  <c r="Y9110" i="1" s="1"/>
  <c r="X9111" i="1"/>
  <c r="Y9111" i="1" s="1"/>
  <c r="X9112" i="1"/>
  <c r="Y9112" i="1" s="1"/>
  <c r="X9113" i="1"/>
  <c r="Y9113" i="1" s="1"/>
  <c r="X9114" i="1"/>
  <c r="Y9114" i="1" s="1"/>
  <c r="X9115" i="1"/>
  <c r="Y9115" i="1" s="1"/>
  <c r="X9116" i="1"/>
  <c r="Y9116" i="1" s="1"/>
  <c r="X9117" i="1"/>
  <c r="Y9117" i="1" s="1"/>
  <c r="X9118" i="1"/>
  <c r="Y9118" i="1" s="1"/>
  <c r="X9119" i="1"/>
  <c r="Y9119" i="1" s="1"/>
  <c r="X9120" i="1"/>
  <c r="Y9120" i="1" s="1"/>
  <c r="X9121" i="1"/>
  <c r="Y9121" i="1" s="1"/>
  <c r="X9122" i="1"/>
  <c r="Y9122" i="1" s="1"/>
  <c r="X9123" i="1"/>
  <c r="Y9123" i="1" s="1"/>
  <c r="X9124" i="1"/>
  <c r="Y9124" i="1" s="1"/>
  <c r="X9125" i="1"/>
  <c r="Y9125" i="1" s="1"/>
  <c r="X9126" i="1"/>
  <c r="Y9126" i="1" s="1"/>
  <c r="X9127" i="1"/>
  <c r="Y9127" i="1" s="1"/>
  <c r="X9128" i="1"/>
  <c r="Y9128" i="1" s="1"/>
  <c r="X9129" i="1"/>
  <c r="Y9129" i="1" s="1"/>
  <c r="X9130" i="1"/>
  <c r="Y9130" i="1" s="1"/>
  <c r="X9131" i="1"/>
  <c r="Y9131" i="1" s="1"/>
  <c r="X9132" i="1"/>
  <c r="Y9132" i="1" s="1"/>
  <c r="X9133" i="1"/>
  <c r="Y9133" i="1" s="1"/>
  <c r="X9134" i="1"/>
  <c r="Y9134" i="1" s="1"/>
  <c r="X9135" i="1"/>
  <c r="Y9135" i="1" s="1"/>
  <c r="X9136" i="1"/>
  <c r="Y9136" i="1" s="1"/>
  <c r="X9137" i="1"/>
  <c r="Y9137" i="1" s="1"/>
  <c r="X9138" i="1"/>
  <c r="Y9138" i="1" s="1"/>
  <c r="X9139" i="1"/>
  <c r="Y9139" i="1" s="1"/>
  <c r="X9140" i="1"/>
  <c r="Y9140" i="1" s="1"/>
  <c r="X9141" i="1"/>
  <c r="Y9141" i="1" s="1"/>
  <c r="X9142" i="1"/>
  <c r="Y9142" i="1" s="1"/>
  <c r="X9143" i="1"/>
  <c r="Y9143" i="1" s="1"/>
  <c r="X9144" i="1"/>
  <c r="Y9144" i="1" s="1"/>
  <c r="X9145" i="1"/>
  <c r="Y9145" i="1" s="1"/>
  <c r="X9146" i="1"/>
  <c r="Y9146" i="1" s="1"/>
  <c r="X9147" i="1"/>
  <c r="Y9147" i="1" s="1"/>
  <c r="X9148" i="1"/>
  <c r="Y9148" i="1" s="1"/>
  <c r="X9149" i="1"/>
  <c r="Y9149" i="1" s="1"/>
  <c r="X9150" i="1"/>
  <c r="Y9150" i="1" s="1"/>
  <c r="X9151" i="1"/>
  <c r="Y9151" i="1" s="1"/>
  <c r="X9152" i="1"/>
  <c r="Y9152" i="1" s="1"/>
  <c r="X9153" i="1"/>
  <c r="Y9153" i="1" s="1"/>
  <c r="X9154" i="1"/>
  <c r="Y9154" i="1" s="1"/>
  <c r="X9155" i="1"/>
  <c r="Y9155" i="1" s="1"/>
  <c r="X9156" i="1"/>
  <c r="Y9156" i="1" s="1"/>
  <c r="X9157" i="1"/>
  <c r="Y9157" i="1" s="1"/>
  <c r="X9158" i="1"/>
  <c r="Y9158" i="1" s="1"/>
  <c r="X9159" i="1"/>
  <c r="Y9159" i="1" s="1"/>
  <c r="X9160" i="1"/>
  <c r="Y9160" i="1" s="1"/>
  <c r="X9161" i="1"/>
  <c r="Y9161" i="1" s="1"/>
  <c r="X9162" i="1"/>
  <c r="Y9162" i="1" s="1"/>
  <c r="X9163" i="1"/>
  <c r="Y9163" i="1" s="1"/>
  <c r="X9164" i="1"/>
  <c r="Y9164" i="1" s="1"/>
  <c r="X9165" i="1"/>
  <c r="Y9165" i="1" s="1"/>
  <c r="X9166" i="1"/>
  <c r="Y9166" i="1" s="1"/>
  <c r="X9167" i="1"/>
  <c r="Y9167" i="1" s="1"/>
  <c r="X9168" i="1"/>
  <c r="Y9168" i="1" s="1"/>
  <c r="X9169" i="1"/>
  <c r="Y9169" i="1" s="1"/>
  <c r="X9170" i="1"/>
  <c r="Y9170" i="1" s="1"/>
  <c r="X9171" i="1"/>
  <c r="Y9171" i="1" s="1"/>
  <c r="X9172" i="1"/>
  <c r="Y9172" i="1" s="1"/>
  <c r="X9173" i="1"/>
  <c r="X9174" i="1"/>
  <c r="Y9174" i="1" s="1"/>
  <c r="X9175" i="1"/>
  <c r="Y9175" i="1" s="1"/>
  <c r="X9176" i="1"/>
  <c r="Y9176" i="1" s="1"/>
  <c r="X9177" i="1"/>
  <c r="Y9177" i="1" s="1"/>
  <c r="X9178" i="1"/>
  <c r="Y9178" i="1" s="1"/>
  <c r="X9179" i="1"/>
  <c r="X9180" i="1"/>
  <c r="Y9180" i="1" s="1"/>
  <c r="X9181" i="1"/>
  <c r="Y9181" i="1" s="1"/>
  <c r="X9182" i="1"/>
  <c r="Y9182" i="1" s="1"/>
  <c r="X9183" i="1"/>
  <c r="Y9183" i="1" s="1"/>
  <c r="X9184" i="1"/>
  <c r="Y9184" i="1" s="1"/>
  <c r="X9185" i="1"/>
  <c r="Y9185" i="1" s="1"/>
  <c r="X9186" i="1"/>
  <c r="Y9186" i="1" s="1"/>
  <c r="X9187" i="1"/>
  <c r="Y9187" i="1" s="1"/>
  <c r="X9188" i="1"/>
  <c r="Y9188" i="1" s="1"/>
  <c r="X9189" i="1"/>
  <c r="Y9189" i="1" s="1"/>
  <c r="X9190" i="1"/>
  <c r="Y9190" i="1" s="1"/>
  <c r="X9191" i="1"/>
  <c r="Y9191" i="1" s="1"/>
  <c r="X9192" i="1"/>
  <c r="Y9192" i="1" s="1"/>
  <c r="X9193" i="1"/>
  <c r="Y9193" i="1" s="1"/>
  <c r="X9194" i="1"/>
  <c r="Y9194" i="1" s="1"/>
  <c r="X9195" i="1"/>
  <c r="Y9195" i="1" s="1"/>
  <c r="X9196" i="1"/>
  <c r="Y9196" i="1" s="1"/>
  <c r="X9197" i="1"/>
  <c r="Y9197" i="1" s="1"/>
  <c r="X9198" i="1"/>
  <c r="Y9198" i="1" s="1"/>
  <c r="X9199" i="1"/>
  <c r="Y9199" i="1" s="1"/>
  <c r="X9200" i="1"/>
  <c r="Y9200" i="1" s="1"/>
  <c r="X9201" i="1"/>
  <c r="Y9201" i="1" s="1"/>
  <c r="X9202" i="1"/>
  <c r="Y9202" i="1" s="1"/>
  <c r="X9203" i="1"/>
  <c r="Y9203" i="1" s="1"/>
  <c r="X9204" i="1"/>
  <c r="Y9204" i="1" s="1"/>
  <c r="X9205" i="1"/>
  <c r="Y9205" i="1" s="1"/>
  <c r="X9206" i="1"/>
  <c r="Y9206" i="1" s="1"/>
  <c r="X9207" i="1"/>
  <c r="Y9207" i="1" s="1"/>
  <c r="X9208" i="1"/>
  <c r="Y9208" i="1" s="1"/>
  <c r="X9209" i="1"/>
  <c r="Y9209" i="1" s="1"/>
  <c r="X9210" i="1"/>
  <c r="Y9210" i="1" s="1"/>
  <c r="X9211" i="1"/>
  <c r="Y9211" i="1" s="1"/>
  <c r="X9212" i="1"/>
  <c r="Y9212" i="1" s="1"/>
  <c r="X9213" i="1"/>
  <c r="Y9213" i="1" s="1"/>
  <c r="X9214" i="1"/>
  <c r="Y9214" i="1" s="1"/>
  <c r="X9215" i="1"/>
  <c r="Y9215" i="1" s="1"/>
  <c r="X9216" i="1"/>
  <c r="Y9216" i="1" s="1"/>
  <c r="X9217" i="1"/>
  <c r="Y9217" i="1" s="1"/>
  <c r="X9218" i="1"/>
  <c r="Y9218" i="1" s="1"/>
  <c r="X9219" i="1"/>
  <c r="Y9219" i="1" s="1"/>
  <c r="X9220" i="1"/>
  <c r="Y9220" i="1" s="1"/>
  <c r="X9221" i="1"/>
  <c r="Y9221" i="1" s="1"/>
  <c r="X9222" i="1"/>
  <c r="Y9222" i="1" s="1"/>
  <c r="X9223" i="1"/>
  <c r="Y9223" i="1" s="1"/>
  <c r="X9224" i="1"/>
  <c r="Y9224" i="1" s="1"/>
  <c r="X9225" i="1"/>
  <c r="Y9225" i="1" s="1"/>
  <c r="X9226" i="1"/>
  <c r="Y9226" i="1" s="1"/>
  <c r="X9227" i="1"/>
  <c r="Y9227" i="1" s="1"/>
  <c r="X9228" i="1"/>
  <c r="Y9228" i="1" s="1"/>
  <c r="X9229" i="1"/>
  <c r="Y9229" i="1" s="1"/>
  <c r="X9230" i="1"/>
  <c r="Y9230" i="1" s="1"/>
  <c r="X9231" i="1"/>
  <c r="Y9231" i="1" s="1"/>
  <c r="X9232" i="1"/>
  <c r="Y9232" i="1" s="1"/>
  <c r="X9233" i="1"/>
  <c r="Y9233" i="1" s="1"/>
  <c r="X9234" i="1"/>
  <c r="Y9234" i="1" s="1"/>
  <c r="X9235" i="1"/>
  <c r="Y9235" i="1" s="1"/>
  <c r="X9236" i="1"/>
  <c r="Y9236" i="1" s="1"/>
  <c r="X9237" i="1"/>
  <c r="Y9237" i="1" s="1"/>
  <c r="X9238" i="1"/>
  <c r="Y9238" i="1" s="1"/>
  <c r="X9239" i="1"/>
  <c r="Y9239" i="1" s="1"/>
  <c r="X9240" i="1"/>
  <c r="Y9240" i="1" s="1"/>
  <c r="X9241" i="1"/>
  <c r="Y9241" i="1" s="1"/>
  <c r="X9242" i="1"/>
  <c r="Y9242" i="1" s="1"/>
  <c r="X9243" i="1"/>
  <c r="Y9243" i="1" s="1"/>
  <c r="X9244" i="1"/>
  <c r="Y9244" i="1" s="1"/>
  <c r="X9245" i="1"/>
  <c r="Y9245" i="1" s="1"/>
  <c r="X9246" i="1"/>
  <c r="Y9246" i="1" s="1"/>
  <c r="X9247" i="1"/>
  <c r="Y9247" i="1" s="1"/>
  <c r="X9248" i="1"/>
  <c r="Y9248" i="1" s="1"/>
  <c r="X9249" i="1"/>
  <c r="Y9249" i="1" s="1"/>
  <c r="X9250" i="1"/>
  <c r="Y9250" i="1" s="1"/>
  <c r="X9251" i="1"/>
  <c r="Y9251" i="1" s="1"/>
  <c r="X9252" i="1"/>
  <c r="Y9252" i="1" s="1"/>
  <c r="X9253" i="1"/>
  <c r="Y9253" i="1" s="1"/>
  <c r="X9254" i="1"/>
  <c r="Y9254" i="1" s="1"/>
  <c r="X9255" i="1"/>
  <c r="Y9255" i="1" s="1"/>
  <c r="X9256" i="1"/>
  <c r="Y9256" i="1" s="1"/>
  <c r="X9257" i="1"/>
  <c r="Y9257" i="1" s="1"/>
  <c r="X9258" i="1"/>
  <c r="Y9258" i="1" s="1"/>
  <c r="X9259" i="1"/>
  <c r="X9260" i="1"/>
  <c r="Y9260" i="1" s="1"/>
  <c r="X9261" i="1"/>
  <c r="Y9261" i="1" s="1"/>
  <c r="X9262" i="1"/>
  <c r="Y9262" i="1" s="1"/>
  <c r="X9263" i="1"/>
  <c r="Y9263" i="1" s="1"/>
  <c r="X9264" i="1"/>
  <c r="Y9264" i="1" s="1"/>
  <c r="X9265" i="1"/>
  <c r="Y9265" i="1" s="1"/>
  <c r="X9266" i="1"/>
  <c r="Y9266" i="1" s="1"/>
  <c r="X9267" i="1"/>
  <c r="Y9267" i="1" s="1"/>
  <c r="X9268" i="1"/>
  <c r="Y9268" i="1" s="1"/>
  <c r="X9269" i="1"/>
  <c r="Y9269" i="1" s="1"/>
  <c r="X9270" i="1"/>
  <c r="Y9270" i="1" s="1"/>
  <c r="X9271" i="1"/>
  <c r="Y9271" i="1" s="1"/>
  <c r="X9272" i="1"/>
  <c r="Y9272" i="1" s="1"/>
  <c r="X9273" i="1"/>
  <c r="Y9273" i="1" s="1"/>
  <c r="X9274" i="1"/>
  <c r="Y9274" i="1" s="1"/>
  <c r="X9275" i="1"/>
  <c r="Y9275" i="1" s="1"/>
  <c r="X9276" i="1"/>
  <c r="Y9276" i="1" s="1"/>
  <c r="X9277" i="1"/>
  <c r="Y9277" i="1" s="1"/>
  <c r="X9278" i="1"/>
  <c r="Y9278" i="1" s="1"/>
  <c r="X9279" i="1"/>
  <c r="Y9279" i="1" s="1"/>
  <c r="X9280" i="1"/>
  <c r="Y9280" i="1" s="1"/>
  <c r="X9281" i="1"/>
  <c r="Y9281" i="1" s="1"/>
  <c r="X9282" i="1"/>
  <c r="Y9282" i="1" s="1"/>
  <c r="X9283" i="1"/>
  <c r="Y9283" i="1" s="1"/>
  <c r="X9284" i="1"/>
  <c r="Y9284" i="1" s="1"/>
  <c r="X9285" i="1"/>
  <c r="Y9285" i="1" s="1"/>
  <c r="X9286" i="1"/>
  <c r="Y9286" i="1" s="1"/>
  <c r="X9287" i="1"/>
  <c r="Y9287" i="1" s="1"/>
  <c r="X9288" i="1"/>
  <c r="Y9288" i="1" s="1"/>
  <c r="X9289" i="1"/>
  <c r="Y9289" i="1" s="1"/>
  <c r="X9290" i="1"/>
  <c r="X9291" i="1"/>
  <c r="Y9291" i="1" s="1"/>
  <c r="X9292" i="1"/>
  <c r="Y9292" i="1" s="1"/>
  <c r="X9293" i="1"/>
  <c r="Y9293" i="1" s="1"/>
  <c r="X9294" i="1"/>
  <c r="Y9294" i="1" s="1"/>
  <c r="X9295" i="1"/>
  <c r="Y9295" i="1" s="1"/>
  <c r="X9296" i="1"/>
  <c r="Y9296" i="1" s="1"/>
  <c r="X9297" i="1"/>
  <c r="Y9297" i="1" s="1"/>
  <c r="X9298" i="1"/>
  <c r="Y9298" i="1" s="1"/>
  <c r="X9299" i="1"/>
  <c r="Y9299" i="1" s="1"/>
  <c r="X9300" i="1"/>
  <c r="Y9300" i="1" s="1"/>
  <c r="X9301" i="1"/>
  <c r="Y9301" i="1" s="1"/>
  <c r="X9302" i="1"/>
  <c r="Y9302" i="1" s="1"/>
  <c r="X9303" i="1"/>
  <c r="Y9303" i="1" s="1"/>
  <c r="X9304" i="1"/>
  <c r="Y9304" i="1" s="1"/>
  <c r="X9305" i="1"/>
  <c r="Y9305" i="1" s="1"/>
  <c r="X9306" i="1"/>
  <c r="Y9306" i="1" s="1"/>
  <c r="X9307" i="1"/>
  <c r="Y9307" i="1" s="1"/>
  <c r="X9308" i="1"/>
  <c r="Y9308" i="1" s="1"/>
  <c r="X9309" i="1"/>
  <c r="Y9309" i="1" s="1"/>
  <c r="X9310" i="1"/>
  <c r="Y9310" i="1" s="1"/>
  <c r="X9311" i="1"/>
  <c r="Y9311" i="1" s="1"/>
  <c r="X9312" i="1"/>
  <c r="Y9312" i="1" s="1"/>
  <c r="X9313" i="1"/>
  <c r="Y9313" i="1" s="1"/>
  <c r="X9314" i="1"/>
  <c r="Y9314" i="1" s="1"/>
  <c r="X9315" i="1"/>
  <c r="Y9315" i="1" s="1"/>
  <c r="X9316" i="1"/>
  <c r="Y9316" i="1" s="1"/>
  <c r="X9317" i="1"/>
  <c r="X9318" i="1"/>
  <c r="Y9318" i="1" s="1"/>
  <c r="X9319" i="1"/>
  <c r="Y9319" i="1" s="1"/>
  <c r="X9320" i="1"/>
  <c r="Y9320" i="1" s="1"/>
  <c r="X9321" i="1"/>
  <c r="Y9321" i="1" s="1"/>
  <c r="X9322" i="1"/>
  <c r="Y9322" i="1" s="1"/>
  <c r="X9323" i="1"/>
  <c r="Y9323" i="1" s="1"/>
  <c r="X9324" i="1"/>
  <c r="Y9324" i="1" s="1"/>
  <c r="X9325" i="1"/>
  <c r="Y9325" i="1" s="1"/>
  <c r="X9326" i="1"/>
  <c r="Y9326" i="1" s="1"/>
  <c r="X9327" i="1"/>
  <c r="Y9327" i="1" s="1"/>
  <c r="X9328" i="1"/>
  <c r="Y9328" i="1" s="1"/>
  <c r="X9329" i="1"/>
  <c r="Y9329" i="1" s="1"/>
  <c r="X9330" i="1"/>
  <c r="Y9330" i="1" s="1"/>
  <c r="X9331" i="1"/>
  <c r="Y9331" i="1" s="1"/>
  <c r="X9332" i="1"/>
  <c r="Y9332" i="1" s="1"/>
  <c r="X9333" i="1"/>
  <c r="Y9333" i="1" s="1"/>
  <c r="X9334" i="1"/>
  <c r="Y9334" i="1" s="1"/>
  <c r="X9335" i="1"/>
  <c r="Y9335" i="1" s="1"/>
  <c r="X9336" i="1"/>
  <c r="Y9336" i="1" s="1"/>
  <c r="X9337" i="1"/>
  <c r="Y9337" i="1" s="1"/>
  <c r="X9338" i="1"/>
  <c r="Y9338" i="1" s="1"/>
  <c r="X9339" i="1"/>
  <c r="Y9339" i="1" s="1"/>
  <c r="X9340" i="1"/>
  <c r="Y9340" i="1" s="1"/>
  <c r="X9341" i="1"/>
  <c r="Y9341" i="1" s="1"/>
  <c r="X9342" i="1"/>
  <c r="Y9342" i="1" s="1"/>
  <c r="X9343" i="1"/>
  <c r="X9344" i="1"/>
  <c r="Y9344" i="1" s="1"/>
  <c r="X9345" i="1"/>
  <c r="Y9345" i="1" s="1"/>
  <c r="X9346" i="1"/>
  <c r="Y9346" i="1" s="1"/>
  <c r="X9347" i="1"/>
  <c r="Y9347" i="1" s="1"/>
  <c r="X9348" i="1"/>
  <c r="Y9348" i="1" s="1"/>
  <c r="X9349" i="1"/>
  <c r="Y9349" i="1" s="1"/>
  <c r="X9350" i="1"/>
  <c r="Y9350" i="1" s="1"/>
  <c r="X9351" i="1"/>
  <c r="Y9351" i="1" s="1"/>
  <c r="X9352" i="1"/>
  <c r="Y9352" i="1" s="1"/>
  <c r="X9353" i="1"/>
  <c r="Y9353" i="1" s="1"/>
  <c r="X9354" i="1"/>
  <c r="Y9354" i="1" s="1"/>
  <c r="X9355" i="1"/>
  <c r="Y9355" i="1" s="1"/>
  <c r="X9356" i="1"/>
  <c r="Y9356" i="1" s="1"/>
  <c r="X9357" i="1"/>
  <c r="Y9357" i="1" s="1"/>
  <c r="X9358" i="1"/>
  <c r="Y9358" i="1" s="1"/>
  <c r="X9359" i="1"/>
  <c r="Y9359" i="1" s="1"/>
  <c r="X9360" i="1"/>
  <c r="Y9360" i="1" s="1"/>
  <c r="X9361" i="1"/>
  <c r="Y9361" i="1" s="1"/>
  <c r="X9362" i="1"/>
  <c r="Y9362" i="1" s="1"/>
  <c r="X9363" i="1"/>
  <c r="Y9363" i="1" s="1"/>
  <c r="X9364" i="1"/>
  <c r="Y9364" i="1" s="1"/>
  <c r="X9365" i="1"/>
  <c r="Y9365" i="1" s="1"/>
  <c r="X9366" i="1"/>
  <c r="Y9366" i="1" s="1"/>
  <c r="X9367" i="1"/>
  <c r="Y9367" i="1" s="1"/>
  <c r="X9368" i="1"/>
  <c r="Y9368" i="1" s="1"/>
  <c r="X9369" i="1"/>
  <c r="Y9369" i="1" s="1"/>
  <c r="X9370" i="1"/>
  <c r="Y9370" i="1" s="1"/>
  <c r="X9371" i="1"/>
  <c r="X9372" i="1"/>
  <c r="Y9372" i="1" s="1"/>
  <c r="X9374" i="1"/>
  <c r="Y9374" i="1" s="1"/>
  <c r="X9375" i="1"/>
  <c r="Y9375" i="1" s="1"/>
  <c r="X9376" i="1"/>
  <c r="Y9376" i="1" s="1"/>
  <c r="X9377" i="1"/>
  <c r="Y9377" i="1" s="1"/>
  <c r="X9378" i="1"/>
  <c r="Y9378" i="1" s="1"/>
  <c r="X9379" i="1"/>
  <c r="Y9379" i="1" s="1"/>
  <c r="X9380" i="1"/>
  <c r="X9381" i="1"/>
  <c r="Y9381" i="1" s="1"/>
  <c r="X9382" i="1"/>
  <c r="Y9382" i="1" s="1"/>
  <c r="X9383" i="1"/>
  <c r="Y9383" i="1" s="1"/>
  <c r="X9384" i="1"/>
  <c r="Y9384" i="1" s="1"/>
  <c r="X9385" i="1"/>
  <c r="Y9385" i="1" s="1"/>
  <c r="X9386" i="1"/>
  <c r="Y9386" i="1" s="1"/>
  <c r="X9387" i="1"/>
  <c r="Y9387" i="1" s="1"/>
  <c r="X9388" i="1"/>
  <c r="Y9388" i="1" s="1"/>
  <c r="X9389" i="1"/>
  <c r="Y9389" i="1" s="1"/>
  <c r="X9390" i="1"/>
  <c r="Y9390" i="1" s="1"/>
  <c r="X9391" i="1"/>
  <c r="Y9392" i="1"/>
  <c r="X9393" i="1"/>
  <c r="X9394" i="1"/>
  <c r="Y9394" i="1" s="1"/>
  <c r="X9395" i="1"/>
  <c r="X9396" i="1"/>
  <c r="Y9396" i="1" s="1"/>
  <c r="X9397" i="1"/>
  <c r="Y9397" i="1" s="1"/>
  <c r="X9398" i="1"/>
  <c r="Y9398" i="1" s="1"/>
  <c r="X9399" i="1"/>
  <c r="Y9399" i="1" s="1"/>
  <c r="X9400" i="1"/>
  <c r="Y9400" i="1" s="1"/>
  <c r="X9401" i="1"/>
  <c r="Y9401" i="1" s="1"/>
  <c r="X9402" i="1"/>
  <c r="Y9402" i="1" s="1"/>
  <c r="X9403" i="1"/>
  <c r="Y9403" i="1" s="1"/>
  <c r="X9404" i="1"/>
  <c r="Y9404" i="1" s="1"/>
  <c r="X9405" i="1"/>
  <c r="Y9405" i="1" s="1"/>
  <c r="X9406" i="1"/>
  <c r="Y9406" i="1" s="1"/>
  <c r="X9407" i="1"/>
  <c r="Y9407" i="1" s="1"/>
  <c r="Y3" i="1"/>
  <c r="Y4" i="1"/>
  <c r="Y5" i="1"/>
  <c r="Y6" i="1"/>
  <c r="Y8" i="1"/>
  <c r="Y11" i="1"/>
  <c r="Y12" i="1"/>
  <c r="Y13" i="1"/>
  <c r="Y14" i="1"/>
  <c r="Y16" i="1"/>
  <c r="Y17" i="1"/>
  <c r="Y20" i="1"/>
  <c r="Y22" i="1"/>
  <c r="Y24" i="1"/>
  <c r="Y25" i="1"/>
  <c r="Y26" i="1"/>
  <c r="Y27" i="1"/>
  <c r="Y28" i="1"/>
  <c r="Y29" i="1"/>
  <c r="Y30" i="1"/>
  <c r="Y32" i="1"/>
  <c r="Y35" i="1"/>
  <c r="Y36" i="1"/>
  <c r="Y37" i="1"/>
  <c r="Y38" i="1"/>
  <c r="Y40" i="1"/>
  <c r="Y41" i="1"/>
  <c r="Y44" i="1"/>
  <c r="Y46" i="1"/>
  <c r="Y48" i="1"/>
  <c r="Y49" i="1"/>
  <c r="Y51" i="1"/>
  <c r="Y52" i="1"/>
  <c r="Y53" i="1"/>
  <c r="Y54" i="1"/>
  <c r="Y56" i="1"/>
  <c r="Y59" i="1"/>
  <c r="Y60" i="1"/>
  <c r="Y61" i="1"/>
  <c r="Y62" i="1"/>
  <c r="Y64" i="1"/>
  <c r="Y65" i="1"/>
  <c r="Y68" i="1"/>
  <c r="Y70" i="1"/>
  <c r="Y72" i="1"/>
  <c r="Y73" i="1"/>
  <c r="Y75" i="1"/>
  <c r="Y76" i="1"/>
  <c r="Y77" i="1"/>
  <c r="Y78" i="1"/>
  <c r="Y80" i="1"/>
  <c r="Y83" i="1"/>
  <c r="Y84" i="1"/>
  <c r="Y85" i="1"/>
  <c r="Y86" i="1"/>
  <c r="Y88" i="1"/>
  <c r="Y89" i="1"/>
  <c r="Y90" i="1"/>
  <c r="Y92" i="1"/>
  <c r="Y94" i="1"/>
  <c r="Y96" i="1"/>
  <c r="Y97" i="1"/>
  <c r="Y99" i="1"/>
  <c r="Y100" i="1"/>
  <c r="Y101" i="1"/>
  <c r="Y102" i="1"/>
  <c r="Y104" i="1"/>
  <c r="Y107" i="1"/>
  <c r="Y108" i="1"/>
  <c r="Y109" i="1"/>
  <c r="Y110" i="1"/>
  <c r="Y112" i="1"/>
  <c r="Y113" i="1"/>
  <c r="Y115" i="1"/>
  <c r="Y116" i="1"/>
  <c r="Y118" i="1"/>
  <c r="Y120" i="1"/>
  <c r="Y121" i="1"/>
  <c r="Y123" i="1"/>
  <c r="Y124" i="1"/>
  <c r="Y125" i="1"/>
  <c r="Y126" i="1"/>
  <c r="Y128" i="1"/>
  <c r="Y131" i="1"/>
  <c r="Y132" i="1"/>
  <c r="Y133" i="1"/>
  <c r="Y134" i="1"/>
  <c r="Y136" i="1"/>
  <c r="Y137" i="1"/>
  <c r="Y140" i="1"/>
  <c r="Y142" i="1"/>
  <c r="Y144" i="1"/>
  <c r="Y145" i="1"/>
  <c r="Y147" i="1"/>
  <c r="Y148" i="1"/>
  <c r="Y149" i="1"/>
  <c r="Y150" i="1"/>
  <c r="Y152" i="1"/>
  <c r="Y154" i="1"/>
  <c r="Y155" i="1"/>
  <c r="Y156" i="1"/>
  <c r="Y157" i="1"/>
  <c r="Y158" i="1"/>
  <c r="Y160" i="1"/>
  <c r="Y161" i="1"/>
  <c r="Y163" i="1"/>
  <c r="Y164" i="1"/>
  <c r="Y166" i="1"/>
  <c r="Y168" i="1"/>
  <c r="Y169" i="1"/>
  <c r="Y171" i="1"/>
  <c r="Y172" i="1"/>
  <c r="Y173" i="1"/>
  <c r="Y174" i="1"/>
  <c r="Y176" i="1"/>
  <c r="Y179" i="1"/>
  <c r="Y180" i="1"/>
  <c r="Y181" i="1"/>
  <c r="Y182" i="1"/>
  <c r="Y184" i="1"/>
  <c r="Y185" i="1"/>
  <c r="Y188" i="1"/>
  <c r="Y190" i="1"/>
  <c r="Y192" i="1"/>
  <c r="Y193" i="1"/>
  <c r="Y195" i="1"/>
  <c r="Y196" i="1"/>
  <c r="Y197" i="1"/>
  <c r="Y198" i="1"/>
  <c r="Y200" i="1"/>
  <c r="Y203" i="1"/>
  <c r="Y204" i="1"/>
  <c r="Y205" i="1"/>
  <c r="Y206" i="1"/>
  <c r="Y208" i="1"/>
  <c r="Y209" i="1"/>
  <c r="Y211" i="1"/>
  <c r="Y212" i="1"/>
  <c r="Y214" i="1"/>
  <c r="Y216" i="1"/>
  <c r="Y217" i="1"/>
  <c r="Y218" i="1"/>
  <c r="Y219" i="1"/>
  <c r="Y220" i="1"/>
  <c r="Y221" i="1"/>
  <c r="Y222" i="1"/>
  <c r="Y224" i="1"/>
  <c r="Y225" i="1"/>
  <c r="Y227" i="1"/>
  <c r="Y228" i="1"/>
  <c r="Y229" i="1"/>
  <c r="Y230" i="1"/>
  <c r="Y232" i="1"/>
  <c r="Y233" i="1"/>
  <c r="Y236" i="1"/>
  <c r="Y238" i="1"/>
  <c r="Y240" i="1"/>
  <c r="Y241" i="1"/>
  <c r="Y243" i="1"/>
  <c r="Y244" i="1"/>
  <c r="Y245" i="1"/>
  <c r="Y246" i="1"/>
  <c r="Y248" i="1"/>
  <c r="Y251" i="1"/>
  <c r="Y252" i="1"/>
  <c r="Y253" i="1"/>
  <c r="Y254" i="1"/>
  <c r="Y256" i="1"/>
  <c r="Y257" i="1"/>
  <c r="Y259" i="1"/>
  <c r="Y260" i="1"/>
  <c r="Y262" i="1"/>
  <c r="Y264" i="1"/>
  <c r="Y265" i="1"/>
  <c r="Y267" i="1"/>
  <c r="Y268" i="1"/>
  <c r="Y269" i="1"/>
  <c r="Y270" i="1"/>
  <c r="Y272" i="1"/>
  <c r="Y273" i="1"/>
  <c r="Y275" i="1"/>
  <c r="Y276" i="1"/>
  <c r="Y277" i="1"/>
  <c r="Y278" i="1"/>
  <c r="Y280" i="1"/>
  <c r="Y281" i="1"/>
  <c r="Y282" i="1"/>
  <c r="Y284" i="1"/>
  <c r="Y286" i="1"/>
  <c r="Y288" i="1"/>
  <c r="Y289" i="1"/>
  <c r="Y291" i="1"/>
  <c r="Y292" i="1"/>
  <c r="Y293" i="1"/>
  <c r="Y294" i="1"/>
  <c r="Y296" i="1"/>
  <c r="Y299" i="1"/>
  <c r="Y300" i="1"/>
  <c r="Y301" i="1"/>
  <c r="Y302" i="1"/>
  <c r="Y304" i="1"/>
  <c r="Y305" i="1"/>
  <c r="Y308" i="1"/>
  <c r="Y310" i="1"/>
  <c r="Y312" i="1"/>
  <c r="Y313" i="1"/>
  <c r="Y315" i="1"/>
  <c r="Y316" i="1"/>
  <c r="Y317" i="1"/>
  <c r="Y318" i="1"/>
  <c r="Y320" i="1"/>
  <c r="Y323" i="1"/>
  <c r="Y324" i="1"/>
  <c r="Y325" i="1"/>
  <c r="Y326" i="1"/>
  <c r="Y328" i="1"/>
  <c r="Y329" i="1"/>
  <c r="Y332" i="1"/>
  <c r="Y334" i="1"/>
  <c r="Y336" i="1"/>
  <c r="Y337" i="1"/>
  <c r="Y339" i="1"/>
  <c r="Y340" i="1"/>
  <c r="Y341" i="1"/>
  <c r="Y342" i="1"/>
  <c r="Y344" i="1"/>
  <c r="Y346" i="1"/>
  <c r="Y347" i="1"/>
  <c r="Y348" i="1"/>
  <c r="Y349" i="1"/>
  <c r="Y350" i="1"/>
  <c r="Y352" i="1"/>
  <c r="Y353" i="1"/>
  <c r="Y356" i="1"/>
  <c r="Y358" i="1"/>
  <c r="Y360" i="1"/>
  <c r="Y361" i="1"/>
  <c r="Y363" i="1"/>
  <c r="Y364" i="1"/>
  <c r="Y365" i="1"/>
  <c r="Y366" i="1"/>
  <c r="Y368" i="1"/>
  <c r="Y371" i="1"/>
  <c r="Y372" i="1"/>
  <c r="Y373" i="1"/>
  <c r="Y374" i="1"/>
  <c r="Y376" i="1"/>
  <c r="Y377" i="1"/>
  <c r="Y380" i="1"/>
  <c r="Y381" i="1"/>
  <c r="Y382" i="1"/>
  <c r="Y384" i="1"/>
  <c r="Y385" i="1"/>
  <c r="Y387" i="1"/>
  <c r="Y388" i="1"/>
  <c r="Y389" i="1"/>
  <c r="Y390" i="1"/>
  <c r="Y392" i="1"/>
  <c r="Y395" i="1"/>
  <c r="Y396" i="1"/>
  <c r="Y397" i="1"/>
  <c r="Y398" i="1"/>
  <c r="Y400" i="1"/>
  <c r="Y401" i="1"/>
  <c r="Y404" i="1"/>
  <c r="Y406" i="1"/>
  <c r="Y408" i="1"/>
  <c r="Y409" i="1"/>
  <c r="Y410" i="1"/>
  <c r="Y411" i="1"/>
  <c r="Y412" i="1"/>
  <c r="Y413" i="1"/>
  <c r="Y414" i="1"/>
  <c r="Y416" i="1"/>
  <c r="Y419" i="1"/>
  <c r="Y420" i="1"/>
  <c r="Y421" i="1"/>
  <c r="Y422" i="1"/>
  <c r="Y424" i="1"/>
  <c r="Y425" i="1"/>
  <c r="Y428" i="1"/>
  <c r="Y430" i="1"/>
  <c r="Y432" i="1"/>
  <c r="Y433" i="1"/>
  <c r="Y435" i="1"/>
  <c r="Y436" i="1"/>
  <c r="Y437" i="1"/>
  <c r="Y438" i="1"/>
  <c r="Y440" i="1"/>
  <c r="Y443" i="1"/>
  <c r="Y444" i="1"/>
  <c r="Y445" i="1"/>
  <c r="Y446" i="1"/>
  <c r="Y448" i="1"/>
  <c r="Y449" i="1"/>
  <c r="Y452" i="1"/>
  <c r="Y454" i="1"/>
  <c r="Y456" i="1"/>
  <c r="Y457" i="1"/>
  <c r="Y459" i="1"/>
  <c r="Y460" i="1"/>
  <c r="Y461" i="1"/>
  <c r="Y462" i="1"/>
  <c r="Y464" i="1"/>
  <c r="Y467" i="1"/>
  <c r="Y468" i="1"/>
  <c r="Y469" i="1"/>
  <c r="Y470" i="1"/>
  <c r="Y472" i="1"/>
  <c r="Y473" i="1"/>
  <c r="Y474" i="1"/>
  <c r="Y475" i="1"/>
  <c r="Y476" i="1"/>
  <c r="Y477" i="1"/>
  <c r="Y478" i="1"/>
  <c r="Y480" i="1"/>
  <c r="Y481" i="1"/>
  <c r="Y483" i="1"/>
  <c r="Y484" i="1"/>
  <c r="Y485" i="1"/>
  <c r="Y486" i="1"/>
  <c r="Y488" i="1"/>
  <c r="Y491" i="1"/>
  <c r="Y492" i="1"/>
  <c r="Y493" i="1"/>
  <c r="Y494" i="1"/>
  <c r="Y496" i="1"/>
  <c r="Y497" i="1"/>
  <c r="Y500" i="1"/>
  <c r="Y502" i="1"/>
  <c r="Y504" i="1"/>
  <c r="Y505" i="1"/>
  <c r="Y507" i="1"/>
  <c r="Y508" i="1"/>
  <c r="Y509" i="1"/>
  <c r="Y510" i="1"/>
  <c r="Y512" i="1"/>
  <c r="Y515" i="1"/>
  <c r="Y516" i="1"/>
  <c r="Y517" i="1"/>
  <c r="Y518" i="1"/>
  <c r="Y520" i="1"/>
  <c r="Y521" i="1"/>
  <c r="Y525" i="1"/>
  <c r="Y526" i="1"/>
  <c r="Y527" i="1"/>
  <c r="Y528" i="1"/>
  <c r="Y530" i="1"/>
  <c r="Y531" i="1"/>
  <c r="Y533" i="1"/>
  <c r="Y534" i="1"/>
  <c r="Y535" i="1"/>
  <c r="Y536" i="1"/>
  <c r="Y538" i="1"/>
  <c r="Y540" i="1"/>
  <c r="Y541" i="1"/>
  <c r="Y542" i="1"/>
  <c r="Y543" i="1"/>
  <c r="Y544" i="1"/>
  <c r="Y546" i="1"/>
  <c r="Y547" i="1"/>
  <c r="Y550" i="1"/>
  <c r="Y552" i="1"/>
  <c r="Y554" i="1"/>
  <c r="Y555" i="1"/>
  <c r="Y557" i="1"/>
  <c r="Y558" i="1"/>
  <c r="Y559" i="1"/>
  <c r="Y560" i="1"/>
  <c r="Y562" i="1"/>
  <c r="Y565" i="1"/>
  <c r="Y566" i="1"/>
  <c r="Y567" i="1"/>
  <c r="Y568" i="1"/>
  <c r="Y570" i="1"/>
  <c r="Y571" i="1"/>
  <c r="Y573" i="1"/>
  <c r="Y574" i="1"/>
  <c r="Y576" i="1"/>
  <c r="Y578" i="1"/>
  <c r="Y579" i="1"/>
  <c r="Y581" i="1"/>
  <c r="Y582" i="1"/>
  <c r="Y583" i="1"/>
  <c r="Y584" i="1"/>
  <c r="Y586" i="1"/>
  <c r="Y589" i="1"/>
  <c r="Y590" i="1"/>
  <c r="Y591" i="1"/>
  <c r="Y592" i="1"/>
  <c r="Y593" i="1"/>
  <c r="Y594" i="1"/>
  <c r="Y595" i="1"/>
  <c r="Y598" i="1"/>
  <c r="Y600" i="1"/>
  <c r="Y601" i="1"/>
  <c r="Y602" i="1"/>
  <c r="Y603" i="1"/>
  <c r="Y605" i="1"/>
  <c r="Y606" i="1"/>
  <c r="Y607" i="1"/>
  <c r="Y608" i="1"/>
  <c r="Y610" i="1"/>
  <c r="Y613" i="1"/>
  <c r="Y614" i="1"/>
  <c r="Y615" i="1"/>
  <c r="Y616" i="1"/>
  <c r="Y617" i="1"/>
  <c r="Y618" i="1"/>
  <c r="Y619" i="1"/>
  <c r="Y622" i="1"/>
  <c r="Y624" i="1"/>
  <c r="Y625" i="1"/>
  <c r="Y626" i="1"/>
  <c r="Y627" i="1"/>
  <c r="Y629" i="1"/>
  <c r="Y630" i="1"/>
  <c r="Y631" i="1"/>
  <c r="Y632" i="1"/>
  <c r="Y634" i="1"/>
  <c r="Y637" i="1"/>
  <c r="Y638" i="1"/>
  <c r="Y639" i="1"/>
  <c r="Y640" i="1"/>
  <c r="Y641" i="1"/>
  <c r="Y642" i="1"/>
  <c r="Y643" i="1"/>
  <c r="Y646" i="1"/>
  <c r="Y648" i="1"/>
  <c r="Y649" i="1"/>
  <c r="Y650" i="1"/>
  <c r="Y651" i="1"/>
  <c r="Y653" i="1"/>
  <c r="Y654" i="1"/>
  <c r="Y655" i="1"/>
  <c r="Y656" i="1"/>
  <c r="Y657" i="1"/>
  <c r="Y658" i="1"/>
  <c r="Y661" i="1"/>
  <c r="Y662" i="1"/>
  <c r="Y663" i="1"/>
  <c r="Y664" i="1"/>
  <c r="Y665" i="1"/>
  <c r="Y666" i="1"/>
  <c r="Y667" i="1"/>
  <c r="Y669" i="1"/>
  <c r="Y670" i="1"/>
  <c r="Y672" i="1"/>
  <c r="Y673" i="1"/>
  <c r="Y674" i="1"/>
  <c r="Y675" i="1"/>
  <c r="Y677" i="1"/>
  <c r="Y678" i="1"/>
  <c r="Y679" i="1"/>
  <c r="Y680" i="1"/>
  <c r="Y682" i="1"/>
  <c r="Y685" i="1"/>
  <c r="Y686" i="1"/>
  <c r="Y687" i="1"/>
  <c r="Y688" i="1"/>
  <c r="Y689" i="1"/>
  <c r="Y690" i="1"/>
  <c r="Y691" i="1"/>
  <c r="Y694" i="1"/>
  <c r="Y696" i="1"/>
  <c r="Y697" i="1"/>
  <c r="Y698" i="1"/>
  <c r="Y699" i="1"/>
  <c r="Y701" i="1"/>
  <c r="Y702" i="1"/>
  <c r="Y703" i="1"/>
  <c r="Y704" i="1"/>
  <c r="Y706" i="1"/>
  <c r="Y709" i="1"/>
  <c r="Y710" i="1"/>
  <c r="Y711" i="1"/>
  <c r="Y712" i="1"/>
  <c r="Y713" i="1"/>
  <c r="Y714" i="1"/>
  <c r="Y715" i="1"/>
  <c r="Y718" i="1"/>
  <c r="Y720" i="1"/>
  <c r="Y721" i="1"/>
  <c r="Y722" i="1"/>
  <c r="Y723" i="1"/>
  <c r="Y725" i="1"/>
  <c r="Y726" i="1"/>
  <c r="Y727" i="1"/>
  <c r="Y728" i="1"/>
  <c r="Y730" i="1"/>
  <c r="Y733" i="1"/>
  <c r="Y734" i="1"/>
  <c r="Y735" i="1"/>
  <c r="Y736" i="1"/>
  <c r="Y737" i="1"/>
  <c r="Y738" i="1"/>
  <c r="Y739" i="1"/>
  <c r="Y790" i="1"/>
  <c r="Y792" i="1"/>
  <c r="Y793" i="1"/>
  <c r="Y794" i="1"/>
  <c r="Y795" i="1"/>
  <c r="Y797" i="1"/>
  <c r="Y798" i="1"/>
  <c r="Y799" i="1"/>
  <c r="Y800" i="1"/>
  <c r="Y801" i="1"/>
  <c r="Y802" i="1"/>
  <c r="Y805" i="1"/>
  <c r="Y806" i="1"/>
  <c r="Y807" i="1"/>
  <c r="Y808" i="1"/>
  <c r="Y809" i="1"/>
  <c r="Y810" i="1"/>
  <c r="Y811" i="1"/>
  <c r="Y813" i="1"/>
  <c r="Y814" i="1"/>
  <c r="Y816" i="1"/>
  <c r="Y817" i="1"/>
  <c r="Y818" i="1"/>
  <c r="Y819" i="1"/>
  <c r="Y821" i="1"/>
  <c r="Y822" i="1"/>
  <c r="Y823" i="1"/>
  <c r="Y824" i="1"/>
  <c r="Y826" i="1"/>
  <c r="Y829" i="1"/>
  <c r="Y830" i="1"/>
  <c r="Y831" i="1"/>
  <c r="Y832" i="1"/>
  <c r="Y833" i="1"/>
  <c r="Y834" i="1"/>
  <c r="Y835" i="1"/>
  <c r="Y838" i="1"/>
  <c r="Y840" i="1"/>
  <c r="Y841" i="1"/>
  <c r="Y842" i="1"/>
  <c r="Y843" i="1"/>
  <c r="Y845" i="1"/>
  <c r="Y846" i="1"/>
  <c r="Y847" i="1"/>
  <c r="Y848" i="1"/>
  <c r="Y850" i="1"/>
  <c r="Y852" i="1"/>
  <c r="Y853" i="1"/>
  <c r="Y854" i="1"/>
  <c r="Y855" i="1"/>
  <c r="Y856" i="1"/>
  <c r="Y857" i="1"/>
  <c r="Y858" i="1"/>
  <c r="Y859" i="1"/>
  <c r="Y860" i="1"/>
  <c r="Y862" i="1"/>
  <c r="Y864" i="1"/>
  <c r="Y865" i="1"/>
  <c r="Y929" i="1"/>
  <c r="Y930" i="1"/>
  <c r="Y931" i="1"/>
  <c r="Y932" i="1"/>
  <c r="Y933" i="1"/>
  <c r="Y934" i="1"/>
  <c r="Y935" i="1"/>
  <c r="Y937" i="1"/>
  <c r="Y939" i="1"/>
  <c r="Y940" i="1"/>
  <c r="Y941" i="1"/>
  <c r="Y942" i="1"/>
  <c r="Y943" i="1"/>
  <c r="Y944" i="1"/>
  <c r="Y945" i="1"/>
  <c r="Y946" i="1"/>
  <c r="Y947" i="1"/>
  <c r="Y949" i="1"/>
  <c r="Y951" i="1"/>
  <c r="Y952" i="1"/>
  <c r="Y953" i="1"/>
  <c r="Y954" i="1"/>
  <c r="Y955" i="1"/>
  <c r="Y956" i="1"/>
  <c r="Y957" i="1"/>
  <c r="Y958" i="1"/>
  <c r="Y959" i="1"/>
  <c r="Y961" i="1"/>
  <c r="Y963" i="1"/>
  <c r="Y964" i="1"/>
  <c r="Y965" i="1"/>
  <c r="Y966" i="1"/>
  <c r="Y967" i="1"/>
  <c r="Y968" i="1"/>
  <c r="Y969" i="1"/>
  <c r="Y970" i="1"/>
  <c r="Y971" i="1"/>
  <c r="Y973" i="1"/>
  <c r="Y975" i="1"/>
  <c r="Y976" i="1"/>
  <c r="Y977" i="1"/>
  <c r="Y978" i="1"/>
  <c r="Y979" i="1"/>
  <c r="Y980" i="1"/>
  <c r="Y981" i="1"/>
  <c r="Y982" i="1"/>
  <c r="Y983" i="1"/>
  <c r="Y985" i="1"/>
  <c r="Y987" i="1"/>
  <c r="Y988" i="1"/>
  <c r="Y989" i="1"/>
  <c r="Y990" i="1"/>
  <c r="Y991" i="1"/>
  <c r="Y992" i="1"/>
  <c r="Y993" i="1"/>
  <c r="Y994" i="1"/>
  <c r="Y995" i="1"/>
  <c r="Y997" i="1"/>
  <c r="Y1000" i="1"/>
  <c r="Y1001" i="1"/>
  <c r="Y1002" i="1"/>
  <c r="Y1003" i="1"/>
  <c r="Y1004" i="1"/>
  <c r="Y1005" i="1"/>
  <c r="Y1006" i="1"/>
  <c r="Y1007" i="1"/>
  <c r="Y1008" i="1"/>
  <c r="Y1010" i="1"/>
  <c r="Y1012" i="1"/>
  <c r="Y1015" i="1"/>
  <c r="Y1016" i="1"/>
  <c r="Y1017" i="1"/>
  <c r="Y1018" i="1"/>
  <c r="Y1019" i="1"/>
  <c r="Y1020" i="1"/>
  <c r="Y1021" i="1"/>
  <c r="Y1022" i="1"/>
  <c r="Y1024" i="1"/>
  <c r="Y1026" i="1"/>
  <c r="Y1027" i="1"/>
  <c r="Y1028" i="1"/>
  <c r="Y1029" i="1"/>
  <c r="Y1030" i="1"/>
  <c r="Y1031" i="1"/>
  <c r="Y1032" i="1"/>
  <c r="Y1033" i="1"/>
  <c r="Y1034" i="1"/>
  <c r="Y1036" i="1"/>
  <c r="Y1038" i="1"/>
  <c r="Y1039" i="1"/>
  <c r="Y1040" i="1"/>
  <c r="Y1041" i="1"/>
  <c r="Y1042" i="1"/>
  <c r="Y1043" i="1"/>
  <c r="Y1044" i="1"/>
  <c r="Y1045" i="1"/>
  <c r="Y1046" i="1"/>
  <c r="Y1048" i="1"/>
  <c r="Y1050" i="1"/>
  <c r="Y1051" i="1"/>
  <c r="Y1052" i="1"/>
  <c r="Y1053" i="1"/>
  <c r="Y1054" i="1"/>
  <c r="Y1055" i="1"/>
  <c r="Y1056" i="1"/>
  <c r="Y1057" i="1"/>
  <c r="Y1058" i="1"/>
  <c r="Y1060" i="1"/>
  <c r="Y1062" i="1"/>
  <c r="Y1063" i="1"/>
  <c r="Y1064" i="1"/>
  <c r="Y1065" i="1"/>
  <c r="Y1066" i="1"/>
  <c r="Y1067" i="1"/>
  <c r="Y1068" i="1"/>
  <c r="Y1069" i="1"/>
  <c r="Y1070" i="1"/>
  <c r="Y1072" i="1"/>
  <c r="Y1074" i="1"/>
  <c r="Y1075" i="1"/>
  <c r="Y1076" i="1"/>
  <c r="Y1077" i="1"/>
  <c r="Y1078" i="1"/>
  <c r="Y1079" i="1"/>
  <c r="Y1080" i="1"/>
  <c r="Y1081" i="1"/>
  <c r="Y1082" i="1"/>
  <c r="Y1084" i="1"/>
  <c r="Y1086" i="1"/>
  <c r="Y1087" i="1"/>
  <c r="Y1088" i="1"/>
  <c r="Y1089" i="1"/>
  <c r="Y1090" i="1"/>
  <c r="Y1091" i="1"/>
  <c r="Y1092" i="1"/>
  <c r="Y1093" i="1"/>
  <c r="Y1094" i="1"/>
  <c r="Y1096" i="1"/>
  <c r="Y1098" i="1"/>
  <c r="Y1099" i="1"/>
  <c r="Y1100" i="1"/>
  <c r="Y1101" i="1"/>
  <c r="Y1102" i="1"/>
  <c r="Y1103" i="1"/>
  <c r="Y1104" i="1"/>
  <c r="Y1105" i="1"/>
  <c r="Y1106" i="1"/>
  <c r="Y1108" i="1"/>
  <c r="Y1110" i="1"/>
  <c r="Y1111" i="1"/>
  <c r="Y1112" i="1"/>
  <c r="Y1113" i="1"/>
  <c r="Y1114" i="1"/>
  <c r="Y1115" i="1"/>
  <c r="Y1116" i="1"/>
  <c r="Y1117" i="1"/>
  <c r="Y1118" i="1"/>
  <c r="Y1120" i="1"/>
  <c r="Y1122" i="1"/>
  <c r="Y1123" i="1"/>
  <c r="Y1124" i="1"/>
  <c r="Y1125" i="1"/>
  <c r="Y1126" i="1"/>
  <c r="Y1127" i="1"/>
  <c r="Y1128" i="1"/>
  <c r="Y1129" i="1"/>
  <c r="Y1130" i="1"/>
  <c r="Y1132" i="1"/>
  <c r="Y1134" i="1"/>
  <c r="Y1135" i="1"/>
  <c r="Y1136" i="1"/>
  <c r="Y1137" i="1"/>
  <c r="Y1138" i="1"/>
  <c r="Y1139" i="1"/>
  <c r="Y1141" i="1"/>
  <c r="Y1142" i="1"/>
  <c r="Y1143" i="1"/>
  <c r="Y1145" i="1"/>
  <c r="Y1147" i="1"/>
  <c r="Y1148" i="1"/>
  <c r="Y1149" i="1"/>
  <c r="Y1150" i="1"/>
  <c r="Y1151" i="1"/>
  <c r="Y1152" i="1"/>
  <c r="Y1153" i="1"/>
  <c r="Y1154" i="1"/>
  <c r="Y1155" i="1"/>
  <c r="Y1157" i="1"/>
  <c r="Y1159" i="1"/>
  <c r="Y1160" i="1"/>
  <c r="Y1161" i="1"/>
  <c r="Y1162" i="1"/>
  <c r="Y1163" i="1"/>
  <c r="Y1164" i="1"/>
  <c r="Y1165" i="1"/>
  <c r="Y1166" i="1"/>
  <c r="Y1167" i="1"/>
  <c r="Y1169" i="1"/>
  <c r="Y1171" i="1"/>
  <c r="Y1172" i="1"/>
  <c r="Y1173" i="1"/>
  <c r="Y1174" i="1"/>
  <c r="Y1175" i="1"/>
  <c r="Y1176" i="1"/>
  <c r="Y1177" i="1"/>
  <c r="Y1178" i="1"/>
  <c r="Y1179" i="1"/>
  <c r="Y1181" i="1"/>
  <c r="Y1183" i="1"/>
  <c r="Y1184" i="1"/>
  <c r="Y1185" i="1"/>
  <c r="Y1186" i="1"/>
  <c r="Y1187" i="1"/>
  <c r="Y1188" i="1"/>
  <c r="Y1189" i="1"/>
  <c r="Y1190" i="1"/>
  <c r="Y1191" i="1"/>
  <c r="Y1193" i="1"/>
  <c r="Y1195" i="1"/>
  <c r="Y1196" i="1"/>
  <c r="Y1197" i="1"/>
  <c r="Y1198" i="1"/>
  <c r="Y1199" i="1"/>
  <c r="Y1200" i="1"/>
  <c r="Y1201" i="1"/>
  <c r="Y1202" i="1"/>
  <c r="Y1203" i="1"/>
  <c r="Y1205" i="1"/>
  <c r="Y1207" i="1"/>
  <c r="Y1208" i="1"/>
  <c r="Y1209" i="1"/>
  <c r="Y1210" i="1"/>
  <c r="Y1211" i="1"/>
  <c r="Y1212" i="1"/>
  <c r="Y1213" i="1"/>
  <c r="Y1214" i="1"/>
  <c r="Y1215" i="1"/>
  <c r="Y1217" i="1"/>
  <c r="Y1219" i="1"/>
  <c r="Y1220" i="1"/>
  <c r="Y1221" i="1"/>
  <c r="Y1222" i="1"/>
  <c r="Y1223" i="1"/>
  <c r="Y1224" i="1"/>
  <c r="Y1225" i="1"/>
  <c r="Y1226" i="1"/>
  <c r="Y1227" i="1"/>
  <c r="Y1229" i="1"/>
  <c r="Y1231" i="1"/>
  <c r="Y1232" i="1"/>
  <c r="Y1233" i="1"/>
  <c r="Y1234" i="1"/>
  <c r="Y1235" i="1"/>
  <c r="Y1236" i="1"/>
  <c r="Y1237" i="1"/>
  <c r="Y1238" i="1"/>
  <c r="Y1239" i="1"/>
  <c r="Y1241" i="1"/>
  <c r="Y1243" i="1"/>
  <c r="Y1244" i="1"/>
  <c r="Y1245" i="1"/>
  <c r="Y1246" i="1"/>
  <c r="Y1247" i="1"/>
  <c r="Y1248" i="1"/>
  <c r="Y1249" i="1"/>
  <c r="Y1250" i="1"/>
  <c r="Y1251" i="1"/>
  <c r="Y1253" i="1"/>
  <c r="Y1255" i="1"/>
  <c r="Y1256" i="1"/>
  <c r="Y1257" i="1"/>
  <c r="Y1258" i="1"/>
  <c r="Y1259" i="1"/>
  <c r="Y1260" i="1"/>
  <c r="Y1261" i="1"/>
  <c r="Y1262" i="1"/>
  <c r="Y1263" i="1"/>
  <c r="Y1265" i="1"/>
  <c r="Y1267" i="1"/>
  <c r="Y1268" i="1"/>
  <c r="Y1269" i="1"/>
  <c r="Y1270" i="1"/>
  <c r="Y1271" i="1"/>
  <c r="Y1272" i="1"/>
  <c r="Y1273" i="1"/>
  <c r="Y1274" i="1"/>
  <c r="Y1275" i="1"/>
  <c r="Y1277" i="1"/>
  <c r="Y1279" i="1"/>
  <c r="Y1280" i="1"/>
  <c r="Y1281" i="1"/>
  <c r="Y1282" i="1"/>
  <c r="Y1283" i="1"/>
  <c r="Y1284" i="1"/>
  <c r="Y1285" i="1"/>
  <c r="Y1286" i="1"/>
  <c r="Y1287" i="1"/>
  <c r="Y1289" i="1"/>
  <c r="Y1291" i="1"/>
  <c r="Y1292" i="1"/>
  <c r="Y1293" i="1"/>
  <c r="Y1294" i="1"/>
  <c r="Y1295" i="1"/>
  <c r="Y1296" i="1"/>
  <c r="Y1297" i="1"/>
  <c r="Y1298" i="1"/>
  <c r="Y1299" i="1"/>
  <c r="Y1301" i="1"/>
  <c r="Y1303" i="1"/>
  <c r="Y1304" i="1"/>
  <c r="Y1305" i="1"/>
  <c r="Y1306" i="1"/>
  <c r="Y1307" i="1"/>
  <c r="Y1308" i="1"/>
  <c r="Y1309" i="1"/>
  <c r="Y1310" i="1"/>
  <c r="Y1311" i="1"/>
  <c r="Y1313" i="1"/>
  <c r="Y1315" i="1"/>
  <c r="Y1316" i="1"/>
  <c r="Y1317" i="1"/>
  <c r="Y1318" i="1"/>
  <c r="Y1319" i="1"/>
  <c r="Y1320" i="1"/>
  <c r="Y1321" i="1"/>
  <c r="Y1322" i="1"/>
  <c r="Y1323" i="1"/>
  <c r="Y1325" i="1"/>
  <c r="Y1327" i="1"/>
  <c r="Y1328" i="1"/>
  <c r="Y1329" i="1"/>
  <c r="Y1330" i="1"/>
  <c r="Y1331" i="1"/>
  <c r="Y1332" i="1"/>
  <c r="Y1333" i="1"/>
  <c r="Y1334" i="1"/>
  <c r="Y1335" i="1"/>
  <c r="Y1337" i="1"/>
  <c r="Y1339" i="1"/>
  <c r="Y1340" i="1"/>
  <c r="Y1341" i="1"/>
  <c r="Y1342" i="1"/>
  <c r="Y1343" i="1"/>
  <c r="Y1344" i="1"/>
  <c r="Y1345" i="1"/>
  <c r="Y1346" i="1"/>
  <c r="Y1347" i="1"/>
  <c r="Y1349" i="1"/>
  <c r="Y1351" i="1"/>
  <c r="Y1353" i="1"/>
  <c r="Y1354" i="1"/>
  <c r="Y1355" i="1"/>
  <c r="Y1356" i="1"/>
  <c r="Y1357" i="1"/>
  <c r="Y1358" i="1"/>
  <c r="Y1359" i="1"/>
  <c r="Y1360" i="1"/>
  <c r="Y1362" i="1"/>
  <c r="Y1364" i="1"/>
  <c r="Y1365" i="1"/>
  <c r="Y1366" i="1"/>
  <c r="Y1367" i="1"/>
  <c r="Y1368" i="1"/>
  <c r="Y1369" i="1"/>
  <c r="Y1370" i="1"/>
  <c r="Y1372" i="1"/>
  <c r="Y1373" i="1"/>
  <c r="Y1375" i="1"/>
  <c r="Y1377" i="1"/>
  <c r="Y1378" i="1"/>
  <c r="Y1379" i="1"/>
  <c r="Y1381" i="1"/>
  <c r="Y1382" i="1"/>
  <c r="Y1383" i="1"/>
  <c r="Y1384" i="1"/>
  <c r="Y1386" i="1"/>
  <c r="Y1388" i="1"/>
  <c r="Y1390" i="1"/>
  <c r="Y1391" i="1"/>
  <c r="Y1392" i="1"/>
  <c r="Y1394" i="1"/>
  <c r="Y1395" i="1"/>
  <c r="Y1396" i="1"/>
  <c r="Y1397" i="1"/>
  <c r="Y1398" i="1"/>
  <c r="Y1400" i="1"/>
  <c r="Y1402" i="1"/>
  <c r="Y1403" i="1"/>
  <c r="Y1404" i="1"/>
  <c r="Y1405" i="1"/>
  <c r="Y1406" i="1"/>
  <c r="Y1407" i="1"/>
  <c r="Y1408" i="1"/>
  <c r="Y1412" i="1"/>
  <c r="Y1414" i="1"/>
  <c r="Y1415" i="1"/>
  <c r="Y1416" i="1"/>
  <c r="Y1418" i="1"/>
  <c r="Y1419" i="1"/>
  <c r="Y1420" i="1"/>
  <c r="Y1421" i="1"/>
  <c r="Y1422" i="1"/>
  <c r="Y1423" i="1"/>
  <c r="Y1424" i="1"/>
  <c r="Y1427" i="1"/>
  <c r="Y1428" i="1"/>
  <c r="Y1429" i="1"/>
  <c r="Y1430" i="1"/>
  <c r="Y1431" i="1"/>
  <c r="Y1432" i="1"/>
  <c r="Y1436" i="1"/>
  <c r="Y1438" i="1"/>
  <c r="Y1439" i="1"/>
  <c r="Y1440" i="1"/>
  <c r="Y1442" i="1"/>
  <c r="Y1443" i="1"/>
  <c r="Y1444" i="1"/>
  <c r="Y1445" i="1"/>
  <c r="Y1446" i="1"/>
  <c r="Y1448" i="1"/>
  <c r="Y1450" i="1"/>
  <c r="Y1451" i="1"/>
  <c r="Y1452" i="1"/>
  <c r="Y1453" i="1"/>
  <c r="Y1454" i="1"/>
  <c r="Y1455" i="1"/>
  <c r="Y1456" i="1"/>
  <c r="Y1460" i="1"/>
  <c r="Y1462" i="1"/>
  <c r="Y1463" i="1"/>
  <c r="Y1464" i="1"/>
  <c r="Y1466" i="1"/>
  <c r="Y1467" i="1"/>
  <c r="Y1468" i="1"/>
  <c r="Y1469" i="1"/>
  <c r="Y1470" i="1"/>
  <c r="Y1472" i="1"/>
  <c r="Y1475" i="1"/>
  <c r="Y1476" i="1"/>
  <c r="Y1477" i="1"/>
  <c r="Y1478" i="1"/>
  <c r="Y1479" i="1"/>
  <c r="Y1480" i="1"/>
  <c r="Y1482" i="1"/>
  <c r="Y1483" i="1"/>
  <c r="Y1484" i="1"/>
  <c r="Y1486" i="1"/>
  <c r="Y1487" i="1"/>
  <c r="Y1488" i="1"/>
  <c r="Y1490" i="1"/>
  <c r="Y1491" i="1"/>
  <c r="Y1492" i="1"/>
  <c r="Y1493" i="1"/>
  <c r="Y1494" i="1"/>
  <c r="Y1495" i="1"/>
  <c r="Y1496" i="1"/>
  <c r="Y1499" i="1"/>
  <c r="Y1500" i="1"/>
  <c r="Y1501" i="1"/>
  <c r="Y1502" i="1"/>
  <c r="Y1503" i="1"/>
  <c r="Y1504" i="1"/>
  <c r="Y1508" i="1"/>
  <c r="Y1510" i="1"/>
  <c r="Y1511" i="1"/>
  <c r="Y1512" i="1"/>
  <c r="Y1514" i="1"/>
  <c r="Y1515" i="1"/>
  <c r="Y1516" i="1"/>
  <c r="Y1517" i="1"/>
  <c r="Y1518" i="1"/>
  <c r="Y1520" i="1"/>
  <c r="Y1522" i="1"/>
  <c r="Y1523" i="1"/>
  <c r="Y1524" i="1"/>
  <c r="Y1525" i="1"/>
  <c r="Y1526" i="1"/>
  <c r="Y1527" i="1"/>
  <c r="Y1528" i="1"/>
  <c r="Y1532" i="1"/>
  <c r="Y1534" i="1"/>
  <c r="Y1535" i="1"/>
  <c r="Y1536" i="1"/>
  <c r="Y1539" i="1"/>
  <c r="Y1540" i="1"/>
  <c r="Y1541" i="1"/>
  <c r="Y1542" i="1"/>
  <c r="Y1544" i="1"/>
  <c r="Y1546" i="1"/>
  <c r="Y1547" i="1"/>
  <c r="Y1548" i="1"/>
  <c r="Y1549" i="1"/>
  <c r="Y1550" i="1"/>
  <c r="Y1551" i="1"/>
  <c r="Y1552" i="1"/>
  <c r="Y1554" i="1"/>
  <c r="Y1555" i="1"/>
  <c r="Y1556" i="1"/>
  <c r="Y1558" i="1"/>
  <c r="Y1559" i="1"/>
  <c r="Y1560" i="1"/>
  <c r="Y1563" i="1"/>
  <c r="Y1564" i="1"/>
  <c r="Y1565" i="1"/>
  <c r="Y1566" i="1"/>
  <c r="Y1568" i="1"/>
  <c r="Y1570" i="1"/>
  <c r="Y1571" i="1"/>
  <c r="Y1572" i="1"/>
  <c r="Y1573" i="1"/>
  <c r="Y1574" i="1"/>
  <c r="Y1575" i="1"/>
  <c r="Y1576" i="1"/>
  <c r="Y1580" i="1"/>
  <c r="Y1582" i="1"/>
  <c r="Y1583" i="1"/>
  <c r="Y1584" i="1"/>
  <c r="Y1586" i="1"/>
  <c r="Y1587" i="1"/>
  <c r="Y1588" i="1"/>
  <c r="Y1589" i="1"/>
  <c r="Y1590" i="1"/>
  <c r="Y1592" i="1"/>
  <c r="Y1594" i="1"/>
  <c r="Y1595" i="1"/>
  <c r="Y1596" i="1"/>
  <c r="Y1597" i="1"/>
  <c r="Y1598" i="1"/>
  <c r="Y1599" i="1"/>
  <c r="Y1600" i="1"/>
  <c r="Y1604" i="1"/>
  <c r="Y1606" i="1"/>
  <c r="Y1607" i="1"/>
  <c r="Y1608" i="1"/>
  <c r="Y1611" i="1"/>
  <c r="Y1612" i="1"/>
  <c r="Y1613" i="1"/>
  <c r="Y1614" i="1"/>
  <c r="Y1616" i="1"/>
  <c r="Y1618" i="1"/>
  <c r="Y1619" i="1"/>
  <c r="Y1620" i="1"/>
  <c r="Y1621" i="1"/>
  <c r="Y1622" i="1"/>
  <c r="Y1623" i="1"/>
  <c r="Y1624" i="1"/>
  <c r="Y1628" i="1"/>
  <c r="Y1630" i="1"/>
  <c r="Y1631" i="1"/>
  <c r="Y1632" i="1"/>
  <c r="Y1634" i="1"/>
  <c r="Y1635" i="1"/>
  <c r="Y1636" i="1"/>
  <c r="Y1637" i="1"/>
  <c r="Y1638" i="1"/>
  <c r="Y1640" i="1"/>
  <c r="Y1642" i="1"/>
  <c r="Y1643" i="1"/>
  <c r="Y1644" i="1"/>
  <c r="Y1645" i="1"/>
  <c r="Y1646" i="1"/>
  <c r="Y1647" i="1"/>
  <c r="Y1648" i="1"/>
  <c r="Y1650" i="1"/>
  <c r="Y1652" i="1"/>
  <c r="Y1654" i="1"/>
  <c r="Y1655" i="1"/>
  <c r="Y1656" i="1"/>
  <c r="Y1658" i="1"/>
  <c r="Y1659" i="1"/>
  <c r="Y1660" i="1"/>
  <c r="Y1661" i="1"/>
  <c r="Y1662" i="1"/>
  <c r="Y1664" i="1"/>
  <c r="Y1667" i="1"/>
  <c r="Y1668" i="1"/>
  <c r="Y1669" i="1"/>
  <c r="Y1670" i="1"/>
  <c r="Y1671" i="1"/>
  <c r="Y1672" i="1"/>
  <c r="Y1674" i="1"/>
  <c r="Y1676" i="1"/>
  <c r="Y1678" i="1"/>
  <c r="Y1679" i="1"/>
  <c r="Y1680" i="1"/>
  <c r="Y1682" i="1"/>
  <c r="Y1683" i="1"/>
  <c r="Y1684" i="1"/>
  <c r="Y1685" i="1"/>
  <c r="Y1686" i="1"/>
  <c r="Y1688" i="1"/>
  <c r="Y1691" i="1"/>
  <c r="Y1692" i="1"/>
  <c r="Y1693" i="1"/>
  <c r="Y1694" i="1"/>
  <c r="Y1695" i="1"/>
  <c r="Y1696" i="1"/>
  <c r="Y1698" i="1"/>
  <c r="Y1699" i="1"/>
  <c r="Y1700" i="1"/>
  <c r="Y1702" i="1"/>
  <c r="Y1703" i="1"/>
  <c r="Y1704" i="1"/>
  <c r="Y1706" i="1"/>
  <c r="Y1707" i="1"/>
  <c r="Y1708" i="1"/>
  <c r="Y1709" i="1"/>
  <c r="Y1710" i="1"/>
  <c r="Y1712" i="1"/>
  <c r="Y1714" i="1"/>
  <c r="Y1715" i="1"/>
  <c r="Y1716" i="1"/>
  <c r="Y1717" i="1"/>
  <c r="Y1718" i="1"/>
  <c r="Y1719" i="1"/>
  <c r="Y1720" i="1"/>
  <c r="Y1724" i="1"/>
  <c r="Y1726" i="1"/>
  <c r="Y1727" i="1"/>
  <c r="Y1728" i="1"/>
  <c r="Y1730" i="1"/>
  <c r="Y1731" i="1"/>
  <c r="Y1732" i="1"/>
  <c r="Y1733" i="1"/>
  <c r="Y1734" i="1"/>
  <c r="Y1736" i="1"/>
  <c r="Y1738" i="1"/>
  <c r="Y1739" i="1"/>
  <c r="Y1740" i="1"/>
  <c r="Y1741" i="1"/>
  <c r="Y1742" i="1"/>
  <c r="Y1743" i="1"/>
  <c r="Y1744" i="1"/>
  <c r="Y1748" i="1"/>
  <c r="Y1750" i="1"/>
  <c r="Y1751" i="1"/>
  <c r="Y1752" i="1"/>
  <c r="Y1755" i="1"/>
  <c r="Y1756" i="1"/>
  <c r="Y1757" i="1"/>
  <c r="Y1758" i="1"/>
  <c r="Y1760" i="1"/>
  <c r="Y1762" i="1"/>
  <c r="Y1763" i="1"/>
  <c r="Y1764" i="1"/>
  <c r="Y1765" i="1"/>
  <c r="Y1766" i="1"/>
  <c r="Y1767" i="1"/>
  <c r="Y1768" i="1"/>
  <c r="Y1770" i="1"/>
  <c r="Y1772" i="1"/>
  <c r="Y1774" i="1"/>
  <c r="Y1775" i="1"/>
  <c r="Y1776" i="1"/>
  <c r="Y1779" i="1"/>
  <c r="Y1780" i="1"/>
  <c r="Y1781" i="1"/>
  <c r="Y1782" i="1"/>
  <c r="Y1784" i="1"/>
  <c r="Y1786" i="1"/>
  <c r="Y1787" i="1"/>
  <c r="Y1788" i="1"/>
  <c r="Y1789" i="1"/>
  <c r="Y1790" i="1"/>
  <c r="Y1791" i="1"/>
  <c r="Y1792" i="1"/>
  <c r="Y1794" i="1"/>
  <c r="Y1796" i="1"/>
  <c r="Y1798" i="1"/>
  <c r="Y1799" i="1"/>
  <c r="Y1800" i="1"/>
  <c r="Y1803" i="1"/>
  <c r="Y1804" i="1"/>
  <c r="Y1805" i="1"/>
  <c r="Y1806" i="1"/>
  <c r="Y1808" i="1"/>
  <c r="Y1810" i="1"/>
  <c r="Y1811" i="1"/>
  <c r="Y1812" i="1"/>
  <c r="Y1813" i="1"/>
  <c r="Y1814" i="1"/>
  <c r="Y1815" i="1"/>
  <c r="Y1816" i="1"/>
  <c r="Y1820" i="1"/>
  <c r="Y1822" i="1"/>
  <c r="Y1823" i="1"/>
  <c r="Y1824" i="1"/>
  <c r="Y1826" i="1"/>
  <c r="Y1827" i="1"/>
  <c r="Y1828" i="1"/>
  <c r="Y1829" i="1"/>
  <c r="Y1830" i="1"/>
  <c r="Y1833" i="1"/>
  <c r="Y1835" i="1"/>
  <c r="Y1836" i="1"/>
  <c r="Y1837" i="1"/>
  <c r="Y1838" i="1"/>
  <c r="Y1839" i="1"/>
  <c r="Y1840" i="1"/>
  <c r="Y1841" i="1"/>
  <c r="Y1842" i="1"/>
  <c r="Y1843" i="1"/>
  <c r="Y1844" i="1"/>
  <c r="Y1845" i="1"/>
  <c r="Y1847" i="1"/>
  <c r="Y1848" i="1"/>
  <c r="Y1849" i="1"/>
  <c r="Y1850" i="1"/>
  <c r="Y1851" i="1"/>
  <c r="Y1852" i="1"/>
  <c r="Y1853" i="1"/>
  <c r="Y1854" i="1"/>
  <c r="Y1855" i="1"/>
  <c r="Y1856" i="1"/>
  <c r="Y1857" i="1"/>
  <c r="Y1859" i="1"/>
  <c r="Y1860" i="1"/>
  <c r="Y1861" i="1"/>
  <c r="Y1862" i="1"/>
  <c r="Y1863" i="1"/>
  <c r="Y1864" i="1"/>
  <c r="Y1865" i="1"/>
  <c r="Y1866" i="1"/>
  <c r="Y1867" i="1"/>
  <c r="Y1868" i="1"/>
  <c r="Y1869" i="1"/>
  <c r="Y1871" i="1"/>
  <c r="Y1872" i="1"/>
  <c r="Y1873" i="1"/>
  <c r="Y1874" i="1"/>
  <c r="Y1875" i="1"/>
  <c r="Y1876" i="1"/>
  <c r="Y1877" i="1"/>
  <c r="Y1878" i="1"/>
  <c r="Y1879" i="1"/>
  <c r="Y1881" i="1"/>
  <c r="Y1883" i="1"/>
  <c r="Y1884" i="1"/>
  <c r="Y1885" i="1"/>
  <c r="Y1886" i="1"/>
  <c r="Y1887" i="1"/>
  <c r="Y1888" i="1"/>
  <c r="Y1889" i="1"/>
  <c r="Y1890" i="1"/>
  <c r="Y1891" i="1"/>
  <c r="Y1893" i="1"/>
  <c r="Y1895" i="1"/>
  <c r="Y1896" i="1"/>
  <c r="Y1897" i="1"/>
  <c r="Y1898" i="1"/>
  <c r="Y1899" i="1"/>
  <c r="Y1900" i="1"/>
  <c r="Y1901" i="1"/>
  <c r="Y1902" i="1"/>
  <c r="Y1903" i="1"/>
  <c r="Y1905" i="1"/>
  <c r="Y1907" i="1"/>
  <c r="Y1908" i="1"/>
  <c r="Y1909" i="1"/>
  <c r="Y1910" i="1"/>
  <c r="Y1911" i="1"/>
  <c r="Y1912" i="1"/>
  <c r="Y1913" i="1"/>
  <c r="Y1914" i="1"/>
  <c r="Y1915" i="1"/>
  <c r="Y1917" i="1"/>
  <c r="Y1919" i="1"/>
  <c r="Y1920" i="1"/>
  <c r="Y1921" i="1"/>
  <c r="Y1922" i="1"/>
  <c r="Y1923" i="1"/>
  <c r="Y1924" i="1"/>
  <c r="Y1925" i="1"/>
  <c r="Y1926" i="1"/>
  <c r="Y1927" i="1"/>
  <c r="Y1929" i="1"/>
  <c r="Y1931" i="1"/>
  <c r="Y1932" i="1"/>
  <c r="Y1933" i="1"/>
  <c r="Y1934" i="1"/>
  <c r="Y1935" i="1"/>
  <c r="Y1936" i="1"/>
  <c r="Y1937" i="1"/>
  <c r="Y1938" i="1"/>
  <c r="Y1939" i="1"/>
  <c r="Y1941" i="1"/>
  <c r="Y1943" i="1"/>
  <c r="Y1944" i="1"/>
  <c r="Y1945" i="1"/>
  <c r="Y1946" i="1"/>
  <c r="Y1947" i="1"/>
  <c r="Y1948" i="1"/>
  <c r="Y1949" i="1"/>
  <c r="Y1950" i="1"/>
  <c r="Y1951" i="1"/>
  <c r="Y1952" i="1"/>
  <c r="Y1953" i="1"/>
  <c r="Y1955" i="1"/>
  <c r="Y1956" i="1"/>
  <c r="Y1957" i="1"/>
  <c r="Y1958" i="1"/>
  <c r="Y1959" i="1"/>
  <c r="Y1960" i="1"/>
  <c r="Y1961" i="1"/>
  <c r="Y1962" i="1"/>
  <c r="Y1963" i="1"/>
  <c r="Y1964" i="1"/>
  <c r="Y1965" i="1"/>
  <c r="Y1967" i="1"/>
  <c r="Y1968" i="1"/>
  <c r="Y1969" i="1"/>
  <c r="Y1970" i="1"/>
  <c r="Y1971" i="1"/>
  <c r="Y1972" i="1"/>
  <c r="Y1973" i="1"/>
  <c r="Y1974" i="1"/>
  <c r="Y1975" i="1"/>
  <c r="Y1977" i="1"/>
  <c r="Y1979" i="1"/>
  <c r="Y1980" i="1"/>
  <c r="Y1981" i="1"/>
  <c r="Y1982" i="1"/>
  <c r="Y1983" i="1"/>
  <c r="Y1984" i="1"/>
  <c r="Y1985" i="1"/>
  <c r="Y1986" i="1"/>
  <c r="Y1987" i="1"/>
  <c r="Y1988" i="1"/>
  <c r="Y1989" i="1"/>
  <c r="Y1991" i="1"/>
  <c r="Y1992" i="1"/>
  <c r="Y1993" i="1"/>
  <c r="Y1994" i="1"/>
  <c r="Y1995" i="1"/>
  <c r="Y1996" i="1"/>
  <c r="Y1997" i="1"/>
  <c r="Y1998" i="1"/>
  <c r="Y1999" i="1"/>
  <c r="Y2000" i="1"/>
  <c r="Y2001" i="1"/>
  <c r="Y2003" i="1"/>
  <c r="Y2004" i="1"/>
  <c r="Y2005" i="1"/>
  <c r="Y2006" i="1"/>
  <c r="Y2007" i="1"/>
  <c r="Y2008" i="1"/>
  <c r="Y2009" i="1"/>
  <c r="Y2010" i="1"/>
  <c r="Y2011" i="1"/>
  <c r="Y2012" i="1"/>
  <c r="Y2013" i="1"/>
  <c r="Y2015" i="1"/>
  <c r="Y2017" i="1"/>
  <c r="Y2018" i="1"/>
  <c r="Y2019" i="1"/>
  <c r="Y2020" i="1"/>
  <c r="Y2021" i="1"/>
  <c r="Y2022" i="1"/>
  <c r="Y2023" i="1"/>
  <c r="Y2024" i="1"/>
  <c r="Y2026" i="1"/>
  <c r="Y2028" i="1"/>
  <c r="Y2029" i="1"/>
  <c r="Y2030" i="1"/>
  <c r="Y2031" i="1"/>
  <c r="Y2032" i="1"/>
  <c r="Y2033" i="1"/>
  <c r="Y2034" i="1"/>
  <c r="Y2035" i="1"/>
  <c r="Y2036" i="1"/>
  <c r="Y2038" i="1"/>
  <c r="Y2040" i="1"/>
  <c r="Y2041" i="1"/>
  <c r="Y2042" i="1"/>
  <c r="Y2043" i="1"/>
  <c r="Y2044" i="1"/>
  <c r="Y2045" i="1"/>
  <c r="Y2046" i="1"/>
  <c r="Y2047" i="1"/>
  <c r="Y2048" i="1"/>
  <c r="Y2050" i="1"/>
  <c r="Y2052" i="1"/>
  <c r="Y2053" i="1"/>
  <c r="Y2054" i="1"/>
  <c r="Y2055" i="1"/>
  <c r="Y2056" i="1"/>
  <c r="Y2057" i="1"/>
  <c r="Y2058" i="1"/>
  <c r="Y2059" i="1"/>
  <c r="Y2060" i="1"/>
  <c r="Y2062" i="1"/>
  <c r="Y2064" i="1"/>
  <c r="Y2065" i="1"/>
  <c r="Y2066" i="1"/>
  <c r="Y2067" i="1"/>
  <c r="Y2068" i="1"/>
  <c r="Y2069" i="1"/>
  <c r="Y2070" i="1"/>
  <c r="Y2071" i="1"/>
  <c r="Y2072" i="1"/>
  <c r="Y2074" i="1"/>
  <c r="Y2076" i="1"/>
  <c r="Y2077" i="1"/>
  <c r="Y2078" i="1"/>
  <c r="Y2079" i="1"/>
  <c r="Y2080" i="1"/>
  <c r="Y2081" i="1"/>
  <c r="Y2082" i="1"/>
  <c r="Y2083" i="1"/>
  <c r="Y2084" i="1"/>
  <c r="Y2086" i="1"/>
  <c r="Y2088" i="1"/>
  <c r="Y2089" i="1"/>
  <c r="Y2090" i="1"/>
  <c r="Y2091" i="1"/>
  <c r="Y2092" i="1"/>
  <c r="Y2093" i="1"/>
  <c r="Y2094" i="1"/>
  <c r="Y2095" i="1"/>
  <c r="Y2096" i="1"/>
  <c r="Y2097" i="1"/>
  <c r="Y2098" i="1"/>
  <c r="Y2100" i="1"/>
  <c r="Y2101" i="1"/>
  <c r="Y2102" i="1"/>
  <c r="Y2103" i="1"/>
  <c r="Y2104" i="1"/>
  <c r="Y2105" i="1"/>
  <c r="Y2106" i="1"/>
  <c r="Y2107" i="1"/>
  <c r="Y2108" i="1"/>
  <c r="Y2109" i="1"/>
  <c r="Y2110" i="1"/>
  <c r="Y2112" i="1"/>
  <c r="Y2113" i="1"/>
  <c r="Y2114" i="1"/>
  <c r="Y2115" i="1"/>
  <c r="Y2116" i="1"/>
  <c r="Y2117" i="1"/>
  <c r="Y2118" i="1"/>
  <c r="Y2119" i="1"/>
  <c r="Y2120" i="1"/>
  <c r="Y2122" i="1"/>
  <c r="Y2124" i="1"/>
  <c r="Y2125" i="1"/>
  <c r="Y2126" i="1"/>
  <c r="Y2127" i="1"/>
  <c r="Y2128" i="1"/>
  <c r="Y2129" i="1"/>
  <c r="Y2130" i="1"/>
  <c r="Y2131" i="1"/>
  <c r="Y2132" i="1"/>
  <c r="Y2133" i="1"/>
  <c r="Y2134" i="1"/>
  <c r="Y2136" i="1"/>
  <c r="Y2137" i="1"/>
  <c r="Y2138" i="1"/>
  <c r="Y2139" i="1"/>
  <c r="Y2140" i="1"/>
  <c r="Y2141" i="1"/>
  <c r="Y2142" i="1"/>
  <c r="Y2143" i="1"/>
  <c r="Y2144" i="1"/>
  <c r="Y2145" i="1"/>
  <c r="Y2146" i="1"/>
  <c r="Y2148" i="1"/>
  <c r="Y2149" i="1"/>
  <c r="Y2150" i="1"/>
  <c r="Y2151" i="1"/>
  <c r="Y2152" i="1"/>
  <c r="Y2153" i="1"/>
  <c r="Y2154" i="1"/>
  <c r="Y2155" i="1"/>
  <c r="Y2156" i="1"/>
  <c r="Y2157" i="1"/>
  <c r="Y2158" i="1"/>
  <c r="Y2160" i="1"/>
  <c r="Y2161" i="1"/>
  <c r="Y2162" i="1"/>
  <c r="Y2163" i="1"/>
  <c r="Y2164" i="1"/>
  <c r="Y2165" i="1"/>
  <c r="Y2166" i="1"/>
  <c r="Y2167" i="1"/>
  <c r="Y2168" i="1"/>
  <c r="Y2170" i="1"/>
  <c r="Y2172" i="1"/>
  <c r="Y2173" i="1"/>
  <c r="Y2174" i="1"/>
  <c r="Y2175" i="1"/>
  <c r="Y2176" i="1"/>
  <c r="Y2177" i="1"/>
  <c r="Y2178" i="1"/>
  <c r="Y2179" i="1"/>
  <c r="Y2180" i="1"/>
  <c r="Y2182" i="1"/>
  <c r="Y2184" i="1"/>
  <c r="Y2185" i="1"/>
  <c r="Y2186" i="1"/>
  <c r="Y2187" i="1"/>
  <c r="Y2188" i="1"/>
  <c r="Y2189" i="1"/>
  <c r="Y2190" i="1"/>
  <c r="Y2191" i="1"/>
  <c r="Y2192" i="1"/>
  <c r="Y2194" i="1"/>
  <c r="Y2196" i="1"/>
  <c r="Y2197" i="1"/>
  <c r="Y2198" i="1"/>
  <c r="Y2199" i="1"/>
  <c r="Y2200" i="1"/>
  <c r="Y2201" i="1"/>
  <c r="Y2202" i="1"/>
  <c r="Y2203" i="1"/>
  <c r="Y2204" i="1"/>
  <c r="Y2206" i="1"/>
  <c r="Y2208" i="1"/>
  <c r="Y2209" i="1"/>
  <c r="Y2210" i="1"/>
  <c r="Y2211" i="1"/>
  <c r="Y2212" i="1"/>
  <c r="Y2213" i="1"/>
  <c r="Y2214" i="1"/>
  <c r="Y2215" i="1"/>
  <c r="Y2216" i="1"/>
  <c r="Y2218" i="1"/>
  <c r="Y2220" i="1"/>
  <c r="Y2221" i="1"/>
  <c r="Y2222" i="1"/>
  <c r="Y2223" i="1"/>
  <c r="Y2224" i="1"/>
  <c r="Y2225" i="1"/>
  <c r="Y2226" i="1"/>
  <c r="Y2227" i="1"/>
  <c r="Y2228" i="1"/>
  <c r="Y2230" i="1"/>
  <c r="Y2232" i="1"/>
  <c r="Y2233" i="1"/>
  <c r="Y2234" i="1"/>
  <c r="Y2235" i="1"/>
  <c r="Y2236" i="1"/>
  <c r="Y2237" i="1"/>
  <c r="Y2238" i="1"/>
  <c r="Y2239" i="1"/>
  <c r="Y2240" i="1"/>
  <c r="Y2241" i="1"/>
  <c r="Y2242" i="1"/>
  <c r="Y2244" i="1"/>
  <c r="Y2245" i="1"/>
  <c r="Y2246" i="1"/>
  <c r="Y2247" i="1"/>
  <c r="Y2248" i="1"/>
  <c r="Y2249" i="1"/>
  <c r="Y2250" i="1"/>
  <c r="Y2251" i="1"/>
  <c r="Y2252" i="1"/>
  <c r="Y2253" i="1"/>
  <c r="Y2254" i="1"/>
  <c r="Y2256" i="1"/>
  <c r="Y2257" i="1"/>
  <c r="Y2258" i="1"/>
  <c r="Y2259" i="1"/>
  <c r="Y2260" i="1"/>
  <c r="Y2261" i="1"/>
  <c r="Y2262" i="1"/>
  <c r="Y2263" i="1"/>
  <c r="Y2264" i="1"/>
  <c r="Y2266" i="1"/>
  <c r="Y2268" i="1"/>
  <c r="Y2269" i="1"/>
  <c r="Y2270" i="1"/>
  <c r="Y2271" i="1"/>
  <c r="Y2272" i="1"/>
  <c r="Y2273" i="1"/>
  <c r="Y2274" i="1"/>
  <c r="Y2275" i="1"/>
  <c r="Y2276" i="1"/>
  <c r="Y2277" i="1"/>
  <c r="Y2278" i="1"/>
  <c r="Y2280" i="1"/>
  <c r="Y2281" i="1"/>
  <c r="Y2282" i="1"/>
  <c r="Y2283" i="1"/>
  <c r="Y2284" i="1"/>
  <c r="Y2285" i="1"/>
  <c r="Y2286" i="1"/>
  <c r="Y2287" i="1"/>
  <c r="Y2288" i="1"/>
  <c r="Y2289" i="1"/>
  <c r="Y2290" i="1"/>
  <c r="Y2292" i="1"/>
  <c r="Y2293" i="1"/>
  <c r="Y2294" i="1"/>
  <c r="Y2295" i="1"/>
  <c r="Y2296" i="1"/>
  <c r="Y2297" i="1"/>
  <c r="Y2298" i="1"/>
  <c r="Y2299" i="1"/>
  <c r="Y2300" i="1"/>
  <c r="Y2301" i="1"/>
  <c r="Y2302" i="1"/>
  <c r="Y2304" i="1"/>
  <c r="Y2305" i="1"/>
  <c r="Y2306" i="1"/>
  <c r="Y2307" i="1"/>
  <c r="Y2308" i="1"/>
  <c r="Y2309" i="1"/>
  <c r="Y2310" i="1"/>
  <c r="Y2311" i="1"/>
  <c r="Y2312" i="1"/>
  <c r="Y2314" i="1"/>
  <c r="Y2316" i="1"/>
  <c r="Y2317" i="1"/>
  <c r="Y2318" i="1"/>
  <c r="Y2319" i="1"/>
  <c r="Y2320" i="1"/>
  <c r="Y2321" i="1"/>
  <c r="Y2322" i="1"/>
  <c r="Y2323" i="1"/>
  <c r="Y2324" i="1"/>
  <c r="Y2326" i="1"/>
  <c r="Y2328" i="1"/>
  <c r="Y2329" i="1"/>
  <c r="Y2330" i="1"/>
  <c r="Y2331" i="1"/>
  <c r="Y2332" i="1"/>
  <c r="Y2333" i="1"/>
  <c r="Y2334" i="1"/>
  <c r="Y2335" i="1"/>
  <c r="Y2336" i="1"/>
  <c r="Y2338" i="1"/>
  <c r="Y2340" i="1"/>
  <c r="Y2341" i="1"/>
  <c r="Y2342" i="1"/>
  <c r="Y2343" i="1"/>
  <c r="Y2344" i="1"/>
  <c r="Y2345" i="1"/>
  <c r="Y2346" i="1"/>
  <c r="Y2347" i="1"/>
  <c r="Y2348" i="1"/>
  <c r="Y2350" i="1"/>
  <c r="Y2352" i="1"/>
  <c r="Y2353" i="1"/>
  <c r="Y2354" i="1"/>
  <c r="Y2355" i="1"/>
  <c r="Y2356" i="1"/>
  <c r="Y2357" i="1"/>
  <c r="Y2358" i="1"/>
  <c r="Y2359" i="1"/>
  <c r="Y2360" i="1"/>
  <c r="Y2362" i="1"/>
  <c r="Y2364" i="1"/>
  <c r="Y2365" i="1"/>
  <c r="Y2366" i="1"/>
  <c r="Y2367" i="1"/>
  <c r="Y2368" i="1"/>
  <c r="Y2369" i="1"/>
  <c r="Y2370" i="1"/>
  <c r="Y2371" i="1"/>
  <c r="Y2372" i="1"/>
  <c r="Y2374" i="1"/>
  <c r="Y2376" i="1"/>
  <c r="Y2377" i="1"/>
  <c r="Y2378" i="1"/>
  <c r="Y2379" i="1"/>
  <c r="Y2380" i="1"/>
  <c r="Y2381" i="1"/>
  <c r="Y2382" i="1"/>
  <c r="Y2383" i="1"/>
  <c r="Y2384" i="1"/>
  <c r="Y2385" i="1"/>
  <c r="Y2386" i="1"/>
  <c r="Y2388" i="1"/>
  <c r="Y2389" i="1"/>
  <c r="Y2390" i="1"/>
  <c r="Y2391" i="1"/>
  <c r="Y2392" i="1"/>
  <c r="Y2393" i="1"/>
  <c r="Y2394" i="1"/>
  <c r="Y2395" i="1"/>
  <c r="Y2396" i="1"/>
  <c r="Y2397" i="1"/>
  <c r="Y2398" i="1"/>
  <c r="Y2401" i="1"/>
  <c r="Y2402" i="1"/>
  <c r="Y2403" i="1"/>
  <c r="Y2404" i="1"/>
  <c r="Y2405" i="1"/>
  <c r="Y2406" i="1"/>
  <c r="Y2407" i="1"/>
  <c r="Y2408" i="1"/>
  <c r="Y2409" i="1"/>
  <c r="Y2411" i="1"/>
  <c r="Y2413" i="1"/>
  <c r="Y2414" i="1"/>
  <c r="Y2415" i="1"/>
  <c r="Y2416" i="1"/>
  <c r="Y2417" i="1"/>
  <c r="Y2418" i="1"/>
  <c r="Y2419" i="1"/>
  <c r="Y2420" i="1"/>
  <c r="Y2421" i="1"/>
  <c r="Y2422" i="1"/>
  <c r="Y2423" i="1"/>
  <c r="Y2425" i="1"/>
  <c r="Y2426" i="1"/>
  <c r="Y2427" i="1"/>
  <c r="Y2428" i="1"/>
  <c r="Y2429" i="1"/>
  <c r="Y2430" i="1"/>
  <c r="Y2431" i="1"/>
  <c r="Y2432" i="1"/>
  <c r="Y2433" i="1"/>
  <c r="Y2434" i="1"/>
  <c r="Y2435" i="1"/>
  <c r="Y2437" i="1"/>
  <c r="Y2438" i="1"/>
  <c r="Y2439" i="1"/>
  <c r="Y2441" i="1"/>
  <c r="Y2442" i="1"/>
  <c r="Y2443" i="1"/>
  <c r="Y2444" i="1"/>
  <c r="Y2448" i="1"/>
  <c r="Y2449" i="1"/>
  <c r="Y2450" i="1"/>
  <c r="Y2451" i="1"/>
  <c r="Y2453" i="1"/>
  <c r="Y2454" i="1"/>
  <c r="Y2455" i="1"/>
  <c r="Y2456" i="1"/>
  <c r="Y2457" i="1"/>
  <c r="Y2458" i="1"/>
  <c r="Y2459" i="1"/>
  <c r="Y2460" i="1"/>
  <c r="Y2461" i="1"/>
  <c r="Y2463" i="1"/>
  <c r="Y2465" i="1"/>
  <c r="Y2466" i="1"/>
  <c r="Y2467" i="1"/>
  <c r="Y2468" i="1"/>
  <c r="Y2469" i="1"/>
  <c r="Y2470" i="1"/>
  <c r="Y2471" i="1"/>
  <c r="Y2472" i="1"/>
  <c r="Y2473" i="1"/>
  <c r="Y2475" i="1"/>
  <c r="Y2477" i="1"/>
  <c r="Y2478" i="1"/>
  <c r="Y2479" i="1"/>
  <c r="Y2480" i="1"/>
  <c r="Y2481" i="1"/>
  <c r="Y2482" i="1"/>
  <c r="Y2483" i="1"/>
  <c r="Y2484" i="1"/>
  <c r="Y2485" i="1"/>
  <c r="Y2487" i="1"/>
  <c r="Y2489" i="1"/>
  <c r="Y2490" i="1"/>
  <c r="Y2491" i="1"/>
  <c r="Y2492" i="1"/>
  <c r="Y2493" i="1"/>
  <c r="Y2494" i="1"/>
  <c r="Y2495" i="1"/>
  <c r="Y2496" i="1"/>
  <c r="Y2497" i="1"/>
  <c r="Y2499" i="1"/>
  <c r="Y2501" i="1"/>
  <c r="Y2502" i="1"/>
  <c r="Y2503" i="1"/>
  <c r="Y2504" i="1"/>
  <c r="Y2505" i="1"/>
  <c r="Y2506" i="1"/>
  <c r="Y2507" i="1"/>
  <c r="Y2508" i="1"/>
  <c r="Y2509" i="1"/>
  <c r="Y2511" i="1"/>
  <c r="Y2513" i="1"/>
  <c r="Y2592" i="1"/>
  <c r="Y2593" i="1"/>
  <c r="Y2594" i="1"/>
  <c r="Y2595" i="1"/>
  <c r="Y2596" i="1"/>
  <c r="Y2597" i="1"/>
  <c r="Y2598" i="1"/>
  <c r="Y2599" i="1"/>
  <c r="Y2601" i="1"/>
  <c r="Y2603" i="1"/>
  <c r="Y2604" i="1"/>
  <c r="Y2605" i="1"/>
  <c r="Y2606" i="1"/>
  <c r="Y2607" i="1"/>
  <c r="Y2608" i="1"/>
  <c r="Y2609" i="1"/>
  <c r="Y2610" i="1"/>
  <c r="Y2611" i="1"/>
  <c r="Y2612" i="1"/>
  <c r="Y2613" i="1"/>
  <c r="Y2615" i="1"/>
  <c r="Y2616" i="1"/>
  <c r="Y2617" i="1"/>
  <c r="Y2618" i="1"/>
  <c r="Y2619" i="1"/>
  <c r="Y2620" i="1"/>
  <c r="Y2621" i="1"/>
  <c r="Y2622" i="1"/>
  <c r="Y2623" i="1"/>
  <c r="Y2624" i="1"/>
  <c r="Y2625" i="1"/>
  <c r="Y2627" i="1"/>
  <c r="Y2628" i="1"/>
  <c r="Y2629" i="1"/>
  <c r="Y2630" i="1"/>
  <c r="Y2631" i="1"/>
  <c r="Y2632" i="1"/>
  <c r="Y2633" i="1"/>
  <c r="Y2634" i="1"/>
  <c r="Y2635" i="1"/>
  <c r="Y2637" i="1"/>
  <c r="Y2639" i="1"/>
  <c r="Y2640" i="1"/>
  <c r="Y2641" i="1"/>
  <c r="Y2642" i="1"/>
  <c r="Y2643" i="1"/>
  <c r="Y2644" i="1"/>
  <c r="Y2645" i="1"/>
  <c r="Y2646" i="1"/>
  <c r="Y2647" i="1"/>
  <c r="Y2648" i="1"/>
  <c r="Y2649" i="1"/>
  <c r="Y2651" i="1"/>
  <c r="Y2652" i="1"/>
  <c r="Y2653" i="1"/>
  <c r="Y2654" i="1"/>
  <c r="Y2655" i="1"/>
  <c r="Y2656" i="1"/>
  <c r="Y2657" i="1"/>
  <c r="Y2658" i="1"/>
  <c r="Y2659" i="1"/>
  <c r="Y2660" i="1"/>
  <c r="Y2661" i="1"/>
  <c r="Y2663" i="1"/>
  <c r="Y2664" i="1"/>
  <c r="Y2665" i="1"/>
  <c r="Y2666" i="1"/>
  <c r="Y2667" i="1"/>
  <c r="Y2668" i="1"/>
  <c r="Y2669" i="1"/>
  <c r="Y2670" i="1"/>
  <c r="Y2671" i="1"/>
  <c r="Y2672" i="1"/>
  <c r="Y2673" i="1"/>
  <c r="Y2675" i="1"/>
  <c r="Y2676" i="1"/>
  <c r="Y2677" i="1"/>
  <c r="Y2678" i="1"/>
  <c r="Y2679" i="1"/>
  <c r="Y2680" i="1"/>
  <c r="Y2681" i="1"/>
  <c r="Y2682" i="1"/>
  <c r="Y2683" i="1"/>
  <c r="Y2685" i="1"/>
  <c r="Y2687" i="1"/>
  <c r="Y2688" i="1"/>
  <c r="Y2689" i="1"/>
  <c r="Y2690" i="1"/>
  <c r="Y2691" i="1"/>
  <c r="Y2692" i="1"/>
  <c r="Y2693" i="1"/>
  <c r="Y2694" i="1"/>
  <c r="Y2695" i="1"/>
  <c r="Y2697" i="1"/>
  <c r="Y2699" i="1"/>
  <c r="Y2700" i="1"/>
  <c r="Y2701" i="1"/>
  <c r="Y2702" i="1"/>
  <c r="Y2703" i="1"/>
  <c r="Y2704" i="1"/>
  <c r="Y2705" i="1"/>
  <c r="Y2706" i="1"/>
  <c r="Y2707" i="1"/>
  <c r="Y2709" i="1"/>
  <c r="Y2711" i="1"/>
  <c r="Y2712" i="1"/>
  <c r="Y2713" i="1"/>
  <c r="Y2714" i="1"/>
  <c r="Y2715" i="1"/>
  <c r="Y2716" i="1"/>
  <c r="Y2717" i="1"/>
  <c r="Y2718" i="1"/>
  <c r="Y2719" i="1"/>
  <c r="Y2721" i="1"/>
  <c r="Y2723" i="1"/>
  <c r="Y2724" i="1"/>
  <c r="Y2725" i="1"/>
  <c r="Y2726" i="1"/>
  <c r="Y2727" i="1"/>
  <c r="Y2728" i="1"/>
  <c r="Y2729" i="1"/>
  <c r="Y2730" i="1"/>
  <c r="Y2731" i="1"/>
  <c r="Y2733" i="1"/>
  <c r="Y2735" i="1"/>
  <c r="Y2736" i="1"/>
  <c r="Y2737" i="1"/>
  <c r="Y2738" i="1"/>
  <c r="Y2739" i="1"/>
  <c r="Y2740" i="1"/>
  <c r="Y2741" i="1"/>
  <c r="Y2742" i="1"/>
  <c r="Y2743" i="1"/>
  <c r="Y2745" i="1"/>
  <c r="Y2747" i="1"/>
  <c r="Y2748" i="1"/>
  <c r="Y2749" i="1"/>
  <c r="Y2750" i="1"/>
  <c r="Y2751" i="1"/>
  <c r="Y2752" i="1"/>
  <c r="Y2753" i="1"/>
  <c r="Y2754" i="1"/>
  <c r="Y2755" i="1"/>
  <c r="Y2756" i="1"/>
  <c r="Y2757" i="1"/>
  <c r="Y2759" i="1"/>
  <c r="Y2760" i="1"/>
  <c r="Y2761" i="1"/>
  <c r="Y2762" i="1"/>
  <c r="Y2763" i="1"/>
  <c r="Y2764" i="1"/>
  <c r="Y2765" i="1"/>
  <c r="Y2766" i="1"/>
  <c r="Y2767" i="1"/>
  <c r="Y2768" i="1"/>
  <c r="Y2769" i="1"/>
  <c r="Y2771" i="1"/>
  <c r="Y2772" i="1"/>
  <c r="Y2773" i="1"/>
  <c r="Y2774" i="1"/>
  <c r="Y2775" i="1"/>
  <c r="Y2776" i="1"/>
  <c r="Y2777" i="1"/>
  <c r="Y2778" i="1"/>
  <c r="Y2779" i="1"/>
  <c r="Y2780" i="1"/>
  <c r="Y2781" i="1"/>
  <c r="Y2783" i="1"/>
  <c r="Y2784" i="1"/>
  <c r="Y2785" i="1"/>
  <c r="Y2786" i="1"/>
  <c r="Y2787" i="1"/>
  <c r="Y2788" i="1"/>
  <c r="Y2789" i="1"/>
  <c r="Y2790" i="1"/>
  <c r="Y2791" i="1"/>
  <c r="Y2792" i="1"/>
  <c r="Y2793" i="1"/>
  <c r="Y2795" i="1"/>
  <c r="Y2796" i="1"/>
  <c r="Y2797" i="1"/>
  <c r="Y2798" i="1"/>
  <c r="Y2799" i="1"/>
  <c r="Y2800" i="1"/>
  <c r="Y2801" i="1"/>
  <c r="Y2802" i="1"/>
  <c r="Y2803" i="1"/>
  <c r="Y2804" i="1"/>
  <c r="Y2805" i="1"/>
  <c r="Y2807" i="1"/>
  <c r="Y2808" i="1"/>
  <c r="Y2809" i="1"/>
  <c r="Y2810" i="1"/>
  <c r="Y2811" i="1"/>
  <c r="Y2812" i="1"/>
  <c r="Y2813" i="1"/>
  <c r="Y2814" i="1"/>
  <c r="Y2815" i="1"/>
  <c r="Y2816" i="1"/>
  <c r="Y2817" i="1"/>
  <c r="Y2819" i="1"/>
  <c r="Y2820" i="1"/>
  <c r="Y2821" i="1"/>
  <c r="Y2822" i="1"/>
  <c r="Y2823" i="1"/>
  <c r="Y2824" i="1"/>
  <c r="Y2825" i="1"/>
  <c r="Y2826" i="1"/>
  <c r="Y2827" i="1"/>
  <c r="Y2828" i="1"/>
  <c r="Y2829" i="1"/>
  <c r="Y2831" i="1"/>
  <c r="Y2832" i="1"/>
  <c r="Y2833" i="1"/>
  <c r="Y2834" i="1"/>
  <c r="Y2835" i="1"/>
  <c r="Y2836" i="1"/>
  <c r="Y2837" i="1"/>
  <c r="Y2838" i="1"/>
  <c r="Y2839" i="1"/>
  <c r="Y2840" i="1"/>
  <c r="Y2841" i="1"/>
  <c r="Y2843" i="1"/>
  <c r="Y2844" i="1"/>
  <c r="Y2845" i="1"/>
  <c r="Y2846" i="1"/>
  <c r="Y2847" i="1"/>
  <c r="Y2848" i="1"/>
  <c r="Y2851" i="1"/>
  <c r="Y2852" i="1"/>
  <c r="Y2853" i="1"/>
  <c r="Y2854" i="1"/>
  <c r="Y2856" i="1"/>
  <c r="Y2858" i="1"/>
  <c r="Y2859" i="1"/>
  <c r="Y2860" i="1"/>
  <c r="Y2861" i="1"/>
  <c r="Y2862" i="1"/>
  <c r="Y2863" i="1"/>
  <c r="Y2864" i="1"/>
  <c r="Y2865" i="1"/>
  <c r="Y2866" i="1"/>
  <c r="Y2867" i="1"/>
  <c r="Y2868" i="1"/>
  <c r="Y2870" i="1"/>
  <c r="Y2871" i="1"/>
  <c r="Y2872" i="1"/>
  <c r="Y2873" i="1"/>
  <c r="Y2874" i="1"/>
  <c r="Y2875" i="1"/>
  <c r="Y2876" i="1"/>
  <c r="Y2877" i="1"/>
  <c r="Y2878" i="1"/>
  <c r="Y2879" i="1"/>
  <c r="Y2880" i="1"/>
  <c r="Y2882" i="1"/>
  <c r="Y2883" i="1"/>
  <c r="Y2884" i="1"/>
  <c r="Y2885" i="1"/>
  <c r="Y2886" i="1"/>
  <c r="Y2887" i="1"/>
  <c r="Y2888" i="1"/>
  <c r="Y2889" i="1"/>
  <c r="Y2890" i="1"/>
  <c r="Y2891" i="1"/>
  <c r="Y2892" i="1"/>
  <c r="Y2895" i="1"/>
  <c r="Y2896" i="1"/>
  <c r="Y2897" i="1"/>
  <c r="Y2898" i="1"/>
  <c r="Y2899" i="1"/>
  <c r="Y2900" i="1"/>
  <c r="Y2901" i="1"/>
  <c r="Y2902" i="1"/>
  <c r="Y2903" i="1"/>
  <c r="Y2904" i="1"/>
  <c r="Y2905" i="1"/>
  <c r="Y2907" i="1"/>
  <c r="Y2908" i="1"/>
  <c r="Y2909" i="1"/>
  <c r="Y2910" i="1"/>
  <c r="Y2911" i="1"/>
  <c r="Y2912" i="1"/>
  <c r="Y2913" i="1"/>
  <c r="Y2914" i="1"/>
  <c r="Y2915" i="1"/>
  <c r="Y2916" i="1"/>
  <c r="Y2917" i="1"/>
  <c r="Y2920" i="1"/>
  <c r="Y2921" i="1"/>
  <c r="Y2922" i="1"/>
  <c r="Y2923" i="1"/>
  <c r="Y2924" i="1"/>
  <c r="Y2925" i="1"/>
  <c r="Y2926" i="1"/>
  <c r="Y2927" i="1"/>
  <c r="Y2928" i="1"/>
  <c r="Y2929" i="1"/>
  <c r="Y2930" i="1"/>
  <c r="Y2932" i="1"/>
  <c r="Y2933" i="1"/>
  <c r="Y2934" i="1"/>
  <c r="Y2935" i="1"/>
  <c r="Y2936" i="1"/>
  <c r="Y2937" i="1"/>
  <c r="Y2938" i="1"/>
  <c r="Y2939" i="1"/>
  <c r="Y2940" i="1"/>
  <c r="Y2941" i="1"/>
  <c r="Y2942" i="1"/>
  <c r="Y2944" i="1"/>
  <c r="Y2945" i="1"/>
  <c r="Y2946" i="1"/>
  <c r="Y2947" i="1"/>
  <c r="Y2948" i="1"/>
  <c r="Y2949" i="1"/>
  <c r="Y2950" i="1"/>
  <c r="Y2951" i="1"/>
  <c r="Y2952" i="1"/>
  <c r="Y2953" i="1"/>
  <c r="Y2954" i="1"/>
  <c r="Y2956" i="1"/>
  <c r="Y2957" i="1"/>
  <c r="Y2958" i="1"/>
  <c r="Y2959" i="1"/>
  <c r="Y2960" i="1"/>
  <c r="Y2961" i="1"/>
  <c r="Y2962" i="1"/>
  <c r="Y2963" i="1"/>
  <c r="Y2964" i="1"/>
  <c r="Y2965" i="1"/>
  <c r="Y2966" i="1"/>
  <c r="Y2968" i="1"/>
  <c r="Y2969" i="1"/>
  <c r="Y2970" i="1"/>
  <c r="Y2971" i="1"/>
  <c r="Y2972" i="1"/>
  <c r="Y2973" i="1"/>
  <c r="Y2974" i="1"/>
  <c r="Y2975" i="1"/>
  <c r="Y2976" i="1"/>
  <c r="Y2977" i="1"/>
  <c r="Y2978" i="1"/>
  <c r="Y2980" i="1"/>
  <c r="Y2981" i="1"/>
  <c r="Y2982" i="1"/>
  <c r="Y2983" i="1"/>
  <c r="Y2984" i="1"/>
  <c r="Y2985" i="1"/>
  <c r="Y2986" i="1"/>
  <c r="Y2987" i="1"/>
  <c r="Y2988" i="1"/>
  <c r="Y2989" i="1"/>
  <c r="Y2990" i="1"/>
  <c r="Y2992" i="1"/>
  <c r="Y2993" i="1"/>
  <c r="Y2994" i="1"/>
  <c r="Y2995" i="1"/>
  <c r="Y2996" i="1"/>
  <c r="Y2997" i="1"/>
  <c r="Y2998" i="1"/>
  <c r="Y2999" i="1"/>
  <c r="Y3000" i="1"/>
  <c r="Y3001" i="1"/>
  <c r="Y3002" i="1"/>
  <c r="Y3004" i="1"/>
  <c r="Y3005" i="1"/>
  <c r="Y3006" i="1"/>
  <c r="Y3007" i="1"/>
  <c r="Y3008" i="1"/>
  <c r="Y3009" i="1"/>
  <c r="Y3010" i="1"/>
  <c r="Y3011" i="1"/>
  <c r="Y3012" i="1"/>
  <c r="Y3013" i="1"/>
  <c r="Y3014" i="1"/>
  <c r="Y3016" i="1"/>
  <c r="Y3017" i="1"/>
  <c r="Y3018" i="1"/>
  <c r="Y3019" i="1"/>
  <c r="Y3020" i="1"/>
  <c r="Y3021" i="1"/>
  <c r="Y3022" i="1"/>
  <c r="Y3023" i="1"/>
  <c r="Y3024" i="1"/>
  <c r="Y3025" i="1"/>
  <c r="Y3026" i="1"/>
  <c r="Y3028" i="1"/>
  <c r="Y3029" i="1"/>
  <c r="Y3030" i="1"/>
  <c r="Y3031" i="1"/>
  <c r="Y3032" i="1"/>
  <c r="Y3033" i="1"/>
  <c r="Y3034" i="1"/>
  <c r="Y3035" i="1"/>
  <c r="Y3036" i="1"/>
  <c r="Y3037" i="1"/>
  <c r="Y3038" i="1"/>
  <c r="Y3040" i="1"/>
  <c r="Y3041" i="1"/>
  <c r="Y3042" i="1"/>
  <c r="Y3043" i="1"/>
  <c r="Y3044" i="1"/>
  <c r="Y3045" i="1"/>
  <c r="Y3046" i="1"/>
  <c r="Y3047" i="1"/>
  <c r="Y3048" i="1"/>
  <c r="Y3049" i="1"/>
  <c r="Y3050" i="1"/>
  <c r="Y3052" i="1"/>
  <c r="Y3053" i="1"/>
  <c r="Y3054" i="1"/>
  <c r="Y3055" i="1"/>
  <c r="Y3056" i="1"/>
  <c r="Y3057" i="1"/>
  <c r="Y3058" i="1"/>
  <c r="Y3059" i="1"/>
  <c r="Y3060" i="1"/>
  <c r="Y3061" i="1"/>
  <c r="Y3062" i="1"/>
  <c r="Y3064" i="1"/>
  <c r="Y3065" i="1"/>
  <c r="Y3066" i="1"/>
  <c r="Y3067" i="1"/>
  <c r="Y3068" i="1"/>
  <c r="Y3069" i="1"/>
  <c r="Y3070" i="1"/>
  <c r="Y3071" i="1"/>
  <c r="Y3072" i="1"/>
  <c r="Y3073" i="1"/>
  <c r="Y3074" i="1"/>
  <c r="Y3076" i="1"/>
  <c r="Y3077" i="1"/>
  <c r="Y3078" i="1"/>
  <c r="Y3079" i="1"/>
  <c r="Y3080" i="1"/>
  <c r="Y3081" i="1"/>
  <c r="Y3082" i="1"/>
  <c r="Y3083" i="1"/>
  <c r="Y3084" i="1"/>
  <c r="Y3085" i="1"/>
  <c r="Y3086" i="1"/>
  <c r="Y3088" i="1"/>
  <c r="Y3089" i="1"/>
  <c r="Y3090" i="1"/>
  <c r="Y3091" i="1"/>
  <c r="Y3092" i="1"/>
  <c r="Y3093" i="1"/>
  <c r="Y3094" i="1"/>
  <c r="Y3095" i="1"/>
  <c r="Y3096" i="1"/>
  <c r="Y3097" i="1"/>
  <c r="Y3098" i="1"/>
  <c r="Y3100" i="1"/>
  <c r="Y3101" i="1"/>
  <c r="Y3102" i="1"/>
  <c r="Y3103" i="1"/>
  <c r="Y3104" i="1"/>
  <c r="Y3105" i="1"/>
  <c r="Y3106" i="1"/>
  <c r="Y3107" i="1"/>
  <c r="Y3108" i="1"/>
  <c r="Y3109" i="1"/>
  <c r="Y3110" i="1"/>
  <c r="Y3112" i="1"/>
  <c r="Y3113" i="1"/>
  <c r="Y3114" i="1"/>
  <c r="Y3115" i="1"/>
  <c r="Y3116" i="1"/>
  <c r="Y3117" i="1"/>
  <c r="Y3118" i="1"/>
  <c r="Y3119" i="1"/>
  <c r="Y3120" i="1"/>
  <c r="Y3121" i="1"/>
  <c r="Y3122" i="1"/>
  <c r="Y3124" i="1"/>
  <c r="Y3125" i="1"/>
  <c r="Y3126" i="1"/>
  <c r="Y3127" i="1"/>
  <c r="Y3128" i="1"/>
  <c r="Y3129" i="1"/>
  <c r="Y3130" i="1"/>
  <c r="Y3131" i="1"/>
  <c r="Y3132" i="1"/>
  <c r="Y3133" i="1"/>
  <c r="Y3134" i="1"/>
  <c r="Y3136" i="1"/>
  <c r="Y3137" i="1"/>
  <c r="Y3138" i="1"/>
  <c r="Y3139" i="1"/>
  <c r="Y3140" i="1"/>
  <c r="Y3141" i="1"/>
  <c r="Y3142" i="1"/>
  <c r="Y3143" i="1"/>
  <c r="Y3144" i="1"/>
  <c r="Y3145" i="1"/>
  <c r="Y3146" i="1"/>
  <c r="Y3148" i="1"/>
  <c r="Y3149" i="1"/>
  <c r="Y3150" i="1"/>
  <c r="Y3151" i="1"/>
  <c r="Y3152" i="1"/>
  <c r="Y3153" i="1"/>
  <c r="Y3154" i="1"/>
  <c r="Y3155" i="1"/>
  <c r="Y3156" i="1"/>
  <c r="Y3157" i="1"/>
  <c r="Y3158" i="1"/>
  <c r="Y3160" i="1"/>
  <c r="Y3161" i="1"/>
  <c r="Y3162" i="1"/>
  <c r="Y3163" i="1"/>
  <c r="Y3164" i="1"/>
  <c r="Y3165" i="1"/>
  <c r="Y3166" i="1"/>
  <c r="Y3167" i="1"/>
  <c r="Y3168" i="1"/>
  <c r="Y3169" i="1"/>
  <c r="Y3170" i="1"/>
  <c r="Y3172" i="1"/>
  <c r="Y3173" i="1"/>
  <c r="Y3174" i="1"/>
  <c r="Y3175" i="1"/>
  <c r="Y3176" i="1"/>
  <c r="Y3177" i="1"/>
  <c r="Y3178" i="1"/>
  <c r="Y3179" i="1"/>
  <c r="Y3180" i="1"/>
  <c r="Y3181" i="1"/>
  <c r="Y3182" i="1"/>
  <c r="Y3184" i="1"/>
  <c r="Y3185" i="1"/>
  <c r="Y3186" i="1"/>
  <c r="Y3187" i="1"/>
  <c r="Y3188" i="1"/>
  <c r="Y3189" i="1"/>
  <c r="Y3190" i="1"/>
  <c r="Y3191" i="1"/>
  <c r="Y3192" i="1"/>
  <c r="Y3193" i="1"/>
  <c r="Y3194" i="1"/>
  <c r="Y3196" i="1"/>
  <c r="Y3197" i="1"/>
  <c r="Y3198" i="1"/>
  <c r="Y3199" i="1"/>
  <c r="Y3200" i="1"/>
  <c r="Y3201" i="1"/>
  <c r="Y3202" i="1"/>
  <c r="Y3203" i="1"/>
  <c r="Y3204" i="1"/>
  <c r="Y3205" i="1"/>
  <c r="Y3206" i="1"/>
  <c r="Y3208" i="1"/>
  <c r="Y3209" i="1"/>
  <c r="Y3210" i="1"/>
  <c r="Y3211" i="1"/>
  <c r="Y3212" i="1"/>
  <c r="Y3213" i="1"/>
  <c r="Y3214" i="1"/>
  <c r="Y3215" i="1"/>
  <c r="Y3216" i="1"/>
  <c r="Y3217" i="1"/>
  <c r="Y3218" i="1"/>
  <c r="Y3221" i="1"/>
  <c r="Y3222" i="1"/>
  <c r="Y3223" i="1"/>
  <c r="Y3224" i="1"/>
  <c r="Y3226" i="1"/>
  <c r="Y3227" i="1"/>
  <c r="Y3228" i="1"/>
  <c r="Y3229" i="1"/>
  <c r="Y3230" i="1"/>
  <c r="Y3231" i="1"/>
  <c r="Y3232" i="1"/>
  <c r="Y3234" i="1"/>
  <c r="Y3235" i="1"/>
  <c r="Y3236" i="1"/>
  <c r="Y3237" i="1"/>
  <c r="Y3238" i="1"/>
  <c r="Y3239" i="1"/>
  <c r="Y3241" i="1"/>
  <c r="Y3242" i="1"/>
  <c r="Y3243" i="1"/>
  <c r="Y3244" i="1"/>
  <c r="Y3245" i="1"/>
  <c r="Y3247" i="1"/>
  <c r="Y3248" i="1"/>
  <c r="Y3249" i="1"/>
  <c r="Y3250" i="1"/>
  <c r="Y3251" i="1"/>
  <c r="Y3252" i="1"/>
  <c r="Y3253" i="1"/>
  <c r="Y3254" i="1"/>
  <c r="Y3255" i="1"/>
  <c r="Y3256" i="1"/>
  <c r="Y3257" i="1"/>
  <c r="Y3259" i="1"/>
  <c r="Y3260" i="1"/>
  <c r="Y3261" i="1"/>
  <c r="Y3262" i="1"/>
  <c r="Y3263" i="1"/>
  <c r="Y3264" i="1"/>
  <c r="Y3265" i="1"/>
  <c r="Y3266" i="1"/>
  <c r="Y3267" i="1"/>
  <c r="Y3268" i="1"/>
  <c r="Y3269" i="1"/>
  <c r="Y3272" i="1"/>
  <c r="Y3273" i="1"/>
  <c r="Y3274" i="1"/>
  <c r="Y3275" i="1"/>
  <c r="Y3277" i="1"/>
  <c r="Y3278" i="1"/>
  <c r="Y3279" i="1"/>
  <c r="Y3282" i="1"/>
  <c r="Y3285" i="1"/>
  <c r="Y3286" i="1"/>
  <c r="Y3287" i="1"/>
  <c r="Y3288" i="1"/>
  <c r="Y3290" i="1"/>
  <c r="Y3291" i="1"/>
  <c r="Y3293" i="1"/>
  <c r="Y3294" i="1"/>
  <c r="Y3295" i="1"/>
  <c r="Y3297" i="1"/>
  <c r="Y3298" i="1"/>
  <c r="Y3299" i="1"/>
  <c r="Y3301" i="1"/>
  <c r="Y3302" i="1"/>
  <c r="Y3303" i="1"/>
  <c r="Y3304" i="1"/>
  <c r="Y3305" i="1"/>
  <c r="Y3306" i="1"/>
  <c r="Y3307" i="1"/>
  <c r="Y3309" i="1"/>
  <c r="Y3310" i="1"/>
  <c r="Y3311" i="1"/>
  <c r="Y3312" i="1"/>
  <c r="Y3314" i="1"/>
  <c r="Y3315" i="1"/>
  <c r="Y3318" i="1"/>
  <c r="Y3320" i="1"/>
  <c r="Y3322" i="1"/>
  <c r="Y3323" i="1"/>
  <c r="Y3324" i="1"/>
  <c r="Y3326" i="1"/>
  <c r="Y3327" i="1"/>
  <c r="Y3328" i="1"/>
  <c r="Y3329" i="1"/>
  <c r="Y3330" i="1"/>
  <c r="Y3332" i="1"/>
  <c r="Y3334" i="1"/>
  <c r="Y3335" i="1"/>
  <c r="Y3336" i="1"/>
  <c r="Y3337" i="1"/>
  <c r="Y3339" i="1"/>
  <c r="Y3340" i="1"/>
  <c r="Y3342" i="1"/>
  <c r="Y3343" i="1"/>
  <c r="Y3344" i="1"/>
  <c r="Y3345" i="1"/>
  <c r="Y3346" i="1"/>
  <c r="Y3347" i="1"/>
  <c r="Y3348" i="1"/>
  <c r="Y3350" i="1"/>
  <c r="Y3351" i="1"/>
  <c r="Y3352" i="1"/>
  <c r="Y3353" i="1"/>
  <c r="Y3355" i="1"/>
  <c r="Y3356" i="1"/>
  <c r="Y3358" i="1"/>
  <c r="Y3359" i="1"/>
  <c r="Y3360" i="1"/>
  <c r="Y3361" i="1"/>
  <c r="Y3362" i="1"/>
  <c r="Y3363" i="1"/>
  <c r="Y3364" i="1"/>
  <c r="Y3366" i="1"/>
  <c r="Y3368" i="1"/>
  <c r="Y3370" i="1"/>
  <c r="Y3371" i="1"/>
  <c r="Y3372" i="1"/>
  <c r="Y3374" i="1"/>
  <c r="Y3375" i="1"/>
  <c r="Y3376" i="1"/>
  <c r="Y3377" i="1"/>
  <c r="Y3380" i="1"/>
  <c r="Y3382" i="1"/>
  <c r="Y3383" i="1"/>
  <c r="Y3384" i="1"/>
  <c r="Y3385" i="1"/>
  <c r="Y3386" i="1"/>
  <c r="Y3387" i="1"/>
  <c r="Y3388" i="1"/>
  <c r="Y3390" i="1"/>
  <c r="Y3392" i="1"/>
  <c r="Y3394" i="1"/>
  <c r="Y3395" i="1"/>
  <c r="Y3396" i="1"/>
  <c r="Y3398" i="1"/>
  <c r="Y3399" i="1"/>
  <c r="Y3400" i="1"/>
  <c r="Y3401" i="1"/>
  <c r="Y3403" i="1"/>
  <c r="Y3404" i="1"/>
  <c r="Y3406" i="1"/>
  <c r="Y3407" i="1"/>
  <c r="Y3408" i="1"/>
  <c r="Y3409" i="1"/>
  <c r="Y3410" i="1"/>
  <c r="Y3411" i="1"/>
  <c r="Y3412" i="1"/>
  <c r="Y3414" i="1"/>
  <c r="Y3416" i="1"/>
  <c r="Y3419" i="1"/>
  <c r="Y3420" i="1"/>
  <c r="Y3422" i="1"/>
  <c r="Y3423" i="1"/>
  <c r="Y3424" i="1"/>
  <c r="Y3425" i="1"/>
  <c r="Y3426" i="1"/>
  <c r="Y3428" i="1"/>
  <c r="Y3430" i="1"/>
  <c r="Y3431" i="1"/>
  <c r="Y3432" i="1"/>
  <c r="Y3433" i="1"/>
  <c r="Y3434" i="1"/>
  <c r="Y3435" i="1"/>
  <c r="Y3436" i="1"/>
  <c r="Y3438" i="1"/>
  <c r="Y3440" i="1"/>
  <c r="Y3443" i="1"/>
  <c r="Y3444" i="1"/>
  <c r="Y3446" i="1"/>
  <c r="Y3447" i="1"/>
  <c r="Y3448" i="1"/>
  <c r="Y3449" i="1"/>
  <c r="Y3450" i="1"/>
  <c r="Y3452" i="1"/>
  <c r="Y3454" i="1"/>
  <c r="Y3455" i="1"/>
  <c r="Y3456" i="1"/>
  <c r="Y3457" i="1"/>
  <c r="Y3458" i="1"/>
  <c r="Y3459" i="1"/>
  <c r="Y3460" i="1"/>
  <c r="Y3462" i="1"/>
  <c r="Y3464" i="1"/>
  <c r="Y3467" i="1"/>
  <c r="Y3468" i="1"/>
  <c r="Y3470" i="1"/>
  <c r="Y3471" i="1"/>
  <c r="Y3472" i="1"/>
  <c r="Y3473" i="1"/>
  <c r="Y3474" i="1"/>
  <c r="Y3476" i="1"/>
  <c r="Y3478" i="1"/>
  <c r="Y3479" i="1"/>
  <c r="Y3480" i="1"/>
  <c r="Y3481" i="1"/>
  <c r="Y3483" i="1"/>
  <c r="Y3484" i="1"/>
  <c r="Y3486" i="1"/>
  <c r="Y3488" i="1"/>
  <c r="Y3490" i="1"/>
  <c r="Y3491" i="1"/>
  <c r="Y3492" i="1"/>
  <c r="Y3494" i="1"/>
  <c r="Y3495" i="1"/>
  <c r="Y3496" i="1"/>
  <c r="Y3497" i="1"/>
  <c r="Y3498" i="1"/>
  <c r="Y3499" i="1"/>
  <c r="Y3500" i="1"/>
  <c r="Y3502" i="1"/>
  <c r="Y3503" i="1"/>
  <c r="Y3504" i="1"/>
  <c r="Y3505" i="1"/>
  <c r="Y3507" i="1"/>
  <c r="Y3508" i="1"/>
  <c r="Y3510" i="1"/>
  <c r="Y3511" i="1"/>
  <c r="Y3512" i="1"/>
  <c r="Y3514" i="1"/>
  <c r="Y3515" i="1"/>
  <c r="Y3516" i="1"/>
  <c r="Y3518" i="1"/>
  <c r="Y3519" i="1"/>
  <c r="Y3520" i="1"/>
  <c r="Y3521" i="1"/>
  <c r="Y3522" i="1"/>
  <c r="Y3524" i="1"/>
  <c r="Y3526" i="1"/>
  <c r="Y3527" i="1"/>
  <c r="Y3528" i="1"/>
  <c r="Y3529" i="1"/>
  <c r="Y3531" i="1"/>
  <c r="Y3532" i="1"/>
  <c r="Y3534" i="1"/>
  <c r="Y3536" i="1"/>
  <c r="Y3538" i="1"/>
  <c r="Y3539" i="1"/>
  <c r="Y3540" i="1"/>
  <c r="Y3542" i="1"/>
  <c r="Y3543" i="1"/>
  <c r="Y3544" i="1"/>
  <c r="Y3545" i="1"/>
  <c r="Y3548" i="1"/>
  <c r="Y3550" i="1"/>
  <c r="Y3551" i="1"/>
  <c r="Y3552" i="1"/>
  <c r="Y3553" i="1"/>
  <c r="Y3554" i="1"/>
  <c r="Y3555" i="1"/>
  <c r="Y3556" i="1"/>
  <c r="Y3558" i="1"/>
  <c r="Y3559" i="1"/>
  <c r="Y3560" i="1"/>
  <c r="Y3562" i="1"/>
  <c r="Y3563" i="1"/>
  <c r="Y3564" i="1"/>
  <c r="Y3566" i="1"/>
  <c r="Y3567" i="1"/>
  <c r="Y3568" i="1"/>
  <c r="Y3569" i="1"/>
  <c r="Y3572" i="1"/>
  <c r="Y3574" i="1"/>
  <c r="Y3575" i="1"/>
  <c r="Y3576" i="1"/>
  <c r="Y3577" i="1"/>
  <c r="Y3578" i="1"/>
  <c r="Y3579" i="1"/>
  <c r="Y3580" i="1"/>
  <c r="Y3582" i="1"/>
  <c r="Y3584" i="1"/>
  <c r="Y3586" i="1"/>
  <c r="Y3587" i="1"/>
  <c r="Y3588" i="1"/>
  <c r="Y3590" i="1"/>
  <c r="Y3591" i="1"/>
  <c r="Y3592" i="1"/>
  <c r="Y3593" i="1"/>
  <c r="Y3595" i="1"/>
  <c r="Y3596" i="1"/>
  <c r="Y3598" i="1"/>
  <c r="Y3599" i="1"/>
  <c r="Y3600" i="1"/>
  <c r="Y3601" i="1"/>
  <c r="Y3602" i="1"/>
  <c r="Y3603" i="1"/>
  <c r="Y3604" i="1"/>
  <c r="Y3606" i="1"/>
  <c r="Y3608" i="1"/>
  <c r="Y3611" i="1"/>
  <c r="Y3612" i="1"/>
  <c r="Y3614" i="1"/>
  <c r="Y3615" i="1"/>
  <c r="Y3616" i="1"/>
  <c r="Y3617" i="1"/>
  <c r="Y3618" i="1"/>
  <c r="Y3620" i="1"/>
  <c r="Y3622" i="1"/>
  <c r="Y3623" i="1"/>
  <c r="Y3624" i="1"/>
  <c r="Y3625" i="1"/>
  <c r="Y3626" i="1"/>
  <c r="Y3627" i="1"/>
  <c r="Y3628" i="1"/>
  <c r="Y3630" i="1"/>
  <c r="Y3632" i="1"/>
  <c r="Y3635" i="1"/>
  <c r="Y3636" i="1"/>
  <c r="Y3638" i="1"/>
  <c r="Y3639" i="1"/>
  <c r="Y3640" i="1"/>
  <c r="Y3641" i="1"/>
  <c r="Y3642" i="1"/>
  <c r="Y3644" i="1"/>
  <c r="Y3646" i="1"/>
  <c r="Y3647" i="1"/>
  <c r="Y3648" i="1"/>
  <c r="Y3649" i="1"/>
  <c r="Y3650" i="1"/>
  <c r="Y3651" i="1"/>
  <c r="Y3652" i="1"/>
  <c r="Y3654" i="1"/>
  <c r="Y3656" i="1"/>
  <c r="Y3659" i="1"/>
  <c r="Y3660" i="1"/>
  <c r="Y3662" i="1"/>
  <c r="Y3663" i="1"/>
  <c r="Y3664" i="1"/>
  <c r="Y3665" i="1"/>
  <c r="Y3666" i="1"/>
  <c r="Y3667" i="1"/>
  <c r="Y3668" i="1"/>
  <c r="Y3670" i="1"/>
  <c r="Y3671" i="1"/>
  <c r="Y3672" i="1"/>
  <c r="Y3673" i="1"/>
  <c r="Y3675" i="1"/>
  <c r="Y3676" i="1"/>
  <c r="Y3678" i="1"/>
  <c r="Y3680" i="1"/>
  <c r="Y3682" i="1"/>
  <c r="Y3683" i="1"/>
  <c r="Y3684" i="1"/>
  <c r="Y3686" i="1"/>
  <c r="Y3687" i="1"/>
  <c r="Y3688" i="1"/>
  <c r="Y3689" i="1"/>
  <c r="Y3690" i="1"/>
  <c r="Y3692" i="1"/>
  <c r="Y3694" i="1"/>
  <c r="Y3695" i="1"/>
  <c r="Y3696" i="1"/>
  <c r="Y3697" i="1"/>
  <c r="Y3699" i="1"/>
  <c r="Y3700" i="1"/>
  <c r="Y3702" i="1"/>
  <c r="Y3704" i="1"/>
  <c r="Y3705" i="1"/>
  <c r="Y3706" i="1"/>
  <c r="Y3707" i="1"/>
  <c r="Y3708" i="1"/>
  <c r="Y3710" i="1"/>
  <c r="Y3711" i="1"/>
  <c r="Y3712" i="1"/>
  <c r="Y3713" i="1"/>
  <c r="Y3714" i="1"/>
  <c r="Y3715" i="1"/>
  <c r="Y3719" i="1"/>
  <c r="Y3720" i="1"/>
  <c r="Y3721" i="1"/>
  <c r="Y3722" i="1"/>
  <c r="Y3723" i="1"/>
  <c r="Y3724" i="1"/>
  <c r="Y3726" i="1"/>
  <c r="Y3727" i="1"/>
  <c r="Y3728" i="1"/>
  <c r="Y3729" i="1"/>
  <c r="Y3731" i="1"/>
  <c r="Y3732" i="1"/>
  <c r="Y3734" i="1"/>
  <c r="Y3735" i="1"/>
  <c r="Y3736" i="1"/>
  <c r="Y3737" i="1"/>
  <c r="Y3738" i="1"/>
  <c r="Y3739" i="1"/>
  <c r="Y3740" i="1"/>
  <c r="Y3743" i="1"/>
  <c r="Y3744" i="1"/>
  <c r="Y3745" i="1"/>
  <c r="Y3746" i="1"/>
  <c r="Y3748" i="1"/>
  <c r="Y3750" i="1"/>
  <c r="Y3751" i="1"/>
  <c r="Y3753" i="1"/>
  <c r="Y3755" i="1"/>
  <c r="Y3756" i="1"/>
  <c r="Y3758" i="1"/>
  <c r="Y3759" i="1"/>
  <c r="Y3760" i="1"/>
  <c r="Y3761" i="1"/>
  <c r="Y3762" i="1"/>
  <c r="Y3763" i="1"/>
  <c r="Y3767" i="1"/>
  <c r="Y3768" i="1"/>
  <c r="Y3769" i="1"/>
  <c r="Y3770" i="1"/>
  <c r="Y3772" i="1"/>
  <c r="Y3774" i="1"/>
  <c r="Y3775" i="1"/>
  <c r="Y3776" i="1"/>
  <c r="Y3777" i="1"/>
  <c r="Y3779" i="1"/>
  <c r="Y3780" i="1"/>
  <c r="Y3782" i="1"/>
  <c r="Y3783" i="1"/>
  <c r="Y3784" i="1"/>
  <c r="Y3785" i="1"/>
  <c r="Y3786" i="1"/>
  <c r="Y3787" i="1"/>
  <c r="Y3788" i="1"/>
  <c r="Y3791" i="1"/>
  <c r="Y3792" i="1"/>
  <c r="Y3793" i="1"/>
  <c r="Y3794" i="1"/>
  <c r="Y3795" i="1"/>
  <c r="Y3796" i="1"/>
  <c r="Y3798" i="1"/>
  <c r="Y3799" i="1"/>
  <c r="Y3801" i="1"/>
  <c r="Y3803" i="1"/>
  <c r="Y3804" i="1"/>
  <c r="Y3806" i="1"/>
  <c r="Y3807" i="1"/>
  <c r="Y3808" i="1"/>
  <c r="Y3809" i="1"/>
  <c r="Y3810" i="1"/>
  <c r="Y3815" i="1"/>
  <c r="Y3816" i="1"/>
  <c r="Y3817" i="1"/>
  <c r="Y3818" i="1"/>
  <c r="Y3819" i="1"/>
  <c r="Y3820" i="1"/>
  <c r="Y3822" i="1"/>
  <c r="Y3823" i="1"/>
  <c r="Y3825" i="1"/>
  <c r="Y3827" i="1"/>
  <c r="Y3828" i="1"/>
  <c r="Y3831" i="1"/>
  <c r="Y3832" i="1"/>
  <c r="Y3833" i="1"/>
  <c r="Y3834" i="1"/>
  <c r="Y3835" i="1"/>
  <c r="Y3841" i="1"/>
  <c r="Y3842" i="1"/>
  <c r="Y3843" i="1"/>
  <c r="Y3844" i="1"/>
  <c r="Y3845" i="1"/>
  <c r="Y3846" i="1"/>
  <c r="Y3847" i="1"/>
  <c r="Y3848" i="1"/>
  <c r="Y3849" i="1"/>
  <c r="Y3850" i="1"/>
  <c r="Y3851" i="1"/>
  <c r="Y3853" i="1"/>
  <c r="Y3855" i="1"/>
  <c r="Y3856" i="1"/>
  <c r="Y3857" i="1"/>
  <c r="Y3858" i="1"/>
  <c r="Y3859" i="1"/>
  <c r="Y3860" i="1"/>
  <c r="Y3861" i="1"/>
  <c r="Y3862" i="1"/>
  <c r="Y3863" i="1"/>
  <c r="Y3864" i="1"/>
  <c r="Y3866" i="1"/>
  <c r="Y3867" i="1"/>
  <c r="Y3868" i="1"/>
  <c r="Y3869" i="1"/>
  <c r="Y3870" i="1"/>
  <c r="Y3871" i="1"/>
  <c r="Y3872" i="1"/>
  <c r="Y3873" i="1"/>
  <c r="Y3874" i="1"/>
  <c r="Y3876" i="1"/>
  <c r="Y3878" i="1"/>
  <c r="Y3879" i="1"/>
  <c r="Y3880" i="1"/>
  <c r="Y3881" i="1"/>
  <c r="Y3882" i="1"/>
  <c r="Y3883" i="1"/>
  <c r="Y3884" i="1"/>
  <c r="Y3885" i="1"/>
  <c r="Y3886" i="1"/>
  <c r="Y3888" i="1"/>
  <c r="Y3890" i="1"/>
  <c r="Y3891" i="1"/>
  <c r="Y3892" i="1"/>
  <c r="Y3893" i="1"/>
  <c r="Y3894" i="1"/>
  <c r="Y3895" i="1"/>
  <c r="Y3896" i="1"/>
  <c r="Y3897" i="1"/>
  <c r="Y3898" i="1"/>
  <c r="Y3900" i="1"/>
  <c r="Y3902" i="1"/>
  <c r="Y3903" i="1"/>
  <c r="Y3904" i="1"/>
  <c r="Y3905" i="1"/>
  <c r="Y3906" i="1"/>
  <c r="Y3907" i="1"/>
  <c r="Y3908" i="1"/>
  <c r="Y3909" i="1"/>
  <c r="Y3910" i="1"/>
  <c r="Y3912" i="1"/>
  <c r="Y3914" i="1"/>
  <c r="Y3915" i="1"/>
  <c r="Y3916" i="1"/>
  <c r="Y3917" i="1"/>
  <c r="Y3918" i="1"/>
  <c r="Y3919" i="1"/>
  <c r="Y3920" i="1"/>
  <c r="Y3921" i="1"/>
  <c r="Y3922" i="1"/>
  <c r="Y3924" i="1"/>
  <c r="Y3926" i="1"/>
  <c r="Y3927" i="1"/>
  <c r="Y3928" i="1"/>
  <c r="Y3929" i="1"/>
  <c r="Y3930" i="1"/>
  <c r="Y3931" i="1"/>
  <c r="Y3932" i="1"/>
  <c r="Y3933" i="1"/>
  <c r="Y3934" i="1"/>
  <c r="Y3936" i="1"/>
  <c r="Y3938" i="1"/>
  <c r="Y3939" i="1"/>
  <c r="Y3940" i="1"/>
  <c r="Y3941" i="1"/>
  <c r="Y3942" i="1"/>
  <c r="Y3943" i="1"/>
  <c r="Y3944" i="1"/>
  <c r="Y3945" i="1"/>
  <c r="Y3946" i="1"/>
  <c r="Y3947" i="1"/>
  <c r="Y3948" i="1"/>
  <c r="Y3950" i="1"/>
  <c r="Y3951" i="1"/>
  <c r="Y3952" i="1"/>
  <c r="Y3953" i="1"/>
  <c r="Y3954" i="1"/>
  <c r="Y3955" i="1"/>
  <c r="Y3956" i="1"/>
  <c r="Y3957" i="1"/>
  <c r="Y3958" i="1"/>
  <c r="Y3959" i="1"/>
  <c r="Y3960" i="1"/>
  <c r="Y3962" i="1"/>
  <c r="Y3963" i="1"/>
  <c r="Y3964" i="1"/>
  <c r="Y3965" i="1"/>
  <c r="Y3966" i="1"/>
  <c r="Y3967" i="1"/>
  <c r="Y3968" i="1"/>
  <c r="Y3969" i="1"/>
  <c r="Y3970" i="1"/>
  <c r="Y3972" i="1"/>
  <c r="Y3974" i="1"/>
  <c r="Y3975" i="1"/>
  <c r="Y3976" i="1"/>
  <c r="Y3977" i="1"/>
  <c r="Y3978" i="1"/>
  <c r="Y3979" i="1"/>
  <c r="Y3980" i="1"/>
  <c r="Y3981" i="1"/>
  <c r="Y3982" i="1"/>
  <c r="Y3983" i="1"/>
  <c r="Y3984" i="1"/>
  <c r="Y3986" i="1"/>
  <c r="Y3987" i="1"/>
  <c r="Y3988" i="1"/>
  <c r="Y3989" i="1"/>
  <c r="Y3990" i="1"/>
  <c r="Y3991" i="1"/>
  <c r="Y3992" i="1"/>
  <c r="Y3993" i="1"/>
  <c r="Y3994" i="1"/>
  <c r="Y3995" i="1"/>
  <c r="Y3996" i="1"/>
  <c r="Y3998" i="1"/>
  <c r="Y3999" i="1"/>
  <c r="Y4000" i="1"/>
  <c r="Y4001" i="1"/>
  <c r="Y4002" i="1"/>
  <c r="Y4003" i="1"/>
  <c r="Y4004" i="1"/>
  <c r="Y4005" i="1"/>
  <c r="Y4006" i="1"/>
  <c r="Y4007" i="1"/>
  <c r="Y4008" i="1"/>
  <c r="Y4010" i="1"/>
  <c r="Y4011" i="1"/>
  <c r="Y4012" i="1"/>
  <c r="Y4013" i="1"/>
  <c r="Y4014" i="1"/>
  <c r="Y4015" i="1"/>
  <c r="Y4016" i="1"/>
  <c r="Y4017" i="1"/>
  <c r="Y4018" i="1"/>
  <c r="Y4020" i="1"/>
  <c r="Y4022" i="1"/>
  <c r="Y4023" i="1"/>
  <c r="Y4024" i="1"/>
  <c r="Y4025" i="1"/>
  <c r="Y4026" i="1"/>
  <c r="Y4027" i="1"/>
  <c r="Y4028" i="1"/>
  <c r="Y4029" i="1"/>
  <c r="Y4030" i="1"/>
  <c r="Y4032" i="1"/>
  <c r="Y4034" i="1"/>
  <c r="Y4035" i="1"/>
  <c r="Y4036" i="1"/>
  <c r="Y4037" i="1"/>
  <c r="Y4038" i="1"/>
  <c r="Y4039" i="1"/>
  <c r="Y4040" i="1"/>
  <c r="Y4041" i="1"/>
  <c r="Y4042" i="1"/>
  <c r="Y4044" i="1"/>
  <c r="Y4046" i="1"/>
  <c r="Y4047" i="1"/>
  <c r="Y4048" i="1"/>
  <c r="Y4049" i="1"/>
  <c r="Y4050" i="1"/>
  <c r="Y4051" i="1"/>
  <c r="Y4052" i="1"/>
  <c r="Y4053" i="1"/>
  <c r="Y4054" i="1"/>
  <c r="Y4056" i="1"/>
  <c r="Y4058" i="1"/>
  <c r="Y4059" i="1"/>
  <c r="Y4060" i="1"/>
  <c r="Y4061" i="1"/>
  <c r="Y4062" i="1"/>
  <c r="Y4063" i="1"/>
  <c r="Y4064" i="1"/>
  <c r="Y4065" i="1"/>
  <c r="Y4066" i="1"/>
  <c r="Y4068" i="1"/>
  <c r="Y4070" i="1"/>
  <c r="Y4071" i="1"/>
  <c r="Y4072" i="1"/>
  <c r="Y4073" i="1"/>
  <c r="Y4074" i="1"/>
  <c r="Y4075" i="1"/>
  <c r="Y4076" i="1"/>
  <c r="Y4077" i="1"/>
  <c r="Y4078" i="1"/>
  <c r="Y4080" i="1"/>
  <c r="Y4082" i="1"/>
  <c r="Y4083" i="1"/>
  <c r="Y4084" i="1"/>
  <c r="Y4085" i="1"/>
  <c r="Y4086" i="1"/>
  <c r="Y4087" i="1"/>
  <c r="Y4088" i="1"/>
  <c r="Y4089" i="1"/>
  <c r="Y4090" i="1"/>
  <c r="Y4091" i="1"/>
  <c r="Y4092" i="1"/>
  <c r="Y4095" i="1"/>
  <c r="Y4096" i="1"/>
  <c r="Y4097" i="1"/>
  <c r="Y4098" i="1"/>
  <c r="Y4099" i="1"/>
  <c r="Y4100" i="1"/>
  <c r="Y4101" i="1"/>
  <c r="Y4102" i="1"/>
  <c r="Y4103" i="1"/>
  <c r="Y4104" i="1"/>
  <c r="Y4105" i="1"/>
  <c r="Y4107" i="1"/>
  <c r="Y4108" i="1"/>
  <c r="Y4109" i="1"/>
  <c r="Y4110" i="1"/>
  <c r="Y4111" i="1"/>
  <c r="Y4112" i="1"/>
  <c r="Y4113" i="1"/>
  <c r="Y4114" i="1"/>
  <c r="Y4115" i="1"/>
  <c r="Y4117" i="1"/>
  <c r="Y4119" i="1"/>
  <c r="Y4120" i="1"/>
  <c r="Y4121" i="1"/>
  <c r="Y4122" i="1"/>
  <c r="Y4123" i="1"/>
  <c r="Y4124" i="1"/>
  <c r="Y4125" i="1"/>
  <c r="Y4126" i="1"/>
  <c r="Y4127" i="1"/>
  <c r="Y4128" i="1"/>
  <c r="Y4129" i="1"/>
  <c r="Y4131" i="1"/>
  <c r="Y4132" i="1"/>
  <c r="Y4133" i="1"/>
  <c r="Y4134" i="1"/>
  <c r="Y4135" i="1"/>
  <c r="Y4136" i="1"/>
  <c r="Y4137" i="1"/>
  <c r="Y4138" i="1"/>
  <c r="Y4139" i="1"/>
  <c r="Y4140" i="1"/>
  <c r="Y4141" i="1"/>
  <c r="Y4143" i="1"/>
  <c r="Y4144" i="1"/>
  <c r="Y4145" i="1"/>
  <c r="Y4146" i="1"/>
  <c r="Y4147" i="1"/>
  <c r="Y4148" i="1"/>
  <c r="Y4149" i="1"/>
  <c r="Y4150" i="1"/>
  <c r="Y4151" i="1"/>
  <c r="Y4152" i="1"/>
  <c r="Y4153" i="1"/>
  <c r="Y4155" i="1"/>
  <c r="Y4156" i="1"/>
  <c r="Y4157" i="1"/>
  <c r="Y4158" i="1"/>
  <c r="Y4159" i="1"/>
  <c r="Y4160" i="1"/>
  <c r="Y4161" i="1"/>
  <c r="Y4162" i="1"/>
  <c r="Y4163" i="1"/>
  <c r="Y4165" i="1"/>
  <c r="Y4167" i="1"/>
  <c r="Y4168" i="1"/>
  <c r="Y4169" i="1"/>
  <c r="Y4170" i="1"/>
  <c r="Y4171" i="1"/>
  <c r="Y4172" i="1"/>
  <c r="Y4173" i="1"/>
  <c r="Y4174" i="1"/>
  <c r="Y4175" i="1"/>
  <c r="Y4177" i="1"/>
  <c r="Y4179" i="1"/>
  <c r="Y4180" i="1"/>
  <c r="Y4181" i="1"/>
  <c r="Y4182" i="1"/>
  <c r="Y4183" i="1"/>
  <c r="Y4184" i="1"/>
  <c r="Y4185" i="1"/>
  <c r="Y4186" i="1"/>
  <c r="Y4187" i="1"/>
  <c r="Y4189" i="1"/>
  <c r="Y4191" i="1"/>
  <c r="Y4192" i="1"/>
  <c r="Y4193" i="1"/>
  <c r="Y4194" i="1"/>
  <c r="Y4195" i="1"/>
  <c r="Y4196" i="1"/>
  <c r="Y4197" i="1"/>
  <c r="Y4198" i="1"/>
  <c r="Y4199" i="1"/>
  <c r="Y4201" i="1"/>
  <c r="Y4203" i="1"/>
  <c r="Y4204" i="1"/>
  <c r="Y4205" i="1"/>
  <c r="Y4206" i="1"/>
  <c r="Y4207" i="1"/>
  <c r="Y4208" i="1"/>
  <c r="Y4209" i="1"/>
  <c r="Y4210" i="1"/>
  <c r="Y4211" i="1"/>
  <c r="Y4213" i="1"/>
  <c r="Y4215" i="1"/>
  <c r="Y4216" i="1"/>
  <c r="Y4217" i="1"/>
  <c r="Y4218" i="1"/>
  <c r="Y4219" i="1"/>
  <c r="Y4220" i="1"/>
  <c r="Y4221" i="1"/>
  <c r="Y4222" i="1"/>
  <c r="Y4223" i="1"/>
  <c r="Y4225" i="1"/>
  <c r="Y4227" i="1"/>
  <c r="Y4228" i="1"/>
  <c r="Y4229" i="1"/>
  <c r="Y4230" i="1"/>
  <c r="Y4231" i="1"/>
  <c r="Y4232" i="1"/>
  <c r="Y4233" i="1"/>
  <c r="Y4234" i="1"/>
  <c r="Y4235" i="1"/>
  <c r="Y4236" i="1"/>
  <c r="Y4237" i="1"/>
  <c r="Y4239" i="1"/>
  <c r="Y4240" i="1"/>
  <c r="Y4241" i="1"/>
  <c r="Y4242" i="1"/>
  <c r="Y4243" i="1"/>
  <c r="Y4244" i="1"/>
  <c r="Y4245" i="1"/>
  <c r="Y4246" i="1"/>
  <c r="Y4247" i="1"/>
  <c r="Y4248" i="1"/>
  <c r="Y4249" i="1"/>
  <c r="Y4251" i="1"/>
  <c r="Y4252" i="1"/>
  <c r="Y4253" i="1"/>
  <c r="Y4254" i="1"/>
  <c r="Y4255" i="1"/>
  <c r="Y4256" i="1"/>
  <c r="Y4257" i="1"/>
  <c r="Y4258" i="1"/>
  <c r="Y4259" i="1"/>
  <c r="Y4261" i="1"/>
  <c r="Y4263" i="1"/>
  <c r="Y4264" i="1"/>
  <c r="Y4265" i="1"/>
  <c r="Y4266" i="1"/>
  <c r="Y4267" i="1"/>
  <c r="Y4268" i="1"/>
  <c r="Y4269" i="1"/>
  <c r="Y4270" i="1"/>
  <c r="Y4271" i="1"/>
  <c r="Y4272" i="1"/>
  <c r="Y4273" i="1"/>
  <c r="Y4275" i="1"/>
  <c r="Y4276" i="1"/>
  <c r="Y4277" i="1"/>
  <c r="Y4278" i="1"/>
  <c r="Y4279" i="1"/>
  <c r="Y4281" i="1"/>
  <c r="Y4282" i="1"/>
  <c r="Y4283" i="1"/>
  <c r="Y4284" i="1"/>
  <c r="Y4285" i="1"/>
  <c r="Y4286" i="1"/>
  <c r="Y4288" i="1"/>
  <c r="Y4289" i="1"/>
  <c r="Y4290" i="1"/>
  <c r="Y4291" i="1"/>
  <c r="Y4292" i="1"/>
  <c r="Y4293" i="1"/>
  <c r="Y4294" i="1"/>
  <c r="Y4295" i="1"/>
  <c r="Y4296" i="1"/>
  <c r="Y4297" i="1"/>
  <c r="Y4298" i="1"/>
  <c r="Y4300" i="1"/>
  <c r="Y4301" i="1"/>
  <c r="Y4302" i="1"/>
  <c r="Y4303" i="1"/>
  <c r="Y4304" i="1"/>
  <c r="Y4305" i="1"/>
  <c r="Y4306" i="1"/>
  <c r="Y4307" i="1"/>
  <c r="Y4308" i="1"/>
  <c r="Y4310" i="1"/>
  <c r="Y4312" i="1"/>
  <c r="Y4313" i="1"/>
  <c r="Y4314" i="1"/>
  <c r="Y4315" i="1"/>
  <c r="Y4316" i="1"/>
  <c r="Y4317" i="1"/>
  <c r="Y4318" i="1"/>
  <c r="Y4319" i="1"/>
  <c r="Y4320" i="1"/>
  <c r="Y4322" i="1"/>
  <c r="Y4324" i="1"/>
  <c r="Y4325" i="1"/>
  <c r="Y4326" i="1"/>
  <c r="Y4327" i="1"/>
  <c r="Y4328" i="1"/>
  <c r="Y4329" i="1"/>
  <c r="Y4330" i="1"/>
  <c r="Y4331" i="1"/>
  <c r="Y4332" i="1"/>
  <c r="Y4334" i="1"/>
  <c r="Y4336" i="1"/>
  <c r="Y4337" i="1"/>
  <c r="Y4338" i="1"/>
  <c r="Y4339" i="1"/>
  <c r="Y4340" i="1"/>
  <c r="Y4341" i="1"/>
  <c r="Y4342" i="1"/>
  <c r="Y4343" i="1"/>
  <c r="Y4344" i="1"/>
  <c r="Y4346" i="1"/>
  <c r="Y4348" i="1"/>
  <c r="Y4349" i="1"/>
  <c r="Y4350" i="1"/>
  <c r="Y4351" i="1"/>
  <c r="Y4352" i="1"/>
  <c r="Y4353" i="1"/>
  <c r="Y4354" i="1"/>
  <c r="Y4355" i="1"/>
  <c r="Y4356" i="1"/>
  <c r="Y4358" i="1"/>
  <c r="Y4360" i="1"/>
  <c r="Y4361" i="1"/>
  <c r="Y4362" i="1"/>
  <c r="Y4363" i="1"/>
  <c r="Y4364" i="1"/>
  <c r="Y4365" i="1"/>
  <c r="Y4367" i="1"/>
  <c r="Y4369" i="1"/>
  <c r="Y4370" i="1"/>
  <c r="Y4372" i="1"/>
  <c r="Y4374" i="1"/>
  <c r="Y4375" i="1"/>
  <c r="Y4376" i="1"/>
  <c r="Y4377" i="1"/>
  <c r="Y4378" i="1"/>
  <c r="Y4379" i="1"/>
  <c r="Y4380" i="1"/>
  <c r="Y4381" i="1"/>
  <c r="Y4382" i="1"/>
  <c r="Y4383" i="1"/>
  <c r="Y4384" i="1"/>
  <c r="Y4386" i="1"/>
  <c r="Y4387" i="1"/>
  <c r="Y4388" i="1"/>
  <c r="Y4389" i="1"/>
  <c r="Y4390" i="1"/>
  <c r="Y4391" i="1"/>
  <c r="Y4392" i="1"/>
  <c r="Y4393" i="1"/>
  <c r="Y4394" i="1"/>
  <c r="Y4395" i="1"/>
  <c r="Y4396" i="1"/>
  <c r="Y4398" i="1"/>
  <c r="Y4399" i="1"/>
  <c r="Y4400" i="1"/>
  <c r="Y4401" i="1"/>
  <c r="Y4402" i="1"/>
  <c r="Y4403" i="1"/>
  <c r="Y4404" i="1"/>
  <c r="Y4405" i="1"/>
  <c r="Y4406" i="1"/>
  <c r="Y4408" i="1"/>
  <c r="Y4410" i="1"/>
  <c r="Y4411" i="1"/>
  <c r="Y4412" i="1"/>
  <c r="Y4413" i="1"/>
  <c r="Y4414" i="1"/>
  <c r="Y4415" i="1"/>
  <c r="Y4416" i="1"/>
  <c r="Y4417" i="1"/>
  <c r="Y4418" i="1"/>
  <c r="Y4419" i="1"/>
  <c r="Y4420" i="1"/>
  <c r="Y4422" i="1"/>
  <c r="Y4423" i="1"/>
  <c r="Y4424" i="1"/>
  <c r="Y4425" i="1"/>
  <c r="Y4426" i="1"/>
  <c r="Y4427" i="1"/>
  <c r="Y4428" i="1"/>
  <c r="Y4429" i="1"/>
  <c r="Y4430" i="1"/>
  <c r="Y4431" i="1"/>
  <c r="Y4432" i="1"/>
  <c r="Y4434" i="1"/>
  <c r="Y4435" i="1"/>
  <c r="Y4436" i="1"/>
  <c r="Y4437" i="1"/>
  <c r="Y4438" i="1"/>
  <c r="Y4439" i="1"/>
  <c r="Y4440" i="1"/>
  <c r="Y4441" i="1"/>
  <c r="Y4442" i="1"/>
  <c r="Y4443" i="1"/>
  <c r="Y4444" i="1"/>
  <c r="Y4446" i="1"/>
  <c r="Y4447" i="1"/>
  <c r="Y4448" i="1"/>
  <c r="Y4449" i="1"/>
  <c r="Y4450" i="1"/>
  <c r="Y4451" i="1"/>
  <c r="Y4452" i="1"/>
  <c r="Y4453" i="1"/>
  <c r="Y4454" i="1"/>
  <c r="Y4456" i="1"/>
  <c r="Y4458" i="1"/>
  <c r="Y4459" i="1"/>
  <c r="Y4460" i="1"/>
  <c r="Y4461" i="1"/>
  <c r="Y4462" i="1"/>
  <c r="Y4463" i="1"/>
  <c r="Y4464" i="1"/>
  <c r="Y4465" i="1"/>
  <c r="Y4466" i="1"/>
  <c r="Y4468" i="1"/>
  <c r="Y4470" i="1"/>
  <c r="Y4471" i="1"/>
  <c r="Y4472" i="1"/>
  <c r="Y4473" i="1"/>
  <c r="Y4474" i="1"/>
  <c r="Y4475" i="1"/>
  <c r="Y4476" i="1"/>
  <c r="Y4477" i="1"/>
  <c r="Y4478" i="1"/>
  <c r="Y4480" i="1"/>
  <c r="Y4482" i="1"/>
  <c r="Y4483" i="1"/>
  <c r="Y4484" i="1"/>
  <c r="Y4485" i="1"/>
  <c r="Y4486" i="1"/>
  <c r="Y4487" i="1"/>
  <c r="Y4488" i="1"/>
  <c r="Y4489" i="1"/>
  <c r="Y4490" i="1"/>
  <c r="Y4492" i="1"/>
  <c r="Y4494" i="1"/>
  <c r="Y4495" i="1"/>
  <c r="Y4496" i="1"/>
  <c r="Y4497" i="1"/>
  <c r="Y4498" i="1"/>
  <c r="Y4499" i="1"/>
  <c r="Y4500" i="1"/>
  <c r="Y4501" i="1"/>
  <c r="Y4502" i="1"/>
  <c r="Y4504" i="1"/>
  <c r="Y4506" i="1"/>
  <c r="Y4507" i="1"/>
  <c r="Y4508" i="1"/>
  <c r="Y4509" i="1"/>
  <c r="Y4510" i="1"/>
  <c r="Y4511" i="1"/>
  <c r="Y4512" i="1"/>
  <c r="Y4513" i="1"/>
  <c r="Y4514" i="1"/>
  <c r="Y4516" i="1"/>
  <c r="Y4518" i="1"/>
  <c r="Y4519" i="1"/>
  <c r="Y4520" i="1"/>
  <c r="Y4521" i="1"/>
  <c r="Y4522" i="1"/>
  <c r="Y4523" i="1"/>
  <c r="Y4524" i="1"/>
  <c r="Y4525" i="1"/>
  <c r="Y4526" i="1"/>
  <c r="Y4527" i="1"/>
  <c r="Y4528" i="1"/>
  <c r="Y4530" i="1"/>
  <c r="Y4531" i="1"/>
  <c r="Y4532" i="1"/>
  <c r="Y4533" i="1"/>
  <c r="Y4534" i="1"/>
  <c r="Y4535" i="1"/>
  <c r="Y4536" i="1"/>
  <c r="Y4537" i="1"/>
  <c r="Y4538" i="1"/>
  <c r="Y4539" i="1"/>
  <c r="Y4540" i="1"/>
  <c r="Y4542" i="1"/>
  <c r="Y4543" i="1"/>
  <c r="Y4544" i="1"/>
  <c r="Y4545" i="1"/>
  <c r="Y4546" i="1"/>
  <c r="Y4547" i="1"/>
  <c r="Y4548" i="1"/>
  <c r="Y4549" i="1"/>
  <c r="Y4550" i="1"/>
  <c r="Y4552" i="1"/>
  <c r="Y4553" i="1"/>
  <c r="Y4554" i="1"/>
  <c r="Y4555" i="1"/>
  <c r="Y4556" i="1"/>
  <c r="Y4557" i="1"/>
  <c r="Y4558" i="1"/>
  <c r="Y4559" i="1"/>
  <c r="Y4560" i="1"/>
  <c r="Y4561" i="1"/>
  <c r="Y4562" i="1"/>
  <c r="Y4564" i="1"/>
  <c r="Y4566" i="1"/>
  <c r="Y4567" i="1"/>
  <c r="Y4568" i="1"/>
  <c r="Y4569" i="1"/>
  <c r="Y4570" i="1"/>
  <c r="Y4571" i="1"/>
  <c r="Y4572" i="1"/>
  <c r="Y4573" i="1"/>
  <c r="Y4574" i="1"/>
  <c r="Y4576" i="1"/>
  <c r="Y4578" i="1"/>
  <c r="Y4579" i="1"/>
  <c r="Y4580" i="1"/>
  <c r="Y4581" i="1"/>
  <c r="Y4582" i="1"/>
  <c r="Y4583" i="1"/>
  <c r="Y4584" i="1"/>
  <c r="Y4585" i="1"/>
  <c r="Y4586" i="1"/>
  <c r="Y4588" i="1"/>
  <c r="Y4590" i="1"/>
  <c r="Y4591" i="1"/>
  <c r="Y4592" i="1"/>
  <c r="Y4593" i="1"/>
  <c r="Y4594" i="1"/>
  <c r="Y4595" i="1"/>
  <c r="Y4596" i="1"/>
  <c r="Y4597" i="1"/>
  <c r="Y4598" i="1"/>
  <c r="Y4600" i="1"/>
  <c r="Y4602" i="1"/>
  <c r="Y4603" i="1"/>
  <c r="Y4604" i="1"/>
  <c r="Y4605" i="1"/>
  <c r="Y4606" i="1"/>
  <c r="Y4607" i="1"/>
  <c r="Y4608" i="1"/>
  <c r="Y4609" i="1"/>
  <c r="Y4610" i="1"/>
  <c r="Y4612" i="1"/>
  <c r="Y4613" i="1"/>
  <c r="Y4614" i="1"/>
  <c r="Y4615" i="1"/>
  <c r="Y4616" i="1"/>
  <c r="Y4617" i="1"/>
  <c r="Y4618" i="1"/>
  <c r="Y4619" i="1"/>
  <c r="Y4620" i="1"/>
  <c r="Y4621" i="1"/>
  <c r="Y4622" i="1"/>
  <c r="Y4624" i="1"/>
  <c r="Y4626" i="1"/>
  <c r="Y4627" i="1"/>
  <c r="Y4628" i="1"/>
  <c r="Y4629" i="1"/>
  <c r="Y4630" i="1"/>
  <c r="Y4631" i="1"/>
  <c r="Y4632" i="1"/>
  <c r="Y4633" i="1"/>
  <c r="Y4634" i="1"/>
  <c r="Y4636" i="1"/>
  <c r="Y4638" i="1"/>
  <c r="Y4639" i="1"/>
  <c r="Y4640" i="1"/>
  <c r="Y4641" i="1"/>
  <c r="Y4642" i="1"/>
  <c r="Y4643" i="1"/>
  <c r="Y4644" i="1"/>
  <c r="Y4645" i="1"/>
  <c r="Y4646" i="1"/>
  <c r="Y4648" i="1"/>
  <c r="Y4650" i="1"/>
  <c r="Y4651" i="1"/>
  <c r="Y4652" i="1"/>
  <c r="Y4653" i="1"/>
  <c r="Y4654" i="1"/>
  <c r="Y4655" i="1"/>
  <c r="Y4656" i="1"/>
  <c r="Y4657" i="1"/>
  <c r="Y4658" i="1"/>
  <c r="Y4660" i="1"/>
  <c r="Y4662" i="1"/>
  <c r="Y4663" i="1"/>
  <c r="Y4664" i="1"/>
  <c r="Y4665" i="1"/>
  <c r="Y4666" i="1"/>
  <c r="Y4667" i="1"/>
  <c r="Y4668" i="1"/>
  <c r="Y4669" i="1"/>
  <c r="Y4670" i="1"/>
  <c r="Y4672" i="1"/>
  <c r="Y4673" i="1"/>
  <c r="Y4674" i="1"/>
  <c r="Y4675" i="1"/>
  <c r="Y4676" i="1"/>
  <c r="Y4677" i="1"/>
  <c r="Y4678" i="1"/>
  <c r="Y4679" i="1"/>
  <c r="Y4680" i="1"/>
  <c r="Y4681" i="1"/>
  <c r="Y4682" i="1"/>
  <c r="Y4684" i="1"/>
  <c r="Y4686" i="1"/>
  <c r="Y4687" i="1"/>
  <c r="Y4688" i="1"/>
  <c r="Y4689" i="1"/>
  <c r="Y4690" i="1"/>
  <c r="Y4691" i="1"/>
  <c r="Y4692" i="1"/>
  <c r="Y4693" i="1"/>
  <c r="Y4694" i="1"/>
  <c r="Y4696" i="1"/>
  <c r="Y4698" i="1"/>
  <c r="Y4700" i="1"/>
  <c r="Y4701" i="1"/>
  <c r="Y4702" i="1"/>
  <c r="Y4703" i="1"/>
  <c r="Y4704" i="1"/>
  <c r="Y4705" i="1"/>
  <c r="Y4706" i="1"/>
  <c r="Y4707" i="1"/>
  <c r="Y4709" i="1"/>
  <c r="Y4711" i="1"/>
  <c r="Y4712" i="1"/>
  <c r="Y4713" i="1"/>
  <c r="Y4714" i="1"/>
  <c r="Y4715" i="1"/>
  <c r="Y4716" i="1"/>
  <c r="Y4717" i="1"/>
  <c r="Y4718" i="1"/>
  <c r="Y4719" i="1"/>
  <c r="Y4721" i="1"/>
  <c r="Y4723" i="1"/>
  <c r="Y4724" i="1"/>
  <c r="Y4725" i="1"/>
  <c r="Y4726" i="1"/>
  <c r="Y4727" i="1"/>
  <c r="Y4728" i="1"/>
  <c r="Y4729" i="1"/>
  <c r="Y4730" i="1"/>
  <c r="Y4731" i="1"/>
  <c r="Y4733" i="1"/>
  <c r="Y4735" i="1"/>
  <c r="Y4736" i="1"/>
  <c r="Y4737" i="1"/>
  <c r="Y4738" i="1"/>
  <c r="Y4739" i="1"/>
  <c r="Y4740" i="1"/>
  <c r="Y4741" i="1"/>
  <c r="Y4742" i="1"/>
  <c r="Y4743" i="1"/>
  <c r="Y4745" i="1"/>
  <c r="Y4747" i="1"/>
  <c r="Y4748" i="1"/>
  <c r="Y4749" i="1"/>
  <c r="Y4750" i="1"/>
  <c r="Y4751" i="1"/>
  <c r="Y4752" i="1"/>
  <c r="Y4753" i="1"/>
  <c r="Y4754" i="1"/>
  <c r="Y4755" i="1"/>
  <c r="Y4757" i="1"/>
  <c r="Y4758" i="1"/>
  <c r="Y4759" i="1"/>
  <c r="Y4760" i="1"/>
  <c r="Y4761" i="1"/>
  <c r="Y4762" i="1"/>
  <c r="Y4763" i="1"/>
  <c r="Y4764" i="1"/>
  <c r="Y4765" i="1"/>
  <c r="Y4767" i="1"/>
  <c r="Y4768" i="1"/>
  <c r="Y4770" i="1"/>
  <c r="Y4772" i="1"/>
  <c r="Y4773" i="1"/>
  <c r="Y4774" i="1"/>
  <c r="Y4775" i="1"/>
  <c r="Y4776" i="1"/>
  <c r="Y4777" i="1"/>
  <c r="Y4778" i="1"/>
  <c r="Y4779" i="1"/>
  <c r="Y4780" i="1"/>
  <c r="Y4782" i="1"/>
  <c r="Y4783" i="1"/>
  <c r="Y4784" i="1"/>
  <c r="Y4785" i="1"/>
  <c r="Y4786" i="1"/>
  <c r="Y4787" i="1"/>
  <c r="Y4788" i="1"/>
  <c r="Y4789" i="1"/>
  <c r="Y4790" i="1"/>
  <c r="Y4791" i="1"/>
  <c r="Y4792" i="1"/>
  <c r="Y4794" i="1"/>
  <c r="Y4796" i="1"/>
  <c r="Y4797" i="1"/>
  <c r="Y4798" i="1"/>
  <c r="Y4799" i="1"/>
  <c r="Y4800" i="1"/>
  <c r="Y4801" i="1"/>
  <c r="Y4802" i="1"/>
  <c r="Y4803" i="1"/>
  <c r="Y4804" i="1"/>
  <c r="Y4806" i="1"/>
  <c r="Y4808" i="1"/>
  <c r="Y4809" i="1"/>
  <c r="Y4810" i="1"/>
  <c r="Y4811" i="1"/>
  <c r="Y4812" i="1"/>
  <c r="Y4813" i="1"/>
  <c r="Y4814" i="1"/>
  <c r="Y4815" i="1"/>
  <c r="Y4816" i="1"/>
  <c r="Y4818" i="1"/>
  <c r="Y4820" i="1"/>
  <c r="Y4821" i="1"/>
  <c r="Y4822" i="1"/>
  <c r="Y4823" i="1"/>
  <c r="Y4824" i="1"/>
  <c r="Y4825" i="1"/>
  <c r="Y4826" i="1"/>
  <c r="Y4827" i="1"/>
  <c r="Y4828" i="1"/>
  <c r="Y4830" i="1"/>
  <c r="Y4832" i="1"/>
  <c r="Y4833" i="1"/>
  <c r="Y4834" i="1"/>
  <c r="Y4835" i="1"/>
  <c r="Y4836" i="1"/>
  <c r="Y4837" i="1"/>
  <c r="Y4838" i="1"/>
  <c r="Y4839" i="1"/>
  <c r="Y4840" i="1"/>
  <c r="Y4842" i="1"/>
  <c r="Y4844" i="1"/>
  <c r="Y4845" i="1"/>
  <c r="Y4846" i="1"/>
  <c r="Y4847" i="1"/>
  <c r="Y4848" i="1"/>
  <c r="Y4849" i="1"/>
  <c r="Y4850" i="1"/>
  <c r="Y4851" i="1"/>
  <c r="Y4852" i="1"/>
  <c r="Y4854" i="1"/>
  <c r="Y4856" i="1"/>
  <c r="Y4857" i="1"/>
  <c r="Y4858" i="1"/>
  <c r="Y4859" i="1"/>
  <c r="Y4860" i="1"/>
  <c r="Y4861" i="1"/>
  <c r="Y4862" i="1"/>
  <c r="Y4863" i="1"/>
  <c r="Y4864" i="1"/>
  <c r="Y4866" i="1"/>
  <c r="Y4868" i="1"/>
  <c r="Y4869" i="1"/>
  <c r="Y4870" i="1"/>
  <c r="Y4871" i="1"/>
  <c r="Y4872" i="1"/>
  <c r="Y4873" i="1"/>
  <c r="Y4874" i="1"/>
  <c r="Y4875" i="1"/>
  <c r="Y4876" i="1"/>
  <c r="Y4878" i="1"/>
  <c r="Y4880" i="1"/>
  <c r="Y4881" i="1"/>
  <c r="Y4882" i="1"/>
  <c r="Y4883" i="1"/>
  <c r="Y4884" i="1"/>
  <c r="Y4885" i="1"/>
  <c r="Y4886" i="1"/>
  <c r="Y4887" i="1"/>
  <c r="Y4888" i="1"/>
  <c r="Y4890" i="1"/>
  <c r="Y4892" i="1"/>
  <c r="Y4893" i="1"/>
  <c r="Y4894" i="1"/>
  <c r="Y4895" i="1"/>
  <c r="Y4896" i="1"/>
  <c r="Y4898" i="1"/>
  <c r="Y4899" i="1"/>
  <c r="Y4900" i="1"/>
  <c r="Y4901" i="1"/>
  <c r="Y4903" i="1"/>
  <c r="Y4905" i="1"/>
  <c r="Y4906" i="1"/>
  <c r="Y4907" i="1"/>
  <c r="Y4908" i="1"/>
  <c r="Y4909" i="1"/>
  <c r="Y4910" i="1"/>
  <c r="Y4911" i="1"/>
  <c r="Y4912" i="1"/>
  <c r="Y4913" i="1"/>
  <c r="Y4915" i="1"/>
  <c r="Y4917" i="1"/>
  <c r="Y4918" i="1"/>
  <c r="Y4919" i="1"/>
  <c r="Y4920" i="1"/>
  <c r="Y4921" i="1"/>
  <c r="Y4922" i="1"/>
  <c r="Y4923" i="1"/>
  <c r="Y4924" i="1"/>
  <c r="Y4925" i="1"/>
  <c r="Y4927" i="1"/>
  <c r="Y4928" i="1"/>
  <c r="Y4931" i="1"/>
  <c r="Y4932" i="1"/>
  <c r="Y4933" i="1"/>
  <c r="Y4934" i="1"/>
  <c r="Y4936" i="1"/>
  <c r="Y4937" i="1"/>
  <c r="Y4938" i="1"/>
  <c r="Y4939" i="1"/>
  <c r="Y4940" i="1"/>
  <c r="Y4944" i="1"/>
  <c r="Y4945" i="1"/>
  <c r="Y4946" i="1"/>
  <c r="Y4947" i="1"/>
  <c r="Y4948" i="1"/>
  <c r="Y4949" i="1"/>
  <c r="Y4951" i="1"/>
  <c r="Y4952" i="1"/>
  <c r="Y4953" i="1"/>
  <c r="Y4954" i="1"/>
  <c r="Y4956" i="1"/>
  <c r="Y4957" i="1"/>
  <c r="Y4959" i="1"/>
  <c r="Y4960" i="1"/>
  <c r="Y4961" i="1"/>
  <c r="Y4962" i="1"/>
  <c r="Y4963" i="1"/>
  <c r="Y4964" i="1"/>
  <c r="Y4968" i="1"/>
  <c r="Y4969" i="1"/>
  <c r="Y4970" i="1"/>
  <c r="Y4971" i="1"/>
  <c r="Y4972" i="1"/>
  <c r="Y4973" i="1"/>
  <c r="Y4975" i="1"/>
  <c r="Y4976" i="1"/>
  <c r="Y4978" i="1"/>
  <c r="Y4980" i="1"/>
  <c r="Y4981" i="1"/>
  <c r="Y4983" i="1"/>
  <c r="Y4984" i="1"/>
  <c r="Y4985" i="1"/>
  <c r="Y4986" i="1"/>
  <c r="Y4987" i="1"/>
  <c r="Y4988" i="1"/>
  <c r="Y4990" i="1"/>
  <c r="Y4992" i="1"/>
  <c r="Y4993" i="1"/>
  <c r="Y4994" i="1"/>
  <c r="Y4995" i="1"/>
  <c r="Y4996" i="1"/>
  <c r="Y4997" i="1"/>
  <c r="Y4998" i="1"/>
  <c r="Y4999" i="1"/>
  <c r="Y5000" i="1"/>
  <c r="Y5002" i="1"/>
  <c r="Y5004" i="1"/>
  <c r="Y5005" i="1"/>
  <c r="Y5006" i="1"/>
  <c r="Y5007" i="1"/>
  <c r="Y5008" i="1"/>
  <c r="Y5009" i="1"/>
  <c r="Y5010" i="1"/>
  <c r="Y5011" i="1"/>
  <c r="Y5012" i="1"/>
  <c r="Y5014" i="1"/>
  <c r="Y5016" i="1"/>
  <c r="Y5017" i="1"/>
  <c r="Y5018" i="1"/>
  <c r="Y5019" i="1"/>
  <c r="Y5020" i="1"/>
  <c r="Y5021" i="1"/>
  <c r="Y5022" i="1"/>
  <c r="Y5023" i="1"/>
  <c r="Y5024" i="1"/>
  <c r="Y5026" i="1"/>
  <c r="Y5028" i="1"/>
  <c r="Y5029" i="1"/>
  <c r="Y5030" i="1"/>
  <c r="Y5031" i="1"/>
  <c r="Y5032" i="1"/>
  <c r="Y5033" i="1"/>
  <c r="Y5034" i="1"/>
  <c r="Y5035" i="1"/>
  <c r="Y5036" i="1"/>
  <c r="Y5038" i="1"/>
  <c r="Y5040" i="1"/>
  <c r="Y5041" i="1"/>
  <c r="Y5042" i="1"/>
  <c r="Y5043" i="1"/>
  <c r="Y5044" i="1"/>
  <c r="Y5045" i="1"/>
  <c r="Y5046" i="1"/>
  <c r="Y5047" i="1"/>
  <c r="Y5048" i="1"/>
  <c r="Y5050" i="1"/>
  <c r="Y5052" i="1"/>
  <c r="Y5053" i="1"/>
  <c r="Y5054" i="1"/>
  <c r="Y5055" i="1"/>
  <c r="Y5056" i="1"/>
  <c r="Y5057" i="1"/>
  <c r="Y5058" i="1"/>
  <c r="Y5059" i="1"/>
  <c r="Y5060" i="1"/>
  <c r="Y5062" i="1"/>
  <c r="Y5064" i="1"/>
  <c r="Y5065" i="1"/>
  <c r="Y5066" i="1"/>
  <c r="Y5067" i="1"/>
  <c r="Y5068" i="1"/>
  <c r="Y5069" i="1"/>
  <c r="Y5070" i="1"/>
  <c r="Y5071" i="1"/>
  <c r="Y5072" i="1"/>
  <c r="Y5074" i="1"/>
  <c r="Y5076" i="1"/>
  <c r="Y5077" i="1"/>
  <c r="Y5078" i="1"/>
  <c r="Y5079" i="1"/>
  <c r="Y5080" i="1"/>
  <c r="Y5081" i="1"/>
  <c r="Y5082" i="1"/>
  <c r="Y5083" i="1"/>
  <c r="Y5084" i="1"/>
  <c r="Y5086" i="1"/>
  <c r="Y5088" i="1"/>
  <c r="Y5089" i="1"/>
  <c r="Y5090" i="1"/>
  <c r="Y5091" i="1"/>
  <c r="Y5092" i="1"/>
  <c r="Y5093" i="1"/>
  <c r="Y5094" i="1"/>
  <c r="Y5095" i="1"/>
  <c r="Y5096" i="1"/>
  <c r="Y5098" i="1"/>
  <c r="Y5100" i="1"/>
  <c r="Y5101" i="1"/>
  <c r="Y5102" i="1"/>
  <c r="Y5103" i="1"/>
  <c r="Y5104" i="1"/>
  <c r="Y5105" i="1"/>
  <c r="Y5106" i="1"/>
  <c r="Y5107" i="1"/>
  <c r="Y5108" i="1"/>
  <c r="Y5110" i="1"/>
  <c r="Y5112" i="1"/>
  <c r="Y5113" i="1"/>
  <c r="Y5114" i="1"/>
  <c r="Y5115" i="1"/>
  <c r="Y5116" i="1"/>
  <c r="Y5117" i="1"/>
  <c r="Y5118" i="1"/>
  <c r="Y5119" i="1"/>
  <c r="Y5120" i="1"/>
  <c r="Y5122" i="1"/>
  <c r="Y5124" i="1"/>
  <c r="Y5125" i="1"/>
  <c r="Y5126" i="1"/>
  <c r="Y5127" i="1"/>
  <c r="Y5128" i="1"/>
  <c r="Y5129" i="1"/>
  <c r="Y5130" i="1"/>
  <c r="Y5131" i="1"/>
  <c r="Y5132" i="1"/>
  <c r="Y5134" i="1"/>
  <c r="Y5136" i="1"/>
  <c r="Y5137" i="1"/>
  <c r="Y5138" i="1"/>
  <c r="Y5139" i="1"/>
  <c r="Y5140" i="1"/>
  <c r="Y5141" i="1"/>
  <c r="Y5142" i="1"/>
  <c r="Y5143" i="1"/>
  <c r="Y5144" i="1"/>
  <c r="Y5146" i="1"/>
  <c r="Y5148" i="1"/>
  <c r="Y5149" i="1"/>
  <c r="Y5150" i="1"/>
  <c r="Y5151" i="1"/>
  <c r="Y5152" i="1"/>
  <c r="Y5153" i="1"/>
  <c r="Y5154" i="1"/>
  <c r="Y5155" i="1"/>
  <c r="Y5156" i="1"/>
  <c r="Y5158" i="1"/>
  <c r="Y5160" i="1"/>
  <c r="Y5161" i="1"/>
  <c r="Y5162" i="1"/>
  <c r="Y5163" i="1"/>
  <c r="Y5164" i="1"/>
  <c r="Y5165" i="1"/>
  <c r="Y5166" i="1"/>
  <c r="Y5167" i="1"/>
  <c r="Y5168" i="1"/>
  <c r="Y5170" i="1"/>
  <c r="Y5172" i="1"/>
  <c r="Y5173" i="1"/>
  <c r="Y5174" i="1"/>
  <c r="Y5175" i="1"/>
  <c r="Y5176" i="1"/>
  <c r="Y5177" i="1"/>
  <c r="Y5178" i="1"/>
  <c r="Y5179" i="1"/>
  <c r="Y5180" i="1"/>
  <c r="Y5182" i="1"/>
  <c r="Y5184" i="1"/>
  <c r="Y5185" i="1"/>
  <c r="Y5186" i="1"/>
  <c r="Y5187" i="1"/>
  <c r="Y5188" i="1"/>
  <c r="Y5189" i="1"/>
  <c r="Y5190" i="1"/>
  <c r="Y5191" i="1"/>
  <c r="Y5192" i="1"/>
  <c r="Y5194" i="1"/>
  <c r="Y5196" i="1"/>
  <c r="Y5197" i="1"/>
  <c r="Y5198" i="1"/>
  <c r="Y5199" i="1"/>
  <c r="Y5200" i="1"/>
  <c r="Y5201" i="1"/>
  <c r="Y5202" i="1"/>
  <c r="Y5203" i="1"/>
  <c r="Y5204" i="1"/>
  <c r="Y5206" i="1"/>
  <c r="Y5208" i="1"/>
  <c r="Y5209" i="1"/>
  <c r="Y5210" i="1"/>
  <c r="Y5211" i="1"/>
  <c r="Y5212" i="1"/>
  <c r="Y5213" i="1"/>
  <c r="Y5214" i="1"/>
  <c r="Y5215" i="1"/>
  <c r="Y5216" i="1"/>
  <c r="Y5218" i="1"/>
  <c r="Y5220" i="1"/>
  <c r="Y5221" i="1"/>
  <c r="Y5222" i="1"/>
  <c r="Y5223" i="1"/>
  <c r="Y5224" i="1"/>
  <c r="Y5225" i="1"/>
  <c r="Y5226" i="1"/>
  <c r="Y5227" i="1"/>
  <c r="Y5228" i="1"/>
  <c r="Y5230" i="1"/>
  <c r="Y5232" i="1"/>
  <c r="Y5233" i="1"/>
  <c r="Y5234" i="1"/>
  <c r="Y5235" i="1"/>
  <c r="Y5236" i="1"/>
  <c r="Y5237" i="1"/>
  <c r="Y5238" i="1"/>
  <c r="Y5239" i="1"/>
  <c r="Y5240" i="1"/>
  <c r="Y5242" i="1"/>
  <c r="Y5244" i="1"/>
  <c r="Y5245" i="1"/>
  <c r="Y5246" i="1"/>
  <c r="Y5247" i="1"/>
  <c r="Y5248" i="1"/>
  <c r="Y5249" i="1"/>
  <c r="Y5250" i="1"/>
  <c r="Y5251" i="1"/>
  <c r="Y5252" i="1"/>
  <c r="Y5254" i="1"/>
  <c r="Y5256" i="1"/>
  <c r="Y5257" i="1"/>
  <c r="Y5258" i="1"/>
  <c r="Y5259" i="1"/>
  <c r="Y5260" i="1"/>
  <c r="Y5261" i="1"/>
  <c r="Y5262" i="1"/>
  <c r="Y5263" i="1"/>
  <c r="Y5264" i="1"/>
  <c r="Y5266" i="1"/>
  <c r="Y5268" i="1"/>
  <c r="Y5269" i="1"/>
  <c r="Y5270" i="1"/>
  <c r="Y5271" i="1"/>
  <c r="Y5272" i="1"/>
  <c r="Y5273" i="1"/>
  <c r="Y5274" i="1"/>
  <c r="Y5275" i="1"/>
  <c r="Y5276" i="1"/>
  <c r="Y5278" i="1"/>
  <c r="Y5280" i="1"/>
  <c r="Y5281" i="1"/>
  <c r="Y5282" i="1"/>
  <c r="Y5283" i="1"/>
  <c r="Y5284" i="1"/>
  <c r="Y5285" i="1"/>
  <c r="Y5286" i="1"/>
  <c r="Y5287" i="1"/>
  <c r="Y5288" i="1"/>
  <c r="Y5290" i="1"/>
  <c r="Y5292" i="1"/>
  <c r="Y5293" i="1"/>
  <c r="Y5294" i="1"/>
  <c r="Y5295" i="1"/>
  <c r="Y5296" i="1"/>
  <c r="Y5297" i="1"/>
  <c r="Y5298" i="1"/>
  <c r="Y5299" i="1"/>
  <c r="Y5300" i="1"/>
  <c r="Y5302" i="1"/>
  <c r="Y5304" i="1"/>
  <c r="Y5305" i="1"/>
  <c r="Y5306" i="1"/>
  <c r="Y5307" i="1"/>
  <c r="Y5308" i="1"/>
  <c r="Y5309" i="1"/>
  <c r="Y5310" i="1"/>
  <c r="Y5311" i="1"/>
  <c r="Y5312" i="1"/>
  <c r="Y5314" i="1"/>
  <c r="Y5316" i="1"/>
  <c r="Y5317" i="1"/>
  <c r="Y5318" i="1"/>
  <c r="Y5319" i="1"/>
  <c r="Y5320" i="1"/>
  <c r="Y5321" i="1"/>
  <c r="Y5322" i="1"/>
  <c r="Y5323" i="1"/>
  <c r="Y5324" i="1"/>
  <c r="Y5326" i="1"/>
  <c r="Y5328" i="1"/>
  <c r="Y5329" i="1"/>
  <c r="Y5330" i="1"/>
  <c r="Y5331" i="1"/>
  <c r="Y5332" i="1"/>
  <c r="Y5333" i="1"/>
  <c r="Y5334" i="1"/>
  <c r="Y5335" i="1"/>
  <c r="Y5336" i="1"/>
  <c r="Y5338" i="1"/>
  <c r="Y5340" i="1"/>
  <c r="Y5341" i="1"/>
  <c r="Y5342" i="1"/>
  <c r="Y5343" i="1"/>
  <c r="Y5344" i="1"/>
  <c r="Y5345" i="1"/>
  <c r="Y5346" i="1"/>
  <c r="Y5347" i="1"/>
  <c r="Y5348" i="1"/>
  <c r="Y5350" i="1"/>
  <c r="Y5352" i="1"/>
  <c r="Y5353" i="1"/>
  <c r="Y5354" i="1"/>
  <c r="Y5355" i="1"/>
  <c r="Y5356" i="1"/>
  <c r="Y5357" i="1"/>
  <c r="Y5358" i="1"/>
  <c r="Y5359" i="1"/>
  <c r="Y5360" i="1"/>
  <c r="Y5362" i="1"/>
  <c r="Y5364" i="1"/>
  <c r="Y5365" i="1"/>
  <c r="Y5366" i="1"/>
  <c r="Y5367" i="1"/>
  <c r="Y5368" i="1"/>
  <c r="Y5369" i="1"/>
  <c r="Y5370" i="1"/>
  <c r="Y5371" i="1"/>
  <c r="Y5372" i="1"/>
  <c r="Y5374" i="1"/>
  <c r="Y5376" i="1"/>
  <c r="Y5377" i="1"/>
  <c r="Y5378" i="1"/>
  <c r="Y5379" i="1"/>
  <c r="Y5380" i="1"/>
  <c r="Y5381" i="1"/>
  <c r="Y5382" i="1"/>
  <c r="Y5383" i="1"/>
  <c r="Y5384" i="1"/>
  <c r="Y5386" i="1"/>
  <c r="Y5388" i="1"/>
  <c r="Y5389" i="1"/>
  <c r="Y5390" i="1"/>
  <c r="Y5391" i="1"/>
  <c r="Y5392" i="1"/>
  <c r="Y5393" i="1"/>
  <c r="Y5394" i="1"/>
  <c r="Y5395" i="1"/>
  <c r="Y5396" i="1"/>
  <c r="Y5398" i="1"/>
  <c r="Y5400" i="1"/>
  <c r="Y5401" i="1"/>
  <c r="Y5402" i="1"/>
  <c r="Y5403" i="1"/>
  <c r="Y5404" i="1"/>
  <c r="Y5405" i="1"/>
  <c r="Y5406" i="1"/>
  <c r="Y5407" i="1"/>
  <c r="Y5408" i="1"/>
  <c r="Y5410" i="1"/>
  <c r="Y5412" i="1"/>
  <c r="Y5413" i="1"/>
  <c r="Y5414" i="1"/>
  <c r="Y5415" i="1"/>
  <c r="Y5416" i="1"/>
  <c r="Y5417" i="1"/>
  <c r="Y5418" i="1"/>
  <c r="Y5419" i="1"/>
  <c r="Y5420" i="1"/>
  <c r="Y5422" i="1"/>
  <c r="Y5424" i="1"/>
  <c r="Y5425" i="1"/>
  <c r="Y5426" i="1"/>
  <c r="Y5427" i="1"/>
  <c r="Y5428" i="1"/>
  <c r="Y5429" i="1"/>
  <c r="Y5430" i="1"/>
  <c r="Y5431" i="1"/>
  <c r="Y5432" i="1"/>
  <c r="Y5434" i="1"/>
  <c r="Y5436" i="1"/>
  <c r="Y5437" i="1"/>
  <c r="Y5438" i="1"/>
  <c r="Y5439" i="1"/>
  <c r="Y5440" i="1"/>
  <c r="Y5441" i="1"/>
  <c r="Y5442" i="1"/>
  <c r="Y5443" i="1"/>
  <c r="Y5444" i="1"/>
  <c r="Y5446" i="1"/>
  <c r="Y5448" i="1"/>
  <c r="Y5449" i="1"/>
  <c r="Y5450" i="1"/>
  <c r="Y5451" i="1"/>
  <c r="Y5452" i="1"/>
  <c r="Y5453" i="1"/>
  <c r="Y5454" i="1"/>
  <c r="Y5455" i="1"/>
  <c r="Y5456" i="1"/>
  <c r="Y5458" i="1"/>
  <c r="Y5460" i="1"/>
  <c r="Y5461" i="1"/>
  <c r="Y5462" i="1"/>
  <c r="Y5463" i="1"/>
  <c r="Y5464" i="1"/>
  <c r="Y5465" i="1"/>
  <c r="Y5466" i="1"/>
  <c r="Y5467" i="1"/>
  <c r="Y5468" i="1"/>
  <c r="Y5470" i="1"/>
  <c r="Y5472" i="1"/>
  <c r="Y5473" i="1"/>
  <c r="Y5474" i="1"/>
  <c r="Y5475" i="1"/>
  <c r="Y5476" i="1"/>
  <c r="Y5477" i="1"/>
  <c r="Y5478" i="1"/>
  <c r="Y5479" i="1"/>
  <c r="Y5480" i="1"/>
  <c r="Y5482" i="1"/>
  <c r="Y5484" i="1"/>
  <c r="Y5485" i="1"/>
  <c r="Y5486" i="1"/>
  <c r="Y5487" i="1"/>
  <c r="Y5488" i="1"/>
  <c r="Y5489" i="1"/>
  <c r="Y5490" i="1"/>
  <c r="Y5491" i="1"/>
  <c r="Y5492" i="1"/>
  <c r="Y5494" i="1"/>
  <c r="Y5496" i="1"/>
  <c r="Y5497" i="1"/>
  <c r="Y5498" i="1"/>
  <c r="Y5499" i="1"/>
  <c r="Y5500" i="1"/>
  <c r="Y5501" i="1"/>
  <c r="Y5502" i="1"/>
  <c r="Y5503" i="1"/>
  <c r="Y5504" i="1"/>
  <c r="Y5506" i="1"/>
  <c r="Y5508" i="1"/>
  <c r="Y5509" i="1"/>
  <c r="Y5510" i="1"/>
  <c r="Y5511" i="1"/>
  <c r="Y5512" i="1"/>
  <c r="Y5513" i="1"/>
  <c r="Y5514" i="1"/>
  <c r="Y5515" i="1"/>
  <c r="Y5516" i="1"/>
  <c r="Y5518" i="1"/>
  <c r="Y5520" i="1"/>
  <c r="Y5521" i="1"/>
  <c r="Y5522" i="1"/>
  <c r="Y5523" i="1"/>
  <c r="Y5524" i="1"/>
  <c r="Y5525" i="1"/>
  <c r="Y5526" i="1"/>
  <c r="Y5527" i="1"/>
  <c r="Y5528" i="1"/>
  <c r="Y5530" i="1"/>
  <c r="Y5532" i="1"/>
  <c r="Y5533" i="1"/>
  <c r="Y5534" i="1"/>
  <c r="Y5535" i="1"/>
  <c r="Y5537" i="1"/>
  <c r="Y5538" i="1"/>
  <c r="Y5539" i="1"/>
  <c r="Y5540" i="1"/>
  <c r="Y5541" i="1"/>
  <c r="Y5543" i="1"/>
  <c r="Y5545" i="1"/>
  <c r="Y5546" i="1"/>
  <c r="Y5547" i="1"/>
  <c r="Y5548" i="1"/>
  <c r="Y5549" i="1"/>
  <c r="Y5550" i="1"/>
  <c r="Y5551" i="1"/>
  <c r="Y5552" i="1"/>
  <c r="Y5553" i="1"/>
  <c r="Y5555" i="1"/>
  <c r="Y5557" i="1"/>
  <c r="Y5558" i="1"/>
  <c r="Y5559" i="1"/>
  <c r="Y5560" i="1"/>
  <c r="Y5561" i="1"/>
  <c r="Y5562" i="1"/>
  <c r="Y5563" i="1"/>
  <c r="Y5564" i="1"/>
  <c r="Y5565" i="1"/>
  <c r="Y5567" i="1"/>
  <c r="Y5569" i="1"/>
  <c r="Y5570" i="1"/>
  <c r="Y5571" i="1"/>
  <c r="Y5572" i="1"/>
  <c r="Y5573" i="1"/>
  <c r="Y5574" i="1"/>
  <c r="Y5575" i="1"/>
  <c r="Y5576" i="1"/>
  <c r="Y5577" i="1"/>
  <c r="Y5579" i="1"/>
  <c r="Y5581" i="1"/>
  <c r="Y5582" i="1"/>
  <c r="Y5583" i="1"/>
  <c r="Y5584" i="1"/>
  <c r="Y5585" i="1"/>
  <c r="Y5586" i="1"/>
  <c r="Y5587" i="1"/>
  <c r="Y5588" i="1"/>
  <c r="Y5589" i="1"/>
  <c r="Y5591" i="1"/>
  <c r="Y5593" i="1"/>
  <c r="Y5594" i="1"/>
  <c r="Y5595" i="1"/>
  <c r="Y5596" i="1"/>
  <c r="Y5597" i="1"/>
  <c r="Y5598" i="1"/>
  <c r="Y5599" i="1"/>
  <c r="Y5600" i="1"/>
  <c r="Y5601" i="1"/>
  <c r="Y5603" i="1"/>
  <c r="Y5605" i="1"/>
  <c r="Y5606" i="1"/>
  <c r="Y5607" i="1"/>
  <c r="Y5608" i="1"/>
  <c r="Y5609" i="1"/>
  <c r="Y5610" i="1"/>
  <c r="Y5611" i="1"/>
  <c r="Y5612" i="1"/>
  <c r="Y5613" i="1"/>
  <c r="Y5615" i="1"/>
  <c r="Y5617" i="1"/>
  <c r="Y5618" i="1"/>
  <c r="Y5619" i="1"/>
  <c r="Y5620" i="1"/>
  <c r="Y5621" i="1"/>
  <c r="Y5622" i="1"/>
  <c r="Y5623" i="1"/>
  <c r="Y5624" i="1"/>
  <c r="Y5625" i="1"/>
  <c r="Y5627" i="1"/>
  <c r="Y5629" i="1"/>
  <c r="Y5630" i="1"/>
  <c r="Y5631" i="1"/>
  <c r="Y5632" i="1"/>
  <c r="Y5633" i="1"/>
  <c r="Y5634" i="1"/>
  <c r="Y5635" i="1"/>
  <c r="Y5636" i="1"/>
  <c r="Y5637" i="1"/>
  <c r="Y5639" i="1"/>
  <c r="Y5641" i="1"/>
  <c r="Y5642" i="1"/>
  <c r="Y5643" i="1"/>
  <c r="Y5644" i="1"/>
  <c r="Y5645" i="1"/>
  <c r="Y5646" i="1"/>
  <c r="Y5647" i="1"/>
  <c r="Y5648" i="1"/>
  <c r="Y5649" i="1"/>
  <c r="Y5651" i="1"/>
  <c r="Y5653" i="1"/>
  <c r="Y5654" i="1"/>
  <c r="Y5655" i="1"/>
  <c r="Y5656" i="1"/>
  <c r="Y5657" i="1"/>
  <c r="Y5658" i="1"/>
  <c r="Y5659" i="1"/>
  <c r="Y5660" i="1"/>
  <c r="Y5661" i="1"/>
  <c r="Y5663" i="1"/>
  <c r="Y5665" i="1"/>
  <c r="Y5666" i="1"/>
  <c r="Y5667" i="1"/>
  <c r="Y5668" i="1"/>
  <c r="Y5669" i="1"/>
  <c r="Y5670" i="1"/>
  <c r="Y5671" i="1"/>
  <c r="Y5672" i="1"/>
  <c r="Y5673" i="1"/>
  <c r="Y5675" i="1"/>
  <c r="Y5677" i="1"/>
  <c r="Y5678" i="1"/>
  <c r="Y5679" i="1"/>
  <c r="Y5680" i="1"/>
  <c r="Y5681" i="1"/>
  <c r="Y5682" i="1"/>
  <c r="Y5683" i="1"/>
  <c r="Y5684" i="1"/>
  <c r="Y5685" i="1"/>
  <c r="Y5687" i="1"/>
  <c r="Y5689" i="1"/>
  <c r="Y5690" i="1"/>
  <c r="Y5691" i="1"/>
  <c r="Y5692" i="1"/>
  <c r="Y5693" i="1"/>
  <c r="Y5694" i="1"/>
  <c r="Y5695" i="1"/>
  <c r="Y5696" i="1"/>
  <c r="Y5697" i="1"/>
  <c r="Y5699" i="1"/>
  <c r="Y5701" i="1"/>
  <c r="Y5702" i="1"/>
  <c r="Y5703" i="1"/>
  <c r="Y5704" i="1"/>
  <c r="Y5705" i="1"/>
  <c r="Y5706" i="1"/>
  <c r="Y5707" i="1"/>
  <c r="Y5708" i="1"/>
  <c r="Y5709" i="1"/>
  <c r="Y5711" i="1"/>
  <c r="Y5713" i="1"/>
  <c r="Y5714" i="1"/>
  <c r="Y5715" i="1"/>
  <c r="Y5716" i="1"/>
  <c r="Y5717" i="1"/>
  <c r="Y5718" i="1"/>
  <c r="Y5719" i="1"/>
  <c r="Y5720" i="1"/>
  <c r="Y5721" i="1"/>
  <c r="Y5723" i="1"/>
  <c r="Y5725" i="1"/>
  <c r="Y5726" i="1"/>
  <c r="Y5727" i="1"/>
  <c r="Y5728" i="1"/>
  <c r="Y5729" i="1"/>
  <c r="Y5730" i="1"/>
  <c r="Y5731" i="1"/>
  <c r="Y5732" i="1"/>
  <c r="Y5733" i="1"/>
  <c r="Y5735" i="1"/>
  <c r="Y5737" i="1"/>
  <c r="Y5738" i="1"/>
  <c r="Y5739" i="1"/>
  <c r="Y5740" i="1"/>
  <c r="Y5741" i="1"/>
  <c r="Y5742" i="1"/>
  <c r="Y5743" i="1"/>
  <c r="Y5744" i="1"/>
  <c r="Y5745" i="1"/>
  <c r="Y5747" i="1"/>
  <c r="Y5749" i="1"/>
  <c r="Y5750" i="1"/>
  <c r="Y5751" i="1"/>
  <c r="Y5752" i="1"/>
  <c r="Y5753" i="1"/>
  <c r="Y5754" i="1"/>
  <c r="Y5755" i="1"/>
  <c r="Y5756" i="1"/>
  <c r="Y5757" i="1"/>
  <c r="Y5759" i="1"/>
  <c r="Y5761" i="1"/>
  <c r="Y5762" i="1"/>
  <c r="Y5763" i="1"/>
  <c r="Y5764" i="1"/>
  <c r="Y5765" i="1"/>
  <c r="Y5766" i="1"/>
  <c r="Y5767" i="1"/>
  <c r="Y5768" i="1"/>
  <c r="Y5769" i="1"/>
  <c r="Y5771" i="1"/>
  <c r="Y5773" i="1"/>
  <c r="Y5774" i="1"/>
  <c r="Y5775" i="1"/>
  <c r="Y5776" i="1"/>
  <c r="Y5777" i="1"/>
  <c r="Y5778" i="1"/>
  <c r="Y5779" i="1"/>
  <c r="Y5780" i="1"/>
  <c r="Y5781" i="1"/>
  <c r="Y5783" i="1"/>
  <c r="Y5785" i="1"/>
  <c r="Y5786" i="1"/>
  <c r="Y5787" i="1"/>
  <c r="Y5788" i="1"/>
  <c r="Y5789" i="1"/>
  <c r="Y5790" i="1"/>
  <c r="Y5791" i="1"/>
  <c r="Y5792" i="1"/>
  <c r="Y5793" i="1"/>
  <c r="Y5795" i="1"/>
  <c r="Y5797" i="1"/>
  <c r="Y5798" i="1"/>
  <c r="Y5799" i="1"/>
  <c r="Y5800" i="1"/>
  <c r="Y5801" i="1"/>
  <c r="Y5802" i="1"/>
  <c r="Y5803" i="1"/>
  <c r="Y5804" i="1"/>
  <c r="Y5805" i="1"/>
  <c r="Y5807" i="1"/>
  <c r="Y5809" i="1"/>
  <c r="Y5810" i="1"/>
  <c r="Y5811" i="1"/>
  <c r="Y5812" i="1"/>
  <c r="Y5813" i="1"/>
  <c r="Y5814" i="1"/>
  <c r="Y5815" i="1"/>
  <c r="Y5816" i="1"/>
  <c r="Y5817" i="1"/>
  <c r="Y5819" i="1"/>
  <c r="Y5821" i="1"/>
  <c r="Y5822" i="1"/>
  <c r="Y5823" i="1"/>
  <c r="Y5824" i="1"/>
  <c r="Y5825" i="1"/>
  <c r="Y5826" i="1"/>
  <c r="Y5827" i="1"/>
  <c r="Y5828" i="1"/>
  <c r="Y5829" i="1"/>
  <c r="Y5831" i="1"/>
  <c r="Y5833" i="1"/>
  <c r="Y5834" i="1"/>
  <c r="Y5835" i="1"/>
  <c r="Y5836" i="1"/>
  <c r="Y5837" i="1"/>
  <c r="Y5838" i="1"/>
  <c r="Y5839" i="1"/>
  <c r="Y5840" i="1"/>
  <c r="Y5841" i="1"/>
  <c r="Y5843" i="1"/>
  <c r="Y5845" i="1"/>
  <c r="Y5846" i="1"/>
  <c r="Y5847" i="1"/>
  <c r="Y5848" i="1"/>
  <c r="Y5849" i="1"/>
  <c r="Y5850" i="1"/>
  <c r="Y5851" i="1"/>
  <c r="Y5852" i="1"/>
  <c r="Y5853" i="1"/>
  <c r="Y5855" i="1"/>
  <c r="Y5857" i="1"/>
  <c r="Y5858" i="1"/>
  <c r="Y5859" i="1"/>
  <c r="Y5860" i="1"/>
  <c r="Y5861" i="1"/>
  <c r="Y5862" i="1"/>
  <c r="Y5863" i="1"/>
  <c r="Y5864" i="1"/>
  <c r="Y5865" i="1"/>
  <c r="Y5867" i="1"/>
  <c r="Y5869" i="1"/>
  <c r="Y5870" i="1"/>
  <c r="Y5871" i="1"/>
  <c r="Y5872" i="1"/>
  <c r="Y5873" i="1"/>
  <c r="Y5874" i="1"/>
  <c r="Y5875" i="1"/>
  <c r="Y5876" i="1"/>
  <c r="Y5877" i="1"/>
  <c r="Y5879" i="1"/>
  <c r="Y5881" i="1"/>
  <c r="Y5882" i="1"/>
  <c r="Y5883" i="1"/>
  <c r="Y5884" i="1"/>
  <c r="Y5885" i="1"/>
  <c r="Y5886" i="1"/>
  <c r="Y5887" i="1"/>
  <c r="Y5888" i="1"/>
  <c r="Y5889" i="1"/>
  <c r="Y5891" i="1"/>
  <c r="Y5893" i="1"/>
  <c r="Y5894" i="1"/>
  <c r="Y5895" i="1"/>
  <c r="Y5896" i="1"/>
  <c r="Y5897" i="1"/>
  <c r="Y5898" i="1"/>
  <c r="Y5899" i="1"/>
  <c r="Y5900" i="1"/>
  <c r="Y5901" i="1"/>
  <c r="Y5903" i="1"/>
  <c r="Y5905" i="1"/>
  <c r="Y5906" i="1"/>
  <c r="Y5907" i="1"/>
  <c r="Y5908" i="1"/>
  <c r="Y5909" i="1"/>
  <c r="Y5910" i="1"/>
  <c r="Y5911" i="1"/>
  <c r="Y5912" i="1"/>
  <c r="Y5913" i="1"/>
  <c r="Y5915" i="1"/>
  <c r="Y5917" i="1"/>
  <c r="Y5918" i="1"/>
  <c r="Y5919" i="1"/>
  <c r="Y5920" i="1"/>
  <c r="Y5921" i="1"/>
  <c r="Y5922" i="1"/>
  <c r="Y5923" i="1"/>
  <c r="Y5924" i="1"/>
  <c r="Y5925" i="1"/>
  <c r="Y5927" i="1"/>
  <c r="Y5929" i="1"/>
  <c r="Y5930" i="1"/>
  <c r="Y5931" i="1"/>
  <c r="Y5932" i="1"/>
  <c r="Y5933" i="1"/>
  <c r="Y5934" i="1"/>
  <c r="Y5935" i="1"/>
  <c r="Y5936" i="1"/>
  <c r="Y5937" i="1"/>
  <c r="Y5939" i="1"/>
  <c r="Y5941" i="1"/>
  <c r="Y5942" i="1"/>
  <c r="Y5943" i="1"/>
  <c r="Y5944" i="1"/>
  <c r="Y5945" i="1"/>
  <c r="Y5946" i="1"/>
  <c r="Y5947" i="1"/>
  <c r="Y5948" i="1"/>
  <c r="Y5949" i="1"/>
  <c r="Y5951" i="1"/>
  <c r="Y5953" i="1"/>
  <c r="Y5954" i="1"/>
  <c r="Y5955" i="1"/>
  <c r="Y5956" i="1"/>
  <c r="Y5957" i="1"/>
  <c r="Y5958" i="1"/>
  <c r="Y5959" i="1"/>
  <c r="Y5960" i="1"/>
  <c r="Y5961" i="1"/>
  <c r="Y5963" i="1"/>
  <c r="Y5965" i="1"/>
  <c r="Y5966" i="1"/>
  <c r="Y5967" i="1"/>
  <c r="Y5968" i="1"/>
  <c r="Y5969" i="1"/>
  <c r="Y5970" i="1"/>
  <c r="Y5971" i="1"/>
  <c r="Y5972" i="1"/>
  <c r="Y5973" i="1"/>
  <c r="Y5975" i="1"/>
  <c r="Y5977" i="1"/>
  <c r="Y5978" i="1"/>
  <c r="Y5979" i="1"/>
  <c r="Y5980" i="1"/>
  <c r="Y5981" i="1"/>
  <c r="Y5982" i="1"/>
  <c r="Y5983" i="1"/>
  <c r="Y5984" i="1"/>
  <c r="Y5985" i="1"/>
  <c r="Y5987" i="1"/>
  <c r="Y5989" i="1"/>
  <c r="Y5990" i="1"/>
  <c r="Y5991" i="1"/>
  <c r="Y5992" i="1"/>
  <c r="Y5993" i="1"/>
  <c r="Y5994" i="1"/>
  <c r="Y5995" i="1"/>
  <c r="Y5996" i="1"/>
  <c r="Y5997" i="1"/>
  <c r="Y5999" i="1"/>
  <c r="Y6001" i="1"/>
  <c r="Y6002" i="1"/>
  <c r="Y6003" i="1"/>
  <c r="Y6004" i="1"/>
  <c r="Y6005" i="1"/>
  <c r="Y6006" i="1"/>
  <c r="Y6007" i="1"/>
  <c r="Y6008" i="1"/>
  <c r="Y6009" i="1"/>
  <c r="Y6011" i="1"/>
  <c r="Y6013" i="1"/>
  <c r="Y6014" i="1"/>
  <c r="Y6015" i="1"/>
  <c r="Y6016" i="1"/>
  <c r="Y6017" i="1"/>
  <c r="Y6018" i="1"/>
  <c r="Y6019" i="1"/>
  <c r="Y6020" i="1"/>
  <c r="Y6021" i="1"/>
  <c r="Y6023" i="1"/>
  <c r="Y6025" i="1"/>
  <c r="Y6026" i="1"/>
  <c r="Y6027" i="1"/>
  <c r="Y6028" i="1"/>
  <c r="Y6029" i="1"/>
  <c r="Y6030" i="1"/>
  <c r="Y6031" i="1"/>
  <c r="Y6032" i="1"/>
  <c r="Y6033" i="1"/>
  <c r="Y6035" i="1"/>
  <c r="Y6037" i="1"/>
  <c r="Y6038" i="1"/>
  <c r="Y6039" i="1"/>
  <c r="Y6040" i="1"/>
  <c r="Y6041" i="1"/>
  <c r="Y6042" i="1"/>
  <c r="Y6043" i="1"/>
  <c r="Y6044" i="1"/>
  <c r="Y6045" i="1"/>
  <c r="Y6047" i="1"/>
  <c r="Y6049" i="1"/>
  <c r="Y6050" i="1"/>
  <c r="Y6051" i="1"/>
  <c r="Y6052" i="1"/>
  <c r="Y6053" i="1"/>
  <c r="Y6054" i="1"/>
  <c r="Y6055" i="1"/>
  <c r="Y6056" i="1"/>
  <c r="Y6057" i="1"/>
  <c r="Y6059" i="1"/>
  <c r="Y6061" i="1"/>
  <c r="Y6062" i="1"/>
  <c r="Y6063" i="1"/>
  <c r="Y6064" i="1"/>
  <c r="Y6065" i="1"/>
  <c r="Y6066" i="1"/>
  <c r="Y6067" i="1"/>
  <c r="Y6068" i="1"/>
  <c r="Y6069" i="1"/>
  <c r="Y6071" i="1"/>
  <c r="Y6073" i="1"/>
  <c r="Y6074" i="1"/>
  <c r="Y6075" i="1"/>
  <c r="Y6076" i="1"/>
  <c r="Y6077" i="1"/>
  <c r="Y6078" i="1"/>
  <c r="Y6079" i="1"/>
  <c r="Y6080" i="1"/>
  <c r="Y6081" i="1"/>
  <c r="Y6083" i="1"/>
  <c r="Y6085" i="1"/>
  <c r="Y6086" i="1"/>
  <c r="Y6087" i="1"/>
  <c r="Y6088" i="1"/>
  <c r="Y6089" i="1"/>
  <c r="Y6090" i="1"/>
  <c r="Y6091" i="1"/>
  <c r="Y6092" i="1"/>
  <c r="Y6093" i="1"/>
  <c r="Y6095" i="1"/>
  <c r="Y6097" i="1"/>
  <c r="Y6098" i="1"/>
  <c r="Y6099" i="1"/>
  <c r="Y6100" i="1"/>
  <c r="Y6101" i="1"/>
  <c r="Y6102" i="1"/>
  <c r="Y6103" i="1"/>
  <c r="Y6104" i="1"/>
  <c r="Y6105" i="1"/>
  <c r="Y6107" i="1"/>
  <c r="Y6109" i="1"/>
  <c r="Y6110" i="1"/>
  <c r="Y6111" i="1"/>
  <c r="Y6112" i="1"/>
  <c r="Y6113" i="1"/>
  <c r="Y6114" i="1"/>
  <c r="Y6115" i="1"/>
  <c r="Y6116" i="1"/>
  <c r="Y6117" i="1"/>
  <c r="Y6119" i="1"/>
  <c r="Y6121" i="1"/>
  <c r="Y6122" i="1"/>
  <c r="Y6123" i="1"/>
  <c r="Y6124" i="1"/>
  <c r="Y6125" i="1"/>
  <c r="Y6126" i="1"/>
  <c r="Y6127" i="1"/>
  <c r="Y6128" i="1"/>
  <c r="Y6129" i="1"/>
  <c r="Y6131" i="1"/>
  <c r="Y6133" i="1"/>
  <c r="Y6134" i="1"/>
  <c r="Y6135" i="1"/>
  <c r="Y6136" i="1"/>
  <c r="Y6137" i="1"/>
  <c r="Y6138" i="1"/>
  <c r="Y6139" i="1"/>
  <c r="Y6140" i="1"/>
  <c r="Y6141" i="1"/>
  <c r="Y6143" i="1"/>
  <c r="Y6145" i="1"/>
  <c r="Y6146" i="1"/>
  <c r="Y6147" i="1"/>
  <c r="Y6148" i="1"/>
  <c r="Y6149" i="1"/>
  <c r="Y6150" i="1"/>
  <c r="Y6151" i="1"/>
  <c r="Y6152" i="1"/>
  <c r="Y6153" i="1"/>
  <c r="Y6155" i="1"/>
  <c r="Y6157" i="1"/>
  <c r="Y6158" i="1"/>
  <c r="Y6159" i="1"/>
  <c r="Y6160" i="1"/>
  <c r="Y6161" i="1"/>
  <c r="Y6162" i="1"/>
  <c r="Y6163" i="1"/>
  <c r="Y6164" i="1"/>
  <c r="Y6165" i="1"/>
  <c r="Y6167" i="1"/>
  <c r="Y6169" i="1"/>
  <c r="Y6170" i="1"/>
  <c r="Y6171" i="1"/>
  <c r="Y6172" i="1"/>
  <c r="Y6173" i="1"/>
  <c r="Y6174" i="1"/>
  <c r="Y6175" i="1"/>
  <c r="Y6176" i="1"/>
  <c r="Y6177" i="1"/>
  <c r="Y6179" i="1"/>
  <c r="Y6181" i="1"/>
  <c r="Y6182" i="1"/>
  <c r="Y6183" i="1"/>
  <c r="Y6184" i="1"/>
  <c r="Y6185" i="1"/>
  <c r="Y6186" i="1"/>
  <c r="Y6187" i="1"/>
  <c r="Y6188" i="1"/>
  <c r="Y6189" i="1"/>
  <c r="Y6191" i="1"/>
  <c r="Y6193" i="1"/>
  <c r="Y6194" i="1"/>
  <c r="Y6195" i="1"/>
  <c r="Y6196" i="1"/>
  <c r="Y6197" i="1"/>
  <c r="Y6198" i="1"/>
  <c r="Y6199" i="1"/>
  <c r="Y6200" i="1"/>
  <c r="Y6201" i="1"/>
  <c r="Y6203" i="1"/>
  <c r="Y6205" i="1"/>
  <c r="Y6206" i="1"/>
  <c r="Y6207" i="1"/>
  <c r="Y6208" i="1"/>
  <c r="Y6209" i="1"/>
  <c r="Y6210" i="1"/>
  <c r="Y6211" i="1"/>
  <c r="Y6212" i="1"/>
  <c r="Y6213" i="1"/>
  <c r="Y6215" i="1"/>
  <c r="Y6217" i="1"/>
  <c r="Y6218" i="1"/>
  <c r="Y6219" i="1"/>
  <c r="Y6220" i="1"/>
  <c r="Y6221" i="1"/>
  <c r="Y6222" i="1"/>
  <c r="Y6223" i="1"/>
  <c r="Y6224" i="1"/>
  <c r="Y6225" i="1"/>
  <c r="Y6227" i="1"/>
  <c r="Y6229" i="1"/>
  <c r="Y6230" i="1"/>
  <c r="Y6231" i="1"/>
  <c r="Y6232" i="1"/>
  <c r="Y6233" i="1"/>
  <c r="Y6234" i="1"/>
  <c r="Y6235" i="1"/>
  <c r="Y6236" i="1"/>
  <c r="Y6237" i="1"/>
  <c r="Y6239" i="1"/>
  <c r="Y6241" i="1"/>
  <c r="Y6242" i="1"/>
  <c r="Y6243" i="1"/>
  <c r="Y6244" i="1"/>
  <c r="Y6245" i="1"/>
  <c r="Y6246" i="1"/>
  <c r="Y6247" i="1"/>
  <c r="Y6248" i="1"/>
  <c r="Y6249" i="1"/>
  <c r="Y6251" i="1"/>
  <c r="Y6253" i="1"/>
  <c r="Y6254" i="1"/>
  <c r="Y6255" i="1"/>
  <c r="Y6256" i="1"/>
  <c r="Y6257" i="1"/>
  <c r="Y6258" i="1"/>
  <c r="Y6259" i="1"/>
  <c r="Y6260" i="1"/>
  <c r="Y6261" i="1"/>
  <c r="Y6263" i="1"/>
  <c r="Y6265" i="1"/>
  <c r="Y6266" i="1"/>
  <c r="Y6267" i="1"/>
  <c r="Y6268" i="1"/>
  <c r="Y6269" i="1"/>
  <c r="Y6270" i="1"/>
  <c r="Y6271" i="1"/>
  <c r="Y6272" i="1"/>
  <c r="Y6273" i="1"/>
  <c r="Y6275" i="1"/>
  <c r="Y6277" i="1"/>
  <c r="Y6278" i="1"/>
  <c r="Y6279" i="1"/>
  <c r="Y6280" i="1"/>
  <c r="Y6281" i="1"/>
  <c r="Y6282" i="1"/>
  <c r="Y6283" i="1"/>
  <c r="Y6284" i="1"/>
  <c r="Y6285" i="1"/>
  <c r="Y6287" i="1"/>
  <c r="Y6289" i="1"/>
  <c r="Y6290" i="1"/>
  <c r="Y6291" i="1"/>
  <c r="Y6292" i="1"/>
  <c r="Y6293" i="1"/>
  <c r="Y6294" i="1"/>
  <c r="Y6295" i="1"/>
  <c r="Y6296" i="1"/>
  <c r="Y6297" i="1"/>
  <c r="Y6299" i="1"/>
  <c r="Y6301" i="1"/>
  <c r="Y6302" i="1"/>
  <c r="Y6303" i="1"/>
  <c r="Y6304" i="1"/>
  <c r="Y6305" i="1"/>
  <c r="Y6306" i="1"/>
  <c r="Y6307" i="1"/>
  <c r="Y6308" i="1"/>
  <c r="Y6309" i="1"/>
  <c r="Y6311" i="1"/>
  <c r="Y6313" i="1"/>
  <c r="Y6314" i="1"/>
  <c r="Y6315" i="1"/>
  <c r="Y6316" i="1"/>
  <c r="Y6317" i="1"/>
  <c r="Y6318" i="1"/>
  <c r="Y6319" i="1"/>
  <c r="Y6320" i="1"/>
  <c r="Y6321" i="1"/>
  <c r="Y6323" i="1"/>
  <c r="Y6325" i="1"/>
  <c r="Y6326" i="1"/>
  <c r="Y6327" i="1"/>
  <c r="Y6328" i="1"/>
  <c r="Y6329" i="1"/>
  <c r="Y6330" i="1"/>
  <c r="Y6331" i="1"/>
  <c r="Y6332" i="1"/>
  <c r="Y6333" i="1"/>
  <c r="Y6335" i="1"/>
  <c r="Y6337" i="1"/>
  <c r="Y6338" i="1"/>
  <c r="Y6339" i="1"/>
  <c r="Y6340" i="1"/>
  <c r="Y6341" i="1"/>
  <c r="Y6342" i="1"/>
  <c r="Y6343" i="1"/>
  <c r="Y6344" i="1"/>
  <c r="Y6345" i="1"/>
  <c r="Y6347" i="1"/>
  <c r="Y6349" i="1"/>
  <c r="Y6350" i="1"/>
  <c r="Y6351" i="1"/>
  <c r="Y6352" i="1"/>
  <c r="Y6353" i="1"/>
  <c r="Y6354" i="1"/>
  <c r="Y6355" i="1"/>
  <c r="Y6356" i="1"/>
  <c r="Y6357" i="1"/>
  <c r="Y6359" i="1"/>
  <c r="Y6361" i="1"/>
  <c r="Y6362" i="1"/>
  <c r="Y6363" i="1"/>
  <c r="Y6364" i="1"/>
  <c r="Y6365" i="1"/>
  <c r="Y6366" i="1"/>
  <c r="Y6367" i="1"/>
  <c r="Y6368" i="1"/>
  <c r="Y6369" i="1"/>
  <c r="Y6371" i="1"/>
  <c r="Y6373" i="1"/>
  <c r="Y6374" i="1"/>
  <c r="Y6375" i="1"/>
  <c r="Y6376" i="1"/>
  <c r="Y6377" i="1"/>
  <c r="Y6378" i="1"/>
  <c r="Y6379" i="1"/>
  <c r="Y6380" i="1"/>
  <c r="Y6381" i="1"/>
  <c r="Y6383" i="1"/>
  <c r="Y6385" i="1"/>
  <c r="Y6386" i="1"/>
  <c r="Y6387" i="1"/>
  <c r="Y6388" i="1"/>
  <c r="Y6389" i="1"/>
  <c r="Y6390" i="1"/>
  <c r="Y6391" i="1"/>
  <c r="Y6392" i="1"/>
  <c r="Y6393" i="1"/>
  <c r="Y6395" i="1"/>
  <c r="Y6397" i="1"/>
  <c r="Y6398" i="1"/>
  <c r="Y6399" i="1"/>
  <c r="Y6400" i="1"/>
  <c r="Y6401" i="1"/>
  <c r="Y6402" i="1"/>
  <c r="Y6403" i="1"/>
  <c r="Y6404" i="1"/>
  <c r="Y6405" i="1"/>
  <c r="Y6407" i="1"/>
  <c r="Y6409" i="1"/>
  <c r="Y6410" i="1"/>
  <c r="Y6411" i="1"/>
  <c r="Y6412" i="1"/>
  <c r="Y6413" i="1"/>
  <c r="Y6414" i="1"/>
  <c r="Y6415" i="1"/>
  <c r="Y6416" i="1"/>
  <c r="Y6417" i="1"/>
  <c r="Y6419" i="1"/>
  <c r="Y6421" i="1"/>
  <c r="Y6422" i="1"/>
  <c r="Y6423" i="1"/>
  <c r="Y6424" i="1"/>
  <c r="Y6425" i="1"/>
  <c r="Y6426" i="1"/>
  <c r="Y6427" i="1"/>
  <c r="Y6428" i="1"/>
  <c r="Y6429" i="1"/>
  <c r="Y6431" i="1"/>
  <c r="Y6433" i="1"/>
  <c r="Y6434" i="1"/>
  <c r="Y6435" i="1"/>
  <c r="Y6436" i="1"/>
  <c r="Y6437" i="1"/>
  <c r="Y6438" i="1"/>
  <c r="Y6439" i="1"/>
  <c r="Y6440" i="1"/>
  <c r="Y6441" i="1"/>
  <c r="Y6443" i="1"/>
  <c r="Y6445" i="1"/>
  <c r="Y6446" i="1"/>
  <c r="Y6447" i="1"/>
  <c r="Y6448" i="1"/>
  <c r="Y6449" i="1"/>
  <c r="Y6450" i="1"/>
  <c r="Y6451" i="1"/>
  <c r="Y6452" i="1"/>
  <c r="Y6453" i="1"/>
  <c r="Y6455" i="1"/>
  <c r="Y6457" i="1"/>
  <c r="Y6458" i="1"/>
  <c r="Y6459" i="1"/>
  <c r="Y6460" i="1"/>
  <c r="Y6461" i="1"/>
  <c r="Y6462" i="1"/>
  <c r="Y6463" i="1"/>
  <c r="Y6464" i="1"/>
  <c r="Y6465" i="1"/>
  <c r="Y6467" i="1"/>
  <c r="Y6469" i="1"/>
  <c r="Y6470" i="1"/>
  <c r="Y6471" i="1"/>
  <c r="Y6472" i="1"/>
  <c r="Y6473" i="1"/>
  <c r="Y6474" i="1"/>
  <c r="Y6475" i="1"/>
  <c r="Y6476" i="1"/>
  <c r="Y6477" i="1"/>
  <c r="Y6479" i="1"/>
  <c r="Y6481" i="1"/>
  <c r="Y6482" i="1"/>
  <c r="Y6483" i="1"/>
  <c r="Y6484" i="1"/>
  <c r="Y6485" i="1"/>
  <c r="Y6486" i="1"/>
  <c r="Y6487" i="1"/>
  <c r="Y6488" i="1"/>
  <c r="Y6489" i="1"/>
  <c r="Y6491" i="1"/>
  <c r="Y6493" i="1"/>
  <c r="Y6494" i="1"/>
  <c r="Y6495" i="1"/>
  <c r="Y6496" i="1"/>
  <c r="Y6497" i="1"/>
  <c r="Y6498" i="1"/>
  <c r="Y6499" i="1"/>
  <c r="Y6500" i="1"/>
  <c r="Y6501" i="1"/>
  <c r="Y6503" i="1"/>
  <c r="Y6505" i="1"/>
  <c r="Y6506" i="1"/>
  <c r="Y6507" i="1"/>
  <c r="Y6508" i="1"/>
  <c r="Y6509" i="1"/>
  <c r="Y6510" i="1"/>
  <c r="Y6511" i="1"/>
  <c r="Y6512" i="1"/>
  <c r="Y6513" i="1"/>
  <c r="Y6515" i="1"/>
  <c r="Y6517" i="1"/>
  <c r="Y6518" i="1"/>
  <c r="Y6519" i="1"/>
  <c r="Y6520" i="1"/>
  <c r="Y6521" i="1"/>
  <c r="Y6522" i="1"/>
  <c r="Y6523" i="1"/>
  <c r="Y6524" i="1"/>
  <c r="Y6525" i="1"/>
  <c r="Y6527" i="1"/>
  <c r="Y6529" i="1"/>
  <c r="Y6530" i="1"/>
  <c r="Y6531" i="1"/>
  <c r="Y6532" i="1"/>
  <c r="Y6533" i="1"/>
  <c r="Y6534" i="1"/>
  <c r="Y6535" i="1"/>
  <c r="Y6536" i="1"/>
  <c r="Y6537" i="1"/>
  <c r="Y6539" i="1"/>
  <c r="Y6541" i="1"/>
  <c r="Y6542" i="1"/>
  <c r="Y6543" i="1"/>
  <c r="Y6544" i="1"/>
  <c r="Y6545" i="1"/>
  <c r="Y6546" i="1"/>
  <c r="Y6547" i="1"/>
  <c r="Y6548" i="1"/>
  <c r="Y6549" i="1"/>
  <c r="Y6551" i="1"/>
  <c r="Y6553" i="1"/>
  <c r="Y6554" i="1"/>
  <c r="Y6555" i="1"/>
  <c r="Y6556" i="1"/>
  <c r="Y6557" i="1"/>
  <c r="Y6558" i="1"/>
  <c r="Y6559" i="1"/>
  <c r="Y6560" i="1"/>
  <c r="Y6561" i="1"/>
  <c r="Y6563" i="1"/>
  <c r="Y6565" i="1"/>
  <c r="Y6566" i="1"/>
  <c r="Y6567" i="1"/>
  <c r="Y6568" i="1"/>
  <c r="Y6569" i="1"/>
  <c r="Y6570" i="1"/>
  <c r="Y6571" i="1"/>
  <c r="Y6572" i="1"/>
  <c r="Y6573" i="1"/>
  <c r="Y6575" i="1"/>
  <c r="Y6577" i="1"/>
  <c r="Y6578" i="1"/>
  <c r="Y6579" i="1"/>
  <c r="Y6580" i="1"/>
  <c r="Y6581" i="1"/>
  <c r="Y6582" i="1"/>
  <c r="Y6583" i="1"/>
  <c r="Y6584" i="1"/>
  <c r="Y6585" i="1"/>
  <c r="Y6587" i="1"/>
  <c r="Y6589" i="1"/>
  <c r="Y6590" i="1"/>
  <c r="Y6591" i="1"/>
  <c r="Y6592" i="1"/>
  <c r="Y6593" i="1"/>
  <c r="Y6594" i="1"/>
  <c r="Y6595" i="1"/>
  <c r="Y6596" i="1"/>
  <c r="Y6597" i="1"/>
  <c r="Y6599" i="1"/>
  <c r="Y6601" i="1"/>
  <c r="Y6602" i="1"/>
  <c r="Y6603" i="1"/>
  <c r="Y6604" i="1"/>
  <c r="Y6606" i="1"/>
  <c r="Y6607" i="1"/>
  <c r="Y6608" i="1"/>
  <c r="Y6609" i="1"/>
  <c r="Y6610" i="1"/>
  <c r="Y6612" i="1"/>
  <c r="Y6614" i="1"/>
  <c r="Y6615" i="1"/>
  <c r="Y6616" i="1"/>
  <c r="Y6617" i="1"/>
  <c r="Y6618" i="1"/>
  <c r="Y6619" i="1"/>
  <c r="Y6620" i="1"/>
  <c r="Y6621" i="1"/>
  <c r="Y6622" i="1"/>
  <c r="Y6624" i="1"/>
  <c r="Y6626" i="1"/>
  <c r="Y6627" i="1"/>
  <c r="Y6628" i="1"/>
  <c r="Y6629" i="1"/>
  <c r="Y6630" i="1"/>
  <c r="Y6631" i="1"/>
  <c r="Y6632" i="1"/>
  <c r="Y6633" i="1"/>
  <c r="Y6634" i="1"/>
  <c r="Y6636" i="1"/>
  <c r="Y6638" i="1"/>
  <c r="Y6639" i="1"/>
  <c r="Y6640" i="1"/>
  <c r="Y6641" i="1"/>
  <c r="Y6642" i="1"/>
  <c r="Y6643" i="1"/>
  <c r="Y6644" i="1"/>
  <c r="Y6645" i="1"/>
  <c r="Y6646" i="1"/>
  <c r="Y6648" i="1"/>
  <c r="Y6650" i="1"/>
  <c r="Y6651" i="1"/>
  <c r="Y6652" i="1"/>
  <c r="Y6653" i="1"/>
  <c r="Y6654" i="1"/>
  <c r="Y6655" i="1"/>
  <c r="Y6656" i="1"/>
  <c r="Y6657" i="1"/>
  <c r="Y6658" i="1"/>
  <c r="Y6660" i="1"/>
  <c r="Y6662" i="1"/>
  <c r="Y6663" i="1"/>
  <c r="Y6664" i="1"/>
  <c r="Y6665" i="1"/>
  <c r="Y6666" i="1"/>
  <c r="Y6667" i="1"/>
  <c r="Y6668" i="1"/>
  <c r="Y6669" i="1"/>
  <c r="Y6670" i="1"/>
  <c r="Y6672" i="1"/>
  <c r="Y6674" i="1"/>
  <c r="Y6675" i="1"/>
  <c r="Y6676" i="1"/>
  <c r="Y6677" i="1"/>
  <c r="Y6678" i="1"/>
  <c r="Y6679" i="1"/>
  <c r="Y6680" i="1"/>
  <c r="Y6681" i="1"/>
  <c r="Y6682" i="1"/>
  <c r="Y6684" i="1"/>
  <c r="Y6686" i="1"/>
  <c r="Y6687" i="1"/>
  <c r="Y6688" i="1"/>
  <c r="Y6689" i="1"/>
  <c r="Y6690" i="1"/>
  <c r="Y6691" i="1"/>
  <c r="Y6692" i="1"/>
  <c r="Y6693" i="1"/>
  <c r="Y6694" i="1"/>
  <c r="Y6696" i="1"/>
  <c r="Y6698" i="1"/>
  <c r="Y6699" i="1"/>
  <c r="Y6700" i="1"/>
  <c r="Y6701" i="1"/>
  <c r="Y6702" i="1"/>
  <c r="Y6703" i="1"/>
  <c r="Y6704" i="1"/>
  <c r="Y6705" i="1"/>
  <c r="Y6706" i="1"/>
  <c r="Y6708" i="1"/>
  <c r="Y6710" i="1"/>
  <c r="Y6711" i="1"/>
  <c r="Y6712" i="1"/>
  <c r="Y6713" i="1"/>
  <c r="Y6714" i="1"/>
  <c r="Y6715" i="1"/>
  <c r="Y6716" i="1"/>
  <c r="Y6717" i="1"/>
  <c r="Y6718" i="1"/>
  <c r="Y6720" i="1"/>
  <c r="Y6722" i="1"/>
  <c r="Y6723" i="1"/>
  <c r="Y6724" i="1"/>
  <c r="Y6725" i="1"/>
  <c r="Y6726" i="1"/>
  <c r="Y6727" i="1"/>
  <c r="Y6728" i="1"/>
  <c r="Y6729" i="1"/>
  <c r="Y6730" i="1"/>
  <c r="Y6732" i="1"/>
  <c r="Y6734" i="1"/>
  <c r="Y6735" i="1"/>
  <c r="Y6736" i="1"/>
  <c r="Y6737" i="1"/>
  <c r="Y6738" i="1"/>
  <c r="Y6739" i="1"/>
  <c r="Y6740" i="1"/>
  <c r="Y6741" i="1"/>
  <c r="Y6742" i="1"/>
  <c r="Y6744" i="1"/>
  <c r="Y6745" i="1"/>
  <c r="Y6746" i="1"/>
  <c r="Y6747" i="1"/>
  <c r="Y6748" i="1"/>
  <c r="Y6749" i="1"/>
  <c r="Y6750" i="1"/>
  <c r="Y6751" i="1"/>
  <c r="Y6752" i="1"/>
  <c r="Y6753" i="1"/>
  <c r="Y6754" i="1"/>
  <c r="Y6756" i="1"/>
  <c r="Y6758" i="1"/>
  <c r="Y6759" i="1"/>
  <c r="Y6760" i="1"/>
  <c r="Y6761" i="1"/>
  <c r="Y6762" i="1"/>
  <c r="Y6763" i="1"/>
  <c r="Y6764" i="1"/>
  <c r="Y6765" i="1"/>
  <c r="Y6766" i="1"/>
  <c r="Y6768" i="1"/>
  <c r="Y6770" i="1"/>
  <c r="Y6771" i="1"/>
  <c r="Y6772" i="1"/>
  <c r="Y6773" i="1"/>
  <c r="Y6774" i="1"/>
  <c r="Y6775" i="1"/>
  <c r="Y6776" i="1"/>
  <c r="Y6777" i="1"/>
  <c r="Y6778" i="1"/>
  <c r="Y6780" i="1"/>
  <c r="Y6782" i="1"/>
  <c r="Y6783" i="1"/>
  <c r="Y6784" i="1"/>
  <c r="Y6785" i="1"/>
  <c r="Y6786" i="1"/>
  <c r="Y6787" i="1"/>
  <c r="Y6789" i="1"/>
  <c r="Y6790" i="1"/>
  <c r="Y6791" i="1"/>
  <c r="Y6793" i="1"/>
  <c r="Y6795" i="1"/>
  <c r="Y6796" i="1"/>
  <c r="Y6797" i="1"/>
  <c r="Y6798" i="1"/>
  <c r="Y6799" i="1"/>
  <c r="Y6800" i="1"/>
  <c r="Y6801" i="1"/>
  <c r="Y6802" i="1"/>
  <c r="Y6803" i="1"/>
  <c r="Y6805" i="1"/>
  <c r="Y6807" i="1"/>
  <c r="Y6808" i="1"/>
  <c r="Y6809" i="1"/>
  <c r="Y6810" i="1"/>
  <c r="Y6811" i="1"/>
  <c r="Y6812" i="1"/>
  <c r="Y6813" i="1"/>
  <c r="Y6814" i="1"/>
  <c r="Y6815" i="1"/>
  <c r="Y6817" i="1"/>
  <c r="Y6818" i="1"/>
  <c r="Y6819" i="1"/>
  <c r="Y6820" i="1"/>
  <c r="Y6821" i="1"/>
  <c r="Y6822" i="1"/>
  <c r="Y6823" i="1"/>
  <c r="Y6824" i="1"/>
  <c r="Y6825" i="1"/>
  <c r="Y6826" i="1"/>
  <c r="Y6827" i="1"/>
  <c r="Y6829" i="1"/>
  <c r="Y6830" i="1"/>
  <c r="Y6831" i="1"/>
  <c r="Y6832" i="1"/>
  <c r="Y6833" i="1"/>
  <c r="Y6834" i="1"/>
  <c r="Y6835" i="1"/>
  <c r="Y6836" i="1"/>
  <c r="Y6837" i="1"/>
  <c r="Y6838" i="1"/>
  <c r="Y6839" i="1"/>
  <c r="Y6841" i="1"/>
  <c r="Y6843" i="1"/>
  <c r="Y6844" i="1"/>
  <c r="Y6845" i="1"/>
  <c r="Y6846" i="1"/>
  <c r="Y6847" i="1"/>
  <c r="Y6848" i="1"/>
  <c r="Y6849" i="1"/>
  <c r="Y6850" i="1"/>
  <c r="Y6851" i="1"/>
  <c r="Y6853" i="1"/>
  <c r="Y6854" i="1"/>
  <c r="Y6855" i="1"/>
  <c r="Y6856" i="1"/>
  <c r="Y6857" i="1"/>
  <c r="Y6858" i="1"/>
  <c r="Y6859" i="1"/>
  <c r="Y6860" i="1"/>
  <c r="Y6861" i="1"/>
  <c r="Y6862" i="1"/>
  <c r="Y6863" i="1"/>
  <c r="Y6865" i="1"/>
  <c r="Y6866" i="1"/>
  <c r="Y6867" i="1"/>
  <c r="Y6868" i="1"/>
  <c r="Y6869" i="1"/>
  <c r="Y6870" i="1"/>
  <c r="Y6871" i="1"/>
  <c r="Y6872" i="1"/>
  <c r="Y6873" i="1"/>
  <c r="Y6874" i="1"/>
  <c r="Y6875" i="1"/>
  <c r="Y6877" i="1"/>
  <c r="Y6879" i="1"/>
  <c r="Y6880" i="1"/>
  <c r="Y6881" i="1"/>
  <c r="Y6882" i="1"/>
  <c r="Y6883" i="1"/>
  <c r="Y6884" i="1"/>
  <c r="Y6885" i="1"/>
  <c r="Y6886" i="1"/>
  <c r="Y6887" i="1"/>
  <c r="Y6889" i="1"/>
  <c r="Y6890" i="1"/>
  <c r="Y6891" i="1"/>
  <c r="Y6892" i="1"/>
  <c r="Y6893" i="1"/>
  <c r="Y6894" i="1"/>
  <c r="Y6895" i="1"/>
  <c r="Y6896" i="1"/>
  <c r="Y6897" i="1"/>
  <c r="Y6898" i="1"/>
  <c r="Y6899" i="1"/>
  <c r="Y6901" i="1"/>
  <c r="Y6903" i="1"/>
  <c r="Y6904" i="1"/>
  <c r="Y6905" i="1"/>
  <c r="Y6906" i="1"/>
  <c r="Y6907" i="1"/>
  <c r="Y6908" i="1"/>
  <c r="Y6909" i="1"/>
  <c r="Y6910" i="1"/>
  <c r="Y6911" i="1"/>
  <c r="Y6913" i="1"/>
  <c r="Y6915" i="1"/>
  <c r="Y6916" i="1"/>
  <c r="Y6917" i="1"/>
  <c r="Y6918" i="1"/>
  <c r="Y6919" i="1"/>
  <c r="Y6920" i="1"/>
  <c r="Y6921" i="1"/>
  <c r="Y6922" i="1"/>
  <c r="Y6923" i="1"/>
  <c r="Y6925" i="1"/>
  <c r="Y6927" i="1"/>
  <c r="Y6928" i="1"/>
  <c r="Y6929" i="1"/>
  <c r="Y6930" i="1"/>
  <c r="Y6931" i="1"/>
  <c r="Y6932" i="1"/>
  <c r="Y6933" i="1"/>
  <c r="Y6934" i="1"/>
  <c r="Y6935" i="1"/>
  <c r="Y6937" i="1"/>
  <c r="Y6939" i="1"/>
  <c r="Y6940" i="1"/>
  <c r="Y6941" i="1"/>
  <c r="Y6942" i="1"/>
  <c r="Y6943" i="1"/>
  <c r="Y6944" i="1"/>
  <c r="Y6945" i="1"/>
  <c r="Y6946" i="1"/>
  <c r="Y6947" i="1"/>
  <c r="Y6949" i="1"/>
  <c r="Y6951" i="1"/>
  <c r="Y6953" i="1"/>
  <c r="Y6954" i="1"/>
  <c r="Y6955" i="1"/>
  <c r="Y6956" i="1"/>
  <c r="Y6957" i="1"/>
  <c r="Y6958" i="1"/>
  <c r="Y6959" i="1"/>
  <c r="Y6960" i="1"/>
  <c r="Y6962" i="1"/>
  <c r="Y6963" i="1"/>
  <c r="Y6964" i="1"/>
  <c r="Y6965" i="1"/>
  <c r="Y6966" i="1"/>
  <c r="Y6967" i="1"/>
  <c r="Y6968" i="1"/>
  <c r="Y6969" i="1"/>
  <c r="Y6970" i="1"/>
  <c r="Y6971" i="1"/>
  <c r="Y6972" i="1"/>
  <c r="Y6974" i="1"/>
  <c r="Y6975" i="1"/>
  <c r="Y6976" i="1"/>
  <c r="Y6977" i="1"/>
  <c r="Y6978" i="1"/>
  <c r="Y6979" i="1"/>
  <c r="Y6980" i="1"/>
  <c r="Y6981" i="1"/>
  <c r="Y6982" i="1"/>
  <c r="Y6983" i="1"/>
  <c r="Y6984" i="1"/>
  <c r="Y6986" i="1"/>
  <c r="Y6988" i="1"/>
  <c r="Y6989" i="1"/>
  <c r="Y6990" i="1"/>
  <c r="Y6991" i="1"/>
  <c r="Y6992" i="1"/>
  <c r="Y6993" i="1"/>
  <c r="Y6994" i="1"/>
  <c r="Y6995" i="1"/>
  <c r="Y6996" i="1"/>
  <c r="Y6998" i="1"/>
  <c r="Y6999" i="1"/>
  <c r="Y7000" i="1"/>
  <c r="Y7001" i="1"/>
  <c r="Y7002" i="1"/>
  <c r="Y7003" i="1"/>
  <c r="Y7004" i="1"/>
  <c r="Y7005" i="1"/>
  <c r="Y7006" i="1"/>
  <c r="Y7007" i="1"/>
  <c r="Y7008" i="1"/>
  <c r="Y7010" i="1"/>
  <c r="Y7011" i="1"/>
  <c r="Y7012" i="1"/>
  <c r="Y7013" i="1"/>
  <c r="Y7014" i="1"/>
  <c r="Y7015" i="1"/>
  <c r="Y7016" i="1"/>
  <c r="Y7017" i="1"/>
  <c r="Y7018" i="1"/>
  <c r="Y7019" i="1"/>
  <c r="Y7020" i="1"/>
  <c r="Y7022" i="1"/>
  <c r="Y7024" i="1"/>
  <c r="Y7025" i="1"/>
  <c r="Y7026" i="1"/>
  <c r="Y7027" i="1"/>
  <c r="Y7028" i="1"/>
  <c r="Y7029" i="1"/>
  <c r="Y7030" i="1"/>
  <c r="Y7031" i="1"/>
  <c r="Y7032" i="1"/>
  <c r="Y7034" i="1"/>
  <c r="Y7035" i="1"/>
  <c r="Y7036" i="1"/>
  <c r="Y7037" i="1"/>
  <c r="Y7038" i="1"/>
  <c r="Y7041" i="1"/>
  <c r="Y7042" i="1"/>
  <c r="Y7043" i="1"/>
  <c r="Y7044" i="1"/>
  <c r="Y7045" i="1"/>
  <c r="Y7046" i="1"/>
  <c r="Y7048" i="1"/>
  <c r="Y7050" i="1"/>
  <c r="Y7051" i="1"/>
  <c r="Y7052" i="1"/>
  <c r="Y7053" i="1"/>
  <c r="Y7054" i="1"/>
  <c r="Y7055" i="1"/>
  <c r="Y7056" i="1"/>
  <c r="Y7057" i="1"/>
  <c r="Y7058" i="1"/>
  <c r="Y7060" i="1"/>
  <c r="Y7062" i="1"/>
  <c r="Y7063" i="1"/>
  <c r="Y7064" i="1"/>
  <c r="Y7065" i="1"/>
  <c r="Y7066" i="1"/>
  <c r="Y7067" i="1"/>
  <c r="Y7068" i="1"/>
  <c r="Y7069" i="1"/>
  <c r="Y7070" i="1"/>
  <c r="Y7072" i="1"/>
  <c r="Y7074" i="1"/>
  <c r="Y7075" i="1"/>
  <c r="Y7076" i="1"/>
  <c r="Y7077" i="1"/>
  <c r="Y7078" i="1"/>
  <c r="Y7079" i="1"/>
  <c r="Y7080" i="1"/>
  <c r="Y7081" i="1"/>
  <c r="Y7082" i="1"/>
  <c r="Y7084" i="1"/>
  <c r="Y7086" i="1"/>
  <c r="Y7087" i="1"/>
  <c r="Y7088" i="1"/>
  <c r="Y7089" i="1"/>
  <c r="Y7090" i="1"/>
  <c r="Y7091" i="1"/>
  <c r="Y7092" i="1"/>
  <c r="Y7093" i="1"/>
  <c r="Y7094" i="1"/>
  <c r="Y7096" i="1"/>
  <c r="Y7098" i="1"/>
  <c r="Y7099" i="1"/>
  <c r="Y7100" i="1"/>
  <c r="Y7101" i="1"/>
  <c r="Y7102" i="1"/>
  <c r="Y7103" i="1"/>
  <c r="Y7104" i="1"/>
  <c r="Y7105" i="1"/>
  <c r="Y7106" i="1"/>
  <c r="Y7108" i="1"/>
  <c r="Y7109" i="1"/>
  <c r="Y7110" i="1"/>
  <c r="Y7111" i="1"/>
  <c r="Y7112" i="1"/>
  <c r="Y7113" i="1"/>
  <c r="Y7114" i="1"/>
  <c r="Y7115" i="1"/>
  <c r="Y7116" i="1"/>
  <c r="Y7117" i="1"/>
  <c r="Y7118" i="1"/>
  <c r="Y7120" i="1"/>
  <c r="Y7121" i="1"/>
  <c r="Y7122" i="1"/>
  <c r="Y7123" i="1"/>
  <c r="Y7124" i="1"/>
  <c r="Y7125" i="1"/>
  <c r="Y7126" i="1"/>
  <c r="Y7127" i="1"/>
  <c r="Y7128" i="1"/>
  <c r="Y7129" i="1"/>
  <c r="Y7130" i="1"/>
  <c r="Y7132" i="1"/>
  <c r="Y7134" i="1"/>
  <c r="Y7135" i="1"/>
  <c r="Y7136" i="1"/>
  <c r="Y7137" i="1"/>
  <c r="Y7138" i="1"/>
  <c r="Y7139" i="1"/>
  <c r="Y7140" i="1"/>
  <c r="Y7141" i="1"/>
  <c r="Y7142" i="1"/>
  <c r="Y7144" i="1"/>
  <c r="Y7145" i="1"/>
  <c r="Y7146" i="1"/>
  <c r="Y7148" i="1"/>
  <c r="Y7149" i="1"/>
  <c r="Y7150" i="1"/>
  <c r="Y7151" i="1"/>
  <c r="Y7152" i="1"/>
  <c r="Y7153" i="1"/>
  <c r="Y7154" i="1"/>
  <c r="Y7156" i="1"/>
  <c r="Y7158" i="1"/>
  <c r="Y7159" i="1"/>
  <c r="Y7160" i="1"/>
  <c r="Y7161" i="1"/>
  <c r="Y7162" i="1"/>
  <c r="Y7163" i="1"/>
  <c r="Y7164" i="1"/>
  <c r="Y7165" i="1"/>
  <c r="Y7166" i="1"/>
  <c r="Y7168" i="1"/>
  <c r="Y7169" i="1"/>
  <c r="Y7170" i="1"/>
  <c r="Y7171" i="1"/>
  <c r="Y7172" i="1"/>
  <c r="Y7173" i="1"/>
  <c r="Y7174" i="1"/>
  <c r="Y7175" i="1"/>
  <c r="Y7176" i="1"/>
  <c r="Y7177" i="1"/>
  <c r="Y7178" i="1"/>
  <c r="Y7180" i="1"/>
  <c r="Y7182" i="1"/>
  <c r="Y7183" i="1"/>
  <c r="Y7184" i="1"/>
  <c r="Y7185" i="1"/>
  <c r="Y7186" i="1"/>
  <c r="Y7187" i="1"/>
  <c r="Y7188" i="1"/>
  <c r="Y7189" i="1"/>
  <c r="Y7190" i="1"/>
  <c r="Y7192" i="1"/>
  <c r="Y7194" i="1"/>
  <c r="Y7195" i="1"/>
  <c r="Y7196" i="1"/>
  <c r="Y7197" i="1"/>
  <c r="Y7198" i="1"/>
  <c r="Y7199" i="1"/>
  <c r="Y7200" i="1"/>
  <c r="Y7201" i="1"/>
  <c r="Y7202" i="1"/>
  <c r="Y7204" i="1"/>
  <c r="Y7206" i="1"/>
  <c r="Y7207" i="1"/>
  <c r="Y7208" i="1"/>
  <c r="Y7209" i="1"/>
  <c r="Y7210" i="1"/>
  <c r="Y7211" i="1"/>
  <c r="Y7212" i="1"/>
  <c r="Y7213" i="1"/>
  <c r="Y7214" i="1"/>
  <c r="Y7216" i="1"/>
  <c r="Y7218" i="1"/>
  <c r="Y7219" i="1"/>
  <c r="Y7220" i="1"/>
  <c r="Y7221" i="1"/>
  <c r="Y7222" i="1"/>
  <c r="Y7223" i="1"/>
  <c r="Y7224" i="1"/>
  <c r="Y7225" i="1"/>
  <c r="Y7226" i="1"/>
  <c r="Y7228" i="1"/>
  <c r="Y7230" i="1"/>
  <c r="Y7231" i="1"/>
  <c r="Y7232" i="1"/>
  <c r="Y7233" i="1"/>
  <c r="Y7234" i="1"/>
  <c r="Y7235" i="1"/>
  <c r="Y7236" i="1"/>
  <c r="Y7237" i="1"/>
  <c r="Y7238" i="1"/>
  <c r="Y7240" i="1"/>
  <c r="Y7241" i="1"/>
  <c r="Y7242" i="1"/>
  <c r="Y7243" i="1"/>
  <c r="Y7244" i="1"/>
  <c r="Y7245" i="1"/>
  <c r="Y7246" i="1"/>
  <c r="Y7247" i="1"/>
  <c r="Y7248" i="1"/>
  <c r="Y7249" i="1"/>
  <c r="Y7250" i="1"/>
  <c r="Y7252" i="1"/>
  <c r="Y7253" i="1"/>
  <c r="Y7254" i="1"/>
  <c r="Y7255" i="1"/>
  <c r="Y7256" i="1"/>
  <c r="Y7257" i="1"/>
  <c r="Y7258" i="1"/>
  <c r="Y7259" i="1"/>
  <c r="Y7260" i="1"/>
  <c r="Y7261" i="1"/>
  <c r="Y7262" i="1"/>
  <c r="Y7264" i="1"/>
  <c r="Y7266" i="1"/>
  <c r="Y7267" i="1"/>
  <c r="Y7268" i="1"/>
  <c r="Y7269" i="1"/>
  <c r="Y7270" i="1"/>
  <c r="Y7271" i="1"/>
  <c r="Y7272" i="1"/>
  <c r="Y7273" i="1"/>
  <c r="Y7274" i="1"/>
  <c r="Y7276" i="1"/>
  <c r="Y7277" i="1"/>
  <c r="Y7278" i="1"/>
  <c r="Y7279" i="1"/>
  <c r="Y7280" i="1"/>
  <c r="Y7281" i="1"/>
  <c r="Y7282" i="1"/>
  <c r="Y7283" i="1"/>
  <c r="Y7284" i="1"/>
  <c r="Y7285" i="1"/>
  <c r="Y7286" i="1"/>
  <c r="Y7288" i="1"/>
  <c r="Y7289" i="1"/>
  <c r="Y7290" i="1"/>
  <c r="Y7291" i="1"/>
  <c r="Y7292" i="1"/>
  <c r="Y7293" i="1"/>
  <c r="Y7294" i="1"/>
  <c r="Y7295" i="1"/>
  <c r="Y7296" i="1"/>
  <c r="Y7297" i="1"/>
  <c r="Y7298" i="1"/>
  <c r="Y7300" i="1"/>
  <c r="Y7302" i="1"/>
  <c r="Y7303" i="1"/>
  <c r="Y7304" i="1"/>
  <c r="Y7306" i="1"/>
  <c r="Y7307" i="1"/>
  <c r="Y7308" i="1"/>
  <c r="Y7309" i="1"/>
  <c r="Y7310" i="1"/>
  <c r="Y7311" i="1"/>
  <c r="Y7313" i="1"/>
  <c r="Y7314" i="1"/>
  <c r="Y7315" i="1"/>
  <c r="Y7316" i="1"/>
  <c r="Y7317" i="1"/>
  <c r="Y7318" i="1"/>
  <c r="Y7319" i="1"/>
  <c r="Y7320" i="1"/>
  <c r="Y7321" i="1"/>
  <c r="Y7322" i="1"/>
  <c r="Y7323" i="1"/>
  <c r="Y7325" i="1"/>
  <c r="Y7327" i="1"/>
  <c r="Y7328" i="1"/>
  <c r="Y7329" i="1"/>
  <c r="Y7330" i="1"/>
  <c r="Y7331" i="1"/>
  <c r="Y7332" i="1"/>
  <c r="Y7333" i="1"/>
  <c r="Y7334" i="1"/>
  <c r="Y7335" i="1"/>
  <c r="Y7337" i="1"/>
  <c r="Y7339" i="1"/>
  <c r="Y7340" i="1"/>
  <c r="Y7341" i="1"/>
  <c r="Y7342" i="1"/>
  <c r="Y7343" i="1"/>
  <c r="Y7344" i="1"/>
  <c r="Y7345" i="1"/>
  <c r="Y7346" i="1"/>
  <c r="Y7347" i="1"/>
  <c r="Y7349" i="1"/>
  <c r="Y7351" i="1"/>
  <c r="Y7352" i="1"/>
  <c r="Y7353" i="1"/>
  <c r="Y7354" i="1"/>
  <c r="Y7355" i="1"/>
  <c r="Y7356" i="1"/>
  <c r="Y7357" i="1"/>
  <c r="Y7358" i="1"/>
  <c r="Y7359" i="1"/>
  <c r="Y7361" i="1"/>
  <c r="Y7363" i="1"/>
  <c r="Y7364" i="1"/>
  <c r="Y7365" i="1"/>
  <c r="Y7366" i="1"/>
  <c r="Y7367" i="1"/>
  <c r="Y7368" i="1"/>
  <c r="Y7369" i="1"/>
  <c r="Y7370" i="1"/>
  <c r="Y7371" i="1"/>
  <c r="Y7373" i="1"/>
  <c r="Y7375" i="1"/>
  <c r="Y7376" i="1"/>
  <c r="Y7377" i="1"/>
  <c r="Y7378" i="1"/>
  <c r="Y7379" i="1"/>
  <c r="Y7380" i="1"/>
  <c r="Y7381" i="1"/>
  <c r="Y7382" i="1"/>
  <c r="Y7383" i="1"/>
  <c r="Y7385" i="1"/>
  <c r="Y7386" i="1"/>
  <c r="Y7387" i="1"/>
  <c r="Y7388" i="1"/>
  <c r="Y7389" i="1"/>
  <c r="Y7390" i="1"/>
  <c r="Y7391" i="1"/>
  <c r="Y7392" i="1"/>
  <c r="Y7393" i="1"/>
  <c r="Y7394" i="1"/>
  <c r="Y7395" i="1"/>
  <c r="Y7397" i="1"/>
  <c r="Y7398" i="1"/>
  <c r="Y7399" i="1"/>
  <c r="Y7400" i="1"/>
  <c r="Y7401" i="1"/>
  <c r="Y7402" i="1"/>
  <c r="Y7403" i="1"/>
  <c r="Y7404" i="1"/>
  <c r="Y7405" i="1"/>
  <c r="Y7406" i="1"/>
  <c r="Y7407" i="1"/>
  <c r="Y7409" i="1"/>
  <c r="Y7411" i="1"/>
  <c r="Y7412" i="1"/>
  <c r="Y7413" i="1"/>
  <c r="Y7414" i="1"/>
  <c r="Y7415" i="1"/>
  <c r="Y7416" i="1"/>
  <c r="Y7417" i="1"/>
  <c r="Y7418" i="1"/>
  <c r="Y7419" i="1"/>
  <c r="Y7421" i="1"/>
  <c r="Y7422" i="1"/>
  <c r="Y7423" i="1"/>
  <c r="Y7424" i="1"/>
  <c r="Y7425" i="1"/>
  <c r="Y7426" i="1"/>
  <c r="Y7427" i="1"/>
  <c r="Y7428" i="1"/>
  <c r="Y7429" i="1"/>
  <c r="Y7430" i="1"/>
  <c r="Y7431" i="1"/>
  <c r="Y7433" i="1"/>
  <c r="Y7434" i="1"/>
  <c r="Y7435" i="1"/>
  <c r="Y7436" i="1"/>
  <c r="Y7437" i="1"/>
  <c r="Y7438" i="1"/>
  <c r="Y7439" i="1"/>
  <c r="Y7440" i="1"/>
  <c r="Y7441" i="1"/>
  <c r="Y7442" i="1"/>
  <c r="Y7443" i="1"/>
  <c r="Y7445" i="1"/>
  <c r="Y7447" i="1"/>
  <c r="Y7448" i="1"/>
  <c r="Y7449" i="1"/>
  <c r="Y7450" i="1"/>
  <c r="Y7451" i="1"/>
  <c r="Y7452" i="1"/>
  <c r="Y7453" i="1"/>
  <c r="Y7454" i="1"/>
  <c r="Y7455" i="1"/>
  <c r="Y7500" i="1"/>
  <c r="Y7501" i="1"/>
  <c r="Y7502" i="1"/>
  <c r="Y7503" i="1"/>
  <c r="Y7504" i="1"/>
  <c r="Y7505" i="1"/>
  <c r="Y7506" i="1"/>
  <c r="Y7507" i="1"/>
  <c r="Y7508" i="1"/>
  <c r="Y7509" i="1"/>
  <c r="Y7510" i="1"/>
  <c r="Y7512" i="1"/>
  <c r="Y7514" i="1"/>
  <c r="Y7515" i="1"/>
  <c r="Y7516" i="1"/>
  <c r="Y7517" i="1"/>
  <c r="Y7518" i="1"/>
  <c r="Y7519" i="1"/>
  <c r="Y7520" i="1"/>
  <c r="Y7521" i="1"/>
  <c r="Y7522" i="1"/>
  <c r="Y7524" i="1"/>
  <c r="Y7526" i="1"/>
  <c r="Y7527" i="1"/>
  <c r="Y7528" i="1"/>
  <c r="Y7529" i="1"/>
  <c r="Y7530" i="1"/>
  <c r="Y7531" i="1"/>
  <c r="Y7532" i="1"/>
  <c r="Y7533" i="1"/>
  <c r="Y7534" i="1"/>
  <c r="Y7536" i="1"/>
  <c r="Y7538" i="1"/>
  <c r="Y7539" i="1"/>
  <c r="Y7540" i="1"/>
  <c r="Y7541" i="1"/>
  <c r="Y7542" i="1"/>
  <c r="Y7543" i="1"/>
  <c r="Y7544" i="1"/>
  <c r="Y7545" i="1"/>
  <c r="Y7546" i="1"/>
  <c r="Y7548" i="1"/>
  <c r="Y7550" i="1"/>
  <c r="Y7551" i="1"/>
  <c r="Y7552" i="1"/>
  <c r="Y7553" i="1"/>
  <c r="Y7554" i="1"/>
  <c r="Y7555" i="1"/>
  <c r="Y7556" i="1"/>
  <c r="Y7557" i="1"/>
  <c r="Y7558" i="1"/>
  <c r="Y7560" i="1"/>
  <c r="Y7562" i="1"/>
  <c r="Y7563" i="1"/>
  <c r="Y7564" i="1"/>
  <c r="Y7565" i="1"/>
  <c r="Y7566" i="1"/>
  <c r="Y7567" i="1"/>
  <c r="Y7568" i="1"/>
  <c r="Y7569" i="1"/>
  <c r="Y7570" i="1"/>
  <c r="Y7572" i="1"/>
  <c r="Y7573" i="1"/>
  <c r="Y7574" i="1"/>
  <c r="Y7575" i="1"/>
  <c r="Y7576" i="1"/>
  <c r="Y7577" i="1"/>
  <c r="Y7578" i="1"/>
  <c r="Y7579" i="1"/>
  <c r="Y7580" i="1"/>
  <c r="Y7581" i="1"/>
  <c r="Y7582" i="1"/>
  <c r="Y7584" i="1"/>
  <c r="Y7585" i="1"/>
  <c r="Y7586" i="1"/>
  <c r="Y7587" i="1"/>
  <c r="Y7588" i="1"/>
  <c r="Y7589" i="1"/>
  <c r="Y7590" i="1"/>
  <c r="Y7591" i="1"/>
  <c r="Y7592" i="1"/>
  <c r="Y7593" i="1"/>
  <c r="Y7594" i="1"/>
  <c r="Y7596" i="1"/>
  <c r="Y7598" i="1"/>
  <c r="Y7599" i="1"/>
  <c r="Y7600" i="1"/>
  <c r="Y7601" i="1"/>
  <c r="Y7602" i="1"/>
  <c r="Y7603" i="1"/>
  <c r="Y7604" i="1"/>
  <c r="Y7605" i="1"/>
  <c r="Y7606" i="1"/>
  <c r="Y7608" i="1"/>
  <c r="Y7609" i="1"/>
  <c r="Y7610" i="1"/>
  <c r="Y7611" i="1"/>
  <c r="Y7612" i="1"/>
  <c r="Y7613" i="1"/>
  <c r="Y7614" i="1"/>
  <c r="Y7615" i="1"/>
  <c r="Y7616" i="1"/>
  <c r="Y7617" i="1"/>
  <c r="Y7618" i="1"/>
  <c r="Y7620" i="1"/>
  <c r="Y7621" i="1"/>
  <c r="Y7622" i="1"/>
  <c r="Y7623" i="1"/>
  <c r="Y7624" i="1"/>
  <c r="Y7625" i="1"/>
  <c r="Y7626" i="1"/>
  <c r="Y7627" i="1"/>
  <c r="Y7628" i="1"/>
  <c r="Y7629" i="1"/>
  <c r="Y7630" i="1"/>
  <c r="Y7632" i="1"/>
  <c r="Y7634" i="1"/>
  <c r="Y7635" i="1"/>
  <c r="Y7636" i="1"/>
  <c r="Y7637" i="1"/>
  <c r="Y7638" i="1"/>
  <c r="Y7639" i="1"/>
  <c r="Y7640" i="1"/>
  <c r="Y7641" i="1"/>
  <c r="Y7642" i="1"/>
  <c r="Y7644" i="1"/>
  <c r="Y7645" i="1"/>
  <c r="Y7646" i="1"/>
  <c r="Y7647" i="1"/>
  <c r="Y7648" i="1"/>
  <c r="Y7649" i="1"/>
  <c r="Y7650" i="1"/>
  <c r="Y7651" i="1"/>
  <c r="Y7652" i="1"/>
  <c r="Y7653" i="1"/>
  <c r="Y7654" i="1"/>
  <c r="Y7656" i="1"/>
  <c r="Y7658" i="1"/>
  <c r="Y7659" i="1"/>
  <c r="Y7660" i="1"/>
  <c r="Y7661" i="1"/>
  <c r="Y7662" i="1"/>
  <c r="Y7663" i="1"/>
  <c r="Y7664" i="1"/>
  <c r="Y7665" i="1"/>
  <c r="Y7666" i="1"/>
  <c r="Y7668" i="1"/>
  <c r="Y7670" i="1"/>
  <c r="Y7671" i="1"/>
  <c r="Y7672" i="1"/>
  <c r="Y7673" i="1"/>
  <c r="Y7674" i="1"/>
  <c r="Y7675" i="1"/>
  <c r="Y7676" i="1"/>
  <c r="Y7677" i="1"/>
  <c r="Y7678" i="1"/>
  <c r="Y7680" i="1"/>
  <c r="Y7682" i="1"/>
  <c r="Y7683" i="1"/>
  <c r="Y7684" i="1"/>
  <c r="Y7685" i="1"/>
  <c r="Y7686" i="1"/>
  <c r="Y7687" i="1"/>
  <c r="Y7688" i="1"/>
  <c r="Y7689" i="1"/>
  <c r="Y7690" i="1"/>
  <c r="Y7692" i="1"/>
  <c r="Y7694" i="1"/>
  <c r="Y7695" i="1"/>
  <c r="Y7696" i="1"/>
  <c r="Y7697" i="1"/>
  <c r="Y7698" i="1"/>
  <c r="Y7699" i="1"/>
  <c r="Y7700" i="1"/>
  <c r="Y7701" i="1"/>
  <c r="Y7702" i="1"/>
  <c r="Y7703" i="1"/>
  <c r="Y7704" i="1"/>
  <c r="Y7706" i="1"/>
  <c r="Y7707" i="1"/>
  <c r="Y7708" i="1"/>
  <c r="Y7709" i="1"/>
  <c r="Y7710" i="1"/>
  <c r="Y7711" i="1"/>
  <c r="Y7712" i="1"/>
  <c r="Y7713" i="1"/>
  <c r="Y7714" i="1"/>
  <c r="Y7715" i="1"/>
  <c r="Y7716" i="1"/>
  <c r="Y7718" i="1"/>
  <c r="Y7719" i="1"/>
  <c r="Y7720" i="1"/>
  <c r="Y7721" i="1"/>
  <c r="Y7722" i="1"/>
  <c r="Y7723" i="1"/>
  <c r="Y7724" i="1"/>
  <c r="Y7725" i="1"/>
  <c r="Y7726" i="1"/>
  <c r="Y7727" i="1"/>
  <c r="Y7728" i="1"/>
  <c r="Y7730" i="1"/>
  <c r="Y7731" i="1"/>
  <c r="Y7732" i="1"/>
  <c r="Y7733" i="1"/>
  <c r="Y7734" i="1"/>
  <c r="Y7735" i="1"/>
  <c r="Y7736" i="1"/>
  <c r="Y7737" i="1"/>
  <c r="Y7738" i="1"/>
  <c r="Y7739" i="1"/>
  <c r="Y7740" i="1"/>
  <c r="Y7742" i="1"/>
  <c r="Y7743" i="1"/>
  <c r="Y7744" i="1"/>
  <c r="Y7745" i="1"/>
  <c r="Y7746" i="1"/>
  <c r="Y7747" i="1"/>
  <c r="Y7748" i="1"/>
  <c r="Y7749" i="1"/>
  <c r="Y7750" i="1"/>
  <c r="Y7751" i="1"/>
  <c r="Y7850" i="1"/>
  <c r="Y7852" i="1"/>
  <c r="Y7853" i="1"/>
  <c r="Y7854" i="1"/>
  <c r="Y7855" i="1"/>
  <c r="Y7856" i="1"/>
  <c r="Y7857" i="1"/>
  <c r="Y7858" i="1"/>
  <c r="Y7859" i="1"/>
  <c r="Y7860" i="1"/>
  <c r="Y7861" i="1"/>
  <c r="Y7862" i="1"/>
  <c r="Y7864" i="1"/>
  <c r="Y7865" i="1"/>
  <c r="Y7866" i="1"/>
  <c r="Y7867" i="1"/>
  <c r="Y7868" i="1"/>
  <c r="Y7869" i="1"/>
  <c r="Y7870" i="1"/>
  <c r="Y7871" i="1"/>
  <c r="Y7872" i="1"/>
  <c r="Y7873" i="1"/>
  <c r="Y7874" i="1"/>
  <c r="Y7876" i="1"/>
  <c r="Y7877" i="1"/>
  <c r="Y7878" i="1"/>
  <c r="Y7879" i="1"/>
  <c r="Y7880" i="1"/>
  <c r="Y7881" i="1"/>
  <c r="Y7882" i="1"/>
  <c r="Y7883" i="1"/>
  <c r="Y7884" i="1"/>
  <c r="Y7885" i="1"/>
  <c r="Y7886" i="1"/>
  <c r="Y7888" i="1"/>
  <c r="Y7889" i="1"/>
  <c r="Y7890" i="1"/>
  <c r="Y7891" i="1"/>
  <c r="Y7892" i="1"/>
  <c r="Y7893" i="1"/>
  <c r="Y7894" i="1"/>
  <c r="Y7895" i="1"/>
  <c r="Y7896" i="1"/>
  <c r="Y7897" i="1"/>
  <c r="Y7898" i="1"/>
  <c r="Y7900" i="1"/>
  <c r="Y7901" i="1"/>
  <c r="Y7902" i="1"/>
  <c r="Y7903" i="1"/>
  <c r="Y7904" i="1"/>
  <c r="Y7905" i="1"/>
  <c r="Y7906" i="1"/>
  <c r="Y7907" i="1"/>
  <c r="Y7908" i="1"/>
  <c r="Y7909" i="1"/>
  <c r="Y7910" i="1"/>
  <c r="Y7912" i="1"/>
  <c r="Y7913" i="1"/>
  <c r="Y7914" i="1"/>
  <c r="Y7915" i="1"/>
  <c r="Y7916" i="1"/>
  <c r="Y7917" i="1"/>
  <c r="Y7918" i="1"/>
  <c r="Y7919" i="1"/>
  <c r="Y7920" i="1"/>
  <c r="Y7921" i="1"/>
  <c r="Y7922" i="1"/>
  <c r="Y7924" i="1"/>
  <c r="Y7925" i="1"/>
  <c r="Y7926" i="1"/>
  <c r="Y7927" i="1"/>
  <c r="Y7928" i="1"/>
  <c r="Y7929" i="1"/>
  <c r="Y7930" i="1"/>
  <c r="Y7931" i="1"/>
  <c r="Y7932" i="1"/>
  <c r="Y7933" i="1"/>
  <c r="Y7934" i="1"/>
  <c r="Y7936" i="1"/>
  <c r="Y7937" i="1"/>
  <c r="Y7938" i="1"/>
  <c r="Y7939" i="1"/>
  <c r="Y7940" i="1"/>
  <c r="Y7941" i="1"/>
  <c r="Y7942" i="1"/>
  <c r="Y7943" i="1"/>
  <c r="Y7944" i="1"/>
  <c r="Y7945" i="1"/>
  <c r="Y7946" i="1"/>
  <c r="Y7948" i="1"/>
  <c r="Y7949" i="1"/>
  <c r="Y7950" i="1"/>
  <c r="Y7951" i="1"/>
  <c r="Y7952" i="1"/>
  <c r="Y7953" i="1"/>
  <c r="Y7954" i="1"/>
  <c r="Y7955" i="1"/>
  <c r="Y7956" i="1"/>
  <c r="Y7957" i="1"/>
  <c r="Y7958" i="1"/>
  <c r="Y7960" i="1"/>
  <c r="Y7961" i="1"/>
  <c r="Y7962" i="1"/>
  <c r="Y7963" i="1"/>
  <c r="Y7964" i="1"/>
  <c r="Y7965" i="1"/>
  <c r="Y7966" i="1"/>
  <c r="Y7967" i="1"/>
  <c r="Y7968" i="1"/>
  <c r="Y7969" i="1"/>
  <c r="Y7970" i="1"/>
  <c r="Y7972" i="1"/>
  <c r="Y7973" i="1"/>
  <c r="Y7974" i="1"/>
  <c r="Y7975" i="1"/>
  <c r="Y7976" i="1"/>
  <c r="Y7977" i="1"/>
  <c r="Y7978" i="1"/>
  <c r="Y7979" i="1"/>
  <c r="Y7980" i="1"/>
  <c r="Y7981" i="1"/>
  <c r="Y7982" i="1"/>
  <c r="Y7984" i="1"/>
  <c r="Y7985" i="1"/>
  <c r="Y7986" i="1"/>
  <c r="Y7987" i="1"/>
  <c r="Y7988" i="1"/>
  <c r="Y7989" i="1"/>
  <c r="Y7990" i="1"/>
  <c r="Y7991" i="1"/>
  <c r="Y7992" i="1"/>
  <c r="Y7993" i="1"/>
  <c r="Y7994" i="1"/>
  <c r="Y7996" i="1"/>
  <c r="Y7997" i="1"/>
  <c r="Y7998" i="1"/>
  <c r="Y7999" i="1"/>
  <c r="Y8000" i="1"/>
  <c r="Y8001" i="1"/>
  <c r="Y8002" i="1"/>
  <c r="Y8003" i="1"/>
  <c r="Y8004" i="1"/>
  <c r="Y8005" i="1"/>
  <c r="Y8006" i="1"/>
  <c r="Y8008" i="1"/>
  <c r="Y8009" i="1"/>
  <c r="Y8010" i="1"/>
  <c r="Y8011" i="1"/>
  <c r="Y8012" i="1"/>
  <c r="Y8013" i="1"/>
  <c r="Y8014" i="1"/>
  <c r="Y8015" i="1"/>
  <c r="Y8016" i="1"/>
  <c r="Y8017" i="1"/>
  <c r="Y8018" i="1"/>
  <c r="Y8020" i="1"/>
  <c r="Y8021" i="1"/>
  <c r="Y8022" i="1"/>
  <c r="Y8023" i="1"/>
  <c r="Y8024" i="1"/>
  <c r="Y8025" i="1"/>
  <c r="Y8026" i="1"/>
  <c r="Y8027" i="1"/>
  <c r="Y8028" i="1"/>
  <c r="Y8029" i="1"/>
  <c r="Y8030" i="1"/>
  <c r="Y8032" i="1"/>
  <c r="Y8033" i="1"/>
  <c r="Y8034" i="1"/>
  <c r="Y8035" i="1"/>
  <c r="Y8036" i="1"/>
  <c r="Y8037" i="1"/>
  <c r="Y8038" i="1"/>
  <c r="Y8039" i="1"/>
  <c r="Y8040" i="1"/>
  <c r="Y8041" i="1"/>
  <c r="Y8042" i="1"/>
  <c r="Y8044" i="1"/>
  <c r="Y8045" i="1"/>
  <c r="Y8046" i="1"/>
  <c r="Y8047" i="1"/>
  <c r="Y8048" i="1"/>
  <c r="Y8049" i="1"/>
  <c r="Y8050" i="1"/>
  <c r="Y8051" i="1"/>
  <c r="Y8052" i="1"/>
  <c r="Y8053" i="1"/>
  <c r="Y8054" i="1"/>
  <c r="Y8056" i="1"/>
  <c r="Y8057" i="1"/>
  <c r="Y8058" i="1"/>
  <c r="Y8059" i="1"/>
  <c r="Y8060" i="1"/>
  <c r="Y8061" i="1"/>
  <c r="Y8062" i="1"/>
  <c r="Y8063" i="1"/>
  <c r="Y8064" i="1"/>
  <c r="Y8065" i="1"/>
  <c r="Y8066" i="1"/>
  <c r="Y8068" i="1"/>
  <c r="Y8069" i="1"/>
  <c r="Y8070" i="1"/>
  <c r="Y8071" i="1"/>
  <c r="Y8072" i="1"/>
  <c r="Y8073" i="1"/>
  <c r="Y8074" i="1"/>
  <c r="Y8075" i="1"/>
  <c r="Y8076" i="1"/>
  <c r="Y8077" i="1"/>
  <c r="Y8078" i="1"/>
  <c r="Y8080" i="1"/>
  <c r="Y8081" i="1"/>
  <c r="Y8082" i="1"/>
  <c r="Y8083" i="1"/>
  <c r="Y8084" i="1"/>
  <c r="Y8085" i="1"/>
  <c r="Y8086" i="1"/>
  <c r="Y8087" i="1"/>
  <c r="Y8088" i="1"/>
  <c r="Y8089" i="1"/>
  <c r="Y8090" i="1"/>
  <c r="Y8092" i="1"/>
  <c r="Y8093" i="1"/>
  <c r="Y8094" i="1"/>
  <c r="Y8095" i="1"/>
  <c r="Y8096" i="1"/>
  <c r="Y8097" i="1"/>
  <c r="Y8098" i="1"/>
  <c r="Y8099" i="1"/>
  <c r="Y8100" i="1"/>
  <c r="Y8101" i="1"/>
  <c r="Y8102" i="1"/>
  <c r="Y8104" i="1"/>
  <c r="Y8105" i="1"/>
  <c r="Y8106" i="1"/>
  <c r="Y8107" i="1"/>
  <c r="Y8108" i="1"/>
  <c r="Y8109" i="1"/>
  <c r="Y8110" i="1"/>
  <c r="Y8111" i="1"/>
  <c r="Y8112" i="1"/>
  <c r="Y8113" i="1"/>
  <c r="Y8114" i="1"/>
  <c r="Y8116" i="1"/>
  <c r="Y8117" i="1"/>
  <c r="Y8118" i="1"/>
  <c r="Y8119" i="1"/>
  <c r="Y8120" i="1"/>
  <c r="Y8121" i="1"/>
  <c r="Y8122" i="1"/>
  <c r="Y8123" i="1"/>
  <c r="Y8124" i="1"/>
  <c r="Y8125" i="1"/>
  <c r="Y8126" i="1"/>
  <c r="Y8128" i="1"/>
  <c r="Y8129" i="1"/>
  <c r="Y8130" i="1"/>
  <c r="Y8131" i="1"/>
  <c r="Y8132" i="1"/>
  <c r="Y8133" i="1"/>
  <c r="Y8134" i="1"/>
  <c r="Y8135" i="1"/>
  <c r="Y8136" i="1"/>
  <c r="Y8137" i="1"/>
  <c r="Y8138" i="1"/>
  <c r="Y8140" i="1"/>
  <c r="Y8141" i="1"/>
  <c r="Y8142" i="1"/>
  <c r="Y8143" i="1"/>
  <c r="Y8144" i="1"/>
  <c r="Y8145" i="1"/>
  <c r="Y8146" i="1"/>
  <c r="Y8147" i="1"/>
  <c r="Y8148" i="1"/>
  <c r="Y8149" i="1"/>
  <c r="Y8150" i="1"/>
  <c r="Y8152" i="1"/>
  <c r="Y8153" i="1"/>
  <c r="Y8154" i="1"/>
  <c r="Y8155" i="1"/>
  <c r="Y8156" i="1"/>
  <c r="Y8157" i="1"/>
  <c r="Y8158" i="1"/>
  <c r="Y8159" i="1"/>
  <c r="Y8160" i="1"/>
  <c r="Y8161" i="1"/>
  <c r="Y8162" i="1"/>
  <c r="Y8164" i="1"/>
  <c r="Y8165" i="1"/>
  <c r="Y8166" i="1"/>
  <c r="Y8167" i="1"/>
  <c r="Y8168" i="1"/>
  <c r="Y8169" i="1"/>
  <c r="Y8170" i="1"/>
  <c r="Y8171" i="1"/>
  <c r="Y8172" i="1"/>
  <c r="Y8173" i="1"/>
  <c r="Y8174" i="1"/>
  <c r="Y8176" i="1"/>
  <c r="Y8177" i="1"/>
  <c r="Y8178" i="1"/>
  <c r="Y8179" i="1"/>
  <c r="Y8180" i="1"/>
  <c r="Y8181" i="1"/>
  <c r="Y8182" i="1"/>
  <c r="Y8183" i="1"/>
  <c r="Y8184" i="1"/>
  <c r="Y8185" i="1"/>
  <c r="Y8186" i="1"/>
  <c r="Y8188" i="1"/>
  <c r="Y8189" i="1"/>
  <c r="Y8190" i="1"/>
  <c r="Y8198" i="1"/>
  <c r="Y8199" i="1"/>
  <c r="Y8200" i="1"/>
  <c r="Y8201" i="1"/>
  <c r="Y8202" i="1"/>
  <c r="Y8203" i="1"/>
  <c r="Y8204" i="1"/>
  <c r="Y8205" i="1"/>
  <c r="Y8207" i="1"/>
  <c r="Y8208" i="1"/>
  <c r="Y8209" i="1"/>
  <c r="Y8210" i="1"/>
  <c r="Y8211" i="1"/>
  <c r="Y8212" i="1"/>
  <c r="Y8213" i="1"/>
  <c r="Y8214" i="1"/>
  <c r="Y8215" i="1"/>
  <c r="Y8216" i="1"/>
  <c r="Y8217" i="1"/>
  <c r="Y8219" i="1"/>
  <c r="Y8220" i="1"/>
  <c r="Y8221" i="1"/>
  <c r="Y8222" i="1"/>
  <c r="Y8223" i="1"/>
  <c r="Y8224" i="1"/>
  <c r="Y8225" i="1"/>
  <c r="Y8226" i="1"/>
  <c r="Y8227" i="1"/>
  <c r="Y8228" i="1"/>
  <c r="Y8229" i="1"/>
  <c r="Y8231" i="1"/>
  <c r="Y8232" i="1"/>
  <c r="Y8233" i="1"/>
  <c r="Y8234" i="1"/>
  <c r="Y8235" i="1"/>
  <c r="Y8236" i="1"/>
  <c r="Y8237" i="1"/>
  <c r="Y8238" i="1"/>
  <c r="Y8239" i="1"/>
  <c r="Y8240" i="1"/>
  <c r="Y8241" i="1"/>
  <c r="Y8243" i="1"/>
  <c r="Y8244" i="1"/>
  <c r="Y8245" i="1"/>
  <c r="Y8246" i="1"/>
  <c r="Y8247" i="1"/>
  <c r="Y8248" i="1"/>
  <c r="Y8249" i="1"/>
  <c r="Y8250" i="1"/>
  <c r="Y8251" i="1"/>
  <c r="Y8252" i="1"/>
  <c r="Y8253" i="1"/>
  <c r="Y8255" i="1"/>
  <c r="Y8256" i="1"/>
  <c r="Y8257" i="1"/>
  <c r="Y8258" i="1"/>
  <c r="Y8259" i="1"/>
  <c r="Y8260" i="1"/>
  <c r="Y8261" i="1"/>
  <c r="Y8262" i="1"/>
  <c r="Y8263" i="1"/>
  <c r="Y8264" i="1"/>
  <c r="Y8265" i="1"/>
  <c r="Y8267" i="1"/>
  <c r="Y8268" i="1"/>
  <c r="Y8269" i="1"/>
  <c r="Y8270" i="1"/>
  <c r="Y8271" i="1"/>
  <c r="Y8272" i="1"/>
  <c r="Y8273" i="1"/>
  <c r="Y8274" i="1"/>
  <c r="Y8275" i="1"/>
  <c r="Y8276" i="1"/>
  <c r="Y8277" i="1"/>
  <c r="Y8279" i="1"/>
  <c r="Y8280" i="1"/>
  <c r="Y8281" i="1"/>
  <c r="Y8282" i="1"/>
  <c r="Y8283" i="1"/>
  <c r="Y8284" i="1"/>
  <c r="Y8285" i="1"/>
  <c r="Y8286" i="1"/>
  <c r="Y8287" i="1"/>
  <c r="Y8288" i="1"/>
  <c r="Y8289" i="1"/>
  <c r="Y8291" i="1"/>
  <c r="Y8292" i="1"/>
  <c r="Y8293" i="1"/>
  <c r="Y8294" i="1"/>
  <c r="Y8295" i="1"/>
  <c r="Y8296" i="1"/>
  <c r="Y8297" i="1"/>
  <c r="Y8298" i="1"/>
  <c r="Y8299" i="1"/>
  <c r="Y8300" i="1"/>
  <c r="Y8301" i="1"/>
  <c r="Y8303" i="1"/>
  <c r="Y8304" i="1"/>
  <c r="Y8305" i="1"/>
  <c r="Y8306" i="1"/>
  <c r="Y8307" i="1"/>
  <c r="Y8308" i="1"/>
  <c r="Y8309" i="1"/>
  <c r="Y8310" i="1"/>
  <c r="Y8311" i="1"/>
  <c r="Y8312" i="1"/>
  <c r="Y8313" i="1"/>
  <c r="Y8315" i="1"/>
  <c r="Y8316" i="1"/>
  <c r="Y8317" i="1"/>
  <c r="Y8318" i="1"/>
  <c r="Y8319" i="1"/>
  <c r="Y8320" i="1"/>
  <c r="Y8321" i="1"/>
  <c r="Y8322" i="1"/>
  <c r="Y8323" i="1"/>
  <c r="Y8324" i="1"/>
  <c r="Y8325" i="1"/>
  <c r="Y8327" i="1"/>
  <c r="Y8328" i="1"/>
  <c r="Y8329" i="1"/>
  <c r="Y8330" i="1"/>
  <c r="Y8331" i="1"/>
  <c r="Y8332" i="1"/>
  <c r="Y8333" i="1"/>
  <c r="Y8334" i="1"/>
  <c r="Y8335" i="1"/>
  <c r="Y8336" i="1"/>
  <c r="Y8337" i="1"/>
  <c r="Y8339" i="1"/>
  <c r="Y8340" i="1"/>
  <c r="Y8341" i="1"/>
  <c r="Y8342" i="1"/>
  <c r="Y8343" i="1"/>
  <c r="Y8344" i="1"/>
  <c r="Y8345" i="1"/>
  <c r="Y8346" i="1"/>
  <c r="Y8347" i="1"/>
  <c r="Y8348" i="1"/>
  <c r="Y8349" i="1"/>
  <c r="Y8351" i="1"/>
  <c r="Y8352" i="1"/>
  <c r="Y8353" i="1"/>
  <c r="Y8354" i="1"/>
  <c r="Y8355" i="1"/>
  <c r="Y8356" i="1"/>
  <c r="Y8357" i="1"/>
  <c r="Y8358" i="1"/>
  <c r="Y8359" i="1"/>
  <c r="Y8361" i="1"/>
  <c r="Y8362" i="1"/>
  <c r="Y8364" i="1"/>
  <c r="Y8365" i="1"/>
  <c r="Y8366" i="1"/>
  <c r="Y8367" i="1"/>
  <c r="Y8368" i="1"/>
  <c r="Y8369" i="1"/>
  <c r="Y8370" i="1"/>
  <c r="Y8371" i="1"/>
  <c r="Y8372" i="1"/>
  <c r="Y8373" i="1"/>
  <c r="Y8374" i="1"/>
  <c r="Y8376" i="1"/>
  <c r="Y8377" i="1"/>
  <c r="Y8378" i="1"/>
  <c r="Y8379" i="1"/>
  <c r="Y8380" i="1"/>
  <c r="Y8381" i="1"/>
  <c r="Y8382" i="1"/>
  <c r="Y8383" i="1"/>
  <c r="Y8384" i="1"/>
  <c r="Y8385" i="1"/>
  <c r="Y8386" i="1"/>
  <c r="Y8388" i="1"/>
  <c r="Y8389" i="1"/>
  <c r="Y8390" i="1"/>
  <c r="Y8391" i="1"/>
  <c r="Y8392" i="1"/>
  <c r="Y8393" i="1"/>
  <c r="Y8394" i="1"/>
  <c r="Y8395" i="1"/>
  <c r="Y8396" i="1"/>
  <c r="Y8397" i="1"/>
  <c r="Y8398" i="1"/>
  <c r="Y8400" i="1"/>
  <c r="Y8401" i="1"/>
  <c r="Y8402" i="1"/>
  <c r="Y8403" i="1"/>
  <c r="Y8404" i="1"/>
  <c r="Y8405" i="1"/>
  <c r="Y8406" i="1"/>
  <c r="Y8407" i="1"/>
  <c r="Y8408" i="1"/>
  <c r="Y8409" i="1"/>
  <c r="Y8410" i="1"/>
  <c r="Y8412" i="1"/>
  <c r="Y8413" i="1"/>
  <c r="Y8414" i="1"/>
  <c r="Y8415" i="1"/>
  <c r="Y8416" i="1"/>
  <c r="Y8417" i="1"/>
  <c r="Y8418" i="1"/>
  <c r="Y8419" i="1"/>
  <c r="Y8420" i="1"/>
  <c r="Y8421" i="1"/>
  <c r="Y8422" i="1"/>
  <c r="Y8424" i="1"/>
  <c r="Y8425" i="1"/>
  <c r="Y8426" i="1"/>
  <c r="Y8427" i="1"/>
  <c r="Y8428" i="1"/>
  <c r="Y8429" i="1"/>
  <c r="Y8430" i="1"/>
  <c r="Y8431" i="1"/>
  <c r="Y8432" i="1"/>
  <c r="Y8433" i="1"/>
  <c r="Y8434" i="1"/>
  <c r="Y8436" i="1"/>
  <c r="Y8437" i="1"/>
  <c r="Y8438" i="1"/>
  <c r="Y8439" i="1"/>
  <c r="Y8440" i="1"/>
  <c r="Y8441" i="1"/>
  <c r="Y8442" i="1"/>
  <c r="Y8443" i="1"/>
  <c r="Y8444" i="1"/>
  <c r="Y8445" i="1"/>
  <c r="Y8446" i="1"/>
  <c r="Y8448" i="1"/>
  <c r="Y8449" i="1"/>
  <c r="Y8450" i="1"/>
  <c r="Y8451" i="1"/>
  <c r="Y8452" i="1"/>
  <c r="Y8453" i="1"/>
  <c r="Y8454" i="1"/>
  <c r="Y8455" i="1"/>
  <c r="Y8456" i="1"/>
  <c r="Y8457" i="1"/>
  <c r="Y8458" i="1"/>
  <c r="Y8460" i="1"/>
  <c r="Y8461" i="1"/>
  <c r="Y8462" i="1"/>
  <c r="Y8463" i="1"/>
  <c r="Y8464" i="1"/>
  <c r="Y8465" i="1"/>
  <c r="Y8466" i="1"/>
  <c r="Y8467" i="1"/>
  <c r="Y8468" i="1"/>
  <c r="Y8469" i="1"/>
  <c r="Y8470" i="1"/>
  <c r="Y8472" i="1"/>
  <c r="Y8473" i="1"/>
  <c r="Y8474" i="1"/>
  <c r="Y8475" i="1"/>
  <c r="Y8476" i="1"/>
  <c r="Y8477" i="1"/>
  <c r="Y8478" i="1"/>
  <c r="Y8479" i="1"/>
  <c r="Y8480" i="1"/>
  <c r="Y8481" i="1"/>
  <c r="Y8482" i="1"/>
  <c r="Y8484" i="1"/>
  <c r="Y8485" i="1"/>
  <c r="Y8486" i="1"/>
  <c r="Y8487" i="1"/>
  <c r="Y8488" i="1"/>
  <c r="Y8489" i="1"/>
  <c r="Y8490" i="1"/>
  <c r="Y8491" i="1"/>
  <c r="Y8492" i="1"/>
  <c r="Y8493" i="1"/>
  <c r="Y8494" i="1"/>
  <c r="Y8496" i="1"/>
  <c r="Y8497" i="1"/>
  <c r="Y8498" i="1"/>
  <c r="Y8499" i="1"/>
  <c r="Y8500" i="1"/>
  <c r="Y8501" i="1"/>
  <c r="Y8502" i="1"/>
  <c r="Y8503" i="1"/>
  <c r="Y8504" i="1"/>
  <c r="Y8505" i="1"/>
  <c r="Y8506" i="1"/>
  <c r="Y8508" i="1"/>
  <c r="Y8509" i="1"/>
  <c r="Y8510" i="1"/>
  <c r="Y8511" i="1"/>
  <c r="Y8512" i="1"/>
  <c r="Y8513" i="1"/>
  <c r="Y8514" i="1"/>
  <c r="Y8515" i="1"/>
  <c r="Y8516" i="1"/>
  <c r="Y8517" i="1"/>
  <c r="Y8518" i="1"/>
  <c r="Y8520" i="1"/>
  <c r="Y8521" i="1"/>
  <c r="Y8522" i="1"/>
  <c r="Y8523" i="1"/>
  <c r="Y8526" i="1"/>
  <c r="Y8527" i="1"/>
  <c r="Y8528" i="1"/>
  <c r="Y8529" i="1"/>
  <c r="Y8530" i="1"/>
  <c r="Y8531" i="1"/>
  <c r="Y8533" i="1"/>
  <c r="Y8534" i="1"/>
  <c r="Y8535" i="1"/>
  <c r="Y8536" i="1"/>
  <c r="Y8537" i="1"/>
  <c r="Y8538" i="1"/>
  <c r="Y8539" i="1"/>
  <c r="Y8540" i="1"/>
  <c r="Y8541" i="1"/>
  <c r="Y8542" i="1"/>
  <c r="Y8543" i="1"/>
  <c r="Y8545" i="1"/>
  <c r="Y8546" i="1"/>
  <c r="Y8547" i="1"/>
  <c r="Y8548" i="1"/>
  <c r="Y8549" i="1"/>
  <c r="Y8550" i="1"/>
  <c r="Y8551" i="1"/>
  <c r="Y8552" i="1"/>
  <c r="Y8553" i="1"/>
  <c r="Y8554" i="1"/>
  <c r="Y8555" i="1"/>
  <c r="Y8557" i="1"/>
  <c r="Y8558" i="1"/>
  <c r="Y8559" i="1"/>
  <c r="Y8560" i="1"/>
  <c r="Y8561" i="1"/>
  <c r="Y8562" i="1"/>
  <c r="Y8563" i="1"/>
  <c r="Y8564" i="1"/>
  <c r="Y8565" i="1"/>
  <c r="Y8566" i="1"/>
  <c r="Y8567" i="1"/>
  <c r="Y8569" i="1"/>
  <c r="Y8570" i="1"/>
  <c r="Y8571" i="1"/>
  <c r="Y8572" i="1"/>
  <c r="Y8573" i="1"/>
  <c r="Y8574" i="1"/>
  <c r="Y8575" i="1"/>
  <c r="Y8576" i="1"/>
  <c r="Y8577" i="1"/>
  <c r="Y8578" i="1"/>
  <c r="Y8579" i="1"/>
  <c r="Y8581" i="1"/>
  <c r="Y8582" i="1"/>
  <c r="Y8583" i="1"/>
  <c r="Y8584" i="1"/>
  <c r="Y8585" i="1"/>
  <c r="Y8586" i="1"/>
  <c r="Y8587" i="1"/>
  <c r="Y8588" i="1"/>
  <c r="Y8589" i="1"/>
  <c r="Y8590" i="1"/>
  <c r="Y8591" i="1"/>
  <c r="Y8593" i="1"/>
  <c r="Y8594" i="1"/>
  <c r="Y8595" i="1"/>
  <c r="Y8596" i="1"/>
  <c r="Y8597" i="1"/>
  <c r="Y8598" i="1"/>
  <c r="Y8599" i="1"/>
  <c r="Y8600" i="1"/>
  <c r="Y8601" i="1"/>
  <c r="Y8602" i="1"/>
  <c r="Y8603" i="1"/>
  <c r="Y8605" i="1"/>
  <c r="Y8606" i="1"/>
  <c r="Y8607" i="1"/>
  <c r="Y8608" i="1"/>
  <c r="Y8609" i="1"/>
  <c r="Y8610" i="1"/>
  <c r="Y8611" i="1"/>
  <c r="Y8612" i="1"/>
  <c r="Y8613" i="1"/>
  <c r="Y8614" i="1"/>
  <c r="Y8615" i="1"/>
  <c r="Y8617" i="1"/>
  <c r="Y8618" i="1"/>
  <c r="Y8619" i="1"/>
  <c r="Y8620" i="1"/>
  <c r="Y8621" i="1"/>
  <c r="Y8622" i="1"/>
  <c r="Y8623" i="1"/>
  <c r="Y8624" i="1"/>
  <c r="Y8625" i="1"/>
  <c r="Y8626" i="1"/>
  <c r="Y8627" i="1"/>
  <c r="Y8629" i="1"/>
  <c r="Y8630" i="1"/>
  <c r="Y8631" i="1"/>
  <c r="Y8632" i="1"/>
  <c r="Y8633" i="1"/>
  <c r="Y8634" i="1"/>
  <c r="Y8635" i="1"/>
  <c r="Y8636" i="1"/>
  <c r="Y8637" i="1"/>
  <c r="Y8638" i="1"/>
  <c r="Y8639" i="1"/>
  <c r="Y8641" i="1"/>
  <c r="Y8642" i="1"/>
  <c r="Y8643" i="1"/>
  <c r="Y8644" i="1"/>
  <c r="Y8645" i="1"/>
  <c r="Y8646" i="1"/>
  <c r="Y8647" i="1"/>
  <c r="Y8648" i="1"/>
  <c r="Y8649" i="1"/>
  <c r="Y8650" i="1"/>
  <c r="Y8651" i="1"/>
  <c r="Y8653" i="1"/>
  <c r="Y8654" i="1"/>
  <c r="Y8655" i="1"/>
  <c r="Y8656" i="1"/>
  <c r="Y8657" i="1"/>
  <c r="Y8658" i="1"/>
  <c r="Y8659" i="1"/>
  <c r="Y8660" i="1"/>
  <c r="Y8661" i="1"/>
  <c r="Y8662" i="1"/>
  <c r="Y8663" i="1"/>
  <c r="Y8665" i="1"/>
  <c r="Y8666" i="1"/>
  <c r="Y8667" i="1"/>
  <c r="Y8668" i="1"/>
  <c r="Y8669" i="1"/>
  <c r="Y8670" i="1"/>
  <c r="Y8671" i="1"/>
  <c r="Y8672" i="1"/>
  <c r="Y8673" i="1"/>
  <c r="Y8674" i="1"/>
  <c r="Y8675" i="1"/>
  <c r="Y8677" i="1"/>
  <c r="Y8678" i="1"/>
  <c r="Y8679" i="1"/>
  <c r="Y8680" i="1"/>
  <c r="Y8681" i="1"/>
  <c r="Y8682" i="1"/>
  <c r="Y8683" i="1"/>
  <c r="Y8684" i="1"/>
  <c r="Y8685" i="1"/>
  <c r="Y8686" i="1"/>
  <c r="Y8687" i="1"/>
  <c r="Y8689" i="1"/>
  <c r="Y8690" i="1"/>
  <c r="Y8691" i="1"/>
  <c r="Y8692" i="1"/>
  <c r="Y8693" i="1"/>
  <c r="Y8694" i="1"/>
  <c r="Y8695" i="1"/>
  <c r="Y8696" i="1"/>
  <c r="Y8697" i="1"/>
  <c r="Y8698" i="1"/>
  <c r="Y8699" i="1"/>
  <c r="Y8701" i="1"/>
  <c r="Y8702" i="1"/>
  <c r="Y8703" i="1"/>
  <c r="Y8704" i="1"/>
  <c r="Y8705" i="1"/>
  <c r="Y8706" i="1"/>
  <c r="Y8707" i="1"/>
  <c r="Y8708" i="1"/>
  <c r="Y8709" i="1"/>
  <c r="Y8710" i="1"/>
  <c r="Y8711" i="1"/>
  <c r="Y8713" i="1"/>
  <c r="Y8714" i="1"/>
  <c r="Y8715" i="1"/>
  <c r="Y8716" i="1"/>
  <c r="Y8717" i="1"/>
  <c r="Y8718" i="1"/>
  <c r="Y8719" i="1"/>
  <c r="Y8720" i="1"/>
  <c r="Y8721" i="1"/>
  <c r="Y8722" i="1"/>
  <c r="Y8723" i="1"/>
  <c r="Y8725" i="1"/>
  <c r="Y8726" i="1"/>
  <c r="Y8727" i="1"/>
  <c r="Y8728" i="1"/>
  <c r="Y8729" i="1"/>
  <c r="Y8730" i="1"/>
  <c r="Y8731" i="1"/>
  <c r="Y8732" i="1"/>
  <c r="Y8733" i="1"/>
  <c r="Y8734" i="1"/>
  <c r="Y8735" i="1"/>
  <c r="Y8737" i="1"/>
  <c r="Y8738" i="1"/>
  <c r="Y8739" i="1"/>
  <c r="Y8740" i="1"/>
  <c r="Y8741" i="1"/>
  <c r="Y8742" i="1"/>
  <c r="Y8743" i="1"/>
  <c r="Y8744" i="1"/>
  <c r="Y8745" i="1"/>
  <c r="Y8746" i="1"/>
  <c r="Y8747" i="1"/>
  <c r="Y8749" i="1"/>
  <c r="Y8750" i="1"/>
  <c r="Y8751" i="1"/>
  <c r="Y8752" i="1"/>
  <c r="Y8753" i="1"/>
  <c r="Y8754" i="1"/>
  <c r="Y8755" i="1"/>
  <c r="Y8771" i="1"/>
  <c r="Y8772" i="1"/>
  <c r="Y8773" i="1"/>
  <c r="Y8774" i="1"/>
  <c r="Y8776" i="1"/>
  <c r="Y8777" i="1"/>
  <c r="Y8778" i="1"/>
  <c r="Y8779" i="1"/>
  <c r="Y8780" i="1"/>
  <c r="Y8781" i="1"/>
  <c r="Y8782" i="1"/>
  <c r="Y8783" i="1"/>
  <c r="Y8784" i="1"/>
  <c r="Y8785" i="1"/>
  <c r="Y8786" i="1"/>
  <c r="Y8788" i="1"/>
  <c r="Y8789" i="1"/>
  <c r="Y8790" i="1"/>
  <c r="Y8791" i="1"/>
  <c r="Y8792" i="1"/>
  <c r="Y8793" i="1"/>
  <c r="Y8794" i="1"/>
  <c r="Y8795" i="1"/>
  <c r="Y8796" i="1"/>
  <c r="Y8797" i="1"/>
  <c r="Y8798" i="1"/>
  <c r="Y8800" i="1"/>
  <c r="Y8801" i="1"/>
  <c r="Y8802" i="1"/>
  <c r="Y8803" i="1"/>
  <c r="Y8804" i="1"/>
  <c r="Y8805" i="1"/>
  <c r="Y8806" i="1"/>
  <c r="Y8807" i="1"/>
  <c r="Y8808" i="1"/>
  <c r="Y8809" i="1"/>
  <c r="Y8810" i="1"/>
  <c r="Y8812" i="1"/>
  <c r="Y8813" i="1"/>
  <c r="Y8814" i="1"/>
  <c r="Y8815" i="1"/>
  <c r="Y8816" i="1"/>
  <c r="Y8817" i="1"/>
  <c r="Y8818" i="1"/>
  <c r="Y8819" i="1"/>
  <c r="Y8820" i="1"/>
  <c r="Y8821" i="1"/>
  <c r="Y8822" i="1"/>
  <c r="Y8824" i="1"/>
  <c r="Y8825" i="1"/>
  <c r="Y8826" i="1"/>
  <c r="Y8827" i="1"/>
  <c r="Y8828" i="1"/>
  <c r="Y8829" i="1"/>
  <c r="Y8830" i="1"/>
  <c r="Y8831" i="1"/>
  <c r="Y8832" i="1"/>
  <c r="Y8833" i="1"/>
  <c r="Y8834" i="1"/>
  <c r="Y8836" i="1"/>
  <c r="Y8837" i="1"/>
  <c r="Y8838" i="1"/>
  <c r="Y8839" i="1"/>
  <c r="Y8840" i="1"/>
  <c r="Y8841" i="1"/>
  <c r="Y8842" i="1"/>
  <c r="Y8843" i="1"/>
  <c r="Y8844" i="1"/>
  <c r="Y8845" i="1"/>
  <c r="Y8846" i="1"/>
  <c r="Y8848" i="1"/>
  <c r="Y8849" i="1"/>
  <c r="Y8850" i="1"/>
  <c r="Y8851" i="1"/>
  <c r="Y8852" i="1"/>
  <c r="Y8853" i="1"/>
  <c r="Y8854" i="1"/>
  <c r="Y8855" i="1"/>
  <c r="Y8856" i="1"/>
  <c r="Y8857" i="1"/>
  <c r="Y8858" i="1"/>
  <c r="Y8860" i="1"/>
  <c r="Y8861" i="1"/>
  <c r="Y8862" i="1"/>
  <c r="Y8863" i="1"/>
  <c r="Y8864" i="1"/>
  <c r="Y8865" i="1"/>
  <c r="Y8866" i="1"/>
  <c r="Y8867" i="1"/>
  <c r="Y8868" i="1"/>
  <c r="Y8869" i="1"/>
  <c r="Y8870" i="1"/>
  <c r="Y8872" i="1"/>
  <c r="Y8873" i="1"/>
  <c r="Y8874" i="1"/>
  <c r="Y8875" i="1"/>
  <c r="Y8876" i="1"/>
  <c r="Y8877" i="1"/>
  <c r="Y8878" i="1"/>
  <c r="Y8879" i="1"/>
  <c r="Y8880" i="1"/>
  <c r="Y8881" i="1"/>
  <c r="Y8882" i="1"/>
  <c r="Y8884" i="1"/>
  <c r="Y8885" i="1"/>
  <c r="Y8886" i="1"/>
  <c r="Y8887" i="1"/>
  <c r="Y8888" i="1"/>
  <c r="Y8889" i="1"/>
  <c r="Y8890" i="1"/>
  <c r="Y8891" i="1"/>
  <c r="Y8892" i="1"/>
  <c r="Y8893" i="1"/>
  <c r="Y8894" i="1"/>
  <c r="Y8896" i="1"/>
  <c r="Y8897" i="1"/>
  <c r="Y8898" i="1"/>
  <c r="Y8899" i="1"/>
  <c r="Y8900" i="1"/>
  <c r="Y8901" i="1"/>
  <c r="Y8902" i="1"/>
  <c r="Y8903" i="1"/>
  <c r="Y8904" i="1"/>
  <c r="Y8905" i="1"/>
  <c r="Y8906" i="1"/>
  <c r="Y8908" i="1"/>
  <c r="Y8909" i="1"/>
  <c r="Y8910" i="1"/>
  <c r="Y8911" i="1"/>
  <c r="Y8912" i="1"/>
  <c r="Y8913" i="1"/>
  <c r="Y8914" i="1"/>
  <c r="Y8915" i="1"/>
  <c r="Y8916" i="1"/>
  <c r="Y8917" i="1"/>
  <c r="Y8918" i="1"/>
  <c r="Y8920" i="1"/>
  <c r="Y8921" i="1"/>
  <c r="Y8922" i="1"/>
  <c r="Y8923" i="1"/>
  <c r="Y8924" i="1"/>
  <c r="Y8925" i="1"/>
  <c r="Y8926" i="1"/>
  <c r="Y8927" i="1"/>
  <c r="Y8928" i="1"/>
  <c r="Y8929" i="1"/>
  <c r="Y8930" i="1"/>
  <c r="Y8932" i="1"/>
  <c r="Y8933" i="1"/>
  <c r="Y8934" i="1"/>
  <c r="Y8935" i="1"/>
  <c r="Y8936" i="1"/>
  <c r="Y8937" i="1"/>
  <c r="Y8938" i="1"/>
  <c r="Y8939" i="1"/>
  <c r="Y8940" i="1"/>
  <c r="Y8941" i="1"/>
  <c r="Y8942" i="1"/>
  <c r="Y8944" i="1"/>
  <c r="Y8945" i="1"/>
  <c r="Y8946" i="1"/>
  <c r="Y8947" i="1"/>
  <c r="Y8948" i="1"/>
  <c r="Y8949" i="1"/>
  <c r="Y8950" i="1"/>
  <c r="Y8951" i="1"/>
  <c r="Y8952" i="1"/>
  <c r="Y8953" i="1"/>
  <c r="Y8954" i="1"/>
  <c r="Y8956" i="1"/>
  <c r="Y8957" i="1"/>
  <c r="Y8958" i="1"/>
  <c r="Y8959" i="1"/>
  <c r="Y8960" i="1"/>
  <c r="Y8961" i="1"/>
  <c r="Y8962" i="1"/>
  <c r="Y8963" i="1"/>
  <c r="Y8964" i="1"/>
  <c r="Y8965" i="1"/>
  <c r="Y8966" i="1"/>
  <c r="Y8968" i="1"/>
  <c r="Y8969" i="1"/>
  <c r="Y8970" i="1"/>
  <c r="Y8971" i="1"/>
  <c r="Y8972" i="1"/>
  <c r="Y8973" i="1"/>
  <c r="Y8974" i="1"/>
  <c r="Y8975" i="1"/>
  <c r="Y8976" i="1"/>
  <c r="Y8977" i="1"/>
  <c r="Y8978" i="1"/>
  <c r="Y8980" i="1"/>
  <c r="Y8981" i="1"/>
  <c r="Y8982" i="1"/>
  <c r="Y8983" i="1"/>
  <c r="Y8984" i="1"/>
  <c r="Y8985" i="1"/>
  <c r="Y8986" i="1"/>
  <c r="Y8987" i="1"/>
  <c r="Y8988" i="1"/>
  <c r="Y8989" i="1"/>
  <c r="Y8990" i="1"/>
  <c r="Y8992" i="1"/>
  <c r="Y8993" i="1"/>
  <c r="Y8994" i="1"/>
  <c r="Y8995" i="1"/>
  <c r="Y8996" i="1"/>
  <c r="Y8997" i="1"/>
  <c r="Y8998" i="1"/>
  <c r="Y8999" i="1"/>
  <c r="Y9000" i="1"/>
  <c r="Y9001" i="1"/>
  <c r="Y9002" i="1"/>
  <c r="Y9004" i="1"/>
  <c r="Y9005" i="1"/>
  <c r="Y9006" i="1"/>
  <c r="Y9007" i="1"/>
  <c r="Y9008" i="1"/>
  <c r="Y9009" i="1"/>
  <c r="Y9010" i="1"/>
  <c r="Y9011" i="1"/>
  <c r="Y9012" i="1"/>
  <c r="Y9013" i="1"/>
  <c r="Y9014" i="1"/>
  <c r="Y9016" i="1"/>
  <c r="Y9017" i="1"/>
  <c r="Y9018" i="1"/>
  <c r="Y9019" i="1"/>
  <c r="Y9020" i="1"/>
  <c r="Y9021" i="1"/>
  <c r="Y9022" i="1"/>
  <c r="Y9023" i="1"/>
  <c r="Y9024" i="1"/>
  <c r="Y9025" i="1"/>
  <c r="Y9026" i="1"/>
  <c r="Y9028" i="1"/>
  <c r="Y9029" i="1"/>
  <c r="Y9030" i="1"/>
  <c r="Y9031" i="1"/>
  <c r="Y9032" i="1"/>
  <c r="Y9033" i="1"/>
  <c r="Y9034" i="1"/>
  <c r="Y9035" i="1"/>
  <c r="Y9036" i="1"/>
  <c r="Y9037" i="1"/>
  <c r="Y9038" i="1"/>
  <c r="Y9040" i="1"/>
  <c r="Y9041" i="1"/>
  <c r="Y9042" i="1"/>
  <c r="Y9043" i="1"/>
  <c r="Y9044" i="1"/>
  <c r="Y9045" i="1"/>
  <c r="Y9046" i="1"/>
  <c r="Y9047" i="1"/>
  <c r="Y9048" i="1"/>
  <c r="Y9049" i="1"/>
  <c r="Y9050" i="1"/>
  <c r="Y9052" i="1"/>
  <c r="Y9053" i="1"/>
  <c r="Y9054" i="1"/>
  <c r="Y9055" i="1"/>
  <c r="Y9056" i="1"/>
  <c r="Y9057" i="1"/>
  <c r="Y9058" i="1"/>
  <c r="Y9059" i="1"/>
  <c r="Y9060" i="1"/>
  <c r="Y9061" i="1"/>
  <c r="Y9062" i="1"/>
  <c r="Y9064" i="1"/>
  <c r="Y9065" i="1"/>
  <c r="Y9066" i="1"/>
  <c r="Y9067" i="1"/>
  <c r="Y9068" i="1"/>
  <c r="Y9069" i="1"/>
  <c r="Y9070" i="1"/>
  <c r="Y9071" i="1"/>
  <c r="Y9072" i="1"/>
  <c r="Y9073" i="1"/>
  <c r="Y9074" i="1"/>
  <c r="Y9076" i="1"/>
  <c r="Y9077" i="1"/>
  <c r="Y9078" i="1"/>
  <c r="Y9079" i="1"/>
  <c r="Y9173" i="1"/>
  <c r="Y9259" i="1"/>
  <c r="Y9290" i="1"/>
  <c r="Y9317" i="1"/>
  <c r="Y9371" i="1"/>
  <c r="Y9380" i="1"/>
  <c r="Y9391" i="1"/>
  <c r="Y9393" i="1"/>
  <c r="Y9395" i="1"/>
  <c r="Q1380" i="1" l="1"/>
  <c r="X1380" i="1" s="1"/>
  <c r="Y1380" i="1" s="1"/>
  <c r="Q1371" i="1"/>
  <c r="X1371" i="1" s="1"/>
  <c r="Y1371" i="1" s="1"/>
  <c r="Q1352" i="1"/>
  <c r="X1352" i="1" s="1"/>
  <c r="Y1352" i="1" s="1"/>
  <c r="U4935" i="1"/>
  <c r="X4935" i="1" s="1"/>
  <c r="Y4935" i="1" s="1"/>
  <c r="U4930" i="1"/>
  <c r="X4930" i="1" s="1"/>
  <c r="Y4930" i="1" s="1"/>
  <c r="P4929" i="1"/>
  <c r="X4929" i="1" s="1"/>
  <c r="Y4929" i="1" s="1"/>
  <c r="R4897" i="1"/>
  <c r="X4897" i="1" s="1"/>
  <c r="Y4897" i="1" s="1"/>
  <c r="T4766" i="1"/>
  <c r="X4766" i="1" s="1"/>
  <c r="Y4766" i="1" s="1"/>
  <c r="T4699" i="1"/>
  <c r="X4699" i="1" s="1"/>
  <c r="Y4699" i="1" s="1"/>
  <c r="X2591" i="1"/>
  <c r="Y2591" i="1" s="1"/>
  <c r="X2590" i="1"/>
  <c r="Y2590" i="1" s="1"/>
  <c r="X2589" i="1"/>
  <c r="Y2589" i="1" s="1"/>
  <c r="X2588" i="1"/>
  <c r="Y2588" i="1" s="1"/>
  <c r="X2587" i="1"/>
  <c r="Y2587" i="1" s="1"/>
  <c r="X2586" i="1"/>
  <c r="Y2586" i="1" s="1"/>
  <c r="X2585" i="1"/>
  <c r="Y2585" i="1" s="1"/>
  <c r="X2584" i="1"/>
  <c r="Y2584" i="1" s="1"/>
  <c r="X2583" i="1"/>
  <c r="Y2583" i="1" s="1"/>
  <c r="X2582" i="1"/>
  <c r="Y2582" i="1" s="1"/>
  <c r="X2581" i="1"/>
  <c r="Y2581" i="1" s="1"/>
  <c r="X2580" i="1"/>
  <c r="Y2580" i="1" s="1"/>
  <c r="X2579" i="1"/>
  <c r="Y2579" i="1" s="1"/>
  <c r="X2578" i="1"/>
  <c r="Y2578" i="1" s="1"/>
  <c r="X2577" i="1"/>
  <c r="Y2577" i="1" s="1"/>
  <c r="X2576" i="1"/>
  <c r="Y2576" i="1" s="1"/>
  <c r="X2575" i="1"/>
  <c r="Y2575" i="1" s="1"/>
  <c r="X2574" i="1"/>
  <c r="Y2574" i="1" s="1"/>
  <c r="X2573" i="1"/>
  <c r="Y2573" i="1" s="1"/>
  <c r="X2572" i="1"/>
  <c r="Y2572" i="1" s="1"/>
  <c r="X2571" i="1"/>
  <c r="Y2571" i="1" s="1"/>
  <c r="X2570" i="1"/>
  <c r="Y2570" i="1" s="1"/>
  <c r="X2569" i="1"/>
  <c r="Y2569" i="1" s="1"/>
  <c r="X2568" i="1"/>
  <c r="Y2568" i="1" s="1"/>
  <c r="X2567" i="1"/>
  <c r="Y2567" i="1" s="1"/>
  <c r="X2566" i="1"/>
  <c r="Y2566" i="1" s="1"/>
  <c r="X2565" i="1"/>
  <c r="Y2565" i="1" s="1"/>
  <c r="X2564" i="1"/>
  <c r="Y2564" i="1" s="1"/>
  <c r="X2563" i="1"/>
  <c r="Y2563" i="1" s="1"/>
  <c r="X2562" i="1"/>
  <c r="Y2562" i="1" s="1"/>
  <c r="X2561" i="1"/>
  <c r="Y2561" i="1" s="1"/>
  <c r="X2560" i="1"/>
  <c r="Y2560" i="1" s="1"/>
  <c r="X2559" i="1"/>
  <c r="Y2559" i="1" s="1"/>
  <c r="X2558" i="1"/>
  <c r="Y2558" i="1" s="1"/>
  <c r="X2557" i="1"/>
  <c r="Y2557" i="1" s="1"/>
  <c r="X2556" i="1"/>
  <c r="Y2556" i="1" s="1"/>
  <c r="X2555" i="1"/>
  <c r="Y2555" i="1" s="1"/>
  <c r="X2554" i="1"/>
  <c r="Y2554" i="1" s="1"/>
  <c r="X2553" i="1"/>
  <c r="Y2553" i="1" s="1"/>
  <c r="X2552" i="1"/>
  <c r="Y2552" i="1" s="1"/>
  <c r="X2551" i="1"/>
  <c r="Y2551" i="1" s="1"/>
  <c r="X2550" i="1"/>
  <c r="Y2550" i="1" s="1"/>
  <c r="X2549" i="1"/>
  <c r="Y2549" i="1" s="1"/>
  <c r="X2548" i="1"/>
  <c r="Y2548" i="1" s="1"/>
  <c r="X2547" i="1"/>
  <c r="Y2547" i="1" s="1"/>
  <c r="X2546" i="1"/>
  <c r="Y2546" i="1" s="1"/>
  <c r="X2545" i="1"/>
  <c r="Y2545" i="1" s="1"/>
  <c r="X2544" i="1"/>
  <c r="Y2544" i="1" s="1"/>
  <c r="X2543" i="1"/>
  <c r="Y2543" i="1" s="1"/>
  <c r="X2542" i="1"/>
  <c r="Y2542" i="1" s="1"/>
  <c r="X2541" i="1"/>
  <c r="Y2541" i="1" s="1"/>
  <c r="X2540" i="1"/>
  <c r="Y2540" i="1" s="1"/>
  <c r="X2539" i="1"/>
  <c r="Y2539" i="1" s="1"/>
  <c r="X2538" i="1"/>
  <c r="Y2538" i="1" s="1"/>
  <c r="X2537" i="1"/>
  <c r="Y2537" i="1" s="1"/>
  <c r="X2536" i="1"/>
  <c r="Y2536" i="1" s="1"/>
  <c r="X2535" i="1"/>
  <c r="Y2535" i="1" s="1"/>
  <c r="X2534" i="1"/>
  <c r="Y2534" i="1" s="1"/>
  <c r="X2533" i="1"/>
  <c r="Y2533" i="1" s="1"/>
  <c r="X2532" i="1"/>
  <c r="Y2532" i="1" s="1"/>
  <c r="X2531" i="1"/>
  <c r="Y2531" i="1" s="1"/>
  <c r="X2530" i="1"/>
  <c r="Y2530" i="1" s="1"/>
  <c r="X2529" i="1"/>
  <c r="Y2529" i="1" s="1"/>
  <c r="X2528" i="1"/>
  <c r="X2526" i="1"/>
  <c r="Y2526" i="1" s="1"/>
  <c r="X2525" i="1"/>
  <c r="Y2525" i="1" s="1"/>
  <c r="X2524" i="1"/>
  <c r="Y2524" i="1" s="1"/>
  <c r="X2523" i="1"/>
  <c r="Y2523" i="1" s="1"/>
  <c r="X2522" i="1"/>
  <c r="Y2522" i="1" s="1"/>
  <c r="X2521" i="1"/>
  <c r="Y2521" i="1" s="1"/>
  <c r="X2520" i="1"/>
  <c r="Y2520" i="1" s="1"/>
  <c r="X2519" i="1"/>
  <c r="Y2519" i="1" s="1"/>
  <c r="X2518" i="1"/>
  <c r="Y2518" i="1" s="1"/>
  <c r="X2517" i="1"/>
  <c r="Y2517" i="1" s="1"/>
  <c r="T1832" i="1"/>
  <c r="X1832" i="1" s="1"/>
  <c r="Y1832" i="1" s="1"/>
  <c r="T3284" i="1"/>
  <c r="X3284" i="1" s="1"/>
  <c r="Y3284" i="1" s="1"/>
  <c r="T3270" i="1"/>
  <c r="X3270" i="1" s="1"/>
  <c r="Y3270" i="1" s="1"/>
  <c r="T3240" i="1"/>
  <c r="X3240" i="1" s="1"/>
  <c r="Y3240" i="1" s="1"/>
  <c r="T3225" i="1"/>
  <c r="X3225" i="1" s="1"/>
  <c r="Y3225" i="1" s="1"/>
  <c r="T3220" i="1"/>
  <c r="X3220" i="1" s="1"/>
  <c r="Y3220" i="1" s="1"/>
  <c r="Q4368" i="1"/>
  <c r="X4368" i="1" s="1"/>
  <c r="Y4368" i="1" s="1"/>
  <c r="Q4366" i="1"/>
  <c r="X4366" i="1" s="1"/>
  <c r="Y4366" i="1" s="1"/>
  <c r="T4280" i="1"/>
  <c r="X4280" i="1" s="1"/>
  <c r="Y4280" i="1" s="1"/>
  <c r="K7147" i="1"/>
  <c r="J7147" i="1"/>
  <c r="I7147" i="1"/>
  <c r="Y7147" i="1" s="1"/>
  <c r="Q1014" i="1"/>
  <c r="X1014" i="1" s="1"/>
  <c r="Y1014" i="1" s="1"/>
  <c r="Q1013" i="1"/>
  <c r="X1013" i="1" s="1"/>
  <c r="Y1013" i="1" s="1"/>
  <c r="Q998" i="1"/>
  <c r="X998" i="1" s="1"/>
  <c r="Y998" i="1" s="1"/>
  <c r="J5536" i="1"/>
  <c r="X5536" i="1" s="1"/>
  <c r="Y5536" i="1" s="1"/>
  <c r="J928" i="1"/>
  <c r="P911" i="1"/>
  <c r="P903" i="1"/>
  <c r="J896" i="1"/>
  <c r="P886" i="1"/>
  <c r="T885" i="1"/>
  <c r="P882" i="1"/>
  <c r="R878" i="1"/>
  <c r="R874" i="1"/>
  <c r="R868" i="1"/>
  <c r="Q4094" i="1"/>
  <c r="X4094" i="1" s="1"/>
  <c r="Y4094" i="1" s="1"/>
  <c r="T3854" i="1"/>
  <c r="X3854" i="1" s="1"/>
  <c r="Y3854" i="1" s="1"/>
  <c r="T3839" i="1"/>
  <c r="X3839" i="1" s="1"/>
  <c r="Y3839" i="1" s="1"/>
  <c r="Q785" i="1"/>
  <c r="Q771" i="1"/>
  <c r="Q758" i="1"/>
  <c r="Q749" i="1"/>
  <c r="Q746" i="1"/>
</calcChain>
</file>

<file path=xl/sharedStrings.xml><?xml version="1.0" encoding="utf-8"?>
<sst xmlns="http://schemas.openxmlformats.org/spreadsheetml/2006/main" count="53784" uniqueCount="15598">
  <si>
    <t>Tobyłka</t>
  </si>
  <si>
    <t>Bargłów</t>
  </si>
  <si>
    <t>augustowski</t>
  </si>
  <si>
    <t>białostockie</t>
  </si>
  <si>
    <t>Olszewski</t>
  </si>
  <si>
    <t>Mieczysław</t>
  </si>
  <si>
    <t>Solistówka</t>
  </si>
  <si>
    <t>Ludomir</t>
  </si>
  <si>
    <t>Żrobki</t>
  </si>
  <si>
    <t>Rakowski</t>
  </si>
  <si>
    <t>Witold</t>
  </si>
  <si>
    <t>Reszki</t>
  </si>
  <si>
    <t>Drożdzyk</t>
  </si>
  <si>
    <t>Władysław</t>
  </si>
  <si>
    <t>Wilkowo</t>
  </si>
  <si>
    <t>Iwanow</t>
  </si>
  <si>
    <t>Eutychiusz</t>
  </si>
  <si>
    <t>Kamionka-Stara</t>
  </si>
  <si>
    <t>Kulbacki</t>
  </si>
  <si>
    <t>Stanisław</t>
  </si>
  <si>
    <t>Kamionka-Puszczołowizna</t>
  </si>
  <si>
    <t>Skiendzielewski</t>
  </si>
  <si>
    <t>Julian</t>
  </si>
  <si>
    <t>Olszanka</t>
  </si>
  <si>
    <t>Szczebro-Olszanka</t>
  </si>
  <si>
    <t>Binsztajn</t>
  </si>
  <si>
    <t>Izrael i Salomea</t>
  </si>
  <si>
    <t>Grobowo</t>
  </si>
  <si>
    <t>Dowspuda</t>
  </si>
  <si>
    <t>Kwasiborski</t>
  </si>
  <si>
    <t>Wacław i Józef</t>
  </si>
  <si>
    <t>Nowy Dworek</t>
  </si>
  <si>
    <t>Była powiatowa Szkoła Rolnicza</t>
  </si>
  <si>
    <t>Kolnica</t>
  </si>
  <si>
    <t>Świda</t>
  </si>
  <si>
    <t>Emil</t>
  </si>
  <si>
    <t>Ponarlica</t>
  </si>
  <si>
    <t>Lipsk</t>
  </si>
  <si>
    <t>Skokowski</t>
  </si>
  <si>
    <t>Jan</t>
  </si>
  <si>
    <t>Murowany-Lipsk</t>
  </si>
  <si>
    <t>Górskiego spadkobiercy</t>
  </si>
  <si>
    <t>Pogorzeliskie Łazy, 
Pankowskie Smugi</t>
  </si>
  <si>
    <t>Lasy Państwowe</t>
  </si>
  <si>
    <t>Jastrzębna</t>
  </si>
  <si>
    <t>Skarb Państwa</t>
  </si>
  <si>
    <t>Sidra</t>
  </si>
  <si>
    <t>Sztabin</t>
  </si>
  <si>
    <t>Dojlidy</t>
  </si>
  <si>
    <t>białostocki</t>
  </si>
  <si>
    <t>Lubomirski</t>
  </si>
  <si>
    <t>Rafał Jerzy</t>
  </si>
  <si>
    <t>Sobolewo</t>
  </si>
  <si>
    <t>Izabelin</t>
  </si>
  <si>
    <t>Dobrzyniówka</t>
  </si>
  <si>
    <t>Zabłudów</t>
  </si>
  <si>
    <t>Manteuffel</t>
  </si>
  <si>
    <t>Tylwica</t>
  </si>
  <si>
    <t>Ołdakowski</t>
  </si>
  <si>
    <t>Bogdaniec</t>
  </si>
  <si>
    <t>Państwowy Bank Rolny</t>
  </si>
  <si>
    <t>Białostoczek</t>
  </si>
  <si>
    <t>Malinowski</t>
  </si>
  <si>
    <t>Małynka</t>
  </si>
  <si>
    <t>Gawroński</t>
  </si>
  <si>
    <t>Knyszyn</t>
  </si>
  <si>
    <t>Krypno</t>
  </si>
  <si>
    <t>Hieronimowo</t>
  </si>
  <si>
    <t>Michałowo</t>
  </si>
  <si>
    <t>Ramm</t>
  </si>
  <si>
    <t>Juchnowoszczyzna</t>
  </si>
  <si>
    <t>Juchnowiec</t>
  </si>
  <si>
    <t>Zebiediew</t>
  </si>
  <si>
    <t>Renszczyzna</t>
  </si>
  <si>
    <t>Zawyki</t>
  </si>
  <si>
    <t>Falkowski</t>
  </si>
  <si>
    <t>Widziki</t>
  </si>
  <si>
    <t>Talarowski</t>
  </si>
  <si>
    <t>Boguszewo</t>
  </si>
  <si>
    <t>Raczyński</t>
  </si>
  <si>
    <t>Penskie</t>
  </si>
  <si>
    <t>Mireccy</t>
  </si>
  <si>
    <t>Ignatki</t>
  </si>
  <si>
    <t>Bacieczki</t>
  </si>
  <si>
    <t>Moczałowski</t>
  </si>
  <si>
    <t>Borys</t>
  </si>
  <si>
    <t>Kamionka</t>
  </si>
  <si>
    <t>Kawelin</t>
  </si>
  <si>
    <t>Zajma</t>
  </si>
  <si>
    <t>Tukowska</t>
  </si>
  <si>
    <t>Waliły</t>
  </si>
  <si>
    <t>Gródek</t>
  </si>
  <si>
    <t>Tyszkiewicz</t>
  </si>
  <si>
    <t>Jakubin</t>
  </si>
  <si>
    <t>Młodecki</t>
  </si>
  <si>
    <t>Królowy - Most,
Rozalin</t>
  </si>
  <si>
    <t>Zalesiany</t>
  </si>
  <si>
    <t>Barszczewo</t>
  </si>
  <si>
    <t>Łoszkiejt</t>
  </si>
  <si>
    <t>Nowosiółki</t>
  </si>
  <si>
    <t>Murancew</t>
  </si>
  <si>
    <t>Supraśl</t>
  </si>
  <si>
    <t>Zachert</t>
  </si>
  <si>
    <t>Konstanty</t>
  </si>
  <si>
    <t>Jasionówka</t>
  </si>
  <si>
    <t>Kalinówka</t>
  </si>
  <si>
    <t>Abramowicz</t>
  </si>
  <si>
    <t>Majdan-Izbisk</t>
  </si>
  <si>
    <t>Dumowa z Hasbachów</t>
  </si>
  <si>
    <t>Elżbieta</t>
  </si>
  <si>
    <t>Choroszcz</t>
  </si>
  <si>
    <t>Związek Komunalny</t>
  </si>
  <si>
    <t>Potoka Topolany</t>
  </si>
  <si>
    <t>Kłonickie</t>
  </si>
  <si>
    <t>Czarna-Wieś</t>
  </si>
  <si>
    <t>Szelągówka</t>
  </si>
  <si>
    <t>Bniński</t>
  </si>
  <si>
    <t>Hermanówka</t>
  </si>
  <si>
    <t>Sznajder</t>
  </si>
  <si>
    <t>Ruszczany</t>
  </si>
  <si>
    <t>Knyszyn Pocerkiewny</t>
  </si>
  <si>
    <t>Kożany</t>
  </si>
  <si>
    <t>Szrodeckiego spadkobiercy</t>
  </si>
  <si>
    <t>Witolda</t>
  </si>
  <si>
    <t>Oziabły</t>
  </si>
  <si>
    <t>Hasbach?</t>
  </si>
  <si>
    <t>Niewiarowo</t>
  </si>
  <si>
    <t>Trzcianna</t>
  </si>
  <si>
    <t>Braczko</t>
  </si>
  <si>
    <t>Mroczki</t>
  </si>
  <si>
    <t>Skasse</t>
  </si>
  <si>
    <t>Nowa-Wieś</t>
  </si>
  <si>
    <t>Dzieszko</t>
  </si>
  <si>
    <t>Karczak</t>
  </si>
  <si>
    <t>Sobociński</t>
  </si>
  <si>
    <t>Szorce - Krynice</t>
  </si>
  <si>
    <t>Całko-Jałowski</t>
  </si>
  <si>
    <t>Stożnowo</t>
  </si>
  <si>
    <t>Jaświły</t>
  </si>
  <si>
    <t>Kozubowski</t>
  </si>
  <si>
    <t>Mikicin</t>
  </si>
  <si>
    <t>Kozłowski</t>
  </si>
  <si>
    <t>Klewianka</t>
  </si>
  <si>
    <t>Goniądz</t>
  </si>
  <si>
    <t>Kramkówka Mała</t>
  </si>
  <si>
    <t>Kopytyńska</t>
  </si>
  <si>
    <t>Rogowo</t>
  </si>
  <si>
    <t>Bartoszewicza spadkobiercy</t>
  </si>
  <si>
    <t>Paweł</t>
  </si>
  <si>
    <t>Zabłudów Pocerkiewny</t>
  </si>
  <si>
    <t>Karpowicze</t>
  </si>
  <si>
    <t>Kressbuch</t>
  </si>
  <si>
    <t>Felkowo</t>
  </si>
  <si>
    <t>Kunda</t>
  </si>
  <si>
    <t>Józef</t>
  </si>
  <si>
    <t>Niewodnica Kościelna</t>
  </si>
  <si>
    <t>Kulesza</t>
  </si>
  <si>
    <t>Bliskowszczyzna</t>
  </si>
  <si>
    <t>Korolewski</t>
  </si>
  <si>
    <t>Fasty</t>
  </si>
  <si>
    <t>Masalany</t>
  </si>
  <si>
    <t>Hołówki Nowe</t>
  </si>
  <si>
    <t>Szeremeta</t>
  </si>
  <si>
    <t>Białosuknia-Szlachta</t>
  </si>
  <si>
    <t>Rutkowski</t>
  </si>
  <si>
    <t>Ogrodniki I</t>
  </si>
  <si>
    <t>Toczyłowska</t>
  </si>
  <si>
    <t>Ogrodniki II</t>
  </si>
  <si>
    <t>Swila?</t>
  </si>
  <si>
    <t>[…]</t>
  </si>
  <si>
    <t>Żywkowo</t>
  </si>
  <si>
    <t>Kożany Pocerkiewne</t>
  </si>
  <si>
    <t>Dobromil</t>
  </si>
  <si>
    <t>Bielsk</t>
  </si>
  <si>
    <t>Bielsk Podlaski</t>
  </si>
  <si>
    <t xml:space="preserve">Sielecka </t>
  </si>
  <si>
    <t>Zofia</t>
  </si>
  <si>
    <t>Knorydy Dolne, Knorydy Średnie</t>
  </si>
  <si>
    <t>Piotrowski
Śmigielska</t>
  </si>
  <si>
    <t>Stanisław
Janina</t>
  </si>
  <si>
    <t>Knorydy Podleśne</t>
  </si>
  <si>
    <t>Putkowski</t>
  </si>
  <si>
    <t>Wydz. Powiatowy</t>
  </si>
  <si>
    <t>Pasynki</t>
  </si>
  <si>
    <t>Podbiele</t>
  </si>
  <si>
    <t>Tarasienko</t>
  </si>
  <si>
    <t>Lidia</t>
  </si>
  <si>
    <t>Truski</t>
  </si>
  <si>
    <t>Boćki</t>
  </si>
  <si>
    <t xml:space="preserve">Piaskowska </t>
  </si>
  <si>
    <t>Janina</t>
  </si>
  <si>
    <t>Andryjanki</t>
  </si>
  <si>
    <t>Gartkiewicz</t>
  </si>
  <si>
    <t>Bystre</t>
  </si>
  <si>
    <t>Messing</t>
  </si>
  <si>
    <t xml:space="preserve">Stanisław </t>
  </si>
  <si>
    <t>Kalejczyce</t>
  </si>
  <si>
    <t>Łowicki</t>
  </si>
  <si>
    <t>Michał</t>
  </si>
  <si>
    <t>Kąty</t>
  </si>
  <si>
    <t>Malinowska</t>
  </si>
  <si>
    <t>Wanda</t>
  </si>
  <si>
    <t>Pogodzin</t>
  </si>
  <si>
    <t>Arkadiusz</t>
  </si>
  <si>
    <t>Brzeźnica</t>
  </si>
  <si>
    <t>Brańsk</t>
  </si>
  <si>
    <t>Limorzewska</t>
  </si>
  <si>
    <t>Kalnica</t>
  </si>
  <si>
    <t>Urgimów</t>
  </si>
  <si>
    <t>Markowo</t>
  </si>
  <si>
    <t>Mień</t>
  </si>
  <si>
    <t>Pac</t>
  </si>
  <si>
    <t>Poletyły</t>
  </si>
  <si>
    <t>Zygmunt</t>
  </si>
  <si>
    <t>Rudka</t>
  </si>
  <si>
    <t>Potocki</t>
  </si>
  <si>
    <t>Franciszek</t>
  </si>
  <si>
    <t>Kułaki</t>
  </si>
  <si>
    <t>Ciechanowiec</t>
  </si>
  <si>
    <t>Włodkowa</t>
  </si>
  <si>
    <t>Kostuszyn</t>
  </si>
  <si>
    <t>Lichobabin</t>
  </si>
  <si>
    <t>Malec</t>
  </si>
  <si>
    <t>Jezierski</t>
  </si>
  <si>
    <t>Pobikry</t>
  </si>
  <si>
    <t>Stefanowo</t>
  </si>
  <si>
    <t>Szmurło</t>
  </si>
  <si>
    <t>Zdzisław</t>
  </si>
  <si>
    <t>Wiktorowo</t>
  </si>
  <si>
    <t>Jastrzębski</t>
  </si>
  <si>
    <t>Antoni</t>
  </si>
  <si>
    <t>Lisowo</t>
  </si>
  <si>
    <t>Drohiczyn</t>
  </si>
  <si>
    <t>Śliwiński</t>
  </si>
  <si>
    <t>Olgierd</t>
  </si>
  <si>
    <t>Ostrożany</t>
  </si>
  <si>
    <t>Ciecierski</t>
  </si>
  <si>
    <t>Tadeusz</t>
  </si>
  <si>
    <t>Osnówka</t>
  </si>
  <si>
    <t>Rzeczkowski</t>
  </si>
  <si>
    <t>Śledzianów</t>
  </si>
  <si>
    <t>Hański
Hańska</t>
  </si>
  <si>
    <t>Stanisław
Zofia</t>
  </si>
  <si>
    <t>Wierzchuca Nadbużna</t>
  </si>
  <si>
    <t>Hodorowska</t>
  </si>
  <si>
    <t>Maria</t>
  </si>
  <si>
    <t>Wierzchuca Nagórna</t>
  </si>
  <si>
    <t>Stępkowski</t>
  </si>
  <si>
    <t>Bolesław</t>
  </si>
  <si>
    <t>Dołubowo</t>
  </si>
  <si>
    <t>Grodzisk</t>
  </si>
  <si>
    <t>Brzeziński</t>
  </si>
  <si>
    <t>Siemiony</t>
  </si>
  <si>
    <t>Targowisk</t>
  </si>
  <si>
    <t>Gregorowice</t>
  </si>
  <si>
    <t>Kleszczele</t>
  </si>
  <si>
    <t>Kosiński</t>
  </si>
  <si>
    <t>Jodłówka</t>
  </si>
  <si>
    <t>Wołoncewicz</t>
  </si>
  <si>
    <t>Samuel</t>
  </si>
  <si>
    <t>Wojnówka</t>
  </si>
  <si>
    <t>Matylda</t>
  </si>
  <si>
    <t>Jancewicze</t>
  </si>
  <si>
    <t>Klukowicze</t>
  </si>
  <si>
    <t>Jaszczynowski</t>
  </si>
  <si>
    <t>Roman</t>
  </si>
  <si>
    <t>Atupp</t>
  </si>
  <si>
    <t>Krzysztof</t>
  </si>
  <si>
    <t>Łowinicze</t>
  </si>
  <si>
    <t>Jankowski</t>
  </si>
  <si>
    <t>Telatycze</t>
  </si>
  <si>
    <t>Sawicki</t>
  </si>
  <si>
    <t>Tokary</t>
  </si>
  <si>
    <t>Rudniewska</t>
  </si>
  <si>
    <t>Sutno</t>
  </si>
  <si>
    <t>Mielnik</t>
  </si>
  <si>
    <t>Pieńkowski</t>
  </si>
  <si>
    <t>Jerzy</t>
  </si>
  <si>
    <t>Wygoda</t>
  </si>
  <si>
    <t>Ludwik</t>
  </si>
  <si>
    <t>Klateczka</t>
  </si>
  <si>
    <t>Milejczyce</t>
  </si>
  <si>
    <t>Kunicki</t>
  </si>
  <si>
    <t>Henryk</t>
  </si>
  <si>
    <t>Nurzec</t>
  </si>
  <si>
    <t>Narbut</t>
  </si>
  <si>
    <t>Marian</t>
  </si>
  <si>
    <t>Podmokłe</t>
  </si>
  <si>
    <t>Tyniewicz</t>
  </si>
  <si>
    <t>Eugeniusz</t>
  </si>
  <si>
    <t>Pokaniewo</t>
  </si>
  <si>
    <t>Hryniewicki</t>
  </si>
  <si>
    <t>Aleksander</t>
  </si>
  <si>
    <t>Wałki</t>
  </si>
  <si>
    <t>Milewski</t>
  </si>
  <si>
    <t>Zabłocie</t>
  </si>
  <si>
    <t>Wisłocki</t>
  </si>
  <si>
    <t>Hoźna</t>
  </si>
  <si>
    <t>Narew</t>
  </si>
  <si>
    <t>Modl</t>
  </si>
  <si>
    <t>Otto</t>
  </si>
  <si>
    <t>Puchały</t>
  </si>
  <si>
    <t>Dykałowicz</t>
  </si>
  <si>
    <t>Stawek</t>
  </si>
  <si>
    <t>Narewka</t>
  </si>
  <si>
    <t>Terlikowska</t>
  </si>
  <si>
    <t>Rozalia</t>
  </si>
  <si>
    <t>Dzięciołowo</t>
  </si>
  <si>
    <t>Orla</t>
  </si>
  <si>
    <t>Ostasiewicz</t>
  </si>
  <si>
    <t>Stare Kornino</t>
  </si>
  <si>
    <t>Altein</t>
  </si>
  <si>
    <t>Siemiatycze</t>
  </si>
  <si>
    <t>Kobylińska</t>
  </si>
  <si>
    <t>Małgorzata</t>
  </si>
  <si>
    <t>Baciki Średnie</t>
  </si>
  <si>
    <t>Czartajew</t>
  </si>
  <si>
    <t>Wołk</t>
  </si>
  <si>
    <t>Kamienny Dwór</t>
  </si>
  <si>
    <t>Wyszki</t>
  </si>
  <si>
    <t>Piłsudska</t>
  </si>
  <si>
    <t>Aleksandra</t>
  </si>
  <si>
    <t>Pietkowo</t>
  </si>
  <si>
    <t>Kosińska</t>
  </si>
  <si>
    <t>Strabla</t>
  </si>
  <si>
    <t>Załuska</t>
  </si>
  <si>
    <t>Łukawica</t>
  </si>
  <si>
    <t>Szerymanów</t>
  </si>
  <si>
    <t>Edward</t>
  </si>
  <si>
    <t>Wólka Zalewska</t>
  </si>
  <si>
    <t>Telatycki</t>
  </si>
  <si>
    <t>Zdrojki</t>
  </si>
  <si>
    <t>Kosmaczewska</t>
  </si>
  <si>
    <t>Kleniki</t>
  </si>
  <si>
    <t>Prokopiuk</t>
  </si>
  <si>
    <t>Hipolit</t>
  </si>
  <si>
    <t>Dubiny</t>
  </si>
  <si>
    <t>Hajnówka</t>
  </si>
  <si>
    <t>Zurobice</t>
  </si>
  <si>
    <t>Czernice</t>
  </si>
  <si>
    <t>Czerwone</t>
  </si>
  <si>
    <t>kolneński</t>
  </si>
  <si>
    <t>Zidenberg</t>
  </si>
  <si>
    <t>Motek</t>
  </si>
  <si>
    <t>Ciemianka</t>
  </si>
  <si>
    <t>Grabowo</t>
  </si>
  <si>
    <t>Chojnowski</t>
  </si>
  <si>
    <t>Sokołowski</t>
  </si>
  <si>
    <t>Bagienice</t>
  </si>
  <si>
    <t>Lachowo</t>
  </si>
  <si>
    <t>Cwalinowie</t>
  </si>
  <si>
    <t>Wacław i Jadwiga</t>
  </si>
  <si>
    <t>Glinki</t>
  </si>
  <si>
    <t>Przyjemski</t>
  </si>
  <si>
    <t>Kumelsk</t>
  </si>
  <si>
    <t>Korzeniste</t>
  </si>
  <si>
    <t>Mały Płock</t>
  </si>
  <si>
    <t>Kisielnicki</t>
  </si>
  <si>
    <t>Kazimierz</t>
  </si>
  <si>
    <t>Rakowo-Stare</t>
  </si>
  <si>
    <t>Czarrnocki</t>
  </si>
  <si>
    <t>Kajetan</t>
  </si>
  <si>
    <t>Budy Stawiskie</t>
  </si>
  <si>
    <t>Stawiski</t>
  </si>
  <si>
    <t>Rydzewski</t>
  </si>
  <si>
    <t>Dzierzbia</t>
  </si>
  <si>
    <t>Lasocki</t>
  </si>
  <si>
    <t>Grabówek</t>
  </si>
  <si>
    <t>Karwowski</t>
  </si>
  <si>
    <t>Adam</t>
  </si>
  <si>
    <t>Zaskrodzie</t>
  </si>
  <si>
    <t>Bożejewo</t>
  </si>
  <si>
    <t>łomżyński</t>
  </si>
  <si>
    <t>Trener</t>
  </si>
  <si>
    <t>Karol</t>
  </si>
  <si>
    <t>Sieburczyn</t>
  </si>
  <si>
    <t>Kuberski</t>
  </si>
  <si>
    <t>Czesław</t>
  </si>
  <si>
    <t>Biele-Maleszowskie</t>
  </si>
  <si>
    <t>Chlebiotki</t>
  </si>
  <si>
    <t>Olszyna-Grab</t>
  </si>
  <si>
    <t>Janiak</t>
  </si>
  <si>
    <t>Kalinowo</t>
  </si>
  <si>
    <t>Drozdowo</t>
  </si>
  <si>
    <t>Nanowski
Janiak</t>
  </si>
  <si>
    <t>Krzewo</t>
  </si>
  <si>
    <t>Wiktorzyn</t>
  </si>
  <si>
    <t>Lutosławski</t>
  </si>
  <si>
    <t>Bogdan</t>
  </si>
  <si>
    <t>Jeziorko</t>
  </si>
  <si>
    <t>Szyrmer</t>
  </si>
  <si>
    <t>Wacław</t>
  </si>
  <si>
    <t>Pokrzywy</t>
  </si>
  <si>
    <t>Kownaty</t>
  </si>
  <si>
    <t>Bolechowski</t>
  </si>
  <si>
    <t>Elżbiecin</t>
  </si>
  <si>
    <t>Grochy - Pogorzel</t>
  </si>
  <si>
    <t>Długobórz</t>
  </si>
  <si>
    <t>Mączyński</t>
  </si>
  <si>
    <t>Wondołki-Borowe</t>
  </si>
  <si>
    <t>Wyszyński</t>
  </si>
  <si>
    <t>Wierzbowo</t>
  </si>
  <si>
    <t>Godlewski</t>
  </si>
  <si>
    <t>Poryte-Jabłoń</t>
  </si>
  <si>
    <t>Dzieduszycki</t>
  </si>
  <si>
    <t>Jedwabne</t>
  </si>
  <si>
    <t>Hardwig</t>
  </si>
  <si>
    <t>Ferdynard</t>
  </si>
  <si>
    <t>Pieńki-Borowe</t>
  </si>
  <si>
    <t>Feliks</t>
  </si>
  <si>
    <t>Giełczyn</t>
  </si>
  <si>
    <t>Kupiski</t>
  </si>
  <si>
    <t>Moczydło</t>
  </si>
  <si>
    <t>Kamiński</t>
  </si>
  <si>
    <t>Rzębiki</t>
  </si>
  <si>
    <t>Kołaki</t>
  </si>
  <si>
    <t>Zawistowski</t>
  </si>
  <si>
    <t>Bogówek</t>
  </si>
  <si>
    <t>Lubotyń</t>
  </si>
  <si>
    <t>Muskowska</t>
  </si>
  <si>
    <t>Paszynin</t>
  </si>
  <si>
    <t>Miastkowo</t>
  </si>
  <si>
    <t>Żbikowski</t>
  </si>
  <si>
    <t>Drogoszewo</t>
  </si>
  <si>
    <t>Grochowski</t>
  </si>
  <si>
    <t>Tarnowo</t>
  </si>
  <si>
    <t>Ciemniewska</t>
  </si>
  <si>
    <t>Bydzewo</t>
  </si>
  <si>
    <t>Ryfiński</t>
  </si>
  <si>
    <t>Stefan</t>
  </si>
  <si>
    <t>Zbrzeżnica</t>
  </si>
  <si>
    <t>Korobe</t>
  </si>
  <si>
    <t>Milewo</t>
  </si>
  <si>
    <t>Żmijewski</t>
  </si>
  <si>
    <t>Pniewo</t>
  </si>
  <si>
    <t>Jabłoński</t>
  </si>
  <si>
    <t>Wybrany-Gosie</t>
  </si>
  <si>
    <t>Biele-Królewszczyzna</t>
  </si>
  <si>
    <t>Wilamowo</t>
  </si>
  <si>
    <t>Przytuły</t>
  </si>
  <si>
    <t>Domańska</t>
  </si>
  <si>
    <t>Anna</t>
  </si>
  <si>
    <t>Łuby</t>
  </si>
  <si>
    <t>Rogienice</t>
  </si>
  <si>
    <t>Dobrzyjałowo</t>
  </si>
  <si>
    <t>Mikułowski</t>
  </si>
  <si>
    <t>Kisielnica</t>
  </si>
  <si>
    <t>Towarzystwo Kredytowe Ziemskie</t>
  </si>
  <si>
    <t>Drożęcin-Lubiejewo</t>
  </si>
  <si>
    <t>Konopko</t>
  </si>
  <si>
    <t>Kołomyja</t>
  </si>
  <si>
    <t>Rudki</t>
  </si>
  <si>
    <t>Garbarczyk</t>
  </si>
  <si>
    <t>Grądy-Woniecko</t>
  </si>
  <si>
    <t>Szteinbardt</t>
  </si>
  <si>
    <t>Butki</t>
  </si>
  <si>
    <t>Pączkowizna</t>
  </si>
  <si>
    <t>Szczepankowo</t>
  </si>
  <si>
    <t>Boguszyce</t>
  </si>
  <si>
    <t>Wierzbicki</t>
  </si>
  <si>
    <t>Grabowski</t>
  </si>
  <si>
    <t>Śniadowo</t>
  </si>
  <si>
    <t>Sniadowo</t>
  </si>
  <si>
    <t>Pazowscy</t>
  </si>
  <si>
    <t>Żabikowo</t>
  </si>
  <si>
    <t>Szumowo</t>
  </si>
  <si>
    <t>Zaręba</t>
  </si>
  <si>
    <t>Pisarzowce</t>
  </si>
  <si>
    <t>Babiki</t>
  </si>
  <si>
    <t>sokólski</t>
  </si>
  <si>
    <t xml:space="preserve">Horczak </t>
  </si>
  <si>
    <t>Ignacy</t>
  </si>
  <si>
    <t>Nietupski</t>
  </si>
  <si>
    <t>Zubowszczyzna</t>
  </si>
  <si>
    <t>Malibo</t>
  </si>
  <si>
    <t>Paulina</t>
  </si>
  <si>
    <t>Szyndziel</t>
  </si>
  <si>
    <t>Sokółka</t>
  </si>
  <si>
    <t>Tarasiewicz</t>
  </si>
  <si>
    <t>Straż</t>
  </si>
  <si>
    <t>Sciebielec</t>
  </si>
  <si>
    <t>Koryłowicze</t>
  </si>
  <si>
    <t>Jan, Jakub</t>
  </si>
  <si>
    <t>Lebiebiedzin</t>
  </si>
  <si>
    <t>Ettingen</t>
  </si>
  <si>
    <t>Helena</t>
  </si>
  <si>
    <t>Zosin</t>
  </si>
  <si>
    <t>Gąssowski</t>
  </si>
  <si>
    <t>Jałówka</t>
  </si>
  <si>
    <t>Baehr</t>
  </si>
  <si>
    <t>Wólka</t>
  </si>
  <si>
    <t>Wołkowicki</t>
  </si>
  <si>
    <t>Ejnorowicz</t>
  </si>
  <si>
    <t>Potrubowszczyzna</t>
  </si>
  <si>
    <t>Wincenty</t>
  </si>
  <si>
    <t>Mościka</t>
  </si>
  <si>
    <t>Wandzin</t>
  </si>
  <si>
    <t>Sulikowscy</t>
  </si>
  <si>
    <t>Bronisława i Bolesław</t>
  </si>
  <si>
    <t>Chojnowszczyzna</t>
  </si>
  <si>
    <t>Nowy Dwór</t>
  </si>
  <si>
    <t>Tomaszewska</t>
  </si>
  <si>
    <t>Jadawiga</t>
  </si>
  <si>
    <t>Tomaszewski</t>
  </si>
  <si>
    <t xml:space="preserve">Docha </t>
  </si>
  <si>
    <t>Nowy-Dwór</t>
  </si>
  <si>
    <t>Rozental</t>
  </si>
  <si>
    <t>Chaim</t>
  </si>
  <si>
    <t>Mikielewszczyzna</t>
  </si>
  <si>
    <t>Wańkowicz</t>
  </si>
  <si>
    <t>Kudiawka</t>
  </si>
  <si>
    <t xml:space="preserve">Krynki 
</t>
  </si>
  <si>
    <t>De Virion</t>
  </si>
  <si>
    <t>Jazierska</t>
  </si>
  <si>
    <t>Krynki</t>
  </si>
  <si>
    <t xml:space="preserve">Józef  </t>
  </si>
  <si>
    <t>Słojka</t>
  </si>
  <si>
    <t>Szudziałowo</t>
  </si>
  <si>
    <t>Dorongowska</t>
  </si>
  <si>
    <t>Harasimowicze</t>
  </si>
  <si>
    <t>Dąbrowa</t>
  </si>
  <si>
    <t>Tymieńscy</t>
  </si>
  <si>
    <t>Aleksy i inni</t>
  </si>
  <si>
    <t>Kolno</t>
  </si>
  <si>
    <t>Klasztor prawosławny w Grodnie</t>
  </si>
  <si>
    <t>Milewszczyzna</t>
  </si>
  <si>
    <t>Korycin</t>
  </si>
  <si>
    <t>Zalcman</t>
  </si>
  <si>
    <t>Sabina</t>
  </si>
  <si>
    <t>Kniaziówka</t>
  </si>
  <si>
    <t>Zalesie</t>
  </si>
  <si>
    <t>Ryszko</t>
  </si>
  <si>
    <t>Marek</t>
  </si>
  <si>
    <t>Ludomirowo</t>
  </si>
  <si>
    <t>Gąsowski</t>
  </si>
  <si>
    <t>Pawłowicze</t>
  </si>
  <si>
    <t>Bołchowitinowa</t>
  </si>
  <si>
    <t>Ludmiła</t>
  </si>
  <si>
    <t>Sterpejki</t>
  </si>
  <si>
    <t>Lipińska</t>
  </si>
  <si>
    <t>Jadwiga</t>
  </si>
  <si>
    <t>Tołoczki Wielkie</t>
  </si>
  <si>
    <t>Kuźnica</t>
  </si>
  <si>
    <t>Denk</t>
  </si>
  <si>
    <t>Łosośna 1</t>
  </si>
  <si>
    <t>Aleksander i Wiktoria</t>
  </si>
  <si>
    <t>Kuścinek</t>
  </si>
  <si>
    <t>Wołodkowicz</t>
  </si>
  <si>
    <t xml:space="preserve">Stefan </t>
  </si>
  <si>
    <t>Szalciny</t>
  </si>
  <si>
    <t>Mateusz</t>
  </si>
  <si>
    <t>Tołoczki-Małe</t>
  </si>
  <si>
    <t>Byczkowska</t>
  </si>
  <si>
    <t>Stefania</t>
  </si>
  <si>
    <t>Chreptowce</t>
  </si>
  <si>
    <t>Kondratowicz</t>
  </si>
  <si>
    <t>Krzysztoforowo</t>
  </si>
  <si>
    <t>Pankiewicz</t>
  </si>
  <si>
    <t>Wojciech</t>
  </si>
  <si>
    <t>Makowlany</t>
  </si>
  <si>
    <t>Księży-Klin</t>
  </si>
  <si>
    <t>Trzyrzecze</t>
  </si>
  <si>
    <t>Suchowola</t>
  </si>
  <si>
    <t>Ryżewski</t>
  </si>
  <si>
    <t>Józef i Jadwiga</t>
  </si>
  <si>
    <t>Żuchowo</t>
  </si>
  <si>
    <t>Klim
Maczyńska</t>
  </si>
  <si>
    <t>Maurycy
Zofia</t>
  </si>
  <si>
    <t>Samogród</t>
  </si>
  <si>
    <t>Jałowo</t>
  </si>
  <si>
    <t>Jaryłówka</t>
  </si>
  <si>
    <t>Trofimiuk</t>
  </si>
  <si>
    <t>Wiktor</t>
  </si>
  <si>
    <t>Góry po Kotrańskim</t>
  </si>
  <si>
    <t>Kotrański</t>
  </si>
  <si>
    <t>Berżniki</t>
  </si>
  <si>
    <t>suwalski</t>
  </si>
  <si>
    <t>Leszczyński</t>
  </si>
  <si>
    <t>Otkieńczyzna</t>
  </si>
  <si>
    <t>Zaniewski</t>
  </si>
  <si>
    <t>Kaziemierz</t>
  </si>
  <si>
    <t>Adelin</t>
  </si>
  <si>
    <t>Lipski</t>
  </si>
  <si>
    <t>Krasnogruda</t>
  </si>
  <si>
    <t>Hołny-Mejera</t>
  </si>
  <si>
    <t>Paszkiewicz</t>
  </si>
  <si>
    <t>Dowiaciszki</t>
  </si>
  <si>
    <t>Krasnowo</t>
  </si>
  <si>
    <t>Dąbrowski</t>
  </si>
  <si>
    <t>Janiszki</t>
  </si>
  <si>
    <t>Borkowski</t>
  </si>
  <si>
    <t>Taduesz</t>
  </si>
  <si>
    <t>Nowosady</t>
  </si>
  <si>
    <t>Cypulewicz</t>
  </si>
  <si>
    <t>Dusznica</t>
  </si>
  <si>
    <t>Duszniecki</t>
  </si>
  <si>
    <t>Jeglówek</t>
  </si>
  <si>
    <t>Jeleniewo</t>
  </si>
  <si>
    <t>Lebiediew</t>
  </si>
  <si>
    <t>Isaj</t>
  </si>
  <si>
    <t>Szwajedria</t>
  </si>
  <si>
    <t>Rukat</t>
  </si>
  <si>
    <t>Ksawery</t>
  </si>
  <si>
    <t>Podsumowo</t>
  </si>
  <si>
    <t>Sapir</t>
  </si>
  <si>
    <t>Szmul Berko</t>
  </si>
  <si>
    <t>Ochotniki</t>
  </si>
  <si>
    <t>Krasnopol</t>
  </si>
  <si>
    <t>Tietz</t>
  </si>
  <si>
    <t>Eugenia</t>
  </si>
  <si>
    <t>Pojezierze</t>
  </si>
  <si>
    <t>Grochowa</t>
  </si>
  <si>
    <t>Władysława</t>
  </si>
  <si>
    <t>Klejwy</t>
  </si>
  <si>
    <t>Borowicz</t>
  </si>
  <si>
    <t>Jan-Antoni</t>
  </si>
  <si>
    <t>Sejny</t>
  </si>
  <si>
    <t>Szejpiszki</t>
  </si>
  <si>
    <t xml:space="preserve">Habermanowa </t>
  </si>
  <si>
    <t>Sabina Zofia</t>
  </si>
  <si>
    <t>Ustronie</t>
  </si>
  <si>
    <t>Kuków</t>
  </si>
  <si>
    <t xml:space="preserve">Żebrowska </t>
  </si>
  <si>
    <t>Franciszka</t>
  </si>
  <si>
    <t>Podżyliny</t>
  </si>
  <si>
    <t>Sztukowski</t>
  </si>
  <si>
    <t>Podgórze</t>
  </si>
  <si>
    <t>Bank Gospodarstwa Krajowego</t>
  </si>
  <si>
    <t>Huta</t>
  </si>
  <si>
    <t>Stempowski</t>
  </si>
  <si>
    <t>Sadłowina</t>
  </si>
  <si>
    <t>Strzałkowska</t>
  </si>
  <si>
    <t>Melania</t>
  </si>
  <si>
    <t>Nowopol</t>
  </si>
  <si>
    <t>Białogórski</t>
  </si>
  <si>
    <t>Mojżesz</t>
  </si>
  <si>
    <t>Jabłonowo</t>
  </si>
  <si>
    <t>Sejwy</t>
  </si>
  <si>
    <t>Garbaś</t>
  </si>
  <si>
    <t>Filipów</t>
  </si>
  <si>
    <t>Gałdziewicz</t>
  </si>
  <si>
    <t>Miodoborze</t>
  </si>
  <si>
    <t>Niemunis</t>
  </si>
  <si>
    <t>Wesołówka</t>
  </si>
  <si>
    <t>Pawłówka</t>
  </si>
  <si>
    <t>Izdebski</t>
  </si>
  <si>
    <t>Mała-Przerośl</t>
  </si>
  <si>
    <t>Przerośl</t>
  </si>
  <si>
    <t>Słowikowski</t>
  </si>
  <si>
    <t>Łanowicze</t>
  </si>
  <si>
    <t>Kutyłowski</t>
  </si>
  <si>
    <t>Kleszczówek</t>
  </si>
  <si>
    <t>Kadaryszki</t>
  </si>
  <si>
    <t>Kramnik</t>
  </si>
  <si>
    <t>Wiżajny</t>
  </si>
  <si>
    <t>Butyłkin</t>
  </si>
  <si>
    <t>Grzegorz</t>
  </si>
  <si>
    <t>Kojle</t>
  </si>
  <si>
    <t>Gotlib</t>
  </si>
  <si>
    <t>Luza</t>
  </si>
  <si>
    <t>Skombobole</t>
  </si>
  <si>
    <t>Rekosz</t>
  </si>
  <si>
    <t>Mikołaj</t>
  </si>
  <si>
    <t>Sudawskie</t>
  </si>
  <si>
    <t>Smarowszczyzna</t>
  </si>
  <si>
    <t>Zaboryszki</t>
  </si>
  <si>
    <t>Kierszański</t>
  </si>
  <si>
    <t>Szaja</t>
  </si>
  <si>
    <t>Niedzielski</t>
  </si>
  <si>
    <t>Moskiewszczyzna</t>
  </si>
  <si>
    <t>Jobotko</t>
  </si>
  <si>
    <t>Bełda</t>
  </si>
  <si>
    <t>szczuczyński</t>
  </si>
  <si>
    <t>Sokołowska</t>
  </si>
  <si>
    <t>Ciszewo</t>
  </si>
  <si>
    <t>Snowadzka</t>
  </si>
  <si>
    <t>Tworki</t>
  </si>
  <si>
    <t>Kotowicz</t>
  </si>
  <si>
    <t>Przestrzele</t>
  </si>
  <si>
    <t>Cebeliński</t>
  </si>
  <si>
    <t>Pieńczykówek</t>
  </si>
  <si>
    <t>Pieńczykowski</t>
  </si>
  <si>
    <t>Łazarze</t>
  </si>
  <si>
    <t>Pieńczykowscy</t>
  </si>
  <si>
    <t>Łajki</t>
  </si>
  <si>
    <t>Górski</t>
  </si>
  <si>
    <t>Okół</t>
  </si>
  <si>
    <t>Truszkowski</t>
  </si>
  <si>
    <t>Białaszewo
Glinki</t>
  </si>
  <si>
    <t>Kostrzewa</t>
  </si>
  <si>
    <t>Bogusze Rypałki</t>
  </si>
  <si>
    <t>Bogusze</t>
  </si>
  <si>
    <t>Lelechowski</t>
  </si>
  <si>
    <t>Dybła</t>
  </si>
  <si>
    <t>Janke</t>
  </si>
  <si>
    <t>Boczki-Świdrowo</t>
  </si>
  <si>
    <t>Kulik</t>
  </si>
  <si>
    <t>Wojewodzin</t>
  </si>
  <si>
    <t>Gardocki</t>
  </si>
  <si>
    <t>Ciemniewscy</t>
  </si>
  <si>
    <t>Kurki</t>
  </si>
  <si>
    <t>Finkelsztein</t>
  </si>
  <si>
    <t>Ławsk</t>
  </si>
  <si>
    <t>Wąsosz</t>
  </si>
  <si>
    <t>Mościcki</t>
  </si>
  <si>
    <t>Modzele-Bielino</t>
  </si>
  <si>
    <t>Dziekońscy</t>
  </si>
  <si>
    <t>Grabowo-Sulimy</t>
  </si>
  <si>
    <t>Ciemianka A</t>
  </si>
  <si>
    <t>Lachowo Pojezuickie</t>
  </si>
  <si>
    <t>Łachowo</t>
  </si>
  <si>
    <t>Glinki-Dominowo</t>
  </si>
  <si>
    <t>Czarnówek</t>
  </si>
  <si>
    <t>Szczuczyn</t>
  </si>
  <si>
    <t>Obrycki</t>
  </si>
  <si>
    <t>Bzury</t>
  </si>
  <si>
    <t>H.</t>
  </si>
  <si>
    <t>Zofiówka</t>
  </si>
  <si>
    <t>Bęczkowo</t>
  </si>
  <si>
    <t>Skarzyńska</t>
  </si>
  <si>
    <t>Mazewo-Mazewko</t>
  </si>
  <si>
    <t>Sampławski</t>
  </si>
  <si>
    <t>Niećkowo</t>
  </si>
  <si>
    <t>Gromadzki</t>
  </si>
  <si>
    <t>Opartowo-Pace</t>
  </si>
  <si>
    <t>Rajgród</t>
  </si>
  <si>
    <t>Niedźwiecki</t>
  </si>
  <si>
    <t>Podliszewo C i G</t>
  </si>
  <si>
    <t>Z.</t>
  </si>
  <si>
    <t>Wajdy - Radziejewo</t>
  </si>
  <si>
    <t>W.</t>
  </si>
  <si>
    <t>Słucz D.</t>
  </si>
  <si>
    <t>Radziłów</t>
  </si>
  <si>
    <t>Wiązownica</t>
  </si>
  <si>
    <t>B.</t>
  </si>
  <si>
    <t>Zakrzewo-Czaple</t>
  </si>
  <si>
    <t>Podliszewo D vel Lepianka</t>
  </si>
  <si>
    <t>Pruska</t>
  </si>
  <si>
    <t>Mościcka</t>
  </si>
  <si>
    <t>Wólka Karwowska</t>
  </si>
  <si>
    <t>Dreństwo</t>
  </si>
  <si>
    <t>Chojnowo</t>
  </si>
  <si>
    <t>Elensztein</t>
  </si>
  <si>
    <t>Dąbrowa Bybytki</t>
  </si>
  <si>
    <t xml:space="preserve">Szepietowo </t>
  </si>
  <si>
    <t>wysokomazowiecki</t>
  </si>
  <si>
    <t>Włodek</t>
  </si>
  <si>
    <t>Miodusy Litwa</t>
  </si>
  <si>
    <t>Stawiereje Podleśne</t>
  </si>
  <si>
    <t>Roszkowski</t>
  </si>
  <si>
    <t>Trzeciny</t>
  </si>
  <si>
    <t>Zarembina</t>
  </si>
  <si>
    <t>Gierałty Stare I</t>
  </si>
  <si>
    <t>Jabłońska</t>
  </si>
  <si>
    <t>Gierałty Stare II</t>
  </si>
  <si>
    <t>Hofman</t>
  </si>
  <si>
    <t>Wojny-Pogorzel I</t>
  </si>
  <si>
    <t>Budlewski</t>
  </si>
  <si>
    <t>Lucjan</t>
  </si>
  <si>
    <t>Wojny-Pogorzel II</t>
  </si>
  <si>
    <t>Szepietowo-Wawrzyńce</t>
  </si>
  <si>
    <t>Kiersznowski</t>
  </si>
  <si>
    <t>Szepietowo Podleśne</t>
  </si>
  <si>
    <t>Rogujska</t>
  </si>
  <si>
    <t>Mazury</t>
  </si>
  <si>
    <t>Sokoły</t>
  </si>
  <si>
    <t>Jeliński</t>
  </si>
  <si>
    <t>Ruś Stara</t>
  </si>
  <si>
    <t>Jaruzelski</t>
  </si>
  <si>
    <t>Wyliny Ruś</t>
  </si>
  <si>
    <t>Piekuty</t>
  </si>
  <si>
    <t>Skarzyński</t>
  </si>
  <si>
    <t>Chorążyce</t>
  </si>
  <si>
    <t>Grąbczewski</t>
  </si>
  <si>
    <t>Florian</t>
  </si>
  <si>
    <t>Stokowisko</t>
  </si>
  <si>
    <t>Jaźwiński</t>
  </si>
  <si>
    <t>Kobylin-Kuleszki</t>
  </si>
  <si>
    <t>Kobylin</t>
  </si>
  <si>
    <t>De Grellus</t>
  </si>
  <si>
    <t>Klukowo</t>
  </si>
  <si>
    <t>Ortwein</t>
  </si>
  <si>
    <t>Starzyński</t>
  </si>
  <si>
    <t>Kuczyn Wielki,
Janki</t>
  </si>
  <si>
    <t>Skolimowski</t>
  </si>
  <si>
    <t>Nowodwory Adamowo</t>
  </si>
  <si>
    <t>Gromada</t>
  </si>
  <si>
    <t>Lubowicz Wielki</t>
  </si>
  <si>
    <t>Rosochacki</t>
  </si>
  <si>
    <t>Berko</t>
  </si>
  <si>
    <t>Jacymierski</t>
  </si>
  <si>
    <t>Zbigniew</t>
  </si>
  <si>
    <t>23/24</t>
  </si>
  <si>
    <t>Nowodwory Dominikowo</t>
  </si>
  <si>
    <t>Starzeński</t>
  </si>
  <si>
    <t>Żabieniec</t>
  </si>
  <si>
    <t>Jacymirski</t>
  </si>
  <si>
    <t>Wyszonki Wojciechy</t>
  </si>
  <si>
    <t>Wyszonki Klukówek</t>
  </si>
  <si>
    <t>Krzyżewo</t>
  </si>
  <si>
    <t>Karpowicz</t>
  </si>
  <si>
    <t>Kurowo</t>
  </si>
  <si>
    <t>Kowalewszczyzna</t>
  </si>
  <si>
    <t>Zakrzewska</t>
  </si>
  <si>
    <t>M.</t>
  </si>
  <si>
    <t>Brzozowo Solniki</t>
  </si>
  <si>
    <t>Roszkowscy</t>
  </si>
  <si>
    <t>Gabrysin</t>
  </si>
  <si>
    <t>Poświętne</t>
  </si>
  <si>
    <t>Krasicki</t>
  </si>
  <si>
    <t>Józefin</t>
  </si>
  <si>
    <t>Wilkowo Turek</t>
  </si>
  <si>
    <t xml:space="preserve">Wilkowo  </t>
  </si>
  <si>
    <t>Tykocin Janin</t>
  </si>
  <si>
    <t>Tykocin</t>
  </si>
  <si>
    <t>Grodzki</t>
  </si>
  <si>
    <t>Tykocin Lipniki</t>
  </si>
  <si>
    <t>Lewicka</t>
  </si>
  <si>
    <t>Dobki i Dobki A.</t>
  </si>
  <si>
    <t>Czarnocka</t>
  </si>
  <si>
    <t>Siekierki Bronaki D</t>
  </si>
  <si>
    <t>Gąsiewski</t>
  </si>
  <si>
    <t>Stelmachowo</t>
  </si>
  <si>
    <t>Rostworowskiego spadkobiercy</t>
  </si>
  <si>
    <t>Jeżewo Folwark</t>
  </si>
  <si>
    <t>Krzyczkowska</t>
  </si>
  <si>
    <t>Zawrocie</t>
  </si>
  <si>
    <t>Wysokie Mazowieckie</t>
  </si>
  <si>
    <t>Kiełczewskiego spadkobiercy</t>
  </si>
  <si>
    <t>Tybory Kamianka</t>
  </si>
  <si>
    <t>Sadowska</t>
  </si>
  <si>
    <t>Osipy wał Wandzin</t>
  </si>
  <si>
    <t>Krajewscy</t>
  </si>
  <si>
    <t>Michałki</t>
  </si>
  <si>
    <t>Moczulscy i inni</t>
  </si>
  <si>
    <t>Czyżewo Kościelne</t>
  </si>
  <si>
    <t>Czyżew</t>
  </si>
  <si>
    <t>Czyżewo Siedliska</t>
  </si>
  <si>
    <t>Dangel</t>
  </si>
  <si>
    <t>Czyżewo Sutki</t>
  </si>
  <si>
    <t>Niemyski</t>
  </si>
  <si>
    <t>Krzeczkowo Gromadzyn</t>
  </si>
  <si>
    <t>Gutkowski</t>
  </si>
  <si>
    <t>Michałowo Wielkie</t>
  </si>
  <si>
    <t>Krasnodębscy</t>
  </si>
  <si>
    <t>Ząbki Dzierżki i Mackowięta</t>
  </si>
  <si>
    <t>Dzierżek</t>
  </si>
  <si>
    <t>Grzegosz</t>
  </si>
  <si>
    <t>Wojny Krupy</t>
  </si>
  <si>
    <t>Cielemęcki</t>
  </si>
  <si>
    <t>Krzeczkowo Wybranowo</t>
  </si>
  <si>
    <t>Niemyscy</t>
  </si>
  <si>
    <t>Dmochy Glinki</t>
  </si>
  <si>
    <t>Choromańscy</t>
  </si>
  <si>
    <t>Zacisze</t>
  </si>
  <si>
    <t>Wyszyńskiego spadkobiercy</t>
  </si>
  <si>
    <t>Banino</t>
  </si>
  <si>
    <t>kartuzki</t>
  </si>
  <si>
    <t>gdańskie</t>
  </si>
  <si>
    <t>Alkiewicz</t>
  </si>
  <si>
    <t>K.</t>
  </si>
  <si>
    <t>Barniewice</t>
  </si>
  <si>
    <t>Ernest</t>
  </si>
  <si>
    <t>Owczarnia</t>
  </si>
  <si>
    <t>Winkelmann</t>
  </si>
  <si>
    <t>Matarnia</t>
  </si>
  <si>
    <t>Maks</t>
  </si>
  <si>
    <t>Kokoszki</t>
  </si>
  <si>
    <t>Fiebrantz</t>
  </si>
  <si>
    <t>Gertruda</t>
  </si>
  <si>
    <t>Borowce</t>
  </si>
  <si>
    <t>Kieszkowski</t>
  </si>
  <si>
    <t>Gabriel</t>
  </si>
  <si>
    <t>Tuchomek</t>
  </si>
  <si>
    <t>Tuchom</t>
  </si>
  <si>
    <t>Czarnecki</t>
  </si>
  <si>
    <t>Miszewo</t>
  </si>
  <si>
    <t>Hewelke</t>
  </si>
  <si>
    <t>Maksymilian</t>
  </si>
  <si>
    <t>Warzenko</t>
  </si>
  <si>
    <t>Banino I</t>
  </si>
  <si>
    <r>
      <t>G</t>
    </r>
    <r>
      <rPr>
        <sz val="11"/>
        <rFont val="Calibri"/>
        <family val="2"/>
        <charset val="238"/>
      </rPr>
      <t>örs</t>
    </r>
  </si>
  <si>
    <t>Walter</t>
  </si>
  <si>
    <t>Banino II</t>
  </si>
  <si>
    <t>Karsznia</t>
  </si>
  <si>
    <t>Głukowo (Klukowo)</t>
  </si>
  <si>
    <t>Lange</t>
  </si>
  <si>
    <t>Bysewo</t>
  </si>
  <si>
    <t>Hensel</t>
  </si>
  <si>
    <t>Arnold</t>
  </si>
  <si>
    <t>Czaple</t>
  </si>
  <si>
    <t>Hoene</t>
  </si>
  <si>
    <t>Wilhelm</t>
  </si>
  <si>
    <t>Pępowo</t>
  </si>
  <si>
    <t>Nowy Świat</t>
  </si>
  <si>
    <t>Lademann</t>
  </si>
  <si>
    <t>Teodor</t>
  </si>
  <si>
    <t>Kożyczkowo</t>
  </si>
  <si>
    <t>Chmielno</t>
  </si>
  <si>
    <t>Lewińska</t>
  </si>
  <si>
    <t>Zielke</t>
  </si>
  <si>
    <t>Brodnica Dolna</t>
  </si>
  <si>
    <t>Lniski</t>
  </si>
  <si>
    <t>Borcz</t>
  </si>
  <si>
    <t>Goręczyno</t>
  </si>
  <si>
    <t>Albert</t>
  </si>
  <si>
    <t>Somonino</t>
  </si>
  <si>
    <t>Komar</t>
  </si>
  <si>
    <t>Wyczechowo</t>
  </si>
  <si>
    <t>Łapalice</t>
  </si>
  <si>
    <t>Kartuzy-wieś</t>
  </si>
  <si>
    <t>Klukowa Huta</t>
  </si>
  <si>
    <t>Kamienica Szlachecka</t>
  </si>
  <si>
    <t>Reuter</t>
  </si>
  <si>
    <t>Jakub</t>
  </si>
  <si>
    <t>Kłodno I</t>
  </si>
  <si>
    <t>Parchowo</t>
  </si>
  <si>
    <t>Knol</t>
  </si>
  <si>
    <t>Erik</t>
  </si>
  <si>
    <t>Parchowo Młyn</t>
  </si>
  <si>
    <t>Tywuczek</t>
  </si>
  <si>
    <t>Aleksy</t>
  </si>
  <si>
    <t>Grabowo I</t>
  </si>
  <si>
    <t>Grabowo II</t>
  </si>
  <si>
    <t>Grabowska</t>
  </si>
  <si>
    <t>Grabowo III</t>
  </si>
  <si>
    <t>Pawłowski</t>
  </si>
  <si>
    <t>Sielczno (Sylczno)</t>
  </si>
  <si>
    <t>Główczewski</t>
  </si>
  <si>
    <t>Bawernica</t>
  </si>
  <si>
    <t>Tyborowski</t>
  </si>
  <si>
    <t>Podjaski</t>
  </si>
  <si>
    <t>Tomasz</t>
  </si>
  <si>
    <t>Łozińska</t>
  </si>
  <si>
    <t>Jamno Młyn</t>
  </si>
  <si>
    <t>Pobłocki</t>
  </si>
  <si>
    <t>Nakło I</t>
  </si>
  <si>
    <t>Grzenkowicz</t>
  </si>
  <si>
    <t>Nakło II</t>
  </si>
  <si>
    <t>Kuczkowski</t>
  </si>
  <si>
    <t>Łączyno</t>
  </si>
  <si>
    <t>Kreftowa</t>
  </si>
  <si>
    <t>Radunia</t>
  </si>
  <si>
    <t>Tempski</t>
  </si>
  <si>
    <t>Otton</t>
  </si>
  <si>
    <t>Kczewo</t>
  </si>
  <si>
    <t>Przodkowo</t>
  </si>
  <si>
    <t>Matuszkiewicz</t>
  </si>
  <si>
    <t>Młynki</t>
  </si>
  <si>
    <t>Czech</t>
  </si>
  <si>
    <t>Fryderyk</t>
  </si>
  <si>
    <t>Skrzeszewo</t>
  </si>
  <si>
    <t>Sierakowice</t>
  </si>
  <si>
    <t>Gładykowski</t>
  </si>
  <si>
    <t>Pałubice</t>
  </si>
  <si>
    <t>Wenta</t>
  </si>
  <si>
    <t>Gowidlino</t>
  </si>
  <si>
    <t>Majewicz</t>
  </si>
  <si>
    <t>Tuchlino</t>
  </si>
  <si>
    <t>Stencel</t>
  </si>
  <si>
    <t>Leon</t>
  </si>
  <si>
    <t>Głusino</t>
  </si>
  <si>
    <t>Sianowo</t>
  </si>
  <si>
    <t>Agaciak</t>
  </si>
  <si>
    <t>Gołubie</t>
  </si>
  <si>
    <t>Stężyca Szlachecka</t>
  </si>
  <si>
    <t>Rosen</t>
  </si>
  <si>
    <t>Gapowo</t>
  </si>
  <si>
    <t>Paszkowski</t>
  </si>
  <si>
    <t>Bogumił</t>
  </si>
  <si>
    <t>Gostomie</t>
  </si>
  <si>
    <t>Jakusz</t>
  </si>
  <si>
    <t>Hieronim</t>
  </si>
  <si>
    <t>Skorzewo</t>
  </si>
  <si>
    <t>Brzeski</t>
  </si>
  <si>
    <t>Sucha I</t>
  </si>
  <si>
    <t>Sulęczyno</t>
  </si>
  <si>
    <t>Litza</t>
  </si>
  <si>
    <t>Łaszewski</t>
  </si>
  <si>
    <t>Edmund</t>
  </si>
  <si>
    <t>Żakowo</t>
  </si>
  <si>
    <t>Podjazy</t>
  </si>
  <si>
    <t>Wunsch</t>
  </si>
  <si>
    <t>Węsiory</t>
  </si>
  <si>
    <t>Sucha II</t>
  </si>
  <si>
    <t>Miza</t>
  </si>
  <si>
    <t>Mściszewice</t>
  </si>
  <si>
    <t>Piekarski ks.</t>
  </si>
  <si>
    <t>Leopold</t>
  </si>
  <si>
    <t>Przyjaźń</t>
  </si>
  <si>
    <t>Żukowo</t>
  </si>
  <si>
    <t>Leźno</t>
  </si>
  <si>
    <t>Konrad</t>
  </si>
  <si>
    <t>Małkowo</t>
  </si>
  <si>
    <t>Beolke</t>
  </si>
  <si>
    <t>Rudolf</t>
  </si>
  <si>
    <t>Żabiński</t>
  </si>
  <si>
    <t>Skrzeszewo Żukowskie</t>
  </si>
  <si>
    <t>Heimann</t>
  </si>
  <si>
    <t>Ruth</t>
  </si>
  <si>
    <t>Widlino</t>
  </si>
  <si>
    <t>Koeppel</t>
  </si>
  <si>
    <t>Grabowo IV</t>
  </si>
  <si>
    <t>Wiktoria</t>
  </si>
  <si>
    <t>Jeziora Kłodno i Białe</t>
  </si>
  <si>
    <t>Neubauer</t>
  </si>
  <si>
    <t>R. i W.</t>
  </si>
  <si>
    <t>Kłodno II</t>
  </si>
  <si>
    <t>Hein</t>
  </si>
  <si>
    <t>Jastrzębie I</t>
  </si>
  <si>
    <t>Dziemiany</t>
  </si>
  <si>
    <t>kościerski</t>
  </si>
  <si>
    <t>Szalewski</t>
  </si>
  <si>
    <t>Jastrzębie II</t>
  </si>
  <si>
    <t>Walentyn</t>
  </si>
  <si>
    <t>Piechowice I</t>
  </si>
  <si>
    <t>Bruski</t>
  </si>
  <si>
    <t>Piechowice II</t>
  </si>
  <si>
    <t>Piechowska</t>
  </si>
  <si>
    <t>Marta</t>
  </si>
  <si>
    <t>Trzebuń I</t>
  </si>
  <si>
    <t>Ostrowski</t>
  </si>
  <si>
    <t>Trzebuń II</t>
  </si>
  <si>
    <t>Knopik</t>
  </si>
  <si>
    <t>Rów</t>
  </si>
  <si>
    <t xml:space="preserve">Wielgosz </t>
  </si>
  <si>
    <t>Jakub
Ignacy</t>
  </si>
  <si>
    <t>Kościerska Huta</t>
  </si>
  <si>
    <t>Kościerzyna - miasto</t>
  </si>
  <si>
    <t>Schnick</t>
  </si>
  <si>
    <t>Łubiana</t>
  </si>
  <si>
    <t>Kościerzyna - wieś</t>
  </si>
  <si>
    <t>Gross</t>
  </si>
  <si>
    <t>Olga</t>
  </si>
  <si>
    <t>Mały Puc</t>
  </si>
  <si>
    <t>Niedamowo</t>
  </si>
  <si>
    <t>Schadow</t>
  </si>
  <si>
    <t>Ekkehard</t>
  </si>
  <si>
    <t>Owśnice</t>
  </si>
  <si>
    <t>Hinz</t>
  </si>
  <si>
    <t>Walerian</t>
  </si>
  <si>
    <t>Wielki Puc</t>
  </si>
  <si>
    <t>Szydłowski</t>
  </si>
  <si>
    <t>Piotr</t>
  </si>
  <si>
    <t>Stawiska</t>
  </si>
  <si>
    <t>Wętfie</t>
  </si>
  <si>
    <t>Radnik</t>
  </si>
  <si>
    <t>Erna</t>
  </si>
  <si>
    <t>Wdzydze</t>
  </si>
  <si>
    <t>Narloch</t>
  </si>
  <si>
    <t>Szarlota</t>
  </si>
  <si>
    <t>Franciszek
Leon</t>
  </si>
  <si>
    <t>Płachty</t>
  </si>
  <si>
    <t>Liniewo</t>
  </si>
  <si>
    <t>Deckart</t>
  </si>
  <si>
    <t>Sobącz</t>
  </si>
  <si>
    <t>Esden Tempski</t>
  </si>
  <si>
    <t>Stary Wiec</t>
  </si>
  <si>
    <t>Kłos</t>
  </si>
  <si>
    <t>Bukowe Pole</t>
  </si>
  <si>
    <t>Dziarnowska Zofia i współwłasność</t>
  </si>
  <si>
    <t>Duży Jabłuszek</t>
  </si>
  <si>
    <t>Lipusz</t>
  </si>
  <si>
    <t>Borzyszkowski</t>
  </si>
  <si>
    <t>Gostomko I</t>
  </si>
  <si>
    <t>Breska</t>
  </si>
  <si>
    <t>Robert</t>
  </si>
  <si>
    <t>Gostomko II</t>
  </si>
  <si>
    <t>Szulist</t>
  </si>
  <si>
    <t>Gostomko III</t>
  </si>
  <si>
    <t>Kulas</t>
  </si>
  <si>
    <t>Joanna</t>
  </si>
  <si>
    <t>Płoczyce</t>
  </si>
  <si>
    <t>Śluza</t>
  </si>
  <si>
    <t>Dickert</t>
  </si>
  <si>
    <t>Skwierawy</t>
  </si>
  <si>
    <t>Gowin</t>
  </si>
  <si>
    <t>Benedykt</t>
  </si>
  <si>
    <t>Tuszki I</t>
  </si>
  <si>
    <t>Ralbiecki</t>
  </si>
  <si>
    <t>Tuszki II</t>
  </si>
  <si>
    <t>Augustyn</t>
  </si>
  <si>
    <t>Będomin</t>
  </si>
  <si>
    <t>Nowa Karczma</t>
  </si>
  <si>
    <t>Dahlweid</t>
  </si>
  <si>
    <t>Lepschinski</t>
  </si>
  <si>
    <t>Mały Lubań</t>
  </si>
  <si>
    <t>Erwin</t>
  </si>
  <si>
    <t>Ryzakowo</t>
  </si>
  <si>
    <t>Pirch</t>
  </si>
  <si>
    <t>Wielki Kamień</t>
  </si>
  <si>
    <t>Pogódki</t>
  </si>
  <si>
    <t>Barki</t>
  </si>
  <si>
    <t>Partikel</t>
  </si>
  <si>
    <t>Deka</t>
  </si>
  <si>
    <t>Engler</t>
  </si>
  <si>
    <t>Joachim</t>
  </si>
  <si>
    <t>Góra</t>
  </si>
  <si>
    <t>Schultz Góra</t>
  </si>
  <si>
    <t>Nowy Dworzec</t>
  </si>
  <si>
    <t>Alfred</t>
  </si>
  <si>
    <t>Wałdówko</t>
  </si>
  <si>
    <t>Januchowski</t>
  </si>
  <si>
    <t>Sylwester</t>
  </si>
  <si>
    <t>Bączek</t>
  </si>
  <si>
    <t>Skarszewy - wieś</t>
  </si>
  <si>
    <t>Modrow</t>
  </si>
  <si>
    <t>Godziszewo</t>
  </si>
  <si>
    <t>Bielfeldt</t>
  </si>
  <si>
    <t>Adolf</t>
  </si>
  <si>
    <t>Mirowo</t>
  </si>
  <si>
    <t>Hering</t>
  </si>
  <si>
    <t>Modrowo</t>
  </si>
  <si>
    <t>Werner</t>
  </si>
  <si>
    <t>Obozin</t>
  </si>
  <si>
    <t>Karwat</t>
  </si>
  <si>
    <t>Szczodrowo</t>
  </si>
  <si>
    <t>Lehman</t>
  </si>
  <si>
    <t>Łaszewo</t>
  </si>
  <si>
    <t>Skarszewy - miasto</t>
  </si>
  <si>
    <t>Karau</t>
  </si>
  <si>
    <t>Polko</t>
  </si>
  <si>
    <t>Ohl</t>
  </si>
  <si>
    <t>Agnieszka</t>
  </si>
  <si>
    <t>Wolny Dwór</t>
  </si>
  <si>
    <t>Weichbrodt</t>
  </si>
  <si>
    <t>Bożepole-Szlacheckie</t>
  </si>
  <si>
    <t>Stara Kiszewa</t>
  </si>
  <si>
    <t>Załęski</t>
  </si>
  <si>
    <t>Cięgardło</t>
  </si>
  <si>
    <t>Muchowski</t>
  </si>
  <si>
    <t>Aleks</t>
  </si>
  <si>
    <t>Czernikowy</t>
  </si>
  <si>
    <t>Strachanowski</t>
  </si>
  <si>
    <t>Dolne Maliki</t>
  </si>
  <si>
    <t>Neuman</t>
  </si>
  <si>
    <t>Gerhard</t>
  </si>
  <si>
    <t>Konarzyny</t>
  </si>
  <si>
    <t>Pick</t>
  </si>
  <si>
    <t>Lipy</t>
  </si>
  <si>
    <t>Dąbek</t>
  </si>
  <si>
    <t>Ruda</t>
  </si>
  <si>
    <t>Stare Polaszki</t>
  </si>
  <si>
    <t>Schmidt</t>
  </si>
  <si>
    <t>Stary Bukowiec</t>
  </si>
  <si>
    <t>Zamek Kiszewski</t>
  </si>
  <si>
    <t>Recke</t>
  </si>
  <si>
    <t>Ilsa</t>
  </si>
  <si>
    <t>Orle</t>
  </si>
  <si>
    <t>Konkolewski</t>
  </si>
  <si>
    <t>Garczyn</t>
  </si>
  <si>
    <t>Braunek</t>
  </si>
  <si>
    <t>Iłownica</t>
  </si>
  <si>
    <t>Pozorski</t>
  </si>
  <si>
    <t>Leonard</t>
  </si>
  <si>
    <t>Czarnocińskie Piece</t>
  </si>
  <si>
    <t>Belgijski Związek Włościański</t>
  </si>
  <si>
    <t>Mały Klincz</t>
  </si>
  <si>
    <t>Dewitz</t>
  </si>
  <si>
    <t>Jobst</t>
  </si>
  <si>
    <t>Lubań</t>
  </si>
  <si>
    <t>Herlemann</t>
  </si>
  <si>
    <t>Konarzyny (Krąg)</t>
  </si>
  <si>
    <t>Wysocka</t>
  </si>
  <si>
    <t>Józefa</t>
  </si>
  <si>
    <t>Kolibki</t>
  </si>
  <si>
    <t xml:space="preserve">m. Gdynia  </t>
  </si>
  <si>
    <t>m. Gdynia</t>
  </si>
  <si>
    <t>Kukowski</t>
  </si>
  <si>
    <t>Mały Kack</t>
  </si>
  <si>
    <t>Jewelowski</t>
  </si>
  <si>
    <t>Juliusz</t>
  </si>
  <si>
    <t>Barłomino</t>
  </si>
  <si>
    <t>Luzino</t>
  </si>
  <si>
    <t>morski</t>
  </si>
  <si>
    <t>Hempel</t>
  </si>
  <si>
    <t>Dąbrówka</t>
  </si>
  <si>
    <t>Paszke</t>
  </si>
  <si>
    <t>Milwino</t>
  </si>
  <si>
    <t>Robakowo</t>
  </si>
  <si>
    <t>Bertrand</t>
  </si>
  <si>
    <t>Gniot</t>
  </si>
  <si>
    <t>Strzebielino I</t>
  </si>
  <si>
    <t>Wreze</t>
  </si>
  <si>
    <t>Strzebielino II</t>
  </si>
  <si>
    <t>Żelewo I</t>
  </si>
  <si>
    <t>Groth</t>
  </si>
  <si>
    <t>Żelewo II</t>
  </si>
  <si>
    <t>Zelewski</t>
  </si>
  <si>
    <t>Linia I</t>
  </si>
  <si>
    <t>Strzepcz</t>
  </si>
  <si>
    <t>Linia II</t>
  </si>
  <si>
    <t>Baranowski</t>
  </si>
  <si>
    <t>Miłoszewo</t>
  </si>
  <si>
    <t>Niepoczołowice</t>
  </si>
  <si>
    <t>Dargolewo</t>
  </si>
  <si>
    <t>Kowalski</t>
  </si>
  <si>
    <t>Zakrzewo</t>
  </si>
  <si>
    <t>Prieske</t>
  </si>
  <si>
    <t>Tłuczewo</t>
  </si>
  <si>
    <t>Formela</t>
  </si>
  <si>
    <t>Wejherowo-wieś</t>
  </si>
  <si>
    <t>Warszkowo I</t>
  </si>
  <si>
    <t>Warszkowo II</t>
  </si>
  <si>
    <t>Blaszke</t>
  </si>
  <si>
    <t>Gowino-Gościcino</t>
  </si>
  <si>
    <t>Śmiechowo-Naniec</t>
  </si>
  <si>
    <t>Keyserlnig</t>
  </si>
  <si>
    <t>Smałżyno - Szemud</t>
  </si>
  <si>
    <t>Zawilska</t>
  </si>
  <si>
    <t>Wielki Donimierz I</t>
  </si>
  <si>
    <t>Wielki Donimierz II</t>
  </si>
  <si>
    <t>Gregor</t>
  </si>
  <si>
    <t>Łebno</t>
  </si>
  <si>
    <t>Raszmus</t>
  </si>
  <si>
    <t>Sopieszyno</t>
  </si>
  <si>
    <t>Krokowa</t>
  </si>
  <si>
    <t>Tyłowo</t>
  </si>
  <si>
    <t>Fribose</t>
  </si>
  <si>
    <t>Bojano</t>
  </si>
  <si>
    <t>Chwaszczyno</t>
  </si>
  <si>
    <t>Łężyce I</t>
  </si>
  <si>
    <t>Wojke</t>
  </si>
  <si>
    <t>Łężyce II</t>
  </si>
  <si>
    <t>Szulc</t>
  </si>
  <si>
    <t>Pątkowice</t>
  </si>
  <si>
    <t>Kępino</t>
  </si>
  <si>
    <t>Napierała</t>
  </si>
  <si>
    <t>Nowe Obłuże</t>
  </si>
  <si>
    <t>Kosakowo</t>
  </si>
  <si>
    <t>Stare Obłuże</t>
  </si>
  <si>
    <t>Suchy Dwór</t>
  </si>
  <si>
    <t>Wł. Państ. Niem.</t>
  </si>
  <si>
    <t>Chwarzno</t>
  </si>
  <si>
    <t>Goedel</t>
  </si>
  <si>
    <t>Sulicice</t>
  </si>
  <si>
    <t>Parszkowo</t>
  </si>
  <si>
    <t>SławoszynoI</t>
  </si>
  <si>
    <t>Strelau</t>
  </si>
  <si>
    <t>Sławoszyno II</t>
  </si>
  <si>
    <t>Żaczek</t>
  </si>
  <si>
    <t>Krokow</t>
  </si>
  <si>
    <t>Żarnowiec</t>
  </si>
  <si>
    <t>Odargowo</t>
  </si>
  <si>
    <t>Glniki</t>
  </si>
  <si>
    <t>Szary Dwór</t>
  </si>
  <si>
    <t>Łętowice</t>
  </si>
  <si>
    <t>Połchowo</t>
  </si>
  <si>
    <t>Berendt</t>
  </si>
  <si>
    <t>Lisewo</t>
  </si>
  <si>
    <t>Święcino I</t>
  </si>
  <si>
    <t>Wyszykowski</t>
  </si>
  <si>
    <t>Robakowski</t>
  </si>
  <si>
    <t>Tilhein</t>
  </si>
  <si>
    <t>Kłanino</t>
  </si>
  <si>
    <t>Radoszewo</t>
  </si>
  <si>
    <t>Strzelno</t>
  </si>
  <si>
    <t>Ruppowa</t>
  </si>
  <si>
    <t>Poczernino</t>
  </si>
  <si>
    <t>Cetniewo</t>
  </si>
  <si>
    <t>Łebcz</t>
  </si>
  <si>
    <t>Starzyński Dwór</t>
  </si>
  <si>
    <t>Rybiński</t>
  </si>
  <si>
    <t>Ostrowo</t>
  </si>
  <si>
    <t>Jeka</t>
  </si>
  <si>
    <t>Miroszyno</t>
  </si>
  <si>
    <t>Haneman</t>
  </si>
  <si>
    <t>Połczyno</t>
  </si>
  <si>
    <t>Puck-wieś</t>
  </si>
  <si>
    <t>Stawutówko</t>
  </si>
  <si>
    <t>Below</t>
  </si>
  <si>
    <t>Rzucewo</t>
  </si>
  <si>
    <t>Żelistrzewo</t>
  </si>
  <si>
    <t>Osłonino</t>
  </si>
  <si>
    <t>Rekowo</t>
  </si>
  <si>
    <t>Mohuka</t>
  </si>
  <si>
    <t>Brudzewo</t>
  </si>
  <si>
    <t>Patschue</t>
  </si>
  <si>
    <t>Celbowo</t>
  </si>
  <si>
    <t>Radoszke</t>
  </si>
  <si>
    <t>Puck</t>
  </si>
  <si>
    <t>Busch</t>
  </si>
  <si>
    <t>Mitoek</t>
  </si>
  <si>
    <t>Pierwoszyno</t>
  </si>
  <si>
    <t>Białachóko</t>
  </si>
  <si>
    <t>Zblewo</t>
  </si>
  <si>
    <t>starogardzki</t>
  </si>
  <si>
    <t>Grams</t>
  </si>
  <si>
    <t>Heinrich</t>
  </si>
  <si>
    <t>Piesienica</t>
  </si>
  <si>
    <t>Hiler</t>
  </si>
  <si>
    <t>Radziejewo</t>
  </si>
  <si>
    <t>Miradowo</t>
  </si>
  <si>
    <t>Erika</t>
  </si>
  <si>
    <t>Jabłowo</t>
  </si>
  <si>
    <t>Bobowo</t>
  </si>
  <si>
    <t>Koralewski</t>
  </si>
  <si>
    <t>Anina</t>
  </si>
  <si>
    <t>Bobowo I</t>
  </si>
  <si>
    <t>Kamann</t>
  </si>
  <si>
    <t>Bobowo II</t>
  </si>
  <si>
    <t>Lewicki</t>
  </si>
  <si>
    <t>Jabłówko</t>
  </si>
  <si>
    <t>Łazarski</t>
  </si>
  <si>
    <t>Lipinki</t>
  </si>
  <si>
    <t>Szukalski</t>
  </si>
  <si>
    <t>Wysoka</t>
  </si>
  <si>
    <t>Pińska</t>
  </si>
  <si>
    <t>Żabianki</t>
  </si>
  <si>
    <t>Chmielecki</t>
  </si>
  <si>
    <t>Frąca</t>
  </si>
  <si>
    <t>Leśna Jania</t>
  </si>
  <si>
    <t xml:space="preserve">von Rozen-Stil </t>
  </si>
  <si>
    <t xml:space="preserve">August </t>
  </si>
  <si>
    <t>Lalkowy</t>
  </si>
  <si>
    <t>Żukowski</t>
  </si>
  <si>
    <t>Stara-Jania</t>
  </si>
  <si>
    <t>Merker</t>
  </si>
  <si>
    <t>Kurt</t>
  </si>
  <si>
    <t>Smętówko</t>
  </si>
  <si>
    <t>von Kris</t>
  </si>
  <si>
    <t>Juta</t>
  </si>
  <si>
    <t>Rynkówka</t>
  </si>
  <si>
    <t>Plehn</t>
  </si>
  <si>
    <t>Kopytkowo</t>
  </si>
  <si>
    <t>Hans i Gotfrid</t>
  </si>
  <si>
    <t>Leśna-Jania</t>
  </si>
  <si>
    <t>Szek</t>
  </si>
  <si>
    <t>Lili</t>
  </si>
  <si>
    <t>Zimne-Zdroje</t>
  </si>
  <si>
    <t>Osieczna</t>
  </si>
  <si>
    <t>Pryll</t>
  </si>
  <si>
    <t>Pączewo</t>
  </si>
  <si>
    <t>Skórcz-Wieś</t>
  </si>
  <si>
    <t>Laskowski</t>
  </si>
  <si>
    <t>Wielbrandowo I</t>
  </si>
  <si>
    <t>Fankidejski</t>
  </si>
  <si>
    <t>Wielbrandowo II</t>
  </si>
  <si>
    <t>Steeye</t>
  </si>
  <si>
    <t>Ferdinand</t>
  </si>
  <si>
    <t>Barłożno I</t>
  </si>
  <si>
    <t>Frost</t>
  </si>
  <si>
    <t>Barłożno II</t>
  </si>
  <si>
    <t>Glaza</t>
  </si>
  <si>
    <t>Mirotki</t>
  </si>
  <si>
    <t>Wolental</t>
  </si>
  <si>
    <t>Kater.</t>
  </si>
  <si>
    <t>Czarnylas</t>
  </si>
  <si>
    <t>Rolbiecki</t>
  </si>
  <si>
    <t>Rywałd</t>
  </si>
  <si>
    <t>Starogard-Wieś</t>
  </si>
  <si>
    <t>Rolbiecka</t>
  </si>
  <si>
    <t>Marianna</t>
  </si>
  <si>
    <t>Sucumin</t>
  </si>
  <si>
    <t>Albrecht</t>
  </si>
  <si>
    <t>Metta</t>
  </si>
  <si>
    <t>Szpęgawsk</t>
  </si>
  <si>
    <t>Poleske</t>
  </si>
  <si>
    <t>Olef.</t>
  </si>
  <si>
    <t>Zduny</t>
  </si>
  <si>
    <t>Żabno</t>
  </si>
  <si>
    <t>Duwe</t>
  </si>
  <si>
    <t>Gustaw</t>
  </si>
  <si>
    <t>Kokoszkowy</t>
  </si>
  <si>
    <t>Owidz</t>
  </si>
  <si>
    <t>Hącia</t>
  </si>
  <si>
    <t>Trzcińsk</t>
  </si>
  <si>
    <t>Leschmann</t>
  </si>
  <si>
    <t>Rokocin</t>
  </si>
  <si>
    <t>Wadzieńkowski</t>
  </si>
  <si>
    <t>Przanowski</t>
  </si>
  <si>
    <t>Linowiec</t>
  </si>
  <si>
    <t>Płaczewo</t>
  </si>
  <si>
    <t>Glazer</t>
  </si>
  <si>
    <t>Heinrich J.</t>
  </si>
  <si>
    <t>Klonówka</t>
  </si>
  <si>
    <t>Rudowski</t>
  </si>
  <si>
    <t>Starylas</t>
  </si>
  <si>
    <t>Wachowiakowa</t>
  </si>
  <si>
    <t>Kocborowo</t>
  </si>
  <si>
    <t>Zakł. Psychiatryczny</t>
  </si>
  <si>
    <t>Starogard Szlachecki</t>
  </si>
  <si>
    <t>Gałkowski</t>
  </si>
  <si>
    <t>Młyńsk</t>
  </si>
  <si>
    <t>Piece</t>
  </si>
  <si>
    <t>Naftyński</t>
  </si>
  <si>
    <t>Hermanowo</t>
  </si>
  <si>
    <t>Starogard-Miasto</t>
  </si>
  <si>
    <t>Hasbach</t>
  </si>
  <si>
    <t>Freda</t>
  </si>
  <si>
    <t>Bietowo</t>
  </si>
  <si>
    <t>Lubichowo</t>
  </si>
  <si>
    <t>Narkowy</t>
  </si>
  <si>
    <t>Subkowy</t>
  </si>
  <si>
    <t>tczewski</t>
  </si>
  <si>
    <t>Heine spadkobiercy</t>
  </si>
  <si>
    <t>Wielka Słońca</t>
  </si>
  <si>
    <t>Kröhling 
Marszalkowa</t>
  </si>
  <si>
    <t>Helmut
Z.</t>
  </si>
  <si>
    <t>Gniszewo</t>
  </si>
  <si>
    <t>Seebeck</t>
  </si>
  <si>
    <t>Ernst</t>
  </si>
  <si>
    <t>Wielogłowy</t>
  </si>
  <si>
    <t>Zenon</t>
  </si>
  <si>
    <t>Brzuśce</t>
  </si>
  <si>
    <t>Czarlin</t>
  </si>
  <si>
    <t xml:space="preserve">Wallenberg </t>
  </si>
  <si>
    <t>Hel.</t>
  </si>
  <si>
    <t>Domena Subkowy</t>
  </si>
  <si>
    <t>Mały Gorzędziej</t>
  </si>
  <si>
    <t>Rausch</t>
  </si>
  <si>
    <t>Maks.</t>
  </si>
  <si>
    <t>Małe Słońce</t>
  </si>
  <si>
    <t>Kolba</t>
  </si>
  <si>
    <t>Rybaki</t>
  </si>
  <si>
    <t>Friedrich</t>
  </si>
  <si>
    <t>Waćmierek</t>
  </si>
  <si>
    <t>Kriese von</t>
  </si>
  <si>
    <t>Duży Gorzedziej</t>
  </si>
  <si>
    <t>Matuszewski</t>
  </si>
  <si>
    <t>L.</t>
  </si>
  <si>
    <t>Małżewko</t>
  </si>
  <si>
    <t>Gołębiewko</t>
  </si>
  <si>
    <t>Mielżynski hr.</t>
  </si>
  <si>
    <t>Kobierzyn</t>
  </si>
  <si>
    <t>Tiedemann</t>
  </si>
  <si>
    <t>Herman</t>
  </si>
  <si>
    <t>Rozciszewo</t>
  </si>
  <si>
    <t>Wielkie Kulice</t>
  </si>
  <si>
    <t>Pelplin</t>
  </si>
  <si>
    <t>Małe Kulice</t>
  </si>
  <si>
    <t>Nelka</t>
  </si>
  <si>
    <t>Monika</t>
  </si>
  <si>
    <t>Janiszewo</t>
  </si>
  <si>
    <t>Rabarz</t>
  </si>
  <si>
    <t>Brejski</t>
  </si>
  <si>
    <t>Voss</t>
  </si>
  <si>
    <t>Klara</t>
  </si>
  <si>
    <t>Wola</t>
  </si>
  <si>
    <t>Płucieniak</t>
  </si>
  <si>
    <t>Cz.</t>
  </si>
  <si>
    <t>Pomyje</t>
  </si>
  <si>
    <t>Adela</t>
  </si>
  <si>
    <t>Hasse</t>
  </si>
  <si>
    <t>Ornasowo</t>
  </si>
  <si>
    <t>Bogacz</t>
  </si>
  <si>
    <t>Fr.</t>
  </si>
  <si>
    <t>Rajkowy</t>
  </si>
  <si>
    <t>Hillar</t>
  </si>
  <si>
    <t>Franc.</t>
  </si>
  <si>
    <t>Maniowa</t>
  </si>
  <si>
    <t>Barbara</t>
  </si>
  <si>
    <t>Małe Wyrąby</t>
  </si>
  <si>
    <t>Opalenie</t>
  </si>
  <si>
    <t>Lubomski</t>
  </si>
  <si>
    <t>Nowe Lignowy</t>
  </si>
  <si>
    <t>Janowo</t>
  </si>
  <si>
    <t>Dirksen</t>
  </si>
  <si>
    <t>Małe Pólko</t>
  </si>
  <si>
    <t>Kuhnert</t>
  </si>
  <si>
    <t>Dzierząźno</t>
  </si>
  <si>
    <t>Morzeszczyn</t>
  </si>
  <si>
    <t>Kacka</t>
  </si>
  <si>
    <t>Aniela</t>
  </si>
  <si>
    <t>Nagórska</t>
  </si>
  <si>
    <t>Beniamin</t>
  </si>
  <si>
    <t>Fritz</t>
  </si>
  <si>
    <t>Borkowo</t>
  </si>
  <si>
    <t>Królówlas</t>
  </si>
  <si>
    <t>Czarnowska</t>
  </si>
  <si>
    <t>Nowa Cerkiew</t>
  </si>
  <si>
    <t>Bolesława</t>
  </si>
  <si>
    <t>Wojnowska</t>
  </si>
  <si>
    <t>Lipia Góra</t>
  </si>
  <si>
    <t>Bernbeck</t>
  </si>
  <si>
    <t>Majewo</t>
  </si>
  <si>
    <t>Gąsiorki</t>
  </si>
  <si>
    <t>Bank Rolny</t>
  </si>
  <si>
    <t>Piaseczno</t>
  </si>
  <si>
    <t>Gniew</t>
  </si>
  <si>
    <t>Radwański</t>
  </si>
  <si>
    <t>Olszewska</t>
  </si>
  <si>
    <t>Gogolewo</t>
  </si>
  <si>
    <t>Czarnowski</t>
  </si>
  <si>
    <t>Tymawa</t>
  </si>
  <si>
    <t>Binerowski</t>
  </si>
  <si>
    <t>Br.</t>
  </si>
  <si>
    <t>Gniewskie Młyny</t>
  </si>
  <si>
    <t>Bank Wzaj. Ubezp. "Vesta"</t>
  </si>
  <si>
    <t>Brody</t>
  </si>
  <si>
    <t>Ciepłe</t>
  </si>
  <si>
    <t>Fibelkorn</t>
  </si>
  <si>
    <t>Arno</t>
  </si>
  <si>
    <t>Kursztyn</t>
  </si>
  <si>
    <t>Kotło</t>
  </si>
  <si>
    <t>Witstock</t>
  </si>
  <si>
    <t>Brun.</t>
  </si>
  <si>
    <t>Wielkie Gronowo</t>
  </si>
  <si>
    <t>Bonus</t>
  </si>
  <si>
    <t>Kuchnia</t>
  </si>
  <si>
    <t>Ziehm</t>
  </si>
  <si>
    <t>Ryszard</t>
  </si>
  <si>
    <t>Małe Gronowo</t>
  </si>
  <si>
    <t>Tczew-wieś</t>
  </si>
  <si>
    <t>Schreiber</t>
  </si>
  <si>
    <t>Eg.</t>
  </si>
  <si>
    <t>Wilm</t>
  </si>
  <si>
    <t>Waleria</t>
  </si>
  <si>
    <t>Frey</t>
  </si>
  <si>
    <t>Willi</t>
  </si>
  <si>
    <t>Stanisławie</t>
  </si>
  <si>
    <t>Link</t>
  </si>
  <si>
    <t>Górki</t>
  </si>
  <si>
    <t>Łubieński
Waligóra</t>
  </si>
  <si>
    <t>Zenon
Czesław</t>
  </si>
  <si>
    <t>Herbert</t>
  </si>
  <si>
    <t>Rokitki</t>
  </si>
  <si>
    <t>Ehrecke</t>
  </si>
  <si>
    <t>Małe Rokitki</t>
  </si>
  <si>
    <t>Zakrzewski</t>
  </si>
  <si>
    <t>Suchostrzygi</t>
  </si>
  <si>
    <t>Paczkowski</t>
  </si>
  <si>
    <t>Ad.</t>
  </si>
  <si>
    <t>Łukocin</t>
  </si>
  <si>
    <t>Rukosin</t>
  </si>
  <si>
    <t>Lehre</t>
  </si>
  <si>
    <t>Lubiszewo</t>
  </si>
  <si>
    <t>Sieg</t>
  </si>
  <si>
    <t>Piotrowo</t>
  </si>
  <si>
    <t>Raczkowski</t>
  </si>
  <si>
    <t>Malenin</t>
  </si>
  <si>
    <t>Schwarz</t>
  </si>
  <si>
    <t>Edyta</t>
  </si>
  <si>
    <t>Malinowo</t>
  </si>
  <si>
    <t>Czatkowy</t>
  </si>
  <si>
    <t>Dyr. Las. Państwowych</t>
  </si>
  <si>
    <t>Mały Miłobądź</t>
  </si>
  <si>
    <t>Tutkowski</t>
  </si>
  <si>
    <t>Greblin</t>
  </si>
  <si>
    <t>Małe Walichnowy</t>
  </si>
  <si>
    <t>Jurkiewicz</t>
  </si>
  <si>
    <t>Thiel</t>
  </si>
  <si>
    <t>Eugen</t>
  </si>
  <si>
    <t>Erich</t>
  </si>
  <si>
    <t>Szlach, Lignowy</t>
  </si>
  <si>
    <t>Ulrich</t>
  </si>
  <si>
    <t>Aug.</t>
  </si>
  <si>
    <t>Błazek</t>
  </si>
  <si>
    <t>Lindau</t>
  </si>
  <si>
    <t>Stamirowski</t>
  </si>
  <si>
    <t>Wielkie Walichnowy</t>
  </si>
  <si>
    <t>Geschke</t>
  </si>
  <si>
    <t>Alb.</t>
  </si>
  <si>
    <t>Wiens</t>
  </si>
  <si>
    <t>Rudno</t>
  </si>
  <si>
    <t>Strehlke</t>
  </si>
  <si>
    <t>Reinh.</t>
  </si>
  <si>
    <t>Günther</t>
  </si>
  <si>
    <t>Wielki Garcz</t>
  </si>
  <si>
    <t>Nau
Kopenhagen</t>
  </si>
  <si>
    <t>Jerzy
Hel.</t>
  </si>
  <si>
    <t>Międzyłęż</t>
  </si>
  <si>
    <t>Wolfgang</t>
  </si>
  <si>
    <t>Kröhling</t>
  </si>
  <si>
    <t>Hans</t>
  </si>
  <si>
    <t>Radostowo</t>
  </si>
  <si>
    <t>Skarzynski</t>
  </si>
  <si>
    <t>J.</t>
  </si>
  <si>
    <t>Mały Garcz</t>
  </si>
  <si>
    <t>C.</t>
  </si>
  <si>
    <t>Cierzpice</t>
  </si>
  <si>
    <t>Ciażynski</t>
  </si>
  <si>
    <t>Borłoszewo</t>
  </si>
  <si>
    <t>Haras</t>
  </si>
  <si>
    <t>Swarożyn</t>
  </si>
  <si>
    <t>Paleske von</t>
  </si>
  <si>
    <t>Zajączkowo</t>
  </si>
  <si>
    <t>Heydemann</t>
  </si>
  <si>
    <t>Wola Sienneńska</t>
  </si>
  <si>
    <t>Sienno</t>
  </si>
  <si>
    <t>iłżecki</t>
  </si>
  <si>
    <t>kieleckie</t>
  </si>
  <si>
    <t>Jasiński</t>
  </si>
  <si>
    <t>Wielgie</t>
  </si>
  <si>
    <t>Łaziska</t>
  </si>
  <si>
    <t>Karczewski</t>
  </si>
  <si>
    <t>Pakosław</t>
  </si>
  <si>
    <t>Błaziny</t>
  </si>
  <si>
    <t>Smolińska</t>
  </si>
  <si>
    <t>Boska</t>
  </si>
  <si>
    <t>Bąkowa-Solecka</t>
  </si>
  <si>
    <t>Daniszów</t>
  </si>
  <si>
    <t>Lipsko</t>
  </si>
  <si>
    <t>Jasieniec-Solecka</t>
  </si>
  <si>
    <t>Ciepielów</t>
  </si>
  <si>
    <t>Kasperski</t>
  </si>
  <si>
    <t>Bauer</t>
  </si>
  <si>
    <t>Mendel</t>
  </si>
  <si>
    <t>Raj</t>
  </si>
  <si>
    <t>Dziurków</t>
  </si>
  <si>
    <t>Cichocka</t>
  </si>
  <si>
    <t>Ranachów</t>
  </si>
  <si>
    <t>Boski</t>
  </si>
  <si>
    <t>Jawór Solecki</t>
  </si>
  <si>
    <t>Krępa-Kościelna</t>
  </si>
  <si>
    <t>Proszkowski</t>
  </si>
  <si>
    <t>A.</t>
  </si>
  <si>
    <t>Jedlanka-Nowa</t>
  </si>
  <si>
    <t>Krzyżanowice</t>
  </si>
  <si>
    <t>Chrzanowski</t>
  </si>
  <si>
    <t>Tarczek</t>
  </si>
  <si>
    <t>Łomno</t>
  </si>
  <si>
    <t>Kotkowski</t>
  </si>
  <si>
    <t>I.</t>
  </si>
  <si>
    <t>Brzezie</t>
  </si>
  <si>
    <t>Wietrzykowska</t>
  </si>
  <si>
    <t>St.</t>
  </si>
  <si>
    <t>Starosiedlice</t>
  </si>
  <si>
    <t>Miklaszewski</t>
  </si>
  <si>
    <t>Chwałowice</t>
  </si>
  <si>
    <t>Pokrzywnica</t>
  </si>
  <si>
    <t>Rzepin</t>
  </si>
  <si>
    <t>Niepokojczycki</t>
  </si>
  <si>
    <t>Kroczów</t>
  </si>
  <si>
    <t>Miechów</t>
  </si>
  <si>
    <t>Rutkowska</t>
  </si>
  <si>
    <t>Potoczek</t>
  </si>
  <si>
    <t>Pętkowice</t>
  </si>
  <si>
    <t>Gombrowicz</t>
  </si>
  <si>
    <t>Bałtów</t>
  </si>
  <si>
    <t>Drucki-Lubecki</t>
  </si>
  <si>
    <t>Wólka-Bałtowska</t>
  </si>
  <si>
    <t>Derewicze</t>
  </si>
  <si>
    <t>Prendocin</t>
  </si>
  <si>
    <t>Herniczek</t>
  </si>
  <si>
    <t>Rataje</t>
  </si>
  <si>
    <t>Wąchock</t>
  </si>
  <si>
    <t>Michałów</t>
  </si>
  <si>
    <t>Styków</t>
  </si>
  <si>
    <t>Zakłady Starachowickie</t>
  </si>
  <si>
    <t>Borsuki</t>
  </si>
  <si>
    <t>Rzeczniów</t>
  </si>
  <si>
    <t>Wickenhagen</t>
  </si>
  <si>
    <t>Fundacja Św. Ducha</t>
  </si>
  <si>
    <t>Iłża</t>
  </si>
  <si>
    <t>Baszowice</t>
  </si>
  <si>
    <t>Słupia Nowa</t>
  </si>
  <si>
    <t>kielecki</t>
  </si>
  <si>
    <t>Ruda Strawczyńska</t>
  </si>
  <si>
    <t>Snochowice</t>
  </si>
  <si>
    <t>Popławska</t>
  </si>
  <si>
    <t>Sieradowice</t>
  </si>
  <si>
    <t>Bodzantyn</t>
  </si>
  <si>
    <t>Promnik</t>
  </si>
  <si>
    <t>Piekoszów</t>
  </si>
  <si>
    <t>Popławski</t>
  </si>
  <si>
    <t>Szczecno z fol. Wojciechów</t>
  </si>
  <si>
    <t>Szczecno</t>
  </si>
  <si>
    <t>Mauwe</t>
  </si>
  <si>
    <t>Komórki</t>
  </si>
  <si>
    <t>Kwieciński</t>
  </si>
  <si>
    <t>Otmar</t>
  </si>
  <si>
    <t>Piaski</t>
  </si>
  <si>
    <t>Kielce</t>
  </si>
  <si>
    <t>Nowak</t>
  </si>
  <si>
    <t>Łopuszno</t>
  </si>
  <si>
    <t>Dobiecki</t>
  </si>
  <si>
    <t>Pierzchnianka</t>
  </si>
  <si>
    <t>Dąbrowska</t>
  </si>
  <si>
    <t>Oblęgorek</t>
  </si>
  <si>
    <t>Niewachlów</t>
  </si>
  <si>
    <t>Sienkiewicz</t>
  </si>
  <si>
    <t>Morawica</t>
  </si>
  <si>
    <t>Pawlikowa</t>
  </si>
  <si>
    <t>Jarzębiec</t>
  </si>
  <si>
    <t>Regulski</t>
  </si>
  <si>
    <t>Radomice-Gejzy</t>
  </si>
  <si>
    <t>Drewicz</t>
  </si>
  <si>
    <t>Czarnów</t>
  </si>
  <si>
    <t>Wolica B.</t>
  </si>
  <si>
    <t>Korzecko</t>
  </si>
  <si>
    <t>Krudzielski</t>
  </si>
  <si>
    <t>Zgórsko</t>
  </si>
  <si>
    <t>Biernacka</t>
  </si>
  <si>
    <t>Serbinów</t>
  </si>
  <si>
    <t>Mniów</t>
  </si>
  <si>
    <t>Niemojewski</t>
  </si>
  <si>
    <t>Modrzewina</t>
  </si>
  <si>
    <t>Borków</t>
  </si>
  <si>
    <t>Sterenzys</t>
  </si>
  <si>
    <t>Ajzyk</t>
  </si>
  <si>
    <t>Podzamcze Chęcińskie</t>
  </si>
  <si>
    <t>Mosty</t>
  </si>
  <si>
    <t>Bliżyn</t>
  </si>
  <si>
    <t>Borkowice</t>
  </si>
  <si>
    <t>konecki</t>
  </si>
  <si>
    <t>Dembińska</t>
  </si>
  <si>
    <t>Chlewiska</t>
  </si>
  <si>
    <t>Fidor</t>
  </si>
  <si>
    <t>Gowarczów</t>
  </si>
  <si>
    <t>Bałuchowski</t>
  </si>
  <si>
    <t>Fałków, Dziecin</t>
  </si>
  <si>
    <t>Ruda Maleniecka</t>
  </si>
  <si>
    <t>Jakubowski</t>
  </si>
  <si>
    <t>Fałków, Podzamcze</t>
  </si>
  <si>
    <t>Wyszyna Fałkowska</t>
  </si>
  <si>
    <t>Giełzów</t>
  </si>
  <si>
    <t>Morysiński</t>
  </si>
  <si>
    <t>Ludwinów</t>
  </si>
  <si>
    <t>Kotulski</t>
  </si>
  <si>
    <t>Radestów</t>
  </si>
  <si>
    <t>Łącka</t>
  </si>
  <si>
    <t>Rzuców</t>
  </si>
  <si>
    <t>Mokiejewski</t>
  </si>
  <si>
    <t>Ninków
Ruda Maleniecka</t>
  </si>
  <si>
    <t>Borkowice
Ruda Maleniecka</t>
  </si>
  <si>
    <t>Froelich</t>
  </si>
  <si>
    <t>Lipa</t>
  </si>
  <si>
    <t>Skórnice</t>
  </si>
  <si>
    <t>Czermno</t>
  </si>
  <si>
    <t>Kotarska</t>
  </si>
  <si>
    <t>Niekłań</t>
  </si>
  <si>
    <t>Odrowąż</t>
  </si>
  <si>
    <t>Zakłady Ostrowieckie Spółka</t>
  </si>
  <si>
    <t>Reczków</t>
  </si>
  <si>
    <t>Skotniki</t>
  </si>
  <si>
    <t>Plater Zyberk</t>
  </si>
  <si>
    <t>Modliszewice</t>
  </si>
  <si>
    <t>Końskie</t>
  </si>
  <si>
    <t>Tarnowski</t>
  </si>
  <si>
    <t>Sokołów</t>
  </si>
  <si>
    <t>Kanigowskiego spadkobiercy</t>
  </si>
  <si>
    <t>Paszkowice</t>
  </si>
  <si>
    <t>Sworzyce</t>
  </si>
  <si>
    <t>Soklens</t>
  </si>
  <si>
    <t>Starzechowice</t>
  </si>
  <si>
    <t>Władysław, Maria, Mieczysław</t>
  </si>
  <si>
    <t>Ruda Pilczycka</t>
  </si>
  <si>
    <t>Pijanów</t>
  </si>
  <si>
    <t>Zamoyski</t>
  </si>
  <si>
    <t>Reiter</t>
  </si>
  <si>
    <t>Gedeon</t>
  </si>
  <si>
    <t>Browary, Piła,
Końskie Wielkie</t>
  </si>
  <si>
    <t>Piskorzeniec</t>
  </si>
  <si>
    <t>Góry Mokre</t>
  </si>
  <si>
    <t xml:space="preserve">Kanigowski </t>
  </si>
  <si>
    <t>Dawidów</t>
  </si>
  <si>
    <t>Szlubowski</t>
  </si>
  <si>
    <t>Stanisławów Nowy</t>
  </si>
  <si>
    <t>Czechowicz Belina-</t>
  </si>
  <si>
    <t>Felicjanów</t>
  </si>
  <si>
    <t>Ja[…]wski</t>
  </si>
  <si>
    <t>Ruszkowice</t>
  </si>
  <si>
    <t>Weber</t>
  </si>
  <si>
    <t>Skąpe</t>
  </si>
  <si>
    <t xml:space="preserve">Mnin  </t>
  </si>
  <si>
    <t>Reizman</t>
  </si>
  <si>
    <t>Dawid</t>
  </si>
  <si>
    <t>Janików</t>
  </si>
  <si>
    <t>kozienicki</t>
  </si>
  <si>
    <t>Beyzym</t>
  </si>
  <si>
    <t>Emanuela</t>
  </si>
  <si>
    <t>Brzóza</t>
  </si>
  <si>
    <t>Policzna</t>
  </si>
  <si>
    <t>Przeździecki</t>
  </si>
  <si>
    <t>Czarnolas-Dwór</t>
  </si>
  <si>
    <t>Jełowiecki</t>
  </si>
  <si>
    <t>Świetlikowa Wola</t>
  </si>
  <si>
    <t>Pieniążek</t>
  </si>
  <si>
    <t>Natalia</t>
  </si>
  <si>
    <t>Grabów nad Wisłą</t>
  </si>
  <si>
    <t>Fridberg</t>
  </si>
  <si>
    <t>Łagów</t>
  </si>
  <si>
    <t>Ludwików</t>
  </si>
  <si>
    <t>Jagmin</t>
  </si>
  <si>
    <t>Sycyna</t>
  </si>
  <si>
    <t>Czapliński</t>
  </si>
  <si>
    <t>Wacławów</t>
  </si>
  <si>
    <t>Janinów</t>
  </si>
  <si>
    <t>Janowice-Baryczka</t>
  </si>
  <si>
    <t>Oblasy</t>
  </si>
  <si>
    <t>Kępa Bielańska</t>
  </si>
  <si>
    <t>Świerże Górne</t>
  </si>
  <si>
    <t>Majdany Piotrkowskie</t>
  </si>
  <si>
    <t>Freilich</t>
  </si>
  <si>
    <t>Abram</t>
  </si>
  <si>
    <t>Bronowice</t>
  </si>
  <si>
    <t>Góra Puławska</t>
  </si>
  <si>
    <t>Klikawa</t>
  </si>
  <si>
    <t>Piskorów</t>
  </si>
  <si>
    <t>Radzymiński</t>
  </si>
  <si>
    <t>Sarnów</t>
  </si>
  <si>
    <t>Plewiński</t>
  </si>
  <si>
    <t>Seweryn</t>
  </si>
  <si>
    <t>Leżenice</t>
  </si>
  <si>
    <t>Mariampol</t>
  </si>
  <si>
    <t>de Thun</t>
  </si>
  <si>
    <t>Andrzej</t>
  </si>
  <si>
    <t>Tezów</t>
  </si>
  <si>
    <t>Trzebień Bożówka</t>
  </si>
  <si>
    <t>Trzebień</t>
  </si>
  <si>
    <t>Studzienki</t>
  </si>
  <si>
    <t>Łękawica</t>
  </si>
  <si>
    <t>Magnuszew Nowy</t>
  </si>
  <si>
    <t>Gruszczyn</t>
  </si>
  <si>
    <t>Rozniszew</t>
  </si>
  <si>
    <t>Kassman</t>
  </si>
  <si>
    <t>Lejzor</t>
  </si>
  <si>
    <t>Mniszew (Kassmanów cukrownia)</t>
  </si>
  <si>
    <t>Blik</t>
  </si>
  <si>
    <t>Zakrzew-Zosin</t>
  </si>
  <si>
    <t>Dębski</t>
  </si>
  <si>
    <t>Anielin-Kępa</t>
  </si>
  <si>
    <t>Brenajzer</t>
  </si>
  <si>
    <t>Bobrowniki</t>
  </si>
  <si>
    <t>Antecki</t>
  </si>
  <si>
    <t>Boże</t>
  </si>
  <si>
    <t>Grabów nad Pilicą.</t>
  </si>
  <si>
    <t>Bagniewska</t>
  </si>
  <si>
    <t>Michałów Górny</t>
  </si>
  <si>
    <t>Dal-Trozzo</t>
  </si>
  <si>
    <t>Jarosław</t>
  </si>
  <si>
    <t>Komornicki</t>
  </si>
  <si>
    <t>Marynki-Dwór</t>
  </si>
  <si>
    <t>Palczew</t>
  </si>
  <si>
    <t>Bagno</t>
  </si>
  <si>
    <t>Zdzieński</t>
  </si>
  <si>
    <t>Bąkowiec</t>
  </si>
  <si>
    <t>Sieciechów</t>
  </si>
  <si>
    <t>Kozienice</t>
  </si>
  <si>
    <t>Sadłowice</t>
  </si>
  <si>
    <t>Bodzechów</t>
  </si>
  <si>
    <t>opatowski</t>
  </si>
  <si>
    <t>Jankowska</t>
  </si>
  <si>
    <t>W. M.</t>
  </si>
  <si>
    <t>Sowia-Góra</t>
  </si>
  <si>
    <t>Korytko</t>
  </si>
  <si>
    <t>T.W.S.</t>
  </si>
  <si>
    <t>Przyborów</t>
  </si>
  <si>
    <t>Olszowski</t>
  </si>
  <si>
    <t>Lenów</t>
  </si>
  <si>
    <t>Leśkiewicz</t>
  </si>
  <si>
    <t>Wrzawy</t>
  </si>
  <si>
    <t>Gaszyńska</t>
  </si>
  <si>
    <t>Jeziorko Las</t>
  </si>
  <si>
    <t>Łempicki</t>
  </si>
  <si>
    <t>August</t>
  </si>
  <si>
    <t>Krzemionki</t>
  </si>
  <si>
    <t>Baczyński</t>
  </si>
  <si>
    <t>Marchwińska</t>
  </si>
  <si>
    <t>Władkowice</t>
  </si>
  <si>
    <t>Rogowski</t>
  </si>
  <si>
    <t>Kotówka</t>
  </si>
  <si>
    <t>Sobieszczański S-ka</t>
  </si>
  <si>
    <t>Wronów</t>
  </si>
  <si>
    <t>Boksyce</t>
  </si>
  <si>
    <t>Reklewski</t>
  </si>
  <si>
    <t>Witosławice</t>
  </si>
  <si>
    <t>Strupice</t>
  </si>
  <si>
    <t>Ośniałowska</t>
  </si>
  <si>
    <t>Nagorzyce</t>
  </si>
  <si>
    <t>Pytkowski</t>
  </si>
  <si>
    <t>Mirogonowice</t>
  </si>
  <si>
    <t>Śnieżkowice</t>
  </si>
  <si>
    <t>Biechów</t>
  </si>
  <si>
    <t>Jasińska</t>
  </si>
  <si>
    <t>Horoch</t>
  </si>
  <si>
    <t>Garbacz</t>
  </si>
  <si>
    <t>Jagnińska</t>
  </si>
  <si>
    <t>Krystyna</t>
  </si>
  <si>
    <t>Szwarszowice</t>
  </si>
  <si>
    <t>Częstocice</t>
  </si>
  <si>
    <t>Jeleniec</t>
  </si>
  <si>
    <t>Halpert</t>
  </si>
  <si>
    <t>Margrabszczyzna</t>
  </si>
  <si>
    <t>Cichowski</t>
  </si>
  <si>
    <t>S.</t>
  </si>
  <si>
    <t>Prusy</t>
  </si>
  <si>
    <t>Czyżów-Szlachecki</t>
  </si>
  <si>
    <t>Targowski</t>
  </si>
  <si>
    <t>Sobótka</t>
  </si>
  <si>
    <t>Pawłów</t>
  </si>
  <si>
    <t>Targowska</t>
  </si>
  <si>
    <t>Pisary</t>
  </si>
  <si>
    <t>Zapusta</t>
  </si>
  <si>
    <t>Śmiłów</t>
  </si>
  <si>
    <t>Tański</t>
  </si>
  <si>
    <t xml:space="preserve">T. </t>
  </si>
  <si>
    <t>Jankowice</t>
  </si>
  <si>
    <t>Józefków</t>
  </si>
  <si>
    <t>Przeuszyn</t>
  </si>
  <si>
    <t>Ćmielów</t>
  </si>
  <si>
    <t>Piotrowski</t>
  </si>
  <si>
    <t>Małachów</t>
  </si>
  <si>
    <t>Sarnia-Zwola</t>
  </si>
  <si>
    <t>Grzegorzowice</t>
  </si>
  <si>
    <t>Kowalkowice</t>
  </si>
  <si>
    <t>Kunin</t>
  </si>
  <si>
    <t>Rauszer</t>
  </si>
  <si>
    <t>Jeleniów</t>
  </si>
  <si>
    <t>Konarski</t>
  </si>
  <si>
    <t>Włochy</t>
  </si>
  <si>
    <t>Kwaśniewska</t>
  </si>
  <si>
    <t>Lebensztajn</t>
  </si>
  <si>
    <t>Przepiórów</t>
  </si>
  <si>
    <t>Iwaniska</t>
  </si>
  <si>
    <t>Rytel</t>
  </si>
  <si>
    <t>Ujazd</t>
  </si>
  <si>
    <t>Orsetti</t>
  </si>
  <si>
    <t>Planta</t>
  </si>
  <si>
    <t>Morawski</t>
  </si>
  <si>
    <t>Mydłów-Mydłowiec</t>
  </si>
  <si>
    <t>Brzozowa</t>
  </si>
  <si>
    <t>Julianów</t>
  </si>
  <si>
    <t>Witkowski</t>
  </si>
  <si>
    <t>Janik I</t>
  </si>
  <si>
    <t>Kunów</t>
  </si>
  <si>
    <t>Nietulisko Małe</t>
  </si>
  <si>
    <t>Grobicki</t>
  </si>
  <si>
    <t>Janik II</t>
  </si>
  <si>
    <t>Szczygielski</t>
  </si>
  <si>
    <t>Sadłowizna</t>
  </si>
  <si>
    <t>Gajewicz</t>
  </si>
  <si>
    <t>Linów</t>
  </si>
  <si>
    <t>Lasocin</t>
  </si>
  <si>
    <t>Reklewska</t>
  </si>
  <si>
    <t>A. R.</t>
  </si>
  <si>
    <t>Łęg Rachowski</t>
  </si>
  <si>
    <t>Mine</t>
  </si>
  <si>
    <t>Kruków</t>
  </si>
  <si>
    <t>Ceber</t>
  </si>
  <si>
    <t>Malkowice</t>
  </si>
  <si>
    <t>Gorzków</t>
  </si>
  <si>
    <t>Kiełczyna</t>
  </si>
  <si>
    <t>Jagnin</t>
  </si>
  <si>
    <t>Modliborzyce</t>
  </si>
  <si>
    <t>Gołoszyce</t>
  </si>
  <si>
    <t>Pobroszyn</t>
  </si>
  <si>
    <t>Opatów</t>
  </si>
  <si>
    <t>Wojciechowski</t>
  </si>
  <si>
    <t>G.</t>
  </si>
  <si>
    <t>Podole</t>
  </si>
  <si>
    <t>Rzekowski</t>
  </si>
  <si>
    <t>Zochcin</t>
  </si>
  <si>
    <t>Marcinkowice</t>
  </si>
  <si>
    <t>Chruściński</t>
  </si>
  <si>
    <t>Nikisiałka</t>
  </si>
  <si>
    <t>Tudorów</t>
  </si>
  <si>
    <t>Karski</t>
  </si>
  <si>
    <t>Wlonice</t>
  </si>
  <si>
    <t>Ożarów</t>
  </si>
  <si>
    <t>Turnau</t>
  </si>
  <si>
    <t>Sobów</t>
  </si>
  <si>
    <t>Wyszmontów</t>
  </si>
  <si>
    <t>Podlesie</t>
  </si>
  <si>
    <t>Szumsko-Radostów</t>
  </si>
  <si>
    <t>Rembów</t>
  </si>
  <si>
    <t>Jelski</t>
  </si>
  <si>
    <t>Pągowiec</t>
  </si>
  <si>
    <t>Drogowle</t>
  </si>
  <si>
    <t>Biruk</t>
  </si>
  <si>
    <t>Bardo</t>
  </si>
  <si>
    <t>Kupferblum</t>
  </si>
  <si>
    <t>Drogowle I</t>
  </si>
  <si>
    <t>Lech</t>
  </si>
  <si>
    <t>Drogowle II</t>
  </si>
  <si>
    <t>Łysowody</t>
  </si>
  <si>
    <t>Ruda-Kościelna</t>
  </si>
  <si>
    <t>Hubanicka</t>
  </si>
  <si>
    <t>Sobańska</t>
  </si>
  <si>
    <t xml:space="preserve">M. </t>
  </si>
  <si>
    <t>Korycizna</t>
  </si>
  <si>
    <t>Jałowęsy</t>
  </si>
  <si>
    <t>Sadowie</t>
  </si>
  <si>
    <t>Niemienice</t>
  </si>
  <si>
    <t>Biernaccy-Świestowscy</t>
  </si>
  <si>
    <t>Porudzie</t>
  </si>
  <si>
    <t>A.W.</t>
  </si>
  <si>
    <t>Bogusławice</t>
  </si>
  <si>
    <t>Gromadzice</t>
  </si>
  <si>
    <t>Roguski</t>
  </si>
  <si>
    <t>E.</t>
  </si>
  <si>
    <t>Grocholice</t>
  </si>
  <si>
    <t>Winnicki</t>
  </si>
  <si>
    <t>Jacentów</t>
  </si>
  <si>
    <t>A.R.</t>
  </si>
  <si>
    <t>Wojciechowice</t>
  </si>
  <si>
    <t>Waśniów</t>
  </si>
  <si>
    <t>T.</t>
  </si>
  <si>
    <t>Zajączkowice</t>
  </si>
  <si>
    <t>Czajęcice</t>
  </si>
  <si>
    <t>Chocimów</t>
  </si>
  <si>
    <t>Kunice</t>
  </si>
  <si>
    <t>Łukawka</t>
  </si>
  <si>
    <t>Skotnicka</t>
  </si>
  <si>
    <t>R.</t>
  </si>
  <si>
    <t>Koszyce</t>
  </si>
  <si>
    <t>Bidziny</t>
  </si>
  <si>
    <t>Bieliński</t>
  </si>
  <si>
    <t>Jasice</t>
  </si>
  <si>
    <t>Kaliszany</t>
  </si>
  <si>
    <t>Gierczyce</t>
  </si>
  <si>
    <t>Podgajcze</t>
  </si>
  <si>
    <t>Mierzanowice</t>
  </si>
  <si>
    <t>Stodoły</t>
  </si>
  <si>
    <t>Bejsce</t>
  </si>
  <si>
    <t>pińczowski</t>
  </si>
  <si>
    <t>Byszewski</t>
  </si>
  <si>
    <t>Charbinowice</t>
  </si>
  <si>
    <t>Grodowice</t>
  </si>
  <si>
    <t>Bełzów</t>
  </si>
  <si>
    <t>Boszczynek</t>
  </si>
  <si>
    <t>Łubieńskiego spadkobiercy</t>
  </si>
  <si>
    <t>Bolowiec</t>
  </si>
  <si>
    <t>Ponińska</t>
  </si>
  <si>
    <t>Radwanowa</t>
  </si>
  <si>
    <t xml:space="preserve">Głuchów </t>
  </si>
  <si>
    <t>Małoszów</t>
  </si>
  <si>
    <t>Poniński</t>
  </si>
  <si>
    <t>Tempoczów</t>
  </si>
  <si>
    <t>Majer
Owsiany</t>
  </si>
  <si>
    <t>Zakrzów</t>
  </si>
  <si>
    <t>Czarkowy</t>
  </si>
  <si>
    <t>Pusłowski</t>
  </si>
  <si>
    <t>Dębiany</t>
  </si>
  <si>
    <t>Michalina</t>
  </si>
  <si>
    <t>Kamienna</t>
  </si>
  <si>
    <t>Grabkowski</t>
  </si>
  <si>
    <t>Kolosy</t>
  </si>
  <si>
    <t>Hanke</t>
  </si>
  <si>
    <t>Krzczonów</t>
  </si>
  <si>
    <t>Sokolina</t>
  </si>
  <si>
    <t>Szczytniki</t>
  </si>
  <si>
    <t>Zięblice</t>
  </si>
  <si>
    <t>Linowski</t>
  </si>
  <si>
    <t>Budziszowice</t>
  </si>
  <si>
    <t>Czarnocin</t>
  </si>
  <si>
    <t>Dobrzeński</t>
  </si>
  <si>
    <t>Cieszkowy</t>
  </si>
  <si>
    <t>Bukowski</t>
  </si>
  <si>
    <t>Ciuślice</t>
  </si>
  <si>
    <t>Ślaski</t>
  </si>
  <si>
    <t>Jadwisin</t>
  </si>
  <si>
    <t>Ponińskiego spadkobiercy</t>
  </si>
  <si>
    <t>Michałowice</t>
  </si>
  <si>
    <t>Miławczyce</t>
  </si>
  <si>
    <t>Probołowice</t>
  </si>
  <si>
    <t>Frycz</t>
  </si>
  <si>
    <t>Turnawiec</t>
  </si>
  <si>
    <t>Jurków</t>
  </si>
  <si>
    <t>Chotel</t>
  </si>
  <si>
    <t>Amelia</t>
  </si>
  <si>
    <t>Chroberz</t>
  </si>
  <si>
    <t>Wielopolski</t>
  </si>
  <si>
    <t>Mozgawa</t>
  </si>
  <si>
    <t>Młodzawy Duże</t>
  </si>
  <si>
    <t>Plechów</t>
  </si>
  <si>
    <t>Dobiesławice</t>
  </si>
  <si>
    <t>Podolany</t>
  </si>
  <si>
    <t>Rydel</t>
  </si>
  <si>
    <t>Stojanowice</t>
  </si>
  <si>
    <t>Karwacki</t>
  </si>
  <si>
    <t>Drożejowice</t>
  </si>
  <si>
    <t>Wędrychowskich</t>
  </si>
  <si>
    <t>Heleny i Julii</t>
  </si>
  <si>
    <t>Dziekanowice</t>
  </si>
  <si>
    <t>Spiro</t>
  </si>
  <si>
    <t>Krzysztoforia</t>
  </si>
  <si>
    <t>Małecki</t>
  </si>
  <si>
    <t>Pierociec</t>
  </si>
  <si>
    <t>Osuchowski</t>
  </si>
  <si>
    <t>Rosiejów</t>
  </si>
  <si>
    <t>Sielec Biskupi</t>
  </si>
  <si>
    <t>Szarbia</t>
  </si>
  <si>
    <t>Żakowska</t>
  </si>
  <si>
    <t>Góry</t>
  </si>
  <si>
    <t>Dembiński</t>
  </si>
  <si>
    <t>Szyszczyce</t>
  </si>
  <si>
    <t>Dymek</t>
  </si>
  <si>
    <t>Węchadłów</t>
  </si>
  <si>
    <t>Broniszów</t>
  </si>
  <si>
    <t>Kazimierza</t>
  </si>
  <si>
    <t>Donosy</t>
  </si>
  <si>
    <t>Postawki spadkobiercy</t>
  </si>
  <si>
    <t>Kazimierza Wielka</t>
  </si>
  <si>
    <t>Odonów</t>
  </si>
  <si>
    <t>Bronisław</t>
  </si>
  <si>
    <t>Słonowice</t>
  </si>
  <si>
    <t>Kije</t>
  </si>
  <si>
    <t>Kliszów</t>
  </si>
  <si>
    <t>Bobin</t>
  </si>
  <si>
    <t>Kościelec</t>
  </si>
  <si>
    <t>Ramiszowski</t>
  </si>
  <si>
    <t>Boronice</t>
  </si>
  <si>
    <t>Czerny</t>
  </si>
  <si>
    <t>Okęcki</t>
  </si>
  <si>
    <t>Piekary</t>
  </si>
  <si>
    <t>Morsztyn</t>
  </si>
  <si>
    <t>Posiłów</t>
  </si>
  <si>
    <t>Kamecka</t>
  </si>
  <si>
    <t>Karolina</t>
  </si>
  <si>
    <t>Jaksice</t>
  </si>
  <si>
    <t>Kijany</t>
  </si>
  <si>
    <t>Drzewiecki</t>
  </si>
  <si>
    <t>Książnice Małe</t>
  </si>
  <si>
    <t>Morsko</t>
  </si>
  <si>
    <t>Ciszewski</t>
  </si>
  <si>
    <t>Przemyków</t>
  </si>
  <si>
    <t>Lebowski</t>
  </si>
  <si>
    <t>Rachwałowice</t>
  </si>
  <si>
    <t>Gawrońska</t>
  </si>
  <si>
    <t>Ewa</t>
  </si>
  <si>
    <t>Włostowice</t>
  </si>
  <si>
    <t>Dalechowice</t>
  </si>
  <si>
    <t>Nagorzany</t>
  </si>
  <si>
    <t>Wojewódzki</t>
  </si>
  <si>
    <t>Euzebiusz</t>
  </si>
  <si>
    <t>Thugutt</t>
  </si>
  <si>
    <t>Lucyna</t>
  </si>
  <si>
    <t>Paśmiechy</t>
  </si>
  <si>
    <t>Kęsów</t>
  </si>
  <si>
    <t>Opatowiec</t>
  </si>
  <si>
    <t>Kobiela</t>
  </si>
  <si>
    <t>Potulin</t>
  </si>
  <si>
    <t>Rogów</t>
  </si>
  <si>
    <t>Brzeście</t>
  </si>
  <si>
    <t>Pińczów</t>
  </si>
  <si>
    <t>Saula spadkobiercy</t>
  </si>
  <si>
    <t>Chrabków</t>
  </si>
  <si>
    <t>Oleszczyk</t>
  </si>
  <si>
    <t>Folwark Podmiejski z Dóbr Pińczów</t>
  </si>
  <si>
    <t>Kobierski</t>
  </si>
  <si>
    <t>Sancygniów</t>
  </si>
  <si>
    <t>Saucygniów</t>
  </si>
  <si>
    <t>Deskur</t>
  </si>
  <si>
    <t>Szczotkowice</t>
  </si>
  <si>
    <t>Podlodowski</t>
  </si>
  <si>
    <t>Cudzynowice, Ostrów i Międzygórze</t>
  </si>
  <si>
    <t>Topola</t>
  </si>
  <si>
    <t>Krzyżanowski</t>
  </si>
  <si>
    <t>Włodzimierz</t>
  </si>
  <si>
    <t>Kobylniki</t>
  </si>
  <si>
    <t>Borkowska</t>
  </si>
  <si>
    <t>Cecylia</t>
  </si>
  <si>
    <t>Konarska</t>
  </si>
  <si>
    <t>Tekla</t>
  </si>
  <si>
    <t>Nieprowice,
 Rudawa</t>
  </si>
  <si>
    <t>Złota</t>
  </si>
  <si>
    <t>Pełczyska</t>
  </si>
  <si>
    <t>Wesołowska</t>
  </si>
  <si>
    <t>Żurawniki</t>
  </si>
  <si>
    <t>Lamot</t>
  </si>
  <si>
    <t>Skorocice</t>
  </si>
  <si>
    <t>Zagość</t>
  </si>
  <si>
    <t>Salimierscy</t>
  </si>
  <si>
    <t>Stefan, Zofia i Józef</t>
  </si>
  <si>
    <t>Chomentówek</t>
  </si>
  <si>
    <t>Chmielnik</t>
  </si>
  <si>
    <t>buski</t>
  </si>
  <si>
    <t>Fabryka Emalii</t>
  </si>
  <si>
    <t>Śladków Duży</t>
  </si>
  <si>
    <t>Worytkiewicz</t>
  </si>
  <si>
    <t>Łagiewniki</t>
  </si>
  <si>
    <t>Sędziejowice</t>
  </si>
  <si>
    <t>Kaufman</t>
  </si>
  <si>
    <t>Żydów</t>
  </si>
  <si>
    <t>spółka żydowska</t>
  </si>
  <si>
    <t>Grotniki</t>
  </si>
  <si>
    <t>Bossowice</t>
  </si>
  <si>
    <t>Grabki</t>
  </si>
  <si>
    <t>Kalinki spadkobiercy</t>
  </si>
  <si>
    <t>Edwarda</t>
  </si>
  <si>
    <t>Grabki Duże</t>
  </si>
  <si>
    <t>Wysocki</t>
  </si>
  <si>
    <t>Gnojno Pożogi</t>
  </si>
  <si>
    <t>Gnojno</t>
  </si>
  <si>
    <t>Łuniewska</t>
  </si>
  <si>
    <t>Kurozwęki</t>
  </si>
  <si>
    <t>Popiel</t>
  </si>
  <si>
    <t>Marcin</t>
  </si>
  <si>
    <t>Celiny</t>
  </si>
  <si>
    <t>Maleszowa</t>
  </si>
  <si>
    <t>Strauch</t>
  </si>
  <si>
    <t>Tarnoskała</t>
  </si>
  <si>
    <t>Krąbaczek</t>
  </si>
  <si>
    <t>Słupia</t>
  </si>
  <si>
    <t>Pacanów</t>
  </si>
  <si>
    <t>Radziwiłł</t>
  </si>
  <si>
    <t>Maciej</t>
  </si>
  <si>
    <t>Smogorzów</t>
  </si>
  <si>
    <t>Pęczelice</t>
  </si>
  <si>
    <t>Łatanice</t>
  </si>
  <si>
    <t>Radzanów</t>
  </si>
  <si>
    <t>Budzyń</t>
  </si>
  <si>
    <t>Kotliński</t>
  </si>
  <si>
    <t>Patek</t>
  </si>
  <si>
    <t>Gadawa</t>
  </si>
  <si>
    <t>Bronikowski</t>
  </si>
  <si>
    <t>Potok</t>
  </si>
  <si>
    <t>Ostrowska</t>
  </si>
  <si>
    <t>Niziny</t>
  </si>
  <si>
    <t>Oględów</t>
  </si>
  <si>
    <t>Sichów</t>
  </si>
  <si>
    <t>Brzozówka</t>
  </si>
  <si>
    <t>Tuczępy</t>
  </si>
  <si>
    <t>Głuski</t>
  </si>
  <si>
    <t>Dobrów</t>
  </si>
  <si>
    <t>Nieciesławice</t>
  </si>
  <si>
    <t>Szaniec</t>
  </si>
  <si>
    <t>Nowakowski</t>
  </si>
  <si>
    <t>Budy</t>
  </si>
  <si>
    <t>Hess</t>
  </si>
  <si>
    <t>Słabkowice</t>
  </si>
  <si>
    <t>Stokowski</t>
  </si>
  <si>
    <t>Kołaczkowice</t>
  </si>
  <si>
    <t>Wagmajster</t>
  </si>
  <si>
    <t>Wolf</t>
  </si>
  <si>
    <t>Wolica</t>
  </si>
  <si>
    <t>Szczeglin</t>
  </si>
  <si>
    <t>Szydłowska</t>
  </si>
  <si>
    <t>Jastrzębiec</t>
  </si>
  <si>
    <t>Wójcza - Chrzanów</t>
  </si>
  <si>
    <t>Wójcza</t>
  </si>
  <si>
    <t>Zborów</t>
  </si>
  <si>
    <t>Łaszkiewicz</t>
  </si>
  <si>
    <t>Rzegocin</t>
  </si>
  <si>
    <t>Gielniewski</t>
  </si>
  <si>
    <t>Kików</t>
  </si>
  <si>
    <t>Cukierman</t>
  </si>
  <si>
    <t>Zagorzany</t>
  </si>
  <si>
    <t>Rozyńska</t>
  </si>
  <si>
    <t>Irena</t>
  </si>
  <si>
    <t>Kwasów</t>
  </si>
  <si>
    <t>Oleśnica</t>
  </si>
  <si>
    <t>Hodowla nasion "Udycz"</t>
  </si>
  <si>
    <t>Brody Duże</t>
  </si>
  <si>
    <t>Mandelman</t>
  </si>
  <si>
    <t>Gołuchów</t>
  </si>
  <si>
    <t>Żakowski</t>
  </si>
  <si>
    <t>Ptasznik</t>
  </si>
  <si>
    <t>Skotniki Małe</t>
  </si>
  <si>
    <t>Nadole</t>
  </si>
  <si>
    <t>Busko</t>
  </si>
  <si>
    <t>Kotuszów</t>
  </si>
  <si>
    <t>Słupiec</t>
  </si>
  <si>
    <t>Kołodziej</t>
  </si>
  <si>
    <t>Aleksandria I</t>
  </si>
  <si>
    <t>Dzbów</t>
  </si>
  <si>
    <t>częstochowski</t>
  </si>
  <si>
    <t>Majer</t>
  </si>
  <si>
    <t>Biała - Górna</t>
  </si>
  <si>
    <t>Kamyk</t>
  </si>
  <si>
    <t>Kawczyński</t>
  </si>
  <si>
    <t>Błeszno-Brzeziny</t>
  </si>
  <si>
    <t>Wrzosowa</t>
  </si>
  <si>
    <t>Rozenbaum</t>
  </si>
  <si>
    <t>Josek</t>
  </si>
  <si>
    <t>Bystrzanowice</t>
  </si>
  <si>
    <t>Potok-Złoty</t>
  </si>
  <si>
    <t>Damkowice</t>
  </si>
  <si>
    <t>Kuźniczka</t>
  </si>
  <si>
    <t>Dorzena Kłobudzka</t>
  </si>
  <si>
    <t>Kłobucki</t>
  </si>
  <si>
    <t>Gorzelnia</t>
  </si>
  <si>
    <t>Grabówka</t>
  </si>
  <si>
    <t>Huta Stara Sobuczyna</t>
  </si>
  <si>
    <t>Jackowizna</t>
  </si>
  <si>
    <t>Jaskrów</t>
  </si>
  <si>
    <t>Wancerzów</t>
  </si>
  <si>
    <t>Apanowicz</t>
  </si>
  <si>
    <t>Kalej</t>
  </si>
  <si>
    <t>Grabowica</t>
  </si>
  <si>
    <t>Kamienica Polska</t>
  </si>
  <si>
    <t>Kam.Polska</t>
  </si>
  <si>
    <t>Kopalnia Rudy</t>
  </si>
  <si>
    <t>Zandsztajn</t>
  </si>
  <si>
    <t>Rędziny</t>
  </si>
  <si>
    <t>Popów</t>
  </si>
  <si>
    <t>Rząsiński</t>
  </si>
  <si>
    <t>Kobukowice</t>
  </si>
  <si>
    <t>Danielczyk</t>
  </si>
  <si>
    <t>Konin</t>
  </si>
  <si>
    <t>Łącki</t>
  </si>
  <si>
    <t>Kozopiska</t>
  </si>
  <si>
    <t>Wereszczyński</t>
  </si>
  <si>
    <t>Kuźmierki</t>
  </si>
  <si>
    <t>Siemińska</t>
  </si>
  <si>
    <t>Libidza</t>
  </si>
  <si>
    <t>Olszyńskiego spadkobiercy</t>
  </si>
  <si>
    <t>Lipie i Zbrojewskie</t>
  </si>
  <si>
    <t>Lipie</t>
  </si>
  <si>
    <t>Steinhagen</t>
  </si>
  <si>
    <t>Lubojenka</t>
  </si>
  <si>
    <t>Mykanów</t>
  </si>
  <si>
    <t>Sakowicza spadkobiercy</t>
  </si>
  <si>
    <t>Łojki</t>
  </si>
  <si>
    <t>Rudnickiego spadkobiercy</t>
  </si>
  <si>
    <t>Madolin</t>
  </si>
  <si>
    <t>Książyk</t>
  </si>
  <si>
    <t>Małusy Wielkie</t>
  </si>
  <si>
    <t>Mirów</t>
  </si>
  <si>
    <t>Mokrzesz</t>
  </si>
  <si>
    <t>Czaplicka</t>
  </si>
  <si>
    <t>Panki</t>
  </si>
  <si>
    <t>Parzymiechy</t>
  </si>
  <si>
    <t>Rudniki</t>
  </si>
  <si>
    <t>Pogowski</t>
  </si>
  <si>
    <t>Lud.</t>
  </si>
  <si>
    <t>Rząsowa</t>
  </si>
  <si>
    <t>Turów</t>
  </si>
  <si>
    <t>Olsztyn</t>
  </si>
  <si>
    <t>Walenczów</t>
  </si>
  <si>
    <t>Szancer</t>
  </si>
  <si>
    <t>Wrzosowiak</t>
  </si>
  <si>
    <t>Częstochowa</t>
  </si>
  <si>
    <t>Hohn</t>
  </si>
  <si>
    <t>Wyczerpy Dolne</t>
  </si>
  <si>
    <t>Gajzlera spadkobiercy</t>
  </si>
  <si>
    <t>Zagórze</t>
  </si>
  <si>
    <t xml:space="preserve">Kłobuck </t>
  </si>
  <si>
    <t>Zakrzew</t>
  </si>
  <si>
    <t>Kłobuczek</t>
  </si>
  <si>
    <t>Zarębice</t>
  </si>
  <si>
    <t>Przyrów</t>
  </si>
  <si>
    <t>Stojowski</t>
  </si>
  <si>
    <t>Potok Złoty</t>
  </si>
  <si>
    <t>Dębska Wola</t>
  </si>
  <si>
    <t>Sobków</t>
  </si>
  <si>
    <t xml:space="preserve">Grabowski </t>
  </si>
  <si>
    <t>Chmielowice</t>
  </si>
  <si>
    <t>Sredel</t>
  </si>
  <si>
    <t>Korytnica</t>
  </si>
  <si>
    <t>Drochów Dolny</t>
  </si>
  <si>
    <t>Bilewicki</t>
  </si>
  <si>
    <t>Bron.</t>
  </si>
  <si>
    <t>Lukowa</t>
  </si>
  <si>
    <t>Siedlce</t>
  </si>
  <si>
    <t>Kochanowski</t>
  </si>
  <si>
    <t>Sobków Nida</t>
  </si>
  <si>
    <t>Kaminer</t>
  </si>
  <si>
    <t>Szlama</t>
  </si>
  <si>
    <t>Sokołów Górny</t>
  </si>
  <si>
    <t>Kopernius</t>
  </si>
  <si>
    <t>Wojkowice</t>
  </si>
  <si>
    <t>Pietraszewski</t>
  </si>
  <si>
    <t>Kotlice</t>
  </si>
  <si>
    <t>Raków</t>
  </si>
  <si>
    <t>Kruszewski</t>
  </si>
  <si>
    <t>Lścin</t>
  </si>
  <si>
    <t>Mokrsko Dolne</t>
  </si>
  <si>
    <t>Szymanowski</t>
  </si>
  <si>
    <t>Opatkowice Muzowane, Kawęczyn</t>
  </si>
  <si>
    <t>Mierzwin</t>
  </si>
  <si>
    <t>Motkowice</t>
  </si>
  <si>
    <t>Zagaje</t>
  </si>
  <si>
    <t>Łuszczkiewicz</t>
  </si>
  <si>
    <t>Lubcza</t>
  </si>
  <si>
    <t>Nawarzyce</t>
  </si>
  <si>
    <t>A. i L.</t>
  </si>
  <si>
    <t>Nawarzyce Leśne</t>
  </si>
  <si>
    <t>Bukowiński</t>
  </si>
  <si>
    <t>Przezwody</t>
  </si>
  <si>
    <t>Sowiński</t>
  </si>
  <si>
    <t>Sędowice</t>
  </si>
  <si>
    <t>Lichorska</t>
  </si>
  <si>
    <t>Strzeszkowice</t>
  </si>
  <si>
    <t>Doskowski</t>
  </si>
  <si>
    <t>Niegosławice</t>
  </si>
  <si>
    <t>Przyłęczek</t>
  </si>
  <si>
    <t>Wodzisław</t>
  </si>
  <si>
    <t>Kowerski</t>
  </si>
  <si>
    <t>Piotrkowice</t>
  </si>
  <si>
    <t>Lanckoroński</t>
  </si>
  <si>
    <t>Klemencice</t>
  </si>
  <si>
    <t>Mierzawa</t>
  </si>
  <si>
    <t>Krzetów</t>
  </si>
  <si>
    <t>Mstyczów</t>
  </si>
  <si>
    <t xml:space="preserve">Kugler </t>
  </si>
  <si>
    <t>Boleścice</t>
  </si>
  <si>
    <t>Sędziszów</t>
  </si>
  <si>
    <t>Pawłowice</t>
  </si>
  <si>
    <t>Dobrowolska</t>
  </si>
  <si>
    <t>Iza</t>
  </si>
  <si>
    <t>Jaronowice</t>
  </si>
  <si>
    <t>Nagłowice</t>
  </si>
  <si>
    <t>Biernacki</t>
  </si>
  <si>
    <t>Łowinia</t>
  </si>
  <si>
    <t>Podgaj</t>
  </si>
  <si>
    <t>Rakoszyn</t>
  </si>
  <si>
    <t>Suchecki</t>
  </si>
  <si>
    <t>Ślęcin</t>
  </si>
  <si>
    <t>Trzciniec</t>
  </si>
  <si>
    <t>Stemfeld</t>
  </si>
  <si>
    <t>Sieńsko Józefów</t>
  </si>
  <si>
    <t>Janiszewski Biernacki</t>
  </si>
  <si>
    <t>Cierno</t>
  </si>
  <si>
    <t>Prząsław</t>
  </si>
  <si>
    <t>Wł.</t>
  </si>
  <si>
    <t>Diament</t>
  </si>
  <si>
    <t>Jerzy i M.</t>
  </si>
  <si>
    <t>Lasków</t>
  </si>
  <si>
    <t>Chorzewa, Sułków</t>
  </si>
  <si>
    <t>Onufrowicz</t>
  </si>
  <si>
    <t>Skroniów</t>
  </si>
  <si>
    <t>Deszno</t>
  </si>
  <si>
    <t>Bielski</t>
  </si>
  <si>
    <t>Lipno</t>
  </si>
  <si>
    <t>Węgleszyn</t>
  </si>
  <si>
    <t>Rzeszówek</t>
  </si>
  <si>
    <t>Krasowscy</t>
  </si>
  <si>
    <t>Chycza</t>
  </si>
  <si>
    <t>Oksa</t>
  </si>
  <si>
    <t>Lasochów</t>
  </si>
  <si>
    <t>Małogoszcz</t>
  </si>
  <si>
    <t>Mieronice II</t>
  </si>
  <si>
    <t>Złotniki</t>
  </si>
  <si>
    <t>Rogajski</t>
  </si>
  <si>
    <t>Karsznice</t>
  </si>
  <si>
    <t>Baran</t>
  </si>
  <si>
    <t>Mnichów</t>
  </si>
  <si>
    <t>Brzegi</t>
  </si>
  <si>
    <t>Jaskółowski</t>
  </si>
  <si>
    <t>Rudki, Szczepanów</t>
  </si>
  <si>
    <t>Rypiński</t>
  </si>
  <si>
    <t>Skotnicki</t>
  </si>
  <si>
    <t>Ossowa</t>
  </si>
  <si>
    <t>Raszków</t>
  </si>
  <si>
    <t>Sikorski</t>
  </si>
  <si>
    <t>Sprowa</t>
  </si>
  <si>
    <t>Moes</t>
  </si>
  <si>
    <t>Stawiszyn
Dębniak
Branica</t>
  </si>
  <si>
    <t>Białobrzegi</t>
  </si>
  <si>
    <t>radomski</t>
  </si>
  <si>
    <t>Przyłęcki</t>
  </si>
  <si>
    <t>Sucha, Kamień</t>
  </si>
  <si>
    <t>Glinka</t>
  </si>
  <si>
    <t>Mikówka</t>
  </si>
  <si>
    <t>Chruściechów</t>
  </si>
  <si>
    <t>Arkuszewska</t>
  </si>
  <si>
    <t>Chomentów Puszcz</t>
  </si>
  <si>
    <t>Gębarzów</t>
  </si>
  <si>
    <t>Rudzki</t>
  </si>
  <si>
    <t>Chomentów Socha</t>
  </si>
  <si>
    <t>Gajewski</t>
  </si>
  <si>
    <t>Mazowszany</t>
  </si>
  <si>
    <t>Późniak</t>
  </si>
  <si>
    <t>Bierwce</t>
  </si>
  <si>
    <t>Jedlińsk</t>
  </si>
  <si>
    <t>Jedlanka</t>
  </si>
  <si>
    <t>Trzcińska</t>
  </si>
  <si>
    <t>Kowala
Stępocina</t>
  </si>
  <si>
    <t>Kowala</t>
  </si>
  <si>
    <t>Walewska</t>
  </si>
  <si>
    <t>Krychowice</t>
  </si>
  <si>
    <t>Ekiert</t>
  </si>
  <si>
    <t>Ruda Wielka</t>
  </si>
  <si>
    <t>Wośniki</t>
  </si>
  <si>
    <t>Pruszak</t>
  </si>
  <si>
    <t>Kosów</t>
  </si>
  <si>
    <t>Nieciecki</t>
  </si>
  <si>
    <t>Kozłów</t>
  </si>
  <si>
    <t>Klwatka Królewska</t>
  </si>
  <si>
    <t>Kuczki</t>
  </si>
  <si>
    <t>Sotkiewicz</t>
  </si>
  <si>
    <t>Chronówek</t>
  </si>
  <si>
    <t>Orońsko</t>
  </si>
  <si>
    <t>Karwińska</t>
  </si>
  <si>
    <t>Krogulcza Mokra</t>
  </si>
  <si>
    <t>Omięcin</t>
  </si>
  <si>
    <t>Łaniewski</t>
  </si>
  <si>
    <t>Daszewski</t>
  </si>
  <si>
    <t>Rożki</t>
  </si>
  <si>
    <t>Wałsnów</t>
  </si>
  <si>
    <t>Potworów, Rdzów,</t>
  </si>
  <si>
    <t>Potworów</t>
  </si>
  <si>
    <t>Boniecki</t>
  </si>
  <si>
    <t>Wólka Rogalińska</t>
  </si>
  <si>
    <t>Beitman</t>
  </si>
  <si>
    <t>Nuta</t>
  </si>
  <si>
    <t>Goszczowice</t>
  </si>
  <si>
    <t>Przytyk</t>
  </si>
  <si>
    <t>Zameczek</t>
  </si>
  <si>
    <t>Lubieniewska</t>
  </si>
  <si>
    <t>Lipienice</t>
  </si>
  <si>
    <t>Kawecki</t>
  </si>
  <si>
    <t xml:space="preserve">Józef </t>
  </si>
  <si>
    <t>Grzmiąca</t>
  </si>
  <si>
    <t>Las Prawdzic</t>
  </si>
  <si>
    <t>Maków</t>
  </si>
  <si>
    <t>Skaryszów</t>
  </si>
  <si>
    <t>Czarnocki</t>
  </si>
  <si>
    <t>Czapczyński</t>
  </si>
  <si>
    <t>Brzeźce</t>
  </si>
  <si>
    <t>Stromiec</t>
  </si>
  <si>
    <t>Bagniewski</t>
  </si>
  <si>
    <t>Pokrzywna</t>
  </si>
  <si>
    <t>Szczyty</t>
  </si>
  <si>
    <t>Dąbrówka Podłężna</t>
  </si>
  <si>
    <t>Wielogóra</t>
  </si>
  <si>
    <t>Targański</t>
  </si>
  <si>
    <t>Janusz</t>
  </si>
  <si>
    <t>Klwaty</t>
  </si>
  <si>
    <t>Piastów</t>
  </si>
  <si>
    <t>Makulec</t>
  </si>
  <si>
    <t>Piastów A</t>
  </si>
  <si>
    <t>Wsola</t>
  </si>
  <si>
    <t>Szydłowiec</t>
  </si>
  <si>
    <t>Kłudno</t>
  </si>
  <si>
    <t>Wieniawa</t>
  </si>
  <si>
    <t>Konary Zadąbrowie</t>
  </si>
  <si>
    <t>Helbich</t>
  </si>
  <si>
    <t>Młodocin Większy</t>
  </si>
  <si>
    <t>Wolanów</t>
  </si>
  <si>
    <t>Lipiński</t>
  </si>
  <si>
    <t>Erazm</t>
  </si>
  <si>
    <t>Oblas</t>
  </si>
  <si>
    <t>Grodziński</t>
  </si>
  <si>
    <t>Strzałków</t>
  </si>
  <si>
    <t>Wyręba</t>
  </si>
  <si>
    <t>Jaszowice</t>
  </si>
  <si>
    <t>Milejowice</t>
  </si>
  <si>
    <t>Parniewski</t>
  </si>
  <si>
    <t>Taczów</t>
  </si>
  <si>
    <t>Kieterowicz</t>
  </si>
  <si>
    <t>Pomorzany</t>
  </si>
  <si>
    <t>Zalesice</t>
  </si>
  <si>
    <t>Modrzejowice</t>
  </si>
  <si>
    <t>Klwatka Szlachecka</t>
  </si>
  <si>
    <t>Den</t>
  </si>
  <si>
    <t>Chaim Mordka</t>
  </si>
  <si>
    <t>Krzyszkowice</t>
  </si>
  <si>
    <t>Plszowa</t>
  </si>
  <si>
    <t>Kozłówka</t>
  </si>
  <si>
    <t>Jabłonna</t>
  </si>
  <si>
    <t>Łoniów</t>
  </si>
  <si>
    <t>sandomierski</t>
  </si>
  <si>
    <t>Moszyński</t>
  </si>
  <si>
    <t>Emanuel</t>
  </si>
  <si>
    <t>Skrobno</t>
  </si>
  <si>
    <t>Żurawica</t>
  </si>
  <si>
    <t>Skrzypaczowice</t>
  </si>
  <si>
    <t>Trzebiesławice</t>
  </si>
  <si>
    <t>Cieślakowski ks.</t>
  </si>
  <si>
    <t>Krysin</t>
  </si>
  <si>
    <t>Rzękowski</t>
  </si>
  <si>
    <t>Suliszów</t>
  </si>
  <si>
    <t>Ruszcza Płaszczyzna</t>
  </si>
  <si>
    <t>Kosicka</t>
  </si>
  <si>
    <t>Bazów</t>
  </si>
  <si>
    <t>Masiewicz</t>
  </si>
  <si>
    <t>Wnorów</t>
  </si>
  <si>
    <t>Domaradzice</t>
  </si>
  <si>
    <t>Jurkowice</t>
  </si>
  <si>
    <t>Kulisz</t>
  </si>
  <si>
    <t>Nawodzice i Żyznów</t>
  </si>
  <si>
    <t>Szczeglice</t>
  </si>
  <si>
    <t>Ziętarski</t>
  </si>
  <si>
    <t>Ułanowice</t>
  </si>
  <si>
    <t>Chajęcki</t>
  </si>
  <si>
    <t>Witowice</t>
  </si>
  <si>
    <t>Niwińska</t>
  </si>
  <si>
    <t>Byszów</t>
  </si>
  <si>
    <t>Klimontów</t>
  </si>
  <si>
    <t>Faliszowice</t>
  </si>
  <si>
    <t>Jachimowice</t>
  </si>
  <si>
    <t xml:space="preserve">Bronikowski </t>
  </si>
  <si>
    <t>Janowice</t>
  </si>
  <si>
    <t>Ossolin</t>
  </si>
  <si>
    <t>Szymon</t>
  </si>
  <si>
    <t>Przybysławice</t>
  </si>
  <si>
    <t>Beszyce</t>
  </si>
  <si>
    <t>Koprzywnica</t>
  </si>
  <si>
    <t>Ofman</t>
  </si>
  <si>
    <t>Ela</t>
  </si>
  <si>
    <t>Błonie</t>
  </si>
  <si>
    <t>Dmosice</t>
  </si>
  <si>
    <t>Nieźwice</t>
  </si>
  <si>
    <t>Przewłoka</t>
  </si>
  <si>
    <t>Głazów</t>
  </si>
  <si>
    <t>Obrazów</t>
  </si>
  <si>
    <t>Instytut Św. Ducha</t>
  </si>
  <si>
    <t>Komorna</t>
  </si>
  <si>
    <t>Bukowińska</t>
  </si>
  <si>
    <t>Wawro</t>
  </si>
  <si>
    <t>Róża</t>
  </si>
  <si>
    <t>Obrazów Szpital</t>
  </si>
  <si>
    <t>Fun. Hipot. Lanckorońskiego</t>
  </si>
  <si>
    <t>Święcice</t>
  </si>
  <si>
    <t>Wieprzki</t>
  </si>
  <si>
    <t>Zdanów</t>
  </si>
  <si>
    <t>Jaźwiny</t>
  </si>
  <si>
    <t>Osiek</t>
  </si>
  <si>
    <t>Chołociński</t>
  </si>
  <si>
    <t>Ruszcza Dolna</t>
  </si>
  <si>
    <t>Połaniec</t>
  </si>
  <si>
    <t>Knothe</t>
  </si>
  <si>
    <t>Rytwiany</t>
  </si>
  <si>
    <t>Artur</t>
  </si>
  <si>
    <t>Matjaszów, Szwagrów</t>
  </si>
  <si>
    <t>Trusko Wielkie</t>
  </si>
  <si>
    <t>Łaziska Grocholskie</t>
  </si>
  <si>
    <t>Wiśniowa</t>
  </si>
  <si>
    <t>Piątkiewicz</t>
  </si>
  <si>
    <t>Bugaj</t>
  </si>
  <si>
    <t>Wilczyce</t>
  </si>
  <si>
    <t>Łukowa</t>
  </si>
  <si>
    <t>Darowski</t>
  </si>
  <si>
    <t xml:space="preserve">Świeżyński </t>
  </si>
  <si>
    <t>Świeżyński</t>
  </si>
  <si>
    <t>Samborzec</t>
  </si>
  <si>
    <t>Śmiechowice</t>
  </si>
  <si>
    <t>Ostrołęka</t>
  </si>
  <si>
    <t>Gołębiów</t>
  </si>
  <si>
    <t>Lipnik</t>
  </si>
  <si>
    <t>Niwiński</t>
  </si>
  <si>
    <t>Kurów</t>
  </si>
  <si>
    <t>Malice-Kościelne</t>
  </si>
  <si>
    <t>Leszczków</t>
  </si>
  <si>
    <t>Międzygórz</t>
  </si>
  <si>
    <t>Pęcławice</t>
  </si>
  <si>
    <t>Słabuszowice</t>
  </si>
  <si>
    <t>Swojków</t>
  </si>
  <si>
    <t>Sternalice</t>
  </si>
  <si>
    <t>Usarzów</t>
  </si>
  <si>
    <t>Ublinek</t>
  </si>
  <si>
    <t>Winiarski</t>
  </si>
  <si>
    <t>Włostów</t>
  </si>
  <si>
    <t>Jaroszówka</t>
  </si>
  <si>
    <t>Dwikozy</t>
  </si>
  <si>
    <t>Podgaje</t>
  </si>
  <si>
    <t>Kamocka</t>
  </si>
  <si>
    <t>Słupcza</t>
  </si>
  <si>
    <t>Łępicki</t>
  </si>
  <si>
    <t>Winiary</t>
  </si>
  <si>
    <t>Wymysłów</t>
  </si>
  <si>
    <t>Dobromice</t>
  </si>
  <si>
    <t>włoszczowski</t>
  </si>
  <si>
    <t>Rączki</t>
  </si>
  <si>
    <t>Bzowski</t>
  </si>
  <si>
    <t>Stanowisko</t>
  </si>
  <si>
    <t>Ireneusz</t>
  </si>
  <si>
    <t>Kluczewsko</t>
  </si>
  <si>
    <t>Januszewice</t>
  </si>
  <si>
    <t xml:space="preserve">Fabrykant </t>
  </si>
  <si>
    <t>Sura</t>
  </si>
  <si>
    <t>Oleszno</t>
  </si>
  <si>
    <t>Krystian</t>
  </si>
  <si>
    <t>Wola Świdzińska</t>
  </si>
  <si>
    <t>Ludynia</t>
  </si>
  <si>
    <t>Włoszczowa</t>
  </si>
  <si>
    <t>Nieznanowice</t>
  </si>
  <si>
    <t>Przygradów</t>
  </si>
  <si>
    <t>Chrząstów</t>
  </si>
  <si>
    <t>Kuczków</t>
  </si>
  <si>
    <t>Czarnca</t>
  </si>
  <si>
    <t>Secemin</t>
  </si>
  <si>
    <t>Andrzejówka</t>
  </si>
  <si>
    <t>Korsakowa</t>
  </si>
  <si>
    <t>Ludwika</t>
  </si>
  <si>
    <t>Lohman</t>
  </si>
  <si>
    <t>Bichniów</t>
  </si>
  <si>
    <t>Makulski</t>
  </si>
  <si>
    <t>Ropocice</t>
  </si>
  <si>
    <t>Ojsławice</t>
  </si>
  <si>
    <t>Radków</t>
  </si>
  <si>
    <t>Bieganów</t>
  </si>
  <si>
    <t>Pelagia</t>
  </si>
  <si>
    <t>Czaryż-Bałków</t>
  </si>
  <si>
    <t>Krzepin</t>
  </si>
  <si>
    <t>Siemiński</t>
  </si>
  <si>
    <t>Krassówek</t>
  </si>
  <si>
    <t>Krassów</t>
  </si>
  <si>
    <t>Kossów-Kwilina</t>
  </si>
  <si>
    <t>Mękarzów</t>
  </si>
  <si>
    <t>Moskorzew</t>
  </si>
  <si>
    <t>Zygmunyt</t>
  </si>
  <si>
    <t>Potocka</t>
  </si>
  <si>
    <t>Szczekociny</t>
  </si>
  <si>
    <t>Ciechanowski</t>
  </si>
  <si>
    <t>Nakło</t>
  </si>
  <si>
    <t>Irzadzie</t>
  </si>
  <si>
    <t>Komorowski</t>
  </si>
  <si>
    <t xml:space="preserve">Siedliska </t>
  </si>
  <si>
    <t>Tęgobórz</t>
  </si>
  <si>
    <t>Zawada</t>
  </si>
  <si>
    <t xml:space="preserve">Irzadzie </t>
  </si>
  <si>
    <t>Krotkiewski</t>
  </si>
  <si>
    <t>Wygiełzów</t>
  </si>
  <si>
    <t>Biała Błotna</t>
  </si>
  <si>
    <t>Lelów</t>
  </si>
  <si>
    <t>Rajski</t>
  </si>
  <si>
    <t>Turzyn</t>
  </si>
  <si>
    <t>Biała Wielka</t>
  </si>
  <si>
    <t>Biała Leśna</t>
  </si>
  <si>
    <t>Bogumiłek</t>
  </si>
  <si>
    <t>Mełchów</t>
  </si>
  <si>
    <t>Pilczyca</t>
  </si>
  <si>
    <t>Henryków</t>
  </si>
  <si>
    <t>Lgota Błotna</t>
  </si>
  <si>
    <t>Cytra</t>
  </si>
  <si>
    <t>Olszyna</t>
  </si>
  <si>
    <t>Belina</t>
  </si>
  <si>
    <t>Sułków</t>
  </si>
  <si>
    <t>Krasocin</t>
  </si>
  <si>
    <t>Fligielówka</t>
  </si>
  <si>
    <t>Węgrzyński</t>
  </si>
  <si>
    <t>Kurzelów</t>
  </si>
  <si>
    <t>Adolfin Grojec</t>
  </si>
  <si>
    <t>bialski</t>
  </si>
  <si>
    <t>krakowskie</t>
  </si>
  <si>
    <t>Fryda</t>
  </si>
  <si>
    <t>Bestwina</t>
  </si>
  <si>
    <t>Habsburg</t>
  </si>
  <si>
    <t>Fundacja Grygierzec</t>
  </si>
  <si>
    <t>Bestwinka</t>
  </si>
  <si>
    <t>Bulowice</t>
  </si>
  <si>
    <t>Kęty</t>
  </si>
  <si>
    <t>Larisch</t>
  </si>
  <si>
    <t>Brzeszcze</t>
  </si>
  <si>
    <t>Czajki</t>
  </si>
  <si>
    <t>Dankowice</t>
  </si>
  <si>
    <t>Dankowice
Dziadowizna</t>
  </si>
  <si>
    <t>Dwory</t>
  </si>
  <si>
    <t>Oświęcim</t>
  </si>
  <si>
    <t>Fundacja Hallera</t>
  </si>
  <si>
    <t>Grojec</t>
  </si>
  <si>
    <t>Chrząszcz (1/2)
Zieleniewska (1/2)</t>
  </si>
  <si>
    <t xml:space="preserve">Jan
</t>
  </si>
  <si>
    <t>Radziwiłłówna</t>
  </si>
  <si>
    <t>Hecznarowice</t>
  </si>
  <si>
    <t>Wietrzny</t>
  </si>
  <si>
    <t>Ferdynand</t>
  </si>
  <si>
    <t>Hałcnów</t>
  </si>
  <si>
    <t>Biała</t>
  </si>
  <si>
    <t>Bartke</t>
  </si>
  <si>
    <t>Harmęże</t>
  </si>
  <si>
    <t>Zwilling</t>
  </si>
  <si>
    <t>Jawiszowice</t>
  </si>
  <si>
    <t>Kantów</t>
  </si>
  <si>
    <t>Kobiernice</t>
  </si>
  <si>
    <t>Porąbka</t>
  </si>
  <si>
    <t>Czecz</t>
  </si>
  <si>
    <t>Kańczuga</t>
  </si>
  <si>
    <t>Gęzer</t>
  </si>
  <si>
    <t>Kozy</t>
  </si>
  <si>
    <t>Kęty Schmeja</t>
  </si>
  <si>
    <t xml:space="preserve">Schmeja </t>
  </si>
  <si>
    <t>Łazy</t>
  </si>
  <si>
    <t>Plesner</t>
  </si>
  <si>
    <t>Łęki</t>
  </si>
  <si>
    <t>Rudziński</t>
  </si>
  <si>
    <t>Nowa Wieś</t>
  </si>
  <si>
    <t>Dołkowski</t>
  </si>
  <si>
    <t>Poręba Wielka</t>
  </si>
  <si>
    <t>Polanka Wielka</t>
  </si>
  <si>
    <t>Pisarzowice Górne</t>
  </si>
  <si>
    <t>Bulowski</t>
  </si>
  <si>
    <t>Pisarzowice Dolne</t>
  </si>
  <si>
    <t>Krzemień</t>
  </si>
  <si>
    <t>Pławy</t>
  </si>
  <si>
    <t>Miasto Oświęcim</t>
  </si>
  <si>
    <t>Rajsko</t>
  </si>
  <si>
    <t>Stara Wieś</t>
  </si>
  <si>
    <t>Starowieyski</t>
  </si>
  <si>
    <t>Skidzin</t>
  </si>
  <si>
    <t>Przecieszyn</t>
  </si>
  <si>
    <t>Witkowice</t>
  </si>
  <si>
    <t>Zaborze</t>
  </si>
  <si>
    <t>Chronów</t>
  </si>
  <si>
    <t>Lipnica Murowana</t>
  </si>
  <si>
    <t>bocheński</t>
  </si>
  <si>
    <t>Łucki (dr)</t>
  </si>
  <si>
    <t>Lipnica Dolna</t>
  </si>
  <si>
    <t>Ledóchowscy</t>
  </si>
  <si>
    <t>Antoni i Jolanta</t>
  </si>
  <si>
    <t>Wieruszyce</t>
  </si>
  <si>
    <t>Łapanów</t>
  </si>
  <si>
    <t>Podlewski</t>
  </si>
  <si>
    <t>Tarnawa</t>
  </si>
  <si>
    <t>Bzowska</t>
  </si>
  <si>
    <t>Niegowić</t>
  </si>
  <si>
    <t>Marszowice</t>
  </si>
  <si>
    <t>Zborczyce</t>
  </si>
  <si>
    <t>Günther Olearski</t>
  </si>
  <si>
    <t>Dąbrowica</t>
  </si>
  <si>
    <t>Włodek (dr)</t>
  </si>
  <si>
    <t>Lichawa</t>
  </si>
  <si>
    <t>Fieber</t>
  </si>
  <si>
    <t>Targowisko</t>
  </si>
  <si>
    <t>Żeleński</t>
  </si>
  <si>
    <t>Grodkowice</t>
  </si>
  <si>
    <t>Bąbrowa-Szarów</t>
  </si>
  <si>
    <t>Łąkta Górna</t>
  </si>
  <si>
    <t>Trzciana</t>
  </si>
  <si>
    <t>Rutowski</t>
  </si>
  <si>
    <t>Niwicka</t>
  </si>
  <si>
    <t>Zofia i Jadwiga</t>
  </si>
  <si>
    <t>Kamionna</t>
  </si>
  <si>
    <t>Ożegalski</t>
  </si>
  <si>
    <t>Rdzawa</t>
  </si>
  <si>
    <t>Wesołowscy</t>
  </si>
  <si>
    <t>Janina i Zbigniew</t>
  </si>
  <si>
    <t>Nieprześnia</t>
  </si>
  <si>
    <t>Wiśnicz Nowy</t>
  </si>
  <si>
    <t>Sękowski</t>
  </si>
  <si>
    <t>Niewicki</t>
  </si>
  <si>
    <t>Stan. i Zbign.</t>
  </si>
  <si>
    <t>Wiśnicz Stary</t>
  </si>
  <si>
    <t>Bieńkowice</t>
  </si>
  <si>
    <t>Uście Solne</t>
  </si>
  <si>
    <t>Kotłowska
Jasiński</t>
  </si>
  <si>
    <t>Helena
Tadeusz i Jan</t>
  </si>
  <si>
    <t>Wrzępia</t>
  </si>
  <si>
    <t>Kellmanowie i inni</t>
  </si>
  <si>
    <t>Charzewice</t>
  </si>
  <si>
    <t>Zakliczyn</t>
  </si>
  <si>
    <t>brzeski</t>
  </si>
  <si>
    <t>Meisner</t>
  </si>
  <si>
    <t>Dębno</t>
  </si>
  <si>
    <t>Wola Dębińska</t>
  </si>
  <si>
    <t>Sterkowiec</t>
  </si>
  <si>
    <t>Perła</t>
  </si>
  <si>
    <t>Domosławice</t>
  </si>
  <si>
    <t>Czchów</t>
  </si>
  <si>
    <t>Wykowski</t>
  </si>
  <si>
    <t>Gnojnik</t>
  </si>
  <si>
    <t>Uszew</t>
  </si>
  <si>
    <t>Zając i
Łysakowski</t>
  </si>
  <si>
    <t>Górka</t>
  </si>
  <si>
    <t>Szczurowa</t>
  </si>
  <si>
    <t>Krasicka</t>
  </si>
  <si>
    <t>,Jadwiga</t>
  </si>
  <si>
    <t>Jasień</t>
  </si>
  <si>
    <t>Okocim</t>
  </si>
  <si>
    <t>Baltasierski</t>
  </si>
  <si>
    <t>Olszowa</t>
  </si>
  <si>
    <t>Stecki
Skosobowa
Jałowiecki</t>
  </si>
  <si>
    <t>Piaski-Drużków</t>
  </si>
  <si>
    <t>Krasuski</t>
  </si>
  <si>
    <t>Radłów</t>
  </si>
  <si>
    <t>Skrzyński</t>
  </si>
  <si>
    <t>Roztoka</t>
  </si>
  <si>
    <t>Stachoń</t>
  </si>
  <si>
    <t>Stróże</t>
  </si>
  <si>
    <t>Dunikowski</t>
  </si>
  <si>
    <t>Strzekce Wielkie</t>
  </si>
  <si>
    <t>Fundacja im. Ossolińskich</t>
  </si>
  <si>
    <t>Kępińska</t>
  </si>
  <si>
    <t>Alojza</t>
  </si>
  <si>
    <t>Tymowa</t>
  </si>
  <si>
    <t>Kurz</t>
  </si>
  <si>
    <t>Wielka Wieś</t>
  </si>
  <si>
    <t>Wojnicz</t>
  </si>
  <si>
    <t>Stadnicka</t>
  </si>
  <si>
    <t>Więckowice</t>
  </si>
  <si>
    <t>Jordan</t>
  </si>
  <si>
    <t>Antoni i inni</t>
  </si>
  <si>
    <t>Grabno</t>
  </si>
  <si>
    <t>Zabawa</t>
  </si>
  <si>
    <t>Sękowska</t>
  </si>
  <si>
    <t>Zaborów</t>
  </si>
  <si>
    <t>Dąbska</t>
  </si>
  <si>
    <t>Szczepanów</t>
  </si>
  <si>
    <t>Łasiński i inni</t>
  </si>
  <si>
    <t>Bolęcin</t>
  </si>
  <si>
    <t>chrzanowski</t>
  </si>
  <si>
    <t>Chwalibóg</t>
  </si>
  <si>
    <t>Lewalscy</t>
  </si>
  <si>
    <t>Antoni i Karolina</t>
  </si>
  <si>
    <t>Młoszowa</t>
  </si>
  <si>
    <t>Szembek</t>
  </si>
  <si>
    <t>Płaza</t>
  </si>
  <si>
    <t>Starzeński hr.</t>
  </si>
  <si>
    <t>Bobrek</t>
  </si>
  <si>
    <t>Sapieha</t>
  </si>
  <si>
    <t>Pogorzyce</t>
  </si>
  <si>
    <t>Krakowski
Burtan</t>
  </si>
  <si>
    <t>Stanisław
Stanisław</t>
  </si>
  <si>
    <t>Starzeńska z Wodzińskich</t>
  </si>
  <si>
    <t>Krzeszowice</t>
  </si>
  <si>
    <t>Poręba-Żegoty</t>
  </si>
  <si>
    <t>Sanka</t>
  </si>
  <si>
    <t>Skąpski (dr)</t>
  </si>
  <si>
    <t>Tenczynek</t>
  </si>
  <si>
    <t>Niegoszowice</t>
  </si>
  <si>
    <t>Radziwiłł
Radziwiłł</t>
  </si>
  <si>
    <t>Hieronim
Dominik</t>
  </si>
  <si>
    <t>Trzebionka</t>
  </si>
  <si>
    <t>Kąty (Chrzanów)</t>
  </si>
  <si>
    <t>Giesche S. A.</t>
  </si>
  <si>
    <t>Wola Filipowska</t>
  </si>
  <si>
    <t>Potocki hr.</t>
  </si>
  <si>
    <t>Mętków</t>
  </si>
  <si>
    <t>Henckel von Donnersmark</t>
  </si>
  <si>
    <t>Kraft</t>
  </si>
  <si>
    <t>Trzebinia</t>
  </si>
  <si>
    <t>Babice-Wygiełzów</t>
  </si>
  <si>
    <t>Babice</t>
  </si>
  <si>
    <t>Okleśna</t>
  </si>
  <si>
    <t>Czyżówka</t>
  </si>
  <si>
    <t>Libiąż Mały</t>
  </si>
  <si>
    <t>Buszczyński</t>
  </si>
  <si>
    <t>Nieporaz</t>
  </si>
  <si>
    <t>Byczyna</t>
  </si>
  <si>
    <t>Kopalnia Jaworzno S. A.</t>
  </si>
  <si>
    <t>Niwki</t>
  </si>
  <si>
    <t>dąbrowski</t>
  </si>
  <si>
    <t>Treter</t>
  </si>
  <si>
    <t>Otfinów</t>
  </si>
  <si>
    <t>Stojowski 1/2
Kadenowa 1/2</t>
  </si>
  <si>
    <t>Feliks
Maria
Mieczysław
Wanda</t>
  </si>
  <si>
    <t>Borusowa</t>
  </si>
  <si>
    <t>Gręboszów</t>
  </si>
  <si>
    <t>Tytus</t>
  </si>
  <si>
    <t>Oleśno-Magdalenów</t>
  </si>
  <si>
    <t>Dąbrowa wieś
Bolesław</t>
  </si>
  <si>
    <t>Konopka</t>
  </si>
  <si>
    <t>Jan Maria Leon</t>
  </si>
  <si>
    <t>Breń-Julinów</t>
  </si>
  <si>
    <t>Dąbrowa wieś 
Mędrzechów</t>
  </si>
  <si>
    <t>Feliks Ignacy Leon</t>
  </si>
  <si>
    <t>Okolice</t>
  </si>
  <si>
    <t>Bzowska 1/2
Bzowska 1/2</t>
  </si>
  <si>
    <t>Janina
Krystyna Krzysztofa</t>
  </si>
  <si>
    <t>Szarwark</t>
  </si>
  <si>
    <t>Dąbrowa wieś</t>
  </si>
  <si>
    <t>Horn 1/4
Hornowa 3/4</t>
  </si>
  <si>
    <t>Karol
Elza</t>
  </si>
  <si>
    <t>Wietrzychowice</t>
  </si>
  <si>
    <t>Wietrzychowiec</t>
  </si>
  <si>
    <t>Dlauhoweska von Langendorf z Konopków</t>
  </si>
  <si>
    <t>8b</t>
  </si>
  <si>
    <t>Delastowice</t>
  </si>
  <si>
    <t>Mędrzechów</t>
  </si>
  <si>
    <t>Kapturkiewicz (ks.) 1/2
Kapturkiewicz 1/2</t>
  </si>
  <si>
    <t>Józef
Antoni</t>
  </si>
  <si>
    <t>Dąbrówki Breńskie</t>
  </si>
  <si>
    <t>Konopka
Konopka</t>
  </si>
  <si>
    <t>Jan Feliks Józef
Feliks Jan Leon</t>
  </si>
  <si>
    <t>Świebodzin</t>
  </si>
  <si>
    <t>Lejb</t>
  </si>
  <si>
    <t>Sroczyński (syn Włodzimierza)</t>
  </si>
  <si>
    <t>Bukowiec</t>
  </si>
  <si>
    <t>Szczucin</t>
  </si>
  <si>
    <t>Bogusz</t>
  </si>
  <si>
    <t>Franciszek Ksawery</t>
  </si>
  <si>
    <t>Wola Szczucińska</t>
  </si>
  <si>
    <t>ks. Lubomirska z Husarzewskich</t>
  </si>
  <si>
    <t>Eleonora</t>
  </si>
  <si>
    <t>Maniów</t>
  </si>
  <si>
    <t>Zabrnie</t>
  </si>
  <si>
    <t>Lubasz</t>
  </si>
  <si>
    <t>Orczki</t>
  </si>
  <si>
    <t>Skrzynka I</t>
  </si>
  <si>
    <t>Żurowski 1/4
Żurowska 1/4
Kraiński 1/2</t>
  </si>
  <si>
    <t>Roman
Karolina
Roman</t>
  </si>
  <si>
    <t>Skrzynka II</t>
  </si>
  <si>
    <t>Margulies i inni</t>
  </si>
  <si>
    <t xml:space="preserve">Słupiec I </t>
  </si>
  <si>
    <t>Śmiałkowski i inni</t>
  </si>
  <si>
    <t>Słupiec II</t>
  </si>
  <si>
    <t>Michałkowa
Romanowa</t>
  </si>
  <si>
    <t>Zofia
Stefania</t>
  </si>
  <si>
    <t>Suchy Grunt</t>
  </si>
  <si>
    <t>Wdówka</t>
  </si>
  <si>
    <t>Smyków I</t>
  </si>
  <si>
    <t>Radgoszcz</t>
  </si>
  <si>
    <t>Padawer i inni</t>
  </si>
  <si>
    <t>Smyków II</t>
  </si>
  <si>
    <t>Zborowski</t>
  </si>
  <si>
    <t>Smyków III</t>
  </si>
  <si>
    <t>Parnes</t>
  </si>
  <si>
    <t>Naftali</t>
  </si>
  <si>
    <t>Lipiny</t>
  </si>
  <si>
    <t>Mechel</t>
  </si>
  <si>
    <t>Karsy</t>
  </si>
  <si>
    <t>Gręboszów
Wietrzychowice</t>
  </si>
  <si>
    <t>Fisch</t>
  </si>
  <si>
    <t>Menasche</t>
  </si>
  <si>
    <t>Beleryt</t>
  </si>
  <si>
    <t>Dąbrowa Miasto</t>
  </si>
  <si>
    <t>Bobrowska</t>
  </si>
  <si>
    <t>Konary</t>
  </si>
  <si>
    <t>Kwiatkowski</t>
  </si>
  <si>
    <t>Balice-Aleksandrowice</t>
  </si>
  <si>
    <t>Liszki</t>
  </si>
  <si>
    <t>krakowska</t>
  </si>
  <si>
    <t>Bieżanów</t>
  </si>
  <si>
    <t>Wieliczka</t>
  </si>
  <si>
    <t>Aurelia</t>
  </si>
  <si>
    <t>Bolechowice</t>
  </si>
  <si>
    <t>Zabierzów</t>
  </si>
  <si>
    <t>Ożegalska</t>
  </si>
  <si>
    <t>Borek Fałęcki</t>
  </si>
  <si>
    <t>Kraków</t>
  </si>
  <si>
    <t>Ziobrowski</t>
  </si>
  <si>
    <t>Borek Szlachecki</t>
  </si>
  <si>
    <t>Skawina</t>
  </si>
  <si>
    <t>Branice</t>
  </si>
  <si>
    <t>Ruszcza</t>
  </si>
  <si>
    <t>Straszewski</t>
  </si>
  <si>
    <t>Brzezie Szlacheckie</t>
  </si>
  <si>
    <t>Chełm</t>
  </si>
  <si>
    <t>Reiner</t>
  </si>
  <si>
    <t>Chorowice</t>
  </si>
  <si>
    <t>Świątniki Górne</t>
  </si>
  <si>
    <t>Doboszyński
Malkiewicz</t>
  </si>
  <si>
    <t>Czernichów</t>
  </si>
  <si>
    <t>Państwowe Liceum Rolnicze</t>
  </si>
  <si>
    <t>Czulice</t>
  </si>
  <si>
    <t>Wollen</t>
  </si>
  <si>
    <t>Facimiech</t>
  </si>
  <si>
    <t>Gaj</t>
  </si>
  <si>
    <t>Garlica Murowana</t>
  </si>
  <si>
    <t>Węgrzce</t>
  </si>
  <si>
    <t>Krakowskie Towarzystwo Ogrodnicze</t>
  </si>
  <si>
    <t>Głęboka</t>
  </si>
  <si>
    <t>Grzymek</t>
  </si>
  <si>
    <t>Górka Narodowa</t>
  </si>
  <si>
    <t>Jurczyce</t>
  </si>
  <si>
    <t>Hallerowie</t>
  </si>
  <si>
    <t>Karniów</t>
  </si>
  <si>
    <t>Straszewska</t>
  </si>
  <si>
    <t>Karniowice</t>
  </si>
  <si>
    <t>Landesdorfer</t>
  </si>
  <si>
    <t>Kocmyrzów</t>
  </si>
  <si>
    <t>Kokotów</t>
  </si>
  <si>
    <t>Kleszczów</t>
  </si>
  <si>
    <t>Kossak
Pawelski</t>
  </si>
  <si>
    <t>Górka Kościelna</t>
  </si>
  <si>
    <t>Osikowscy</t>
  </si>
  <si>
    <t>Kościelniki</t>
  </si>
  <si>
    <t>Wodzicki</t>
  </si>
  <si>
    <t>Kryspinów</t>
  </si>
  <si>
    <t>Suska</t>
  </si>
  <si>
    <t>Krzysztoforzyce</t>
  </si>
  <si>
    <t>Michałowska</t>
  </si>
  <si>
    <t>Libertów</t>
  </si>
  <si>
    <t>Swoszowice</t>
  </si>
  <si>
    <t>Padlewski</t>
  </si>
  <si>
    <t>Lusina</t>
  </si>
  <si>
    <t>Słapa</t>
  </si>
  <si>
    <t>Łazany</t>
  </si>
  <si>
    <t>Łuczanowice</t>
  </si>
  <si>
    <t>Mycielski</t>
  </si>
  <si>
    <t>Marszowiec</t>
  </si>
  <si>
    <t>Modlnica</t>
  </si>
  <si>
    <t>Mogilany</t>
  </si>
  <si>
    <t>Mydlniki</t>
  </si>
  <si>
    <t>Gospodarstwo doświadczalne Uniwersytetu Jagiellońskiego</t>
  </si>
  <si>
    <t>Ochodza</t>
  </si>
  <si>
    <t>Strzemińska</t>
  </si>
  <si>
    <t>Pleszów I</t>
  </si>
  <si>
    <t>Mogiła</t>
  </si>
  <si>
    <t>Murzyn małżonkowie</t>
  </si>
  <si>
    <t>Płaszów</t>
  </si>
  <si>
    <t>Polanka Haller</t>
  </si>
  <si>
    <t xml:space="preserve">Haller </t>
  </si>
  <si>
    <t>Prądnik Czerwony</t>
  </si>
  <si>
    <t>Państwowy Szpital Św. Łazarza</t>
  </si>
  <si>
    <t>Fundusz Michałowskiego</t>
  </si>
  <si>
    <t>Raciborsko</t>
  </si>
  <si>
    <t>Koźmice Wielkie</t>
  </si>
  <si>
    <t>Morstin</t>
  </si>
  <si>
    <t>Proszowski</t>
  </si>
  <si>
    <t>Rzeszotary</t>
  </si>
  <si>
    <t>Oświęcimska</t>
  </si>
  <si>
    <t>Ściejowice</t>
  </si>
  <si>
    <t>Czyżewicz</t>
  </si>
  <si>
    <t>Sidzina</t>
  </si>
  <si>
    <t>Czyżewscy</t>
  </si>
  <si>
    <t>Grodziski</t>
  </si>
  <si>
    <t>Soboniowice</t>
  </si>
  <si>
    <t>Rudnicki</t>
  </si>
  <si>
    <t>Sygneczów</t>
  </si>
  <si>
    <t>Zajączkowski</t>
  </si>
  <si>
    <t>Przybylski</t>
  </si>
  <si>
    <t>Tomaszkowice</t>
  </si>
  <si>
    <t>Stanowski</t>
  </si>
  <si>
    <t>Tomaszowice</t>
  </si>
  <si>
    <t>Jałbrzykowskie</t>
  </si>
  <si>
    <t>Janina i Anna</t>
  </si>
  <si>
    <t>Wadów</t>
  </si>
  <si>
    <t>Hochsman</t>
  </si>
  <si>
    <t>Wołowice</t>
  </si>
  <si>
    <t>Biernat</t>
  </si>
  <si>
    <t>Antonina</t>
  </si>
  <si>
    <t>Jodłownik, Lipie</t>
  </si>
  <si>
    <t>Jodłownik</t>
  </si>
  <si>
    <t>limanowski</t>
  </si>
  <si>
    <t>Romer i inni</t>
  </si>
  <si>
    <t>Laskowa</t>
  </si>
  <si>
    <t>Ujanowice</t>
  </si>
  <si>
    <t>Michałowski</t>
  </si>
  <si>
    <t>Łukowica</t>
  </si>
  <si>
    <t>Mszana Dolna</t>
  </si>
  <si>
    <t>Krasińska i inni</t>
  </si>
  <si>
    <t>Przyszowa</t>
  </si>
  <si>
    <t>Żuk-Skarszewski</t>
  </si>
  <si>
    <t>Raba Niżna</t>
  </si>
  <si>
    <t>Mszana Dolna II</t>
  </si>
  <si>
    <t>Chomentowski i inni</t>
  </si>
  <si>
    <t>Limanowa Wieś</t>
  </si>
  <si>
    <t>Mars</t>
  </si>
  <si>
    <t>Świdnik</t>
  </si>
  <si>
    <t>Śmiałowska</t>
  </si>
  <si>
    <t>Szyk</t>
  </si>
  <si>
    <t>Russocka</t>
  </si>
  <si>
    <t>Tymbark</t>
  </si>
  <si>
    <t>Turska</t>
  </si>
  <si>
    <t>Buszków</t>
  </si>
  <si>
    <t>Nieszków</t>
  </si>
  <si>
    <t>miechowski</t>
  </si>
  <si>
    <t>Szental i inni</t>
  </si>
  <si>
    <t>Słupów</t>
  </si>
  <si>
    <t>Bryzdzyń</t>
  </si>
  <si>
    <t>Percyz i inni</t>
  </si>
  <si>
    <t>Mordka</t>
  </si>
  <si>
    <t>Janówek</t>
  </si>
  <si>
    <t>Biórków Wielki</t>
  </si>
  <si>
    <t>Wierzbno</t>
  </si>
  <si>
    <t>Woźniakowski</t>
  </si>
  <si>
    <t>Marcjan</t>
  </si>
  <si>
    <t>Polekarcice</t>
  </si>
  <si>
    <t>Koniusza</t>
  </si>
  <si>
    <t>Czaple Wielkie</t>
  </si>
  <si>
    <t>Rzerzuśnia</t>
  </si>
  <si>
    <t>Popiel i inni</t>
  </si>
  <si>
    <t>Konst.</t>
  </si>
  <si>
    <t>Czaple Małe</t>
  </si>
  <si>
    <t xml:space="preserve">Popiel  </t>
  </si>
  <si>
    <t>Czechy</t>
  </si>
  <si>
    <t>Niedźwiedź</t>
  </si>
  <si>
    <t>Kleszczyńska</t>
  </si>
  <si>
    <t>Jakubowice</t>
  </si>
  <si>
    <t>Kleszczyński</t>
  </si>
  <si>
    <t>Zagrody Jakubowskie</t>
  </si>
  <si>
    <t>Radziemice</t>
  </si>
  <si>
    <t>Łętkowice</t>
  </si>
  <si>
    <t>Skrzeszowice</t>
  </si>
  <si>
    <t>Bogusław</t>
  </si>
  <si>
    <t>Stogniowice</t>
  </si>
  <si>
    <t>Polanowice</t>
  </si>
  <si>
    <t>Dalewice</t>
  </si>
  <si>
    <t>Trąbczyńska i inni</t>
  </si>
  <si>
    <t>Dziemięrzyce</t>
  </si>
  <si>
    <t>Racławice</t>
  </si>
  <si>
    <t>Lewartowska</t>
  </si>
  <si>
    <t>Goszyce</t>
  </si>
  <si>
    <t>Luborzyca</t>
  </si>
  <si>
    <t>Kernowa</t>
  </si>
  <si>
    <t>Giebułtów</t>
  </si>
  <si>
    <t>Książ Wielki</t>
  </si>
  <si>
    <t>Dzianott</t>
  </si>
  <si>
    <t>Goszcza</t>
  </si>
  <si>
    <t>Stolzmann</t>
  </si>
  <si>
    <t>Gniazdowice</t>
  </si>
  <si>
    <t>Hudymowa i inni</t>
  </si>
  <si>
    <t>Igołomia I</t>
  </si>
  <si>
    <t>Igołomia</t>
  </si>
  <si>
    <t>Morstinówna</t>
  </si>
  <si>
    <t>Janowiczki</t>
  </si>
  <si>
    <t>Jazdowice</t>
  </si>
  <si>
    <t>Jarzębski</t>
  </si>
  <si>
    <t>Józefów</t>
  </si>
  <si>
    <t>Zdziechowski</t>
  </si>
  <si>
    <t>Fortunat</t>
  </si>
  <si>
    <t>Klonów</t>
  </si>
  <si>
    <t>Rzędowice</t>
  </si>
  <si>
    <t>Kalina Wielka</t>
  </si>
  <si>
    <t>Dąmbski</t>
  </si>
  <si>
    <t>Kępie</t>
  </si>
  <si>
    <t>Tczyca</t>
  </si>
  <si>
    <t>Szańkowscy</t>
  </si>
  <si>
    <t>Antoni i Józef</t>
  </si>
  <si>
    <t>Kępie Pniaki A (Kol. )</t>
  </si>
  <si>
    <t>Dziedzicka i inni</t>
  </si>
  <si>
    <t>Kowary</t>
  </si>
  <si>
    <t>Joaf</t>
  </si>
  <si>
    <t>Pławowice</t>
  </si>
  <si>
    <t>Gruszów</t>
  </si>
  <si>
    <t>Łuczyce</t>
  </si>
  <si>
    <t>Unrugowa</t>
  </si>
  <si>
    <t>Łuczyce II</t>
  </si>
  <si>
    <t>Unrugowa i inni</t>
  </si>
  <si>
    <t>Marchocice</t>
  </si>
  <si>
    <t>Grabkowski i inni</t>
  </si>
  <si>
    <t>Mianocice</t>
  </si>
  <si>
    <t>Haller de Hallenburg</t>
  </si>
  <si>
    <t>Młodziejowice</t>
  </si>
  <si>
    <t>Dyakowski i inni</t>
  </si>
  <si>
    <t>Masłomiąca</t>
  </si>
  <si>
    <t>Majkowice</t>
  </si>
  <si>
    <t>Gorczyński</t>
  </si>
  <si>
    <t>Wielki Dwór</t>
  </si>
  <si>
    <t>Zygmuntów</t>
  </si>
  <si>
    <t>Marcinowice</t>
  </si>
  <si>
    <t>Strzyżewski</t>
  </si>
  <si>
    <t>Makocice</t>
  </si>
  <si>
    <t>Niezwojowice</t>
  </si>
  <si>
    <t>Pałecznica</t>
  </si>
  <si>
    <t>Olszyńscy</t>
  </si>
  <si>
    <t>Miecz. i Maria</t>
  </si>
  <si>
    <t>Nadzów</t>
  </si>
  <si>
    <t>Bocheński</t>
  </si>
  <si>
    <t>Opaty Kościejowskie</t>
  </si>
  <si>
    <t>Szwimmer i inni</t>
  </si>
  <si>
    <t>Judka</t>
  </si>
  <si>
    <t>Opatkowice</t>
  </si>
  <si>
    <t>Gostkowski</t>
  </si>
  <si>
    <t>Ostrów</t>
  </si>
  <si>
    <t>Michalska</t>
  </si>
  <si>
    <t>Rawałowice</t>
  </si>
  <si>
    <t>Radwan</t>
  </si>
  <si>
    <t>Pieczeniegi i Święcice</t>
  </si>
  <si>
    <t>Wielowieyska</t>
  </si>
  <si>
    <t>Zaryszyn</t>
  </si>
  <si>
    <t>Wielowieyscy</t>
  </si>
  <si>
    <t>Adam i Stefan</t>
  </si>
  <si>
    <t>Sieborowice</t>
  </si>
  <si>
    <t>Zakrzeński</t>
  </si>
  <si>
    <t>Trątnowice</t>
  </si>
  <si>
    <t>Tomaszów</t>
  </si>
  <si>
    <t>Wawrzeńczyce</t>
  </si>
  <si>
    <t>Sszedniccy</t>
  </si>
  <si>
    <t>Witold i Zofia</t>
  </si>
  <si>
    <t>Tropiszów</t>
  </si>
  <si>
    <t>Szpital św. Łazarza Kraków</t>
  </si>
  <si>
    <t>Szreniawa</t>
  </si>
  <si>
    <t>Kozłowski i inni</t>
  </si>
  <si>
    <t>Pogwizdów</t>
  </si>
  <si>
    <t>Grodnicki</t>
  </si>
  <si>
    <t>Piotrkowice Małe</t>
  </si>
  <si>
    <t>Dzieduszycka i inni</t>
  </si>
  <si>
    <t>Teresa</t>
  </si>
  <si>
    <t>Rzemiędzice</t>
  </si>
  <si>
    <t>Szpor</t>
  </si>
  <si>
    <t xml:space="preserve"> Romuald</t>
  </si>
  <si>
    <t>Wierzbica</t>
  </si>
  <si>
    <t>Wolska</t>
  </si>
  <si>
    <t>Wilków</t>
  </si>
  <si>
    <t>Zubrzycki</t>
  </si>
  <si>
    <t>Szańkowski</t>
  </si>
  <si>
    <t>Teofil</t>
  </si>
  <si>
    <t>Wilczkowice</t>
  </si>
  <si>
    <t>Zdanowski i inni</t>
  </si>
  <si>
    <t>Zarogów</t>
  </si>
  <si>
    <t>Zielenice</t>
  </si>
  <si>
    <t>Strzeżyńska</t>
  </si>
  <si>
    <t xml:space="preserve">Maria </t>
  </si>
  <si>
    <t>Zbychów</t>
  </si>
  <si>
    <t>Radziejowski</t>
  </si>
  <si>
    <t>Sarna dr</t>
  </si>
  <si>
    <t>Śmiłowice</t>
  </si>
  <si>
    <t>Zdanowski</t>
  </si>
  <si>
    <t>Marianów</t>
  </si>
  <si>
    <t>Łaznowski i inni</t>
  </si>
  <si>
    <t>Berek</t>
  </si>
  <si>
    <t>Kempa</t>
  </si>
  <si>
    <t>Welczerowa</t>
  </si>
  <si>
    <t>Chodów</t>
  </si>
  <si>
    <t>Wielko-Zagórze</t>
  </si>
  <si>
    <t>Szczepanowice</t>
  </si>
  <si>
    <t>Hebdów</t>
  </si>
  <si>
    <t>Kacice</t>
  </si>
  <si>
    <t>Amoureaux</t>
  </si>
  <si>
    <t>Marianówek</t>
  </si>
  <si>
    <t>Pobiednik Wielki</t>
  </si>
  <si>
    <t>Lisicka</t>
  </si>
  <si>
    <t>Kazimiera</t>
  </si>
  <si>
    <t>Książniczki</t>
  </si>
  <si>
    <t>Strumiłło i inni</t>
  </si>
  <si>
    <t>Pieczonogi</t>
  </si>
  <si>
    <t>Żelechowski</t>
  </si>
  <si>
    <t>Doniec i spadkobiercy</t>
  </si>
  <si>
    <t>Trzebienice</t>
  </si>
  <si>
    <t>Radziejowska</t>
  </si>
  <si>
    <t>Siepraw Kawęciny</t>
  </si>
  <si>
    <t>Siepraw</t>
  </si>
  <si>
    <t>myślenicki</t>
  </si>
  <si>
    <t>Brzączowice</t>
  </si>
  <si>
    <t>Myślenice</t>
  </si>
  <si>
    <t>Odrzywolski</t>
  </si>
  <si>
    <t xml:space="preserve">Myślenice </t>
  </si>
  <si>
    <t>Lubomirska</t>
  </si>
  <si>
    <t>Osieczany</t>
  </si>
  <si>
    <t>Droginia</t>
  </si>
  <si>
    <t>Romer</t>
  </si>
  <si>
    <t>Gaik-Brzezowa</t>
  </si>
  <si>
    <t>Raciechowice</t>
  </si>
  <si>
    <t>Czerwiński</t>
  </si>
  <si>
    <t>Wolica Raciechowicka</t>
  </si>
  <si>
    <t>Bujwid</t>
  </si>
  <si>
    <t>Bojańczyce</t>
  </si>
  <si>
    <t>Dziewińska</t>
  </si>
  <si>
    <t>Stan.</t>
  </si>
  <si>
    <t>Czasław</t>
  </si>
  <si>
    <t>Rouppert</t>
  </si>
  <si>
    <t>Żerosławice</t>
  </si>
  <si>
    <t>Kornatka</t>
  </si>
  <si>
    <t>Jędrkiewicz</t>
  </si>
  <si>
    <t>Lipas</t>
  </si>
  <si>
    <t>Gdów</t>
  </si>
  <si>
    <t>Bilczyce</t>
  </si>
  <si>
    <t>Kopaczyńska</t>
  </si>
  <si>
    <t>Koppens</t>
  </si>
  <si>
    <t>Zagórzany</t>
  </si>
  <si>
    <t>Wernikowski</t>
  </si>
  <si>
    <t>Wikt.</t>
  </si>
  <si>
    <t>Wola Zręczycka</t>
  </si>
  <si>
    <t>Feill</t>
  </si>
  <si>
    <t>Zręczyce</t>
  </si>
  <si>
    <t>Feill i inni</t>
  </si>
  <si>
    <t>Chrobacze</t>
  </si>
  <si>
    <t>Jordanów</t>
  </si>
  <si>
    <t>Strzemiński</t>
  </si>
  <si>
    <t>Toporzysko</t>
  </si>
  <si>
    <t>Bystra</t>
  </si>
  <si>
    <t>Górkiewicz</t>
  </si>
  <si>
    <t>Tokarnia</t>
  </si>
  <si>
    <t>Łętownia</t>
  </si>
  <si>
    <t>Kempner</t>
  </si>
  <si>
    <t>Krzywaczka</t>
  </si>
  <si>
    <t>Sułkowice</t>
  </si>
  <si>
    <t>Skawa</t>
  </si>
  <si>
    <t>Stróża</t>
  </si>
  <si>
    <t>Pcim</t>
  </si>
  <si>
    <t>Trzebunia</t>
  </si>
  <si>
    <t>Lubień</t>
  </si>
  <si>
    <t>Krzeczów</t>
  </si>
  <si>
    <t>Brzezna</t>
  </si>
  <si>
    <t>Podegrodzie</t>
  </si>
  <si>
    <t>nowosądecki</t>
  </si>
  <si>
    <t>Mańkowska</t>
  </si>
  <si>
    <t>Dąbrowa-Wielogłowy I</t>
  </si>
  <si>
    <t>Nowy Sącz</t>
  </si>
  <si>
    <t>Stuber</t>
  </si>
  <si>
    <t>Trzetrzewina-Biczyce</t>
  </si>
  <si>
    <t>Chełmiec</t>
  </si>
  <si>
    <t>Ligaszewska</t>
  </si>
  <si>
    <t>Barbacka</t>
  </si>
  <si>
    <t>Krasne Potockie</t>
  </si>
  <si>
    <t>Jarzębkowska</t>
  </si>
  <si>
    <t>Korzenna</t>
  </si>
  <si>
    <t>Dźwigniewska</t>
  </si>
  <si>
    <t>Julia</t>
  </si>
  <si>
    <t>Lipnica Dolna I</t>
  </si>
  <si>
    <t>Długoszowski</t>
  </si>
  <si>
    <t>Lipnica Górna II</t>
  </si>
  <si>
    <t>Długoszowska</t>
  </si>
  <si>
    <t>Henryka</t>
  </si>
  <si>
    <t>Łyczana</t>
  </si>
  <si>
    <t>Zarębina</t>
  </si>
  <si>
    <t>Łęka (Siedlce)</t>
  </si>
  <si>
    <t>Steinhof</t>
  </si>
  <si>
    <t>Hersch</t>
  </si>
  <si>
    <t>Łososina Dolna</t>
  </si>
  <si>
    <t>Dunikowska</t>
  </si>
  <si>
    <t>Gubrynowicz</t>
  </si>
  <si>
    <t>Nawojowa</t>
  </si>
  <si>
    <t>Stadnicki</t>
  </si>
  <si>
    <t>Rożnów</t>
  </si>
  <si>
    <t>Kobyle-Gródek</t>
  </si>
  <si>
    <t>Wojnarowa</t>
  </si>
  <si>
    <t>De Laveaux</t>
  </si>
  <si>
    <t>Witkowice Dolne</t>
  </si>
  <si>
    <t>Breza</t>
  </si>
  <si>
    <t>Wielopole I</t>
  </si>
  <si>
    <t>Kosterkiewicz</t>
  </si>
  <si>
    <t>Wielopole II</t>
  </si>
  <si>
    <t>Rogi</t>
  </si>
  <si>
    <t>Jazowisko</t>
  </si>
  <si>
    <t>Łącko</t>
  </si>
  <si>
    <t>Aderowie</t>
  </si>
  <si>
    <t>Czarny Potok</t>
  </si>
  <si>
    <t>Bieniaszewska</t>
  </si>
  <si>
    <t>Podole Górowa</t>
  </si>
  <si>
    <t>Raba Wyżna z folw. Bielanka</t>
  </si>
  <si>
    <t>Raba Wyżna</t>
  </si>
  <si>
    <t>nowotarski</t>
  </si>
  <si>
    <t>Głowińska</t>
  </si>
  <si>
    <t>Hałuszowa</t>
  </si>
  <si>
    <t>Krościenko</t>
  </si>
  <si>
    <t>Drohojowski</t>
  </si>
  <si>
    <t>Sieniawa</t>
  </si>
  <si>
    <t>Zduniowa</t>
  </si>
  <si>
    <t>Czorsztyn</t>
  </si>
  <si>
    <t>Tylmanowa</t>
  </si>
  <si>
    <t>Ochotnica</t>
  </si>
  <si>
    <t>Berski</t>
  </si>
  <si>
    <t>Szaflary</t>
  </si>
  <si>
    <t>Uznański</t>
  </si>
  <si>
    <t>Kluszkowce</t>
  </si>
  <si>
    <t>Sromowce Wyżne</t>
  </si>
  <si>
    <t>Krośnica</t>
  </si>
  <si>
    <t>Maniowy</t>
  </si>
  <si>
    <t>Dudzińscy</t>
  </si>
  <si>
    <t>Teresa i Władysław</t>
  </si>
  <si>
    <t>Łopuszna</t>
  </si>
  <si>
    <t>Kietlińska
Lgoccy</t>
  </si>
  <si>
    <t>Niedzica</t>
  </si>
  <si>
    <t>Łapsze Niżne</t>
  </si>
  <si>
    <t>Salamonowie (po1/4)</t>
  </si>
  <si>
    <t>Gera, Stefan, Małgorzata, Ewa</t>
  </si>
  <si>
    <t>Falsztyn (Frydman)</t>
  </si>
  <si>
    <t>Kacwin</t>
  </si>
  <si>
    <t>Łapsze Wyżne</t>
  </si>
  <si>
    <t>Wierzchowie</t>
  </si>
  <si>
    <t>Cianowice</t>
  </si>
  <si>
    <t>olkuski</t>
  </si>
  <si>
    <t>Śliżowska</t>
  </si>
  <si>
    <t>Szczodrkowice</t>
  </si>
  <si>
    <t>Chrzanowska</t>
  </si>
  <si>
    <t>Sieciechowice</t>
  </si>
  <si>
    <t>Minoga</t>
  </si>
  <si>
    <t>Rey</t>
  </si>
  <si>
    <t>Ściborzyce</t>
  </si>
  <si>
    <t>Sułoszowa</t>
  </si>
  <si>
    <t>Marceli</t>
  </si>
  <si>
    <t>Władysławpol</t>
  </si>
  <si>
    <t>Gołyszyn</t>
  </si>
  <si>
    <t>Gaszyński</t>
  </si>
  <si>
    <t>Wola Libertowska</t>
  </si>
  <si>
    <t>Dyrekcja Lasów Państwowych</t>
  </si>
  <si>
    <t>Smardzowice</t>
  </si>
  <si>
    <t>Czartoryska</t>
  </si>
  <si>
    <t>Rzeplin</t>
  </si>
  <si>
    <t>Gautier</t>
  </si>
  <si>
    <t>Towarzystwo Sosnowieckie</t>
  </si>
  <si>
    <t>Klucze</t>
  </si>
  <si>
    <t>Dietel</t>
  </si>
  <si>
    <t>Smoleń</t>
  </si>
  <si>
    <t>Pilica</t>
  </si>
  <si>
    <t>Kwiatkowska</t>
  </si>
  <si>
    <t>Giebło</t>
  </si>
  <si>
    <t>Fundacja Ks. Jerzego na Zbarażu</t>
  </si>
  <si>
    <t>Kroczyce</t>
  </si>
  <si>
    <t>Keferstein</t>
  </si>
  <si>
    <t>Żerkowice</t>
  </si>
  <si>
    <t>Pradła</t>
  </si>
  <si>
    <t>Udórz</t>
  </si>
  <si>
    <t>Domaniewice</t>
  </si>
  <si>
    <t>Dłużec</t>
  </si>
  <si>
    <t>Poręba-Dzierżna</t>
  </si>
  <si>
    <t>Siemiątkowska</t>
  </si>
  <si>
    <t>Halina</t>
  </si>
  <si>
    <t>Piaskowa Skała</t>
  </si>
  <si>
    <t>Imbramowice</t>
  </si>
  <si>
    <t>Jangrot</t>
  </si>
  <si>
    <t>Zamek Pilicki</t>
  </si>
  <si>
    <t>Arkuszewski</t>
  </si>
  <si>
    <t>Pilica A (Owczarnia)</t>
  </si>
  <si>
    <t>Olkusz m.</t>
  </si>
  <si>
    <t>Olkusz</t>
  </si>
  <si>
    <t>Towarzystwo Górniczo-Przemysłowe "Saturn"</t>
  </si>
  <si>
    <t>Gorenice</t>
  </si>
  <si>
    <t>Rabsztyn</t>
  </si>
  <si>
    <t>Wierzchosławice</t>
  </si>
  <si>
    <t>tarnowski</t>
  </si>
  <si>
    <t>Sanguszko</t>
  </si>
  <si>
    <t>Łęg (Partyń)</t>
  </si>
  <si>
    <t>Klikowa</t>
  </si>
  <si>
    <t>Chyszów</t>
  </si>
  <si>
    <t>Mościce</t>
  </si>
  <si>
    <t>Lisia Góra</t>
  </si>
  <si>
    <t>Siemińscy</t>
  </si>
  <si>
    <t>Józef i Zofia</t>
  </si>
  <si>
    <t>Krzyż</t>
  </si>
  <si>
    <t>Gumniska</t>
  </si>
  <si>
    <t>Rzędzin</t>
  </si>
  <si>
    <t>Skrzyszów</t>
  </si>
  <si>
    <t>Tarnowiec</t>
  </si>
  <si>
    <t>Koszyce Wielkie</t>
  </si>
  <si>
    <t>Radlna</t>
  </si>
  <si>
    <t>Zbylitowska Góra</t>
  </si>
  <si>
    <t>Żaba</t>
  </si>
  <si>
    <t>Nowodworze</t>
  </si>
  <si>
    <t>Zgłobice</t>
  </si>
  <si>
    <t>Marszałkowicz</t>
  </si>
  <si>
    <t>Pleśna</t>
  </si>
  <si>
    <t>Weksler i inni</t>
  </si>
  <si>
    <t>Łowczówek</t>
  </si>
  <si>
    <t>Reiner
Weksler i inni</t>
  </si>
  <si>
    <t xml:space="preserve">Itta
</t>
  </si>
  <si>
    <t>Rzuchowa</t>
  </si>
  <si>
    <t>Chilewska</t>
  </si>
  <si>
    <t>Gubernat</t>
  </si>
  <si>
    <t>Kobylański</t>
  </si>
  <si>
    <t>[…]ysłowa,
Gromnik</t>
  </si>
  <si>
    <t>Gromnik</t>
  </si>
  <si>
    <t>Smolecki
Czechowski</t>
  </si>
  <si>
    <t>Tuchów</t>
  </si>
  <si>
    <t>Teodorowicz</t>
  </si>
  <si>
    <t>Tuchów wieś</t>
  </si>
  <si>
    <t>Opaliński
Zawisza</t>
  </si>
  <si>
    <t xml:space="preserve">J.
</t>
  </si>
  <si>
    <t>Karwodrza</t>
  </si>
  <si>
    <t>Berke</t>
  </si>
  <si>
    <t>Eustachy</t>
  </si>
  <si>
    <t>Kielanowice</t>
  </si>
  <si>
    <t>Stępińska</t>
  </si>
  <si>
    <t>Burzyn</t>
  </si>
  <si>
    <t>Chrząstowski</t>
  </si>
  <si>
    <t>Ryglice</t>
  </si>
  <si>
    <t>Cielecki</t>
  </si>
  <si>
    <t>Leszek</t>
  </si>
  <si>
    <t>Bistuszowa</t>
  </si>
  <si>
    <t>Kossowski</t>
  </si>
  <si>
    <t>Uniszowa</t>
  </si>
  <si>
    <t>Boryczko</t>
  </si>
  <si>
    <t>Joniny</t>
  </si>
  <si>
    <t>Janiga</t>
  </si>
  <si>
    <t>Kowalowa</t>
  </si>
  <si>
    <t>Steinhoff</t>
  </si>
  <si>
    <t>Szynwałd</t>
  </si>
  <si>
    <t>Szczaniecka</t>
  </si>
  <si>
    <t>Siemiechów</t>
  </si>
  <si>
    <t>Grusak</t>
  </si>
  <si>
    <t>Bogoniowice</t>
  </si>
  <si>
    <t>Ciężkowice</t>
  </si>
  <si>
    <t>Kolbe</t>
  </si>
  <si>
    <t>Kąśna Górna</t>
  </si>
  <si>
    <t>Mousson</t>
  </si>
  <si>
    <t>Wilhelm i Ottylia</t>
  </si>
  <si>
    <t>Kąśna Dolna</t>
  </si>
  <si>
    <t>Siekierczyna</t>
  </si>
  <si>
    <t>Stanisław i Maria</t>
  </si>
  <si>
    <t>Zimna Wódka
Pławna</t>
  </si>
  <si>
    <t>Starich
Korodyński</t>
  </si>
  <si>
    <t>Maria
J.</t>
  </si>
  <si>
    <t>Falkowa</t>
  </si>
  <si>
    <t>Wassermann i inni</t>
  </si>
  <si>
    <t>Wróblowice</t>
  </si>
  <si>
    <t>Tarnów</t>
  </si>
  <si>
    <t>wadowicki</t>
  </si>
  <si>
    <t>Gorczński</t>
  </si>
  <si>
    <t>Barwałd Górny</t>
  </si>
  <si>
    <t>Kalwaria</t>
  </si>
  <si>
    <t>Błotniccy</t>
  </si>
  <si>
    <t>Julian i Julia</t>
  </si>
  <si>
    <t>Frydrychowice - Szwarcowizna</t>
  </si>
  <si>
    <t>Wieprz</t>
  </si>
  <si>
    <t>Kozioł</t>
  </si>
  <si>
    <t>Frydrychowice - Rybny Dwór</t>
  </si>
  <si>
    <t>Szczerbowski</t>
  </si>
  <si>
    <t>Frydrychowice - Wielki Dwór</t>
  </si>
  <si>
    <t xml:space="preserve">Julia </t>
  </si>
  <si>
    <t>Gierałtowice</t>
  </si>
  <si>
    <t>Schaedel</t>
  </si>
  <si>
    <t>Oswald</t>
  </si>
  <si>
    <t>Gierałtowiczki</t>
  </si>
  <si>
    <t>Graboszyce</t>
  </si>
  <si>
    <t>Zator</t>
  </si>
  <si>
    <t>Chrząszcz</t>
  </si>
  <si>
    <t>Gorzeń Dolny</t>
  </si>
  <si>
    <t>Wadowice</t>
  </si>
  <si>
    <t>Krobicki</t>
  </si>
  <si>
    <t>Izdebnik</t>
  </si>
  <si>
    <t>Lewakowski</t>
  </si>
  <si>
    <t>Juszczyn</t>
  </si>
  <si>
    <t>Maków Podl.</t>
  </si>
  <si>
    <t>Kurowski</t>
  </si>
  <si>
    <t>Inwałd</t>
  </si>
  <si>
    <t>Andrychów</t>
  </si>
  <si>
    <t>Rodryger</t>
  </si>
  <si>
    <t>Jaszczurowa</t>
  </si>
  <si>
    <t>Mucharz</t>
  </si>
  <si>
    <t>Theschel</t>
  </si>
  <si>
    <t>Jastrzębia</t>
  </si>
  <si>
    <t>Kossowa</t>
  </si>
  <si>
    <t>Jaworski</t>
  </si>
  <si>
    <t>Klecza Dolna</t>
  </si>
  <si>
    <t>Klecza Górna</t>
  </si>
  <si>
    <t>Wiktorii</t>
  </si>
  <si>
    <t>Kopytówka</t>
  </si>
  <si>
    <t xml:space="preserve">Dunin  </t>
  </si>
  <si>
    <t>Honorata</t>
  </si>
  <si>
    <t>Leńcze Górne</t>
  </si>
  <si>
    <t>Przychodzka
Dębicka</t>
  </si>
  <si>
    <t>Eugenia
Urszula</t>
  </si>
  <si>
    <t>Nidek Dolny i Górny</t>
  </si>
  <si>
    <t>Walitza
Dębiński</t>
  </si>
  <si>
    <t>Jan
Michał</t>
  </si>
  <si>
    <t>Przeciszów</t>
  </si>
  <si>
    <t>Palczowice</t>
  </si>
  <si>
    <t>Przybradz Dwór</t>
  </si>
  <si>
    <t>Guzy
Smolarski</t>
  </si>
  <si>
    <t>Władysław
Zygmunt</t>
  </si>
  <si>
    <t>Podolsze</t>
  </si>
  <si>
    <t>Roków</t>
  </si>
  <si>
    <t>Radocza</t>
  </si>
  <si>
    <t>Banaś</t>
  </si>
  <si>
    <t>Rudze</t>
  </si>
  <si>
    <t>Ryczów</t>
  </si>
  <si>
    <t>Piasecki</t>
  </si>
  <si>
    <t>Świnna Poręba</t>
  </si>
  <si>
    <t>Gostyńska</t>
  </si>
  <si>
    <t>Stryszów</t>
  </si>
  <si>
    <t>Bieniewscy</t>
  </si>
  <si>
    <t>Tomice</t>
  </si>
  <si>
    <t>Wielkie Drogi</t>
  </si>
  <si>
    <t>Brandys</t>
  </si>
  <si>
    <t>Wieprz Twierdza</t>
  </si>
  <si>
    <t>Hegenberger</t>
  </si>
  <si>
    <t>Witanowice</t>
  </si>
  <si>
    <t>Lewinger</t>
  </si>
  <si>
    <t>Paszkówka,
Benczyn</t>
  </si>
  <si>
    <t>Wężyk</t>
  </si>
  <si>
    <t>Przytkowice</t>
  </si>
  <si>
    <t>Ocetkiewicz</t>
  </si>
  <si>
    <t>Ludwik i Zofia</t>
  </si>
  <si>
    <t>Spytkowice</t>
  </si>
  <si>
    <t>Marchowski</t>
  </si>
  <si>
    <t>Związek Nauczycielstwa Polskiego</t>
  </si>
  <si>
    <t>Głębowice</t>
  </si>
  <si>
    <t>Dunin</t>
  </si>
  <si>
    <t>Spytkowice (Kopalnia)</t>
  </si>
  <si>
    <t>Wydział Powiatowy</t>
  </si>
  <si>
    <t>Łękawica,
Okrajnik</t>
  </si>
  <si>
    <t>Gilowice</t>
  </si>
  <si>
    <t>żywiecki</t>
  </si>
  <si>
    <t>Kukla</t>
  </si>
  <si>
    <t>Lipowa</t>
  </si>
  <si>
    <t>Polska Akademia Umiejętności</t>
  </si>
  <si>
    <t>Moszczanica</t>
  </si>
  <si>
    <t>Sporysz</t>
  </si>
  <si>
    <t>Kępiński</t>
  </si>
  <si>
    <t>Stary Żywiec</t>
  </si>
  <si>
    <t>Żywiec</t>
  </si>
  <si>
    <t>Sucha</t>
  </si>
  <si>
    <t>Ślemień</t>
  </si>
  <si>
    <t>Rychwałd</t>
  </si>
  <si>
    <t>Łodygowice</t>
  </si>
  <si>
    <t>Klobus</t>
  </si>
  <si>
    <t>Kijowiec</t>
  </si>
  <si>
    <t>Dobryń</t>
  </si>
  <si>
    <t>lubelskie</t>
  </si>
  <si>
    <t>Koczukówka</t>
  </si>
  <si>
    <t>Grodzicki</t>
  </si>
  <si>
    <t>Sobolewscy</t>
  </si>
  <si>
    <t>Woroblin</t>
  </si>
  <si>
    <t>Bohukały</t>
  </si>
  <si>
    <t>Bryndza-Nacki</t>
  </si>
  <si>
    <t>Pratulin-Zaczopki</t>
  </si>
  <si>
    <t>Fundusz na walkę z rakiem</t>
  </si>
  <si>
    <t>Neple</t>
  </si>
  <si>
    <t>Jelska</t>
  </si>
  <si>
    <t>Krzyczew</t>
  </si>
  <si>
    <t>Kurczewski</t>
  </si>
  <si>
    <t>Mokrany</t>
  </si>
  <si>
    <t>Szpital św. Karola Boromeusza w Białej Podlaskiej</t>
  </si>
  <si>
    <t>Koroszczyn</t>
  </si>
  <si>
    <t>Kobylany</t>
  </si>
  <si>
    <t>Kuczyński</t>
  </si>
  <si>
    <t>Łobaczew</t>
  </si>
  <si>
    <t>Woskrzenice A i B</t>
  </si>
  <si>
    <t>Sidorki</t>
  </si>
  <si>
    <t>Grabanów</t>
  </si>
  <si>
    <t>Szulc
Bratkowski</t>
  </si>
  <si>
    <t>Wacław
St.</t>
  </si>
  <si>
    <t>Kozula</t>
  </si>
  <si>
    <t>Tołłoczko</t>
  </si>
  <si>
    <t>Bielany</t>
  </si>
  <si>
    <t>Żurkiewicz-Furs</t>
  </si>
  <si>
    <t>Strzyniec</t>
  </si>
  <si>
    <t>Sitnik</t>
  </si>
  <si>
    <t>Worgule</t>
  </si>
  <si>
    <t>Szeliski</t>
  </si>
  <si>
    <t>Terebella</t>
  </si>
  <si>
    <t>Pióro</t>
  </si>
  <si>
    <t>Cicibór Wielki</t>
  </si>
  <si>
    <t>Gierkiewicz</t>
  </si>
  <si>
    <t>Klonownica</t>
  </si>
  <si>
    <t>Rokitno</t>
  </si>
  <si>
    <t>Pokinianka</t>
  </si>
  <si>
    <t>Kuczewska</t>
  </si>
  <si>
    <t>Alicja</t>
  </si>
  <si>
    <t>Cieleśnica</t>
  </si>
  <si>
    <t>Rosenwerth</t>
  </si>
  <si>
    <t>Witulin</t>
  </si>
  <si>
    <t>Wędrychowska</t>
  </si>
  <si>
    <t>Roskosz</t>
  </si>
  <si>
    <t>Karska</t>
  </si>
  <si>
    <t>Droblin</t>
  </si>
  <si>
    <t>Bukowice</t>
  </si>
  <si>
    <t>Nosów</t>
  </si>
  <si>
    <t>Sławinek</t>
  </si>
  <si>
    <t>Swory</t>
  </si>
  <si>
    <t>Nadolski</t>
  </si>
  <si>
    <t>Woroniec</t>
  </si>
  <si>
    <t>Światopełk-Mirski</t>
  </si>
  <si>
    <t>Zaborowscy</t>
  </si>
  <si>
    <t>Tadeusz i Jadwiga</t>
  </si>
  <si>
    <t>Zalutyń</t>
  </si>
  <si>
    <t>Kościeniewicze</t>
  </si>
  <si>
    <t>Zagościniec</t>
  </si>
  <si>
    <t>Ługowska</t>
  </si>
  <si>
    <t>Ortel Królewski</t>
  </si>
  <si>
    <t>Czajkowski</t>
  </si>
  <si>
    <t>Konstantynów</t>
  </si>
  <si>
    <t>Zakanale</t>
  </si>
  <si>
    <t>Wólka Nosowska</t>
  </si>
  <si>
    <t>Wroczyński dr</t>
  </si>
  <si>
    <t>Janów-Podlaski</t>
  </si>
  <si>
    <t>Jakówki</t>
  </si>
  <si>
    <t>Ruseccy</t>
  </si>
  <si>
    <t>Władysław i Zofia</t>
  </si>
  <si>
    <t>Romanów</t>
  </si>
  <si>
    <t>Opalko</t>
  </si>
  <si>
    <t>Władysławów</t>
  </si>
  <si>
    <t>Tuczna</t>
  </si>
  <si>
    <t>Grylicz</t>
  </si>
  <si>
    <t>Gryzina</t>
  </si>
  <si>
    <t>Zdanówka</t>
  </si>
  <si>
    <t>Miranowicz</t>
  </si>
  <si>
    <t>Litewniki</t>
  </si>
  <si>
    <t>Holowczyce</t>
  </si>
  <si>
    <t>Kodeń</t>
  </si>
  <si>
    <t>Żuk</t>
  </si>
  <si>
    <t>Piotr i inni</t>
  </si>
  <si>
    <t>Jabłeczna</t>
  </si>
  <si>
    <t xml:space="preserve">1. Klasztor pawosławny
2. Parafia Rz. Kat
</t>
  </si>
  <si>
    <t>Abramów</t>
  </si>
  <si>
    <t>Goraj</t>
  </si>
  <si>
    <t>biłgorajski</t>
  </si>
  <si>
    <t>Gerlicz</t>
  </si>
  <si>
    <t>Radzięcin</t>
  </si>
  <si>
    <t>Matraś</t>
  </si>
  <si>
    <t>Chmielek</t>
  </si>
  <si>
    <t>Bęscy?</t>
  </si>
  <si>
    <t>Ignacy i Maria</t>
  </si>
  <si>
    <t>Izbice Główne</t>
  </si>
  <si>
    <t>Aleksandrów</t>
  </si>
  <si>
    <t>Bernard</t>
  </si>
  <si>
    <t>Obsza Główna</t>
  </si>
  <si>
    <t>Siwicki</t>
  </si>
  <si>
    <t>Różaniec Główny</t>
  </si>
  <si>
    <t>Wola Różaniecka</t>
  </si>
  <si>
    <t>Jagowd</t>
  </si>
  <si>
    <t>Korchów Główny</t>
  </si>
  <si>
    <t>Księżpol</t>
  </si>
  <si>
    <t>Płusy Główne</t>
  </si>
  <si>
    <t>Wójcicki</t>
  </si>
  <si>
    <t>Kazimierz
Stanisław
Jadwiga</t>
  </si>
  <si>
    <t>Różnówka</t>
  </si>
  <si>
    <t>Biłgoraj</t>
  </si>
  <si>
    <t>Mamoty Górne</t>
  </si>
  <si>
    <t>Kazimierówka</t>
  </si>
  <si>
    <t>Bukowa</t>
  </si>
  <si>
    <t>chełmski</t>
  </si>
  <si>
    <t>Tor</t>
  </si>
  <si>
    <t>Antonin</t>
  </si>
  <si>
    <t>Krzywiczki</t>
  </si>
  <si>
    <t>Smorczewska</t>
  </si>
  <si>
    <t>Depułtycze Nowe</t>
  </si>
  <si>
    <t>Podczaski</t>
  </si>
  <si>
    <t>Koza-Gotówka</t>
  </si>
  <si>
    <t>Szczęsny</t>
  </si>
  <si>
    <t>Jan
Stefan
Tadeusz</t>
  </si>
  <si>
    <t>Okszów</t>
  </si>
  <si>
    <t>Serebryszcze</t>
  </si>
  <si>
    <t xml:space="preserve">Lechnicki </t>
  </si>
  <si>
    <t>Felicjan</t>
  </si>
  <si>
    <t>Kamienna-Góra</t>
  </si>
  <si>
    <t>Olchowiec</t>
  </si>
  <si>
    <t>Lechnicka</t>
  </si>
  <si>
    <t>Święcica</t>
  </si>
  <si>
    <t>Pniówno</t>
  </si>
  <si>
    <t>Terenin</t>
  </si>
  <si>
    <t>Krasne</t>
  </si>
  <si>
    <t>Gutowksa</t>
  </si>
  <si>
    <t>Kanie</t>
  </si>
  <si>
    <t>Wólka Kańska</t>
  </si>
  <si>
    <t>Kurczak</t>
  </si>
  <si>
    <t>Jan i Stefania</t>
  </si>
  <si>
    <t>Liszno</t>
  </si>
  <si>
    <t>Klaudel</t>
  </si>
  <si>
    <t>Michał i Anna</t>
  </si>
  <si>
    <t>Żulin</t>
  </si>
  <si>
    <t xml:space="preserve">Budny </t>
  </si>
  <si>
    <t>Sielec</t>
  </si>
  <si>
    <t>Rakołupy</t>
  </si>
  <si>
    <t>Rzewuski</t>
  </si>
  <si>
    <t>Dominik</t>
  </si>
  <si>
    <t>Dębina</t>
  </si>
  <si>
    <t>Bielicka 
Iżycka
Smorczewski</t>
  </si>
  <si>
    <t>Stefania
Irena
Maria</t>
  </si>
  <si>
    <t>Kasiłany</t>
  </si>
  <si>
    <t>Rejowiec</t>
  </si>
  <si>
    <t>Budny</t>
  </si>
  <si>
    <t>Stajne</t>
  </si>
  <si>
    <t>Kiwerska</t>
  </si>
  <si>
    <t>Hruszów</t>
  </si>
  <si>
    <t>Czachowska</t>
  </si>
  <si>
    <t>Felicja</t>
  </si>
  <si>
    <t>Krzywowola</t>
  </si>
  <si>
    <t>Bezek</t>
  </si>
  <si>
    <t>Staw</t>
  </si>
  <si>
    <t>Czułczyce</t>
  </si>
  <si>
    <t>Horodyszcze A</t>
  </si>
  <si>
    <t>Sztejnberg</t>
  </si>
  <si>
    <t>Chojno-Nowe</t>
  </si>
  <si>
    <t>Siedliszcze</t>
  </si>
  <si>
    <t>Boduszyński</t>
  </si>
  <si>
    <t>Chojeniec</t>
  </si>
  <si>
    <t>Józef
s. Józefa</t>
  </si>
  <si>
    <t>Lipówek</t>
  </si>
  <si>
    <t>Zieliński</t>
  </si>
  <si>
    <t>Mogielnica</t>
  </si>
  <si>
    <t>Ruda Huta</t>
  </si>
  <si>
    <t>Świerże</t>
  </si>
  <si>
    <t>Sygał</t>
  </si>
  <si>
    <t>Uszer</t>
  </si>
  <si>
    <t>Świerże (Nr. 27)</t>
  </si>
  <si>
    <t>Kruk</t>
  </si>
  <si>
    <t>Icek</t>
  </si>
  <si>
    <t>Karpiński</t>
  </si>
  <si>
    <t>Zielone-Grądy</t>
  </si>
  <si>
    <t xml:space="preserve">Czerwińska </t>
  </si>
  <si>
    <t>Dobryłów</t>
  </si>
  <si>
    <t>Świerże (Dwór)</t>
  </si>
  <si>
    <t>Zamieście</t>
  </si>
  <si>
    <t>Krusenstern</t>
  </si>
  <si>
    <t>Żalin</t>
  </si>
  <si>
    <t>Ostrowy</t>
  </si>
  <si>
    <t>Kuszell</t>
  </si>
  <si>
    <t>Róża Maria</t>
  </si>
  <si>
    <t>Husynne</t>
  </si>
  <si>
    <t>Turka</t>
  </si>
  <si>
    <t>Gutowska</t>
  </si>
  <si>
    <t>Garbatówka</t>
  </si>
  <si>
    <t>Wiszniewice</t>
  </si>
  <si>
    <t>Świerszczów</t>
  </si>
  <si>
    <t>Załuscy</t>
  </si>
  <si>
    <t>Tomasz
Henryk</t>
  </si>
  <si>
    <t>Wólka Nadrybska</t>
  </si>
  <si>
    <t>Bogdanowicz</t>
  </si>
  <si>
    <t>Wólka Leszczańska</t>
  </si>
  <si>
    <t>Żmudź</t>
  </si>
  <si>
    <t>Dziewicki</t>
  </si>
  <si>
    <t>Dryszczów</t>
  </si>
  <si>
    <t>Żmudzi</t>
  </si>
  <si>
    <t>Zakład Doświadczalny</t>
  </si>
  <si>
    <t xml:space="preserve">Horodyszcze </t>
  </si>
  <si>
    <t>Związek Międzykomunalny</t>
  </si>
  <si>
    <t>Białowody</t>
  </si>
  <si>
    <t>Grabowiec</t>
  </si>
  <si>
    <t>hrubieszowski</t>
  </si>
  <si>
    <t xml:space="preserve">Grothus </t>
  </si>
  <si>
    <t>Danczypol</t>
  </si>
  <si>
    <t>Garfinkiel</t>
  </si>
  <si>
    <t>Siedlisko</t>
  </si>
  <si>
    <t>Tuszowski</t>
  </si>
  <si>
    <t>Grabowczyk</t>
  </si>
  <si>
    <t>Bieńkowska</t>
  </si>
  <si>
    <t>Hołożno</t>
  </si>
  <si>
    <t>Głowczyński</t>
  </si>
  <si>
    <t>Ornatowice</t>
  </si>
  <si>
    <t>Rudnicka</t>
  </si>
  <si>
    <t>Janina
Jadwiga</t>
  </si>
  <si>
    <t>Szystowice</t>
  </si>
  <si>
    <t>Weychert</t>
  </si>
  <si>
    <t>Skomorochy Wielkie</t>
  </si>
  <si>
    <t>Skomorowski</t>
  </si>
  <si>
    <t>Tuczępy A</t>
  </si>
  <si>
    <t xml:space="preserve">Rudnicki </t>
  </si>
  <si>
    <t>Tuczępy B […]+</t>
  </si>
  <si>
    <t>Moniatycze</t>
  </si>
  <si>
    <t>Kuledew</t>
  </si>
  <si>
    <t>Swieżawski</t>
  </si>
  <si>
    <t>Stefan
Władysław</t>
  </si>
  <si>
    <t>Nieledew</t>
  </si>
  <si>
    <t>Horodyska</t>
  </si>
  <si>
    <t>Obrowiec</t>
  </si>
  <si>
    <t>Krycka</t>
  </si>
  <si>
    <t>Stefankowice</t>
  </si>
  <si>
    <t>Moroczyn</t>
  </si>
  <si>
    <t>Teptików</t>
  </si>
  <si>
    <t>Janiszewska</t>
  </si>
  <si>
    <t>Dziekanów</t>
  </si>
  <si>
    <t>Świdniki</t>
  </si>
  <si>
    <t>Miączyn</t>
  </si>
  <si>
    <t>Węglińska</t>
  </si>
  <si>
    <t xml:space="preserve">Janina </t>
  </si>
  <si>
    <t>Ministrówka</t>
  </si>
  <si>
    <t>Torek</t>
  </si>
  <si>
    <t>Horyszów Ruski</t>
  </si>
  <si>
    <t>Girdwoyń </t>
  </si>
  <si>
    <t>Ślipcze Wołynka</t>
  </si>
  <si>
    <t>Mieniany</t>
  </si>
  <si>
    <t>Pohorecka</t>
  </si>
  <si>
    <t>Wroniecka</t>
  </si>
  <si>
    <t>Łotoszyny</t>
  </si>
  <si>
    <t>Pohorecki</t>
  </si>
  <si>
    <t>Ostroróg</t>
  </si>
  <si>
    <t>Czumów</t>
  </si>
  <si>
    <t>Trzeszczany</t>
  </si>
  <si>
    <t>Mołodiatycze</t>
  </si>
  <si>
    <t>Mierzejewska</t>
  </si>
  <si>
    <t>Zaborce-Ostrówek</t>
  </si>
  <si>
    <t>Horodyski</t>
  </si>
  <si>
    <t>Obłyczyn</t>
  </si>
  <si>
    <t>Dobromierzyce</t>
  </si>
  <si>
    <t>Bełdowska</t>
  </si>
  <si>
    <t>Werbkowice</t>
  </si>
  <si>
    <t>Rulikowska</t>
  </si>
  <si>
    <t>Terebiniec</t>
  </si>
  <si>
    <t>Dubiecki</t>
  </si>
  <si>
    <t>Leopoldów, Podhorce</t>
  </si>
  <si>
    <t>Wielowiejska</t>
  </si>
  <si>
    <t xml:space="preserve">Terebin </t>
  </si>
  <si>
    <t>Milowicz</t>
  </si>
  <si>
    <t>Strzelce</t>
  </si>
  <si>
    <t>Białepole</t>
  </si>
  <si>
    <t>Du Chateau</t>
  </si>
  <si>
    <t>Rociborowice</t>
  </si>
  <si>
    <t>Kastory</t>
  </si>
  <si>
    <t>Kopyłów</t>
  </si>
  <si>
    <t>Horodło</t>
  </si>
  <si>
    <t>Kobło</t>
  </si>
  <si>
    <t>Hrebenne</t>
  </si>
  <si>
    <t>Trzecieska</t>
  </si>
  <si>
    <t>Starzeń</t>
  </si>
  <si>
    <t>Wincentyna</t>
  </si>
  <si>
    <t>Hosynne</t>
  </si>
  <si>
    <t>Woroniecka</t>
  </si>
  <si>
    <t>Wieniawka</t>
  </si>
  <si>
    <t>Czułajewski</t>
  </si>
  <si>
    <t>Uchanie</t>
  </si>
  <si>
    <t>Raciszewski</t>
  </si>
  <si>
    <t>Mackiewicz</t>
  </si>
  <si>
    <t>Chyżowice</t>
  </si>
  <si>
    <t>Tuszewski</t>
  </si>
  <si>
    <t>Skryhiczyn</t>
  </si>
  <si>
    <t>Dubienka</t>
  </si>
  <si>
    <t>Rottenberg 
Kaminer</t>
  </si>
  <si>
    <t>Mordko
Jan</t>
  </si>
  <si>
    <t>Mircze</t>
  </si>
  <si>
    <t>Miętkie</t>
  </si>
  <si>
    <t>Komorniccy</t>
  </si>
  <si>
    <t>Jerzy i Maria</t>
  </si>
  <si>
    <t>Romuald</t>
  </si>
  <si>
    <t>Modryniec</t>
  </si>
  <si>
    <t>Tuczapy</t>
  </si>
  <si>
    <t>Kozodawy</t>
  </si>
  <si>
    <t>Cichoburz</t>
  </si>
  <si>
    <t>Masłomęcz</t>
  </si>
  <si>
    <t>Rulikowski</t>
  </si>
  <si>
    <t>Radostów</t>
  </si>
  <si>
    <t>Jerzy
i Jan</t>
  </si>
  <si>
    <t>Wiszniów</t>
  </si>
  <si>
    <t>Szymonicka</t>
  </si>
  <si>
    <t>Kosmów</t>
  </si>
  <si>
    <t>Kryłów</t>
  </si>
  <si>
    <t>Szychowice</t>
  </si>
  <si>
    <t>Dołhobyczów</t>
  </si>
  <si>
    <t>Hołubie</t>
  </si>
  <si>
    <t>Kadłubiska</t>
  </si>
  <si>
    <t>Uhrynów</t>
  </si>
  <si>
    <t>Rylski</t>
  </si>
  <si>
    <t>Wólka Poturzyńska</t>
  </si>
  <si>
    <t>Dłużniów</t>
  </si>
  <si>
    <t>Waręż</t>
  </si>
  <si>
    <t>Koziebrodzka</t>
  </si>
  <si>
    <t>Izabela</t>
  </si>
  <si>
    <t>Hulcze</t>
  </si>
  <si>
    <t>Potworowski</t>
  </si>
  <si>
    <t>Kościaszyn</t>
  </si>
  <si>
    <t>Żurawski</t>
  </si>
  <si>
    <t>Liski</t>
  </si>
  <si>
    <t>Liwcze</t>
  </si>
  <si>
    <t>Łubów</t>
  </si>
  <si>
    <t>Przewodów</t>
  </si>
  <si>
    <t>Rusin</t>
  </si>
  <si>
    <t>Maschler</t>
  </si>
  <si>
    <t>Waręż, Uśmierz</t>
  </si>
  <si>
    <t>Kulimkowa</t>
  </si>
  <si>
    <t>Żniatyn</t>
  </si>
  <si>
    <t>Dogilewski</t>
  </si>
  <si>
    <t>Bojanice</t>
  </si>
  <si>
    <t>Chorobrów</t>
  </si>
  <si>
    <t>Plater-Zyberk</t>
  </si>
  <si>
    <t>Cieląż</t>
  </si>
  <si>
    <t>Hatowice</t>
  </si>
  <si>
    <t>Longchamps de Berier</t>
  </si>
  <si>
    <t>Horodłowice</t>
  </si>
  <si>
    <t>Nikorowicz</t>
  </si>
  <si>
    <t>Moszków</t>
  </si>
  <si>
    <t>Opulsko</t>
  </si>
  <si>
    <t>Sawczyn</t>
  </si>
  <si>
    <t>Starogród</t>
  </si>
  <si>
    <t>Szmitków</t>
  </si>
  <si>
    <t>Wojsławice</t>
  </si>
  <si>
    <t>Boratyn</t>
  </si>
  <si>
    <t>Krystynopol</t>
  </si>
  <si>
    <t>N.</t>
  </si>
  <si>
    <t>Dobraczyn</t>
  </si>
  <si>
    <t>Zawisznia</t>
  </si>
  <si>
    <t>Symko</t>
  </si>
  <si>
    <t>Żabcze</t>
  </si>
  <si>
    <t>Albinowska</t>
  </si>
  <si>
    <t>Bronisława</t>
  </si>
  <si>
    <t>Chłopiatyn</t>
  </si>
  <si>
    <t>Bełz</t>
  </si>
  <si>
    <t>Artymowicz</t>
  </si>
  <si>
    <t>Myców</t>
  </si>
  <si>
    <t>Bilińscy</t>
  </si>
  <si>
    <t>Jan i Maria</t>
  </si>
  <si>
    <t>Przemysłów</t>
  </si>
  <si>
    <t>Bilińska</t>
  </si>
  <si>
    <t>Magdalena</t>
  </si>
  <si>
    <t>Piwowszczyzna</t>
  </si>
  <si>
    <t>Siebieczów</t>
  </si>
  <si>
    <t>Worochta</t>
  </si>
  <si>
    <t>Merta</t>
  </si>
  <si>
    <t>Klotylda</t>
  </si>
  <si>
    <t>Wyżłów</t>
  </si>
  <si>
    <t>Głogowski</t>
  </si>
  <si>
    <t>Starostwo Rońsko</t>
  </si>
  <si>
    <t>Krasnystaw</t>
  </si>
  <si>
    <t>krasnystawski</t>
  </si>
  <si>
    <t>Starostwo</t>
  </si>
  <si>
    <t>Lubańki</t>
  </si>
  <si>
    <t>Zarząd Miejski Krasnystaw</t>
  </si>
  <si>
    <t>Białka</t>
  </si>
  <si>
    <t>Waślików</t>
  </si>
  <si>
    <t>Ostrowscy</t>
  </si>
  <si>
    <t>Orłów Murowany</t>
  </si>
  <si>
    <t>Izbica</t>
  </si>
  <si>
    <t>Towarzystwo Patronatu nad Nieletnimi</t>
  </si>
  <si>
    <t>Orłów Drewniany</t>
  </si>
  <si>
    <t>Wielobycz</t>
  </si>
  <si>
    <t>Hewel</t>
  </si>
  <si>
    <t>Wielkopole</t>
  </si>
  <si>
    <t xml:space="preserve">Plewiński </t>
  </si>
  <si>
    <t>Piaski Szlacheckie</t>
  </si>
  <si>
    <t>Tobolski</t>
  </si>
  <si>
    <t>Orchowiec</t>
  </si>
  <si>
    <t>Baranica</t>
  </si>
  <si>
    <t>Korczak</t>
  </si>
  <si>
    <t>Fajsławice</t>
  </si>
  <si>
    <t>Florkowski</t>
  </si>
  <si>
    <t>Bożena</t>
  </si>
  <si>
    <t>Suchodoły</t>
  </si>
  <si>
    <t>Siedliska</t>
  </si>
  <si>
    <t>Ajchenbaum</t>
  </si>
  <si>
    <t>Szmul</t>
  </si>
  <si>
    <t>Oleśniki</t>
  </si>
  <si>
    <t>Bończa</t>
  </si>
  <si>
    <t>Kraśniczyn</t>
  </si>
  <si>
    <t>Surhów</t>
  </si>
  <si>
    <t>Tyszkiewicza spadkobiercy</t>
  </si>
  <si>
    <t>Tarnogóra Cz. I</t>
  </si>
  <si>
    <t>Tarnogóra</t>
  </si>
  <si>
    <t>Smorczewski</t>
  </si>
  <si>
    <t>Dobra Tarnogóra</t>
  </si>
  <si>
    <t>Krupe</t>
  </si>
  <si>
    <t>Siennica Różana</t>
  </si>
  <si>
    <t>Kozaryn</t>
  </si>
  <si>
    <t>Koszarski</t>
  </si>
  <si>
    <t>Siennica Królewska</t>
  </si>
  <si>
    <t>Wierzchowiny</t>
  </si>
  <si>
    <t>Żdżanne</t>
  </si>
  <si>
    <t>Toruń</t>
  </si>
  <si>
    <t>Boruń</t>
  </si>
  <si>
    <t>Watson</t>
  </si>
  <si>
    <t>Rybczewice</t>
  </si>
  <si>
    <t>Kania</t>
  </si>
  <si>
    <t>Pilaszkowice</t>
  </si>
  <si>
    <t>Epsztein</t>
  </si>
  <si>
    <t>Gardzienice</t>
  </si>
  <si>
    <t>Gardzienice Cz. I. B</t>
  </si>
  <si>
    <t>Żegotów</t>
  </si>
  <si>
    <t>Doroba</t>
  </si>
  <si>
    <t>Stryjów</t>
  </si>
  <si>
    <t>Rudnik</t>
  </si>
  <si>
    <t>Kiwerski</t>
  </si>
  <si>
    <t>Płonka</t>
  </si>
  <si>
    <t>Rzuchowska</t>
  </si>
  <si>
    <t>Mościska</t>
  </si>
  <si>
    <t>Suchodolski</t>
  </si>
  <si>
    <t>Maszów Górny</t>
  </si>
  <si>
    <t>Fleszyński</t>
  </si>
  <si>
    <t>Maszów Dolny</t>
  </si>
  <si>
    <t>Siwiński</t>
  </si>
  <si>
    <t>Bzowiec</t>
  </si>
  <si>
    <t>Mogielnicki</t>
  </si>
  <si>
    <t>Lopiennik</t>
  </si>
  <si>
    <t>Kałużyński</t>
  </si>
  <si>
    <t>Nowiny</t>
  </si>
  <si>
    <t>Wierzchowina</t>
  </si>
  <si>
    <t>Żółkiewka</t>
  </si>
  <si>
    <t>Chrościechowski</t>
  </si>
  <si>
    <t>Borowina</t>
  </si>
  <si>
    <t>Dąbie</t>
  </si>
  <si>
    <t>Żylicz</t>
  </si>
  <si>
    <t>Średnia Wieś</t>
  </si>
  <si>
    <t>Janisławski</t>
  </si>
  <si>
    <t>Kudziak</t>
  </si>
  <si>
    <t>Sobieska Wola</t>
  </si>
  <si>
    <t>Stachowicz</t>
  </si>
  <si>
    <t>Wola Żółkiewska</t>
  </si>
  <si>
    <t>Walczak</t>
  </si>
  <si>
    <t>Litwa</t>
  </si>
  <si>
    <t>Stawce</t>
  </si>
  <si>
    <t>Brunon</t>
  </si>
  <si>
    <t>Tarnawa Główna</t>
  </si>
  <si>
    <t>Wysokie</t>
  </si>
  <si>
    <t>Ordynacja Zamoyskich</t>
  </si>
  <si>
    <t>Dragany Cegielnia</t>
  </si>
  <si>
    <t>Kisiel</t>
  </si>
  <si>
    <t>Guzówka</t>
  </si>
  <si>
    <t>Kiełczewski</t>
  </si>
  <si>
    <t>Stary Dwór</t>
  </si>
  <si>
    <t>Czarnięcin</t>
  </si>
  <si>
    <t>Turobin</t>
  </si>
  <si>
    <t>Przymiarki</t>
  </si>
  <si>
    <t>Żabno Główne</t>
  </si>
  <si>
    <t>Turobin Ćwierci</t>
  </si>
  <si>
    <t>Zarząd Gminy Turobin</t>
  </si>
  <si>
    <t>Biskupie</t>
  </si>
  <si>
    <t>Rachów</t>
  </si>
  <si>
    <t>Annopol</t>
  </si>
  <si>
    <t>kraśnicki</t>
  </si>
  <si>
    <t>Rozenberg</t>
  </si>
  <si>
    <t>Lejba-Jakób</t>
  </si>
  <si>
    <t>Sucha - Wólka</t>
  </si>
  <si>
    <t>Wałowice</t>
  </si>
  <si>
    <t>Bliskowice</t>
  </si>
  <si>
    <t>Ilona</t>
  </si>
  <si>
    <t>Struża</t>
  </si>
  <si>
    <t>Blinów</t>
  </si>
  <si>
    <t>KuńczyNski</t>
  </si>
  <si>
    <t>Wierzchowiska</t>
  </si>
  <si>
    <t>Sosnowa Wola</t>
  </si>
  <si>
    <t>Dzierzkowice</t>
  </si>
  <si>
    <t>Wyżnianka</t>
  </si>
  <si>
    <t>Doły-Wyżnianka</t>
  </si>
  <si>
    <t>Kamińska</t>
  </si>
  <si>
    <t>Liśnik Duży</t>
  </si>
  <si>
    <t>Gościeradów</t>
  </si>
  <si>
    <t>Salomin</t>
  </si>
  <si>
    <t>Wólka Gościeradowska</t>
  </si>
  <si>
    <t>Bojanówka-Suchynia</t>
  </si>
  <si>
    <t>Kraśnik</t>
  </si>
  <si>
    <t>Wyżnica</t>
  </si>
  <si>
    <t xml:space="preserve">Potocki </t>
  </si>
  <si>
    <t>Michalin</t>
  </si>
  <si>
    <t>Kosin</t>
  </si>
  <si>
    <t>Stojeszyn</t>
  </si>
  <si>
    <t>Zylberajch</t>
  </si>
  <si>
    <t>Noech</t>
  </si>
  <si>
    <t>Gwizdów</t>
  </si>
  <si>
    <t>Goldfeder</t>
  </si>
  <si>
    <t>Michał
Wojciech</t>
  </si>
  <si>
    <t>Potok-Wielki</t>
  </si>
  <si>
    <t>Świdry</t>
  </si>
  <si>
    <t>Bieńkowski</t>
  </si>
  <si>
    <t>Olbięcin</t>
  </si>
  <si>
    <t>Trzydnik</t>
  </si>
  <si>
    <t>Rudliccy</t>
  </si>
  <si>
    <t>Jerzy i Jadwiga</t>
  </si>
  <si>
    <t>Dębińszczyzna</t>
  </si>
  <si>
    <t xml:space="preserve">Domańska </t>
  </si>
  <si>
    <t>Urszula</t>
  </si>
  <si>
    <t>Rzeczyca Księża</t>
  </si>
  <si>
    <t>Węglin</t>
  </si>
  <si>
    <t>Popkowice Przedkościelne</t>
  </si>
  <si>
    <t>Urzędów</t>
  </si>
  <si>
    <t>Piasecka</t>
  </si>
  <si>
    <t>Skorczyce</t>
  </si>
  <si>
    <t>Moniaki</t>
  </si>
  <si>
    <t>Metelin</t>
  </si>
  <si>
    <t>Metelska</t>
  </si>
  <si>
    <t>Popkowice Ostrów</t>
  </si>
  <si>
    <t>Tuszowska
Węglińska
Mazurkiewicz</t>
  </si>
  <si>
    <t xml:space="preserve">Anna
Maria
Zofia
</t>
  </si>
  <si>
    <t>Kępa</t>
  </si>
  <si>
    <t>Wilkołaz</t>
  </si>
  <si>
    <t>Bronisława i Zuzanna</t>
  </si>
  <si>
    <t>Wilkołaz Górny</t>
  </si>
  <si>
    <t xml:space="preserve">Kleniewscy </t>
  </si>
  <si>
    <t>Leopold i Zofia</t>
  </si>
  <si>
    <t>Wilkołaz Dolny</t>
  </si>
  <si>
    <t>Żurowiniec</t>
  </si>
  <si>
    <t>Kłodnica Dolna</t>
  </si>
  <si>
    <t>Russanowski</t>
  </si>
  <si>
    <t>Wilkołaz-Obroki</t>
  </si>
  <si>
    <t>Zdziechowice</t>
  </si>
  <si>
    <t>Zaklików</t>
  </si>
  <si>
    <t>Rogaliński</t>
  </si>
  <si>
    <t>Lubomir</t>
  </si>
  <si>
    <t>Łysaków</t>
  </si>
  <si>
    <t>Skoropycz</t>
  </si>
  <si>
    <t>Antoniówka</t>
  </si>
  <si>
    <t>Wilczów, Dąbrowa</t>
  </si>
  <si>
    <t>Zakrzówek Nowy</t>
  </si>
  <si>
    <t>Zakrzówek</t>
  </si>
  <si>
    <t>Kuligowska</t>
  </si>
  <si>
    <t>Kowersk</t>
  </si>
  <si>
    <t>Dębica</t>
  </si>
  <si>
    <t>Czemierniki</t>
  </si>
  <si>
    <t>lubartowski</t>
  </si>
  <si>
    <t>Grodzicka</t>
  </si>
  <si>
    <t>Bełcząc</t>
  </si>
  <si>
    <t>Lasy Lubartowskie</t>
  </si>
  <si>
    <t>Firlej</t>
  </si>
  <si>
    <t>Żółtowski</t>
  </si>
  <si>
    <t>Łęczna</t>
  </si>
  <si>
    <t>Ludwin</t>
  </si>
  <si>
    <t>Wielowiejska z Bogusławskich</t>
  </si>
  <si>
    <t>Ostrów Wielki i Mały</t>
  </si>
  <si>
    <t>Michów</t>
  </si>
  <si>
    <t>Nasutów i Pólko</t>
  </si>
  <si>
    <t>Niemce</t>
  </si>
  <si>
    <t>Niemce lit. A</t>
  </si>
  <si>
    <t>Łoś</t>
  </si>
  <si>
    <t>Ciecierzyn i Żulin</t>
  </si>
  <si>
    <t>Steckiewicz</t>
  </si>
  <si>
    <t>Olgierd-Wacław</t>
  </si>
  <si>
    <t>Baszki</t>
  </si>
  <si>
    <t>Sulczyński</t>
  </si>
  <si>
    <t xml:space="preserve">Dyss  </t>
  </si>
  <si>
    <t>Ludwik Bronisław</t>
  </si>
  <si>
    <t>Dyss Kozłowiecki</t>
  </si>
  <si>
    <t>Samsonowski</t>
  </si>
  <si>
    <t xml:space="preserve">Jan  </t>
  </si>
  <si>
    <t>Elizówka</t>
  </si>
  <si>
    <t>Młyniska</t>
  </si>
  <si>
    <t>Kucharski</t>
  </si>
  <si>
    <t xml:space="preserve">Władysław </t>
  </si>
  <si>
    <t>Brzostów</t>
  </si>
  <si>
    <t>Serniki</t>
  </si>
  <si>
    <t>Wola Sernicka cz. I</t>
  </si>
  <si>
    <t>Wola Sernicka cz. II</t>
  </si>
  <si>
    <t>Samoklęski</t>
  </si>
  <si>
    <t>Charlęż</t>
  </si>
  <si>
    <t>Spiczyn</t>
  </si>
  <si>
    <t>Jan Krystyn</t>
  </si>
  <si>
    <t>Jawidz</t>
  </si>
  <si>
    <t>Zawieprzyce</t>
  </si>
  <si>
    <t>Tarło</t>
  </si>
  <si>
    <t>Chromińscy</t>
  </si>
  <si>
    <t xml:space="preserve">Tadeusz
Władysław
Stanisław
</t>
  </si>
  <si>
    <t>Bartkiewicz</t>
  </si>
  <si>
    <t>Lasy Dratowskie</t>
  </si>
  <si>
    <t xml:space="preserve">Abram
Szymon </t>
  </si>
  <si>
    <t>Rozkopaczów i Żuraw</t>
  </si>
  <si>
    <t>Mostow</t>
  </si>
  <si>
    <t>Borys
Nastia</t>
  </si>
  <si>
    <t>Serock i Janinów</t>
  </si>
  <si>
    <t>Babin</t>
  </si>
  <si>
    <t>Bełżyce</t>
  </si>
  <si>
    <t>lubelski</t>
  </si>
  <si>
    <t>Kierz</t>
  </si>
  <si>
    <t>Klarner</t>
  </si>
  <si>
    <t>Krężnica Okrągła</t>
  </si>
  <si>
    <t>Kuźnicka</t>
  </si>
  <si>
    <t>Matczyn</t>
  </si>
  <si>
    <t>Ligowski</t>
  </si>
  <si>
    <t>Ciechanki</t>
  </si>
  <si>
    <t>Brzeziny</t>
  </si>
  <si>
    <t>Lachert</t>
  </si>
  <si>
    <t>Jurna Góra</t>
  </si>
  <si>
    <t>Rostworowski</t>
  </si>
  <si>
    <t>Milejów</t>
  </si>
  <si>
    <t>Turowola</t>
  </si>
  <si>
    <t>Puchaczów dwór</t>
  </si>
  <si>
    <t>Łańcuchów</t>
  </si>
  <si>
    <t>Stecka</t>
  </si>
  <si>
    <t>Bychawa Podzamcze</t>
  </si>
  <si>
    <t>Bychawa</t>
  </si>
  <si>
    <t>Gałęzów</t>
  </si>
  <si>
    <t>Wola Gałęzowska</t>
  </si>
  <si>
    <t>Konstancja</t>
  </si>
  <si>
    <t>Józwów</t>
  </si>
  <si>
    <t>Wola Bychowska</t>
  </si>
  <si>
    <t>Skawińscy</t>
  </si>
  <si>
    <t>J. i A.</t>
  </si>
  <si>
    <t>Jeżów</t>
  </si>
  <si>
    <t>Chodel</t>
  </si>
  <si>
    <t>Łopiennik</t>
  </si>
  <si>
    <t>Kochanowska</t>
  </si>
  <si>
    <t>Radlin</t>
  </si>
  <si>
    <t>Ratoszyn</t>
  </si>
  <si>
    <t>Lilecki</t>
  </si>
  <si>
    <t>Tomaszewice</t>
  </si>
  <si>
    <t>Jastków</t>
  </si>
  <si>
    <t>Moszna A. C. i B</t>
  </si>
  <si>
    <t>Czaplicki i Kolischer</t>
  </si>
  <si>
    <t>Ługów</t>
  </si>
  <si>
    <t>Łabęccy</t>
  </si>
  <si>
    <t>Snopków</t>
  </si>
  <si>
    <t>Piaszczyński</t>
  </si>
  <si>
    <t>Natalin</t>
  </si>
  <si>
    <t>Jaszczów</t>
  </si>
  <si>
    <t>Rostworowscy</t>
  </si>
  <si>
    <t>A., A., Konstancja, Mich.</t>
  </si>
  <si>
    <t>Białka, Bilsko</t>
  </si>
  <si>
    <t>Łysołaje</t>
  </si>
  <si>
    <t>Siostrzytów</t>
  </si>
  <si>
    <t>Bogusławski</t>
  </si>
  <si>
    <t>Szczepańscy</t>
  </si>
  <si>
    <t>Trawniki</t>
  </si>
  <si>
    <t>Konopnica</t>
  </si>
  <si>
    <t>Szczepaniak</t>
  </si>
  <si>
    <t>Motycz</t>
  </si>
  <si>
    <t>Radawiec Duży</t>
  </si>
  <si>
    <t>Stadniccy</t>
  </si>
  <si>
    <t>Radawiec Mały</t>
  </si>
  <si>
    <t>Sławin</t>
  </si>
  <si>
    <t>Krychowscy</t>
  </si>
  <si>
    <t>Sobieszczański</t>
  </si>
  <si>
    <t>Wola Sławińska</t>
  </si>
  <si>
    <t>Rzewuscy</t>
  </si>
  <si>
    <t>Kosarzew Średni</t>
  </si>
  <si>
    <t>Turowski</t>
  </si>
  <si>
    <t>Tatary</t>
  </si>
  <si>
    <t>Lublin</t>
  </si>
  <si>
    <t>Ponigwoda</t>
  </si>
  <si>
    <t>Koryzna</t>
  </si>
  <si>
    <t>Lemszczyzna</t>
  </si>
  <si>
    <t>Kleniewscy</t>
  </si>
  <si>
    <t>Krępiec</t>
  </si>
  <si>
    <t>Mełgiew</t>
  </si>
  <si>
    <t>Szpital  Dzieciątka Jezus</t>
  </si>
  <si>
    <t>Krzesimów</t>
  </si>
  <si>
    <t>Drecki</t>
  </si>
  <si>
    <t>Minkowice</t>
  </si>
  <si>
    <t>Nadrzewica Mała</t>
  </si>
  <si>
    <t>Nadrzewica</t>
  </si>
  <si>
    <t>Mazurkiewicz</t>
  </si>
  <si>
    <t>Radawczyk</t>
  </si>
  <si>
    <t>Pawlak</t>
  </si>
  <si>
    <t>Kaz.</t>
  </si>
  <si>
    <t>Kempisty</t>
  </si>
  <si>
    <t>Brzezice</t>
  </si>
  <si>
    <t>Scypio del Campo</t>
  </si>
  <si>
    <t>Brzeziczki</t>
  </si>
  <si>
    <t>Koźmian</t>
  </si>
  <si>
    <t>Kawęczyn</t>
  </si>
  <si>
    <t>Kiciński</t>
  </si>
  <si>
    <t>Kozice Dolne</t>
  </si>
  <si>
    <t>Kozice Górne</t>
  </si>
  <si>
    <t>Kijok</t>
  </si>
  <si>
    <t>Piaski Wielkie</t>
  </si>
  <si>
    <t>Siedliszczki</t>
  </si>
  <si>
    <t>Czarnieccy</t>
  </si>
  <si>
    <t>Wola Piasecka</t>
  </si>
  <si>
    <t>Ramułtowie</t>
  </si>
  <si>
    <t>Piotrków</t>
  </si>
  <si>
    <t>Vetter</t>
  </si>
  <si>
    <t>Prowiedniki</t>
  </si>
  <si>
    <t>Bychawka B</t>
  </si>
  <si>
    <t>Piotrowice</t>
  </si>
  <si>
    <t>Włocki</t>
  </si>
  <si>
    <t>Kiełczewice</t>
  </si>
  <si>
    <t>Okulicz</t>
  </si>
  <si>
    <t>Osmolice</t>
  </si>
  <si>
    <t>Baniecki</t>
  </si>
  <si>
    <t>Strzyżewice i Stasin</t>
  </si>
  <si>
    <t>Kołaczkowski</t>
  </si>
  <si>
    <t>Tuszów</t>
  </si>
  <si>
    <t>Rettinger</t>
  </si>
  <si>
    <t>Żabia Wola</t>
  </si>
  <si>
    <t>Rohlandowa</t>
  </si>
  <si>
    <t>Buduszyn</t>
  </si>
  <si>
    <t>Podziadłowski</t>
  </si>
  <si>
    <t>Sobianowice</t>
  </si>
  <si>
    <t>Rajowski</t>
  </si>
  <si>
    <t>Żelażniccy</t>
  </si>
  <si>
    <t>Felin</t>
  </si>
  <si>
    <t>Izba Rolnicza</t>
  </si>
  <si>
    <t>Jakubowice Murowane</t>
  </si>
  <si>
    <t>Laśkiewicz</t>
  </si>
  <si>
    <t>Łuszczów</t>
  </si>
  <si>
    <t>Nowicka</t>
  </si>
  <si>
    <t>Bystrzyca, Podgaj</t>
  </si>
  <si>
    <t>Rojowscy</t>
  </si>
  <si>
    <t>L. i R.</t>
  </si>
  <si>
    <t>Świdnik Duży</t>
  </si>
  <si>
    <t>Trześniów</t>
  </si>
  <si>
    <t>Hanczyńska</t>
  </si>
  <si>
    <t>Miłocin</t>
  </si>
  <si>
    <t>Wojciechów</t>
  </si>
  <si>
    <t>Smorszewski</t>
  </si>
  <si>
    <t>Palikije</t>
  </si>
  <si>
    <t>Głębicki</t>
  </si>
  <si>
    <t>Dominów</t>
  </si>
  <si>
    <t>Zemborzyce</t>
  </si>
  <si>
    <t>Abramowice</t>
  </si>
  <si>
    <t>Sachsowa</t>
  </si>
  <si>
    <t>Anielin</t>
  </si>
  <si>
    <t>Radoryż</t>
  </si>
  <si>
    <t>łukowski</t>
  </si>
  <si>
    <t>Szulc-Holnicki</t>
  </si>
  <si>
    <t>Burzec</t>
  </si>
  <si>
    <t>Wojcieszków</t>
  </si>
  <si>
    <t>Dmochowski</t>
  </si>
  <si>
    <t>Domaszewnica</t>
  </si>
  <si>
    <t>Łuków</t>
  </si>
  <si>
    <t>Skolasińska</t>
  </si>
  <si>
    <t>Gułów</t>
  </si>
  <si>
    <t>Helenówka</t>
  </si>
  <si>
    <t>Mysłów</t>
  </si>
  <si>
    <t>Fajzylberg</t>
  </si>
  <si>
    <t>Huta Dąbrowa</t>
  </si>
  <si>
    <t>Jarczew</t>
  </si>
  <si>
    <t>Spółka Akcyjna</t>
  </si>
  <si>
    <t>Podoski</t>
  </si>
  <si>
    <t>Jaleniec</t>
  </si>
  <si>
    <t>Stanin</t>
  </si>
  <si>
    <t>Łysobyki</t>
  </si>
  <si>
    <t>Kock</t>
  </si>
  <si>
    <t>Kosiorki</t>
  </si>
  <si>
    <t>Kownatki</t>
  </si>
  <si>
    <t>Gołąbki</t>
  </si>
  <si>
    <t>Krzywda</t>
  </si>
  <si>
    <t>Kujawy</t>
  </si>
  <si>
    <t>Uniwersytet Warszawski</t>
  </si>
  <si>
    <t>Oszczepalin</t>
  </si>
  <si>
    <t>Krzemieniewski</t>
  </si>
  <si>
    <t>Podlodów</t>
  </si>
  <si>
    <t>Przytoczno</t>
  </si>
  <si>
    <t>Potworowska</t>
  </si>
  <si>
    <t>Ksawera</t>
  </si>
  <si>
    <t>Ryżki</t>
  </si>
  <si>
    <t>Zawadzki</t>
  </si>
  <si>
    <t>Tuchowicz</t>
  </si>
  <si>
    <t>Sobole</t>
  </si>
  <si>
    <t>Ulan</t>
  </si>
  <si>
    <t>Michał i Jadwiga</t>
  </si>
  <si>
    <t>Strzyżew</t>
  </si>
  <si>
    <t>Wagram</t>
  </si>
  <si>
    <t xml:space="preserve">Różańska </t>
  </si>
  <si>
    <t>Wilczyska</t>
  </si>
  <si>
    <t>Wola Okrzejska</t>
  </si>
  <si>
    <t>Bernstein</t>
  </si>
  <si>
    <t xml:space="preserve">Wólka Domaszewska </t>
  </si>
  <si>
    <t>Ławki, Kazimierzów Nr. 243</t>
  </si>
  <si>
    <t>Lewiccy</t>
  </si>
  <si>
    <t>Adam i Antoni</t>
  </si>
  <si>
    <t>Drzewce</t>
  </si>
  <si>
    <t>Wąwolnica</t>
  </si>
  <si>
    <t>puławski</t>
  </si>
  <si>
    <t>Głębocka</t>
  </si>
  <si>
    <t>Łąki</t>
  </si>
  <si>
    <t>Sieciechowicz</t>
  </si>
  <si>
    <t>Kębło</t>
  </si>
  <si>
    <t>Janiszewski</t>
  </si>
  <si>
    <t>Pawel</t>
  </si>
  <si>
    <t>Niezabitów</t>
  </si>
  <si>
    <t>Brzezińska</t>
  </si>
  <si>
    <t>Bronice, Buchałowice</t>
  </si>
  <si>
    <t xml:space="preserve">Wołk-Łaniewski </t>
  </si>
  <si>
    <t>Łopatki</t>
  </si>
  <si>
    <t>Godów</t>
  </si>
  <si>
    <t>Świdno</t>
  </si>
  <si>
    <t>Hofsztejn</t>
  </si>
  <si>
    <t>Skoków</t>
  </si>
  <si>
    <t>Celejów</t>
  </si>
  <si>
    <t>Rąblów</t>
  </si>
  <si>
    <t>Mazanów</t>
  </si>
  <si>
    <t>Rybitwy</t>
  </si>
  <si>
    <t>Świerczewski</t>
  </si>
  <si>
    <t>Antopol, Sadurki</t>
  </si>
  <si>
    <t>Nałęczów</t>
  </si>
  <si>
    <t xml:space="preserve">Zygmunt </t>
  </si>
  <si>
    <t>Czesławice</t>
  </si>
  <si>
    <t>Kleniewo</t>
  </si>
  <si>
    <t>Opole</t>
  </si>
  <si>
    <t>Jankowo, Pomorze</t>
  </si>
  <si>
    <t>Kleniewski</t>
  </si>
  <si>
    <t>Łaśkiewicz
Orkiszewski</t>
  </si>
  <si>
    <t>Kalinka</t>
  </si>
  <si>
    <t>Przegaliński</t>
  </si>
  <si>
    <t>Kluczkowice</t>
  </si>
  <si>
    <t>Przemysław</t>
  </si>
  <si>
    <t>Niezdów</t>
  </si>
  <si>
    <t xml:space="preserve">Kleniewska </t>
  </si>
  <si>
    <t>Dziwa</t>
  </si>
  <si>
    <t>Siekierza, Kulig</t>
  </si>
  <si>
    <t>Siekierzyńska</t>
  </si>
  <si>
    <t>Janiszkowice</t>
  </si>
  <si>
    <t>Bęska</t>
  </si>
  <si>
    <t>Wiesława</t>
  </si>
  <si>
    <t>Górna Owczarnia</t>
  </si>
  <si>
    <t>Zagłobin</t>
  </si>
  <si>
    <t>Szczekarków, Wilków</t>
  </si>
  <si>
    <t>Szczekarków</t>
  </si>
  <si>
    <t>Wrzelów, Zagłoba</t>
  </si>
  <si>
    <t>Podgórz</t>
  </si>
  <si>
    <t>Pawłowska</t>
  </si>
  <si>
    <t>Łukawka, Niwa</t>
  </si>
  <si>
    <t>Baranów</t>
  </si>
  <si>
    <t>Zalewska</t>
  </si>
  <si>
    <t>Łukawka I</t>
  </si>
  <si>
    <t>Łukawka, Michów</t>
  </si>
  <si>
    <t>Karczmiska</t>
  </si>
  <si>
    <t>Radyszkiewicz</t>
  </si>
  <si>
    <t>Łubki Stare</t>
  </si>
  <si>
    <t>Kraczewice</t>
  </si>
  <si>
    <t>Strażyszcze</t>
  </si>
  <si>
    <t>Strażyc</t>
  </si>
  <si>
    <t>Garbów</t>
  </si>
  <si>
    <t>Broniewski</t>
  </si>
  <si>
    <t>Zygmunt
Mieczysław</t>
  </si>
  <si>
    <t>Gutanów</t>
  </si>
  <si>
    <t>Leśce</t>
  </si>
  <si>
    <t>Studziński</t>
  </si>
  <si>
    <t>Kopeć</t>
  </si>
  <si>
    <t xml:space="preserve">Ludwik </t>
  </si>
  <si>
    <t>Kośmin</t>
  </si>
  <si>
    <t>Żyrzyn</t>
  </si>
  <si>
    <t>Ada</t>
  </si>
  <si>
    <t>Żyrzyn Górny</t>
  </si>
  <si>
    <t>Siemiątkowscy</t>
  </si>
  <si>
    <t>Andrzej i Zofia</t>
  </si>
  <si>
    <t>Żyrzyn Dolny</t>
  </si>
  <si>
    <t>Truszkowska</t>
  </si>
  <si>
    <t>Głodno</t>
  </si>
  <si>
    <t>Kamień</t>
  </si>
  <si>
    <t>Cywiński</t>
  </si>
  <si>
    <t>Piotrawin</t>
  </si>
  <si>
    <t xml:space="preserve">Iłłakowicz </t>
  </si>
  <si>
    <t>Komaszyce</t>
  </si>
  <si>
    <t>Seroczyńska</t>
  </si>
  <si>
    <t>radzyński</t>
  </si>
  <si>
    <t>Dernałowicz Doria-</t>
  </si>
  <si>
    <t>Kostunin</t>
  </si>
  <si>
    <t>Gubernia</t>
  </si>
  <si>
    <t>Marynin</t>
  </si>
  <si>
    <t>Dernałowicz Doria-, spadkobiercy Bronisława Szlubowskiego</t>
  </si>
  <si>
    <t>Adam i Stanisław</t>
  </si>
  <si>
    <t>Adamki</t>
  </si>
  <si>
    <t xml:space="preserve">Biała </t>
  </si>
  <si>
    <t>Stara-Wieś</t>
  </si>
  <si>
    <t>Chełmicki</t>
  </si>
  <si>
    <t xml:space="preserve">Włodzimierz </t>
  </si>
  <si>
    <t>Żabików</t>
  </si>
  <si>
    <t>Ośniałowski</t>
  </si>
  <si>
    <t>Borki</t>
  </si>
  <si>
    <t>Zygmunt
Tadeusz
Konstanty</t>
  </si>
  <si>
    <t>Olszewnica</t>
  </si>
  <si>
    <t>Szlubowska</t>
  </si>
  <si>
    <t>Branica-Radzyńska</t>
  </si>
  <si>
    <t>Siedlanów</t>
  </si>
  <si>
    <t>Stasinów</t>
  </si>
  <si>
    <t>Borki-Zygmuntów</t>
  </si>
  <si>
    <t>Jaźwińska</t>
  </si>
  <si>
    <t>Wrzosów</t>
  </si>
  <si>
    <t>Wrześniewski</t>
  </si>
  <si>
    <t>Ustrzesz</t>
  </si>
  <si>
    <t>Bezwola</t>
  </si>
  <si>
    <t>Wohyń</t>
  </si>
  <si>
    <t>Andryczowa</t>
  </si>
  <si>
    <t>Bojanówka</t>
  </si>
  <si>
    <t>Wymyślne</t>
  </si>
  <si>
    <t>Milanów</t>
  </si>
  <si>
    <t xml:space="preserve">Żółtowska ze Światopełk-Czetwertyńskich </t>
  </si>
  <si>
    <t>Wanda Maria</t>
  </si>
  <si>
    <t>Zieleniec</t>
  </si>
  <si>
    <t>Mogiłki</t>
  </si>
  <si>
    <t>Kopina</t>
  </si>
  <si>
    <t>Grocholska</t>
  </si>
  <si>
    <t>Maria-Zofia</t>
  </si>
  <si>
    <t>Jasionka-Ruska</t>
  </si>
  <si>
    <t>Tarnowska z Czetwertyńskich</t>
  </si>
  <si>
    <t>Rudzieniec</t>
  </si>
  <si>
    <t>Jabłoń</t>
  </si>
  <si>
    <t>Czetwertyński</t>
  </si>
  <si>
    <t>Włodzimierz-Feliks</t>
  </si>
  <si>
    <t>Łubno</t>
  </si>
  <si>
    <t>Ordynacja Zamojska</t>
  </si>
  <si>
    <t>Żulinki</t>
  </si>
  <si>
    <t>Komarówka</t>
  </si>
  <si>
    <t>Stolarczyk</t>
  </si>
  <si>
    <t>Józef i Maria</t>
  </si>
  <si>
    <t>Żelizna</t>
  </si>
  <si>
    <t>Przegaliny</t>
  </si>
  <si>
    <t>Plant</t>
  </si>
  <si>
    <t>Brzozowy Kąt</t>
  </si>
  <si>
    <t>Glinny-Stok</t>
  </si>
  <si>
    <t>Zaorski</t>
  </si>
  <si>
    <t>Żminne D</t>
  </si>
  <si>
    <t>Żminne E</t>
  </si>
  <si>
    <t>Suchowola-Zawoinka</t>
  </si>
  <si>
    <t>Branica-Suchowolska</t>
  </si>
  <si>
    <t>Bramka</t>
  </si>
  <si>
    <t>Pszonka</t>
  </si>
  <si>
    <t>Pszonka-Ochodza</t>
  </si>
  <si>
    <t>Siemień</t>
  </si>
  <si>
    <t>Seweryna</t>
  </si>
  <si>
    <t>Komarne</t>
  </si>
  <si>
    <t>Misie</t>
  </si>
  <si>
    <t xml:space="preserve">Jezierska </t>
  </si>
  <si>
    <t>Kąkolewnica</t>
  </si>
  <si>
    <t>Leska</t>
  </si>
  <si>
    <t>Boronisława</t>
  </si>
  <si>
    <t>Jurki</t>
  </si>
  <si>
    <t>Okniński</t>
  </si>
  <si>
    <t>Witoroż</t>
  </si>
  <si>
    <t>Żerocin</t>
  </si>
  <si>
    <t>Szóstka</t>
  </si>
  <si>
    <t>Owieszanka</t>
  </si>
  <si>
    <t>Aleksandrówka</t>
  </si>
  <si>
    <t>Zahajki</t>
  </si>
  <si>
    <t>Śmigielski i inni</t>
  </si>
  <si>
    <t>Międzyrzecz-Rezydencja</t>
  </si>
  <si>
    <t>Międzyrzec</t>
  </si>
  <si>
    <t>Zadworne</t>
  </si>
  <si>
    <t>Tuliłów</t>
  </si>
  <si>
    <t>Żabce</t>
  </si>
  <si>
    <t>Tłuściec</t>
  </si>
  <si>
    <t>Hałasy</t>
  </si>
  <si>
    <t>Dołhołęka</t>
  </si>
  <si>
    <t>Przyłuki</t>
  </si>
  <si>
    <t>Krzewica</t>
  </si>
  <si>
    <t>Leśniczówka</t>
  </si>
  <si>
    <t>Czuruły</t>
  </si>
  <si>
    <t>siedlecki</t>
  </si>
  <si>
    <t>Cielemięcki</t>
  </si>
  <si>
    <t>Jastrzębie kąty</t>
  </si>
  <si>
    <t>Domanice</t>
  </si>
  <si>
    <t>Orzechowska</t>
  </si>
  <si>
    <t>Celina</t>
  </si>
  <si>
    <t>Czeberaki</t>
  </si>
  <si>
    <t>Bądzyński</t>
  </si>
  <si>
    <t xml:space="preserve"> Jan Antoni</t>
  </si>
  <si>
    <t>Falatycze</t>
  </si>
  <si>
    <t>Ra[…]ska</t>
  </si>
  <si>
    <t>Ostromęczyn</t>
  </si>
  <si>
    <t>Potulicka</t>
  </si>
  <si>
    <t>Hruszniew</t>
  </si>
  <si>
    <t>Plater</t>
  </si>
  <si>
    <t>Puczyce</t>
  </si>
  <si>
    <t>Konieczna</t>
  </si>
  <si>
    <t>Gabriela</t>
  </si>
  <si>
    <t>Huszlew</t>
  </si>
  <si>
    <t>Woroniecka Korybut-</t>
  </si>
  <si>
    <t>Dziadkowskie</t>
  </si>
  <si>
    <t>Kornica</t>
  </si>
  <si>
    <t>Krzesk</t>
  </si>
  <si>
    <t>Królowa Niwa</t>
  </si>
  <si>
    <t>Ścibor-Marchocki</t>
  </si>
  <si>
    <t>Ścibor-Marchocka</t>
  </si>
  <si>
    <t>Wola Suchożebrska</t>
  </si>
  <si>
    <t>Krześlin</t>
  </si>
  <si>
    <t>Marcinkowska</t>
  </si>
  <si>
    <t>Łysów</t>
  </si>
  <si>
    <t>Zaborowski</t>
  </si>
  <si>
    <t>Gniazdowski</t>
  </si>
  <si>
    <t>Rusków</t>
  </si>
  <si>
    <t>Humnicki</t>
  </si>
  <si>
    <t>Natolin</t>
  </si>
  <si>
    <t>Fonberg</t>
  </si>
  <si>
    <t>Patków-Prusy</t>
  </si>
  <si>
    <t>Patków Józefów</t>
  </si>
  <si>
    <t>Staszakowa</t>
  </si>
  <si>
    <t>Patków Ruski</t>
  </si>
  <si>
    <t>Heltman</t>
  </si>
  <si>
    <t>Czuchów</t>
  </si>
  <si>
    <t>Halicki</t>
  </si>
  <si>
    <t>Niwiski</t>
  </si>
  <si>
    <t>Tyborska
Przanowski</t>
  </si>
  <si>
    <t>Kazimiera
Stanisław</t>
  </si>
  <si>
    <t>Ostrówek</t>
  </si>
  <si>
    <t>Bronisław
Stanisław</t>
  </si>
  <si>
    <t>Broszków Ośrodek</t>
  </si>
  <si>
    <t>Jerzy
Rudolf</t>
  </si>
  <si>
    <t>Broszków Stawy</t>
  </si>
  <si>
    <t>Klimczyce - Górne</t>
  </si>
  <si>
    <t>Sarnaki</t>
  </si>
  <si>
    <t>Łopatniuk</t>
  </si>
  <si>
    <t>Cisie</t>
  </si>
  <si>
    <t>Skórzec</t>
  </si>
  <si>
    <t xml:space="preserve">Jerzy </t>
  </si>
  <si>
    <t>Żelków</t>
  </si>
  <si>
    <t>Maria  
Czesław</t>
  </si>
  <si>
    <t>Stanisławów</t>
  </si>
  <si>
    <t>Okszyński</t>
  </si>
  <si>
    <t>Grala Dąbrowizna</t>
  </si>
  <si>
    <t>Bukarzecki
Leszczyński</t>
  </si>
  <si>
    <t>K[…]</t>
  </si>
  <si>
    <t>Reczki</t>
  </si>
  <si>
    <t>Skupie</t>
  </si>
  <si>
    <t>Dmowski</t>
  </si>
  <si>
    <t>Starawieś</t>
  </si>
  <si>
    <t>Solice</t>
  </si>
  <si>
    <t>Mordy</t>
  </si>
  <si>
    <t>Stok Ruski</t>
  </si>
  <si>
    <t>Przewłocki</t>
  </si>
  <si>
    <t>Stok Stary</t>
  </si>
  <si>
    <t>Chotycze</t>
  </si>
  <si>
    <t>Świniarów</t>
  </si>
  <si>
    <t>Toporów</t>
  </si>
  <si>
    <t>Maria-Aniela</t>
  </si>
  <si>
    <t>Rudnik (Biernaty)</t>
  </si>
  <si>
    <t>Pliszka</t>
  </si>
  <si>
    <t>Rudnik (Biernaty) BC</t>
  </si>
  <si>
    <t>Mościbrody</t>
  </si>
  <si>
    <t>Wiśniew</t>
  </si>
  <si>
    <t>Wiśniew Kąty</t>
  </si>
  <si>
    <t>Myrcha</t>
  </si>
  <si>
    <t>Roszkowski
Kul[…]k</t>
  </si>
  <si>
    <t>Józef
H.</t>
  </si>
  <si>
    <t>Leszczyny</t>
  </si>
  <si>
    <t>Wodynie</t>
  </si>
  <si>
    <t>Wola Wodyńska</t>
  </si>
  <si>
    <t>Chomiczewski</t>
  </si>
  <si>
    <t>Seroczyn</t>
  </si>
  <si>
    <t>Szostek</t>
  </si>
  <si>
    <t>Newelski</t>
  </si>
  <si>
    <t>Jan Wiktor</t>
  </si>
  <si>
    <t>Jedlina</t>
  </si>
  <si>
    <t>Lucynów</t>
  </si>
  <si>
    <t>Jastrzębska</t>
  </si>
  <si>
    <t>Żeliszew</t>
  </si>
  <si>
    <t>Kownata</t>
  </si>
  <si>
    <t>Świderska</t>
  </si>
  <si>
    <t>Bełżec</t>
  </si>
  <si>
    <t>tomaszowski</t>
  </si>
  <si>
    <t>Moraczewska</t>
  </si>
  <si>
    <t>Jarczów</t>
  </si>
  <si>
    <t>Paluszyński</t>
  </si>
  <si>
    <t>Radosław</t>
  </si>
  <si>
    <t>Komarów</t>
  </si>
  <si>
    <t>Kaliński</t>
  </si>
  <si>
    <t>Dobra Wożuczyn</t>
  </si>
  <si>
    <t>Gerlicz
Wielowieyska</t>
  </si>
  <si>
    <t>Anna
Wanda</t>
  </si>
  <si>
    <t>Fol. Śniatycze nr 30</t>
  </si>
  <si>
    <t>Nej</t>
  </si>
  <si>
    <t>Dobra Wiewirków</t>
  </si>
  <si>
    <t>Płachecki</t>
  </si>
  <si>
    <t>Dobra Prawda</t>
  </si>
  <si>
    <t>Cześć nieruchomości Krynice Dwór i Dobra Kryniczki</t>
  </si>
  <si>
    <t>Krynice</t>
  </si>
  <si>
    <t>Lasota
Lipczyński</t>
  </si>
  <si>
    <t>Zofia
Grzegorz</t>
  </si>
  <si>
    <t>Gumińska</t>
  </si>
  <si>
    <t>Makomaski</t>
  </si>
  <si>
    <t>M.z. Wiemirówek A cz. I</t>
  </si>
  <si>
    <t>Bramscy
Bełdowska</t>
  </si>
  <si>
    <t>Jadwiga i Jan
Maria</t>
  </si>
  <si>
    <t>M.z. Antoniówka</t>
  </si>
  <si>
    <t>Chrucka
Olchocka</t>
  </si>
  <si>
    <t>Olga
Eugenia</t>
  </si>
  <si>
    <t>Łaszczów</t>
  </si>
  <si>
    <t>Szczeptycki</t>
  </si>
  <si>
    <t>Jan Kazimierz</t>
  </si>
  <si>
    <t>Dobra Kryszyn</t>
  </si>
  <si>
    <t>Starowieyska</t>
  </si>
  <si>
    <t>Świeżawski</t>
  </si>
  <si>
    <t>Majdan Górny</t>
  </si>
  <si>
    <t>Kozłowscy</t>
  </si>
  <si>
    <t>Wacław i Kazimierz</t>
  </si>
  <si>
    <t>Augustynowiczowie</t>
  </si>
  <si>
    <t>Bogusław i Zofia</t>
  </si>
  <si>
    <t>Rachanie</t>
  </si>
  <si>
    <t>Szanecki</t>
  </si>
  <si>
    <t>Skrzetuska</t>
  </si>
  <si>
    <t>Holtzer</t>
  </si>
  <si>
    <t>Andrzej i Kazimierz</t>
  </si>
  <si>
    <t>Bełdowski</t>
  </si>
  <si>
    <t xml:space="preserve">Redych </t>
  </si>
  <si>
    <t>Tarnawatka</t>
  </si>
  <si>
    <t>Jastrzębska
Taczanowska</t>
  </si>
  <si>
    <t>Jadwiga
Wanda</t>
  </si>
  <si>
    <t>Tyszowce</t>
  </si>
  <si>
    <t>Gałczyński</t>
  </si>
  <si>
    <t>Włodzimierski</t>
  </si>
  <si>
    <t>D. Tyszowce-Przewale</t>
  </si>
  <si>
    <t>Józef, Florian</t>
  </si>
  <si>
    <t>Telatyn</t>
  </si>
  <si>
    <t>Kukela</t>
  </si>
  <si>
    <t>Dobra z. Posadów</t>
  </si>
  <si>
    <t xml:space="preserve">Gumiński </t>
  </si>
  <si>
    <t>Rakowska</t>
  </si>
  <si>
    <t>D. Nowosiółki-Podkropiwne</t>
  </si>
  <si>
    <t>Poturzyn</t>
  </si>
  <si>
    <t xml:space="preserve">Anna </t>
  </si>
  <si>
    <t>D. Wólka Poturzyńska</t>
  </si>
  <si>
    <t>Byków</t>
  </si>
  <si>
    <t>Tarnoszyn</t>
  </si>
  <si>
    <t>Hulimka</t>
  </si>
  <si>
    <t>Dyniska-Andrzejówka</t>
  </si>
  <si>
    <t>Metal</t>
  </si>
  <si>
    <t>Korczmin</t>
  </si>
  <si>
    <t>Dzieduszycka</t>
  </si>
  <si>
    <t>Ossolińska</t>
  </si>
  <si>
    <t>Skolimowska</t>
  </si>
  <si>
    <t>Leontyna</t>
  </si>
  <si>
    <t>Rzeczyca</t>
  </si>
  <si>
    <t>Landau</t>
  </si>
  <si>
    <t>Staje</t>
  </si>
  <si>
    <t>Białoskórska
Berger</t>
  </si>
  <si>
    <t>Helena
Bolesław</t>
  </si>
  <si>
    <t>Wasylów</t>
  </si>
  <si>
    <t>Dyniska-Nowe</t>
  </si>
  <si>
    <t>Korczów</t>
  </si>
  <si>
    <t>Związek Samorządowy Gminy Uhnów</t>
  </si>
  <si>
    <t>Lubycza Królewska</t>
  </si>
  <si>
    <t>Mosty Małe</t>
  </si>
  <si>
    <t>Potoki</t>
  </si>
  <si>
    <t xml:space="preserve">Reiss  </t>
  </si>
  <si>
    <t>Leib</t>
  </si>
  <si>
    <t>Dęby</t>
  </si>
  <si>
    <t>Horowitz</t>
  </si>
  <si>
    <t>Werłóka</t>
  </si>
  <si>
    <t>Łazowa</t>
  </si>
  <si>
    <t>Żurawce</t>
  </si>
  <si>
    <t>Tederbusek</t>
  </si>
  <si>
    <t>Herszek</t>
  </si>
  <si>
    <t>Ruda Żurawiecka</t>
  </si>
  <si>
    <t>Szalenik</t>
  </si>
  <si>
    <t>Kampfe</t>
  </si>
  <si>
    <t>Poddębce</t>
  </si>
  <si>
    <t>Uhnów</t>
  </si>
  <si>
    <t>Wenrychowski</t>
  </si>
  <si>
    <t xml:space="preserve">Romer </t>
  </si>
  <si>
    <t>Nowosiółki Kardynalskie</t>
  </si>
  <si>
    <t>Trzeciak</t>
  </si>
  <si>
    <t>Nowosiółki Przednie</t>
  </si>
  <si>
    <t>Zeligman</t>
  </si>
  <si>
    <t>Gepard</t>
  </si>
  <si>
    <t>Machnów Nr. 1</t>
  </si>
  <si>
    <t>Margules</t>
  </si>
  <si>
    <t>Josel</t>
  </si>
  <si>
    <t>Polubicze</t>
  </si>
  <si>
    <t>Wisznice</t>
  </si>
  <si>
    <t>włodawski</t>
  </si>
  <si>
    <t>Horodyszcze (miasto)</t>
  </si>
  <si>
    <t>Horodyski
 i inni</t>
  </si>
  <si>
    <t>Małgorzacin</t>
  </si>
  <si>
    <t>Bohdan</t>
  </si>
  <si>
    <t>Piechy</t>
  </si>
  <si>
    <t>Rudniewska
 i inni</t>
  </si>
  <si>
    <t>Antopol (Hołowno)</t>
  </si>
  <si>
    <t>Romanów B.</t>
  </si>
  <si>
    <t>Rościszewscy</t>
  </si>
  <si>
    <t>Jan i Paulina</t>
  </si>
  <si>
    <t>Zalescy</t>
  </si>
  <si>
    <t>Kuzawka</t>
  </si>
  <si>
    <t>Sławatycze</t>
  </si>
  <si>
    <t>Ryll (volksdeusch)</t>
  </si>
  <si>
    <t>Czortówka, Julianówka</t>
  </si>
  <si>
    <t>Krzywowierzba</t>
  </si>
  <si>
    <t>Tell-Prawdzic</t>
  </si>
  <si>
    <t>Adampol, Adamki</t>
  </si>
  <si>
    <t>Wyryki</t>
  </si>
  <si>
    <t>Połód-Natalin</t>
  </si>
  <si>
    <t>Kaplonosy (Miasto Włodawa)</t>
  </si>
  <si>
    <t>Różanka, Las Augustów</t>
  </si>
  <si>
    <t>Włodawa-Wieś</t>
  </si>
  <si>
    <t>Kamierowski</t>
  </si>
  <si>
    <t>Dębowa Kłoda</t>
  </si>
  <si>
    <t>Uhnin</t>
  </si>
  <si>
    <t>Babianka</t>
  </si>
  <si>
    <t>Tyśmienica</t>
  </si>
  <si>
    <t>Majewski</t>
  </si>
  <si>
    <t>Uścimów</t>
  </si>
  <si>
    <t>Bruss i Wołoskowola</t>
  </si>
  <si>
    <t>Wołoskowola</t>
  </si>
  <si>
    <t>Sosnowica, Lasek i inne</t>
  </si>
  <si>
    <t>Libiszowski</t>
  </si>
  <si>
    <t>Libiszów</t>
  </si>
  <si>
    <t>Piesia Wola</t>
  </si>
  <si>
    <t>Krassowski</t>
  </si>
  <si>
    <t>Grzmisław</t>
  </si>
  <si>
    <t>Ludwiczyn Nowy</t>
  </si>
  <si>
    <t>Woyno</t>
  </si>
  <si>
    <t>Ludwika
Helena</t>
  </si>
  <si>
    <t>Zawada Bór</t>
  </si>
  <si>
    <t>Zawadowski</t>
  </si>
  <si>
    <t>Wola Wereszczyńska</t>
  </si>
  <si>
    <t>Rudniewski</t>
  </si>
  <si>
    <t>Andrzejów Nowy</t>
  </si>
  <si>
    <t>Ludwik
Edward
Czesław</t>
  </si>
  <si>
    <t>Helenin</t>
  </si>
  <si>
    <t>Karpińska</t>
  </si>
  <si>
    <t>Wytyczno</t>
  </si>
  <si>
    <t>Łysocha</t>
  </si>
  <si>
    <t>C.T.O.K.R Warszawa (Fundacja)</t>
  </si>
  <si>
    <t>Urszulin</t>
  </si>
  <si>
    <t>Przybyszewski</t>
  </si>
  <si>
    <t>Józef Donat</t>
  </si>
  <si>
    <t>Wereszczyn</t>
  </si>
  <si>
    <t>Opatowski</t>
  </si>
  <si>
    <t>Abram Józef</t>
  </si>
  <si>
    <t xml:space="preserve">  </t>
  </si>
  <si>
    <t>Dębiny, Jezioro Łukie</t>
  </si>
  <si>
    <t>Olasiński</t>
  </si>
  <si>
    <t>Łowiszów</t>
  </si>
  <si>
    <t>Kac
 i inni</t>
  </si>
  <si>
    <t>Kulczyn</t>
  </si>
  <si>
    <t>Hańsk</t>
  </si>
  <si>
    <t>Boretti</t>
  </si>
  <si>
    <t>Krychów</t>
  </si>
  <si>
    <t>Dubeczno, Lubowierz</t>
  </si>
  <si>
    <t>Olga
Jakub</t>
  </si>
  <si>
    <t>Kołacze</t>
  </si>
  <si>
    <t>Weintraub</t>
  </si>
  <si>
    <t>Salomon</t>
  </si>
  <si>
    <t>Uhrusk, Siedliszcze</t>
  </si>
  <si>
    <t>Sobibór</t>
  </si>
  <si>
    <t>Niemirycz</t>
  </si>
  <si>
    <t>Majdan Stuleński</t>
  </si>
  <si>
    <t>Świeccy</t>
  </si>
  <si>
    <t>Władysław i
Zofia</t>
  </si>
  <si>
    <t>Stulno</t>
  </si>
  <si>
    <t>Markońska
i inni</t>
  </si>
  <si>
    <t>Zawołocze</t>
  </si>
  <si>
    <t>Leokadia</t>
  </si>
  <si>
    <t>Firma "Mimas" - Warszawa</t>
  </si>
  <si>
    <t>Staw Włodawski</t>
  </si>
  <si>
    <t xml:space="preserve">Zalewski </t>
  </si>
  <si>
    <t>Adamów</t>
  </si>
  <si>
    <t>zamojski</t>
  </si>
  <si>
    <t>Adam i
Maria</t>
  </si>
  <si>
    <t>Bondyrz</t>
  </si>
  <si>
    <t>Bortatycze</t>
  </si>
  <si>
    <t>Borowina Sitan.</t>
  </si>
  <si>
    <t>Chomęciska Duże</t>
  </si>
  <si>
    <t>Stary Zamość</t>
  </si>
  <si>
    <t>Podgórski</t>
  </si>
  <si>
    <t xml:space="preserve">Dębowiec </t>
  </si>
  <si>
    <t>Bender</t>
  </si>
  <si>
    <t>Ewusin</t>
  </si>
  <si>
    <t>Skierbieszów</t>
  </si>
  <si>
    <t>Rutków -Suchowola</t>
  </si>
  <si>
    <t>Zdziechowska</t>
  </si>
  <si>
    <t>Chyża</t>
  </si>
  <si>
    <t>Nowa Osada</t>
  </si>
  <si>
    <t>Sajkiewicz</t>
  </si>
  <si>
    <t>Horyszów Polski</t>
  </si>
  <si>
    <t>Hajowniki</t>
  </si>
  <si>
    <t>Kostkowski</t>
  </si>
  <si>
    <t>Jarosławiec</t>
  </si>
  <si>
    <t>Karolówka</t>
  </si>
  <si>
    <t>Zamość</t>
  </si>
  <si>
    <t>Ruczajewska</t>
  </si>
  <si>
    <t>Rycaj</t>
  </si>
  <si>
    <t>Krasnobród</t>
  </si>
  <si>
    <t>Fudakowski</t>
  </si>
  <si>
    <t>Łabunie</t>
  </si>
  <si>
    <t>Szeptycki</t>
  </si>
  <si>
    <t>Łabuńki</t>
  </si>
  <si>
    <t>Świdziński</t>
  </si>
  <si>
    <t>Łapiguz</t>
  </si>
  <si>
    <t>Mocówka</t>
  </si>
  <si>
    <t>Michalów</t>
  </si>
  <si>
    <t>Sułów</t>
  </si>
  <si>
    <t>Mokre Lipie</t>
  </si>
  <si>
    <t xml:space="preserve">Mokre </t>
  </si>
  <si>
    <t>Niedzieliska Główne</t>
  </si>
  <si>
    <t>Płoskie Główne</t>
  </si>
  <si>
    <t>Płoskie Partykularz</t>
  </si>
  <si>
    <t>Panasówka Poręby</t>
  </si>
  <si>
    <t>Terespol</t>
  </si>
  <si>
    <t>Sowczyński</t>
  </si>
  <si>
    <t>Ruskie Piaski</t>
  </si>
  <si>
    <t>Nielisz</t>
  </si>
  <si>
    <t>Milewicz</t>
  </si>
  <si>
    <t>Rozdoły</t>
  </si>
  <si>
    <t>Rożki Udryckie</t>
  </si>
  <si>
    <t>Średnie Małe</t>
  </si>
  <si>
    <t>Kejzman</t>
  </si>
  <si>
    <t>Lejba
Icek</t>
  </si>
  <si>
    <t>Stabrów</t>
  </si>
  <si>
    <t>Staw Noakowski</t>
  </si>
  <si>
    <t>Niklewicz</t>
  </si>
  <si>
    <t>Szorcówka</t>
  </si>
  <si>
    <t>Stanisław,
Czesław</t>
  </si>
  <si>
    <t>Sułowiec</t>
  </si>
  <si>
    <t>Szewnia</t>
  </si>
  <si>
    <t>Antoni i Maria</t>
  </si>
  <si>
    <t>Topomica</t>
  </si>
  <si>
    <t>Lewanowicz</t>
  </si>
  <si>
    <t>Ujazdów</t>
  </si>
  <si>
    <t>Józefowicz</t>
  </si>
  <si>
    <t>Wirkowice</t>
  </si>
  <si>
    <t>Wołowicz</t>
  </si>
  <si>
    <t>Zwierzyniec</t>
  </si>
  <si>
    <t>Drzazgowa Wola</t>
  </si>
  <si>
    <t>Będków</t>
  </si>
  <si>
    <t>łódzkie</t>
  </si>
  <si>
    <t>Błażejska</t>
  </si>
  <si>
    <t>Kostrzeński</t>
  </si>
  <si>
    <t>Jasienka</t>
  </si>
  <si>
    <t>Pomianowski</t>
  </si>
  <si>
    <t>Kębliny</t>
  </si>
  <si>
    <t>Szmykowska</t>
  </si>
  <si>
    <t>Bratoszewice</t>
  </si>
  <si>
    <t>Osse</t>
  </si>
  <si>
    <t>Osiecki</t>
  </si>
  <si>
    <t>Wola Błędowa</t>
  </si>
  <si>
    <t>Ender</t>
  </si>
  <si>
    <t>Buków</t>
  </si>
  <si>
    <t>Ciosny</t>
  </si>
  <si>
    <t>Niewiarowska</t>
  </si>
  <si>
    <t>Niewiadów</t>
  </si>
  <si>
    <t>Osiny</t>
  </si>
  <si>
    <t>Dmosin</t>
  </si>
  <si>
    <t>Jansz</t>
  </si>
  <si>
    <t>Nadolna</t>
  </si>
  <si>
    <t xml:space="preserve">Myszkiewicz </t>
  </si>
  <si>
    <t>Nagawki</t>
  </si>
  <si>
    <t>Majkowski</t>
  </si>
  <si>
    <t>Wierzbówka</t>
  </si>
  <si>
    <t>Złotnik</t>
  </si>
  <si>
    <t>Dobra A i B</t>
  </si>
  <si>
    <t>Dobra</t>
  </si>
  <si>
    <t>Gajne i Łapiński</t>
  </si>
  <si>
    <t>Dobieszków</t>
  </si>
  <si>
    <t xml:space="preserve">Kączkowski </t>
  </si>
  <si>
    <t>Klęk</t>
  </si>
  <si>
    <t>Meitz</t>
  </si>
  <si>
    <t>Maurycy</t>
  </si>
  <si>
    <t>Smoleńsk</t>
  </si>
  <si>
    <t xml:space="preserve">Porańska </t>
  </si>
  <si>
    <t>Lisowice</t>
  </si>
  <si>
    <t>Długie</t>
  </si>
  <si>
    <t>Silberstein</t>
  </si>
  <si>
    <t>Bedoń</t>
  </si>
  <si>
    <t>Gałkówek</t>
  </si>
  <si>
    <t>Koluszki Stare</t>
  </si>
  <si>
    <t>Topolewska</t>
  </si>
  <si>
    <t>Małczew</t>
  </si>
  <si>
    <t>Schwarz-Schultz</t>
  </si>
  <si>
    <t>Przanowice</t>
  </si>
  <si>
    <t>Graczyk</t>
  </si>
  <si>
    <t>Wilski</t>
  </si>
  <si>
    <t>Bochna</t>
  </si>
  <si>
    <t>Turobojski</t>
  </si>
  <si>
    <t>Byszewy</t>
  </si>
  <si>
    <t>Plichta</t>
  </si>
  <si>
    <t>Buczek</t>
  </si>
  <si>
    <t>Teklów</t>
  </si>
  <si>
    <t>Łazisko</t>
  </si>
  <si>
    <t>Wieluń</t>
  </si>
  <si>
    <t>Himelfarb</t>
  </si>
  <si>
    <t>Cekanów</t>
  </si>
  <si>
    <t>Małecz</t>
  </si>
  <si>
    <t>Popielawy</t>
  </si>
  <si>
    <t>Łaznów</t>
  </si>
  <si>
    <t>Lachowicz</t>
  </si>
  <si>
    <t>Kołacin</t>
  </si>
  <si>
    <t>Mroga Dolna</t>
  </si>
  <si>
    <t>Kołacinek</t>
  </si>
  <si>
    <t>Bilski</t>
  </si>
  <si>
    <t>Łabędzki</t>
  </si>
  <si>
    <t>Rozworzym</t>
  </si>
  <si>
    <t>Miluski</t>
  </si>
  <si>
    <t>Koziołki</t>
  </si>
  <si>
    <t>Blumenberg</t>
  </si>
  <si>
    <t>Pobień</t>
  </si>
  <si>
    <t>Martin</t>
  </si>
  <si>
    <t>Sulikowski</t>
  </si>
  <si>
    <t>Popień</t>
  </si>
  <si>
    <t>Niebrów</t>
  </si>
  <si>
    <t>Tomaszów Mazowiecki</t>
  </si>
  <si>
    <t xml:space="preserve">Krieg </t>
  </si>
  <si>
    <t>Mroczkowizna</t>
  </si>
  <si>
    <t>Pawlicki</t>
  </si>
  <si>
    <t>Mikulin</t>
  </si>
  <si>
    <t>Smardzew</t>
  </si>
  <si>
    <t>Waks</t>
  </si>
  <si>
    <t>kutnowski</t>
  </si>
  <si>
    <t>Rembieliński</t>
  </si>
  <si>
    <t>Bzówki</t>
  </si>
  <si>
    <t>Kołomia</t>
  </si>
  <si>
    <t>Agarków</t>
  </si>
  <si>
    <t>Perna</t>
  </si>
  <si>
    <t>Pomanany</t>
  </si>
  <si>
    <t>Szubina</t>
  </si>
  <si>
    <t xml:space="preserve">Wola Pierowa </t>
  </si>
  <si>
    <t>Przedpałski</t>
  </si>
  <si>
    <t>Dobrzelin</t>
  </si>
  <si>
    <t>Warszawskie Towarzystwo Fabryk Cukru S.et.</t>
  </si>
  <si>
    <t>Drzewoszki I II</t>
  </si>
  <si>
    <t>Rzepecki</t>
  </si>
  <si>
    <t>Kaczkowizna</t>
  </si>
  <si>
    <t>Glińska</t>
  </si>
  <si>
    <t>Sleszyn</t>
  </si>
  <si>
    <t>Niezabitowski</t>
  </si>
  <si>
    <t>Sleszynek</t>
  </si>
  <si>
    <t>Kurnatowski</t>
  </si>
  <si>
    <t>Zagroby</t>
  </si>
  <si>
    <t>Chodubski</t>
  </si>
  <si>
    <t>Zarębów</t>
  </si>
  <si>
    <t>Stachowska</t>
  </si>
  <si>
    <t>Iwański</t>
  </si>
  <si>
    <t>Gołębiewek</t>
  </si>
  <si>
    <t>Kutno</t>
  </si>
  <si>
    <t>Karolewski</t>
  </si>
  <si>
    <t>Malina</t>
  </si>
  <si>
    <t>Bielawki</t>
  </si>
  <si>
    <t>Anatol</t>
  </si>
  <si>
    <t>Smoleński</t>
  </si>
  <si>
    <t>Leszczynek</t>
  </si>
  <si>
    <t>Perchowska</t>
  </si>
  <si>
    <t>Krzezin</t>
  </si>
  <si>
    <t>Fijałkowski</t>
  </si>
  <si>
    <t xml:space="preserve">Ganter </t>
  </si>
  <si>
    <t>Frydrych</t>
  </si>
  <si>
    <t>Podczachy</t>
  </si>
  <si>
    <t>Brzozowski</t>
  </si>
  <si>
    <t>Pawlikowice</t>
  </si>
  <si>
    <t>Krośniewice</t>
  </si>
  <si>
    <t>Godzięby</t>
  </si>
  <si>
    <t>Wiśniewski</t>
  </si>
  <si>
    <t>Cygany</t>
  </si>
  <si>
    <t>Wallersdorf</t>
  </si>
  <si>
    <t>Miłowice</t>
  </si>
  <si>
    <t>Konecki</t>
  </si>
  <si>
    <t>Kalinowa</t>
  </si>
  <si>
    <t>Nawroński</t>
  </si>
  <si>
    <t>Bielice</t>
  </si>
  <si>
    <t>Szaszkiewicz</t>
  </si>
  <si>
    <t>Zuchowicz</t>
  </si>
  <si>
    <t>Witów</t>
  </si>
  <si>
    <t>Michalski</t>
  </si>
  <si>
    <t>Skłóty</t>
  </si>
  <si>
    <t>Szołajdy</t>
  </si>
  <si>
    <t>Lisowski</t>
  </si>
  <si>
    <t>Franki</t>
  </si>
  <si>
    <t>Wysoka Wielka</t>
  </si>
  <si>
    <t>Przyłucki</t>
  </si>
  <si>
    <t>Wychny</t>
  </si>
  <si>
    <t>Ostałów</t>
  </si>
  <si>
    <t>Morawce</t>
  </si>
  <si>
    <t>Głaznów</t>
  </si>
  <si>
    <t>Matlakowski</t>
  </si>
  <si>
    <t>Głogowa</t>
  </si>
  <si>
    <t>Sklęczki</t>
  </si>
  <si>
    <t>Krzyżanówek</t>
  </si>
  <si>
    <t>Dziewojska</t>
  </si>
  <si>
    <t>Chełchowski</t>
  </si>
  <si>
    <t>Puśniki</t>
  </si>
  <si>
    <t xml:space="preserve">Trzeciak </t>
  </si>
  <si>
    <t>Stodółki</t>
  </si>
  <si>
    <t>Kaszewy Dworne</t>
  </si>
  <si>
    <t>Polesie</t>
  </si>
  <si>
    <t>Bortel</t>
  </si>
  <si>
    <t>Rybie</t>
  </si>
  <si>
    <t>Fiszer</t>
  </si>
  <si>
    <t>Rustów</t>
  </si>
  <si>
    <t>Goliszew</t>
  </si>
  <si>
    <t>Różycki</t>
  </si>
  <si>
    <t>Zawady</t>
  </si>
  <si>
    <t>Ubysz</t>
  </si>
  <si>
    <t>Młogoszyn</t>
  </si>
  <si>
    <t>Strzeszewski</t>
  </si>
  <si>
    <t>Siemienice</t>
  </si>
  <si>
    <t>Łubieński</t>
  </si>
  <si>
    <t>Łanięta</t>
  </si>
  <si>
    <t>Grochów</t>
  </si>
  <si>
    <t>Duninowski</t>
  </si>
  <si>
    <t>Mikształ</t>
  </si>
  <si>
    <t>Kijakowska</t>
  </si>
  <si>
    <t>Franciszków</t>
  </si>
  <si>
    <t>Wyganowski</t>
  </si>
  <si>
    <t>Imielno</t>
  </si>
  <si>
    <t>Suchodębie</t>
  </si>
  <si>
    <t>Kiniorski</t>
  </si>
  <si>
    <t>Święciny</t>
  </si>
  <si>
    <t>Smoliński</t>
  </si>
  <si>
    <t xml:space="preserve">Jan </t>
  </si>
  <si>
    <t>Pobórz</t>
  </si>
  <si>
    <t>Oporów</t>
  </si>
  <si>
    <t>Skarżyński</t>
  </si>
  <si>
    <t>Świechów</t>
  </si>
  <si>
    <t>Golędzkie</t>
  </si>
  <si>
    <t>Dworzak</t>
  </si>
  <si>
    <t>Sieraków</t>
  </si>
  <si>
    <t>Bontemps</t>
  </si>
  <si>
    <t xml:space="preserve">Szymon </t>
  </si>
  <si>
    <t>Mnich i Grotowice</t>
  </si>
  <si>
    <t>Spadkobiercy Grotowskiego</t>
  </si>
  <si>
    <t>Studzień i Budy Gole</t>
  </si>
  <si>
    <t>Rdutów</t>
  </si>
  <si>
    <t>Płocki
Okraszewski</t>
  </si>
  <si>
    <t>Aleksander
Józef</t>
  </si>
  <si>
    <t>Radzyń</t>
  </si>
  <si>
    <t>Jasinkowicz</t>
  </si>
  <si>
    <t>Rycyrzew i Nowa Wieś</t>
  </si>
  <si>
    <t>Niesiołowski</t>
  </si>
  <si>
    <t>Kaleń</t>
  </si>
  <si>
    <t xml:space="preserve">Malinowska </t>
  </si>
  <si>
    <t>Jerzmanowska</t>
  </si>
  <si>
    <t>Gąsiory</t>
  </si>
  <si>
    <t>Koserz</t>
  </si>
  <si>
    <t>Hertz</t>
  </si>
  <si>
    <t>Wewierz</t>
  </si>
  <si>
    <t>Domaników</t>
  </si>
  <si>
    <t>Turzynów</t>
  </si>
  <si>
    <t>Dzierzbice</t>
  </si>
  <si>
    <t>Zieleniewski</t>
  </si>
  <si>
    <t>Muchnice</t>
  </si>
  <si>
    <t>Sójki</t>
  </si>
  <si>
    <t>Wola Raczyborowska</t>
  </si>
  <si>
    <t>Piwoński</t>
  </si>
  <si>
    <t>Niedrzew</t>
  </si>
  <si>
    <t>Przyzórz</t>
  </si>
  <si>
    <t>Urbański</t>
  </si>
  <si>
    <t xml:space="preserve">Bronisław </t>
  </si>
  <si>
    <t>Siemanów</t>
  </si>
  <si>
    <t>Schultz</t>
  </si>
  <si>
    <t>Chruścinek</t>
  </si>
  <si>
    <t>Wasilewska</t>
  </si>
  <si>
    <t>Koryzmo</t>
  </si>
  <si>
    <t>Długołęka</t>
  </si>
  <si>
    <t>Bartlakowski</t>
  </si>
  <si>
    <t>Muchnów</t>
  </si>
  <si>
    <t>Sumeradzki</t>
  </si>
  <si>
    <t>Klonowiec Wielki</t>
  </si>
  <si>
    <t>Orzechowski</t>
  </si>
  <si>
    <t>Romadzyń</t>
  </si>
  <si>
    <t>Szabłowska</t>
  </si>
  <si>
    <t>Chrosno</t>
  </si>
  <si>
    <t>Klonowiec Stary</t>
  </si>
  <si>
    <t>Głogowiec</t>
  </si>
  <si>
    <t>Szebeko - spadkobiercy</t>
  </si>
  <si>
    <t>Dębowa Góra</t>
  </si>
  <si>
    <t>Plecka Dąbrowa</t>
  </si>
  <si>
    <t>Kornacki</t>
  </si>
  <si>
    <t>Emilianów</t>
  </si>
  <si>
    <t>Piórkowska</t>
  </si>
  <si>
    <t>Brudzyński</t>
  </si>
  <si>
    <t>Żeronice</t>
  </si>
  <si>
    <t>Stokowska</t>
  </si>
  <si>
    <t>Gosławice</t>
  </si>
  <si>
    <t>Lutyński</t>
  </si>
  <si>
    <t>Tomczyce</t>
  </si>
  <si>
    <t>Gałecka</t>
  </si>
  <si>
    <t>Ruszki</t>
  </si>
  <si>
    <t>Wojszyce</t>
  </si>
  <si>
    <t>Popowska</t>
  </si>
  <si>
    <t>Orłów</t>
  </si>
  <si>
    <t>Bedlno</t>
  </si>
  <si>
    <t>Sławiński</t>
  </si>
  <si>
    <t>Baranowizna</t>
  </si>
  <si>
    <t>Podolszyński</t>
  </si>
  <si>
    <t>Stanisławice</t>
  </si>
  <si>
    <t>Stypełkowska</t>
  </si>
  <si>
    <t>Kijewski</t>
  </si>
  <si>
    <t>Szewce-Nagórne</t>
  </si>
  <si>
    <t>Dziechciński</t>
  </si>
  <si>
    <t>Łaki</t>
  </si>
  <si>
    <t>Bałucz</t>
  </si>
  <si>
    <t>łaski</t>
  </si>
  <si>
    <t xml:space="preserve">Hoffman </t>
  </si>
  <si>
    <t>Dziadkowice</t>
  </si>
  <si>
    <t>Makarczyk</t>
  </si>
  <si>
    <t>Karczew</t>
  </si>
  <si>
    <t xml:space="preserve">Sznajder </t>
  </si>
  <si>
    <t>Kiki</t>
  </si>
  <si>
    <t>Patzer</t>
  </si>
  <si>
    <t>Przatów</t>
  </si>
  <si>
    <t>Przatówek</t>
  </si>
  <si>
    <t>Lipkowska</t>
  </si>
  <si>
    <t>Brodnia</t>
  </si>
  <si>
    <t>[Zeman]</t>
  </si>
  <si>
    <t>[Szymon]</t>
  </si>
  <si>
    <t>Buczek-Szadek</t>
  </si>
  <si>
    <t>Lorenz</t>
  </si>
  <si>
    <t>Gorczyn</t>
  </si>
  <si>
    <t>Grzeszyn</t>
  </si>
  <si>
    <t>Busse</t>
  </si>
  <si>
    <t>Reinhold</t>
  </si>
  <si>
    <t>Pruski</t>
  </si>
  <si>
    <t>Stary-Dwór</t>
  </si>
  <si>
    <t>Chociw</t>
  </si>
  <si>
    <t>Frankiewicz</t>
  </si>
  <si>
    <t>Dobroń</t>
  </si>
  <si>
    <t>Kinder</t>
  </si>
  <si>
    <t>Stypułkowski</t>
  </si>
  <si>
    <t>Dłutów</t>
  </si>
  <si>
    <t>Aizert</t>
  </si>
  <si>
    <t>Harry</t>
  </si>
  <si>
    <t>Śladkowice</t>
  </si>
  <si>
    <t xml:space="preserve">Paczesny </t>
  </si>
  <si>
    <t>Antonii</t>
  </si>
  <si>
    <t>Porszewice</t>
  </si>
  <si>
    <t>Górka Pabianicka</t>
  </si>
  <si>
    <t>Steinert</t>
  </si>
  <si>
    <t>Karl</t>
  </si>
  <si>
    <t>Szynkielew</t>
  </si>
  <si>
    <t>Łask</t>
  </si>
  <si>
    <t>Szweycer</t>
  </si>
  <si>
    <t>Orchów</t>
  </si>
  <si>
    <t>Wola Łaska</t>
  </si>
  <si>
    <t>Wronowice</t>
  </si>
  <si>
    <t>Bechcice</t>
  </si>
  <si>
    <t>Lutomiersk</t>
  </si>
  <si>
    <t>Tobiacelli</t>
  </si>
  <si>
    <t>Czołczyn</t>
  </si>
  <si>
    <t>Średnicki</t>
  </si>
  <si>
    <t>Dziektarzew</t>
  </si>
  <si>
    <t>Mikołajewice</t>
  </si>
  <si>
    <t xml:space="preserve">Sroczyński </t>
  </si>
  <si>
    <t>Wrząca</t>
  </si>
  <si>
    <t>Zofijówka</t>
  </si>
  <si>
    <t>Polakowski</t>
  </si>
  <si>
    <t>Pruszków</t>
  </si>
  <si>
    <t>Sycanów</t>
  </si>
  <si>
    <t xml:space="preserve">Nering </t>
  </si>
  <si>
    <t>Wola Marzeńska</t>
  </si>
  <si>
    <t>Zieleńczyce</t>
  </si>
  <si>
    <t>Sulimierski</t>
  </si>
  <si>
    <t>Zabłocka</t>
  </si>
  <si>
    <t>Szmeller</t>
  </si>
  <si>
    <t>Kobyłecki</t>
  </si>
  <si>
    <t>Kobierzycka</t>
  </si>
  <si>
    <t>Podule</t>
  </si>
  <si>
    <t>Rzymkowski</t>
  </si>
  <si>
    <t>Wola Wężykowa</t>
  </si>
  <si>
    <t>Rogowska</t>
  </si>
  <si>
    <t>Dzbanki</t>
  </si>
  <si>
    <t>Szczerców</t>
  </si>
  <si>
    <t>Węglinski</t>
  </si>
  <si>
    <t>Brzyków</t>
  </si>
  <si>
    <t>Widawa</t>
  </si>
  <si>
    <t>Trepka Nekanda-</t>
  </si>
  <si>
    <t>Julianna</t>
  </si>
  <si>
    <t>Wrońsko</t>
  </si>
  <si>
    <t>Potażnia</t>
  </si>
  <si>
    <t>Widzew</t>
  </si>
  <si>
    <t>Jurakowski</t>
  </si>
  <si>
    <t>Wola Zaradzyńska</t>
  </si>
  <si>
    <t>Kulczyński</t>
  </si>
  <si>
    <t>Żdżary</t>
  </si>
  <si>
    <t>Gurnelt</t>
  </si>
  <si>
    <t>Kwiatkowice</t>
  </si>
  <si>
    <t>Wodzierady</t>
  </si>
  <si>
    <t>Piorunów</t>
  </si>
  <si>
    <t>Niemyjski</t>
  </si>
  <si>
    <t>Wodzierady Dolne</t>
  </si>
  <si>
    <t>Kulczycki</t>
  </si>
  <si>
    <t>Wodzierady Górne</t>
  </si>
  <si>
    <t>Krześlów</t>
  </si>
  <si>
    <t>Wolicki</t>
  </si>
  <si>
    <t>Chmielicka</t>
  </si>
  <si>
    <t>Łuczycka</t>
  </si>
  <si>
    <t>Przecznia</t>
  </si>
  <si>
    <t>Walicki</t>
  </si>
  <si>
    <t>Młodawin Górny</t>
  </si>
  <si>
    <t>Zapolice</t>
  </si>
  <si>
    <t xml:space="preserve">Nernig </t>
  </si>
  <si>
    <t>Paprotnia</t>
  </si>
  <si>
    <t>Pstrokonie</t>
  </si>
  <si>
    <t>Grabińska</t>
  </si>
  <si>
    <t>Ptaszkowice</t>
  </si>
  <si>
    <t>Laudowicz</t>
  </si>
  <si>
    <t>Strońsko</t>
  </si>
  <si>
    <t>Czederska</t>
  </si>
  <si>
    <t>Swędzieniewice</t>
  </si>
  <si>
    <t xml:space="preserve">Ciesielska </t>
  </si>
  <si>
    <t>Świerzyny</t>
  </si>
  <si>
    <t>Myszkowski</t>
  </si>
  <si>
    <t>Polczyńska</t>
  </si>
  <si>
    <t>Marcela</t>
  </si>
  <si>
    <t>Głuchów</t>
  </si>
  <si>
    <t>Dąbrowa Rusiecka</t>
  </si>
  <si>
    <t>Kozarski</t>
  </si>
  <si>
    <t>Kozuby Nowe</t>
  </si>
  <si>
    <t>Niniewski</t>
  </si>
  <si>
    <t>Lgota</t>
  </si>
  <si>
    <t>Stożkowski</t>
  </si>
  <si>
    <t>Loft</t>
  </si>
  <si>
    <t>Emilia</t>
  </si>
  <si>
    <t>Rembieszów</t>
  </si>
  <si>
    <t>Wysieradz</t>
  </si>
  <si>
    <t>Bielawskiej spadkobiercy</t>
  </si>
  <si>
    <t>Stanisława</t>
  </si>
  <si>
    <t>Talar (Huta Janowska)</t>
  </si>
  <si>
    <t>Józef i Pelagia</t>
  </si>
  <si>
    <t>Chociszew</t>
  </si>
  <si>
    <t>łęczycki</t>
  </si>
  <si>
    <t>Pieniakowska</t>
  </si>
  <si>
    <t>Dalików</t>
  </si>
  <si>
    <t>Wardęski</t>
  </si>
  <si>
    <t>Gajówka</t>
  </si>
  <si>
    <t>Psary</t>
  </si>
  <si>
    <t>Sucha-Dolna</t>
  </si>
  <si>
    <t>Gostków</t>
  </si>
  <si>
    <t>Gortków</t>
  </si>
  <si>
    <t xml:space="preserve">Skrzyńska </t>
  </si>
  <si>
    <t>Mrówna</t>
  </si>
  <si>
    <t xml:space="preserve">Boetticher </t>
  </si>
  <si>
    <t>Ner</t>
  </si>
  <si>
    <t>Radoszewski</t>
  </si>
  <si>
    <t>Wilkowice</t>
  </si>
  <si>
    <t>Bogusławska</t>
  </si>
  <si>
    <t>Spędoszyn</t>
  </si>
  <si>
    <t xml:space="preserve">Otocka </t>
  </si>
  <si>
    <t>Wróblewo</t>
  </si>
  <si>
    <t>Leśmierz</t>
  </si>
  <si>
    <t>Spadkobiercy Wilscy</t>
  </si>
  <si>
    <t>Modlna</t>
  </si>
  <si>
    <t>Schloesser</t>
  </si>
  <si>
    <t>Kolonia Modlna</t>
  </si>
  <si>
    <t>Sokolniki</t>
  </si>
  <si>
    <t xml:space="preserve">Rozstocki </t>
  </si>
  <si>
    <t>Cedrowice</t>
  </si>
  <si>
    <t>Towarzystwo Akcyjne Leśmierz</t>
  </si>
  <si>
    <t>Boczki</t>
  </si>
  <si>
    <t>Tymienica</t>
  </si>
  <si>
    <t>Daszyna</t>
  </si>
  <si>
    <t>Mazew</t>
  </si>
  <si>
    <t>Wieszczycki</t>
  </si>
  <si>
    <t>Osędowice</t>
  </si>
  <si>
    <t xml:space="preserve">Kośmidor </t>
  </si>
  <si>
    <t>Żabokrzeki</t>
  </si>
  <si>
    <t>Złotnicki</t>
  </si>
  <si>
    <t>Sławoszew</t>
  </si>
  <si>
    <t>Miroszewice</t>
  </si>
  <si>
    <t>Kotków</t>
  </si>
  <si>
    <t>P.</t>
  </si>
  <si>
    <t>Tymieniecka</t>
  </si>
  <si>
    <t>Opiesin</t>
  </si>
  <si>
    <t>Karkoszki</t>
  </si>
  <si>
    <t>Piechocki</t>
  </si>
  <si>
    <t>Walew</t>
  </si>
  <si>
    <t>Michałkiewicz</t>
  </si>
  <si>
    <t>Jarochów</t>
  </si>
  <si>
    <t>Koryta</t>
  </si>
  <si>
    <t>Poddębice</t>
  </si>
  <si>
    <t>Golice</t>
  </si>
  <si>
    <t xml:space="preserve">Wehr </t>
  </si>
  <si>
    <t>Łążki</t>
  </si>
  <si>
    <t>Szumiński</t>
  </si>
  <si>
    <t>Chropy</t>
  </si>
  <si>
    <t>Kusztowik</t>
  </si>
  <si>
    <t>Piaskowice</t>
  </si>
  <si>
    <t>Rozwadowski</t>
  </si>
  <si>
    <t>Srebrna</t>
  </si>
  <si>
    <t>Gieczno A.</t>
  </si>
  <si>
    <t>Rogóżno</t>
  </si>
  <si>
    <t>Leffler</t>
  </si>
  <si>
    <t>Małachowice</t>
  </si>
  <si>
    <t>Frankowski</t>
  </si>
  <si>
    <t>Bądków</t>
  </si>
  <si>
    <t>Eckerdt</t>
  </si>
  <si>
    <t>Piątek</t>
  </si>
  <si>
    <t xml:space="preserve">Sobieszczański </t>
  </si>
  <si>
    <t>Sommer</t>
  </si>
  <si>
    <t>Jasionna</t>
  </si>
  <si>
    <t>Gzowski</t>
  </si>
  <si>
    <t>Klimaszewski</t>
  </si>
  <si>
    <t>Zebkowski</t>
  </si>
  <si>
    <t xml:space="preserve">Niedziałkowski </t>
  </si>
  <si>
    <t>Łęka</t>
  </si>
  <si>
    <t>Balków</t>
  </si>
  <si>
    <t>Lesznowski</t>
  </si>
  <si>
    <t xml:space="preserve">Byszew </t>
  </si>
  <si>
    <t>Grabów</t>
  </si>
  <si>
    <t xml:space="preserve">Jezierski </t>
  </si>
  <si>
    <t>Pilichy</t>
  </si>
  <si>
    <t>Reichert</t>
  </si>
  <si>
    <t>Jacków</t>
  </si>
  <si>
    <t>Smolice</t>
  </si>
  <si>
    <t>Sławęcin</t>
  </si>
  <si>
    <t xml:space="preserve">Ewert </t>
  </si>
  <si>
    <t>Mniszki</t>
  </si>
  <si>
    <t>Tkaczew</t>
  </si>
  <si>
    <t>Krzepocin</t>
  </si>
  <si>
    <t>Głowacki</t>
  </si>
  <si>
    <t xml:space="preserve">Prusinowice </t>
  </si>
  <si>
    <t>Solca Mała</t>
  </si>
  <si>
    <t>Borszynek</t>
  </si>
  <si>
    <t>Różyce</t>
  </si>
  <si>
    <t>Leźnica Wielka</t>
  </si>
  <si>
    <t>Czarnopole</t>
  </si>
  <si>
    <t>Tum</t>
  </si>
  <si>
    <t>Makowski</t>
  </si>
  <si>
    <t>Ambrożew</t>
  </si>
  <si>
    <t>Bogdańczew</t>
  </si>
  <si>
    <t>Goszczynno</t>
  </si>
  <si>
    <t>Gliński</t>
  </si>
  <si>
    <t>Siedlew</t>
  </si>
  <si>
    <t>Szczurowski</t>
  </si>
  <si>
    <t>Skrzynki</t>
  </si>
  <si>
    <t>Szypowski</t>
  </si>
  <si>
    <t>Kozubki</t>
  </si>
  <si>
    <t>Greinert</t>
  </si>
  <si>
    <t>Gawrony</t>
  </si>
  <si>
    <t>Bogucki</t>
  </si>
  <si>
    <t>Siedlec</t>
  </si>
  <si>
    <t>Siemszyce</t>
  </si>
  <si>
    <t>Komicz</t>
  </si>
  <si>
    <t>Garbalin</t>
  </si>
  <si>
    <t>Prądzew</t>
  </si>
  <si>
    <t>Upale</t>
  </si>
  <si>
    <t>Gołocice</t>
  </si>
  <si>
    <t>Ćwierciakiewicz</t>
  </si>
  <si>
    <t>Strzegocin</t>
  </si>
  <si>
    <t>Witonia</t>
  </si>
  <si>
    <t>Około-Kułak</t>
  </si>
  <si>
    <t>Wierzyki</t>
  </si>
  <si>
    <t>Zieleniew</t>
  </si>
  <si>
    <t>Wodzyński</t>
  </si>
  <si>
    <t>Sławęcka</t>
  </si>
  <si>
    <t>Michały</t>
  </si>
  <si>
    <t>Mirowski</t>
  </si>
  <si>
    <t>Uwielinek</t>
  </si>
  <si>
    <t>Guthke</t>
  </si>
  <si>
    <t>Julinki</t>
  </si>
  <si>
    <t>Obidów</t>
  </si>
  <si>
    <t>Obidówek</t>
  </si>
  <si>
    <t>Ględzianów</t>
  </si>
  <si>
    <t>Grodzka</t>
  </si>
  <si>
    <t>Ględzianówek</t>
  </si>
  <si>
    <t>Nachtman</t>
  </si>
  <si>
    <t>Nędzarzew</t>
  </si>
  <si>
    <t>Kittel</t>
  </si>
  <si>
    <t>Goślub</t>
  </si>
  <si>
    <t>Malzan</t>
  </si>
  <si>
    <t>Kozuby</t>
  </si>
  <si>
    <t>Topolki</t>
  </si>
  <si>
    <t>Kurpiński</t>
  </si>
  <si>
    <t>Leszno</t>
  </si>
  <si>
    <t>Ktery</t>
  </si>
  <si>
    <t>Wodziński</t>
  </si>
  <si>
    <t>Kiernozia</t>
  </si>
  <si>
    <t>łowicz</t>
  </si>
  <si>
    <t xml:space="preserve">Heslinger </t>
  </si>
  <si>
    <t>Stępów</t>
  </si>
  <si>
    <t>Godlewskiej spadkobiercy</t>
  </si>
  <si>
    <t>Wola Stępowska</t>
  </si>
  <si>
    <t>Lityńskiego spadkobiercy</t>
  </si>
  <si>
    <t>Czerniew</t>
  </si>
  <si>
    <t>Jaroszewski</t>
  </si>
  <si>
    <t>Walenty</t>
  </si>
  <si>
    <t>Jackowice</t>
  </si>
  <si>
    <t>Bąków</t>
  </si>
  <si>
    <t>Bogoria</t>
  </si>
  <si>
    <t>Wokulski</t>
  </si>
  <si>
    <t>Wiskienica</t>
  </si>
  <si>
    <t>Kilbert</t>
  </si>
  <si>
    <t>Lewek</t>
  </si>
  <si>
    <t>Mroga</t>
  </si>
  <si>
    <t>Bielawy</t>
  </si>
  <si>
    <t>Stanilewicz</t>
  </si>
  <si>
    <t>Borów</t>
  </si>
  <si>
    <t>Grabski</t>
  </si>
  <si>
    <t>Borówek</t>
  </si>
  <si>
    <t>Żmigrowskich spadkobiercy</t>
  </si>
  <si>
    <t>Łazin-Łazinek</t>
  </si>
  <si>
    <t>Znaniecki</t>
  </si>
  <si>
    <r>
      <t>M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ller</t>
    </r>
  </si>
  <si>
    <t>Walewice</t>
  </si>
  <si>
    <t>Grabińscy</t>
  </si>
  <si>
    <t>Jadwiga i Stanisław</t>
  </si>
  <si>
    <t>Sobota</t>
  </si>
  <si>
    <t>Przegalińska</t>
  </si>
  <si>
    <t>Bogna</t>
  </si>
  <si>
    <t xml:space="preserve">Oziemski </t>
  </si>
  <si>
    <t>Wiesław</t>
  </si>
  <si>
    <t xml:space="preserve">Grabińska </t>
  </si>
  <si>
    <t>Chaśno</t>
  </si>
  <si>
    <t>Bukowiecki</t>
  </si>
  <si>
    <t>Nieborów</t>
  </si>
  <si>
    <t>Arkadia</t>
  </si>
  <si>
    <t>Myślaków</t>
  </si>
  <si>
    <t>Łasiecznik</t>
  </si>
  <si>
    <t>Wólka Łasiecka</t>
  </si>
  <si>
    <t>Bolimów</t>
  </si>
  <si>
    <t>Chabowski</t>
  </si>
  <si>
    <t>Krasnów</t>
  </si>
  <si>
    <t>Twarowski</t>
  </si>
  <si>
    <t>Lubianków</t>
  </si>
  <si>
    <t>Kaczkowski</t>
  </si>
  <si>
    <t>Różany</t>
  </si>
  <si>
    <t>Czerkiński</t>
  </si>
  <si>
    <t>Kałęczew</t>
  </si>
  <si>
    <t>Uzdowski</t>
  </si>
  <si>
    <t>Glinnik</t>
  </si>
  <si>
    <t>Czarkowski</t>
  </si>
  <si>
    <t>Domaradzyn</t>
  </si>
  <si>
    <t>Uzdowska</t>
  </si>
  <si>
    <t>Kuźmy</t>
  </si>
  <si>
    <t>Gumiński</t>
  </si>
  <si>
    <t>Rosiak</t>
  </si>
  <si>
    <t>Wolińska</t>
  </si>
  <si>
    <t>Ruchno</t>
  </si>
  <si>
    <t>Konarzewski
Olszewska</t>
  </si>
  <si>
    <t>Marian
Jadwiga</t>
  </si>
  <si>
    <t>Zabrzeźnia</t>
  </si>
  <si>
    <t>Głowno</t>
  </si>
  <si>
    <t>Stanisławów Rulice</t>
  </si>
  <si>
    <t>Majątek "Księży Młyn"</t>
  </si>
  <si>
    <t>Rejon Śródmieście</t>
  </si>
  <si>
    <t xml:space="preserve">Łódz </t>
  </si>
  <si>
    <t>Grohman
Scheibler</t>
  </si>
  <si>
    <t>Majątek Widzew -"Wiedzewska Manufaktura"</t>
  </si>
  <si>
    <t>Kohn</t>
  </si>
  <si>
    <t>Majątek "Brus"</t>
  </si>
  <si>
    <t>Rejon 2</t>
  </si>
  <si>
    <t>Biederman Bracia</t>
  </si>
  <si>
    <t>Majątek "Łagiewniki"</t>
  </si>
  <si>
    <t>Rejon 10</t>
  </si>
  <si>
    <t>Kermenic z Heinzlów</t>
  </si>
  <si>
    <t>Konstancja
Elżbieta
Paulina</t>
  </si>
  <si>
    <t>Ignacew</t>
  </si>
  <si>
    <t>łódzki</t>
  </si>
  <si>
    <t>Stugert</t>
  </si>
  <si>
    <t>Zdziechów</t>
  </si>
  <si>
    <t xml:space="preserve">Tobiacelli </t>
  </si>
  <si>
    <t>Hugo</t>
  </si>
  <si>
    <t>Żabiczki</t>
  </si>
  <si>
    <t>Bełdów</t>
  </si>
  <si>
    <t>Zgniłe Błoto</t>
  </si>
  <si>
    <t>Lescy spadkobiercy</t>
  </si>
  <si>
    <t>Smulsko</t>
  </si>
  <si>
    <t>Olszewscy spadkobiercy</t>
  </si>
  <si>
    <t>Nakielnica</t>
  </si>
  <si>
    <t>Brużyca - W.</t>
  </si>
  <si>
    <t>Nowy Folwark</t>
  </si>
  <si>
    <t>Leonów</t>
  </si>
  <si>
    <t xml:space="preserve">Czarnocin </t>
  </si>
  <si>
    <t>Wydział Powiatowy Łódzki</t>
  </si>
  <si>
    <t>Remiszenice</t>
  </si>
  <si>
    <t>Szynczyce</t>
  </si>
  <si>
    <t>Straus</t>
  </si>
  <si>
    <t>Gospodarz</t>
  </si>
  <si>
    <t>Krausche</t>
  </si>
  <si>
    <t>Kruszów</t>
  </si>
  <si>
    <t>Kopańska</t>
  </si>
  <si>
    <t>Gołygów</t>
  </si>
  <si>
    <t>Żarski</t>
  </si>
  <si>
    <t>Górki Małe</t>
  </si>
  <si>
    <t xml:space="preserve">Hanzel </t>
  </si>
  <si>
    <t>Tuszynek Majoracki</t>
  </si>
  <si>
    <t>Ubezpieczalnia Społeczna</t>
  </si>
  <si>
    <t>Żeromin</t>
  </si>
  <si>
    <t>Mazaraki</t>
  </si>
  <si>
    <t>Grabin-Wola</t>
  </si>
  <si>
    <t>Włoczewski</t>
  </si>
  <si>
    <t>Lućmierz</t>
  </si>
  <si>
    <t>Cukrownia Luśmierz</t>
  </si>
  <si>
    <t>Dzierżązna I i II</t>
  </si>
  <si>
    <t>Duszyńscy</t>
  </si>
  <si>
    <t>B. i S.</t>
  </si>
  <si>
    <t>Proboszczewice</t>
  </si>
  <si>
    <t>Kawczyńscy spadkobiercy</t>
  </si>
  <si>
    <t>Rudunki -Zegrzanki</t>
  </si>
  <si>
    <t>Wiączyń-Las</t>
  </si>
  <si>
    <t>Puczniew</t>
  </si>
  <si>
    <t>Gorlicz-Habicht</t>
  </si>
  <si>
    <t>Charbie Dolne</t>
  </si>
  <si>
    <t xml:space="preserve">Konstanecki </t>
  </si>
  <si>
    <t>Charbie Górne</t>
  </si>
  <si>
    <t>Suszyńscy spadkobiercy</t>
  </si>
  <si>
    <t>Malanów</t>
  </si>
  <si>
    <t>Mianów</t>
  </si>
  <si>
    <t>Majewska</t>
  </si>
  <si>
    <t>Stegman</t>
  </si>
  <si>
    <t>Sarnówek</t>
  </si>
  <si>
    <t>Wolski</t>
  </si>
  <si>
    <t>Szydłów</t>
  </si>
  <si>
    <t>Rąbień</t>
  </si>
  <si>
    <t>Tarnowska</t>
  </si>
  <si>
    <t>Rszew</t>
  </si>
  <si>
    <t>Zarząd Miasta Łódz</t>
  </si>
  <si>
    <t>Wola-Grzymkowa</t>
  </si>
  <si>
    <t>Charemza</t>
  </si>
  <si>
    <t>Wiskitno</t>
  </si>
  <si>
    <t>Horodyński</t>
  </si>
  <si>
    <t>Skronina</t>
  </si>
  <si>
    <t>Białaczów</t>
  </si>
  <si>
    <t>opoczyński</t>
  </si>
  <si>
    <t>Skorupski</t>
  </si>
  <si>
    <t>Drzewica</t>
  </si>
  <si>
    <t>Kobierzycki</t>
  </si>
  <si>
    <t>Goździków</t>
  </si>
  <si>
    <t>Kiedrzyński</t>
  </si>
  <si>
    <t>Prymusowa Wola</t>
  </si>
  <si>
    <t xml:space="preserve">Janków </t>
  </si>
  <si>
    <t>Domański</t>
  </si>
  <si>
    <t>Mroczków Gościnny</t>
  </si>
  <si>
    <t>Wywóz</t>
  </si>
  <si>
    <t>Lisowska</t>
  </si>
  <si>
    <t>Drużbacki</t>
  </si>
  <si>
    <t>Kunice Wielkie</t>
  </si>
  <si>
    <t>Kuniczki</t>
  </si>
  <si>
    <t>Ossowski</t>
  </si>
  <si>
    <t>Machowy</t>
  </si>
  <si>
    <t>Machory</t>
  </si>
  <si>
    <t>Bajer</t>
  </si>
  <si>
    <t>Miślibórz</t>
  </si>
  <si>
    <t>Chmielewski</t>
  </si>
  <si>
    <t>Siedlów</t>
  </si>
  <si>
    <t>Borken-Hagen</t>
  </si>
  <si>
    <t>Skórwice</t>
  </si>
  <si>
    <t>Rapacki</t>
  </si>
  <si>
    <t>Różenek</t>
  </si>
  <si>
    <t>Niewierszyn</t>
  </si>
  <si>
    <t>Frejtag</t>
  </si>
  <si>
    <t>Krasnica</t>
  </si>
  <si>
    <t>Opoczno</t>
  </si>
  <si>
    <t>Bąkowski</t>
  </si>
  <si>
    <t>Przysucha</t>
  </si>
  <si>
    <t>Mniszków</t>
  </si>
  <si>
    <t>Radonia</t>
  </si>
  <si>
    <t>Poklewska Koziełł-</t>
  </si>
  <si>
    <t>Stok</t>
  </si>
  <si>
    <t>Kosarzewska</t>
  </si>
  <si>
    <t>Wacława</t>
  </si>
  <si>
    <t>Skrzyńsko</t>
  </si>
  <si>
    <t>Zbożenna</t>
  </si>
  <si>
    <t>Witwicki inż.</t>
  </si>
  <si>
    <t>Korytków</t>
  </si>
  <si>
    <t>Stużno</t>
  </si>
  <si>
    <t>Celiński</t>
  </si>
  <si>
    <t>Kotfin</t>
  </si>
  <si>
    <t>Daleszewice</t>
  </si>
  <si>
    <t>Topolice</t>
  </si>
  <si>
    <t>Goldberg</t>
  </si>
  <si>
    <t>Bajga</t>
  </si>
  <si>
    <t>Dłużniewice</t>
  </si>
  <si>
    <t>Miedzna Murowana</t>
  </si>
  <si>
    <t>Kobuszowska</t>
  </si>
  <si>
    <t>Solec</t>
  </si>
  <si>
    <t>Rudzka</t>
  </si>
  <si>
    <t>Stawowiczki</t>
  </si>
  <si>
    <t>Bronikowska</t>
  </si>
  <si>
    <t>Straszowa Wola</t>
  </si>
  <si>
    <t>Wróblewski</t>
  </si>
  <si>
    <t>Unewel</t>
  </si>
  <si>
    <t>Wąwał </t>
  </si>
  <si>
    <t>Repelewscy</t>
  </si>
  <si>
    <t>Wielka Wola</t>
  </si>
  <si>
    <t>Pędzioch</t>
  </si>
  <si>
    <t xml:space="preserve">Zajączków </t>
  </si>
  <si>
    <t>Markiewicz</t>
  </si>
  <si>
    <t>Ulaski Gostomskie</t>
  </si>
  <si>
    <t xml:space="preserve">Klwów </t>
  </si>
  <si>
    <t>Gustkowski</t>
  </si>
  <si>
    <t xml:space="preserve">Kupiniewsza </t>
  </si>
  <si>
    <t>Skronina Cegielnia</t>
  </si>
  <si>
    <t>Folwark Twarda A</t>
  </si>
  <si>
    <t>Rdzuchów</t>
  </si>
  <si>
    <t>Rusinów</t>
  </si>
  <si>
    <t xml:space="preserve">Osiński
Narożnik
</t>
  </si>
  <si>
    <t>Wincenty
Wanda Katarzyna</t>
  </si>
  <si>
    <t>Dąbrówka, Karczunek</t>
  </si>
  <si>
    <t>Bełchatów</t>
  </si>
  <si>
    <t>piotrkowski</t>
  </si>
  <si>
    <t>Dobiecin</t>
  </si>
  <si>
    <t>Domiechowice</t>
  </si>
  <si>
    <t>Stef.
Bartł.</t>
  </si>
  <si>
    <t>Lubiatów</t>
  </si>
  <si>
    <t>Puławski</t>
  </si>
  <si>
    <t>Moszczenica</t>
  </si>
  <si>
    <t>Raciborowice</t>
  </si>
  <si>
    <t>Kociszew</t>
  </si>
  <si>
    <t>Bujny Szlacheckie</t>
  </si>
  <si>
    <t>Kunde</t>
  </si>
  <si>
    <t>Rochówek</t>
  </si>
  <si>
    <t>Śmigielski</t>
  </si>
  <si>
    <t>Skrzyżewice</t>
  </si>
  <si>
    <t>Kugler</t>
  </si>
  <si>
    <t>Golesze</t>
  </si>
  <si>
    <t>Chmielewska
Kamocka
Cieszkowski</t>
  </si>
  <si>
    <t>W.
M.
H.</t>
  </si>
  <si>
    <t>Karolinów</t>
  </si>
  <si>
    <t>Kamoccy 
Cieszkowski
Sowiński</t>
  </si>
  <si>
    <t>H. i Z.
M.
M.</t>
  </si>
  <si>
    <t>Modrzewek</t>
  </si>
  <si>
    <t>Kamocki</t>
  </si>
  <si>
    <t>Stefan-Makusz</t>
  </si>
  <si>
    <t>Wiaderno</t>
  </si>
  <si>
    <t>Cieszanowice</t>
  </si>
  <si>
    <t>Gorzkowice</t>
  </si>
  <si>
    <t>Zaremba</t>
  </si>
  <si>
    <t>Garzkowiczki</t>
  </si>
  <si>
    <t>Gala</t>
  </si>
  <si>
    <t>Gościnna</t>
  </si>
  <si>
    <t>Sobaków</t>
  </si>
  <si>
    <t>Madaliński</t>
  </si>
  <si>
    <t>Sobakówek</t>
  </si>
  <si>
    <t>Szczukocice</t>
  </si>
  <si>
    <t>Wilkoszewice</t>
  </si>
  <si>
    <t>Dziewuliny</t>
  </si>
  <si>
    <t>Grabica</t>
  </si>
  <si>
    <t>Szadkowski</t>
  </si>
  <si>
    <t>Włodimierz</t>
  </si>
  <si>
    <t>Dziwle</t>
  </si>
  <si>
    <t>Zarembowie</t>
  </si>
  <si>
    <t>J.M. i J.</t>
  </si>
  <si>
    <t>Kociołki</t>
  </si>
  <si>
    <t>Łuszczewski</t>
  </si>
  <si>
    <t>Lorentz</t>
  </si>
  <si>
    <t>Ostrów-Cegielnia</t>
  </si>
  <si>
    <t>Rusociny</t>
  </si>
  <si>
    <t>Przedpełski</t>
  </si>
  <si>
    <t>Gorzędów</t>
  </si>
  <si>
    <t>Kamieńsk</t>
  </si>
  <si>
    <t>Jaskłowska</t>
  </si>
  <si>
    <t>Ozga i Grabek</t>
  </si>
  <si>
    <t>Ankier
Grinsberg</t>
  </si>
  <si>
    <t>M. 
F.</t>
  </si>
  <si>
    <t>Kaszewice</t>
  </si>
  <si>
    <t>Kluski</t>
  </si>
  <si>
    <t>Skibniewska</t>
  </si>
  <si>
    <t>Kluki</t>
  </si>
  <si>
    <t>Święcicki</t>
  </si>
  <si>
    <t>Laski</t>
  </si>
  <si>
    <t>Lubiec</t>
  </si>
  <si>
    <t>Parzno</t>
  </si>
  <si>
    <t>Tymowski</t>
  </si>
  <si>
    <t>Bujny</t>
  </si>
  <si>
    <t>Krzyżanów</t>
  </si>
  <si>
    <t>Olis</t>
  </si>
  <si>
    <t>Jeżów, Kisiele, Siomki</t>
  </si>
  <si>
    <t>Psarski</t>
  </si>
  <si>
    <t>Wola Krzysztoporska</t>
  </si>
  <si>
    <t>Spielfogel</t>
  </si>
  <si>
    <t>Koło</t>
  </si>
  <si>
    <t>Łęczno</t>
  </si>
  <si>
    <t>Łękawa</t>
  </si>
  <si>
    <t>Bielecki</t>
  </si>
  <si>
    <t>Mokracz</t>
  </si>
  <si>
    <t>Miller</t>
  </si>
  <si>
    <t>Blizin</t>
  </si>
  <si>
    <t>Parzniewice</t>
  </si>
  <si>
    <t>Rymkiewicz</t>
  </si>
  <si>
    <t>Makielski</t>
  </si>
  <si>
    <t>Bełzatka</t>
  </si>
  <si>
    <t>Kiełczówka</t>
  </si>
  <si>
    <t>Podolin</t>
  </si>
  <si>
    <t>Niemira</t>
  </si>
  <si>
    <t>Feliks i Kazimiera</t>
  </si>
  <si>
    <t>Rękoraj</t>
  </si>
  <si>
    <t>Bartodzieje</t>
  </si>
  <si>
    <t>Ręczno</t>
  </si>
  <si>
    <t>Miketta</t>
  </si>
  <si>
    <t>Dobrenice</t>
  </si>
  <si>
    <t>Bernatt</t>
  </si>
  <si>
    <t>Łęki Szlacheckie</t>
  </si>
  <si>
    <t>Trzepnica</t>
  </si>
  <si>
    <t xml:space="preserve">Feliks  </t>
  </si>
  <si>
    <t>Kazimierzów I</t>
  </si>
  <si>
    <t>Rozprza</t>
  </si>
  <si>
    <t>Benich</t>
  </si>
  <si>
    <t>Kazimierzów II</t>
  </si>
  <si>
    <t>Łochyńsko</t>
  </si>
  <si>
    <t>Mierzyn</t>
  </si>
  <si>
    <t>Niechcice</t>
  </si>
  <si>
    <t>Świerczyńsko</t>
  </si>
  <si>
    <t>Jadwinów</t>
  </si>
  <si>
    <t>Szpigielman</t>
  </si>
  <si>
    <t>Buchalski</t>
  </si>
  <si>
    <t>Straszów</t>
  </si>
  <si>
    <t>Grzybowski</t>
  </si>
  <si>
    <t>Wroników</t>
  </si>
  <si>
    <t>Łękińsko</t>
  </si>
  <si>
    <t>Zakrzewski
Kanenberg</t>
  </si>
  <si>
    <t>Brzoza</t>
  </si>
  <si>
    <t>Wojtaszewski</t>
  </si>
  <si>
    <t>Kamocinek</t>
  </si>
  <si>
    <t>Ekert</t>
  </si>
  <si>
    <t>Rokszyce</t>
  </si>
  <si>
    <t>Netzel</t>
  </si>
  <si>
    <t>Głupice</t>
  </si>
  <si>
    <t>Wadlew</t>
  </si>
  <si>
    <t>Bukowie</t>
  </si>
  <si>
    <t>Woźniki</t>
  </si>
  <si>
    <t>Jelnicki</t>
  </si>
  <si>
    <t>Mzurki</t>
  </si>
  <si>
    <t>Majerhoff</t>
  </si>
  <si>
    <t>Suchcice</t>
  </si>
  <si>
    <t>Pasikowska</t>
  </si>
  <si>
    <t>Wielopole</t>
  </si>
  <si>
    <t>Schimel</t>
  </si>
  <si>
    <t>Piątkowska</t>
  </si>
  <si>
    <t>Wrzosy</t>
  </si>
  <si>
    <t>Alina</t>
  </si>
  <si>
    <t>Wola Bykowska</t>
  </si>
  <si>
    <t>Franaszek</t>
  </si>
  <si>
    <t>Bujnice</t>
  </si>
  <si>
    <t>Pytowice</t>
  </si>
  <si>
    <t>Gorzkowice-Góry</t>
  </si>
  <si>
    <t>Zarębianka</t>
  </si>
  <si>
    <t>Ogrodzona</t>
  </si>
  <si>
    <t>Zaborowska</t>
  </si>
  <si>
    <t>Bieliki</t>
  </si>
  <si>
    <t>Brudzice</t>
  </si>
  <si>
    <t>radomszczański</t>
  </si>
  <si>
    <t>Łęski</t>
  </si>
  <si>
    <t>Chorzenice</t>
  </si>
  <si>
    <t>Kobyłecka</t>
  </si>
  <si>
    <t>Dubidze</t>
  </si>
  <si>
    <t>Siemieński</t>
  </si>
  <si>
    <t>Biestrzyków</t>
  </si>
  <si>
    <t>Dmenin</t>
  </si>
  <si>
    <t>Dziepółi</t>
  </si>
  <si>
    <t>Obrąpalski</t>
  </si>
  <si>
    <t>Kodrąb</t>
  </si>
  <si>
    <t>Sobolewska i inni</t>
  </si>
  <si>
    <t>Smotryszów</t>
  </si>
  <si>
    <t>Borzykówka</t>
  </si>
  <si>
    <t>Dąbrowa Zielona</t>
  </si>
  <si>
    <t>Pleszczyńska</t>
  </si>
  <si>
    <t>Dąbrowa Zielona z folwarkami</t>
  </si>
  <si>
    <t>Geyer</t>
  </si>
  <si>
    <t>Cielętniki</t>
  </si>
  <si>
    <t>Ulesie</t>
  </si>
  <si>
    <t>Garnek</t>
  </si>
  <si>
    <t>Bilowicz</t>
  </si>
  <si>
    <t>Gidle</t>
  </si>
  <si>
    <t>Kryński</t>
  </si>
  <si>
    <t>Kocierzowy</t>
  </si>
  <si>
    <t>Gosłowice</t>
  </si>
  <si>
    <t>Widawka</t>
  </si>
  <si>
    <t>Kozłowska</t>
  </si>
  <si>
    <t>Kobiele Wielkie</t>
  </si>
  <si>
    <t>Kobiele</t>
  </si>
  <si>
    <t>Sobański</t>
  </si>
  <si>
    <t>Danielewicz</t>
  </si>
  <si>
    <t>Koniecpol Stary</t>
  </si>
  <si>
    <t>Koniecpol</t>
  </si>
  <si>
    <t>Okołowice</t>
  </si>
  <si>
    <t>Abczyńska</t>
  </si>
  <si>
    <t>Radoszewnica</t>
  </si>
  <si>
    <t>Borowno</t>
  </si>
  <si>
    <t>Kruszyna</t>
  </si>
  <si>
    <t>Weisskopf</t>
  </si>
  <si>
    <t>Janaszów</t>
  </si>
  <si>
    <t>Kłomnice</t>
  </si>
  <si>
    <t>Białkowska</t>
  </si>
  <si>
    <t>Wikłów</t>
  </si>
  <si>
    <t>Lipicze</t>
  </si>
  <si>
    <t>Ziółkowski</t>
  </si>
  <si>
    <t>Łochynia</t>
  </si>
  <si>
    <t>Kruszyna (Maluszyn)</t>
  </si>
  <si>
    <t>Mikke</t>
  </si>
  <si>
    <t>Maluszyn</t>
  </si>
  <si>
    <t>Wielgomłyny</t>
  </si>
  <si>
    <t>Polichno</t>
  </si>
  <si>
    <t>Silniczka</t>
  </si>
  <si>
    <t>Pągów</t>
  </si>
  <si>
    <t>Kamieniecki</t>
  </si>
  <si>
    <t>Bąkowa Góra</t>
  </si>
  <si>
    <t>Masłowice</t>
  </si>
  <si>
    <t>Sokola Góra</t>
  </si>
  <si>
    <t>Widniańska</t>
  </si>
  <si>
    <t>Makowiska</t>
  </si>
  <si>
    <t>Pajęczno</t>
  </si>
  <si>
    <t>Meyer</t>
  </si>
  <si>
    <t>Marzęcice</t>
  </si>
  <si>
    <t>Pławno</t>
  </si>
  <si>
    <t>Langchamps de Berier</t>
  </si>
  <si>
    <t>Klizin</t>
  </si>
  <si>
    <t>Przerąb</t>
  </si>
  <si>
    <t>Okuszko</t>
  </si>
  <si>
    <t>Szcześniewski</t>
  </si>
  <si>
    <t>Jedlno</t>
  </si>
  <si>
    <t>Radziechowice</t>
  </si>
  <si>
    <t>Moriez du</t>
  </si>
  <si>
    <t>Moriezów</t>
  </si>
  <si>
    <t>Ładzice</t>
  </si>
  <si>
    <t>Demontowicz</t>
  </si>
  <si>
    <t>Stobiecko Szlach.</t>
  </si>
  <si>
    <t>Jaskłowski</t>
  </si>
  <si>
    <t>Wola Jedlińska</t>
  </si>
  <si>
    <t>Żdania</t>
  </si>
  <si>
    <t>Adamus</t>
  </si>
  <si>
    <t>Rząśnia</t>
  </si>
  <si>
    <t>Zielęcin</t>
  </si>
  <si>
    <t>Lichodziejewski</t>
  </si>
  <si>
    <t>Nieniewski</t>
  </si>
  <si>
    <t>Rzeki</t>
  </si>
  <si>
    <t>Rzerzęczyce</t>
  </si>
  <si>
    <t>Leźnicki</t>
  </si>
  <si>
    <t>Zdrowa</t>
  </si>
  <si>
    <t>Lelito</t>
  </si>
  <si>
    <t>Sulmierzyce</t>
  </si>
  <si>
    <t>Sołtys</t>
  </si>
  <si>
    <t>Wola Wydrzyna</t>
  </si>
  <si>
    <t>Malewski</t>
  </si>
  <si>
    <t>Dworszowice Pakoszowe</t>
  </si>
  <si>
    <t>Zamoście</t>
  </si>
  <si>
    <t>Skąpa</t>
  </si>
  <si>
    <t>Strzelce Wielkie</t>
  </si>
  <si>
    <t>Silnica</t>
  </si>
  <si>
    <t>Żytno</t>
  </si>
  <si>
    <t>Sobolewska</t>
  </si>
  <si>
    <t>Sekursko</t>
  </si>
  <si>
    <t>Biedrzycki</t>
  </si>
  <si>
    <t>Włynice</t>
  </si>
  <si>
    <t>Widzów</t>
  </si>
  <si>
    <t>Chełmno</t>
  </si>
  <si>
    <t>Wielowiejski</t>
  </si>
  <si>
    <t>Zalewski</t>
  </si>
  <si>
    <t>Nieznanice</t>
  </si>
  <si>
    <t>Skrzydłów</t>
  </si>
  <si>
    <t>Danielczuk</t>
  </si>
  <si>
    <t>Błeszczyńska</t>
  </si>
  <si>
    <t>Lipowczyce</t>
  </si>
  <si>
    <t>Olszewska
Prokop</t>
  </si>
  <si>
    <t>Piaszczyce</t>
  </si>
  <si>
    <t>Fundacja</t>
  </si>
  <si>
    <t>Fryszerka</t>
  </si>
  <si>
    <t>Szcześniewscy</t>
  </si>
  <si>
    <t>Kobiele Małe</t>
  </si>
  <si>
    <t>Bryl</t>
  </si>
  <si>
    <t>Wąglin</t>
  </si>
  <si>
    <t>Różycka
Szczepańska</t>
  </si>
  <si>
    <t>W.
M.</t>
  </si>
  <si>
    <t>Wojnowice</t>
  </si>
  <si>
    <t>Koleczko</t>
  </si>
  <si>
    <t>Dobra Łęgonice</t>
  </si>
  <si>
    <t>rawski</t>
  </si>
  <si>
    <t>Zdziarski</t>
  </si>
  <si>
    <t>Folwark Jankowice</t>
  </si>
  <si>
    <t>Chełmoński</t>
  </si>
  <si>
    <t>Bławdziewicz</t>
  </si>
  <si>
    <t>U.</t>
  </si>
  <si>
    <t>Chojnaccy</t>
  </si>
  <si>
    <t>Folwark Jezierzec, Wacin</t>
  </si>
  <si>
    <t>Korytowska
Steczkowska</t>
  </si>
  <si>
    <t>St.
Wacława</t>
  </si>
  <si>
    <t>Dobra Żurawia</t>
  </si>
  <si>
    <t>Sułowski</t>
  </si>
  <si>
    <t>Dobra Biała</t>
  </si>
  <si>
    <t>Puławscy</t>
  </si>
  <si>
    <t>Z. i K.</t>
  </si>
  <si>
    <t>Surebscy</t>
  </si>
  <si>
    <t>Konst. i St.</t>
  </si>
  <si>
    <t>Chrystowski</t>
  </si>
  <si>
    <t>Cz.M.</t>
  </si>
  <si>
    <t>Bursche</t>
  </si>
  <si>
    <t>Wierzchy l. A</t>
  </si>
  <si>
    <t>Gortatowice</t>
  </si>
  <si>
    <t>Chełmońska</t>
  </si>
  <si>
    <t>Zawadzka
Maliszewska
Zawadzka</t>
  </si>
  <si>
    <t>K.
M.
Z.</t>
  </si>
  <si>
    <t>Część Dóbr Żdżary lit A</t>
  </si>
  <si>
    <t>Myszkorowski</t>
  </si>
  <si>
    <t>Dytrych</t>
  </si>
  <si>
    <t>Orlewski</t>
  </si>
  <si>
    <t>Regnów</t>
  </si>
  <si>
    <t>Dzierzbicka</t>
  </si>
  <si>
    <t>Okęccy</t>
  </si>
  <si>
    <t>St. I H.</t>
  </si>
  <si>
    <t>Sułowscy</t>
  </si>
  <si>
    <t>G. i T.</t>
  </si>
  <si>
    <t>Jaśkowska</t>
  </si>
  <si>
    <t>Cielądz</t>
  </si>
  <si>
    <t>Wolff</t>
  </si>
  <si>
    <t>Czerwińska
Nienantowska
Kowalski</t>
  </si>
  <si>
    <t>J.
Z.
W.</t>
  </si>
  <si>
    <t>Gustaw i Al.</t>
  </si>
  <si>
    <t>Wierzbicka</t>
  </si>
  <si>
    <t>Koprzywna</t>
  </si>
  <si>
    <t>Chojnacki</t>
  </si>
  <si>
    <t>T.J.</t>
  </si>
  <si>
    <t>Osada Kurzeszynek</t>
  </si>
  <si>
    <t>Piaseccy</t>
  </si>
  <si>
    <t>K. i A.</t>
  </si>
  <si>
    <t>Zglinna W. i B.</t>
  </si>
  <si>
    <t>Colonna-Walewski</t>
  </si>
  <si>
    <t>Romocki</t>
  </si>
  <si>
    <t>F. i Z.</t>
  </si>
  <si>
    <t xml:space="preserve"> F. i Z.</t>
  </si>
  <si>
    <t>cz. Lit. "B" Kurzeszyn</t>
  </si>
  <si>
    <t>Okęcka</t>
  </si>
  <si>
    <t>Kr.</t>
  </si>
  <si>
    <t>Fol. Kępnia
Fol. Wojska II</t>
  </si>
  <si>
    <t>Auleytner</t>
  </si>
  <si>
    <t>Cz. Dóbr Rossocha l. "A"</t>
  </si>
  <si>
    <t>Zelechlin</t>
  </si>
  <si>
    <t>Traccy</t>
  </si>
  <si>
    <t>L.C.</t>
  </si>
  <si>
    <t>Dobrowolski</t>
  </si>
  <si>
    <t>Grotowice</t>
  </si>
  <si>
    <t>Budziszewice</t>
  </si>
  <si>
    <t xml:space="preserve">Łogucka </t>
  </si>
  <si>
    <t>Aurela</t>
  </si>
  <si>
    <t>Czerniewice</t>
  </si>
  <si>
    <t>Buchowicki</t>
  </si>
  <si>
    <t>Luboradzki</t>
  </si>
  <si>
    <t>Jaśkowski</t>
  </si>
  <si>
    <t>Wilska</t>
  </si>
  <si>
    <t>Folwark Wólka Lipska</t>
  </si>
  <si>
    <t>Aulajtner</t>
  </si>
  <si>
    <t>Lubania</t>
  </si>
  <si>
    <t xml:space="preserve">Zaręba </t>
  </si>
  <si>
    <t>Jackobson</t>
  </si>
  <si>
    <t>Folwark Gogolin</t>
  </si>
  <si>
    <t>Gdyński</t>
  </si>
  <si>
    <t xml:space="preserve">Jachowska </t>
  </si>
  <si>
    <t xml:space="preserve">Tąkiel </t>
  </si>
  <si>
    <t>Trzyłuski l. A.</t>
  </si>
  <si>
    <t>F.</t>
  </si>
  <si>
    <t>Frydrychs</t>
  </si>
  <si>
    <t>Legucki</t>
  </si>
  <si>
    <t>Tel.</t>
  </si>
  <si>
    <t>Kamila Zofia i Wł.</t>
  </si>
  <si>
    <t>Zaorscy</t>
  </si>
  <si>
    <t>St. Wacław i Zofia</t>
  </si>
  <si>
    <t>Duchowizna</t>
  </si>
  <si>
    <t>Rawa-Maz.</t>
  </si>
  <si>
    <t>Osada Fabryczna Tatar</t>
  </si>
  <si>
    <t>Strakacz</t>
  </si>
  <si>
    <t>Tubądzin</t>
  </si>
  <si>
    <t>Bartochów</t>
  </si>
  <si>
    <t>sieradzki</t>
  </si>
  <si>
    <t>Walewski</t>
  </si>
  <si>
    <t>Wilszyce</t>
  </si>
  <si>
    <t>Kołodziejski</t>
  </si>
  <si>
    <t>Klemens</t>
  </si>
  <si>
    <t>Dziebędów</t>
  </si>
  <si>
    <t>Gać Warcka</t>
  </si>
  <si>
    <t>Wypuchowski</t>
  </si>
  <si>
    <t>Burczyński</t>
  </si>
  <si>
    <t>Małków</t>
  </si>
  <si>
    <t>Adam
Henryk</t>
  </si>
  <si>
    <t>Brzeźnio</t>
  </si>
  <si>
    <t>Rembowski</t>
  </si>
  <si>
    <t>Teodozjusz</t>
  </si>
  <si>
    <t>Zapole</t>
  </si>
  <si>
    <t>Domaniewski</t>
  </si>
  <si>
    <t>Doruchowski</t>
  </si>
  <si>
    <t>Kliczków Wielki</t>
  </si>
  <si>
    <t xml:space="preserve">Ciemiemiecka </t>
  </si>
  <si>
    <t>Pustelnik</t>
  </si>
  <si>
    <t>Gruszczyce</t>
  </si>
  <si>
    <t>Stefańska</t>
  </si>
  <si>
    <t>Gutowski</t>
  </si>
  <si>
    <t>Kliczków Mały</t>
  </si>
  <si>
    <t>Wierzchlejski</t>
  </si>
  <si>
    <t>Równa</t>
  </si>
  <si>
    <t>Zakrzewscy S-wie</t>
  </si>
  <si>
    <t>Biskupice</t>
  </si>
  <si>
    <t>Charłupia Mała</t>
  </si>
  <si>
    <t>Kościerzyn</t>
  </si>
  <si>
    <t>Prądzyński</t>
  </si>
  <si>
    <t>Dzierlin</t>
  </si>
  <si>
    <t>Czapski</t>
  </si>
  <si>
    <t>Górka Klonowska</t>
  </si>
  <si>
    <t>Klonowa</t>
  </si>
  <si>
    <t>Wola Łobudzka</t>
  </si>
  <si>
    <t>Krokocice</t>
  </si>
  <si>
    <t>Wola-Krokocka</t>
  </si>
  <si>
    <t>Kurnatowska</t>
  </si>
  <si>
    <t>Choszczewo</t>
  </si>
  <si>
    <t>Rokossowska</t>
  </si>
  <si>
    <t>Zygry</t>
  </si>
  <si>
    <t>Małyń</t>
  </si>
  <si>
    <t>Bąki</t>
  </si>
  <si>
    <t xml:space="preserve">Dabrowska </t>
  </si>
  <si>
    <t>Strawińscy</t>
  </si>
  <si>
    <t>Witold i
Wacław</t>
  </si>
  <si>
    <t>Jarugów</t>
  </si>
  <si>
    <t>Feliński</t>
  </si>
  <si>
    <t>Kłoniszew</t>
  </si>
  <si>
    <t>Witulski</t>
  </si>
  <si>
    <t>Kamionaczyk</t>
  </si>
  <si>
    <t>Męka</t>
  </si>
  <si>
    <t>Antoni i Leon</t>
  </si>
  <si>
    <t>Podłężyce</t>
  </si>
  <si>
    <t>Rossorzyca</t>
  </si>
  <si>
    <t>Kamionacz</t>
  </si>
  <si>
    <t>Mirosławska</t>
  </si>
  <si>
    <t>Szadek</t>
  </si>
  <si>
    <t>Kotliny</t>
  </si>
  <si>
    <t>Gościcka</t>
  </si>
  <si>
    <t>Rzepiszew</t>
  </si>
  <si>
    <t>Antoni i Stanisław</t>
  </si>
  <si>
    <t>Wilamów</t>
  </si>
  <si>
    <t>Włodarski</t>
  </si>
  <si>
    <t>Ogrodzim</t>
  </si>
  <si>
    <t>Gać</t>
  </si>
  <si>
    <t>Bratków-Dolny</t>
  </si>
  <si>
    <t>Wierzchy</t>
  </si>
  <si>
    <t>Chodaki</t>
  </si>
  <si>
    <t>Twardowscy</t>
  </si>
  <si>
    <t>Jan i Wiktoria</t>
  </si>
  <si>
    <t>Lipki</t>
  </si>
  <si>
    <t>Zabłoccy</t>
  </si>
  <si>
    <t>Edmund i Teodora</t>
  </si>
  <si>
    <t>Suchorzyn</t>
  </si>
  <si>
    <t>Wola-Flaszczyna</t>
  </si>
  <si>
    <t>Kowalczewski</t>
  </si>
  <si>
    <t>Porczyny</t>
  </si>
  <si>
    <t>Męcka-Wola</t>
  </si>
  <si>
    <t>Siemiątkowski</t>
  </si>
  <si>
    <t>Tyminice</t>
  </si>
  <si>
    <t>Mantyki</t>
  </si>
  <si>
    <t>Wróblew</t>
  </si>
  <si>
    <t xml:space="preserve">Kicał </t>
  </si>
  <si>
    <t>Prusinowice</t>
  </si>
  <si>
    <t>Zadzim</t>
  </si>
  <si>
    <t>Rożdżały</t>
  </si>
  <si>
    <t>Cieleccy</t>
  </si>
  <si>
    <t>Zbigniew i Maria</t>
  </si>
  <si>
    <t>Otok</t>
  </si>
  <si>
    <t>Łączyńscy</t>
  </si>
  <si>
    <t>Zygmunt i Marta</t>
  </si>
  <si>
    <t>Złoczew</t>
  </si>
  <si>
    <t>Uników</t>
  </si>
  <si>
    <t>Stolec</t>
  </si>
  <si>
    <t>Murzynowski</t>
  </si>
  <si>
    <t>Karszwice</t>
  </si>
  <si>
    <t>Zduńska-Wola</t>
  </si>
  <si>
    <t>Kobierzycko</t>
  </si>
  <si>
    <t>Radońska</t>
  </si>
  <si>
    <t>Dębołęka</t>
  </si>
  <si>
    <t>Barczew</t>
  </si>
  <si>
    <t xml:space="preserve">Zembrzuska </t>
  </si>
  <si>
    <t>Krobanówek</t>
  </si>
  <si>
    <t>Oczechowski</t>
  </si>
  <si>
    <t>Jeżew</t>
  </si>
  <si>
    <t>Dąbrowa-Wielka</t>
  </si>
  <si>
    <t>Dąbrowka</t>
  </si>
  <si>
    <t>Bogumiłów</t>
  </si>
  <si>
    <t>Inczew</t>
  </si>
  <si>
    <t>Łęczyńska</t>
  </si>
  <si>
    <t>Kobierzyccy</t>
  </si>
  <si>
    <t>Jan i Feliks</t>
  </si>
  <si>
    <t>Pyszków</t>
  </si>
  <si>
    <t>Chojne</t>
  </si>
  <si>
    <t>Niechmirów</t>
  </si>
  <si>
    <t>Majaczewice</t>
  </si>
  <si>
    <t>Glicenstein</t>
  </si>
  <si>
    <t>Wolnica Niechmirowska</t>
  </si>
  <si>
    <t>Płocki</t>
  </si>
  <si>
    <t>Raduchów</t>
  </si>
  <si>
    <t>Jarocińscy</t>
  </si>
  <si>
    <t>Wojciech i Aniela</t>
  </si>
  <si>
    <t>Glinno</t>
  </si>
  <si>
    <t>Kupczak</t>
  </si>
  <si>
    <t>Białogórne</t>
  </si>
  <si>
    <t>Grzymkowice</t>
  </si>
  <si>
    <t>skierniewicki</t>
  </si>
  <si>
    <t>Siedlecka-Jerzynowa</t>
  </si>
  <si>
    <t>Białojanków</t>
  </si>
  <si>
    <t>Pachowska</t>
  </si>
  <si>
    <t>Kawenczynek</t>
  </si>
  <si>
    <t>Kobzar</t>
  </si>
  <si>
    <t>Tuniki I</t>
  </si>
  <si>
    <t>Zdzieszyński</t>
  </si>
  <si>
    <t>Tuniki II</t>
  </si>
  <si>
    <t>Pachowski</t>
  </si>
  <si>
    <t>Tuniki III</t>
  </si>
  <si>
    <t>Julianów I</t>
  </si>
  <si>
    <t>Mulewicz</t>
  </si>
  <si>
    <t>Julianów II</t>
  </si>
  <si>
    <t>Golian</t>
  </si>
  <si>
    <t>Galiny I</t>
  </si>
  <si>
    <t>Bajkowski</t>
  </si>
  <si>
    <t>Galiny II</t>
  </si>
  <si>
    <t>Dańków</t>
  </si>
  <si>
    <t>Rzeczków</t>
  </si>
  <si>
    <t>Błażejewice</t>
  </si>
  <si>
    <t>Wola Pękoszewska</t>
  </si>
  <si>
    <t>Kowiesy</t>
  </si>
  <si>
    <t>Górscy</t>
  </si>
  <si>
    <t>Zygmunt i Andrzej</t>
  </si>
  <si>
    <t>Górska</t>
  </si>
  <si>
    <t>Pękaszew</t>
  </si>
  <si>
    <t>Zygmunt i 
Andrzej</t>
  </si>
  <si>
    <t>Paplin</t>
  </si>
  <si>
    <t>Chlipalski</t>
  </si>
  <si>
    <t>Wędrogów</t>
  </si>
  <si>
    <t>Moszczyński</t>
  </si>
  <si>
    <t>Chrzczonowice</t>
  </si>
  <si>
    <t>Broszkiewicz</t>
  </si>
  <si>
    <t>Korabiewice</t>
  </si>
  <si>
    <t>Gzdów</t>
  </si>
  <si>
    <t>Staropol I</t>
  </si>
  <si>
    <t>Staropol II</t>
  </si>
  <si>
    <t>Korsuń</t>
  </si>
  <si>
    <t>Lisowola</t>
  </si>
  <si>
    <t>Stankiewicz</t>
  </si>
  <si>
    <t>Żerań</t>
  </si>
  <si>
    <t>Doleck</t>
  </si>
  <si>
    <t>Żerański</t>
  </si>
  <si>
    <t>Suliszew</t>
  </si>
  <si>
    <t>Zazdrość</t>
  </si>
  <si>
    <t>Bąkowska</t>
  </si>
  <si>
    <t>Lisna</t>
  </si>
  <si>
    <t>Ciechomski</t>
  </si>
  <si>
    <t>Kamion</t>
  </si>
  <si>
    <t>Rapacka</t>
  </si>
  <si>
    <t>Gławinkowska</t>
  </si>
  <si>
    <t>Strobów A</t>
  </si>
  <si>
    <t>Wólka Strzebowska</t>
  </si>
  <si>
    <t>Makowiecki</t>
  </si>
  <si>
    <t>Rrzędków</t>
  </si>
  <si>
    <t>Bielicka</t>
  </si>
  <si>
    <t>Szustkiewicz</t>
  </si>
  <si>
    <t>Żelazna</t>
  </si>
  <si>
    <t>Mazarski</t>
  </si>
  <si>
    <t>Dąbrowice</t>
  </si>
  <si>
    <t>Celigów</t>
  </si>
  <si>
    <t>Sulicki</t>
  </si>
  <si>
    <t>Strobów B</t>
  </si>
  <si>
    <t xml:space="preserve">Wilczyńska </t>
  </si>
  <si>
    <t>Galinki Badowskich
Galiny cz. Lit A</t>
  </si>
  <si>
    <t>Makowszczyzna</t>
  </si>
  <si>
    <t>Dzietrzkowice</t>
  </si>
  <si>
    <t>wieluński</t>
  </si>
  <si>
    <t xml:space="preserve">Antepowicz </t>
  </si>
  <si>
    <t>Skomlin</t>
  </si>
  <si>
    <t>Meske</t>
  </si>
  <si>
    <t>Wierzbie</t>
  </si>
  <si>
    <t>Praszka</t>
  </si>
  <si>
    <t>Beresie Małe</t>
  </si>
  <si>
    <t>Kiełczygłów</t>
  </si>
  <si>
    <t>Oskar</t>
  </si>
  <si>
    <t>Łaszew</t>
  </si>
  <si>
    <t>Mierzyce</t>
  </si>
  <si>
    <t>Kasińska</t>
  </si>
  <si>
    <t>Galewice</t>
  </si>
  <si>
    <t>Zawiśna</t>
  </si>
  <si>
    <t>Bieniec</t>
  </si>
  <si>
    <t>Naramice</t>
  </si>
  <si>
    <t>Łubieńska</t>
  </si>
  <si>
    <t>Pątnówek</t>
  </si>
  <si>
    <t>Radoszewice</t>
  </si>
  <si>
    <t>Durzyński</t>
  </si>
  <si>
    <t>Żytniów</t>
  </si>
  <si>
    <t>Bremer</t>
  </si>
  <si>
    <t>Waldemar</t>
  </si>
  <si>
    <t>Żytniów II "S"</t>
  </si>
  <si>
    <t>Sieradzki</t>
  </si>
  <si>
    <t>Niedzielsko</t>
  </si>
  <si>
    <t>Wydrzyn</t>
  </si>
  <si>
    <t>Rymarkiewiczowa</t>
  </si>
  <si>
    <t>Strojec</t>
  </si>
  <si>
    <t>Łukomierz</t>
  </si>
  <si>
    <t>Siemkowice</t>
  </si>
  <si>
    <t>Karśnicki</t>
  </si>
  <si>
    <t>Starzenice</t>
  </si>
  <si>
    <t>Helmerson</t>
  </si>
  <si>
    <t>Opojowiec</t>
  </si>
  <si>
    <t>Domagalski</t>
  </si>
  <si>
    <t>Łagniewniki</t>
  </si>
  <si>
    <t>Maciński</t>
  </si>
  <si>
    <t>Skrzynno</t>
  </si>
  <si>
    <t>Wodzyńska</t>
  </si>
  <si>
    <t>Kraszkowice</t>
  </si>
  <si>
    <t>Enderowie</t>
  </si>
  <si>
    <t>Karol,
Teodor i Irena
Irena</t>
  </si>
  <si>
    <t>Walichnowy</t>
  </si>
  <si>
    <t>Wierzchlas</t>
  </si>
  <si>
    <t>Lewkowicz</t>
  </si>
  <si>
    <t>Idel</t>
  </si>
  <si>
    <t>Kąty Walichnowskie</t>
  </si>
  <si>
    <t>Kręski</t>
  </si>
  <si>
    <t>Mokrsko</t>
  </si>
  <si>
    <t>Jakowicka</t>
  </si>
  <si>
    <t>Lututów</t>
  </si>
  <si>
    <t xml:space="preserve">Taczanowski </t>
  </si>
  <si>
    <t>Wiktorówek</t>
  </si>
  <si>
    <t>Rychłocice</t>
  </si>
  <si>
    <t>Olewin</t>
  </si>
  <si>
    <t>Chotów</t>
  </si>
  <si>
    <t>Antepowicz-Darewski</t>
  </si>
  <si>
    <t>Szołdrski</t>
  </si>
  <si>
    <t>Teklin</t>
  </si>
  <si>
    <t>Tarnowski
Kuleszyńska</t>
  </si>
  <si>
    <t xml:space="preserve">St.
</t>
  </si>
  <si>
    <t>Świątkowice</t>
  </si>
  <si>
    <t>Ciemniejewska</t>
  </si>
  <si>
    <t>Kuznica-Grabowska</t>
  </si>
  <si>
    <t>Grześka</t>
  </si>
  <si>
    <t>Kozarska</t>
  </si>
  <si>
    <t>Czarnożyły</t>
  </si>
  <si>
    <t>Załuski</t>
  </si>
  <si>
    <t xml:space="preserve">Karol </t>
  </si>
  <si>
    <t>Kopydłów</t>
  </si>
  <si>
    <t>Daszkiewicz</t>
  </si>
  <si>
    <t>Rajmund</t>
  </si>
  <si>
    <t>Głaz</t>
  </si>
  <si>
    <t>Golewice</t>
  </si>
  <si>
    <t>Krzyworzeka</t>
  </si>
  <si>
    <t>Kabus</t>
  </si>
  <si>
    <t>Eliasz</t>
  </si>
  <si>
    <t>Działoszyn</t>
  </si>
  <si>
    <t>Anszel</t>
  </si>
  <si>
    <t>Antoninów</t>
  </si>
  <si>
    <t>Becki</t>
  </si>
  <si>
    <t>Podgrabów</t>
  </si>
  <si>
    <t>Dubiel</t>
  </si>
  <si>
    <t>Idzi</t>
  </si>
  <si>
    <t>Kik</t>
  </si>
  <si>
    <t>Skorupa
Besser
Chajndorf</t>
  </si>
  <si>
    <t>Icek
Nuss i Leib
Chana</t>
  </si>
  <si>
    <t>Raczyn</t>
  </si>
  <si>
    <t>Wiśniewski
Chudy</t>
  </si>
  <si>
    <t>Franciszek
Józef</t>
  </si>
  <si>
    <t>Chotynin Poduchowny</t>
  </si>
  <si>
    <t>Bolesławiec</t>
  </si>
  <si>
    <t>Czernice "B"</t>
  </si>
  <si>
    <t>Baumgarten
Szwarcbard</t>
  </si>
  <si>
    <t>Rafael
Abram</t>
  </si>
  <si>
    <t>Czernice "A"</t>
  </si>
  <si>
    <t>Osada Działoszyn</t>
  </si>
  <si>
    <t>Hartel</t>
  </si>
  <si>
    <t>Kurpet, osada młyńska</t>
  </si>
  <si>
    <t>Belke</t>
  </si>
  <si>
    <t>Sierzchowo</t>
  </si>
  <si>
    <t>Raciążek</t>
  </si>
  <si>
    <t>aleksandrowski</t>
  </si>
  <si>
    <t>pomorskie</t>
  </si>
  <si>
    <t>Liciński</t>
  </si>
  <si>
    <t>Lubanie</t>
  </si>
  <si>
    <t>Waganiec</t>
  </si>
  <si>
    <t>Bacciarelli</t>
  </si>
  <si>
    <t>Słowkow</t>
  </si>
  <si>
    <t>Koneck</t>
  </si>
  <si>
    <t>Małuja</t>
  </si>
  <si>
    <t>Zapustek</t>
  </si>
  <si>
    <t>Bogatko</t>
  </si>
  <si>
    <t>Kruszynek</t>
  </si>
  <si>
    <t>Sulimierscy</t>
  </si>
  <si>
    <t>Straszewo</t>
  </si>
  <si>
    <t>Chromowola</t>
  </si>
  <si>
    <t>Seroczki</t>
  </si>
  <si>
    <t>Ośno Górne</t>
  </si>
  <si>
    <t>Krzymuski</t>
  </si>
  <si>
    <t>Ziemięcin</t>
  </si>
  <si>
    <t>Penno</t>
  </si>
  <si>
    <t>Wierzbinek</t>
  </si>
  <si>
    <t>Teodora</t>
  </si>
  <si>
    <t>Szmulkowska</t>
  </si>
  <si>
    <t>Wierzbie-Synogać</t>
  </si>
  <si>
    <t>Racięcin</t>
  </si>
  <si>
    <t>Ruszkowo</t>
  </si>
  <si>
    <t>Tabaczyński</t>
  </si>
  <si>
    <t>Auerbach</t>
  </si>
  <si>
    <t>Bertram</t>
  </si>
  <si>
    <t>Białe Błota</t>
  </si>
  <si>
    <t>Mycielski, Trajanowski</t>
  </si>
  <si>
    <t xml:space="preserve">Ośno  </t>
  </si>
  <si>
    <t>część Służewa</t>
  </si>
  <si>
    <t>Kryszkowice-Janowice</t>
  </si>
  <si>
    <t>Piotrów-Kuj.</t>
  </si>
  <si>
    <t>Rozdajczer</t>
  </si>
  <si>
    <t>Świesz</t>
  </si>
  <si>
    <t>Bachórka</t>
  </si>
  <si>
    <t>Bądkowo</t>
  </si>
  <si>
    <t>Sztark</t>
  </si>
  <si>
    <t>Bearthel</t>
  </si>
  <si>
    <t>Jaranowo</t>
  </si>
  <si>
    <t>Dzierzbicki</t>
  </si>
  <si>
    <t>Kałęczynek</t>
  </si>
  <si>
    <t>Liske</t>
  </si>
  <si>
    <t>Kalinowiec</t>
  </si>
  <si>
    <t>Stopczyk</t>
  </si>
  <si>
    <t>Łowiczek</t>
  </si>
  <si>
    <t>Łówkowice</t>
  </si>
  <si>
    <t>Potkański</t>
  </si>
  <si>
    <t>Marszałkowo</t>
  </si>
  <si>
    <t>Siniarzewo</t>
  </si>
  <si>
    <t>Czyżewski</t>
  </si>
  <si>
    <t>Dam.</t>
  </si>
  <si>
    <t>Toporzyszczewo</t>
  </si>
  <si>
    <t>Wysocin</t>
  </si>
  <si>
    <t>Sędzin</t>
  </si>
  <si>
    <t>Sędzinek</t>
  </si>
  <si>
    <t>Bodzanowo Wielkie</t>
  </si>
  <si>
    <t>Robakowska</t>
  </si>
  <si>
    <t>Koszczały</t>
  </si>
  <si>
    <t>Dobre</t>
  </si>
  <si>
    <t>Czernicki</t>
  </si>
  <si>
    <t>Skibin</t>
  </si>
  <si>
    <t>Szwejkowski</t>
  </si>
  <si>
    <t>Klonowo-Tarnówka</t>
  </si>
  <si>
    <t>Kokczyńska</t>
  </si>
  <si>
    <t>Szczeblewo</t>
  </si>
  <si>
    <t>Witte</t>
  </si>
  <si>
    <t>Michałowo-Kobielce</t>
  </si>
  <si>
    <t>Służewo</t>
  </si>
  <si>
    <t>Życki</t>
  </si>
  <si>
    <t>Poczałkowo</t>
  </si>
  <si>
    <t>Przybranowo</t>
  </si>
  <si>
    <t>Hałas</t>
  </si>
  <si>
    <t>Przybranówek</t>
  </si>
  <si>
    <t>Jóźwiak</t>
  </si>
  <si>
    <t>Plebanka-Kazin</t>
  </si>
  <si>
    <t>Przywieczerski</t>
  </si>
  <si>
    <t>Czamanin</t>
  </si>
  <si>
    <t>Chalno</t>
  </si>
  <si>
    <t>Buse</t>
  </si>
  <si>
    <t>Lesław</t>
  </si>
  <si>
    <t>Iłowo</t>
  </si>
  <si>
    <t>Świerczyn</t>
  </si>
  <si>
    <t>Kamieniec</t>
  </si>
  <si>
    <t>Bogusiewicz</t>
  </si>
  <si>
    <t>Bilno</t>
  </si>
  <si>
    <t>Osięciny</t>
  </si>
  <si>
    <t>Lindemann</t>
  </si>
  <si>
    <t>Borucin</t>
  </si>
  <si>
    <t>Borucinek</t>
  </si>
  <si>
    <t>Ike-Duninowski</t>
  </si>
  <si>
    <t>Szeliga</t>
  </si>
  <si>
    <t>Kościelna Wieś</t>
  </si>
  <si>
    <t>Mierosławski</t>
  </si>
  <si>
    <t>Krotoszyn</t>
  </si>
  <si>
    <t>Krzymiński</t>
  </si>
  <si>
    <t>Kwilno</t>
  </si>
  <si>
    <t>Daczkowski</t>
  </si>
  <si>
    <t>Kłonówek</t>
  </si>
  <si>
    <t>Osten-Sacken</t>
  </si>
  <si>
    <t>Wil.</t>
  </si>
  <si>
    <t>Lekarzewice</t>
  </si>
  <si>
    <t>Brochowska</t>
  </si>
  <si>
    <t>Nagórki</t>
  </si>
  <si>
    <t>Gościniak</t>
  </si>
  <si>
    <t>Osłonki</t>
  </si>
  <si>
    <t>Pocierzyn</t>
  </si>
  <si>
    <t>Warecki</t>
  </si>
  <si>
    <t>Płowce</t>
  </si>
  <si>
    <t>Biesiekierski</t>
  </si>
  <si>
    <t>Pułkownikowo</t>
  </si>
  <si>
    <t>Piłunowo</t>
  </si>
  <si>
    <t>Waldeck</t>
  </si>
  <si>
    <t>Szalonki</t>
  </si>
  <si>
    <t>Zagajawice</t>
  </si>
  <si>
    <t>Brochacki</t>
  </si>
  <si>
    <t>Żakowice</t>
  </si>
  <si>
    <t>Jarantowice</t>
  </si>
  <si>
    <t>Fundacja Biblioteki Jagielońskiej</t>
  </si>
  <si>
    <t>Latkowo</t>
  </si>
  <si>
    <t>Wilde</t>
  </si>
  <si>
    <t>Fundacja im. Skarbków</t>
  </si>
  <si>
    <t>Głuszyn</t>
  </si>
  <si>
    <t>Bytoń</t>
  </si>
  <si>
    <t>Adaszewski</t>
  </si>
  <si>
    <t>Sadłóg</t>
  </si>
  <si>
    <t>Tomczak</t>
  </si>
  <si>
    <t>Sylw.</t>
  </si>
  <si>
    <t>Morzyce</t>
  </si>
  <si>
    <t>Adamczewski</t>
  </si>
  <si>
    <t>Niegibalice</t>
  </si>
  <si>
    <t>Andrzejewscy</t>
  </si>
  <si>
    <t>Litychowo</t>
  </si>
  <si>
    <t>Iglewski</t>
  </si>
  <si>
    <t>Anusin</t>
  </si>
  <si>
    <t>Radziejów</t>
  </si>
  <si>
    <t>Pruchnowo</t>
  </si>
  <si>
    <t>Zawadzki (dzierżawca)</t>
  </si>
  <si>
    <t>Bieganowo</t>
  </si>
  <si>
    <t>Broniewek</t>
  </si>
  <si>
    <t>Chrząszczewski</t>
  </si>
  <si>
    <t>Leonowo</t>
  </si>
  <si>
    <t>Czołówek</t>
  </si>
  <si>
    <t>Grenkmacher</t>
  </si>
  <si>
    <t>Przemystka</t>
  </si>
  <si>
    <t>Pilachowska (obywatelka USA)</t>
  </si>
  <si>
    <t>Zagórzyce</t>
  </si>
  <si>
    <t>Broniewo</t>
  </si>
  <si>
    <t>Wąsewo-Świątniki</t>
  </si>
  <si>
    <t>H. i A.</t>
  </si>
  <si>
    <t>Pilichowo</t>
  </si>
  <si>
    <t>Bartomiejowice</t>
  </si>
  <si>
    <t>Samszyce</t>
  </si>
  <si>
    <t>Nasiłowo</t>
  </si>
  <si>
    <t>Wola Skarbkowa</t>
  </si>
  <si>
    <t>Galonki</t>
  </si>
  <si>
    <t>Karfowizna</t>
  </si>
  <si>
    <t>Korft</t>
  </si>
  <si>
    <t>Augustowo</t>
  </si>
  <si>
    <t>Brzozie</t>
  </si>
  <si>
    <t>brodnicki</t>
  </si>
  <si>
    <t>Mały Głęboczek</t>
  </si>
  <si>
    <t>Tatarek</t>
  </si>
  <si>
    <t>Janówko</t>
  </si>
  <si>
    <t>Bachotek</t>
  </si>
  <si>
    <t>Pokrzydowo</t>
  </si>
  <si>
    <t>Dzięgieleski</t>
  </si>
  <si>
    <t>Igliczyzna</t>
  </si>
  <si>
    <t>Rekowski</t>
  </si>
  <si>
    <t>Kuligi</t>
  </si>
  <si>
    <t>Szramowo</t>
  </si>
  <si>
    <t>Jajkowo Kuligi Kantyła</t>
  </si>
  <si>
    <t>Abramowski</t>
  </si>
  <si>
    <t>Sośno Szlacheckie</t>
  </si>
  <si>
    <t>Zbiczno</t>
  </si>
  <si>
    <t>Miłaszewski</t>
  </si>
  <si>
    <t>Żmijewo</t>
  </si>
  <si>
    <t>Żmijewko (…)</t>
  </si>
  <si>
    <t>Halter</t>
  </si>
  <si>
    <t>Brodnica Zamek</t>
  </si>
  <si>
    <t>Brodnica</t>
  </si>
  <si>
    <t>Karbowo</t>
  </si>
  <si>
    <t>Lehmann</t>
  </si>
  <si>
    <t>Przydatki</t>
  </si>
  <si>
    <t>Siudowski</t>
  </si>
  <si>
    <t>Wapno</t>
  </si>
  <si>
    <t>Jarzębowski</t>
  </si>
  <si>
    <t>Brodnica Tarnówka</t>
  </si>
  <si>
    <t>Domaszewski</t>
  </si>
  <si>
    <t>Cielęta</t>
  </si>
  <si>
    <t>Mszano</t>
  </si>
  <si>
    <t>Idzikowski</t>
  </si>
  <si>
    <t>Opalenica</t>
  </si>
  <si>
    <t>Czerwińska</t>
  </si>
  <si>
    <t>Czekanowo</t>
  </si>
  <si>
    <t>Bobrowo</t>
  </si>
  <si>
    <t>Kruszyny Szlach</t>
  </si>
  <si>
    <t>Dulski</t>
  </si>
  <si>
    <t>Najmowo</t>
  </si>
  <si>
    <t>Wichulec</t>
  </si>
  <si>
    <t>Zumbach</t>
  </si>
  <si>
    <t>Kruszyny szlach.</t>
  </si>
  <si>
    <t>Grązawy</t>
  </si>
  <si>
    <t>Gruślewski</t>
  </si>
  <si>
    <t>Gutowo</t>
  </si>
  <si>
    <t>Mathes</t>
  </si>
  <si>
    <t>Pólko</t>
  </si>
  <si>
    <t>Giesse</t>
  </si>
  <si>
    <t>Miesiączkowo</t>
  </si>
  <si>
    <t>Piński</t>
  </si>
  <si>
    <t>Samin</t>
  </si>
  <si>
    <t>Głuszek</t>
  </si>
  <si>
    <t>Gorzechówko</t>
  </si>
  <si>
    <t>Goertz</t>
  </si>
  <si>
    <t>Jaguszewice</t>
  </si>
  <si>
    <t>Sugajski</t>
  </si>
  <si>
    <t>Mileszewy</t>
  </si>
  <si>
    <t>Łangowski</t>
  </si>
  <si>
    <t>Płowęż</t>
  </si>
  <si>
    <t>Gedert</t>
  </si>
  <si>
    <t>Płowczek</t>
  </si>
  <si>
    <t>Romanówna</t>
  </si>
  <si>
    <t>Nowawieś Szlachecka</t>
  </si>
  <si>
    <t>Alvensleben-Schönborn</t>
  </si>
  <si>
    <t>Piecewo</t>
  </si>
  <si>
    <t>Meysztowicz</t>
  </si>
  <si>
    <t>Jabłonowo Zamek</t>
  </si>
  <si>
    <t>Zakład Sióstr Dobrego Pasterza</t>
  </si>
  <si>
    <t>Jastrzębie</t>
  </si>
  <si>
    <t>Klein</t>
  </si>
  <si>
    <t>Gostatowo</t>
  </si>
  <si>
    <t>Komorowo-
Sobiesierznie</t>
  </si>
  <si>
    <t>Łyskowski</t>
  </si>
  <si>
    <t>Szymkowo-Koziróg I</t>
  </si>
  <si>
    <t>Koziróg II</t>
  </si>
  <si>
    <t>Głodowski</t>
  </si>
  <si>
    <t>Dzierzno</t>
  </si>
  <si>
    <t>Kryszyłowicz</t>
  </si>
  <si>
    <t>Sokołowo-Jastrzębie</t>
  </si>
  <si>
    <t>Węglarski</t>
  </si>
  <si>
    <t>Kruszyny Wielkie</t>
  </si>
  <si>
    <t>Nieżywięć</t>
  </si>
  <si>
    <t>Weissermehl</t>
  </si>
  <si>
    <t>Kawki</t>
  </si>
  <si>
    <t>Odrowąż-Pieniążek</t>
  </si>
  <si>
    <t>Janusz i Józef</t>
  </si>
  <si>
    <t>Redmann</t>
  </si>
  <si>
    <t>Amelia i syn Willi</t>
  </si>
  <si>
    <t>Jaranowski</t>
  </si>
  <si>
    <t>Małki</t>
  </si>
  <si>
    <t>Wrocki</t>
  </si>
  <si>
    <t>Pusta Dąbrówka</t>
  </si>
  <si>
    <t>Słoszewy</t>
  </si>
  <si>
    <t>Witzleben</t>
  </si>
  <si>
    <t>Diener</t>
  </si>
  <si>
    <t>Karczewo</t>
  </si>
  <si>
    <t>Hamer</t>
  </si>
  <si>
    <t>Styler</t>
  </si>
  <si>
    <t>Józefat</t>
  </si>
  <si>
    <t>Gajdy</t>
  </si>
  <si>
    <t>Brodnica m</t>
  </si>
  <si>
    <t>Zarząd Miejski</t>
  </si>
  <si>
    <t>Sumin</t>
  </si>
  <si>
    <t xml:space="preserve">Sokołowska </t>
  </si>
  <si>
    <t>Augostowo</t>
  </si>
  <si>
    <t>Dobrcz</t>
  </si>
  <si>
    <t>bydgoski</t>
  </si>
  <si>
    <t>Szatkowski</t>
  </si>
  <si>
    <t>Katarzyna</t>
  </si>
  <si>
    <t>Gądecz</t>
  </si>
  <si>
    <t>Franke</t>
  </si>
  <si>
    <t>Katomierz</t>
  </si>
  <si>
    <t>Walter
Klahr
Klahr</t>
  </si>
  <si>
    <t>Otto
Jan
Jerzy</t>
  </si>
  <si>
    <t>Nieciszewo</t>
  </si>
  <si>
    <t>Mieczkowski</t>
  </si>
  <si>
    <t>Pauliny</t>
  </si>
  <si>
    <t>Hinrichsen</t>
  </si>
  <si>
    <t>Pyszczyn</t>
  </si>
  <si>
    <t xml:space="preserve">Friede </t>
  </si>
  <si>
    <t>Born-Fallois</t>
  </si>
  <si>
    <t>Strzelce-Górne</t>
  </si>
  <si>
    <t>Framke</t>
  </si>
  <si>
    <t>Klahr
Klahr</t>
  </si>
  <si>
    <t>Hans
Georg</t>
  </si>
  <si>
    <t>Trzeciewiec</t>
  </si>
  <si>
    <t>Reichs</t>
  </si>
  <si>
    <t>Wudzynek</t>
  </si>
  <si>
    <t>Kant</t>
  </si>
  <si>
    <t>Heilmaner</t>
  </si>
  <si>
    <t>Ciele</t>
  </si>
  <si>
    <t>Bydgoszcz</t>
  </si>
  <si>
    <t>Brunk</t>
  </si>
  <si>
    <t>Osowiec</t>
  </si>
  <si>
    <t>Dąbrówka Nowa</t>
  </si>
  <si>
    <t>Ditram</t>
  </si>
  <si>
    <t>Henr.</t>
  </si>
  <si>
    <t>Pawłówek</t>
  </si>
  <si>
    <t>Szala</t>
  </si>
  <si>
    <t>Sicienko I</t>
  </si>
  <si>
    <t>Rechfeld</t>
  </si>
  <si>
    <t>Sicienko II</t>
  </si>
  <si>
    <t>Sechafter</t>
  </si>
  <si>
    <t>Hulda</t>
  </si>
  <si>
    <t>Chełminiak</t>
  </si>
  <si>
    <t>Trzemiętowo I</t>
  </si>
  <si>
    <t>Hartman</t>
  </si>
  <si>
    <t>Trzemiętowo III</t>
  </si>
  <si>
    <r>
      <t>B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tcher</t>
    </r>
  </si>
  <si>
    <t>Bieskowo</t>
  </si>
  <si>
    <t>Koronowo</t>
  </si>
  <si>
    <t>Lieske</t>
  </si>
  <si>
    <t>Hermann</t>
  </si>
  <si>
    <t>Glink Nowe</t>
  </si>
  <si>
    <t>Szlitter</t>
  </si>
  <si>
    <t>Macutel</t>
  </si>
  <si>
    <t>Młynkowe</t>
  </si>
  <si>
    <t>Rosa</t>
  </si>
  <si>
    <t>Liedtke</t>
  </si>
  <si>
    <t>Romanowo</t>
  </si>
  <si>
    <t>Pietrzak</t>
  </si>
  <si>
    <t>Stopka</t>
  </si>
  <si>
    <t>Stechmann</t>
  </si>
  <si>
    <t>Iwicki</t>
  </si>
  <si>
    <t>Koronowo-Lipniki</t>
  </si>
  <si>
    <t>Krause</t>
  </si>
  <si>
    <t>Karolewo</t>
  </si>
  <si>
    <t>Szyman</t>
  </si>
  <si>
    <t>Dziedno I</t>
  </si>
  <si>
    <t>Mąkowarsko</t>
  </si>
  <si>
    <t>Ekwiński</t>
  </si>
  <si>
    <t>Dziedno II</t>
  </si>
  <si>
    <t>Rehbein</t>
  </si>
  <si>
    <t>Dziedno III</t>
  </si>
  <si>
    <t>Manthey</t>
  </si>
  <si>
    <t>Dziedzinek</t>
  </si>
  <si>
    <t>Zywest</t>
  </si>
  <si>
    <t>Mąkowarsko I</t>
  </si>
  <si>
    <t>Rybka</t>
  </si>
  <si>
    <t>Mąkowarsko II</t>
  </si>
  <si>
    <t>Mąkowarsko III</t>
  </si>
  <si>
    <t>Keutzer</t>
  </si>
  <si>
    <t>Łakomowo</t>
  </si>
  <si>
    <t>Myśliwiec</t>
  </si>
  <si>
    <t>Zucin (Zucino)</t>
  </si>
  <si>
    <t>Łuczkowski</t>
  </si>
  <si>
    <t>Mąkowarsko IV</t>
  </si>
  <si>
    <t>Szmyt</t>
  </si>
  <si>
    <t>Borzenkowo</t>
  </si>
  <si>
    <t>Osielsko</t>
  </si>
  <si>
    <t>Łącznica</t>
  </si>
  <si>
    <t>Pałędzki</t>
  </si>
  <si>
    <t>Miedzyń</t>
  </si>
  <si>
    <t>Kukliński</t>
  </si>
  <si>
    <t>Rafał</t>
  </si>
  <si>
    <t>Myślęcinek</t>
  </si>
  <si>
    <t>Wegnerowski</t>
  </si>
  <si>
    <t>Rybieniec</t>
  </si>
  <si>
    <t>Grygorowicz</t>
  </si>
  <si>
    <t>Wilcze</t>
  </si>
  <si>
    <t>Paśniewski</t>
  </si>
  <si>
    <t>Bogacin</t>
  </si>
  <si>
    <t>Ślesin</t>
  </si>
  <si>
    <t>Ziarmska</t>
  </si>
  <si>
    <t>Gabrjelin</t>
  </si>
  <si>
    <t>Radzymińska</t>
  </si>
  <si>
    <t>Gumnowie</t>
  </si>
  <si>
    <t>Draheim</t>
  </si>
  <si>
    <t>Janin</t>
  </si>
  <si>
    <t>Kasprowo</t>
  </si>
  <si>
    <t>Fundacja Potulicka</t>
  </si>
  <si>
    <t>Kasin</t>
  </si>
  <si>
    <t>Samsieczno</t>
  </si>
  <si>
    <t>Strzelwo</t>
  </si>
  <si>
    <t>Teresin</t>
  </si>
  <si>
    <t>Potulice Gorzeń Elżbiecin</t>
  </si>
  <si>
    <t>Ruda Młyn</t>
  </si>
  <si>
    <t>Solec Kujawski</t>
  </si>
  <si>
    <t>Zielonacki</t>
  </si>
  <si>
    <t xml:space="preserve">Żółoin Wykopaliska </t>
  </si>
  <si>
    <t>Rybicki</t>
  </si>
  <si>
    <t>Gogolin</t>
  </si>
  <si>
    <t>Wtelno</t>
  </si>
  <si>
    <t>Bormann</t>
  </si>
  <si>
    <t>Georg</t>
  </si>
  <si>
    <t>Gościeradz</t>
  </si>
  <si>
    <t>Górzyński</t>
  </si>
  <si>
    <t>Werzchucinek</t>
  </si>
  <si>
    <t>Wtelenko</t>
  </si>
  <si>
    <t>Klagenhagen</t>
  </si>
  <si>
    <t>Byszewo</t>
  </si>
  <si>
    <t>Wierzchucin</t>
  </si>
  <si>
    <t>Witka</t>
  </si>
  <si>
    <t>Krąpiewo</t>
  </si>
  <si>
    <t>Hofmann</t>
  </si>
  <si>
    <t>Łąsko Wielkie</t>
  </si>
  <si>
    <t>Bociek</t>
  </si>
  <si>
    <t>Rożewicki</t>
  </si>
  <si>
    <t>Łąsko Małe I</t>
  </si>
  <si>
    <t>Barlik</t>
  </si>
  <si>
    <t>Łąsko Małe II</t>
  </si>
  <si>
    <t>Belan</t>
  </si>
  <si>
    <t>Richard</t>
  </si>
  <si>
    <t>Słupowo</t>
  </si>
  <si>
    <t>Falkenthal</t>
  </si>
  <si>
    <t>Nehring</t>
  </si>
  <si>
    <t>Schnechel</t>
  </si>
  <si>
    <t>Minikowo</t>
  </si>
  <si>
    <t>Stylo</t>
  </si>
  <si>
    <t>Albin</t>
  </si>
  <si>
    <t>Gonearzewo</t>
  </si>
  <si>
    <t>Piotrówko</t>
  </si>
  <si>
    <t>Wojnowo-Smolary</t>
  </si>
  <si>
    <t>Trzęsacz</t>
  </si>
  <si>
    <t>Świniarski</t>
  </si>
  <si>
    <t>Kusowo</t>
  </si>
  <si>
    <t>Żychlińska</t>
  </si>
  <si>
    <t>Bielice Nowe</t>
  </si>
  <si>
    <t>Jeślikowski</t>
  </si>
  <si>
    <t>Cierplewo</t>
  </si>
  <si>
    <t>Koebnik</t>
  </si>
  <si>
    <t>Trzemiętowo</t>
  </si>
  <si>
    <t xml:space="preserve">Belan </t>
  </si>
  <si>
    <t>Krajewski</t>
  </si>
  <si>
    <t>Zamkowa Kępa</t>
  </si>
  <si>
    <t>Heise</t>
  </si>
  <si>
    <t>Zakład Ubezpieczeń Społecznych Oddział w Poznaniu</t>
  </si>
  <si>
    <t>Przyłupie Kraińskie</t>
  </si>
  <si>
    <t>Nitscke</t>
  </si>
  <si>
    <t>Zarząd Miejski w Bydgoszczy</t>
  </si>
  <si>
    <t>Wiskitno II</t>
  </si>
  <si>
    <t>Wierzchucin Królewski</t>
  </si>
  <si>
    <t>Hoffmann</t>
  </si>
  <si>
    <t>Filip</t>
  </si>
  <si>
    <t>Ślesin-Stawy</t>
  </si>
  <si>
    <t>Michałek</t>
  </si>
  <si>
    <t>Państwowy Instytut Gospodarstwa Wiejskiego</t>
  </si>
  <si>
    <t>Trzebcz Szlachecki</t>
  </si>
  <si>
    <t>Kijewo Królewskie</t>
  </si>
  <si>
    <t>chełmiński</t>
  </si>
  <si>
    <t>Winter</t>
  </si>
  <si>
    <t>Plutowo</t>
  </si>
  <si>
    <t>Czajkowscy (bracia)</t>
  </si>
  <si>
    <t>Leszek i Zdzisław</t>
  </si>
  <si>
    <t>Szymborno</t>
  </si>
  <si>
    <t>Kaufinann</t>
  </si>
  <si>
    <t>Franz i Erich</t>
  </si>
  <si>
    <t>Napole</t>
  </si>
  <si>
    <t>Szulcowa</t>
  </si>
  <si>
    <t>Bągart</t>
  </si>
  <si>
    <t>Bajerze</t>
  </si>
  <si>
    <t>Hoffmann
Arnthal</t>
  </si>
  <si>
    <t>Henryk
Ernest</t>
  </si>
  <si>
    <t>Korthalz</t>
  </si>
  <si>
    <t>Stefan i
Julianna (żona)</t>
  </si>
  <si>
    <t>Kosowizna - Błoto</t>
  </si>
  <si>
    <t>Kijewo Królewskie, Unisław</t>
  </si>
  <si>
    <t>Lewandowski</t>
  </si>
  <si>
    <t>Stablewice</t>
  </si>
  <si>
    <t>Unisław</t>
  </si>
  <si>
    <t>Raciniewo</t>
  </si>
  <si>
    <t>Putz</t>
  </si>
  <si>
    <t>Kazimierz i Teresa</t>
  </si>
  <si>
    <t>Grzybno I</t>
  </si>
  <si>
    <t>Hillarowa
Hulwiczowa</t>
  </si>
  <si>
    <t>Apolonia
Julia</t>
  </si>
  <si>
    <t>Grzybno II</t>
  </si>
  <si>
    <t>Goryń</t>
  </si>
  <si>
    <t>Błędowo</t>
  </si>
  <si>
    <t>Błochowiak</t>
  </si>
  <si>
    <t>Wieldządz</t>
  </si>
  <si>
    <t>Fischer</t>
  </si>
  <si>
    <t>Działowo</t>
  </si>
  <si>
    <t>Jeżewski</t>
  </si>
  <si>
    <t>Cepno</t>
  </si>
  <si>
    <t>Chełmno-wieś</t>
  </si>
  <si>
    <t>Loga</t>
  </si>
  <si>
    <t>Jan Henryk</t>
  </si>
  <si>
    <t>Grubno</t>
  </si>
  <si>
    <t>Pusławski</t>
  </si>
  <si>
    <t>Karol i Wojciech</t>
  </si>
  <si>
    <t>Kobyły</t>
  </si>
  <si>
    <t>Henatsch</t>
  </si>
  <si>
    <t>Stolno</t>
  </si>
  <si>
    <t>Strübing</t>
  </si>
  <si>
    <t xml:space="preserve">Wichorze </t>
  </si>
  <si>
    <t>Kałduś</t>
  </si>
  <si>
    <t>Dominikowski</t>
  </si>
  <si>
    <t xml:space="preserve">Łęg </t>
  </si>
  <si>
    <t>Gmina Chełmno</t>
  </si>
  <si>
    <t>Rafa</t>
  </si>
  <si>
    <t>Dąbrowa Chełmińska</t>
  </si>
  <si>
    <t>Kunkel</t>
  </si>
  <si>
    <t>Raciniewski</t>
  </si>
  <si>
    <t>Bolumin</t>
  </si>
  <si>
    <r>
      <t>G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ntal</t>
    </r>
  </si>
  <si>
    <t>Dąbrowa Chełmińska I</t>
  </si>
  <si>
    <t>Dąbrowa Chełmińska II</t>
  </si>
  <si>
    <r>
      <t>Sch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ne</t>
    </r>
  </si>
  <si>
    <t>Emma</t>
  </si>
  <si>
    <t>Ostromecko</t>
  </si>
  <si>
    <t>Schönborn</t>
  </si>
  <si>
    <t>Pień</t>
  </si>
  <si>
    <t>Boldt</t>
  </si>
  <si>
    <t>Lipienek</t>
  </si>
  <si>
    <t>Bartlewo</t>
  </si>
  <si>
    <t>Wagner</t>
  </si>
  <si>
    <t>Józefkowo</t>
  </si>
  <si>
    <t>Kamlarki</t>
  </si>
  <si>
    <t>Kurek</t>
  </si>
  <si>
    <t>Zygmunt
Jan
Józef</t>
  </si>
  <si>
    <t>Krusin</t>
  </si>
  <si>
    <t>Puchan</t>
  </si>
  <si>
    <t>Buczkowski</t>
  </si>
  <si>
    <t>Malankowo</t>
  </si>
  <si>
    <t>Nagórski</t>
  </si>
  <si>
    <t>Augustyn
Pelagia</t>
  </si>
  <si>
    <t>Mgoszcz</t>
  </si>
  <si>
    <t>Ellen</t>
  </si>
  <si>
    <t>Tytlewo</t>
  </si>
  <si>
    <t>Laute
Laute z domu Jeude (żona)</t>
  </si>
  <si>
    <t>Fritz
Hildegarda</t>
  </si>
  <si>
    <t>Brandes</t>
  </si>
  <si>
    <t>Falęcin</t>
  </si>
  <si>
    <t>Papowo Biskupie</t>
  </si>
  <si>
    <t>Strebe</t>
  </si>
  <si>
    <t>Folgowo (Nowy Dwór )</t>
  </si>
  <si>
    <t>Niemczyk (Nowy Dwór)</t>
  </si>
  <si>
    <t>Priboth</t>
  </si>
  <si>
    <t>Dubielno</t>
  </si>
  <si>
    <t>Butzmann</t>
  </si>
  <si>
    <t>Sarnecki</t>
  </si>
  <si>
    <t>Storlus</t>
  </si>
  <si>
    <t>Zegartowice</t>
  </si>
  <si>
    <t>Wirtz</t>
  </si>
  <si>
    <t>Żygląd</t>
  </si>
  <si>
    <t>Bank Amerykański w Polsce SA w Warszawie</t>
  </si>
  <si>
    <t>Wrocławki</t>
  </si>
  <si>
    <t>Wojnowski</t>
  </si>
  <si>
    <t>Firlus</t>
  </si>
  <si>
    <t>Sarnecka</t>
  </si>
  <si>
    <t>Podwiesk</t>
  </si>
  <si>
    <t>Gorzuchowo</t>
  </si>
  <si>
    <t>Haller</t>
  </si>
  <si>
    <t>Klęczkowo</t>
  </si>
  <si>
    <t>Czarlińska</t>
  </si>
  <si>
    <t>Paparzyn</t>
  </si>
  <si>
    <t>Reichel</t>
  </si>
  <si>
    <t>Piątkowo</t>
  </si>
  <si>
    <t>Westphal</t>
  </si>
  <si>
    <t xml:space="preserve">Henryk </t>
  </si>
  <si>
    <t>Wabcz</t>
  </si>
  <si>
    <t>Slaska</t>
  </si>
  <si>
    <t>Ludwika, Maria,
Helena</t>
  </si>
  <si>
    <t>Burchard</t>
  </si>
  <si>
    <t>Kokocko</t>
  </si>
  <si>
    <t>Widerkiewicz</t>
  </si>
  <si>
    <t>Korneliusz</t>
  </si>
  <si>
    <t>Błachta</t>
  </si>
  <si>
    <t>Fidler</t>
  </si>
  <si>
    <t>Gorhard</t>
  </si>
  <si>
    <t>Kornatowo</t>
  </si>
  <si>
    <t>Medard</t>
  </si>
  <si>
    <t>65a</t>
  </si>
  <si>
    <t>Pilewice I</t>
  </si>
  <si>
    <t>Piernicki</t>
  </si>
  <si>
    <t>Łyniec</t>
  </si>
  <si>
    <t>Udałowska</t>
  </si>
  <si>
    <t>Romualda i Cecylia</t>
  </si>
  <si>
    <t>Rożnowo</t>
  </si>
  <si>
    <t>Teschke</t>
  </si>
  <si>
    <t xml:space="preserve">Folgowo  </t>
  </si>
  <si>
    <t>Łęgowski</t>
  </si>
  <si>
    <t>Wielki Bolumin</t>
  </si>
  <si>
    <t>Szczerbiński</t>
  </si>
  <si>
    <t>Borowy Młyn</t>
  </si>
  <si>
    <t>Brzeźno Szlacheckie</t>
  </si>
  <si>
    <t>chojnicki</t>
  </si>
  <si>
    <t>Ollik</t>
  </si>
  <si>
    <t>Skibba</t>
  </si>
  <si>
    <t>Wierzchoczna</t>
  </si>
  <si>
    <t>Trzebiatowska</t>
  </si>
  <si>
    <t>Ag.</t>
  </si>
  <si>
    <t>Upiłka</t>
  </si>
  <si>
    <t>Reszke</t>
  </si>
  <si>
    <t>Łąkie</t>
  </si>
  <si>
    <t>Trzebiatowski</t>
  </si>
  <si>
    <t>Żmuda-Trzebiatowski</t>
  </si>
  <si>
    <t>Gmina Łąkie</t>
  </si>
  <si>
    <t>Brzeźno</t>
  </si>
  <si>
    <t>Małe Chełmy</t>
  </si>
  <si>
    <t>Brusy</t>
  </si>
  <si>
    <t>Ryngwelski</t>
  </si>
  <si>
    <t>Czapewice</t>
  </si>
  <si>
    <t>Kolczyk</t>
  </si>
  <si>
    <t>Kosobudy</t>
  </si>
  <si>
    <t>Kreft</t>
  </si>
  <si>
    <t>Lubnia</t>
  </si>
  <si>
    <t>Dolny</t>
  </si>
  <si>
    <t>Miszewska</t>
  </si>
  <si>
    <t>Weronika</t>
  </si>
  <si>
    <t>Niesiatowska</t>
  </si>
  <si>
    <t>Kornelia</t>
  </si>
  <si>
    <t>Skwierawska</t>
  </si>
  <si>
    <t>Małe Glisno</t>
  </si>
  <si>
    <t>Turowiec</t>
  </si>
  <si>
    <t>Januszewski</t>
  </si>
  <si>
    <t>Pokrzywno</t>
  </si>
  <si>
    <t>Pestka</t>
  </si>
  <si>
    <t>Wielkie Chełmy</t>
  </si>
  <si>
    <t>Zabno</t>
  </si>
  <si>
    <t>Rożek</t>
  </si>
  <si>
    <t>Silno</t>
  </si>
  <si>
    <t>Chojnice wieś</t>
  </si>
  <si>
    <t>Piórek</t>
  </si>
  <si>
    <t>Cołdanki</t>
  </si>
  <si>
    <t>Wolszleger</t>
  </si>
  <si>
    <t>Angowice</t>
  </si>
  <si>
    <t>Górecka</t>
  </si>
  <si>
    <t>Ciechocin</t>
  </si>
  <si>
    <r>
      <t>B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nger</t>
    </r>
  </si>
  <si>
    <t>Mar.</t>
  </si>
  <si>
    <t>Janowitz</t>
  </si>
  <si>
    <t>Ambr.</t>
  </si>
  <si>
    <t>Nelke</t>
  </si>
  <si>
    <t>Czartołomie</t>
  </si>
  <si>
    <t>Granowo</t>
  </si>
  <si>
    <t>Rohde</t>
  </si>
  <si>
    <t>Jarcewo</t>
  </si>
  <si>
    <t>Jeziorki</t>
  </si>
  <si>
    <t>Krojanty</t>
  </si>
  <si>
    <t>Alojzy</t>
  </si>
  <si>
    <t>Kruszka</t>
  </si>
  <si>
    <t>Dirks</t>
  </si>
  <si>
    <t>Lichnowy</t>
  </si>
  <si>
    <t>Regenbrecht</t>
  </si>
  <si>
    <t>Ma.</t>
  </si>
  <si>
    <t>Jagodziński</t>
  </si>
  <si>
    <t>Ed.</t>
  </si>
  <si>
    <t>Niwy</t>
  </si>
  <si>
    <t>Łukowicz</t>
  </si>
  <si>
    <t>Wald.</t>
  </si>
  <si>
    <t>Pokrzywnicki</t>
  </si>
  <si>
    <t>Ogorzeliny</t>
  </si>
  <si>
    <t>Janowski</t>
  </si>
  <si>
    <t>Ostrowite</t>
  </si>
  <si>
    <t>Janowicz</t>
  </si>
  <si>
    <t>Wandtke</t>
  </si>
  <si>
    <t>Racławki</t>
  </si>
  <si>
    <t>Nagel</t>
  </si>
  <si>
    <t>Bleck</t>
  </si>
  <si>
    <t>Szenfeld</t>
  </si>
  <si>
    <t>Wolszleger
Nieżuchowska</t>
  </si>
  <si>
    <t>Nowa Cerkiew Szlachecka</t>
  </si>
  <si>
    <t>Szyszke</t>
  </si>
  <si>
    <t>Zamarte</t>
  </si>
  <si>
    <t>Parpart</t>
  </si>
  <si>
    <t>Zbeniny</t>
  </si>
  <si>
    <t>Topole</t>
  </si>
  <si>
    <t>Chojnice miasto</t>
  </si>
  <si>
    <t>Stachnik</t>
  </si>
  <si>
    <t>Chojnaty</t>
  </si>
  <si>
    <t>Janta-Połczyński</t>
  </si>
  <si>
    <t>Pomoc</t>
  </si>
  <si>
    <t>Gotz</t>
  </si>
  <si>
    <t>Agn.</t>
  </si>
  <si>
    <t>Igły</t>
  </si>
  <si>
    <t>Pomorski Zakład Opieki Społecznej</t>
  </si>
  <si>
    <t>Bartz</t>
  </si>
  <si>
    <t>Doks</t>
  </si>
  <si>
    <t>Chojnice</t>
  </si>
  <si>
    <t>Gmina miejska Chojnice</t>
  </si>
  <si>
    <t>Ewald</t>
  </si>
  <si>
    <t>Kanenberg</t>
  </si>
  <si>
    <t>Górecki</t>
  </si>
  <si>
    <t>Kłodnia</t>
  </si>
  <si>
    <t>Czersk wieś</t>
  </si>
  <si>
    <t>Kliński</t>
  </si>
  <si>
    <t>Wieck</t>
  </si>
  <si>
    <t>Typrowicz</t>
  </si>
  <si>
    <t>Gnaciński</t>
  </si>
  <si>
    <t>Legbąd</t>
  </si>
  <si>
    <t>Hilary</t>
  </si>
  <si>
    <t>Cisewo</t>
  </si>
  <si>
    <t>Karsin</t>
  </si>
  <si>
    <t>Maciejowski</t>
  </si>
  <si>
    <t>Odry</t>
  </si>
  <si>
    <t>Przytarnia</t>
  </si>
  <si>
    <t>Kiedrowski</t>
  </si>
  <si>
    <t>Zabrocka</t>
  </si>
  <si>
    <t>Wiele</t>
  </si>
  <si>
    <t>Kiedrowska</t>
  </si>
  <si>
    <t>Apolonia</t>
  </si>
  <si>
    <t>Pandowski</t>
  </si>
  <si>
    <t>Żalikowska</t>
  </si>
  <si>
    <t>Dom.</t>
  </si>
  <si>
    <t>Osusznica</t>
  </si>
  <si>
    <t>Hapka</t>
  </si>
  <si>
    <t>Szylicki</t>
  </si>
  <si>
    <t>Hugon</t>
  </si>
  <si>
    <t>Wielgosz</t>
  </si>
  <si>
    <t>Wła.</t>
  </si>
  <si>
    <t>Konorzynki</t>
  </si>
  <si>
    <t>Konorzyny</t>
  </si>
  <si>
    <t>Zierold-Pritsch</t>
  </si>
  <si>
    <t>Rowista</t>
  </si>
  <si>
    <t>Pluto-Prądziński</t>
  </si>
  <si>
    <t>Swornigacie</t>
  </si>
  <si>
    <t>Jażdżewski</t>
  </si>
  <si>
    <t>Lemańczyk</t>
  </si>
  <si>
    <t>Stoltzman</t>
  </si>
  <si>
    <t>Kat.</t>
  </si>
  <si>
    <t>Niepszczoląg</t>
  </si>
  <si>
    <t>Kiedrowicz</t>
  </si>
  <si>
    <t>Żychce</t>
  </si>
  <si>
    <t>Lerchenfeld</t>
  </si>
  <si>
    <t>Her.</t>
  </si>
  <si>
    <t>Dzięgiel-Jonki</t>
  </si>
  <si>
    <t>Jonki</t>
  </si>
  <si>
    <t>Hamernik</t>
  </si>
  <si>
    <t>Zielona Chocina</t>
  </si>
  <si>
    <t>Główczewice</t>
  </si>
  <si>
    <t>Leśno</t>
  </si>
  <si>
    <t>Kaszuba</t>
  </si>
  <si>
    <t>Kruszyny</t>
  </si>
  <si>
    <t>Borzeszkowski</t>
  </si>
  <si>
    <t>Rolbik</t>
  </si>
  <si>
    <t>Kreński</t>
  </si>
  <si>
    <t>Przytarski</t>
  </si>
  <si>
    <t>Kon.</t>
  </si>
  <si>
    <t>Skoszewo</t>
  </si>
  <si>
    <t>Peplińska</t>
  </si>
  <si>
    <t>Bern.</t>
  </si>
  <si>
    <t>Wysoka Zaborska</t>
  </si>
  <si>
    <t>Kiedrowice</t>
  </si>
  <si>
    <t>Lipnica</t>
  </si>
  <si>
    <t>Borzeszkowska</t>
  </si>
  <si>
    <t>Tyborski</t>
  </si>
  <si>
    <t>Homermłyn</t>
  </si>
  <si>
    <t>Bielawa</t>
  </si>
  <si>
    <t>Parszczenica</t>
  </si>
  <si>
    <t>Prądziński Młyn</t>
  </si>
  <si>
    <t>Kaszubowski</t>
  </si>
  <si>
    <t>Prądziński</t>
  </si>
  <si>
    <t>Jak.</t>
  </si>
  <si>
    <t>Rucowe Lasy</t>
  </si>
  <si>
    <t>Hopka</t>
  </si>
  <si>
    <t>Wielkie Gliśno</t>
  </si>
  <si>
    <t>Lipnice</t>
  </si>
  <si>
    <t>Luboń</t>
  </si>
  <si>
    <t>Wirkus</t>
  </si>
  <si>
    <t>Karpno</t>
  </si>
  <si>
    <t>Orłowski</t>
  </si>
  <si>
    <t>Mielno</t>
  </si>
  <si>
    <t>Prądzona</t>
  </si>
  <si>
    <t>Prądzonka</t>
  </si>
  <si>
    <t>Brda</t>
  </si>
  <si>
    <t>Felmer</t>
  </si>
  <si>
    <t>Klonia</t>
  </si>
  <si>
    <t>Kolińska</t>
  </si>
  <si>
    <t>Kosidowski</t>
  </si>
  <si>
    <t>Jul.</t>
  </si>
  <si>
    <t>Konigortek</t>
  </si>
  <si>
    <t>Uboga</t>
  </si>
  <si>
    <t>Owsiany</t>
  </si>
  <si>
    <t>Konigort</t>
  </si>
  <si>
    <t>Kotecki</t>
  </si>
  <si>
    <t>Drewek</t>
  </si>
  <si>
    <t>Francisz.</t>
  </si>
  <si>
    <t>Doregowice</t>
  </si>
  <si>
    <t>Bucholz</t>
  </si>
  <si>
    <t>Stanisławski</t>
  </si>
  <si>
    <t>Kruszyn</t>
  </si>
  <si>
    <t>Piotr i Katarzyny</t>
  </si>
  <si>
    <t>Szonowo</t>
  </si>
  <si>
    <t>Łasin</t>
  </si>
  <si>
    <t>grudziądzki</t>
  </si>
  <si>
    <t>Widlica, Lisnówka</t>
  </si>
  <si>
    <t xml:space="preserve">Colle </t>
  </si>
  <si>
    <t>Przęsławice</t>
  </si>
  <si>
    <t>Bogdanki</t>
  </si>
  <si>
    <t>Laudien</t>
  </si>
  <si>
    <t>Zawda</t>
  </si>
  <si>
    <t>Wydrzno</t>
  </si>
  <si>
    <t>Gordonowo</t>
  </si>
  <si>
    <t>Święte</t>
  </si>
  <si>
    <t>Kulerski</t>
  </si>
  <si>
    <t>Wielka Tymawa</t>
  </si>
  <si>
    <t>Osówka</t>
  </si>
  <si>
    <t>Annelise z domu Hoppe</t>
  </si>
  <si>
    <t>Wilhelmina</t>
  </si>
  <si>
    <t>Nowe Jankowice</t>
  </si>
  <si>
    <t>Koerber</t>
  </si>
  <si>
    <t>Nordewin</t>
  </si>
  <si>
    <t>Nogot</t>
  </si>
  <si>
    <t>Gromada Nogat</t>
  </si>
  <si>
    <t>Dzerzbicki</t>
  </si>
  <si>
    <t>Gruta</t>
  </si>
  <si>
    <t>Chomse</t>
  </si>
  <si>
    <t>Bieler</t>
  </si>
  <si>
    <t>Egbert</t>
  </si>
  <si>
    <t>Nicwałd</t>
  </si>
  <si>
    <t>Frabenius</t>
  </si>
  <si>
    <t>Płażewski</t>
  </si>
  <si>
    <t>Słupski Młyn</t>
  </si>
  <si>
    <t>Rosemuller (Czarska)</t>
  </si>
  <si>
    <t>Słup Wieś</t>
  </si>
  <si>
    <t xml:space="preserve">Holatz </t>
  </si>
  <si>
    <t>Jan i Emilia</t>
  </si>
  <si>
    <t>Okonin</t>
  </si>
  <si>
    <t>Lipski
Lipska z domu Kozurowska</t>
  </si>
  <si>
    <t>Władysław
Pelagia</t>
  </si>
  <si>
    <t>Thimm</t>
  </si>
  <si>
    <t>Annowo</t>
  </si>
  <si>
    <t>Wannow</t>
  </si>
  <si>
    <t>Dąbrówka Królewska</t>
  </si>
  <si>
    <t>Temme</t>
  </si>
  <si>
    <t>Jasiewo</t>
  </si>
  <si>
    <t>Salno</t>
  </si>
  <si>
    <t>Osman</t>
  </si>
  <si>
    <t>Grudziądz wieś</t>
  </si>
  <si>
    <t>Krahn</t>
  </si>
  <si>
    <t>Strzemięcin</t>
  </si>
  <si>
    <t>Grudziądz miasto</t>
  </si>
  <si>
    <t>Magistrat m. Grudziądza</t>
  </si>
  <si>
    <t>Węgrowo Polskie</t>
  </si>
  <si>
    <t>Rządz</t>
  </si>
  <si>
    <t>Mayer
Heyer</t>
  </si>
  <si>
    <t xml:space="preserve">Arno
</t>
  </si>
  <si>
    <t>Marusza</t>
  </si>
  <si>
    <t>Donimirska</t>
  </si>
  <si>
    <t>Skarszewy</t>
  </si>
  <si>
    <t>Knyblow</t>
  </si>
  <si>
    <t>Wielkie Lniska</t>
  </si>
  <si>
    <r>
      <t>Alvensleben-Sch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</rPr>
      <t>nborn</t>
    </r>
  </si>
  <si>
    <t>Joachim Martin</t>
  </si>
  <si>
    <t>Kłódka Młyn</t>
  </si>
  <si>
    <t>Fredenhagen</t>
  </si>
  <si>
    <t>Nowe Mosty</t>
  </si>
  <si>
    <t>Plitt</t>
  </si>
  <si>
    <t>Kalmuzny</t>
  </si>
  <si>
    <t>Kempka</t>
  </si>
  <si>
    <t>Rogóżno wieś</t>
  </si>
  <si>
    <t xml:space="preserve">Skurawy </t>
  </si>
  <si>
    <t>Hasse (Paczkowski)</t>
  </si>
  <si>
    <t xml:space="preserve">Edmund
</t>
  </si>
  <si>
    <t>Rogóżno Zamek
 (wieś Kościuszkowska)</t>
  </si>
  <si>
    <t>Pawlitz</t>
  </si>
  <si>
    <t>Szembruczek</t>
  </si>
  <si>
    <t>Wielkie Tarpno</t>
  </si>
  <si>
    <t>Mokre</t>
  </si>
  <si>
    <t>Kopka</t>
  </si>
  <si>
    <t>Świerkocin</t>
  </si>
  <si>
    <t>Nikel</t>
  </si>
  <si>
    <t>Paul</t>
  </si>
  <si>
    <t>Kruger</t>
  </si>
  <si>
    <t>Charlotte</t>
  </si>
  <si>
    <t>Horst</t>
  </si>
  <si>
    <t>Will</t>
  </si>
  <si>
    <t>Dusocin</t>
  </si>
  <si>
    <t>Szulz</t>
  </si>
  <si>
    <t>Bałachowo</t>
  </si>
  <si>
    <t>Falkenhayn</t>
  </si>
  <si>
    <t>Lisiekąty</t>
  </si>
  <si>
    <t>Radzyn wieś</t>
  </si>
  <si>
    <t>Marcinkowski z żoną</t>
  </si>
  <si>
    <t>Gawłowice</t>
  </si>
  <si>
    <t>Skarb Państwa Dyr. Kolei Państ.</t>
  </si>
  <si>
    <t>Szlasowski</t>
  </si>
  <si>
    <t>Plemięta</t>
  </si>
  <si>
    <t>Asfahl</t>
  </si>
  <si>
    <t>Frieda</t>
  </si>
  <si>
    <t>Wichmann</t>
  </si>
  <si>
    <t>59 (60)</t>
  </si>
  <si>
    <t>Wardziński</t>
  </si>
  <si>
    <t>Paszota</t>
  </si>
  <si>
    <t>Józef i Antonina</t>
  </si>
  <si>
    <t>Fijewo</t>
  </si>
  <si>
    <t>Mazanki</t>
  </si>
  <si>
    <t>Rozwadowski i spadkobiercy</t>
  </si>
  <si>
    <t>Hennig</t>
  </si>
  <si>
    <t>Berthold</t>
  </si>
  <si>
    <t>Dębieniec</t>
  </si>
  <si>
    <t>Czeczewo</t>
  </si>
  <si>
    <t>Wójciak</t>
  </si>
  <si>
    <t>Kitnowo</t>
  </si>
  <si>
    <t>Diertrich</t>
  </si>
  <si>
    <t>Lisnowo Zamek</t>
  </si>
  <si>
    <t>Świecie</t>
  </si>
  <si>
    <t>Schulcmann</t>
  </si>
  <si>
    <t>Kitnówka</t>
  </si>
  <si>
    <t>Tuszczyńska</t>
  </si>
  <si>
    <t>Świecie  wieś (Lemaństwo)</t>
  </si>
  <si>
    <t>Wollmann</t>
  </si>
  <si>
    <t>Świcie folwark</t>
  </si>
  <si>
    <r>
      <t>G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rtz</t>
    </r>
  </si>
  <si>
    <t>Świecie Młyn</t>
  </si>
  <si>
    <t>Gieze</t>
  </si>
  <si>
    <t>Rychnowo</t>
  </si>
  <si>
    <t>Soboryc</t>
  </si>
  <si>
    <t>Linowo</t>
  </si>
  <si>
    <t>Biechler</t>
  </si>
  <si>
    <t>Nowy Młyn Szlachecki</t>
  </si>
  <si>
    <t>Conrad</t>
  </si>
  <si>
    <t>Szarnoś i Mędrzyce</t>
  </si>
  <si>
    <t>Małe Lniska</t>
  </si>
  <si>
    <t>Klettner</t>
  </si>
  <si>
    <t>Kleinschmidt</t>
  </si>
  <si>
    <t>Maks, Erna i Gerda</t>
  </si>
  <si>
    <t>Mełno</t>
  </si>
  <si>
    <t>Brześć</t>
  </si>
  <si>
    <t>Chełmce</t>
  </si>
  <si>
    <t>inowrocławski</t>
  </si>
  <si>
    <t>Miech</t>
  </si>
  <si>
    <t>Chełmiczki</t>
  </si>
  <si>
    <t>Naue
Franke</t>
  </si>
  <si>
    <t>Werner
Antoni</t>
  </si>
  <si>
    <t>Gocanówko</t>
  </si>
  <si>
    <t>Trzciński</t>
  </si>
  <si>
    <t>Gocanowo Dwór</t>
  </si>
  <si>
    <t>Lehmann-Nitsche</t>
  </si>
  <si>
    <t>Głębokie</t>
  </si>
  <si>
    <t>Twardowski</t>
  </si>
  <si>
    <t>Maszenice</t>
  </si>
  <si>
    <t>Jerzyce</t>
  </si>
  <si>
    <t>Kurasikiewicz</t>
  </si>
  <si>
    <t>Jurkowo</t>
  </si>
  <si>
    <t>Szymkiewicz</t>
  </si>
  <si>
    <t>Władysław i Janina</t>
  </si>
  <si>
    <t>Janocin</t>
  </si>
  <si>
    <t>Naue</t>
  </si>
  <si>
    <t>Hans, Peter, Otto</t>
  </si>
  <si>
    <t>Kaspral</t>
  </si>
  <si>
    <t>Leszcze</t>
  </si>
  <si>
    <t>Mietlica</t>
  </si>
  <si>
    <t>Mlicki</t>
  </si>
  <si>
    <t>Ostrowo nad Gopłem</t>
  </si>
  <si>
    <t>Popowo</t>
  </si>
  <si>
    <t>Wągrowieckiego spadkobiercy</t>
  </si>
  <si>
    <t>Tarnówko</t>
  </si>
  <si>
    <t>Jaczyńska</t>
  </si>
  <si>
    <t>Witowiczki</t>
  </si>
  <si>
    <t>Rydz</t>
  </si>
  <si>
    <t>Będzitowo</t>
  </si>
  <si>
    <t>Złotniki Kujawskie</t>
  </si>
  <si>
    <t>Trzebiński</t>
  </si>
  <si>
    <t>Dąbrówka Kujawska</t>
  </si>
  <si>
    <t>Sauer</t>
  </si>
  <si>
    <t>Dobrogościce</t>
  </si>
  <si>
    <t>Gniewkowiec</t>
  </si>
  <si>
    <t>Methner
Barth</t>
  </si>
  <si>
    <t>Jerzy, Albrecht i Wilhelm
Helena</t>
  </si>
  <si>
    <t>Jordanowo</t>
  </si>
  <si>
    <t>Kramer</t>
  </si>
  <si>
    <t>Kobelniki</t>
  </si>
  <si>
    <t>Friede</t>
  </si>
  <si>
    <t>Gauske</t>
  </si>
  <si>
    <t>Niszczewice</t>
  </si>
  <si>
    <t>Palczyn</t>
  </si>
  <si>
    <t>Jahnz</t>
  </si>
  <si>
    <t>Rucewo</t>
  </si>
  <si>
    <t>Rucewko</t>
  </si>
  <si>
    <t>Złotniczki</t>
  </si>
  <si>
    <t>Łosiński</t>
  </si>
  <si>
    <t>Tupadły</t>
  </si>
  <si>
    <t>Rojewo</t>
  </si>
  <si>
    <t>Klug</t>
  </si>
  <si>
    <t>Małowa</t>
  </si>
  <si>
    <t>Mierogoniewice</t>
  </si>
  <si>
    <t>Maly</t>
  </si>
  <si>
    <t>Norbert</t>
  </si>
  <si>
    <t>Raczkowo</t>
  </si>
  <si>
    <t>Grobelski</t>
  </si>
  <si>
    <t>Liszkowo</t>
  </si>
  <si>
    <t>Szwartz</t>
  </si>
  <si>
    <t>Płonkowo</t>
  </si>
  <si>
    <t>Kaźmierczak</t>
  </si>
  <si>
    <t>Ściborze</t>
  </si>
  <si>
    <t>Gąsiorowska</t>
  </si>
  <si>
    <t>Puzyna-Trembicka</t>
  </si>
  <si>
    <t>Wybranowo</t>
  </si>
  <si>
    <t>Heinecke</t>
  </si>
  <si>
    <t>Krawczak</t>
  </si>
  <si>
    <t>Głojkowo</t>
  </si>
  <si>
    <t>Dąbrowa Biskupia</t>
  </si>
  <si>
    <t>Bąkowo</t>
  </si>
  <si>
    <t>Mieck</t>
  </si>
  <si>
    <t>Niemojewo</t>
  </si>
  <si>
    <t>Szymankiewicz</t>
  </si>
  <si>
    <t>Sobiesiernie</t>
  </si>
  <si>
    <t>Pieczyska</t>
  </si>
  <si>
    <t xml:space="preserve">Pińkowski  </t>
  </si>
  <si>
    <t>Bolesław Napoleon</t>
  </si>
  <si>
    <t>Opoki</t>
  </si>
  <si>
    <t>Podlaszewska</t>
  </si>
  <si>
    <t>Chróstowo</t>
  </si>
  <si>
    <t>Walentynowo</t>
  </si>
  <si>
    <t>Pinkowski
Cybichowski</t>
  </si>
  <si>
    <t>Bolesław
Tadeusz</t>
  </si>
  <si>
    <t>Zagajewiczki</t>
  </si>
  <si>
    <t>Kosiak
Litwicki</t>
  </si>
  <si>
    <t>Władysław
Wincenty</t>
  </si>
  <si>
    <t>Zagajewice</t>
  </si>
  <si>
    <t>Smoczyński</t>
  </si>
  <si>
    <t>Dziewa</t>
  </si>
  <si>
    <t>Sucharska</t>
  </si>
  <si>
    <t>Wola Stanomińska</t>
  </si>
  <si>
    <t>Ludwig</t>
  </si>
  <si>
    <t>Podlaszewski</t>
  </si>
  <si>
    <t>Bożejowice</t>
  </si>
  <si>
    <t>Kruszwica</t>
  </si>
  <si>
    <t>Giżewo</t>
  </si>
  <si>
    <t>Podkoliński</t>
  </si>
  <si>
    <t>Grodzisko (Kruszwica)</t>
  </si>
  <si>
    <t>Busse z domu Heyne</t>
  </si>
  <si>
    <t>Kobylniki, Rożniaty</t>
  </si>
  <si>
    <t>Willamowitz-Moellendorff</t>
  </si>
  <si>
    <t>Fryderyk, Wilhelm, Hermann, Ryszard</t>
  </si>
  <si>
    <t>Lachmirowice</t>
  </si>
  <si>
    <t>Hinsch</t>
  </si>
  <si>
    <t>Gierke</t>
  </si>
  <si>
    <t>Hans i Luiza</t>
  </si>
  <si>
    <t>Przedbojewice</t>
  </si>
  <si>
    <t>Erdmann</t>
  </si>
  <si>
    <t>Sukowy</t>
  </si>
  <si>
    <t>Heidenhein [z domu Leclerq]</t>
  </si>
  <si>
    <t>Margareta</t>
  </si>
  <si>
    <t>Jaczyński</t>
  </si>
  <si>
    <t>Wężyk 
Spychalscy</t>
  </si>
  <si>
    <t>Jadwiga
Józefa i Jan</t>
  </si>
  <si>
    <t>Siemionki</t>
  </si>
  <si>
    <t>Seyda</t>
  </si>
  <si>
    <t>Wilamowitz-Moellendorff</t>
  </si>
  <si>
    <t>Kraszyce</t>
  </si>
  <si>
    <t>Jeruzelski</t>
  </si>
  <si>
    <t>Bąbolin</t>
  </si>
  <si>
    <t>Gniewkowo</t>
  </si>
  <si>
    <t>Harnier z domu Schlichting</t>
  </si>
  <si>
    <t>Sybilla</t>
  </si>
  <si>
    <t>Buczkowo</t>
  </si>
  <si>
    <t>Sołtysiński</t>
  </si>
  <si>
    <t>Chrząstowo</t>
  </si>
  <si>
    <t>Wojtowicz</t>
  </si>
  <si>
    <t>Schenck</t>
  </si>
  <si>
    <t>Harnier
Schlichting</t>
  </si>
  <si>
    <t>Aleksander
Kurt</t>
  </si>
  <si>
    <t>Wierzbiczany</t>
  </si>
  <si>
    <t>Harnier</t>
  </si>
  <si>
    <r>
      <t>St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bner</t>
    </r>
  </si>
  <si>
    <t>Wielowieś</t>
  </si>
  <si>
    <t xml:space="preserve">Brumning z domu Schlichting
Schlichting </t>
  </si>
  <si>
    <t>Ruth
Kurt</t>
  </si>
  <si>
    <t>Wójtostwo</t>
  </si>
  <si>
    <t>Sperling</t>
  </si>
  <si>
    <t>Warzyn</t>
  </si>
  <si>
    <t>Kubski</t>
  </si>
  <si>
    <t>Rosentiel</t>
  </si>
  <si>
    <t>Chłapowska</t>
  </si>
  <si>
    <t xml:space="preserve">
Branno</t>
  </si>
  <si>
    <t>Turlejewo</t>
  </si>
  <si>
    <t>Inowrocław Zachód</t>
  </si>
  <si>
    <t>Pławin</t>
  </si>
  <si>
    <t>Jaksiczki</t>
  </si>
  <si>
    <t>Schmeckel</t>
  </si>
  <si>
    <t>Gorzany</t>
  </si>
  <si>
    <t>Bąk
Stypułkowski</t>
  </si>
  <si>
    <t>Ryszard
Antoni</t>
  </si>
  <si>
    <t>Kołuda Mała</t>
  </si>
  <si>
    <t>Działowska</t>
  </si>
  <si>
    <t>Maria, Wanda</t>
  </si>
  <si>
    <t>Kołuda Wielka</t>
  </si>
  <si>
    <t xml:space="preserve">Brodnicki </t>
  </si>
  <si>
    <t>Wladysław</t>
  </si>
  <si>
    <t>Poniński
Skarb Państwa
Zarząd Kolei Herby-Gdynia</t>
  </si>
  <si>
    <t xml:space="preserve">Adolf
</t>
  </si>
  <si>
    <t>Radlówek</t>
  </si>
  <si>
    <t>Wichliński</t>
  </si>
  <si>
    <t>Helenowo</t>
  </si>
  <si>
    <t>Rycerzewko</t>
  </si>
  <si>
    <t>Schreiber
Jockisch z domu Schreiber</t>
  </si>
  <si>
    <t>Karolina
Erna</t>
  </si>
  <si>
    <t>Sójkowo</t>
  </si>
  <si>
    <t>Cieślin</t>
  </si>
  <si>
    <t>Zabłocka
Skarb Państwa
Zarząd Kolei Herby Nowe-Gdynia</t>
  </si>
  <si>
    <t xml:space="preserve">Wincenta
</t>
  </si>
  <si>
    <t>Oporówek</t>
  </si>
  <si>
    <t>Niegolewski</t>
  </si>
  <si>
    <t>Czyste</t>
  </si>
  <si>
    <t>Hoppe</t>
  </si>
  <si>
    <t>Strzemkowo</t>
  </si>
  <si>
    <t>Roemer rodzeństwo</t>
  </si>
  <si>
    <t>Tuczno</t>
  </si>
  <si>
    <t>Wichlińska</t>
  </si>
  <si>
    <t>Justyna</t>
  </si>
  <si>
    <t>Sławęcinek</t>
  </si>
  <si>
    <t>Erxleben</t>
  </si>
  <si>
    <t>Hans Fritz</t>
  </si>
  <si>
    <t>Batkowo</t>
  </si>
  <si>
    <t>Janikowo</t>
  </si>
  <si>
    <t>Giebnia</t>
  </si>
  <si>
    <t>Adamski</t>
  </si>
  <si>
    <t>Ostrowo pod Janikowem</t>
  </si>
  <si>
    <t>Węgierce</t>
  </si>
  <si>
    <t>Zbigniew
Antoni</t>
  </si>
  <si>
    <t>Dziarnowo</t>
  </si>
  <si>
    <t>Sternfeld</t>
  </si>
  <si>
    <t>Marcinki</t>
  </si>
  <si>
    <t>Szarlej</t>
  </si>
  <si>
    <t>Inowrocław Wschód</t>
  </si>
  <si>
    <t>Kościelski
Kościelski
Wodzińska</t>
  </si>
  <si>
    <t>Władysław
Jan
Teresa</t>
  </si>
  <si>
    <t>Arturowo</t>
  </si>
  <si>
    <t>Karczyn</t>
  </si>
  <si>
    <t>Kadłowice</t>
  </si>
  <si>
    <t>Donimirski
Schwartz</t>
  </si>
  <si>
    <t>Karol
Amandus</t>
  </si>
  <si>
    <t>Więcławice</t>
  </si>
  <si>
    <t>Skalmierowice</t>
  </si>
  <si>
    <t>Heinz</t>
  </si>
  <si>
    <t>Marulewy</t>
  </si>
  <si>
    <t>Edwinowo</t>
  </si>
  <si>
    <t>Ropelewski</t>
  </si>
  <si>
    <t>Olszewice</t>
  </si>
  <si>
    <t>Eberlein</t>
  </si>
  <si>
    <t>Vollrath</t>
  </si>
  <si>
    <t>Pławinek</t>
  </si>
  <si>
    <t>Albin
Karol</t>
  </si>
  <si>
    <t>Łąkocin</t>
  </si>
  <si>
    <t>Znaniecki
Gołogórski</t>
  </si>
  <si>
    <t>Piotr
Jerzy</t>
  </si>
  <si>
    <t>Witowy</t>
  </si>
  <si>
    <t>Kwiecińska
Dietlowa</t>
  </si>
  <si>
    <t>Wanda
Aniela</t>
  </si>
  <si>
    <t>Trzaski</t>
  </si>
  <si>
    <t>Wiegand z domu Pinske</t>
  </si>
  <si>
    <t>Marianna Wilhelmina</t>
  </si>
  <si>
    <t>Micki</t>
  </si>
  <si>
    <t>Dziennice</t>
  </si>
  <si>
    <t>Ostrowo Krzyckie</t>
  </si>
  <si>
    <t>Radwan-Janowicz</t>
  </si>
  <si>
    <t>Łojewo</t>
  </si>
  <si>
    <t>Sikorowo</t>
  </si>
  <si>
    <t>Jełowicki</t>
  </si>
  <si>
    <t>Jaronty</t>
  </si>
  <si>
    <t>Dulsko</t>
  </si>
  <si>
    <t>Orłowo</t>
  </si>
  <si>
    <t>Beyme</t>
  </si>
  <si>
    <t>Balin</t>
  </si>
  <si>
    <t>Cukrownia Wierzchosławice</t>
  </si>
  <si>
    <t>Kłopot</t>
  </si>
  <si>
    <t>Rąbinek</t>
  </si>
  <si>
    <t>Inowrocław Miasto</t>
  </si>
  <si>
    <t>Kruśliwiec</t>
  </si>
  <si>
    <t>Romanowski</t>
  </si>
  <si>
    <t>Murzynko</t>
  </si>
  <si>
    <t>Rąbin</t>
  </si>
  <si>
    <t>Burzyński</t>
  </si>
  <si>
    <t>Szymbone</t>
  </si>
  <si>
    <t>Gmina M. Inowrocław</t>
  </si>
  <si>
    <t>Kićko</t>
  </si>
  <si>
    <t>Czesława</t>
  </si>
  <si>
    <t>Wola Waprowska</t>
  </si>
  <si>
    <t>Kobus</t>
  </si>
  <si>
    <t>Chrostówek</t>
  </si>
  <si>
    <t>Wyborska
Biegała</t>
  </si>
  <si>
    <t>Apolonia
Czesław</t>
  </si>
  <si>
    <t>Parchanie</t>
  </si>
  <si>
    <t>Ino. Wschód</t>
  </si>
  <si>
    <t>Papros</t>
  </si>
  <si>
    <t>Kruszwica wieś</t>
  </si>
  <si>
    <t>Barczak</t>
  </si>
  <si>
    <t>Złotopole</t>
  </si>
  <si>
    <t>lipnowski</t>
  </si>
  <si>
    <t>Lipczyński</t>
  </si>
  <si>
    <t>Chlebowo</t>
  </si>
  <si>
    <t>Pomirski</t>
  </si>
  <si>
    <t>Wierzbick</t>
  </si>
  <si>
    <t>Kazim.</t>
  </si>
  <si>
    <t>Kolankowo</t>
  </si>
  <si>
    <t>Zalewski
Sułocki</t>
  </si>
  <si>
    <t>Władysław
Stanisław</t>
  </si>
  <si>
    <t>Karnkowo</t>
  </si>
  <si>
    <t>Karnkowscy</t>
  </si>
  <si>
    <t>Radomice</t>
  </si>
  <si>
    <t>Kłokock</t>
  </si>
  <si>
    <t>Świecki</t>
  </si>
  <si>
    <t>Biskupin</t>
  </si>
  <si>
    <t>Klimkiewicz</t>
  </si>
  <si>
    <t>Suszewo</t>
  </si>
  <si>
    <t>Rykaczewska</t>
  </si>
  <si>
    <t>Grochowalsk</t>
  </si>
  <si>
    <t>Zaduszniki</t>
  </si>
  <si>
    <t>Gościcki</t>
  </si>
  <si>
    <t>Tulibowo</t>
  </si>
  <si>
    <t>Konderski</t>
  </si>
  <si>
    <t>Kisielowo</t>
  </si>
  <si>
    <t>Szpiegowo</t>
  </si>
  <si>
    <t>Nawrocki</t>
  </si>
  <si>
    <t>Witkowo</t>
  </si>
  <si>
    <t>Chabasiński</t>
  </si>
  <si>
    <t>Karnkowski</t>
  </si>
  <si>
    <t>Złowody</t>
  </si>
  <si>
    <t>Stefan, Tadeusz, Antoni</t>
  </si>
  <si>
    <t>Krojczyn</t>
  </si>
  <si>
    <t>Juszkiewicz</t>
  </si>
  <si>
    <t>Glewo</t>
  </si>
  <si>
    <t>Woyniłowicz</t>
  </si>
  <si>
    <t>Tłuchowo</t>
  </si>
  <si>
    <t>Wąsowicz</t>
  </si>
  <si>
    <t>Kamień Kmiecy</t>
  </si>
  <si>
    <t>Tłuchówek</t>
  </si>
  <si>
    <t>Paprocki</t>
  </si>
  <si>
    <t>Sztyma</t>
  </si>
  <si>
    <t>Koziróg Rzeczny</t>
  </si>
  <si>
    <t>Sikorowski</t>
  </si>
  <si>
    <t>Koziróg Rzeczny E</t>
  </si>
  <si>
    <t>Łukowski</t>
  </si>
  <si>
    <t>Nikodem</t>
  </si>
  <si>
    <t>Kłobukowo</t>
  </si>
  <si>
    <t>Rokicka</t>
  </si>
  <si>
    <t>Zofia i Helena</t>
  </si>
  <si>
    <t>Wyczałkowo</t>
  </si>
  <si>
    <t>Kłobukowski</t>
  </si>
  <si>
    <t>Koziróg Leśny</t>
  </si>
  <si>
    <t>Dramińska</t>
  </si>
  <si>
    <t>Choczeń</t>
  </si>
  <si>
    <t>Ligowo</t>
  </si>
  <si>
    <t>Dobrzeniecki</t>
  </si>
  <si>
    <t>Mysłakowo-Podole</t>
  </si>
  <si>
    <t>Mysłakówko</t>
  </si>
  <si>
    <t>Przybojewski</t>
  </si>
  <si>
    <t>Dzierżanowscy</t>
  </si>
  <si>
    <t>Rokicie</t>
  </si>
  <si>
    <t>Szymakowscy</t>
  </si>
  <si>
    <t>Władysław i Bronisława</t>
  </si>
  <si>
    <t>Florencja</t>
  </si>
  <si>
    <t>Naziński</t>
  </si>
  <si>
    <t>Witoszyn</t>
  </si>
  <si>
    <t>Szpetal</t>
  </si>
  <si>
    <t>Kossobudzki</t>
  </si>
  <si>
    <t>Szpetal-Górny</t>
  </si>
  <si>
    <t>Łochocin</t>
  </si>
  <si>
    <t>Aleksandrowicz</t>
  </si>
  <si>
    <t>Kulin</t>
  </si>
  <si>
    <t>Wichowo</t>
  </si>
  <si>
    <t>Rykowski</t>
  </si>
  <si>
    <t>Chełmica-Mała</t>
  </si>
  <si>
    <t>Chełmica-Wielka</t>
  </si>
  <si>
    <t>Skórzno</t>
  </si>
  <si>
    <t>Nosorowska</t>
  </si>
  <si>
    <t>Łucja</t>
  </si>
  <si>
    <t>Krępiny i 
Kępa-Duża</t>
  </si>
  <si>
    <t>Szczepan</t>
  </si>
  <si>
    <t>Tabianki</t>
  </si>
  <si>
    <t>Bogucin</t>
  </si>
  <si>
    <t>Okrągła</t>
  </si>
  <si>
    <t>Zajezierze</t>
  </si>
  <si>
    <t>Kikół</t>
  </si>
  <si>
    <t>Duszyński</t>
  </si>
  <si>
    <t>Walencin</t>
  </si>
  <si>
    <t>Nałęcz</t>
  </si>
  <si>
    <t>Jarczachowo</t>
  </si>
  <si>
    <t>Lubin</t>
  </si>
  <si>
    <t>Landie</t>
  </si>
  <si>
    <t>Ciołuchowo-Gołuchowo</t>
  </si>
  <si>
    <t>Kikół-Miasto</t>
  </si>
  <si>
    <t>Czarne</t>
  </si>
  <si>
    <t>Szymańska</t>
  </si>
  <si>
    <t>Józefowo</t>
  </si>
  <si>
    <t>Siemion</t>
  </si>
  <si>
    <t>Bałdowo</t>
  </si>
  <si>
    <t>Turant</t>
  </si>
  <si>
    <t>Wielgie-Bęklewo</t>
  </si>
  <si>
    <t>Jerzy i Andrzej</t>
  </si>
  <si>
    <t>Wylazłowo</t>
  </si>
  <si>
    <t>Płonczynek</t>
  </si>
  <si>
    <t>Paterkowski</t>
  </si>
  <si>
    <t>Głodowo</t>
  </si>
  <si>
    <t>Ośmiałowo</t>
  </si>
  <si>
    <t xml:space="preserve">Zofia </t>
  </si>
  <si>
    <t>Komorowo</t>
  </si>
  <si>
    <t>Maliszewo</t>
  </si>
  <si>
    <t>Tymieniecki</t>
  </si>
  <si>
    <t>Niedźwiedż</t>
  </si>
  <si>
    <t>Domańscy</t>
  </si>
  <si>
    <t>Wacław i Maria</t>
  </si>
  <si>
    <t>Ograszka</t>
  </si>
  <si>
    <t>Dzierżączka</t>
  </si>
  <si>
    <t>Dejter</t>
  </si>
  <si>
    <t>Soborska</t>
  </si>
  <si>
    <t>Hornówko</t>
  </si>
  <si>
    <t>Kawęczyński</t>
  </si>
  <si>
    <t>Steklin</t>
  </si>
  <si>
    <t>Nowogródek</t>
  </si>
  <si>
    <t>Płomiany</t>
  </si>
  <si>
    <t>Chalin</t>
  </si>
  <si>
    <t>Żychliński</t>
  </si>
  <si>
    <t>Brudnicki</t>
  </si>
  <si>
    <t>Chudzewo</t>
  </si>
  <si>
    <t>Dorenda</t>
  </si>
  <si>
    <t>Głowina</t>
  </si>
  <si>
    <t>Jaskólski</t>
  </si>
  <si>
    <t>Kamienica</t>
  </si>
  <si>
    <t>Knoop</t>
  </si>
  <si>
    <t>Dyblin</t>
  </si>
  <si>
    <t>Strużewo</t>
  </si>
  <si>
    <t>Mieczyński</t>
  </si>
  <si>
    <t>Wierznica</t>
  </si>
  <si>
    <t>Chodorążek</t>
  </si>
  <si>
    <t>Skępe</t>
  </si>
  <si>
    <t>Grabówiec</t>
  </si>
  <si>
    <t>Koziołek</t>
  </si>
  <si>
    <t>Radziochy</t>
  </si>
  <si>
    <t>Bank Spółdzielczy w Rypinie</t>
  </si>
  <si>
    <t>Sitno</t>
  </si>
  <si>
    <t>Nowogród</t>
  </si>
  <si>
    <t>Śmiga</t>
  </si>
  <si>
    <t>Izaak</t>
  </si>
  <si>
    <t>Jasionka</t>
  </si>
  <si>
    <t>Ramlau</t>
  </si>
  <si>
    <t>Obrowa</t>
  </si>
  <si>
    <t>Czernikowo</t>
  </si>
  <si>
    <t>Osiek n/Wisłą</t>
  </si>
  <si>
    <t>Kaszycki</t>
  </si>
  <si>
    <t>Kijaszkowo</t>
  </si>
  <si>
    <t>Mazowsze</t>
  </si>
  <si>
    <t>Lissowski</t>
  </si>
  <si>
    <t>Działyń</t>
  </si>
  <si>
    <t>Chaciński</t>
  </si>
  <si>
    <t>Łążyn</t>
  </si>
  <si>
    <t>Zębowo</t>
  </si>
  <si>
    <t>Puzynina</t>
  </si>
  <si>
    <t>Kar.</t>
  </si>
  <si>
    <t>Lubowiec</t>
  </si>
  <si>
    <t>Bońkowski</t>
  </si>
  <si>
    <t>Turza-Wilcza</t>
  </si>
  <si>
    <t>Rybniki</t>
  </si>
  <si>
    <t>Szyjewski</t>
  </si>
  <si>
    <t>Kasper</t>
  </si>
  <si>
    <t>Nasiegniewo i Zarzyczewo-Nowe</t>
  </si>
  <si>
    <t>Czejer
Olszewski</t>
  </si>
  <si>
    <t>Trutowo</t>
  </si>
  <si>
    <t>Lotze</t>
  </si>
  <si>
    <t>Zarzyczewo-Stare</t>
  </si>
  <si>
    <t>Kikół-Wójtówka</t>
  </si>
  <si>
    <t>Sieroszewska</t>
  </si>
  <si>
    <t>Ostrowite - osada rybacka</t>
  </si>
  <si>
    <t>Szatkowscy</t>
  </si>
  <si>
    <t>Mikołaj i Leokadia</t>
  </si>
  <si>
    <t>Mień i Wąkole</t>
  </si>
  <si>
    <t>Franciszka, Bronisława i Maria</t>
  </si>
  <si>
    <t>Lenie-Wielkie</t>
  </si>
  <si>
    <t>Franciszek i inni</t>
  </si>
  <si>
    <t>Dzikowo</t>
  </si>
  <si>
    <t>Sikorowski
Kwiatkowski</t>
  </si>
  <si>
    <t>Montowo A i B</t>
  </si>
  <si>
    <t>Grodziczno</t>
  </si>
  <si>
    <t>lubawski</t>
  </si>
  <si>
    <t>Osowski</t>
  </si>
  <si>
    <t>Katlewo</t>
  </si>
  <si>
    <t>Krzysiakowie</t>
  </si>
  <si>
    <t>Roman i Antoni</t>
  </si>
  <si>
    <t>Białobłoty (Monlowo)</t>
  </si>
  <si>
    <t>Szpeichert</t>
  </si>
  <si>
    <t>Bronisł.</t>
  </si>
  <si>
    <t>Jakubkowo</t>
  </si>
  <si>
    <t>Lambert</t>
  </si>
  <si>
    <t>Kaczyński
Sas-Jaworski</t>
  </si>
  <si>
    <t>Krotoszyny</t>
  </si>
  <si>
    <t>Cztery Włóki</t>
  </si>
  <si>
    <t>Ołdakowska</t>
  </si>
  <si>
    <t>Holatz</t>
  </si>
  <si>
    <t>Wielka Wólka</t>
  </si>
  <si>
    <t>Różycka
Smarowscy</t>
  </si>
  <si>
    <t>Zofia
Maria i Tadeusz</t>
  </si>
  <si>
    <t>Wonna I</t>
  </si>
  <si>
    <t>Żuchowski
Łukomski</t>
  </si>
  <si>
    <t>Wonna II</t>
  </si>
  <si>
    <t>Żuralski</t>
  </si>
  <si>
    <t>Czachówki</t>
  </si>
  <si>
    <r>
      <t>R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chardt</t>
    </r>
  </si>
  <si>
    <t>Fanny</t>
  </si>
  <si>
    <t>Krzemieniewo</t>
  </si>
  <si>
    <t>Kurzętnik</t>
  </si>
  <si>
    <t>Jarzęmbski</t>
  </si>
  <si>
    <t>Graduszewski</t>
  </si>
  <si>
    <t>Kacze Bagno</t>
  </si>
  <si>
    <t>Nielbart</t>
  </si>
  <si>
    <t>Marianowo</t>
  </si>
  <si>
    <t>Taborowizna</t>
  </si>
  <si>
    <t>Werber</t>
  </si>
  <si>
    <t>Bronisław i Tadeusz</t>
  </si>
  <si>
    <t>Mortęgi</t>
  </si>
  <si>
    <t>Lubawa-wieś</t>
  </si>
  <si>
    <t>Geiger</t>
  </si>
  <si>
    <t>Walter i Fritz</t>
  </si>
  <si>
    <t>Rakowice</t>
  </si>
  <si>
    <t>Rodzone</t>
  </si>
  <si>
    <t>Łąkorz</t>
  </si>
  <si>
    <t>Gruner</t>
  </si>
  <si>
    <t>Sędzice</t>
  </si>
  <si>
    <t>Dąmbska</t>
  </si>
  <si>
    <t>Babalice</t>
  </si>
  <si>
    <t>Łąkorek</t>
  </si>
  <si>
    <t>Powiatowy Związek Komunalny</t>
  </si>
  <si>
    <r>
      <t>Bl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cher</t>
    </r>
  </si>
  <si>
    <t>Mszanowo</t>
  </si>
  <si>
    <t>Nowe Miasto</t>
  </si>
  <si>
    <t>Gwiździny</t>
  </si>
  <si>
    <t>Gwiździnki</t>
  </si>
  <si>
    <t>Dajczer</t>
  </si>
  <si>
    <t>Nawra</t>
  </si>
  <si>
    <t>Prangowizna</t>
  </si>
  <si>
    <t>Tylicz</t>
  </si>
  <si>
    <t>Tyliczki</t>
  </si>
  <si>
    <t>Iwanowska</t>
  </si>
  <si>
    <t>Napiórkowska</t>
  </si>
  <si>
    <t>Lipowy Dwór</t>
  </si>
  <si>
    <t>Marzęcice </t>
  </si>
  <si>
    <t>Wełnicki</t>
  </si>
  <si>
    <t>Richter</t>
  </si>
  <si>
    <t>Chrośle</t>
  </si>
  <si>
    <t>Marchlewski</t>
  </si>
  <si>
    <t>Studa</t>
  </si>
  <si>
    <t>Repetajki</t>
  </si>
  <si>
    <t>Radomno</t>
  </si>
  <si>
    <t>Dołęga-Lewandowski</t>
  </si>
  <si>
    <t>Lubstyn</t>
  </si>
  <si>
    <t>Prątnica</t>
  </si>
  <si>
    <t>Orlovius</t>
  </si>
  <si>
    <t>Franz</t>
  </si>
  <si>
    <t>Omule</t>
  </si>
  <si>
    <t xml:space="preserve">Gałka
</t>
  </si>
  <si>
    <t>Rumienica</t>
  </si>
  <si>
    <t>Świniarzec (Zwiniarz)</t>
  </si>
  <si>
    <t>Kikut
Kikutówna</t>
  </si>
  <si>
    <t>Alfons
Monika</t>
  </si>
  <si>
    <t>Kołodziejka</t>
  </si>
  <si>
    <t>Rożental</t>
  </si>
  <si>
    <t>Wałdyki</t>
  </si>
  <si>
    <t>Dębno, Nielbark B</t>
  </si>
  <si>
    <t>Gorczyński
Wencel</t>
  </si>
  <si>
    <t>Wardęgowo</t>
  </si>
  <si>
    <r>
      <t>Alvensleben-Sch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nborn</t>
    </r>
  </si>
  <si>
    <t>Chojno</t>
  </si>
  <si>
    <t>Chrostkowo</t>
  </si>
  <si>
    <t>rypiński</t>
  </si>
  <si>
    <t>Kokoszczyński</t>
  </si>
  <si>
    <t>Kawno</t>
  </si>
  <si>
    <t>Cichoradzki</t>
  </si>
  <si>
    <t>Podnietrzeba</t>
  </si>
  <si>
    <t>Zabierek</t>
  </si>
  <si>
    <t>Wildno</t>
  </si>
  <si>
    <t>Krępeć</t>
  </si>
  <si>
    <t>Okalewo</t>
  </si>
  <si>
    <t>Kretki Małe</t>
  </si>
  <si>
    <t>Sierakowski</t>
  </si>
  <si>
    <t>Tadajewo</t>
  </si>
  <si>
    <t>Pręczki</t>
  </si>
  <si>
    <t>Barthel</t>
  </si>
  <si>
    <t>Kowalki</t>
  </si>
  <si>
    <t>Bocheniec</t>
  </si>
  <si>
    <t>Radomin</t>
  </si>
  <si>
    <t>Płoski</t>
  </si>
  <si>
    <t>Ejbeszyk</t>
  </si>
  <si>
    <t>Gulbiny</t>
  </si>
  <si>
    <t>Brzezicki</t>
  </si>
  <si>
    <t>Łubki</t>
  </si>
  <si>
    <t>Borzuchowska</t>
  </si>
  <si>
    <t>Piórkowo</t>
  </si>
  <si>
    <t>Reibold</t>
  </si>
  <si>
    <t>Płonne</t>
  </si>
  <si>
    <t>Bolesławice</t>
  </si>
  <si>
    <t>Radziki Duże</t>
  </si>
  <si>
    <t>Księżopolski</t>
  </si>
  <si>
    <t>Kiełpiny</t>
  </si>
  <si>
    <t>Chełmicka</t>
  </si>
  <si>
    <t>Łapinóż</t>
  </si>
  <si>
    <t>Gryglewicz</t>
  </si>
  <si>
    <t>Łapinóżek</t>
  </si>
  <si>
    <t>Gwiazdowski</t>
  </si>
  <si>
    <t>Półwiesk Mały</t>
  </si>
  <si>
    <t>Kohn (bracia)</t>
  </si>
  <si>
    <t>Radziki Małe</t>
  </si>
  <si>
    <t>Koskowski</t>
  </si>
  <si>
    <t>Wąpielsk</t>
  </si>
  <si>
    <t>Zikiec</t>
  </si>
  <si>
    <t>Lisiny</t>
  </si>
  <si>
    <t>Przeździecka</t>
  </si>
  <si>
    <t>Pinino</t>
  </si>
  <si>
    <t>Sosnowo</t>
  </si>
  <si>
    <t>Piwnicki</t>
  </si>
  <si>
    <t>Świeżawy</t>
  </si>
  <si>
    <t>Dudrewicz</t>
  </si>
  <si>
    <t>Zikiec-Nowiny</t>
  </si>
  <si>
    <t>Kotowy</t>
  </si>
  <si>
    <t>Sadłowo</t>
  </si>
  <si>
    <t>Goldbłąd</t>
  </si>
  <si>
    <t>Przywitowo</t>
  </si>
  <si>
    <t>Krągold</t>
  </si>
  <si>
    <t>Kretkowski</t>
  </si>
  <si>
    <t>Stępowo</t>
  </si>
  <si>
    <t>Zakrocz</t>
  </si>
  <si>
    <t>Szwarzberg</t>
  </si>
  <si>
    <t>Lasadki</t>
  </si>
  <si>
    <t>Salwowski</t>
  </si>
  <si>
    <t>Dębówka</t>
  </si>
  <si>
    <t>Skrwilno</t>
  </si>
  <si>
    <t>Felicki</t>
  </si>
  <si>
    <t>Mieszkowski</t>
  </si>
  <si>
    <t>Strzygi</t>
  </si>
  <si>
    <t>Borzewski</t>
  </si>
  <si>
    <t>Marianki</t>
  </si>
  <si>
    <t>Orzeszkowski</t>
  </si>
  <si>
    <t>Rusinowo</t>
  </si>
  <si>
    <t>Starorypin</t>
  </si>
  <si>
    <t>Reinhard</t>
  </si>
  <si>
    <t>Warpalice</t>
  </si>
  <si>
    <t>Księte</t>
  </si>
  <si>
    <t>Świedziebnia</t>
  </si>
  <si>
    <t>Romocka</t>
  </si>
  <si>
    <t>Wyrzykowska</t>
  </si>
  <si>
    <t>Gniazdowska</t>
  </si>
  <si>
    <t>Stara Wola</t>
  </si>
  <si>
    <t>Szczutowo</t>
  </si>
  <si>
    <t>Minz</t>
  </si>
  <si>
    <t>Blizno</t>
  </si>
  <si>
    <t>Myszkowska
Pieknik</t>
  </si>
  <si>
    <t xml:space="preserve">
Czesław
</t>
  </si>
  <si>
    <t>Zbójno</t>
  </si>
  <si>
    <t>Lesmann</t>
  </si>
  <si>
    <t>Klonowo</t>
  </si>
  <si>
    <t>Moszczonne</t>
  </si>
  <si>
    <t>Barthel de Weydenthal</t>
  </si>
  <si>
    <t>Sokołowo</t>
  </si>
  <si>
    <t>Dzierżanowski</t>
  </si>
  <si>
    <t>Rudusk</t>
  </si>
  <si>
    <t>Piekarski</t>
  </si>
  <si>
    <t>Kłuśno</t>
  </si>
  <si>
    <t>Blumenzweig</t>
  </si>
  <si>
    <t>Brzuze</t>
  </si>
  <si>
    <t>Żałe</t>
  </si>
  <si>
    <t>Giżynek</t>
  </si>
  <si>
    <t>Przybyłowicz</t>
  </si>
  <si>
    <t>Nadróż</t>
  </si>
  <si>
    <t>Radzynek</t>
  </si>
  <si>
    <t>Kahn</t>
  </si>
  <si>
    <t>Ugoszcz</t>
  </si>
  <si>
    <t>Bożewska</t>
  </si>
  <si>
    <t>Matuszczyk ks.</t>
  </si>
  <si>
    <t>Kleszczyn</t>
  </si>
  <si>
    <t>Kowalewski</t>
  </si>
  <si>
    <t>Trąbin</t>
  </si>
  <si>
    <t>Kobrzyniec lit. F.</t>
  </si>
  <si>
    <t>Przeradzka</t>
  </si>
  <si>
    <t>Kobrzyniec Stary</t>
  </si>
  <si>
    <t>Zajdel</t>
  </si>
  <si>
    <t>Piekiełko</t>
  </si>
  <si>
    <t>Chmielniki</t>
  </si>
  <si>
    <t>Sępólno</t>
  </si>
  <si>
    <t>sępoleński</t>
  </si>
  <si>
    <t>Wiedenhoft</t>
  </si>
  <si>
    <t>Grochowiec</t>
  </si>
  <si>
    <t>Sikorz</t>
  </si>
  <si>
    <t>Orland</t>
  </si>
  <si>
    <t>Dietrich</t>
  </si>
  <si>
    <t>Lutówko</t>
  </si>
  <si>
    <t>Regliński</t>
  </si>
  <si>
    <t>Lutowo</t>
  </si>
  <si>
    <t>Kunca
Kunca z Włudów (żona)</t>
  </si>
  <si>
    <t>Szczepan
Aniela</t>
  </si>
  <si>
    <t>Kunca</t>
  </si>
  <si>
    <t>Trzciany</t>
  </si>
  <si>
    <t>Bothe</t>
  </si>
  <si>
    <t>Benon</t>
  </si>
  <si>
    <t>Niechorz</t>
  </si>
  <si>
    <t>Więcbork</t>
  </si>
  <si>
    <t>Schweitzer</t>
  </si>
  <si>
    <t>Bol.</t>
  </si>
  <si>
    <t>Zabartowo</t>
  </si>
  <si>
    <t>Ruks</t>
  </si>
  <si>
    <t>Emil i Elfryda</t>
  </si>
  <si>
    <t>Sucharski</t>
  </si>
  <si>
    <t>Czerzewski</t>
  </si>
  <si>
    <t>Suchorączek</t>
  </si>
  <si>
    <t>Pęperzyn</t>
  </si>
  <si>
    <t>Bigalke</t>
  </si>
  <si>
    <t>Erhard</t>
  </si>
  <si>
    <t>Sechafer</t>
  </si>
  <si>
    <t>Johanna</t>
  </si>
  <si>
    <t>Rumowo</t>
  </si>
  <si>
    <t>Sulczewska</t>
  </si>
  <si>
    <t>Zboże</t>
  </si>
  <si>
    <t>Przybylska
Przybylski</t>
  </si>
  <si>
    <t xml:space="preserve">Johanna
Kazimierz
</t>
  </si>
  <si>
    <t>Wielowicz</t>
  </si>
  <si>
    <t>Łuczyński</t>
  </si>
  <si>
    <t>Burdich</t>
  </si>
  <si>
    <t>Ber.</t>
  </si>
  <si>
    <t>Hilgendorf</t>
  </si>
  <si>
    <t>Duża Cerkwica</t>
  </si>
  <si>
    <t>Bratz</t>
  </si>
  <si>
    <t>Tarlach</t>
  </si>
  <si>
    <t>Mała Cerkwica</t>
  </si>
  <si>
    <t>Radzim</t>
  </si>
  <si>
    <t>Sejdowa</t>
  </si>
  <si>
    <t>Obkas</t>
  </si>
  <si>
    <t>Wegner</t>
  </si>
  <si>
    <t>Senske</t>
  </si>
  <si>
    <t>Splonskowski</t>
  </si>
  <si>
    <t>Gmina miejska Kamień</t>
  </si>
  <si>
    <t>Wałdówka</t>
  </si>
  <si>
    <t>Wałdowo</t>
  </si>
  <si>
    <t>Krüger</t>
  </si>
  <si>
    <t>Olszewka</t>
  </si>
  <si>
    <t>Stockmann</t>
  </si>
  <si>
    <t>Ciosek</t>
  </si>
  <si>
    <t xml:space="preserve">Winter
Winter </t>
  </si>
  <si>
    <t>Helmunt
Fryda</t>
  </si>
  <si>
    <t>Przepałkowo</t>
  </si>
  <si>
    <t>Rasmus </t>
  </si>
  <si>
    <t>Borówki</t>
  </si>
  <si>
    <t>Komierowo</t>
  </si>
  <si>
    <t>Komierowski</t>
  </si>
  <si>
    <t>Skarpa</t>
  </si>
  <si>
    <t>Sypniewo</t>
  </si>
  <si>
    <t>Goede</t>
  </si>
  <si>
    <t>Hen.</t>
  </si>
  <si>
    <t>Ursel</t>
  </si>
  <si>
    <t>Wilkens</t>
  </si>
  <si>
    <t>Ludwikowo</t>
  </si>
  <si>
    <t>Kropp</t>
  </si>
  <si>
    <t>Nowe-Wałdowo</t>
  </si>
  <si>
    <t>Gmina Nowe-Wałdowo</t>
  </si>
  <si>
    <t>Rogalin</t>
  </si>
  <si>
    <t>Foedisch</t>
  </si>
  <si>
    <t>Sośno-Zielonka</t>
  </si>
  <si>
    <r>
      <t>Kettelh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rt</t>
    </r>
  </si>
  <si>
    <r>
      <t>L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dke</t>
    </r>
  </si>
  <si>
    <t>Orzełek</t>
  </si>
  <si>
    <t>Hahn</t>
  </si>
  <si>
    <t>Runowo-Purzcza</t>
  </si>
  <si>
    <t>Krzywoszyński</t>
  </si>
  <si>
    <t>Stalówka</t>
  </si>
  <si>
    <t>Kcynia</t>
  </si>
  <si>
    <t>szubiński</t>
  </si>
  <si>
    <t>Breitag</t>
  </si>
  <si>
    <t>Karmelita</t>
  </si>
  <si>
    <t>Buśkiewicz</t>
  </si>
  <si>
    <t>Złotowo - Nowe</t>
  </si>
  <si>
    <t>Barcin</t>
  </si>
  <si>
    <t>Młodocin</t>
  </si>
  <si>
    <t>Malczewski</t>
  </si>
  <si>
    <t>Korytowski</t>
  </si>
  <si>
    <t>Piechcin</t>
  </si>
  <si>
    <t>Brzuszkiewicz</t>
  </si>
  <si>
    <r>
      <t>Z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hlsdorf</t>
    </r>
  </si>
  <si>
    <t>Dąbrówka Barc.</t>
  </si>
  <si>
    <t>Szubin Wieś</t>
  </si>
  <si>
    <t>Chomętowo</t>
  </si>
  <si>
    <t>Obielewo</t>
  </si>
  <si>
    <t>Kazimierz, Maksymilian, Teofil</t>
  </si>
  <si>
    <t>Żędowo</t>
  </si>
  <si>
    <t xml:space="preserve">Degler </t>
  </si>
  <si>
    <t>Smolarnia Mąkoszyn</t>
  </si>
  <si>
    <r>
      <t>B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ch</t>
    </r>
  </si>
  <si>
    <t>Dąbrówka Słupska I</t>
  </si>
  <si>
    <t>Królikowo</t>
  </si>
  <si>
    <t>Kietzmann</t>
  </si>
  <si>
    <t>Dąbrówka Słupska II</t>
  </si>
  <si>
    <t>Górki Dąbskie</t>
  </si>
  <si>
    <t>Kielin</t>
  </si>
  <si>
    <t>Rost</t>
  </si>
  <si>
    <t>Retkowo</t>
  </si>
  <si>
    <t>Chraplewo</t>
  </si>
  <si>
    <t>Ponikiewski</t>
  </si>
  <si>
    <t>Słupy</t>
  </si>
  <si>
    <t>Sobiejuchy</t>
  </si>
  <si>
    <t>Chłapowski</t>
  </si>
  <si>
    <t>Żabiszyn - ordynacja</t>
  </si>
  <si>
    <t>Żabiszyn</t>
  </si>
  <si>
    <t>Skórzewski</t>
  </si>
  <si>
    <t>Ojrzanowo</t>
  </si>
  <si>
    <t>Jeżewo</t>
  </si>
  <si>
    <t>Chwaliszewo</t>
  </si>
  <si>
    <t>Łankowice</t>
  </si>
  <si>
    <t>Szulczewski</t>
  </si>
  <si>
    <t>Słupowa</t>
  </si>
  <si>
    <t>Dobieszewko</t>
  </si>
  <si>
    <t>Langner</t>
  </si>
  <si>
    <r>
      <t>G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nther</t>
    </r>
  </si>
  <si>
    <t>Rozpętek</t>
  </si>
  <si>
    <t>Landgraf</t>
  </si>
  <si>
    <t>Grocholin</t>
  </si>
  <si>
    <t>Treskow</t>
  </si>
  <si>
    <t>Gromadno</t>
  </si>
  <si>
    <t>Reiss</t>
  </si>
  <si>
    <r>
      <t>Kr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ger</t>
    </r>
  </si>
  <si>
    <t>Kunowska</t>
  </si>
  <si>
    <t>Sierniki</t>
  </si>
  <si>
    <t>Smogulecka wieś</t>
  </si>
  <si>
    <t>Żurawia</t>
  </si>
  <si>
    <r>
      <t>B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low</t>
    </r>
  </si>
  <si>
    <t>Włodzimierzewo</t>
  </si>
  <si>
    <t>Dobieszewo</t>
  </si>
  <si>
    <t>De la Poussadiere</t>
  </si>
  <si>
    <t>Nowawieś Notecka</t>
  </si>
  <si>
    <t>Dickmann</t>
  </si>
  <si>
    <t>Zempel</t>
  </si>
  <si>
    <t>Karłowo</t>
  </si>
  <si>
    <t>Chobielin</t>
  </si>
  <si>
    <t>Samoklęski Małe</t>
  </si>
  <si>
    <t>Rejnowski</t>
  </si>
  <si>
    <t>Wieszki</t>
  </si>
  <si>
    <t>Owsianna</t>
  </si>
  <si>
    <t>Wojsławiec</t>
  </si>
  <si>
    <t>Wege</t>
  </si>
  <si>
    <t>Kołaczkowo</t>
  </si>
  <si>
    <t>Gruenke</t>
  </si>
  <si>
    <t>Stanisławka</t>
  </si>
  <si>
    <t>Żurczyn</t>
  </si>
  <si>
    <t>Poll</t>
  </si>
  <si>
    <t>Samoklęski Duże</t>
  </si>
  <si>
    <t>Pińsko</t>
  </si>
  <si>
    <t>Kiehn</t>
  </si>
  <si>
    <t>Szczepice</t>
  </si>
  <si>
    <t>Sipiory</t>
  </si>
  <si>
    <t>Fiszerowa z domu Piędzicka
Kiwerska z domu Piędzicka</t>
  </si>
  <si>
    <t>Janina
Maria</t>
  </si>
  <si>
    <t>Rostrzębowo</t>
  </si>
  <si>
    <t>Erika, Helga i Berta</t>
  </si>
  <si>
    <t>Gotlieb</t>
  </si>
  <si>
    <t>Mechnacz</t>
  </si>
  <si>
    <t>Welke</t>
  </si>
  <si>
    <t>Suchoręcz</t>
  </si>
  <si>
    <t>Naumann</t>
  </si>
  <si>
    <t>Berta</t>
  </si>
  <si>
    <t>Bąk</t>
  </si>
  <si>
    <t>Sipory</t>
  </si>
  <si>
    <t>Kaniath</t>
  </si>
  <si>
    <t>Smerzyn-Dwór</t>
  </si>
  <si>
    <t>Max</t>
  </si>
  <si>
    <t>Pturek</t>
  </si>
  <si>
    <t>Kobyliński</t>
  </si>
  <si>
    <t>Mamlicz Dwór</t>
  </si>
  <si>
    <t>Wolice</t>
  </si>
  <si>
    <t>Radtke</t>
  </si>
  <si>
    <t>Śniadecki</t>
  </si>
  <si>
    <t>Skórzewo</t>
  </si>
  <si>
    <t>Banerwald</t>
  </si>
  <si>
    <t>Lery</t>
  </si>
  <si>
    <t>Różanna</t>
  </si>
  <si>
    <t>świecki</t>
  </si>
  <si>
    <t>Miecz.</t>
  </si>
  <si>
    <t>Przysiersk</t>
  </si>
  <si>
    <t>Fetzenbrun</t>
  </si>
  <si>
    <t>Blimel</t>
  </si>
  <si>
    <t>Gawroniec</t>
  </si>
  <si>
    <t>Hoffmayer</t>
  </si>
  <si>
    <t>Kawęcin</t>
  </si>
  <si>
    <t>Poledno</t>
  </si>
  <si>
    <t>Fallois</t>
  </si>
  <si>
    <t>Wera</t>
  </si>
  <si>
    <t>Jarzębieniec</t>
  </si>
  <si>
    <t>Struwij</t>
  </si>
  <si>
    <t>Budyń</t>
  </si>
  <si>
    <t>Kattner</t>
  </si>
  <si>
    <t>Rówienica</t>
  </si>
  <si>
    <t>Drzycim</t>
  </si>
  <si>
    <t>Kentzer</t>
  </si>
  <si>
    <t>Dettmering</t>
  </si>
  <si>
    <t>Wik.</t>
  </si>
  <si>
    <t>Lubochin</t>
  </si>
  <si>
    <t>Sierosławek</t>
  </si>
  <si>
    <t>Grajewska</t>
  </si>
  <si>
    <t>Dólsk</t>
  </si>
  <si>
    <t>Clauss</t>
  </si>
  <si>
    <t>Margott</t>
  </si>
  <si>
    <t>Wery</t>
  </si>
  <si>
    <t>Ehlert</t>
  </si>
  <si>
    <t>Spławie</t>
  </si>
  <si>
    <t>Bohm</t>
  </si>
  <si>
    <t>Grunow</t>
  </si>
  <si>
    <t>Gródeczek</t>
  </si>
  <si>
    <t>Parlin</t>
  </si>
  <si>
    <t>Gruczno</t>
  </si>
  <si>
    <t>Wuthenan von</t>
  </si>
  <si>
    <t>Dworzysko</t>
  </si>
  <si>
    <r>
      <t>D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ring</t>
    </r>
  </si>
  <si>
    <t>Pauli</t>
  </si>
  <si>
    <t>Zajączkowo Wielkie</t>
  </si>
  <si>
    <t>Grupa</t>
  </si>
  <si>
    <t>Niemieckie Stwolno</t>
  </si>
  <si>
    <t>Gerhardt</t>
  </si>
  <si>
    <t>Michale</t>
  </si>
  <si>
    <t>Taszewo</t>
  </si>
  <si>
    <t>Jeżowo</t>
  </si>
  <si>
    <t xml:space="preserve">Antoni </t>
  </si>
  <si>
    <t>Laskowice</t>
  </si>
  <si>
    <t>Gordon</t>
  </si>
  <si>
    <t>Krąplewice</t>
  </si>
  <si>
    <t>Lipienki</t>
  </si>
  <si>
    <t>Liszkowski</t>
  </si>
  <si>
    <t>Brzemiona</t>
  </si>
  <si>
    <t>Lniano</t>
  </si>
  <si>
    <t>Nitykowski-Groellen</t>
  </si>
  <si>
    <t>Esden-Tempski</t>
  </si>
  <si>
    <t>Zalesie Szlacheckie</t>
  </si>
  <si>
    <t>Lnianek</t>
  </si>
  <si>
    <t>Janina-Janikowski</t>
  </si>
  <si>
    <t>Siemkowo</t>
  </si>
  <si>
    <t>Neumann</t>
  </si>
  <si>
    <t>Florian Stanisław</t>
  </si>
  <si>
    <t>Ostrowite Stępisko</t>
  </si>
  <si>
    <t>Hartwig</t>
  </si>
  <si>
    <t>Luchowo</t>
  </si>
  <si>
    <t>Mielcarek</t>
  </si>
  <si>
    <t>Nowe</t>
  </si>
  <si>
    <t>Donimirski</t>
  </si>
  <si>
    <t>Kończyce</t>
  </si>
  <si>
    <t>Gajewo</t>
  </si>
  <si>
    <t>Gizela</t>
  </si>
  <si>
    <t>Smarzewo</t>
  </si>
  <si>
    <t>Kries</t>
  </si>
  <si>
    <t>Zygfryd</t>
  </si>
  <si>
    <t>Kozielec</t>
  </si>
  <si>
    <t>Zollenkopf</t>
  </si>
  <si>
    <t>Tryl I</t>
  </si>
  <si>
    <t>Tryl II</t>
  </si>
  <si>
    <t>Osie</t>
  </si>
  <si>
    <t>Partyka</t>
  </si>
  <si>
    <t>Jaszcz</t>
  </si>
  <si>
    <t>Grabowa Buchta</t>
  </si>
  <si>
    <t>Bloch</t>
  </si>
  <si>
    <t>Niewieścin</t>
  </si>
  <si>
    <t>Pruszcz</t>
  </si>
  <si>
    <t>Luszkówko</t>
  </si>
  <si>
    <t>Luszkowo</t>
  </si>
  <si>
    <t>Miske</t>
  </si>
  <si>
    <t>Esden-Tempska</t>
  </si>
  <si>
    <t>Kręgiel</t>
  </si>
  <si>
    <t>Serock</t>
  </si>
  <si>
    <t>Montowski</t>
  </si>
  <si>
    <t>Szukaj</t>
  </si>
  <si>
    <t>Korthals</t>
  </si>
  <si>
    <t>Jasiniecki Młyn</t>
  </si>
  <si>
    <t>Schlichter</t>
  </si>
  <si>
    <t>Otton Karol</t>
  </si>
  <si>
    <t>Nowy Jasiniec</t>
  </si>
  <si>
    <t>Zwoliński</t>
  </si>
  <si>
    <t>Szewianek</t>
  </si>
  <si>
    <t>Świekatowo</t>
  </si>
  <si>
    <t>Szewno</t>
  </si>
  <si>
    <t>Mende</t>
  </si>
  <si>
    <t>Stążki</t>
  </si>
  <si>
    <t>Sulnowo</t>
  </si>
  <si>
    <t>Wiąg</t>
  </si>
  <si>
    <t>Finger</t>
  </si>
  <si>
    <t>Sartowice</t>
  </si>
  <si>
    <t>Schwanenfeld</t>
  </si>
  <si>
    <t>Belno</t>
  </si>
  <si>
    <t>Parczewski</t>
  </si>
  <si>
    <t>Nichoff</t>
  </si>
  <si>
    <t>Polski Konopat</t>
  </si>
  <si>
    <t>Morsk</t>
  </si>
  <si>
    <t>Warlubie</t>
  </si>
  <si>
    <t>Gerlich</t>
  </si>
  <si>
    <t>Fryd.</t>
  </si>
  <si>
    <t>Piła</t>
  </si>
  <si>
    <t>Stein</t>
  </si>
  <si>
    <t>Rulewo</t>
  </si>
  <si>
    <t>Maerker</t>
  </si>
  <si>
    <t>Reinchold</t>
  </si>
  <si>
    <t>Płochocin</t>
  </si>
  <si>
    <t>Udzierz</t>
  </si>
  <si>
    <t>Pstrąg</t>
  </si>
  <si>
    <t>Sew.</t>
  </si>
  <si>
    <t>Kasiorowski</t>
  </si>
  <si>
    <t>Mątawy</t>
  </si>
  <si>
    <t>Gmina Mątawy</t>
  </si>
  <si>
    <t>Przechowo</t>
  </si>
  <si>
    <t>Turzno</t>
  </si>
  <si>
    <t>Gajewska</t>
  </si>
  <si>
    <t>Gronowo</t>
  </si>
  <si>
    <t>Puzyna</t>
  </si>
  <si>
    <t>Gronówka</t>
  </si>
  <si>
    <t>Brąchnówko</t>
  </si>
  <si>
    <t>Chełmża Wieś</t>
  </si>
  <si>
    <t>Czarliński</t>
  </si>
  <si>
    <t>Nowa Chełmża</t>
  </si>
  <si>
    <t>Morański</t>
  </si>
  <si>
    <t>Głuchowo</t>
  </si>
  <si>
    <t>Grzywna Bisk.</t>
  </si>
  <si>
    <t>Grzywna Domena</t>
  </si>
  <si>
    <t>Mellinowa</t>
  </si>
  <si>
    <t>Grzywna Mała</t>
  </si>
  <si>
    <t>Wendlikowski</t>
  </si>
  <si>
    <t>Grzywna Szlach.</t>
  </si>
  <si>
    <t>Vorreyer</t>
  </si>
  <si>
    <t>Kończewice</t>
  </si>
  <si>
    <t>Morczyny</t>
  </si>
  <si>
    <t>Kuczwały</t>
  </si>
  <si>
    <t>Kalksteinowa</t>
  </si>
  <si>
    <t>Pluskowęsy</t>
  </si>
  <si>
    <t>Mirakowo</t>
  </si>
  <si>
    <t>Działowski</t>
  </si>
  <si>
    <t>Grodno</t>
  </si>
  <si>
    <t>Brzuzak</t>
  </si>
  <si>
    <t>Al.</t>
  </si>
  <si>
    <t>Sławkowo</t>
  </si>
  <si>
    <t>Browina-Zęgwirt</t>
  </si>
  <si>
    <t>Klussman</t>
  </si>
  <si>
    <t>Chrapice</t>
  </si>
  <si>
    <t>Blum</t>
  </si>
  <si>
    <t>Selma</t>
  </si>
  <si>
    <t>Kiełbasin</t>
  </si>
  <si>
    <t>Tolikówna</t>
  </si>
  <si>
    <t>Kiełbasinek</t>
  </si>
  <si>
    <t>Szczaniecki</t>
  </si>
  <si>
    <t>Bielczyny</t>
  </si>
  <si>
    <t>Trenkel</t>
  </si>
  <si>
    <t>Bocień</t>
  </si>
  <si>
    <t>Zelgno</t>
  </si>
  <si>
    <t>Dźwierzno</t>
  </si>
  <si>
    <t>Szerokapaś</t>
  </si>
  <si>
    <t>Dybowo</t>
  </si>
  <si>
    <t>Podgórz Wieś</t>
  </si>
  <si>
    <t>Modrzejewscy</t>
  </si>
  <si>
    <t>Lau</t>
  </si>
  <si>
    <t>Czarnowo</t>
  </si>
  <si>
    <r>
      <t>R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bner</t>
    </r>
  </si>
  <si>
    <t>Nichterlein</t>
  </si>
  <si>
    <t>Cichoradz</t>
  </si>
  <si>
    <t>Rzęczkowo</t>
  </si>
  <si>
    <t>Alvensleben</t>
  </si>
  <si>
    <t>Hude</t>
  </si>
  <si>
    <t>Franz i Anna</t>
  </si>
  <si>
    <t>Skłudzewo</t>
  </si>
  <si>
    <t>Moszkowski</t>
  </si>
  <si>
    <t>Borek</t>
  </si>
  <si>
    <t>Odejewski 
Graczkowski</t>
  </si>
  <si>
    <t>Stanisław
Jan</t>
  </si>
  <si>
    <t>Dębiny</t>
  </si>
  <si>
    <t>Łubianka</t>
  </si>
  <si>
    <t>Gierkowo</t>
  </si>
  <si>
    <t>Leszcz</t>
  </si>
  <si>
    <t>Klug
Werner</t>
  </si>
  <si>
    <t>Pigża</t>
  </si>
  <si>
    <t>Piwnice</t>
  </si>
  <si>
    <t>Przeczno</t>
  </si>
  <si>
    <t>Chlibkiewicz</t>
  </si>
  <si>
    <t>Słomowo</t>
  </si>
  <si>
    <t>Tilk (rodzeństwo)</t>
  </si>
  <si>
    <t>Wybcz, Wybczyk</t>
  </si>
  <si>
    <t>Warszawice</t>
  </si>
  <si>
    <t>Hulewicz</t>
  </si>
  <si>
    <t>Grębocin</t>
  </si>
  <si>
    <t>Śmieszny</t>
  </si>
  <si>
    <t>Winc.</t>
  </si>
  <si>
    <t>Jedwabno</t>
  </si>
  <si>
    <t>Mysłakowski</t>
  </si>
  <si>
    <t>Lubicz</t>
  </si>
  <si>
    <t>Wrembel</t>
  </si>
  <si>
    <t>Lipniczki</t>
  </si>
  <si>
    <t xml:space="preserve">Kentzer </t>
  </si>
  <si>
    <t>Bielawy Kaszcz.</t>
  </si>
  <si>
    <t>Sułkowska</t>
  </si>
  <si>
    <t>Kaszczorek</t>
  </si>
  <si>
    <t>Funke</t>
  </si>
  <si>
    <t>Koniczynka</t>
  </si>
  <si>
    <t>Lulkowo</t>
  </si>
  <si>
    <t>Feldkeller</t>
  </si>
  <si>
    <t>Kowróz</t>
  </si>
  <si>
    <t xml:space="preserve">Feld </t>
  </si>
  <si>
    <t>Leo</t>
  </si>
  <si>
    <t>Kowrózek</t>
  </si>
  <si>
    <t>Kiedroń</t>
  </si>
  <si>
    <t>Łysomice</t>
  </si>
  <si>
    <t>Donimiriski</t>
  </si>
  <si>
    <t>Ostaszewo</t>
  </si>
  <si>
    <t>Wytrębowice</t>
  </si>
  <si>
    <t>Papowo Toruńskie</t>
  </si>
  <si>
    <t>Różankowo</t>
  </si>
  <si>
    <t>Tylice</t>
  </si>
  <si>
    <t>Zakrzewko</t>
  </si>
  <si>
    <t>Katarzynka</t>
  </si>
  <si>
    <t>Zarząd Miejski Toruń</t>
  </si>
  <si>
    <t>Pędzewo</t>
  </si>
  <si>
    <t>Smolno</t>
  </si>
  <si>
    <t>Okraska</t>
  </si>
  <si>
    <t>Bocheńska</t>
  </si>
  <si>
    <t>Przysiek</t>
  </si>
  <si>
    <t>Szerokie</t>
  </si>
  <si>
    <t>Krowieniec</t>
  </si>
  <si>
    <t>Toruń m.</t>
  </si>
  <si>
    <t>Wilcza Kępa</t>
  </si>
  <si>
    <t>Złotoria</t>
  </si>
  <si>
    <t>Borowski</t>
  </si>
  <si>
    <t>Jeż. Chełmżyńskie</t>
  </si>
  <si>
    <t>Chełmża</t>
  </si>
  <si>
    <t>Bladowo</t>
  </si>
  <si>
    <t>Tuchola Wieś</t>
  </si>
  <si>
    <t>tucholski</t>
  </si>
  <si>
    <t>Zakryś</t>
  </si>
  <si>
    <t>Kiełpin</t>
  </si>
  <si>
    <r>
      <t>W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stenberg</t>
    </r>
  </si>
  <si>
    <t>Gerard</t>
  </si>
  <si>
    <t>Wielki Mędromierz</t>
  </si>
  <si>
    <t>Mały Mędromierz</t>
  </si>
  <si>
    <t>Mindak</t>
  </si>
  <si>
    <t>Gerth</t>
  </si>
  <si>
    <t>Łyskowo</t>
  </si>
  <si>
    <t>Rockstock</t>
  </si>
  <si>
    <t>Gulgowska</t>
  </si>
  <si>
    <t>Piastoszyn</t>
  </si>
  <si>
    <t>Raciąż</t>
  </si>
  <si>
    <t>Behrendt</t>
  </si>
  <si>
    <t>Lubieszyn</t>
  </si>
  <si>
    <t>Łaski</t>
  </si>
  <si>
    <t>Wysocki Młyn</t>
  </si>
  <si>
    <r>
      <t>B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tner</t>
    </r>
  </si>
  <si>
    <t>Połczyński</t>
  </si>
  <si>
    <t>Nowe Żalno</t>
  </si>
  <si>
    <t>Stobno</t>
  </si>
  <si>
    <t>Semrau</t>
  </si>
  <si>
    <t>Bysław</t>
  </si>
  <si>
    <t>Rutkiewicz</t>
  </si>
  <si>
    <t>Cekczyn</t>
  </si>
  <si>
    <t>Wełpin</t>
  </si>
  <si>
    <t>Daust</t>
  </si>
  <si>
    <t>Gostycyn</t>
  </si>
  <si>
    <t>Steinke</t>
  </si>
  <si>
    <t>Bagienica</t>
  </si>
  <si>
    <t>Radke</t>
  </si>
  <si>
    <t>Mała Klonia</t>
  </si>
  <si>
    <t>Stokman</t>
  </si>
  <si>
    <t>Wielka Klonia</t>
  </si>
  <si>
    <t>Litwiński</t>
  </si>
  <si>
    <t>Motyl</t>
  </si>
  <si>
    <t>Mała Komorza</t>
  </si>
  <si>
    <t>Wielka Komorza</t>
  </si>
  <si>
    <t>Lasek</t>
  </si>
  <si>
    <t>Hoffman</t>
  </si>
  <si>
    <t>Megger</t>
  </si>
  <si>
    <t>Wieszczyce</t>
  </si>
  <si>
    <t>Kęsowo</t>
  </si>
  <si>
    <t>Wehr</t>
  </si>
  <si>
    <t>Bralewnica</t>
  </si>
  <si>
    <t>Drożdzienica</t>
  </si>
  <si>
    <t>Siciny</t>
  </si>
  <si>
    <t>Czarnecki hr.</t>
  </si>
  <si>
    <t>Brzuchowo</t>
  </si>
  <si>
    <t>Willpiński</t>
  </si>
  <si>
    <t>Tuchółka</t>
  </si>
  <si>
    <t>German</t>
  </si>
  <si>
    <t>Budnik</t>
  </si>
  <si>
    <t>Orzechowo</t>
  </si>
  <si>
    <t>Ryńsk</t>
  </si>
  <si>
    <t>wąbrzeski</t>
  </si>
  <si>
    <t>Sojecki</t>
  </si>
  <si>
    <t>Sosnówka</t>
  </si>
  <si>
    <t>Gaebel</t>
  </si>
  <si>
    <t>Makswałd</t>
  </si>
  <si>
    <t>Wąbrzeźno</t>
  </si>
  <si>
    <t>Waligóra</t>
  </si>
  <si>
    <t>Nielub</t>
  </si>
  <si>
    <t>Mattes</t>
  </si>
  <si>
    <t>Wronie</t>
  </si>
  <si>
    <t>Gziki</t>
  </si>
  <si>
    <t>Wałycz</t>
  </si>
  <si>
    <t>Trzcianek</t>
  </si>
  <si>
    <t>Pflug</t>
  </si>
  <si>
    <r>
      <t>G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nter</t>
    </r>
  </si>
  <si>
    <t>Mgowo</t>
  </si>
  <si>
    <t>Płużnica</t>
  </si>
  <si>
    <t xml:space="preserve">Ślaski </t>
  </si>
  <si>
    <t>Zaskocz</t>
  </si>
  <si>
    <t>Książki</t>
  </si>
  <si>
    <t>Cleinow</t>
  </si>
  <si>
    <t>Kurkocin</t>
  </si>
  <si>
    <t>Wielkie Radowiska</t>
  </si>
  <si>
    <t>Johan</t>
  </si>
  <si>
    <t>Dylewo</t>
  </si>
  <si>
    <t>Jehnke</t>
  </si>
  <si>
    <t>Sig.</t>
  </si>
  <si>
    <t>Przywieczerska</t>
  </si>
  <si>
    <t>Pruska Łąka</t>
  </si>
  <si>
    <t>Wielkie Rychnowo</t>
  </si>
  <si>
    <t>Wielka Łąka</t>
  </si>
  <si>
    <t>Mlewiec</t>
  </si>
  <si>
    <t>Kerner dr</t>
  </si>
  <si>
    <t>Borówno</t>
  </si>
  <si>
    <t>Srebrniki</t>
  </si>
  <si>
    <t>Maternicki</t>
  </si>
  <si>
    <t>Szewy</t>
  </si>
  <si>
    <t>Alfons</t>
  </si>
  <si>
    <t>Żabolowo</t>
  </si>
  <si>
    <t>Dębowa Łąka</t>
  </si>
  <si>
    <t>Feliksowo</t>
  </si>
  <si>
    <t>Koppe (Kopecki)</t>
  </si>
  <si>
    <t>Niedzwiedź</t>
  </si>
  <si>
    <t>Słuchaj</t>
  </si>
  <si>
    <t>Podzamek Golubski</t>
  </si>
  <si>
    <t>Menike</t>
  </si>
  <si>
    <t>Skępsk</t>
  </si>
  <si>
    <t>Szymański</t>
  </si>
  <si>
    <t>Gościński</t>
  </si>
  <si>
    <t>Gałczewko</t>
  </si>
  <si>
    <t>Szmelzer</t>
  </si>
  <si>
    <t>Nowawieś</t>
  </si>
  <si>
    <t>Prabucki</t>
  </si>
  <si>
    <t>Owieczkowo</t>
  </si>
  <si>
    <t>Płocieniak</t>
  </si>
  <si>
    <t>Przeszkoda</t>
  </si>
  <si>
    <t>Jeleniewski</t>
  </si>
  <si>
    <t>Elzamowo</t>
  </si>
  <si>
    <t>Stary Zieleń</t>
  </si>
  <si>
    <t>Kowalewo</t>
  </si>
  <si>
    <t>Tea</t>
  </si>
  <si>
    <t>Szychowo</t>
  </si>
  <si>
    <t>Reich</t>
  </si>
  <si>
    <t>Chełmonie</t>
  </si>
  <si>
    <t>Kriess</t>
  </si>
  <si>
    <t>Franksztyn</t>
  </si>
  <si>
    <t>Phull</t>
  </si>
  <si>
    <t>Zapluskowęsy</t>
  </si>
  <si>
    <t>Ciechocka</t>
  </si>
  <si>
    <t>Pluskowęzy</t>
  </si>
  <si>
    <t>Frydrychowo</t>
  </si>
  <si>
    <t>Bartoszewice</t>
  </si>
  <si>
    <t>Rutkowice</t>
  </si>
  <si>
    <t>Chodecz</t>
  </si>
  <si>
    <t>włocławski</t>
  </si>
  <si>
    <t>Jerzy Edmund Marian</t>
  </si>
  <si>
    <t>Higersberger</t>
  </si>
  <si>
    <t>Janusz Aleksander</t>
  </si>
  <si>
    <t>Brzyszewo-Sobiczewy</t>
  </si>
  <si>
    <t>Morzycki</t>
  </si>
  <si>
    <t>Lucjan Piotr Konstanty</t>
  </si>
  <si>
    <t>Pieleszki</t>
  </si>
  <si>
    <t>Misiewicz</t>
  </si>
  <si>
    <t>Tadeusz Roman</t>
  </si>
  <si>
    <t>Wojciech Mikołaj Marian</t>
  </si>
  <si>
    <t>Kobyla Łąka</t>
  </si>
  <si>
    <t>Zakrzewski i inni (11 osób)</t>
  </si>
  <si>
    <t>Kostulin</t>
  </si>
  <si>
    <t xml:space="preserve">Wiszniewska (3/4 części)
Ciechomski (1/4 niepodzielnie)
</t>
  </si>
  <si>
    <t xml:space="preserve">Ewa Maria
Konstanty Tadeusz
</t>
  </si>
  <si>
    <t>Łakno</t>
  </si>
  <si>
    <t>Sierakowscy</t>
  </si>
  <si>
    <t>Józef Władysław</t>
  </si>
  <si>
    <t>Lubieniec</t>
  </si>
  <si>
    <t>Guziński</t>
  </si>
  <si>
    <t>Ignalin</t>
  </si>
  <si>
    <t xml:space="preserve">Karol Lucjan </t>
  </si>
  <si>
    <t>Wilczewski</t>
  </si>
  <si>
    <t xml:space="preserve">Melchior Modest
</t>
  </si>
  <si>
    <t>Szczecin</t>
  </si>
  <si>
    <t>Niesiołowski i dwie osoby w częściach równych niepodzielnych</t>
  </si>
  <si>
    <t>Zieleniewo</t>
  </si>
  <si>
    <t>Arendt</t>
  </si>
  <si>
    <t>Mstowo</t>
  </si>
  <si>
    <t>Klejbach</t>
  </si>
  <si>
    <t xml:space="preserve">Chodeczek </t>
  </si>
  <si>
    <t>Baruchowo</t>
  </si>
  <si>
    <t>Kretkowska</t>
  </si>
  <si>
    <t>Więcławice-Dobrzelewice (Więsławice)</t>
  </si>
  <si>
    <t>Kretkowscy</t>
  </si>
  <si>
    <t>Leon Zbigniew i Bogdan Bronisław</t>
  </si>
  <si>
    <t>Skrzynki-Lubaty (Czarne)</t>
  </si>
  <si>
    <t>Mirosławski</t>
  </si>
  <si>
    <t>Komecki</t>
  </si>
  <si>
    <t>Zygmunt Marian</t>
  </si>
  <si>
    <t>Dąbrówka lit. A. i B.</t>
  </si>
  <si>
    <t>Kowal</t>
  </si>
  <si>
    <t>Grodztwo-Kowal</t>
  </si>
  <si>
    <t>Skarb Państwa
Radowska (część B)</t>
  </si>
  <si>
    <t>Ryfka</t>
  </si>
  <si>
    <t>Czerniewiczki</t>
  </si>
  <si>
    <t>Rozen
Janota
Jurant
Skarb Państwa</t>
  </si>
  <si>
    <t xml:space="preserve">Tadeusz
Wojciech
Zenon
</t>
  </si>
  <si>
    <t>Falborz</t>
  </si>
  <si>
    <t>Szajewska</t>
  </si>
  <si>
    <t>Falborz vel Chwalborz</t>
  </si>
  <si>
    <t xml:space="preserve">Henryk Marcin
</t>
  </si>
  <si>
    <t>Jądrowice</t>
  </si>
  <si>
    <t xml:space="preserve">Kazimierz
</t>
  </si>
  <si>
    <t>Kuczyna</t>
  </si>
  <si>
    <r>
      <t>Bl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ge</t>
    </r>
  </si>
  <si>
    <t>Alfred Henryk</t>
  </si>
  <si>
    <t>Miechowice</t>
  </si>
  <si>
    <t xml:space="preserve">Bacciareli
</t>
  </si>
  <si>
    <t>Cezary</t>
  </si>
  <si>
    <t>Stary Brześć</t>
  </si>
  <si>
    <t>Wola-Kąkowa</t>
  </si>
  <si>
    <t>Kępka-Szlachecka</t>
  </si>
  <si>
    <t>Kłóbka</t>
  </si>
  <si>
    <t>Dębowscy</t>
  </si>
  <si>
    <t>Mikołaj i Jadwiga</t>
  </si>
  <si>
    <t>Orpiszewski</t>
  </si>
  <si>
    <t>Ludwik August Lucjan</t>
  </si>
  <si>
    <t>Lutobórz</t>
  </si>
  <si>
    <t>Modlibórz</t>
  </si>
  <si>
    <t>Racięcki</t>
  </si>
  <si>
    <t>Rzegocin-Rzeźewo</t>
  </si>
  <si>
    <t>Unisławice</t>
  </si>
  <si>
    <t>Jankowscy
6-ciu innych</t>
  </si>
  <si>
    <t>Adam i Maria</t>
  </si>
  <si>
    <t>Polańscy
Polasińska
Wielogłowska
Głodzińska</t>
  </si>
  <si>
    <t xml:space="preserve">Wacław i Zofia
Władysława
Helena
</t>
  </si>
  <si>
    <t>Biernatki</t>
  </si>
  <si>
    <t>Kiedrzyńska</t>
  </si>
  <si>
    <t>Kazanie</t>
  </si>
  <si>
    <t>Koniec-Kwilno</t>
  </si>
  <si>
    <t>Pańka</t>
  </si>
  <si>
    <t>Korzeszynek</t>
  </si>
  <si>
    <t>Krowice</t>
  </si>
  <si>
    <t>Szajewscy</t>
  </si>
  <si>
    <t>Ignacy i Cecylia</t>
  </si>
  <si>
    <t>Lubraniec i Lubrańczyk</t>
  </si>
  <si>
    <t>Ossowo</t>
  </si>
  <si>
    <t>Tabaczyńska</t>
  </si>
  <si>
    <t>Redecz-Kalny</t>
  </si>
  <si>
    <t>Redecz-Wielki</t>
  </si>
  <si>
    <t>Siarczyce</t>
  </si>
  <si>
    <r>
      <t>Kryger vel Kr</t>
    </r>
    <r>
      <rPr>
        <sz val="11"/>
        <rFont val="Calibri"/>
        <family val="2"/>
        <charset val="238"/>
      </rPr>
      <t>üger</t>
    </r>
  </si>
  <si>
    <t>Siemnówek</t>
  </si>
  <si>
    <t>Nachtigal, Łaski</t>
  </si>
  <si>
    <t xml:space="preserve">Kazimierz
</t>
  </si>
  <si>
    <t>Sułkówek</t>
  </si>
  <si>
    <t>Sykuła</t>
  </si>
  <si>
    <t>Turowo</t>
  </si>
  <si>
    <t>Beszyn</t>
  </si>
  <si>
    <t>Treutler</t>
  </si>
  <si>
    <t>Władysław Ryszard i Wanda Antonina</t>
  </si>
  <si>
    <t>Dziankowo</t>
  </si>
  <si>
    <t>Ruszkowski</t>
  </si>
  <si>
    <t>Dziankówek</t>
  </si>
  <si>
    <t>Gole</t>
  </si>
  <si>
    <t>Szempliński</t>
  </si>
  <si>
    <t>Stępka</t>
  </si>
  <si>
    <t>Świerna</t>
  </si>
  <si>
    <t>Wąwał</t>
  </si>
  <si>
    <t>Radomski</t>
  </si>
  <si>
    <t>Wola-Olszowa</t>
  </si>
  <si>
    <t>Wojdeccy</t>
  </si>
  <si>
    <t>Władysław i Wacława</t>
  </si>
  <si>
    <t>Przedecz</t>
  </si>
  <si>
    <t>Piętka
Skarb Państwa</t>
  </si>
  <si>
    <t xml:space="preserve">Bolesław
</t>
  </si>
  <si>
    <t>Dziewczopólko</t>
  </si>
  <si>
    <t>Adam i Leokadia</t>
  </si>
  <si>
    <t>Zbijewo</t>
  </si>
  <si>
    <t>Arciszewo</t>
  </si>
  <si>
    <t>Pyszkowo</t>
  </si>
  <si>
    <t>1) Nachtygal; 2) Nachtygal, Kurc, Wilner, Łepek, Pałatowska i Łaska</t>
  </si>
  <si>
    <t>1) Chawa 1/2; 2) Szoel-Lajzer i Iceck-Jankew Nachtygal, Ryfka, Ruchla, Chana-Gitla, Hendel, Łaja - w równych częściach pozostała połowa</t>
  </si>
  <si>
    <t>Bierzyn Dominium</t>
  </si>
  <si>
    <t>1) Porowscy, 2) Korzeniowska z Tymowskich, 3) Tymowski</t>
  </si>
  <si>
    <t>1) Sylwester i Maria małżonkowie, Aleksandra, 2) Wanda Ludwika, 3) Franciszek Stanisław</t>
  </si>
  <si>
    <t>Borzymie</t>
  </si>
  <si>
    <t>Siniarscy-Czapliccy</t>
  </si>
  <si>
    <t>Kazimierz 1/2 i Ludwik 1/2</t>
  </si>
  <si>
    <t>Borzymowice</t>
  </si>
  <si>
    <t>Byszewscy</t>
  </si>
  <si>
    <t>Antoni Władysław  i Alicja Karolina Łucja</t>
  </si>
  <si>
    <t>Boniewo</t>
  </si>
  <si>
    <t>Czuple</t>
  </si>
  <si>
    <t>Paweł Artur</t>
  </si>
  <si>
    <t>Grójec</t>
  </si>
  <si>
    <t>Sojecka
Stokowska</t>
  </si>
  <si>
    <t>Teresa Maria
Irena Olga</t>
  </si>
  <si>
    <t>Kaniewo</t>
  </si>
  <si>
    <t xml:space="preserve">Steinmejer
Berg
</t>
  </si>
  <si>
    <t>Zofia
Wiktor, Helena i Lilianna</t>
  </si>
  <si>
    <t>Łania</t>
  </si>
  <si>
    <t>Franciszek i Stefan</t>
  </si>
  <si>
    <t>Łąki-Wielkie</t>
  </si>
  <si>
    <r>
      <t>W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nsche</t>
    </r>
  </si>
  <si>
    <t>Łąki Zwiastowe</t>
  </si>
  <si>
    <t>Łąki Markowe</t>
  </si>
  <si>
    <t>Praszkier</t>
  </si>
  <si>
    <t>Osiecz Mały</t>
  </si>
  <si>
    <t>hr. Broel-Plater</t>
  </si>
  <si>
    <t>Witold Maria Aleksander</t>
  </si>
  <si>
    <t>Osiecz Wielki</t>
  </si>
  <si>
    <t>Otmianowo</t>
  </si>
  <si>
    <t>Dobrska</t>
  </si>
  <si>
    <t>Halina Bogumiła</t>
  </si>
  <si>
    <t>Paruszewice</t>
  </si>
  <si>
    <t>Zachorski</t>
  </si>
  <si>
    <t>1) Korolkiewiczowa 2/3  2) Siniarski-Czaplicki 1/3</t>
  </si>
  <si>
    <t>1) Wanda Maria 2) Ludwik</t>
  </si>
  <si>
    <t>Siewiersk</t>
  </si>
  <si>
    <t>Uklejnica</t>
  </si>
  <si>
    <t>Halweg</t>
  </si>
  <si>
    <t>Rudolf i Joanna</t>
  </si>
  <si>
    <t>Wola Adamowa</t>
  </si>
  <si>
    <t>Feliks Witold</t>
  </si>
  <si>
    <t>Wólka Paruszewska</t>
  </si>
  <si>
    <t>Wizer</t>
  </si>
  <si>
    <t>Szczytno</t>
  </si>
  <si>
    <t>Antoni Władysław</t>
  </si>
  <si>
    <t>Bodzanówek</t>
  </si>
  <si>
    <t>Küster</t>
  </si>
  <si>
    <t>Franciszek Jerzy i Halina</t>
  </si>
  <si>
    <t>Choceń</t>
  </si>
  <si>
    <t>Chudzińscy</t>
  </si>
  <si>
    <t>Władysław i Maria</t>
  </si>
  <si>
    <t>Dembice</t>
  </si>
  <si>
    <t>Haack</t>
  </si>
  <si>
    <t>Włodzimierz Hugo</t>
  </si>
  <si>
    <t>Feldt</t>
  </si>
  <si>
    <t>Artur Alexander</t>
  </si>
  <si>
    <t>Czaplicki</t>
  </si>
  <si>
    <t xml:space="preserve">Lucjan </t>
  </si>
  <si>
    <t>Krukowo</t>
  </si>
  <si>
    <t>Sulimierska</t>
  </si>
  <si>
    <t>Maria Krystyna</t>
  </si>
  <si>
    <t>Olga Jadwiga</t>
  </si>
  <si>
    <t>Wola Nakonowska</t>
  </si>
  <si>
    <t>spadkobiercy Stanisława Joachima</t>
  </si>
  <si>
    <t>Siniarski-Czaplicki</t>
  </si>
  <si>
    <t>Michelis</t>
  </si>
  <si>
    <t>Olganowo</t>
  </si>
  <si>
    <t>Smólsk</t>
  </si>
  <si>
    <t>Szczutkowo</t>
  </si>
  <si>
    <t>Skarb Państwa (Nehring)</t>
  </si>
  <si>
    <t>Findeisen</t>
  </si>
  <si>
    <t>Wichrowice</t>
  </si>
  <si>
    <t>Stokowscy</t>
  </si>
  <si>
    <t>Zofia, Zygmunt, Władysław, Jan i Zbigniew</t>
  </si>
  <si>
    <t>Hemplerowie</t>
  </si>
  <si>
    <t>Edward i Leokadia</t>
  </si>
  <si>
    <t>Wilkowiczki</t>
  </si>
  <si>
    <t>Brzosko</t>
  </si>
  <si>
    <t>Aleksander Bronisław</t>
  </si>
  <si>
    <t>Ząbin, Ząbinek</t>
  </si>
  <si>
    <t>Białeccy</t>
  </si>
  <si>
    <t>Teodor i Halina</t>
  </si>
  <si>
    <t>Świętosław</t>
  </si>
  <si>
    <t>1) Gertruda Urszula Wunsche 2) Wilhelmina Szulc</t>
  </si>
  <si>
    <t>1) 75% 2) 25 %</t>
  </si>
  <si>
    <t>Kuźnice</t>
  </si>
  <si>
    <t>Szymańscy</t>
  </si>
  <si>
    <t>Janina i Stanisław</t>
  </si>
  <si>
    <t>Aleksandrowo</t>
  </si>
  <si>
    <t>Wieniec</t>
  </si>
  <si>
    <t>Kronenberg</t>
  </si>
  <si>
    <t>Leopold Jan</t>
  </si>
  <si>
    <t>Dubielewo</t>
  </si>
  <si>
    <t>Gustorzyn</t>
  </si>
  <si>
    <t>Wieniec-Dziadowo</t>
  </si>
  <si>
    <t>Wistka-Królewska</t>
  </si>
  <si>
    <t>Dobiegniewo</t>
  </si>
  <si>
    <t xml:space="preserve">Meisner </t>
  </si>
  <si>
    <t>Jan, Jadwiga i Halina</t>
  </si>
  <si>
    <t>Wajda
Bretes</t>
  </si>
  <si>
    <t>Helena
Ignacy</t>
  </si>
  <si>
    <t>Osada Piaski</t>
  </si>
  <si>
    <t>Frank
Przybyszewska</t>
  </si>
  <si>
    <t>Józef
Kazimiera</t>
  </si>
  <si>
    <t>Jezioro Rakutowskie</t>
  </si>
  <si>
    <t>Jezioro Przedecz</t>
  </si>
  <si>
    <t>Michelin</t>
  </si>
  <si>
    <t>Nieżychowo</t>
  </si>
  <si>
    <t>Białośliwie</t>
  </si>
  <si>
    <t>wyrzyski</t>
  </si>
  <si>
    <t>Wymysłowo</t>
  </si>
  <si>
    <t>Jańczyn</t>
  </si>
  <si>
    <t>Zieck</t>
  </si>
  <si>
    <t>Kocewo</t>
  </si>
  <si>
    <t>Wapniarnia F. A. Poznań</t>
  </si>
  <si>
    <t>Ferdynandowo</t>
  </si>
  <si>
    <t>Jerzy Franciszek</t>
  </si>
  <si>
    <t>Józefinowo</t>
  </si>
  <si>
    <t>Łobżenica</t>
  </si>
  <si>
    <t>Maciejewscy</t>
  </si>
  <si>
    <t>Ludwik i Władysława (żona)</t>
  </si>
  <si>
    <t>Dźwierszno Małe</t>
  </si>
  <si>
    <t>Kreczowiczowa ( z d. Kozłowska)</t>
  </si>
  <si>
    <t>Puszczka</t>
  </si>
  <si>
    <t>Półjanowska (z d. Przybyłówna)</t>
  </si>
  <si>
    <t>Dziegciarnia</t>
  </si>
  <si>
    <t>Marquardt</t>
  </si>
  <si>
    <t>Emil i Lina (żona)</t>
  </si>
  <si>
    <t>Szczerbin</t>
  </si>
  <si>
    <t>Nowakowska (z d. Choroszewa)</t>
  </si>
  <si>
    <t>Zdzisława</t>
  </si>
  <si>
    <t>Marynka</t>
  </si>
  <si>
    <t>Job Wilhelm Karl</t>
  </si>
  <si>
    <t>Trzeboń</t>
  </si>
  <si>
    <t>Nowardowa (z d. Encel)</t>
  </si>
  <si>
    <t>Kościerzyn Mały</t>
  </si>
  <si>
    <r>
      <t>L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</rPr>
      <t>z</t>
    </r>
    <r>
      <rPr>
        <sz val="11"/>
        <rFont val="Calibri"/>
        <family val="2"/>
        <charset val="238"/>
        <scheme val="minor"/>
      </rPr>
      <t>ke</t>
    </r>
  </si>
  <si>
    <t>Edward i Elza (żona)</t>
  </si>
  <si>
    <t>Witrogoszcz</t>
  </si>
  <si>
    <t>Schulz</t>
  </si>
  <si>
    <t>Marcin Herbert</t>
  </si>
  <si>
    <t>Graczykowski</t>
  </si>
  <si>
    <t>Biegodzin</t>
  </si>
  <si>
    <t>Karl i Ida (żona)</t>
  </si>
  <si>
    <t>Chlebno</t>
  </si>
  <si>
    <t>Limburg Styrum</t>
  </si>
  <si>
    <t>Fryderyk Wilhelm</t>
  </si>
  <si>
    <t>Kruszki</t>
  </si>
  <si>
    <t>Kropp (z d. Memring)</t>
  </si>
  <si>
    <t>Hilda</t>
  </si>
  <si>
    <t>Limburg</t>
  </si>
  <si>
    <t>Strom
Fryderyk
Wilhelm</t>
  </si>
  <si>
    <t>Brzostowo</t>
  </si>
  <si>
    <t>Popielówna (po mężu Górska)</t>
  </si>
  <si>
    <t>Konstantowo</t>
  </si>
  <si>
    <t>Mrocza</t>
  </si>
  <si>
    <t>Drahein</t>
  </si>
  <si>
    <t>Emil i Anna (żona)</t>
  </si>
  <si>
    <r>
      <t>Erdmann (z d. M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ller)</t>
    </r>
  </si>
  <si>
    <t>Irma</t>
  </si>
  <si>
    <t>Orlinek</t>
  </si>
  <si>
    <t>Kaczorowskie</t>
  </si>
  <si>
    <t>Stanisława, Cecylia
i Zofia</t>
  </si>
  <si>
    <t>Jadwigowo</t>
  </si>
  <si>
    <t>Papstein</t>
  </si>
  <si>
    <t>Mahlrahn</t>
  </si>
  <si>
    <t>Fryderyk i Olga (żona)</t>
  </si>
  <si>
    <t>Robert (senior)</t>
  </si>
  <si>
    <t>Matyldzin</t>
  </si>
  <si>
    <t>Ernst Fryderyk Karl Wilhelm</t>
  </si>
  <si>
    <t>Wyrza</t>
  </si>
  <si>
    <t>Ernst (Starszy)</t>
  </si>
  <si>
    <t>Witosław</t>
  </si>
  <si>
    <t xml:space="preserve">Kaczorowski </t>
  </si>
  <si>
    <t>Kiwerska ( z d. Czarnowska)</t>
  </si>
  <si>
    <t>Skalski</t>
  </si>
  <si>
    <t>Katarzynie</t>
  </si>
  <si>
    <t>Kreklau</t>
  </si>
  <si>
    <t xml:space="preserve">Kalkstein-Orłowski </t>
  </si>
  <si>
    <t>Wąwelno</t>
  </si>
  <si>
    <t>Morawscy</t>
  </si>
  <si>
    <t>Kazimierz i Maria</t>
  </si>
  <si>
    <t>Tuszkowo</t>
  </si>
  <si>
    <t>Gliszcz</t>
  </si>
  <si>
    <t>Prigann</t>
  </si>
  <si>
    <t>Artur i Olga</t>
  </si>
  <si>
    <t>Beyer (z d. Barnak, wdowa)</t>
  </si>
  <si>
    <t>Frida</t>
  </si>
  <si>
    <t>Słupówko</t>
  </si>
  <si>
    <t>August i Ida</t>
  </si>
  <si>
    <t>Drążonek</t>
  </si>
  <si>
    <t>Drążno</t>
  </si>
  <si>
    <t>Czeszewski</t>
  </si>
  <si>
    <t>Chwałka</t>
  </si>
  <si>
    <t>Wnuk</t>
  </si>
  <si>
    <t>Maliński (dr)</t>
  </si>
  <si>
    <t>Jezioro Wiele</t>
  </si>
  <si>
    <t>Trzeciewnica</t>
  </si>
  <si>
    <t>Kaczorowska (z d. Byłynia)</t>
  </si>
  <si>
    <t xml:space="preserve">Emilia </t>
  </si>
  <si>
    <t>Dębowo</t>
  </si>
  <si>
    <t>Ginter</t>
  </si>
  <si>
    <t>Martini</t>
  </si>
  <si>
    <t>Lubaszcz</t>
  </si>
  <si>
    <t>Olszewka Mała</t>
  </si>
  <si>
    <t>Doering</t>
  </si>
  <si>
    <t>Olszewka Duża</t>
  </si>
  <si>
    <t>Birschel (dr)</t>
  </si>
  <si>
    <t>Karnówko</t>
  </si>
  <si>
    <t>Karnowo-Nakło</t>
  </si>
  <si>
    <t>Biniakowska (z d. Sieweratów)</t>
  </si>
  <si>
    <t>Nowakówko</t>
  </si>
  <si>
    <t>Biegalke (z d. Prochnów)</t>
  </si>
  <si>
    <t>Modrakowo</t>
  </si>
  <si>
    <t>Pazderscy</t>
  </si>
  <si>
    <t>Władysław i Apolonia</t>
  </si>
  <si>
    <t>Karnowo</t>
  </si>
  <si>
    <t>Hass</t>
  </si>
  <si>
    <t>Gerstenberg (z d. Oehlke)</t>
  </si>
  <si>
    <t>Kraczki</t>
  </si>
  <si>
    <t>Sadki</t>
  </si>
  <si>
    <t>Mrozowo</t>
  </si>
  <si>
    <t>Żelazno</t>
  </si>
  <si>
    <t>Śmielin</t>
  </si>
  <si>
    <t>Dębionek</t>
  </si>
  <si>
    <t>Czajka</t>
  </si>
  <si>
    <t>Radzicz</t>
  </si>
  <si>
    <t>Belter</t>
  </si>
  <si>
    <t>Kisson</t>
  </si>
  <si>
    <t>Samostrzel</t>
  </si>
  <si>
    <t>Płaczek</t>
  </si>
  <si>
    <t>Falmierowo</t>
  </si>
  <si>
    <t>Wyrzysk</t>
  </si>
  <si>
    <t>Młotkówko</t>
  </si>
  <si>
    <t>Robert i Emmi (żona)</t>
  </si>
  <si>
    <t>Warmbier</t>
  </si>
  <si>
    <t>Ernst i Luise (żona)</t>
  </si>
  <si>
    <t>Gleszczonek</t>
  </si>
  <si>
    <t>Stablewska
Chłapowski</t>
  </si>
  <si>
    <t>Emilia
Konstanty</t>
  </si>
  <si>
    <t>Bagdad</t>
  </si>
  <si>
    <t>Kosztowo</t>
  </si>
  <si>
    <t>Beuttner</t>
  </si>
  <si>
    <t>Sobieszczyk (wel Buretta)</t>
  </si>
  <si>
    <t>Dąbki</t>
  </si>
  <si>
    <t>Dobrzyniewo</t>
  </si>
  <si>
    <t>Kujath-Dobbertin</t>
  </si>
  <si>
    <t xml:space="preserve">
</t>
  </si>
  <si>
    <t>Polanowo</t>
  </si>
  <si>
    <t>Kunz</t>
  </si>
  <si>
    <t>Amerykański Komitet Opieki nad Dzieckiem</t>
  </si>
  <si>
    <t>Rzęszkowo</t>
  </si>
  <si>
    <t>Piotrowscy</t>
  </si>
  <si>
    <t>Zofia, Aniela
i Zygmunt</t>
  </si>
  <si>
    <t>Glesno</t>
  </si>
  <si>
    <t>Jeziorki Koszt.</t>
  </si>
  <si>
    <t>Gmurowo</t>
  </si>
  <si>
    <t>Gmurowski</t>
  </si>
  <si>
    <t>Wojciech Kazimierz</t>
  </si>
  <si>
    <t>Bądecz</t>
  </si>
  <si>
    <t>Olszański
Godlewska</t>
  </si>
  <si>
    <t>Napoleon
Maria</t>
  </si>
  <si>
    <t>Przedgórze</t>
  </si>
  <si>
    <t>Młotkowo</t>
  </si>
  <si>
    <t xml:space="preserve">Hertz </t>
  </si>
  <si>
    <t>Rudna Nowa</t>
  </si>
  <si>
    <r>
      <t>Schmeckel (z d. Kr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ger)</t>
    </r>
  </si>
  <si>
    <t>Stare</t>
  </si>
  <si>
    <t>Kostrzynek</t>
  </si>
  <si>
    <t>Czajcze</t>
  </si>
  <si>
    <t>Goltz</t>
  </si>
  <si>
    <t>Albert Emil Johanns</t>
  </si>
  <si>
    <t>Sędziniec</t>
  </si>
  <si>
    <t>Riehter</t>
  </si>
  <si>
    <t>Helmunt</t>
  </si>
  <si>
    <t>Wysoka Mała</t>
  </si>
  <si>
    <t>Borowo</t>
  </si>
  <si>
    <t>Szamocin</t>
  </si>
  <si>
    <t>chodzieski</t>
  </si>
  <si>
    <t>poznańskie</t>
  </si>
  <si>
    <t>Radetzke</t>
  </si>
  <si>
    <t>Cisza</t>
  </si>
  <si>
    <t>Chodzież</t>
  </si>
  <si>
    <t>Wedrychowicz</t>
  </si>
  <si>
    <t>Dziembowo</t>
  </si>
  <si>
    <t>Kaczory</t>
  </si>
  <si>
    <t>Klitzing</t>
  </si>
  <si>
    <t>Dziembówko</t>
  </si>
  <si>
    <t>Fabryka  Szkła Ujście</t>
  </si>
  <si>
    <t>Dziewoklucz</t>
  </si>
  <si>
    <t>Margonin</t>
  </si>
  <si>
    <t>Gniewosz</t>
  </si>
  <si>
    <t>Jabłonow</t>
  </si>
  <si>
    <t>Ujście</t>
  </si>
  <si>
    <t>Scharnweber-Kegel</t>
  </si>
  <si>
    <t>Jachna</t>
  </si>
  <si>
    <t>Pierdzioch</t>
  </si>
  <si>
    <t>Jaktorowo I</t>
  </si>
  <si>
    <t>Pankalla (junior)</t>
  </si>
  <si>
    <t>Jaktorowo II</t>
  </si>
  <si>
    <t>Pankalla (senior)</t>
  </si>
  <si>
    <t>Jaktorówko</t>
  </si>
  <si>
    <t>Sellhof</t>
  </si>
  <si>
    <t>Jaracz</t>
  </si>
  <si>
    <t>Karczewnik</t>
  </si>
  <si>
    <t>Krzewina</t>
  </si>
  <si>
    <t>Kiesel</t>
  </si>
  <si>
    <t>Nietuszkowo</t>
  </si>
  <si>
    <t>Jouanne</t>
  </si>
  <si>
    <t>Nowawieś-Ujska</t>
  </si>
  <si>
    <t>Nowie</t>
  </si>
  <si>
    <t>Kaebelmann</t>
  </si>
  <si>
    <t>Nowe-Budy</t>
  </si>
  <si>
    <t>Weckwert</t>
  </si>
  <si>
    <t>Luttwitz</t>
  </si>
  <si>
    <t>Pietronki</t>
  </si>
  <si>
    <t>Podanin I</t>
  </si>
  <si>
    <t>Milbradt</t>
  </si>
  <si>
    <t>Podanin II</t>
  </si>
  <si>
    <t>Sprotte</t>
  </si>
  <si>
    <t>Podstelice</t>
  </si>
  <si>
    <t>Grymaszewski</t>
  </si>
  <si>
    <t>Popielne</t>
  </si>
  <si>
    <t>Rosenau</t>
  </si>
  <si>
    <t>Prochnowo</t>
  </si>
  <si>
    <t>Skorzewski</t>
  </si>
  <si>
    <t>P.K.P.</t>
  </si>
  <si>
    <t>Rzadkowo</t>
  </si>
  <si>
    <t>Telkacz</t>
  </si>
  <si>
    <t>Śmiłowo</t>
  </si>
  <si>
    <t>Sokołowo Budzyńskie</t>
  </si>
  <si>
    <t>Laube</t>
  </si>
  <si>
    <t>Stróżewko</t>
  </si>
  <si>
    <t>Sułaszewo</t>
  </si>
  <si>
    <t>Potulicki</t>
  </si>
  <si>
    <t>Stolarski</t>
  </si>
  <si>
    <t>Pągowski</t>
  </si>
  <si>
    <t>Wilanowiec</t>
  </si>
  <si>
    <t>Rademacher</t>
  </si>
  <si>
    <t>Wyszyny</t>
  </si>
  <si>
    <t>Wambock</t>
  </si>
  <si>
    <t>Zelgniewo</t>
  </si>
  <si>
    <t>Gałęski</t>
  </si>
  <si>
    <t>Klotyldzin</t>
  </si>
  <si>
    <t>Łęczycki</t>
  </si>
  <si>
    <t>Nałęcz-Raczyński</t>
  </si>
  <si>
    <t>Białężyn</t>
  </si>
  <si>
    <t>Czarnków</t>
  </si>
  <si>
    <t>czarnkowski</t>
  </si>
  <si>
    <t>Jeske</t>
  </si>
  <si>
    <t>Boruszyn</t>
  </si>
  <si>
    <t>Połajewo</t>
  </si>
  <si>
    <t>Lassow</t>
  </si>
  <si>
    <t>Brzeźno-Wieleń</t>
  </si>
  <si>
    <t>Wieleń</t>
  </si>
  <si>
    <t>Bzowo</t>
  </si>
  <si>
    <t>Cegielski</t>
  </si>
  <si>
    <t>Ciszkowo</t>
  </si>
  <si>
    <t>Hochberg (hr.)</t>
  </si>
  <si>
    <t>Drawski Młyn</t>
  </si>
  <si>
    <t>Drawsko</t>
  </si>
  <si>
    <t>Gulcz</t>
  </si>
  <si>
    <t>Rosko</t>
  </si>
  <si>
    <t>Niklas</t>
  </si>
  <si>
    <t>Hutka</t>
  </si>
  <si>
    <t xml:space="preserve">Paliszewski </t>
  </si>
  <si>
    <t>Jaryń</t>
  </si>
  <si>
    <t>Sawicka</t>
  </si>
  <si>
    <t>Praks.</t>
  </si>
  <si>
    <t>Klempicz</t>
  </si>
  <si>
    <t>Prescher</t>
  </si>
  <si>
    <t>Krosin I</t>
  </si>
  <si>
    <t>Krosin II</t>
  </si>
  <si>
    <t>Karliński</t>
  </si>
  <si>
    <t>Kwiejce Stare</t>
  </si>
  <si>
    <t>Dyczkowski</t>
  </si>
  <si>
    <t>Szułdrzyński</t>
  </si>
  <si>
    <t>Młynkowo</t>
  </si>
  <si>
    <t>Skarb Państwa (dzierż. Muszyński)</t>
  </si>
  <si>
    <t>Osuch I</t>
  </si>
  <si>
    <t>Osuch II</t>
  </si>
  <si>
    <t>Dreger</t>
  </si>
  <si>
    <t>Przyborowski</t>
  </si>
  <si>
    <t>Prusinowo</t>
  </si>
  <si>
    <t>Szułdrzyńska</t>
  </si>
  <si>
    <t>Sarbia</t>
  </si>
  <si>
    <t>Hojarczyk</t>
  </si>
  <si>
    <t>Smieszkowo</t>
  </si>
  <si>
    <t>Machowińska</t>
  </si>
  <si>
    <t>Sławno</t>
  </si>
  <si>
    <t>Plewkiewicz</t>
  </si>
  <si>
    <t>Stajkowo</t>
  </si>
  <si>
    <t>Gębice</t>
  </si>
  <si>
    <t>Bronisławki</t>
  </si>
  <si>
    <t>Prell</t>
  </si>
  <si>
    <t>Brzezne</t>
  </si>
  <si>
    <t>Kościelski</t>
  </si>
  <si>
    <t>Maciejewo</t>
  </si>
  <si>
    <t>Zaegert</t>
  </si>
  <si>
    <t>Ostojski</t>
  </si>
  <si>
    <t>Kraj. Zw. Kom.</t>
  </si>
  <si>
    <t>Ciszkowo-łąki</t>
  </si>
  <si>
    <t>Jędrzejewo pow. Piła</t>
  </si>
  <si>
    <t xml:space="preserve">Hochberg </t>
  </si>
  <si>
    <t>Prange</t>
  </si>
  <si>
    <t>Czerniejewo</t>
  </si>
  <si>
    <t>gnieźnieński</t>
  </si>
  <si>
    <t>Czeluścin</t>
  </si>
  <si>
    <t>Gębarzewko</t>
  </si>
  <si>
    <t>Klemnic</t>
  </si>
  <si>
    <t>Golimowo</t>
  </si>
  <si>
    <t xml:space="preserve">Górski </t>
  </si>
  <si>
    <t>Goraniec</t>
  </si>
  <si>
    <t>Kosmowo</t>
  </si>
  <si>
    <t>Nidom</t>
  </si>
  <si>
    <t>Pakszyn</t>
  </si>
  <si>
    <t>Maciejewski</t>
  </si>
  <si>
    <t>Szczytniki - Czerniejewskie</t>
  </si>
  <si>
    <t>Żydowo</t>
  </si>
  <si>
    <t>Charbin</t>
  </si>
  <si>
    <t>Powidz</t>
  </si>
  <si>
    <t>Rzymachowo</t>
  </si>
  <si>
    <t>Reiche</t>
  </si>
  <si>
    <t>Ługi - Powidz</t>
  </si>
  <si>
    <t>Tylewski</t>
  </si>
  <si>
    <t>Fel. I Pelagia</t>
  </si>
  <si>
    <t>Chwałkówko</t>
  </si>
  <si>
    <t>Łubowo</t>
  </si>
  <si>
    <t>Pilarski</t>
  </si>
  <si>
    <t>Skiera (d)</t>
  </si>
  <si>
    <t>Leśniewo</t>
  </si>
  <si>
    <t>Bryła</t>
  </si>
  <si>
    <t>Przyborowo</t>
  </si>
  <si>
    <t>Stefaniak</t>
  </si>
  <si>
    <t>Fałkowo</t>
  </si>
  <si>
    <t>Kujawski</t>
  </si>
  <si>
    <t>Nowa Wieś Lednogórska</t>
  </si>
  <si>
    <t>Ruta</t>
  </si>
  <si>
    <t>Klimek</t>
  </si>
  <si>
    <t>Siemianowo</t>
  </si>
  <si>
    <t>Grocholski</t>
  </si>
  <si>
    <t>Strychowo</t>
  </si>
  <si>
    <t>Głozin</t>
  </si>
  <si>
    <t>Lednogóra</t>
  </si>
  <si>
    <t>Grześkowiak</t>
  </si>
  <si>
    <t>Rybitwy I</t>
  </si>
  <si>
    <t>Kwilecki</t>
  </si>
  <si>
    <t>Ostrowite Prymasowskie</t>
  </si>
  <si>
    <t>Grylewicz</t>
  </si>
  <si>
    <t>Lutomski</t>
  </si>
  <si>
    <t>Kotlewski</t>
  </si>
  <si>
    <t>Huta - Skorzęcka</t>
  </si>
  <si>
    <t>Mądry</t>
  </si>
  <si>
    <t>Jaworowo</t>
  </si>
  <si>
    <t>Skarbek</t>
  </si>
  <si>
    <t>Mukułowski</t>
  </si>
  <si>
    <t>Małachowo-Szemborowice</t>
  </si>
  <si>
    <t>Małachowo-Złychmiejsc</t>
  </si>
  <si>
    <t>Ruchocin</t>
  </si>
  <si>
    <t>Skorzęcin</t>
  </si>
  <si>
    <t>Zagrodzki</t>
  </si>
  <si>
    <t>Szczytniki Duchowne II</t>
  </si>
  <si>
    <t>Gniezno</t>
  </si>
  <si>
    <t>Dziekanka</t>
  </si>
  <si>
    <t>Krajowy Związek Komunalny</t>
  </si>
  <si>
    <t>Jankówko</t>
  </si>
  <si>
    <t>Kustodia</t>
  </si>
  <si>
    <t>Lubochnia</t>
  </si>
  <si>
    <t>Łabisznek</t>
  </si>
  <si>
    <t>Galińska</t>
  </si>
  <si>
    <t>Obora</t>
  </si>
  <si>
    <t>Springer</t>
  </si>
  <si>
    <t>Gert.</t>
  </si>
  <si>
    <t>Pyszczynek</t>
  </si>
  <si>
    <t>Huser</t>
  </si>
  <si>
    <t>Strzyżewo Paczkowe</t>
  </si>
  <si>
    <t>Marx</t>
  </si>
  <si>
    <t>Benno</t>
  </si>
  <si>
    <t>Strzyżewo Kościelne</t>
  </si>
  <si>
    <t>Osiński</t>
  </si>
  <si>
    <t>Szczytniki Duchowne</t>
  </si>
  <si>
    <t>Winiary II</t>
  </si>
  <si>
    <t>Osika</t>
  </si>
  <si>
    <t>Winiary III</t>
  </si>
  <si>
    <t>Zdziechowo</t>
  </si>
  <si>
    <t>Wendorf</t>
  </si>
  <si>
    <t>Modliszewko</t>
  </si>
  <si>
    <t>Siciński</t>
  </si>
  <si>
    <t>Wola Skorzęcka</t>
  </si>
  <si>
    <t xml:space="preserve">Klimecka </t>
  </si>
  <si>
    <t>Konikowo</t>
  </si>
  <si>
    <t>m. Gniezno</t>
  </si>
  <si>
    <t>Mieleszyn</t>
  </si>
  <si>
    <t>Dębłowo</t>
  </si>
  <si>
    <t>Nowaszyce</t>
  </si>
  <si>
    <t>Dziadkowo</t>
  </si>
  <si>
    <t>Paruszewski</t>
  </si>
  <si>
    <t>Popowo-Ignacewo</t>
  </si>
  <si>
    <t>Popowo Tomkowe</t>
  </si>
  <si>
    <t>Przysieka</t>
  </si>
  <si>
    <t>Dziadkówko</t>
  </si>
  <si>
    <t>Beyer</t>
  </si>
  <si>
    <t>Kłecko</t>
  </si>
  <si>
    <t>Sprenger</t>
  </si>
  <si>
    <t>Brzozogaj</t>
  </si>
  <si>
    <t>Dębnica</t>
  </si>
  <si>
    <t>Dziećmiarki</t>
  </si>
  <si>
    <t>Witalis</t>
  </si>
  <si>
    <t>Kopydłowo</t>
  </si>
  <si>
    <t>Pomarzany</t>
  </si>
  <si>
    <t>Przybroda</t>
  </si>
  <si>
    <t>Sulin</t>
  </si>
  <si>
    <t>Karłowski</t>
  </si>
  <si>
    <t>Świniary</t>
  </si>
  <si>
    <t>Schneider</t>
  </si>
  <si>
    <t>Arcugowo</t>
  </si>
  <si>
    <t>Niechanowo</t>
  </si>
  <si>
    <t>Cielimowo</t>
  </si>
  <si>
    <t>Nieniewska</t>
  </si>
  <si>
    <t>Czechowo</t>
  </si>
  <si>
    <t>Chrzanowski dr</t>
  </si>
  <si>
    <t>Grotkowo</t>
  </si>
  <si>
    <t>Grudzielski</t>
  </si>
  <si>
    <t>Gurowo</t>
  </si>
  <si>
    <t>[…]życka</t>
  </si>
  <si>
    <t>Jelitowo</t>
  </si>
  <si>
    <t>Łyskowska</t>
  </si>
  <si>
    <t>Karsewo</t>
  </si>
  <si>
    <t>[…]ski</t>
  </si>
  <si>
    <t>Ant.</t>
  </si>
  <si>
    <t>Królewiec</t>
  </si>
  <si>
    <t>Malczewo</t>
  </si>
  <si>
    <t>Marysin</t>
  </si>
  <si>
    <t>Mierzewo</t>
  </si>
  <si>
    <t>Miroszka</t>
  </si>
  <si>
    <t>Żelazkowo</t>
  </si>
  <si>
    <t>Żółcz</t>
  </si>
  <si>
    <t>Cichocki</t>
  </si>
  <si>
    <t>Charzewo</t>
  </si>
  <si>
    <t>Kiszkowo</t>
  </si>
  <si>
    <t>Kelm</t>
  </si>
  <si>
    <t>Kuno</t>
  </si>
  <si>
    <t>Dąbrówka Kościelna</t>
  </si>
  <si>
    <t>Leitgeber</t>
  </si>
  <si>
    <t>Jagielska</t>
  </si>
  <si>
    <t>Wład.</t>
  </si>
  <si>
    <t>Imiołki</t>
  </si>
  <si>
    <t>Filipowski</t>
  </si>
  <si>
    <t>Łubowice</t>
  </si>
  <si>
    <t>Łubowiczki</t>
  </si>
  <si>
    <t>Sulczewski</t>
  </si>
  <si>
    <t>Myszki</t>
  </si>
  <si>
    <t>Widłowski</t>
  </si>
  <si>
    <t>gostyński</t>
  </si>
  <si>
    <t>Karolew</t>
  </si>
  <si>
    <t>Graeve</t>
  </si>
  <si>
    <t>Koszkowo</t>
  </si>
  <si>
    <t>Siedmiorogów</t>
  </si>
  <si>
    <t>Cielmice</t>
  </si>
  <si>
    <t>Stablewski</t>
  </si>
  <si>
    <t>Zimnowoda</t>
  </si>
  <si>
    <t>Bogusławki</t>
  </si>
  <si>
    <t>Gostyń</t>
  </si>
  <si>
    <t>Zabel</t>
  </si>
  <si>
    <t>Czachorowo</t>
  </si>
  <si>
    <t>Modlibowski</t>
  </si>
  <si>
    <t>Czajków</t>
  </si>
  <si>
    <t>Dalabuszki</t>
  </si>
  <si>
    <t>Scholtz</t>
  </si>
  <si>
    <t>Dusina</t>
  </si>
  <si>
    <t>Gola</t>
  </si>
  <si>
    <t>Gostyń Stary</t>
  </si>
  <si>
    <t>Kosowo</t>
  </si>
  <si>
    <t>Krajewice</t>
  </si>
  <si>
    <t>Osowo</t>
  </si>
  <si>
    <t>Fenner</t>
  </si>
  <si>
    <t>Ziółkowo</t>
  </si>
  <si>
    <t>Kirschstein</t>
  </si>
  <si>
    <t>Szczodrochowo</t>
  </si>
  <si>
    <t>Suchora</t>
  </si>
  <si>
    <t>Chwałkowo</t>
  </si>
  <si>
    <t>Krobia</t>
  </si>
  <si>
    <t>Ciołkowo</t>
  </si>
  <si>
    <t>Kirchloff</t>
  </si>
  <si>
    <t>Niepart</t>
  </si>
  <si>
    <t>Sumińska</t>
  </si>
  <si>
    <t>Pijanowice</t>
  </si>
  <si>
    <t>Conze</t>
  </si>
  <si>
    <t>Potarzyce</t>
  </si>
  <si>
    <t>Weryha</t>
  </si>
  <si>
    <t>Pudliszki</t>
  </si>
  <si>
    <t>Fenrych</t>
  </si>
  <si>
    <t>Czarkowo</t>
  </si>
  <si>
    <t>Poniec</t>
  </si>
  <si>
    <t>Dzięczyna</t>
  </si>
  <si>
    <t>Miękicki</t>
  </si>
  <si>
    <t>Łęka Wielka</t>
  </si>
  <si>
    <t>Mielżyński</t>
  </si>
  <si>
    <t>Sarbinowo</t>
  </si>
  <si>
    <t>Czartoryski</t>
  </si>
  <si>
    <t>Szurkowo</t>
  </si>
  <si>
    <t>Grodzisko</t>
  </si>
  <si>
    <t>Rokosowo</t>
  </si>
  <si>
    <t>Żytowiecko</t>
  </si>
  <si>
    <t>Pragborowo</t>
  </si>
  <si>
    <t>Godurowo</t>
  </si>
  <si>
    <t>Podrzecze</t>
  </si>
  <si>
    <t>Taczanowski</t>
  </si>
  <si>
    <t>Grabonóg</t>
  </si>
  <si>
    <t>Lossow</t>
  </si>
  <si>
    <t>Szelejewo</t>
  </si>
  <si>
    <t>Smogorzewo</t>
  </si>
  <si>
    <t>Sz.</t>
  </si>
  <si>
    <t xml:space="preserve">Pępowo </t>
  </si>
  <si>
    <t>Krzyżanki</t>
  </si>
  <si>
    <t>Neugebauer</t>
  </si>
  <si>
    <t>Skoraszewice</t>
  </si>
  <si>
    <t>Sypniewski</t>
  </si>
  <si>
    <t>Zieten</t>
  </si>
  <si>
    <t>Raszewy</t>
  </si>
  <si>
    <t>Krzekotowice</t>
  </si>
  <si>
    <t>Skokówko</t>
  </si>
  <si>
    <t>Ko[…]</t>
  </si>
  <si>
    <t>Bodzewo</t>
  </si>
  <si>
    <t>Kaulfuss</t>
  </si>
  <si>
    <t>Jarocin</t>
  </si>
  <si>
    <t>jarociński</t>
  </si>
  <si>
    <t>Radolin ks.</t>
  </si>
  <si>
    <t>Cielcza</t>
  </si>
  <si>
    <t>Ciświca</t>
  </si>
  <si>
    <t>Golina</t>
  </si>
  <si>
    <t>Moszczeńska</t>
  </si>
  <si>
    <t>Hilarów</t>
  </si>
  <si>
    <t>Scheinkien</t>
  </si>
  <si>
    <t>Leszczyce</t>
  </si>
  <si>
    <t>Mieszków</t>
  </si>
  <si>
    <t>Potarzyca</t>
  </si>
  <si>
    <t>Stolberg</t>
  </si>
  <si>
    <t>Wern.</t>
  </si>
  <si>
    <t>Roszków</t>
  </si>
  <si>
    <t>Roszkówko</t>
  </si>
  <si>
    <t>Koźlicki</t>
  </si>
  <si>
    <t>Siedlemin</t>
  </si>
  <si>
    <t>Kreutzer</t>
  </si>
  <si>
    <t>Stefanów</t>
  </si>
  <si>
    <t>Skrzydlewski</t>
  </si>
  <si>
    <t>Stramnice</t>
  </si>
  <si>
    <t>Tarce</t>
  </si>
  <si>
    <t>Witaszyce</t>
  </si>
  <si>
    <t>Fabianów</t>
  </si>
  <si>
    <t>Kotlin</t>
  </si>
  <si>
    <t>Kurcew</t>
  </si>
  <si>
    <t>Grabska</t>
  </si>
  <si>
    <t>Lubinia Mała</t>
  </si>
  <si>
    <t>Sulerzyńska</t>
  </si>
  <si>
    <t>Magnuszewice</t>
  </si>
  <si>
    <t>Orpiszewek</t>
  </si>
  <si>
    <t>Rychłowski</t>
  </si>
  <si>
    <t>Pędzew</t>
  </si>
  <si>
    <t>Suchorzew</t>
  </si>
  <si>
    <t>Twardów</t>
  </si>
  <si>
    <t>Hanzel</t>
  </si>
  <si>
    <t>Waliszew</t>
  </si>
  <si>
    <t>Oleks</t>
  </si>
  <si>
    <t>Baranówek</t>
  </si>
  <si>
    <t>Pleszew</t>
  </si>
  <si>
    <t>Bógwidze</t>
  </si>
  <si>
    <t>Becker</t>
  </si>
  <si>
    <t>Chorzew</t>
  </si>
  <si>
    <t>Halaziński</t>
  </si>
  <si>
    <t>Czarnuszka</t>
  </si>
  <si>
    <t>Boguliński dr</t>
  </si>
  <si>
    <t>Janków</t>
  </si>
  <si>
    <t>Korzkwy</t>
  </si>
  <si>
    <t>Szenic</t>
  </si>
  <si>
    <t>Karmin</t>
  </si>
  <si>
    <t>Lenartowice</t>
  </si>
  <si>
    <t>Malinie</t>
  </si>
  <si>
    <t>Klaus</t>
  </si>
  <si>
    <t>Marszew</t>
  </si>
  <si>
    <t>Cichowicz</t>
  </si>
  <si>
    <t>Rokutów</t>
  </si>
  <si>
    <t>Dziurzeńska</t>
  </si>
  <si>
    <t>Sowina</t>
  </si>
  <si>
    <t>Turowy</t>
  </si>
  <si>
    <t>Adamczyk</t>
  </si>
  <si>
    <t>Zawidowice</t>
  </si>
  <si>
    <t xml:space="preserve">Willy </t>
  </si>
  <si>
    <t>Taczanów</t>
  </si>
  <si>
    <t>Lessen</t>
  </si>
  <si>
    <t>Cieśle</t>
  </si>
  <si>
    <t>Czechel</t>
  </si>
  <si>
    <t>Czerminek-Pojednica</t>
  </si>
  <si>
    <t>Tadrzyńska</t>
  </si>
  <si>
    <t>Jedlec</t>
  </si>
  <si>
    <t>Kajew</t>
  </si>
  <si>
    <t>Zarazin</t>
  </si>
  <si>
    <t>Kuchary</t>
  </si>
  <si>
    <t>Krzywosądów</t>
  </si>
  <si>
    <t>Macew</t>
  </si>
  <si>
    <t>Zamoyska</t>
  </si>
  <si>
    <t>Ordzin</t>
  </si>
  <si>
    <t>Langendorf</t>
  </si>
  <si>
    <t>Szkudła</t>
  </si>
  <si>
    <t>Wszołów</t>
  </si>
  <si>
    <t>Żychlin</t>
  </si>
  <si>
    <t>Heising</t>
  </si>
  <si>
    <t>Tursko</t>
  </si>
  <si>
    <t>Skoraszewski</t>
  </si>
  <si>
    <t>Czermin</t>
  </si>
  <si>
    <t>Grab</t>
  </si>
  <si>
    <t>Urbanowski</t>
  </si>
  <si>
    <t>Mamoty</t>
  </si>
  <si>
    <t>Skrzypnia</t>
  </si>
  <si>
    <t>Kirschein</t>
  </si>
  <si>
    <t>Wola Duchowna</t>
  </si>
  <si>
    <t>Perz</t>
  </si>
  <si>
    <t>Żegocin-Żbiki</t>
  </si>
  <si>
    <t>Lubińska</t>
  </si>
  <si>
    <t>Górksa</t>
  </si>
  <si>
    <t>Brzóstków</t>
  </si>
  <si>
    <t>Żerków</t>
  </si>
  <si>
    <t>Hebanowski dr</t>
  </si>
  <si>
    <t>Chrzan</t>
  </si>
  <si>
    <t>Gąsiorowo</t>
  </si>
  <si>
    <t>Chełkowski</t>
  </si>
  <si>
    <t>Komorze</t>
  </si>
  <si>
    <t>Zdzitowiecka</t>
  </si>
  <si>
    <t>Kretków</t>
  </si>
  <si>
    <t>Lgów</t>
  </si>
  <si>
    <t>Lubinia Wielka</t>
  </si>
  <si>
    <t>Miniszew</t>
  </si>
  <si>
    <t xml:space="preserve">Grabski </t>
  </si>
  <si>
    <t>Prusinów</t>
  </si>
  <si>
    <t>Przybysław</t>
  </si>
  <si>
    <t>Śmiełów</t>
  </si>
  <si>
    <t>Boguszyn</t>
  </si>
  <si>
    <t>Chocicza</t>
  </si>
  <si>
    <t>Karst</t>
  </si>
  <si>
    <t>Klęka</t>
  </si>
  <si>
    <t>Komorze Nowe</t>
  </si>
  <si>
    <t>Lutynia</t>
  </si>
  <si>
    <t>Szypłów</t>
  </si>
  <si>
    <t>Teresa Jadwigów</t>
  </si>
  <si>
    <t>Wolica Nowa</t>
  </si>
  <si>
    <t>Wolica Pusta</t>
  </si>
  <si>
    <t>Bielejewo</t>
  </si>
  <si>
    <t>Jaroszew</t>
  </si>
  <si>
    <t>Galiński</t>
  </si>
  <si>
    <t>Chwalęcin</t>
  </si>
  <si>
    <t>Chytrów</t>
  </si>
  <si>
    <t>Jaraczewski</t>
  </si>
  <si>
    <t>Góra-Łobez</t>
  </si>
  <si>
    <t>Fischer von Mollard</t>
  </si>
  <si>
    <t>Nosków</t>
  </si>
  <si>
    <t>Parzęczew</t>
  </si>
  <si>
    <t>Rusko-Suchorzewko</t>
  </si>
  <si>
    <t>Skoraczew</t>
  </si>
  <si>
    <t>Cerekwica</t>
  </si>
  <si>
    <t>Szymanowice</t>
  </si>
  <si>
    <t>Pede</t>
  </si>
  <si>
    <t>Kruszyńskie</t>
  </si>
  <si>
    <t>Obory</t>
  </si>
  <si>
    <t>Borysławice</t>
  </si>
  <si>
    <t>Błaszki</t>
  </si>
  <si>
    <t>kaliski</t>
  </si>
  <si>
    <t>Jan i Zofia</t>
  </si>
  <si>
    <t>Bukowina</t>
  </si>
  <si>
    <t>Deutschman</t>
  </si>
  <si>
    <t>Chełkowscy</t>
  </si>
  <si>
    <t>Maciej, Ludwik, Tomasz, Stefan</t>
  </si>
  <si>
    <t>Brudzew</t>
  </si>
  <si>
    <t>Brzeziny i Rożenno</t>
  </si>
  <si>
    <t>Ostrów-Kaliski</t>
  </si>
  <si>
    <t>Borczysko</t>
  </si>
  <si>
    <t>Podgrodzie-Kaliskie</t>
  </si>
  <si>
    <t>Gliwicz</t>
  </si>
  <si>
    <t>Iwanowice</t>
  </si>
  <si>
    <t>Milke</t>
  </si>
  <si>
    <t>Juliusz i Henryk</t>
  </si>
  <si>
    <t>Chodybki</t>
  </si>
  <si>
    <t>Koźminek</t>
  </si>
  <si>
    <t>Błędowski</t>
  </si>
  <si>
    <t>Chabierów</t>
  </si>
  <si>
    <t>Węsierski</t>
  </si>
  <si>
    <t>Chwalęcice</t>
  </si>
  <si>
    <t>Suchorski</t>
  </si>
  <si>
    <t>Chrusty</t>
  </si>
  <si>
    <t>Psarscy</t>
  </si>
  <si>
    <t>Zygmunt i Władysława</t>
  </si>
  <si>
    <t>Marchwacz</t>
  </si>
  <si>
    <t>Zowadzki</t>
  </si>
  <si>
    <t>Janusz i Juliusz</t>
  </si>
  <si>
    <t>Dębsko Ośrodek</t>
  </si>
  <si>
    <t>Dębsko Ostoja</t>
  </si>
  <si>
    <t>Chrostowska</t>
  </si>
  <si>
    <t>Barbów</t>
  </si>
  <si>
    <t>Krzyżanowscy</t>
  </si>
  <si>
    <t>Józef i Henryk</t>
  </si>
  <si>
    <t>Golków</t>
  </si>
  <si>
    <t>Gorzuchy</t>
  </si>
  <si>
    <t>Niemojowski</t>
  </si>
  <si>
    <t>Gzików</t>
  </si>
  <si>
    <t>Jadamki</t>
  </si>
  <si>
    <t>Rubach</t>
  </si>
  <si>
    <t>Lucjan i Marian</t>
  </si>
  <si>
    <t>Jastrzębniki</t>
  </si>
  <si>
    <t>Pamięcin</t>
  </si>
  <si>
    <t>Seweryn-Henryk</t>
  </si>
  <si>
    <t>Jarantów</t>
  </si>
  <si>
    <t>Radoński</t>
  </si>
  <si>
    <t>Wejdowa</t>
  </si>
  <si>
    <t>Kreczunowicz</t>
  </si>
  <si>
    <t>Zbigniew i Marian</t>
  </si>
  <si>
    <t>Pająk</t>
  </si>
  <si>
    <t>Kuszyn</t>
  </si>
  <si>
    <t>Krowica Mała czyli Zawodnia</t>
  </si>
  <si>
    <t>Lubanów</t>
  </si>
  <si>
    <t>Błaszków</t>
  </si>
  <si>
    <t>Mieszczański</t>
  </si>
  <si>
    <t>Lipka</t>
  </si>
  <si>
    <t>Rychłowski
Niemojowski</t>
  </si>
  <si>
    <t>Hieronim
Wacław</t>
  </si>
  <si>
    <t>Łaszków</t>
  </si>
  <si>
    <t>Jereccy</t>
  </si>
  <si>
    <t>Leib i Mine</t>
  </si>
  <si>
    <t>Majków</t>
  </si>
  <si>
    <t>Mycielin</t>
  </si>
  <si>
    <t>Morawin</t>
  </si>
  <si>
    <t>Weigt</t>
  </si>
  <si>
    <t>Konrad, Artur, Gustaw</t>
  </si>
  <si>
    <t>Morawki</t>
  </si>
  <si>
    <t>Mroczki Małe</t>
  </si>
  <si>
    <t>Mroczki Wielkie</t>
  </si>
  <si>
    <t>Rudniccy</t>
  </si>
  <si>
    <t>Władysław i Marian</t>
  </si>
  <si>
    <t>Nacesławice</t>
  </si>
  <si>
    <t>Sokolnicki</t>
  </si>
  <si>
    <t>N-osków</t>
  </si>
  <si>
    <t>Niniew</t>
  </si>
  <si>
    <t>Chocz</t>
  </si>
  <si>
    <t>Peda</t>
  </si>
  <si>
    <t>Alfred i Wanda</t>
  </si>
  <si>
    <t>Oszczekl</t>
  </si>
  <si>
    <t>Górscy 6 osób</t>
  </si>
  <si>
    <t>Osuchowo</t>
  </si>
  <si>
    <t>Żywanowski
Ciechomska</t>
  </si>
  <si>
    <t>Kazimierz-Jan
Albertyna</t>
  </si>
  <si>
    <t>Pietrzyków</t>
  </si>
  <si>
    <t>Malinowska z Kozłowskich</t>
  </si>
  <si>
    <t>Przystajna</t>
  </si>
  <si>
    <t>Godziesze</t>
  </si>
  <si>
    <t>Kaczorowski</t>
  </si>
  <si>
    <t>Andrzej-Janusz</t>
  </si>
  <si>
    <t>Radliczyce</t>
  </si>
  <si>
    <t>Józef-Juliusz</t>
  </si>
  <si>
    <t>Rożdzały</t>
  </si>
  <si>
    <t>Russew</t>
  </si>
  <si>
    <t>Józef Konstanty</t>
  </si>
  <si>
    <t>Skarszew</t>
  </si>
  <si>
    <t>Słuszków</t>
  </si>
  <si>
    <t>Zabłocka z Ciesielskich</t>
  </si>
  <si>
    <t>Eleonora-Maria-Filomena</t>
  </si>
  <si>
    <t>Smaszków</t>
  </si>
  <si>
    <t>Stopieszyn</t>
  </si>
  <si>
    <t>Ceków</t>
  </si>
  <si>
    <t>Szarzyńska</t>
  </si>
  <si>
    <t>Helena-Aleksandra</t>
  </si>
  <si>
    <t>Szczypiorno</t>
  </si>
  <si>
    <t>Tłokinie</t>
  </si>
  <si>
    <t>Opatówek</t>
  </si>
  <si>
    <t>Ignacy-Władysław</t>
  </si>
  <si>
    <t>Tuwalczew</t>
  </si>
  <si>
    <t>Laudowicz
Laudowicz
Aleksandrowicz</t>
  </si>
  <si>
    <t>Wacław-Stanisław
Maria
Janina</t>
  </si>
  <si>
    <t>Karnówka</t>
  </si>
  <si>
    <t>Woleń</t>
  </si>
  <si>
    <t>Andrzej-Bronisław-Władysław</t>
  </si>
  <si>
    <t>Wójcinek</t>
  </si>
  <si>
    <t>Prejbisz</t>
  </si>
  <si>
    <t>Janina-Małgorzata</t>
  </si>
  <si>
    <t>Paszyńska</t>
  </si>
  <si>
    <t>Ottomar</t>
  </si>
  <si>
    <t>Knaut</t>
  </si>
  <si>
    <t>Zadowice</t>
  </si>
  <si>
    <t>Śniechowski</t>
  </si>
  <si>
    <t>Stefan-Edmund</t>
  </si>
  <si>
    <t>Garczyński</t>
  </si>
  <si>
    <t>Zbiersk</t>
  </si>
  <si>
    <t>Cukrownia i Rafineria Zbiersk Spółka Akcyjna</t>
  </si>
  <si>
    <t>Złotniki Małe</t>
  </si>
  <si>
    <t>Krzeczunowicz</t>
  </si>
  <si>
    <t xml:space="preserve">Józef-Marian </t>
  </si>
  <si>
    <t>Zerniki</t>
  </si>
  <si>
    <t>Wyganowscy</t>
  </si>
  <si>
    <t>Feliks i Karol</t>
  </si>
  <si>
    <t>Zelazków</t>
  </si>
  <si>
    <t>Fulde</t>
  </si>
  <si>
    <t>Sobocin, Chotynin</t>
  </si>
  <si>
    <t>Pętkowska z Graeve</t>
  </si>
  <si>
    <t>Czartki</t>
  </si>
  <si>
    <t>Kokanin Poduchowny</t>
  </si>
  <si>
    <t>Opatówek fol. Podborów</t>
  </si>
  <si>
    <t>Opatówek f. Józefów</t>
  </si>
  <si>
    <t>Jałowiecka</t>
  </si>
  <si>
    <t>Zofia-Maria-Aniela</t>
  </si>
  <si>
    <t>Dębe</t>
  </si>
  <si>
    <t>Lompa</t>
  </si>
  <si>
    <t>Petryki</t>
  </si>
  <si>
    <t>Piątek Wielki</t>
  </si>
  <si>
    <t>Złotniki Wielkie</t>
  </si>
  <si>
    <t>Gudziątków</t>
  </si>
  <si>
    <t>Olszowa I</t>
  </si>
  <si>
    <t>Kępno-Południe</t>
  </si>
  <si>
    <t>kępiński</t>
  </si>
  <si>
    <t>Olszowa II</t>
  </si>
  <si>
    <t>Petzold</t>
  </si>
  <si>
    <t>Olszowa III</t>
  </si>
  <si>
    <t>Wunschik</t>
  </si>
  <si>
    <t>Donaborów</t>
  </si>
  <si>
    <t>Grąbanin</t>
  </si>
  <si>
    <t>Mańkowski</t>
  </si>
  <si>
    <t>Młynarka</t>
  </si>
  <si>
    <t>Zielewicz</t>
  </si>
  <si>
    <t>Słupia pod Kępnem</t>
  </si>
  <si>
    <t>Janoschka</t>
  </si>
  <si>
    <t>August.Ant.</t>
  </si>
  <si>
    <t>Zorawiniec</t>
  </si>
  <si>
    <t>Grabianowska</t>
  </si>
  <si>
    <t>Ludomira</t>
  </si>
  <si>
    <t>Rzetnia</t>
  </si>
  <si>
    <t>Kępno-Północ</t>
  </si>
  <si>
    <t>Iwańska</t>
  </si>
  <si>
    <t>Kierzno</t>
  </si>
  <si>
    <t>Kizierowski</t>
  </si>
  <si>
    <t>Mechnice</t>
  </si>
  <si>
    <t>Banasiak</t>
  </si>
  <si>
    <t>Mikorzyn</t>
  </si>
  <si>
    <t>Morek</t>
  </si>
  <si>
    <t>Stanisław i Czesława</t>
  </si>
  <si>
    <t>Kochłowy</t>
  </si>
  <si>
    <t>Mohl</t>
  </si>
  <si>
    <t>Zemski</t>
  </si>
  <si>
    <t>Mianowice</t>
  </si>
  <si>
    <t>Tschuschke</t>
  </si>
  <si>
    <t>Myjomice</t>
  </si>
  <si>
    <t>Niegolewska</t>
  </si>
  <si>
    <t>Domanin</t>
  </si>
  <si>
    <t>Rojów</t>
  </si>
  <si>
    <t>Ostrzeszów</t>
  </si>
  <si>
    <t>Jarmus</t>
  </si>
  <si>
    <t>Melchior</t>
  </si>
  <si>
    <t>Rogaszyce</t>
  </si>
  <si>
    <t>Pomernacki</t>
  </si>
  <si>
    <t>Ostrzeszów Zakłady Ceramiczne</t>
  </si>
  <si>
    <t>Królewskie</t>
  </si>
  <si>
    <t>Zając 
Kępa</t>
  </si>
  <si>
    <t>Józef
Józef</t>
  </si>
  <si>
    <t>Malinów</t>
  </si>
  <si>
    <t>Penkert</t>
  </si>
  <si>
    <t>Gottel</t>
  </si>
  <si>
    <t>Źródelnia</t>
  </si>
  <si>
    <t>Jarysz</t>
  </si>
  <si>
    <t>Siemianice</t>
  </si>
  <si>
    <t>Szembekowa</t>
  </si>
  <si>
    <t>Dworzyszcze</t>
  </si>
  <si>
    <t>Rychtal</t>
  </si>
  <si>
    <t>Buczek Wielki</t>
  </si>
  <si>
    <t>Sicińska</t>
  </si>
  <si>
    <t>Buczek Mały</t>
  </si>
  <si>
    <t>Ryniec</t>
  </si>
  <si>
    <t>Frankowska</t>
  </si>
  <si>
    <t>Drożki</t>
  </si>
  <si>
    <t>Szultz</t>
  </si>
  <si>
    <t>Skoroszów</t>
  </si>
  <si>
    <t>Golcz-Mende</t>
  </si>
  <si>
    <t>Nawrotów</t>
  </si>
  <si>
    <t>Podzamcze</t>
  </si>
  <si>
    <t>Lubczyna</t>
  </si>
  <si>
    <t>Jutrków</t>
  </si>
  <si>
    <t>Dobrydział</t>
  </si>
  <si>
    <t>Heidebrek</t>
  </si>
  <si>
    <t>Elzbieta</t>
  </si>
  <si>
    <t>Drozdzyny</t>
  </si>
  <si>
    <t>Rosenthal</t>
  </si>
  <si>
    <t>Chlewo</t>
  </si>
  <si>
    <t>Nieżychowski</t>
  </si>
  <si>
    <t>Kuźnica Bobrowska</t>
  </si>
  <si>
    <t>Genge</t>
  </si>
  <si>
    <t>Marian-Wacław</t>
  </si>
  <si>
    <t>Aniołka I.</t>
  </si>
  <si>
    <t>Aniołka II.</t>
  </si>
  <si>
    <t>Trzcinica,
Pomiany</t>
  </si>
  <si>
    <t>Blau</t>
  </si>
  <si>
    <t>Siemionka</t>
  </si>
  <si>
    <t>Kensten</t>
  </si>
  <si>
    <t>Dora</t>
  </si>
  <si>
    <t>Tokarzew</t>
  </si>
  <si>
    <t>Doruchów</t>
  </si>
  <si>
    <t>Kleinert</t>
  </si>
  <si>
    <t>Gruszków</t>
  </si>
  <si>
    <t>Przytocznica</t>
  </si>
  <si>
    <t>Godziętowy</t>
  </si>
  <si>
    <t>Plugawice</t>
  </si>
  <si>
    <t>Oświecimska</t>
  </si>
  <si>
    <t>Torzeniec</t>
  </si>
  <si>
    <t>Skowrońska</t>
  </si>
  <si>
    <t>Mielęcin</t>
  </si>
  <si>
    <t>Bralin</t>
  </si>
  <si>
    <t>Tuchołka</t>
  </si>
  <si>
    <t>Nowa Wieś Książęca</t>
  </si>
  <si>
    <t>Chojęcin</t>
  </si>
  <si>
    <t>Nosale</t>
  </si>
  <si>
    <t>Domasłów</t>
  </si>
  <si>
    <t>Perzów</t>
  </si>
  <si>
    <t>Trębaczów</t>
  </si>
  <si>
    <t>Mąkoszyce</t>
  </si>
  <si>
    <t>Kobylagóra</t>
  </si>
  <si>
    <t>Bogacki</t>
  </si>
  <si>
    <t>Rybin</t>
  </si>
  <si>
    <t>Pisarzowice</t>
  </si>
  <si>
    <t>Wygoda Tokarska</t>
  </si>
  <si>
    <t>Bednarczyk</t>
  </si>
  <si>
    <t>Kuźniki</t>
  </si>
  <si>
    <t>Klanke</t>
  </si>
  <si>
    <t>Stary Folwark</t>
  </si>
  <si>
    <t>Huet</t>
  </si>
  <si>
    <t>Fundacja Nauka i Praca</t>
  </si>
  <si>
    <t>Kuźnica Stara</t>
  </si>
  <si>
    <t>Palacz</t>
  </si>
  <si>
    <t>Rudniczysko</t>
  </si>
  <si>
    <t>Dudkowski
Przeździecki</t>
  </si>
  <si>
    <t>Bylice</t>
  </si>
  <si>
    <t>Czołowo</t>
  </si>
  <si>
    <t>kolski</t>
  </si>
  <si>
    <t>Borecznia Mała</t>
  </si>
  <si>
    <t>Budzisław</t>
  </si>
  <si>
    <t>Gieryn (3/4)
Leszczyński (1/4)</t>
  </si>
  <si>
    <t xml:space="preserve">Stefan
</t>
  </si>
  <si>
    <t>Osiek Mały</t>
  </si>
  <si>
    <t>Gieryn
Litmanowski</t>
  </si>
  <si>
    <t>Trzebuchów</t>
  </si>
  <si>
    <t>Garbolewski</t>
  </si>
  <si>
    <t>Powiercie</t>
  </si>
  <si>
    <t>Stellutyszki</t>
  </si>
  <si>
    <t>Jankowscy</t>
  </si>
  <si>
    <t>Leon i Maria</t>
  </si>
  <si>
    <t>Błędów</t>
  </si>
  <si>
    <t>Krzewata</t>
  </si>
  <si>
    <t>Błędowska</t>
  </si>
  <si>
    <t>Rgilew</t>
  </si>
  <si>
    <t>Straszkówek</t>
  </si>
  <si>
    <t>Wólka Czepowa</t>
  </si>
  <si>
    <t>Gałecki</t>
  </si>
  <si>
    <t>Gogoły</t>
  </si>
  <si>
    <t>Bucholc</t>
  </si>
  <si>
    <t>Grochowiska</t>
  </si>
  <si>
    <t>Obałki-Wietrzychowice</t>
  </si>
  <si>
    <t>Berg</t>
  </si>
  <si>
    <t>Maksym</t>
  </si>
  <si>
    <t>Szczkowo</t>
  </si>
  <si>
    <t>Szczkówek</t>
  </si>
  <si>
    <t>Wólka Komorowska</t>
  </si>
  <si>
    <t>Płaszczyński</t>
  </si>
  <si>
    <t>Karszew-Rośle</t>
  </si>
  <si>
    <t>Karszew</t>
  </si>
  <si>
    <t>Lisice
Krzewo</t>
  </si>
  <si>
    <t>Mniewo</t>
  </si>
  <si>
    <t>Bierzwienna Długa</t>
  </si>
  <si>
    <t>Kłodawa</t>
  </si>
  <si>
    <t>Bierzwienna Krótka</t>
  </si>
  <si>
    <t>Kokoczyńscy (małż.)</t>
  </si>
  <si>
    <t>Zygmunt i Elżbieta</t>
  </si>
  <si>
    <t>Brzezinka</t>
  </si>
  <si>
    <t>Luboniek</t>
  </si>
  <si>
    <t>Słupeczka</t>
  </si>
  <si>
    <t>Dragan</t>
  </si>
  <si>
    <t xml:space="preserve">Straszków </t>
  </si>
  <si>
    <t>Gołembiowski</t>
  </si>
  <si>
    <t>Tarnówka</t>
  </si>
  <si>
    <t>Ruszków</t>
  </si>
  <si>
    <t>Lemieszewski</t>
  </si>
  <si>
    <t>Grodna</t>
  </si>
  <si>
    <t>Krzykosy</t>
  </si>
  <si>
    <t>Ponętów Górny</t>
  </si>
  <si>
    <t>Ponętowo Dolne</t>
  </si>
  <si>
    <t>Góraj</t>
  </si>
  <si>
    <t>Mchówek</t>
  </si>
  <si>
    <t>Ozorzyn</t>
  </si>
  <si>
    <t>Pestkowski</t>
  </si>
  <si>
    <t>Sztylter</t>
  </si>
  <si>
    <t>Wiecinin</t>
  </si>
  <si>
    <t>Bartoszewicz</t>
  </si>
  <si>
    <t>Wrząca Wielka</t>
  </si>
  <si>
    <t>Szamowski</t>
  </si>
  <si>
    <t>Zwierzchociny</t>
  </si>
  <si>
    <t>Pyde</t>
  </si>
  <si>
    <t>Błonawy</t>
  </si>
  <si>
    <t>Sompolno</t>
  </si>
  <si>
    <t>Niemojewska</t>
  </si>
  <si>
    <t>Marja</t>
  </si>
  <si>
    <t>Lubstów</t>
  </si>
  <si>
    <t>Mąkolno</t>
  </si>
  <si>
    <t>Ziółkowska</t>
  </si>
  <si>
    <t>Mostki</t>
  </si>
  <si>
    <t xml:space="preserve"> Police</t>
  </si>
  <si>
    <t>Mchowo</t>
  </si>
  <si>
    <t>Dęby Szlacheckie</t>
  </si>
  <si>
    <t>Kon</t>
  </si>
  <si>
    <t>Izbica K.</t>
  </si>
  <si>
    <t>Drzewce Nowiny</t>
  </si>
  <si>
    <t>Łuszczewek</t>
  </si>
  <si>
    <t>Szczesiak</t>
  </si>
  <si>
    <t>Dębowice</t>
  </si>
  <si>
    <t>S.G.G.W.</t>
  </si>
  <si>
    <t>koniński</t>
  </si>
  <si>
    <t>Ciążeń</t>
  </si>
  <si>
    <t>Mittelstaedt</t>
  </si>
  <si>
    <t>Dąbroszyn</t>
  </si>
  <si>
    <t>Szyffer</t>
  </si>
  <si>
    <t>Ciemierów</t>
  </si>
  <si>
    <t>Dłusk</t>
  </si>
  <si>
    <t>Ertel</t>
  </si>
  <si>
    <t>Olsz</t>
  </si>
  <si>
    <t>Nelken</t>
  </si>
  <si>
    <t>Tarnowa</t>
  </si>
  <si>
    <t>Lauf</t>
  </si>
  <si>
    <t>Radolina</t>
  </si>
  <si>
    <t>Formański</t>
  </si>
  <si>
    <t>Grąblin</t>
  </si>
  <si>
    <t>Laskówiec</t>
  </si>
  <si>
    <t>Lichen</t>
  </si>
  <si>
    <t>Maliniec</t>
  </si>
  <si>
    <t>Pątnów</t>
  </si>
  <si>
    <t>Kwilecka</t>
  </si>
  <si>
    <t>Posada</t>
  </si>
  <si>
    <t>Wierusz-Kowalski</t>
  </si>
  <si>
    <t>Grodziec</t>
  </si>
  <si>
    <t>Białobród</t>
  </si>
  <si>
    <t>Kazimierz Biskupi</t>
  </si>
  <si>
    <t>Cienin Kościelny</t>
  </si>
  <si>
    <t>Anasiewicz</t>
  </si>
  <si>
    <t>Nepomucen</t>
  </si>
  <si>
    <t>Cząstków</t>
  </si>
  <si>
    <t>Karpaty</t>
  </si>
  <si>
    <t>Jóźwin</t>
  </si>
  <si>
    <t xml:space="preserve">Nieświastów </t>
  </si>
  <si>
    <t>Kazimierz Bisk.</t>
  </si>
  <si>
    <t>Dęmbiński</t>
  </si>
  <si>
    <t>Słaboludz</t>
  </si>
  <si>
    <t>Budzisław Górny</t>
  </si>
  <si>
    <t>Kleczew</t>
  </si>
  <si>
    <t>Trepka</t>
  </si>
  <si>
    <t>Danków</t>
  </si>
  <si>
    <t>Krajewska</t>
  </si>
  <si>
    <t>Jabłonka</t>
  </si>
  <si>
    <t>Magielski</t>
  </si>
  <si>
    <t>Koziegłowy</t>
  </si>
  <si>
    <t>Rauch</t>
  </si>
  <si>
    <t>Nieborzyn</t>
  </si>
  <si>
    <t>Lutostańska</t>
  </si>
  <si>
    <t>Złotkowo</t>
  </si>
  <si>
    <t>Cienin Zaborny</t>
  </si>
  <si>
    <t>Lądek</t>
  </si>
  <si>
    <t>Ląd</t>
  </si>
  <si>
    <t>Ratyń</t>
  </si>
  <si>
    <t>Morze</t>
  </si>
  <si>
    <t>Wola Koszucka</t>
  </si>
  <si>
    <t>Młodojewo</t>
  </si>
  <si>
    <t>Gustowski</t>
  </si>
  <si>
    <t>Rozalin</t>
  </si>
  <si>
    <t>Andrzejewska</t>
  </si>
  <si>
    <t>Żelazków</t>
  </si>
  <si>
    <t>Furmański</t>
  </si>
  <si>
    <t>Kopojno</t>
  </si>
  <si>
    <t>Kosewo</t>
  </si>
  <si>
    <t>Dionizy</t>
  </si>
  <si>
    <t>Mieczownica</t>
  </si>
  <si>
    <t>Naprusewo</t>
  </si>
  <si>
    <t>Przecław</t>
  </si>
  <si>
    <t>Tylman</t>
  </si>
  <si>
    <t>Siernicze Wielkie</t>
  </si>
  <si>
    <t>Iwańczyk</t>
  </si>
  <si>
    <t>Wierzchlejska</t>
  </si>
  <si>
    <t>Krzyżka</t>
  </si>
  <si>
    <t>Mierzyński</t>
  </si>
  <si>
    <t>Różopole</t>
  </si>
  <si>
    <t>Wąsosze</t>
  </si>
  <si>
    <t>Rzgów</t>
  </si>
  <si>
    <t>Sławsk</t>
  </si>
  <si>
    <t>Buszkowo</t>
  </si>
  <si>
    <t>Skulska Wieś</t>
  </si>
  <si>
    <t xml:space="preserve">Dąb </t>
  </si>
  <si>
    <t>Lucer</t>
  </si>
  <si>
    <t>Dzierżysław</t>
  </si>
  <si>
    <t>Galiszewo</t>
  </si>
  <si>
    <t>Aleks.</t>
  </si>
  <si>
    <t>Kościeszki</t>
  </si>
  <si>
    <t>Łuszczewo</t>
  </si>
  <si>
    <t>Paniewo</t>
  </si>
  <si>
    <t>Popielewo</t>
  </si>
  <si>
    <t>Radwańczewo</t>
  </si>
  <si>
    <t>Maringe</t>
  </si>
  <si>
    <t>Sławoszewek</t>
  </si>
  <si>
    <t>Goranin</t>
  </si>
  <si>
    <t>Szyszynek</t>
  </si>
  <si>
    <t>Zeleśkiewicz</t>
  </si>
  <si>
    <t>Rumin</t>
  </si>
  <si>
    <t>Stare Miasto</t>
  </si>
  <si>
    <t>Czajczyński</t>
  </si>
  <si>
    <t>Kruszyński</t>
  </si>
  <si>
    <t>Łukom</t>
  </si>
  <si>
    <t>Trąbczyn</t>
  </si>
  <si>
    <t>Zuchowski</t>
  </si>
  <si>
    <t>Biela</t>
  </si>
  <si>
    <t>Wilczogóra</t>
  </si>
  <si>
    <t>Sulecka</t>
  </si>
  <si>
    <t>Melita</t>
  </si>
  <si>
    <t>Kaliska</t>
  </si>
  <si>
    <t>Lutzer</t>
  </si>
  <si>
    <t>Kopydłówek</t>
  </si>
  <si>
    <t>Pankowski</t>
  </si>
  <si>
    <t>Marszewo</t>
  </si>
  <si>
    <t>Wilczyn</t>
  </si>
  <si>
    <t>Wiśniewa</t>
  </si>
  <si>
    <t>Wtórek</t>
  </si>
  <si>
    <t>Robowski</t>
  </si>
  <si>
    <t>Siąszyce</t>
  </si>
  <si>
    <t>Biała Królikowska</t>
  </si>
  <si>
    <t>Podbiel</t>
  </si>
  <si>
    <t>Wysoki Las</t>
  </si>
  <si>
    <t>Gibasiewicz</t>
  </si>
  <si>
    <t>Władysł.</t>
  </si>
  <si>
    <t>Marantów</t>
  </si>
  <si>
    <t>Izdebno</t>
  </si>
  <si>
    <t>Bojanowo Stare</t>
  </si>
  <si>
    <t>kościański</t>
  </si>
  <si>
    <t>Gernoth</t>
  </si>
  <si>
    <t>Chełkowo, Karmin</t>
  </si>
  <si>
    <t>Kruzenstern</t>
  </si>
  <si>
    <t>Jezierzyce</t>
  </si>
  <si>
    <t>Reinbaben</t>
  </si>
  <si>
    <t>Parsko</t>
  </si>
  <si>
    <t>Gersdorf</t>
  </si>
  <si>
    <t>Przysieka Stara</t>
  </si>
  <si>
    <t>Adan</t>
  </si>
  <si>
    <t>Wonieść</t>
  </si>
  <si>
    <t>Barchlin</t>
  </si>
  <si>
    <t>Bucz</t>
  </si>
  <si>
    <t>Speichert</t>
  </si>
  <si>
    <t>Boszkowo</t>
  </si>
  <si>
    <t>Kopczyński</t>
  </si>
  <si>
    <t>Małachowska</t>
  </si>
  <si>
    <t>Kluczewo</t>
  </si>
  <si>
    <t>Płóciennik</t>
  </si>
  <si>
    <t>Machcin</t>
  </si>
  <si>
    <t>Raszewska</t>
  </si>
  <si>
    <t>Borówko Stare</t>
  </si>
  <si>
    <t>Czempiń</t>
  </si>
  <si>
    <t>Delhaes</t>
  </si>
  <si>
    <t>Bernuth</t>
  </si>
  <si>
    <t>Żółtowska</t>
  </si>
  <si>
    <t>Gorzyce</t>
  </si>
  <si>
    <t>Gorzyczki</t>
  </si>
  <si>
    <t>Jarogniewice</t>
  </si>
  <si>
    <t>Ponikowska</t>
  </si>
  <si>
    <t>Oborzyska Stare Kawczyn</t>
  </si>
  <si>
    <t>Piechanin</t>
  </si>
  <si>
    <t>Srocko Wielkie</t>
  </si>
  <si>
    <t>Sczaniecki</t>
  </si>
  <si>
    <t>Tarnowo Stare</t>
  </si>
  <si>
    <t>Nitschke</t>
  </si>
  <si>
    <t>Rakówka</t>
  </si>
  <si>
    <t>Zadory</t>
  </si>
  <si>
    <t>Drożdzyce</t>
  </si>
  <si>
    <t>Bieczyny</t>
  </si>
  <si>
    <t>Solański</t>
  </si>
  <si>
    <t>Betkowo</t>
  </si>
  <si>
    <t>Żak</t>
  </si>
  <si>
    <t>Cykowo</t>
  </si>
  <si>
    <t>Goździchowo</t>
  </si>
  <si>
    <t>Granówko</t>
  </si>
  <si>
    <t>Kęszycki</t>
  </si>
  <si>
    <t>Koziorowska</t>
  </si>
  <si>
    <t>Konojad, Doły, 
Sepienko i Łagiewniki</t>
  </si>
  <si>
    <t>Łąki Małe</t>
  </si>
  <si>
    <t>Parzęczewo</t>
  </si>
  <si>
    <t>Łąki Wielkie</t>
  </si>
  <si>
    <t>Wólkowo</t>
  </si>
  <si>
    <t>Cętkowska</t>
  </si>
  <si>
    <t>Bonikowo</t>
  </si>
  <si>
    <t>Kościan</t>
  </si>
  <si>
    <t>Choryń</t>
  </si>
  <si>
    <t>Fundacja Sułkowskich</t>
  </si>
  <si>
    <t xml:space="preserve">Dębiec Nowy </t>
  </si>
  <si>
    <t>Gołębiń Stary</t>
  </si>
  <si>
    <t>Gryżyna</t>
  </si>
  <si>
    <t>Dobiesław</t>
  </si>
  <si>
    <t>Kokorzyn</t>
  </si>
  <si>
    <t>Hildebrandt</t>
  </si>
  <si>
    <t>Kurzagóra</t>
  </si>
  <si>
    <t>Mikoszki</t>
  </si>
  <si>
    <t>Nielęgowo</t>
  </si>
  <si>
    <t>Pianowo</t>
  </si>
  <si>
    <t>Racot</t>
  </si>
  <si>
    <t>Sepno I</t>
  </si>
  <si>
    <t>Sepno II</t>
  </si>
  <si>
    <t>Dembski</t>
  </si>
  <si>
    <t>Szczepowice</t>
  </si>
  <si>
    <t>Forstmann</t>
  </si>
  <si>
    <t>Wyskoć</t>
  </si>
  <si>
    <t>Widziszewo</t>
  </si>
  <si>
    <t>Senftleben</t>
  </si>
  <si>
    <t>Czerwonawieś</t>
  </si>
  <si>
    <t>Krzywiń</t>
  </si>
  <si>
    <t>Cichowo</t>
  </si>
  <si>
    <t>Lubiń</t>
  </si>
  <si>
    <t>Łuszkowo</t>
  </si>
  <si>
    <t>Kościszki</t>
  </si>
  <si>
    <t>Rąbiń</t>
  </si>
  <si>
    <t>Mańkowski-Morawski</t>
  </si>
  <si>
    <t>Rogaczewo Małe i Wielkie, Kopaszewo</t>
  </si>
  <si>
    <t>Turew</t>
  </si>
  <si>
    <t>Wieszkowo</t>
  </si>
  <si>
    <t>Anders</t>
  </si>
  <si>
    <t>Jasiecki</t>
  </si>
  <si>
    <t>Zbęchy</t>
  </si>
  <si>
    <t>Sobczyński</t>
  </si>
  <si>
    <t>Fryder</t>
  </si>
  <si>
    <t>Bronikowo</t>
  </si>
  <si>
    <t>Śmigiel</t>
  </si>
  <si>
    <t>Czacz-Białcz</t>
  </si>
  <si>
    <t>Koszanowo</t>
  </si>
  <si>
    <t>Hoffmannswalde</t>
  </si>
  <si>
    <t>Minna</t>
  </si>
  <si>
    <t>Korownice</t>
  </si>
  <si>
    <t>Caesar</t>
  </si>
  <si>
    <t>Wilkowo Polskie</t>
  </si>
  <si>
    <t>Siekowo, Ziemin</t>
  </si>
  <si>
    <t>Wielichowo</t>
  </si>
  <si>
    <t>Siekówko</t>
  </si>
  <si>
    <t>Śniaty</t>
  </si>
  <si>
    <t>Kubik</t>
  </si>
  <si>
    <t>Rotwand</t>
  </si>
  <si>
    <t>Łubnica</t>
  </si>
  <si>
    <t>Trzcinica</t>
  </si>
  <si>
    <t>Dobrzyca</t>
  </si>
  <si>
    <t>krotoszyński</t>
  </si>
  <si>
    <t>Nowyświat</t>
  </si>
  <si>
    <t>Skoroszewska</t>
  </si>
  <si>
    <t>Szyfter</t>
  </si>
  <si>
    <t>Kuklinów</t>
  </si>
  <si>
    <t>Lipowiec</t>
  </si>
  <si>
    <t>Przyłuski</t>
  </si>
  <si>
    <t>Rzemiechów</t>
  </si>
  <si>
    <t>Sroki</t>
  </si>
  <si>
    <t>Wachowiak</t>
  </si>
  <si>
    <t>Starkówiec</t>
  </si>
  <si>
    <t>Starygród</t>
  </si>
  <si>
    <t>Targoszyce</t>
  </si>
  <si>
    <t>Zalesie St.</t>
  </si>
  <si>
    <t>Pernaczynska</t>
  </si>
  <si>
    <t>Borzęciczki</t>
  </si>
  <si>
    <t>Koźmin</t>
  </si>
  <si>
    <t>Stolberg-Wernig</t>
  </si>
  <si>
    <t>Czarnysad</t>
  </si>
  <si>
    <t>Chosłowski</t>
  </si>
  <si>
    <t>Dębiogóra</t>
  </si>
  <si>
    <t>Weiss</t>
  </si>
  <si>
    <t>Dębowiec</t>
  </si>
  <si>
    <t>Gałązki</t>
  </si>
  <si>
    <t>Góreczki</t>
  </si>
  <si>
    <t>Gościejew</t>
  </si>
  <si>
    <t>Kuliński</t>
  </si>
  <si>
    <t>Mokronos</t>
  </si>
  <si>
    <t>Kamulińska</t>
  </si>
  <si>
    <t>Obra Stara</t>
  </si>
  <si>
    <t>Psiepole</t>
  </si>
  <si>
    <t>Frank</t>
  </si>
  <si>
    <t>Serafinów</t>
  </si>
  <si>
    <t>Skałów</t>
  </si>
  <si>
    <t>Bolt</t>
  </si>
  <si>
    <t>28a</t>
  </si>
  <si>
    <t>Synoradzka</t>
  </si>
  <si>
    <t>Staniew</t>
  </si>
  <si>
    <t>Claassen</t>
  </si>
  <si>
    <t>Wrotków</t>
  </si>
  <si>
    <t>Stolberg-Wernigerode</t>
  </si>
  <si>
    <t>Rozdrazew</t>
  </si>
  <si>
    <t>Luttelman</t>
  </si>
  <si>
    <t>Wolenice</t>
  </si>
  <si>
    <t>Materne</t>
  </si>
  <si>
    <t>Helmut</t>
  </si>
  <si>
    <t>Baszyny</t>
  </si>
  <si>
    <t>Balcerzak</t>
  </si>
  <si>
    <t>Gładysz</t>
  </si>
  <si>
    <t>Dzierżanów</t>
  </si>
  <si>
    <t>Kobierno</t>
  </si>
  <si>
    <t>Kuraszkiewicz</t>
  </si>
  <si>
    <t>Świnków</t>
  </si>
  <si>
    <t>Kubicki</t>
  </si>
  <si>
    <t>Ustków</t>
  </si>
  <si>
    <t>Ciążyński</t>
  </si>
  <si>
    <t>Ligota</t>
  </si>
  <si>
    <t>Czarnecka</t>
  </si>
  <si>
    <t>Stasiak</t>
  </si>
  <si>
    <t>Trzebowa</t>
  </si>
  <si>
    <t>Hecker</t>
  </si>
  <si>
    <t>Herta</t>
  </si>
  <si>
    <t>Bielawy Pogorzelskie</t>
  </si>
  <si>
    <t>Pogorzela</t>
  </si>
  <si>
    <t>Bułaków</t>
  </si>
  <si>
    <t>Kaczagórka</t>
  </si>
  <si>
    <t>Kromolice</t>
  </si>
  <si>
    <t>Modlibowska</t>
  </si>
  <si>
    <t>Łukaszew</t>
  </si>
  <si>
    <t>Przyłuska</t>
  </si>
  <si>
    <t>Małgów</t>
  </si>
  <si>
    <t>Wziąchów</t>
  </si>
  <si>
    <t>Baszków</t>
  </si>
  <si>
    <t>Konarzew</t>
  </si>
  <si>
    <t>Scheibler</t>
  </si>
  <si>
    <t>Siejew</t>
  </si>
  <si>
    <t>Dusznagórka</t>
  </si>
  <si>
    <t>Plucińska</t>
  </si>
  <si>
    <t>Dobramyśl</t>
  </si>
  <si>
    <t>leszczyński</t>
  </si>
  <si>
    <t>Heydebrandt</t>
  </si>
  <si>
    <t>Trzebania</t>
  </si>
  <si>
    <t>Raduchowo</t>
  </si>
  <si>
    <t>Łoniewo</t>
  </si>
  <si>
    <t>Opitz von Boberfeld</t>
  </si>
  <si>
    <t>Telitz</t>
  </si>
  <si>
    <t>Kąkolewo</t>
  </si>
  <si>
    <t>Mielżyńskiego spadkobiercy</t>
  </si>
  <si>
    <t>Hasche von Ondarza</t>
  </si>
  <si>
    <t>Świerczyna</t>
  </si>
  <si>
    <t>Drzeczkowo</t>
  </si>
  <si>
    <t xml:space="preserve">Leesen
</t>
  </si>
  <si>
    <t>Oporówko</t>
  </si>
  <si>
    <t>Dzierżykraj-Morawski</t>
  </si>
  <si>
    <t>Lubonia</t>
  </si>
  <si>
    <t>Kociugi</t>
  </si>
  <si>
    <t xml:space="preserve">Mielżyński </t>
  </si>
  <si>
    <t>Andrzej Krzysztof</t>
  </si>
  <si>
    <t>Mały Dwór</t>
  </si>
  <si>
    <t>Brylewo</t>
  </si>
  <si>
    <t>Garzyn</t>
  </si>
  <si>
    <t>Anne-Marie</t>
  </si>
  <si>
    <t>Płochoński</t>
  </si>
  <si>
    <t>Górzno</t>
  </si>
  <si>
    <t>Mierzejewo</t>
  </si>
  <si>
    <t>Alferd</t>
  </si>
  <si>
    <t>Drobnin</t>
  </si>
  <si>
    <t>Oporowo</t>
  </si>
  <si>
    <t>Wyciążkowo</t>
  </si>
  <si>
    <t>Goniembice</t>
  </si>
  <si>
    <t>Przybyła z żoną</t>
  </si>
  <si>
    <t>Gronowko</t>
  </si>
  <si>
    <t>Weydemeier</t>
  </si>
  <si>
    <t>Górka Duchowna</t>
  </si>
  <si>
    <t>Gusdorf</t>
  </si>
  <si>
    <t>Speicher</t>
  </si>
  <si>
    <t>Sulejewo</t>
  </si>
  <si>
    <t>Klimpel</t>
  </si>
  <si>
    <t>Pustopole</t>
  </si>
  <si>
    <t>Galica</t>
  </si>
  <si>
    <t>Klonowiec</t>
  </si>
  <si>
    <t>Przybiń</t>
  </si>
  <si>
    <t>Rydzyna</t>
  </si>
  <si>
    <t>Filisiewicz (z Kaczmarków)</t>
  </si>
  <si>
    <t>Kaczkowo</t>
  </si>
  <si>
    <t>Celichowski dr</t>
  </si>
  <si>
    <t>Dąbcze</t>
  </si>
  <si>
    <t>Kłoda</t>
  </si>
  <si>
    <t>Tworzanice</t>
  </si>
  <si>
    <t>Leosch</t>
  </si>
  <si>
    <t>Robczysko</t>
  </si>
  <si>
    <t>Melżyński</t>
  </si>
  <si>
    <t>Rojęczyn - Lasotki</t>
  </si>
  <si>
    <t>Przybyszewo - Lasocice</t>
  </si>
  <si>
    <t>Święciechowa</t>
  </si>
  <si>
    <t>Lechmann</t>
  </si>
  <si>
    <t>Kurt August</t>
  </si>
  <si>
    <t>Ogrody</t>
  </si>
  <si>
    <t>Płoszyński</t>
  </si>
  <si>
    <t>Stępniewska</t>
  </si>
  <si>
    <t>Hans i Frieda
z synem</t>
  </si>
  <si>
    <t>Trzebiny</t>
  </si>
  <si>
    <t>Antoniny</t>
  </si>
  <si>
    <t>Leszno ze siedz. w Święciechowie</t>
  </si>
  <si>
    <t>Sandomiersko-Wielkopolska Spółka Hodowli Nasion (zał. 1923 r.)</t>
  </si>
  <si>
    <t>Gołanice</t>
  </si>
  <si>
    <t>Bojanowska</t>
  </si>
  <si>
    <t>Długie Stare</t>
  </si>
  <si>
    <t>Dunin-Karwicki</t>
  </si>
  <si>
    <t>Henrykowo</t>
  </si>
  <si>
    <t>Halina i Bogusław</t>
  </si>
  <si>
    <t>Zaborowo</t>
  </si>
  <si>
    <t>Szymandera</t>
  </si>
  <si>
    <t>Niechłód</t>
  </si>
  <si>
    <t>Bojanowska z dziećmi</t>
  </si>
  <si>
    <t>Strzyżewice</t>
  </si>
  <si>
    <t>Haertle</t>
  </si>
  <si>
    <t>Zbarzewo</t>
  </si>
  <si>
    <t>Włoszakowice</t>
  </si>
  <si>
    <t>Dłużyna</t>
  </si>
  <si>
    <t>Raszewskie</t>
  </si>
  <si>
    <t>Julianna i Weronika</t>
  </si>
  <si>
    <t>Otto
Elsa</t>
  </si>
  <si>
    <t>Krzycko Małe</t>
  </si>
  <si>
    <t>Śmiechowski
Śmiechowska (z Różańskich)</t>
  </si>
  <si>
    <t>Ed.
Maria</t>
  </si>
  <si>
    <t>Adamowo</t>
  </si>
  <si>
    <t>Gante</t>
  </si>
  <si>
    <t>Wijewo</t>
  </si>
  <si>
    <t> Brenno</t>
  </si>
  <si>
    <t>Radomyśl</t>
  </si>
  <si>
    <t>Marwitz</t>
  </si>
  <si>
    <t>Aleksand.</t>
  </si>
  <si>
    <t>Kwilicz</t>
  </si>
  <si>
    <t>międzychodzki</t>
  </si>
  <si>
    <t>Gorzyń</t>
  </si>
  <si>
    <t>Międzychód</t>
  </si>
  <si>
    <t>Willich</t>
  </si>
  <si>
    <t>Gorzycko</t>
  </si>
  <si>
    <t>Muchocin</t>
  </si>
  <si>
    <t>Kalkreuth</t>
  </si>
  <si>
    <t>Ciesielski (Skarb Państwa)</t>
  </si>
  <si>
    <t>Kolan
Hoene</t>
  </si>
  <si>
    <t>Roman
Fryderyk</t>
  </si>
  <si>
    <t>Lesionki</t>
  </si>
  <si>
    <t>Lutom</t>
  </si>
  <si>
    <t>Rodatz</t>
  </si>
  <si>
    <t>Gerrit</t>
  </si>
  <si>
    <t>Lutomek</t>
  </si>
  <si>
    <t>Mylin</t>
  </si>
  <si>
    <t>Chrzypysko Wielkie</t>
  </si>
  <si>
    <t xml:space="preserve">Kwilecki
Furcheim </t>
  </si>
  <si>
    <t>Dobiesław
August</t>
  </si>
  <si>
    <t>Lutom - Nowy</t>
  </si>
  <si>
    <t>Jaeger</t>
  </si>
  <si>
    <t>Silna</t>
  </si>
  <si>
    <t>Łowyń</t>
  </si>
  <si>
    <t>Hilscher</t>
  </si>
  <si>
    <t>Świechocin</t>
  </si>
  <si>
    <t>Michalina
Klara</t>
  </si>
  <si>
    <t>Tuczępy - Mniszki</t>
  </si>
  <si>
    <t>Unruh</t>
  </si>
  <si>
    <t>Eryk</t>
  </si>
  <si>
    <t>Mnichy</t>
  </si>
  <si>
    <t>Głażewo</t>
  </si>
  <si>
    <t>Łężce</t>
  </si>
  <si>
    <t>Białokosz</t>
  </si>
  <si>
    <t>Rose</t>
  </si>
  <si>
    <t>Białcz</t>
  </si>
  <si>
    <t>Schlinke</t>
  </si>
  <si>
    <t>Prusim</t>
  </si>
  <si>
    <t>Rozbitek</t>
  </si>
  <si>
    <t>Nowa - Dąbrowa</t>
  </si>
  <si>
    <t>Wituchowo</t>
  </si>
  <si>
    <t>Mycielska</t>
  </si>
  <si>
    <t>Niemierzewo</t>
  </si>
  <si>
    <t>Bardt</t>
  </si>
  <si>
    <t>Lubosz</t>
  </si>
  <si>
    <t>Mościejewo</t>
  </si>
  <si>
    <t>Śrem</t>
  </si>
  <si>
    <t>Zuzanna</t>
  </si>
  <si>
    <t>Ernestyna</t>
  </si>
  <si>
    <t>Ławica</t>
  </si>
  <si>
    <t>Śródka (Orle, Strzyżmin)</t>
  </si>
  <si>
    <t>Seydlitz</t>
  </si>
  <si>
    <t>Chorzępowo</t>
  </si>
  <si>
    <t>Matuszak</t>
  </si>
  <si>
    <t>Łempicka</t>
  </si>
  <si>
    <t>Jarczyńska</t>
  </si>
  <si>
    <t>Dormowo</t>
  </si>
  <si>
    <t>Mizygajski</t>
  </si>
  <si>
    <t>Lutom Nowy</t>
  </si>
  <si>
    <t>Firley i inni</t>
  </si>
  <si>
    <t>Broniewice</t>
  </si>
  <si>
    <t>Pakość</t>
  </si>
  <si>
    <t>mogileński</t>
  </si>
  <si>
    <t>Boetzig</t>
  </si>
  <si>
    <t>Dobieszewice</t>
  </si>
  <si>
    <t>Jankowo</t>
  </si>
  <si>
    <t>Frid.</t>
  </si>
  <si>
    <t>Mierucin - wieś</t>
  </si>
  <si>
    <t>Krzekatowo</t>
  </si>
  <si>
    <t>Mietz</t>
  </si>
  <si>
    <t>Słaboszewko</t>
  </si>
  <si>
    <t>Ludkowo</t>
  </si>
  <si>
    <t>Laubitz</t>
  </si>
  <si>
    <t>Mielno - Otok</t>
  </si>
  <si>
    <t>Brodnicki</t>
  </si>
  <si>
    <t xml:space="preserve">Mierucin  </t>
  </si>
  <si>
    <t>Milbrand</t>
  </si>
  <si>
    <t>Radłowo</t>
  </si>
  <si>
    <t>Wittman</t>
  </si>
  <si>
    <t>Ludwiniec</t>
  </si>
  <si>
    <t>Bieślin</t>
  </si>
  <si>
    <t>Trzemeszno</t>
  </si>
  <si>
    <t>Niedziela</t>
  </si>
  <si>
    <t>Smolary</t>
  </si>
  <si>
    <t>Kaleta</t>
  </si>
  <si>
    <t>Kocin</t>
  </si>
  <si>
    <t>Kluge</t>
  </si>
  <si>
    <t>Kozłówko</t>
  </si>
  <si>
    <t>Korytyński</t>
  </si>
  <si>
    <t>Kruchowo</t>
  </si>
  <si>
    <t>Alf.</t>
  </si>
  <si>
    <t>Groblewski</t>
  </si>
  <si>
    <t>Miaty</t>
  </si>
  <si>
    <t>Raszak</t>
  </si>
  <si>
    <t>Sylwia</t>
  </si>
  <si>
    <t>Kurzegrzędy</t>
  </si>
  <si>
    <t>Rekawczyn</t>
  </si>
  <si>
    <t>Meissner</t>
  </si>
  <si>
    <t>Skubarczewo</t>
  </si>
  <si>
    <t>Gużkowski</t>
  </si>
  <si>
    <t>Winnica</t>
  </si>
  <si>
    <t>Mlecze</t>
  </si>
  <si>
    <t>Czerniak</t>
  </si>
  <si>
    <t>Szydłowo</t>
  </si>
  <si>
    <t>Le Vienn</t>
  </si>
  <si>
    <t xml:space="preserve">Frank </t>
  </si>
  <si>
    <t>Gozdanin</t>
  </si>
  <si>
    <t>Szrant</t>
  </si>
  <si>
    <t>Kątno</t>
  </si>
  <si>
    <t>Szumlański</t>
  </si>
  <si>
    <t>Kamionek</t>
  </si>
  <si>
    <t>Piechorka</t>
  </si>
  <si>
    <t>Schindler</t>
  </si>
  <si>
    <t>Rękawczynek</t>
  </si>
  <si>
    <t>Zell</t>
  </si>
  <si>
    <t>Marcinkowo</t>
  </si>
  <si>
    <t>Osowiec, Wólka</t>
  </si>
  <si>
    <t>Frezer</t>
  </si>
  <si>
    <t>Siedluchno</t>
  </si>
  <si>
    <t>Schon</t>
  </si>
  <si>
    <t>Płaczkowo</t>
  </si>
  <si>
    <t>Vogt</t>
  </si>
  <si>
    <t>Mogilno-Wschód tylko podsumowanie</t>
  </si>
  <si>
    <t>Mogilno-Zachód tylko podsumowanie</t>
  </si>
  <si>
    <t>Strzelno-Północ tylko podsumowanie</t>
  </si>
  <si>
    <t>Strzelno-Południe tylko podsumowanie</t>
  </si>
  <si>
    <t>Bolewice</t>
  </si>
  <si>
    <t>Nowy Tomyśl</t>
  </si>
  <si>
    <t xml:space="preserve">nowotomyski </t>
  </si>
  <si>
    <t>Wytomyśl</t>
  </si>
  <si>
    <t>Poncet</t>
  </si>
  <si>
    <t>Stary Tomyśl</t>
  </si>
  <si>
    <t>Róża Bobrówka</t>
  </si>
  <si>
    <t>Pantaleonowo</t>
  </si>
  <si>
    <t>Pragłowska</t>
  </si>
  <si>
    <t>Lulin</t>
  </si>
  <si>
    <t>Ptaszkowo</t>
  </si>
  <si>
    <t>Gnin</t>
  </si>
  <si>
    <t>Zimmermann</t>
  </si>
  <si>
    <t>Młyniewo</t>
  </si>
  <si>
    <t>Grąblewo</t>
  </si>
  <si>
    <t>Brody, Bródki, Marszewo i Zygmuntowo</t>
  </si>
  <si>
    <t>Lwówek</t>
  </si>
  <si>
    <t>Chudobczyce</t>
  </si>
  <si>
    <t>Bank Ziemski Kredytowy</t>
  </si>
  <si>
    <t>Konin, Paryżewo, Pawłówek</t>
  </si>
  <si>
    <t>Linie</t>
  </si>
  <si>
    <t>Wendorff</t>
  </si>
  <si>
    <t xml:space="preserve"> Posadowo, Posadówka</t>
  </si>
  <si>
    <t>Dróżyński</t>
  </si>
  <si>
    <t>Kubaczyn</t>
  </si>
  <si>
    <t>Szyfler</t>
  </si>
  <si>
    <t>Niemierzyce</t>
  </si>
  <si>
    <t>Strzępiń</t>
  </si>
  <si>
    <t>Pińkowski</t>
  </si>
  <si>
    <t>Kotowo</t>
  </si>
  <si>
    <t>Leśny Folwark</t>
  </si>
  <si>
    <t>Miedzichowo</t>
  </si>
  <si>
    <t>Helowskie</t>
  </si>
  <si>
    <t>Wittchen</t>
  </si>
  <si>
    <t>Arciszewski</t>
  </si>
  <si>
    <t>Sępolno Młyn</t>
  </si>
  <si>
    <t>Zaleski</t>
  </si>
  <si>
    <t>Mitręga Młyn</t>
  </si>
  <si>
    <t>Klose</t>
  </si>
  <si>
    <t>Łomnica</t>
  </si>
  <si>
    <t>Zbąszyń</t>
  </si>
  <si>
    <t>Schepke</t>
  </si>
  <si>
    <t>Czerwony Dwór</t>
  </si>
  <si>
    <t>Zypell</t>
  </si>
  <si>
    <t>Perzyny</t>
  </si>
  <si>
    <t>Wierzchowski</t>
  </si>
  <si>
    <t>Funk</t>
  </si>
  <si>
    <t>Ida</t>
  </si>
  <si>
    <t>Porażyn</t>
  </si>
  <si>
    <t>Sosnkowski</t>
  </si>
  <si>
    <t>Drapak</t>
  </si>
  <si>
    <t>Sielinko</t>
  </si>
  <si>
    <t>Ruczyński</t>
  </si>
  <si>
    <t>Kozłowo</t>
  </si>
  <si>
    <t>Łagwy</t>
  </si>
  <si>
    <t>Kraupe</t>
  </si>
  <si>
    <t>Dakowy Mokre</t>
  </si>
  <si>
    <t>Uścięcice</t>
  </si>
  <si>
    <t>Urbanowo</t>
  </si>
  <si>
    <t>Buk</t>
  </si>
  <si>
    <t>Kalwy</t>
  </si>
  <si>
    <t>Niegolewo</t>
  </si>
  <si>
    <t>Niepruszewo</t>
  </si>
  <si>
    <t>Otusz</t>
  </si>
  <si>
    <t>Szewce</t>
  </si>
  <si>
    <t>Turkowo</t>
  </si>
  <si>
    <t>Stich</t>
  </si>
  <si>
    <t>Wielka Wieś I</t>
  </si>
  <si>
    <t>Szubert</t>
  </si>
  <si>
    <t>Wielka Wieś II</t>
  </si>
  <si>
    <t>Sobiech</t>
  </si>
  <si>
    <t>Wysoczka</t>
  </si>
  <si>
    <t xml:space="preserve">Buk </t>
  </si>
  <si>
    <t>Gintrowicz</t>
  </si>
  <si>
    <t>Wąsowo</t>
  </si>
  <si>
    <t>Kuślin</t>
  </si>
  <si>
    <t>Hardt</t>
  </si>
  <si>
    <t>Głuponie</t>
  </si>
  <si>
    <t>Tomaszewo</t>
  </si>
  <si>
    <t>Śliwno</t>
  </si>
  <si>
    <t>Hildebrand</t>
  </si>
  <si>
    <t>Michorzewo, Łaz</t>
  </si>
  <si>
    <t>Michorzewko</t>
  </si>
  <si>
    <t>Trzcianka</t>
  </si>
  <si>
    <t>Jacobi</t>
  </si>
  <si>
    <t>El.</t>
  </si>
  <si>
    <t>Oborniki-Północ</t>
  </si>
  <si>
    <t>obornicki</t>
  </si>
  <si>
    <t>Ludomki</t>
  </si>
  <si>
    <t>Płaszyński</t>
  </si>
  <si>
    <t>Dąbrówka Leśna</t>
  </si>
  <si>
    <t>Kowanowa I</t>
  </si>
  <si>
    <t>Kowanowa II</t>
  </si>
  <si>
    <t>Łukowo</t>
  </si>
  <si>
    <t>Różnowo</t>
  </si>
  <si>
    <t>Pacholewo</t>
  </si>
  <si>
    <t>Turno</t>
  </si>
  <si>
    <t>Stobnica</t>
  </si>
  <si>
    <t>Fajans</t>
  </si>
  <si>
    <t>Brączewo</t>
  </si>
  <si>
    <t>Oborniki-Południe</t>
  </si>
  <si>
    <t>Baborowo</t>
  </si>
  <si>
    <t>Hantelmann</t>
  </si>
  <si>
    <t>Gołaszyn</t>
  </si>
  <si>
    <t>Żarnowski</t>
  </si>
  <si>
    <t>Pamiątkowo</t>
  </si>
  <si>
    <t>Wargowo</t>
  </si>
  <si>
    <t>Ocieszyn</t>
  </si>
  <si>
    <t>Popówko</t>
  </si>
  <si>
    <t>Zółtowski</t>
  </si>
  <si>
    <t>Osowo Stare</t>
  </si>
  <si>
    <t>Rozochowicz</t>
  </si>
  <si>
    <t>Gołębowo</t>
  </si>
  <si>
    <t>Chorzemski</t>
  </si>
  <si>
    <t>Objezierze</t>
  </si>
  <si>
    <t xml:space="preserve">Turno </t>
  </si>
  <si>
    <t>Kowalewko</t>
  </si>
  <si>
    <t xml:space="preserve">   </t>
  </si>
  <si>
    <t>Nieczajna</t>
  </si>
  <si>
    <t>Sepno</t>
  </si>
  <si>
    <t>Spółka Rolna</t>
  </si>
  <si>
    <t>Roztworowo</t>
  </si>
  <si>
    <t>Urbanie</t>
  </si>
  <si>
    <t>Bielstein</t>
  </si>
  <si>
    <t>Chrustowo</t>
  </si>
  <si>
    <t>Dietsch</t>
  </si>
  <si>
    <t>Świerkówki</t>
  </si>
  <si>
    <t>Bielicki</t>
  </si>
  <si>
    <t>Bukowiec I</t>
  </si>
  <si>
    <t>Ryczywół</t>
  </si>
  <si>
    <t>Bukowiec II</t>
  </si>
  <si>
    <t>Janz</t>
  </si>
  <si>
    <t>Chmielewo</t>
  </si>
  <si>
    <t>Górzewo</t>
  </si>
  <si>
    <t>Uhle</t>
  </si>
  <si>
    <t>Krężoły</t>
  </si>
  <si>
    <t>Łapiszewo</t>
  </si>
  <si>
    <t>Schendel</t>
  </si>
  <si>
    <t>Piotrowo I</t>
  </si>
  <si>
    <t>Piotrowo II</t>
  </si>
  <si>
    <t>Piotrkowski</t>
  </si>
  <si>
    <t>Radom I</t>
  </si>
  <si>
    <t>Radom II</t>
  </si>
  <si>
    <t xml:space="preserve">Boening </t>
  </si>
  <si>
    <t>Wiardunki I</t>
  </si>
  <si>
    <t>Knade</t>
  </si>
  <si>
    <t>Wiardunki II</t>
  </si>
  <si>
    <t>Trzygóry</t>
  </si>
  <si>
    <t>Gałdyński</t>
  </si>
  <si>
    <t>Rogoźno</t>
  </si>
  <si>
    <t>Studzieniec</t>
  </si>
  <si>
    <t>Tomaszkiewicz</t>
  </si>
  <si>
    <t>Świetlikowo</t>
  </si>
  <si>
    <t>Świetlik</t>
  </si>
  <si>
    <t>Wełna</t>
  </si>
  <si>
    <t>Riemann</t>
  </si>
  <si>
    <t>Ludomska Dobra</t>
  </si>
  <si>
    <t>Folwark</t>
  </si>
  <si>
    <t>Riemer</t>
  </si>
  <si>
    <t>Gościejewo</t>
  </si>
  <si>
    <t>Rosengarten</t>
  </si>
  <si>
    <t>Laskowo</t>
  </si>
  <si>
    <t>Bruno</t>
  </si>
  <si>
    <t>Owieczki</t>
  </si>
  <si>
    <t>Owczegłowy</t>
  </si>
  <si>
    <t>Tarnowo I</t>
  </si>
  <si>
    <t>Wernicke</t>
  </si>
  <si>
    <t>Ferd.</t>
  </si>
  <si>
    <t>Tarnowo II</t>
  </si>
  <si>
    <t>Ristow</t>
  </si>
  <si>
    <t>Egon</t>
  </si>
  <si>
    <t>Murowana Goślina</t>
  </si>
  <si>
    <t>Kaczmarek</t>
  </si>
  <si>
    <t>Łopuchówko</t>
  </si>
  <si>
    <t>Nieszawa</t>
  </si>
  <si>
    <t>Schmeider</t>
  </si>
  <si>
    <t>Uchorowo</t>
  </si>
  <si>
    <t>Droste</t>
  </si>
  <si>
    <t>Wojnowo</t>
  </si>
  <si>
    <t>Głęboczek</t>
  </si>
  <si>
    <t>Soldan</t>
  </si>
  <si>
    <t>Łopuchowo</t>
  </si>
  <si>
    <t>Mosenbach</t>
  </si>
  <si>
    <t>Przebędowo</t>
  </si>
  <si>
    <t>Trojanowo</t>
  </si>
  <si>
    <t>ostrowski</t>
  </si>
  <si>
    <t>Stiegler</t>
  </si>
  <si>
    <t>Gerd</t>
  </si>
  <si>
    <t>Borowiec</t>
  </si>
  <si>
    <t>Kotowiecko-Pawłówek</t>
  </si>
  <si>
    <t>Skalmierzyce</t>
  </si>
  <si>
    <t>Lekow</t>
  </si>
  <si>
    <t>Kurow</t>
  </si>
  <si>
    <t>Boczków</t>
  </si>
  <si>
    <t>Sososzyca</t>
  </si>
  <si>
    <t>Sieroszewice</t>
  </si>
  <si>
    <t>Bieganin</t>
  </si>
  <si>
    <t>Grudzielec</t>
  </si>
  <si>
    <t>Zielewicz dr</t>
  </si>
  <si>
    <t>Gorzno</t>
  </si>
  <si>
    <t>Biniew</t>
  </si>
  <si>
    <t>Bedzieszyn</t>
  </si>
  <si>
    <t>Lipska</t>
  </si>
  <si>
    <t>Gutów</t>
  </si>
  <si>
    <t>Mendelson</t>
  </si>
  <si>
    <t>Lorgat</t>
  </si>
  <si>
    <t>Gałązki Małe</t>
  </si>
  <si>
    <t>Kwiatków</t>
  </si>
  <si>
    <t>Czekanów</t>
  </si>
  <si>
    <t>Szczury</t>
  </si>
  <si>
    <t>Jan i Józef</t>
  </si>
  <si>
    <t>Lewków</t>
  </si>
  <si>
    <t>Ociąż</t>
  </si>
  <si>
    <t>Miedzianów</t>
  </si>
  <si>
    <t>Maliński</t>
  </si>
  <si>
    <t>Jan Jerzy i Krystyna Jadwiga</t>
  </si>
  <si>
    <t>Mączniki</t>
  </si>
  <si>
    <t>Śliwniki</t>
  </si>
  <si>
    <t>Pętkowska</t>
  </si>
  <si>
    <t>Gostyczyna</t>
  </si>
  <si>
    <t>Robiński</t>
  </si>
  <si>
    <t>Ildefons</t>
  </si>
  <si>
    <t>Węgry</t>
  </si>
  <si>
    <t>Czachory</t>
  </si>
  <si>
    <t>Strzegowa</t>
  </si>
  <si>
    <t>Brodowscy</t>
  </si>
  <si>
    <t>Bilczew</t>
  </si>
  <si>
    <t>Skieroszewice</t>
  </si>
  <si>
    <t>Brodowski</t>
  </si>
  <si>
    <t>Gorzyce Wielkie</t>
  </si>
  <si>
    <t>Daniszyn</t>
  </si>
  <si>
    <t>4,13,21</t>
  </si>
  <si>
    <t>Zębców</t>
  </si>
  <si>
    <t>Ordynacja Przygodzice ks. Radziwiłłów</t>
  </si>
  <si>
    <t>Kamienice Stare</t>
  </si>
  <si>
    <t>Przygodzice</t>
  </si>
  <si>
    <t>Bledzianów</t>
  </si>
  <si>
    <t>Karłowska</t>
  </si>
  <si>
    <t>Baby</t>
  </si>
  <si>
    <t>Odolanów</t>
  </si>
  <si>
    <t>Jagodzińska</t>
  </si>
  <si>
    <t>Helenów</t>
  </si>
  <si>
    <t>Mikstat</t>
  </si>
  <si>
    <t>Fleischer</t>
  </si>
  <si>
    <t>Wysocko Wielkie</t>
  </si>
  <si>
    <t>Szembek hr.</t>
  </si>
  <si>
    <t>Parczew</t>
  </si>
  <si>
    <t>Majerowicz</t>
  </si>
  <si>
    <t>Szklarka Śląska</t>
  </si>
  <si>
    <t>Bolechowo</t>
  </si>
  <si>
    <t>Czerwonak</t>
  </si>
  <si>
    <t>poznański</t>
  </si>
  <si>
    <t>Szułdrzyński dr</t>
  </si>
  <si>
    <t>Mandziak</t>
  </si>
  <si>
    <t>Owińska</t>
  </si>
  <si>
    <t>Treskow i inni</t>
  </si>
  <si>
    <t>a</t>
  </si>
  <si>
    <t>b</t>
  </si>
  <si>
    <t>Potasze</t>
  </si>
  <si>
    <t>Wierzonka</t>
  </si>
  <si>
    <t xml:space="preserve">Treskow  </t>
  </si>
  <si>
    <t>Angielika</t>
  </si>
  <si>
    <t>Karłowice</t>
  </si>
  <si>
    <t>Wierzenica</t>
  </si>
  <si>
    <t>Cieszkowski 
Raczyński</t>
  </si>
  <si>
    <t>Szlachęcin</t>
  </si>
  <si>
    <t>Cegłowski</t>
  </si>
  <si>
    <t>Trzaskowo</t>
  </si>
  <si>
    <t>Krzyżański</t>
  </si>
  <si>
    <t>Chomęcice</t>
  </si>
  <si>
    <t>Dopiewo</t>
  </si>
  <si>
    <t>Tempellhof</t>
  </si>
  <si>
    <t>Durski dr</t>
  </si>
  <si>
    <t>Komorniki</t>
  </si>
  <si>
    <t>Szeffs</t>
  </si>
  <si>
    <t>Marceli i Maria</t>
  </si>
  <si>
    <t>Konarzewo</t>
  </si>
  <si>
    <t>Dopiewiec</t>
  </si>
  <si>
    <t>c</t>
  </si>
  <si>
    <t>Podłoziny</t>
  </si>
  <si>
    <t>Plewiska</t>
  </si>
  <si>
    <t>Freudenreich</t>
  </si>
  <si>
    <t>Polityka</t>
  </si>
  <si>
    <t>Dydejczyk</t>
  </si>
  <si>
    <t>Medyńska</t>
  </si>
  <si>
    <t>Trzcielin I</t>
  </si>
  <si>
    <t>Trzcielin II</t>
  </si>
  <si>
    <t>Kopa</t>
  </si>
  <si>
    <t>Trzcielin III</t>
  </si>
  <si>
    <t>Kowalak</t>
  </si>
  <si>
    <t>Zborowo</t>
  </si>
  <si>
    <t>Helling</t>
  </si>
  <si>
    <t>Morasko</t>
  </si>
  <si>
    <t>Sulżyński</t>
  </si>
  <si>
    <t>Radojewo</t>
  </si>
  <si>
    <t>Nowawieś Górna</t>
  </si>
  <si>
    <t>Hoffmeyer</t>
  </si>
  <si>
    <t>Bednary</t>
  </si>
  <si>
    <t>Polskawieś</t>
  </si>
  <si>
    <t>Jackowski</t>
  </si>
  <si>
    <t>Borowo Młyn</t>
  </si>
  <si>
    <t>Czachurki</t>
  </si>
  <si>
    <t>Jerzykiewicz</t>
  </si>
  <si>
    <t>Gołuń</t>
  </si>
  <si>
    <t>Jerzyn</t>
  </si>
  <si>
    <t>Michalak</t>
  </si>
  <si>
    <t>Kociałkowa Górka</t>
  </si>
  <si>
    <t>Kołatka</t>
  </si>
  <si>
    <t>Ofierzyński</t>
  </si>
  <si>
    <t>Kowalskie</t>
  </si>
  <si>
    <t>Detmering</t>
  </si>
  <si>
    <t>Ingeborg</t>
  </si>
  <si>
    <t>Krześlice</t>
  </si>
  <si>
    <t>Bank Kwilecki-Potocki</t>
  </si>
  <si>
    <t>Olszak</t>
  </si>
  <si>
    <t>Niemeyer</t>
  </si>
  <si>
    <t>Podarzewo</t>
  </si>
  <si>
    <t>Ginzel</t>
  </si>
  <si>
    <t>Pomarzanowice</t>
  </si>
  <si>
    <t>Jackowski dr</t>
  </si>
  <si>
    <t>Krenz</t>
  </si>
  <si>
    <t>Stęszewko</t>
  </si>
  <si>
    <t>Dezor</t>
  </si>
  <si>
    <t>Metody</t>
  </si>
  <si>
    <t>Węglewo</t>
  </si>
  <si>
    <t>Degler</t>
  </si>
  <si>
    <t>Wronczyn</t>
  </si>
  <si>
    <t>Babki</t>
  </si>
  <si>
    <t>Puszczykowo</t>
  </si>
  <si>
    <t>Gluszyna leśna</t>
  </si>
  <si>
    <t>Wiry</t>
  </si>
  <si>
    <t>Bytkowo</t>
  </si>
  <si>
    <t>Rokietnica</t>
  </si>
  <si>
    <t>Hantelman</t>
  </si>
  <si>
    <t>Otto Karol</t>
  </si>
  <si>
    <t>Mrowino</t>
  </si>
  <si>
    <t>Napachanie</t>
  </si>
  <si>
    <t xml:space="preserve">Kullak </t>
  </si>
  <si>
    <t>Frydrychowicz</t>
  </si>
  <si>
    <t>Wielkie</t>
  </si>
  <si>
    <t>Będlewo</t>
  </si>
  <si>
    <t>Stęszew</t>
  </si>
  <si>
    <t>Ledóchowska</t>
  </si>
  <si>
    <t>57a</t>
  </si>
  <si>
    <t>Zamysłowo</t>
  </si>
  <si>
    <t>Dąbrowski dr</t>
  </si>
  <si>
    <t>Modrze</t>
  </si>
  <si>
    <t>Hutten-Czapski</t>
  </si>
  <si>
    <t>Sapowice</t>
  </si>
  <si>
    <t>Tiemann</t>
  </si>
  <si>
    <t>Antoninek</t>
  </si>
  <si>
    <t>Iffland</t>
  </si>
  <si>
    <t>Strykowo</t>
  </si>
  <si>
    <t>Srocko Małe</t>
  </si>
  <si>
    <t>Radajewski</t>
  </si>
  <si>
    <t>Glabisz</t>
  </si>
  <si>
    <t>Trzebaw</t>
  </si>
  <si>
    <t>Fundacja Kórnicka</t>
  </si>
  <si>
    <t>Garby</t>
  </si>
  <si>
    <t>Swarzędz</t>
  </si>
  <si>
    <t>Furmanek</t>
  </si>
  <si>
    <t>Frąckowiak</t>
  </si>
  <si>
    <t>Gwiazdowo</t>
  </si>
  <si>
    <t>Coelle</t>
  </si>
  <si>
    <t>Hanz</t>
  </si>
  <si>
    <t>Kruszewnia</t>
  </si>
  <si>
    <t>Sarazin</t>
  </si>
  <si>
    <t xml:space="preserve">Nowawieś  </t>
  </si>
  <si>
    <t>Paczkowo</t>
  </si>
  <si>
    <t>Teske</t>
  </si>
  <si>
    <t>Puszczykowo Zaborze</t>
  </si>
  <si>
    <t>Rabowice</t>
  </si>
  <si>
    <t>Makkus</t>
  </si>
  <si>
    <t>Theodor</t>
  </si>
  <si>
    <t>Śwarzędz</t>
  </si>
  <si>
    <t>Uzarzewo</t>
  </si>
  <si>
    <t>Baranowo</t>
  </si>
  <si>
    <t>Tarnowo Podgórne</t>
  </si>
  <si>
    <t>Drzewulska</t>
  </si>
  <si>
    <t>Lusówko</t>
  </si>
  <si>
    <t>Lusowo - Batorowo</t>
  </si>
  <si>
    <t>Dowbor-Muśnicki</t>
  </si>
  <si>
    <t>Otowo</t>
  </si>
  <si>
    <t>Wilińska</t>
  </si>
  <si>
    <t>Gilgemina</t>
  </si>
  <si>
    <t>Sady</t>
  </si>
  <si>
    <t>Pluciński</t>
  </si>
  <si>
    <t xml:space="preserve">Leon </t>
  </si>
  <si>
    <t>Sierosław</t>
  </si>
  <si>
    <t>Swądzin</t>
  </si>
  <si>
    <t>Stęplewo</t>
  </si>
  <si>
    <t>Witobel</t>
  </si>
  <si>
    <t>Edwardowo</t>
  </si>
  <si>
    <t>Poznań</t>
  </si>
  <si>
    <t>Głuszyna dwór</t>
  </si>
  <si>
    <t>Golęcin</t>
  </si>
  <si>
    <t>Krzyżowniki</t>
  </si>
  <si>
    <t>Chilewski</t>
  </si>
  <si>
    <t>Marcelin</t>
  </si>
  <si>
    <t>Krauze</t>
  </si>
  <si>
    <t>Muth</t>
  </si>
  <si>
    <t>Naramowice</t>
  </si>
  <si>
    <t>Gmina miejska Poznań</t>
  </si>
  <si>
    <t>Unrug</t>
  </si>
  <si>
    <t>Strzeszyn</t>
  </si>
  <si>
    <t>Kolze</t>
  </si>
  <si>
    <t>Szczepankowo, Kobylepole</t>
  </si>
  <si>
    <t>Toryszki</t>
  </si>
  <si>
    <t>Koninko</t>
  </si>
  <si>
    <t>Grossmann</t>
  </si>
  <si>
    <t>Bartoszewica dobra</t>
  </si>
  <si>
    <t>Jutrosin</t>
  </si>
  <si>
    <t>rawicki</t>
  </si>
  <si>
    <t>Chojno dobra ryc.</t>
  </si>
  <si>
    <t>Golejewko dobra ryc.</t>
  </si>
  <si>
    <t>Dąbrówko dobra ryc.</t>
  </si>
  <si>
    <t>Rawicz</t>
  </si>
  <si>
    <t>Domaradzice dwór</t>
  </si>
  <si>
    <t>Gregorowicz</t>
  </si>
  <si>
    <t>Dubinek dobra ryc.</t>
  </si>
  <si>
    <t>Majchrzycki</t>
  </si>
  <si>
    <t>Pernak</t>
  </si>
  <si>
    <t>Gierłachowo dobra ryc.</t>
  </si>
  <si>
    <t>Bojanowo</t>
  </si>
  <si>
    <t>Urbanowska</t>
  </si>
  <si>
    <t>Golina Wielka dobra</t>
  </si>
  <si>
    <t>Rohr</t>
  </si>
  <si>
    <t>Golinka obszar dwor.</t>
  </si>
  <si>
    <t>Gostkowo dobra ryc.</t>
  </si>
  <si>
    <t>Miejska Górka</t>
  </si>
  <si>
    <t>Bitter</t>
  </si>
  <si>
    <t>Gościejowice dobra ryc.</t>
  </si>
  <si>
    <t>Gołaszyn obszar dwor.</t>
  </si>
  <si>
    <t>Izbice, Łaszczyn dobra ryc.</t>
  </si>
  <si>
    <t>Kawcze dobra ryc.</t>
  </si>
  <si>
    <t>Kołaczkowice, Dłoń dobra ryc.</t>
  </si>
  <si>
    <t>Woller</t>
  </si>
  <si>
    <t>Otylia</t>
  </si>
  <si>
    <t>Łaszczyn dobra ryc.</t>
  </si>
  <si>
    <t>Niemarzyn dobra</t>
  </si>
  <si>
    <t>Oczkowice dobra ryc.</t>
  </si>
  <si>
    <t>Osiek dobra</t>
  </si>
  <si>
    <t>Platter</t>
  </si>
  <si>
    <t>Piaski dobra</t>
  </si>
  <si>
    <t>Potrzebowo</t>
  </si>
  <si>
    <t>Rogożewo dobra ryc.</t>
  </si>
  <si>
    <t>Roszkówko dobra</t>
  </si>
  <si>
    <t>Rzyczkowo
Rozstepniewo dwór</t>
  </si>
  <si>
    <t>Sarnowa dobra ryc.</t>
  </si>
  <si>
    <t>Kiełpsz</t>
  </si>
  <si>
    <t>Sielec Stary</t>
  </si>
  <si>
    <t>Sobiałkowo dobra</t>
  </si>
  <si>
    <t>Szemzdrowo</t>
  </si>
  <si>
    <t>Nieborak</t>
  </si>
  <si>
    <t>Stanisławowo
Łaszczyn dobra ryc.</t>
  </si>
  <si>
    <t>Tarchalin dobra ryc.</t>
  </si>
  <si>
    <t>Trzebosz dobra ryc.</t>
  </si>
  <si>
    <t>Sowiny</t>
  </si>
  <si>
    <t>Waszkowo dobra ryc.</t>
  </si>
  <si>
    <t>Zakrzewo dobra ryc.</t>
  </si>
  <si>
    <t>Zawada dobra ryc.</t>
  </si>
  <si>
    <t>Zmysłowo</t>
  </si>
  <si>
    <t>Ehmann</t>
  </si>
  <si>
    <t>Dłoń dobra ryc.</t>
  </si>
  <si>
    <t>Konarzewo dobra</t>
  </si>
  <si>
    <t>Płaczkowo dobra ryc.</t>
  </si>
  <si>
    <t>Dęmbska hr.</t>
  </si>
  <si>
    <t>Żołędnica</t>
  </si>
  <si>
    <t>Krystynki</t>
  </si>
  <si>
    <t>Dzuszniki</t>
  </si>
  <si>
    <t>Duszniki</t>
  </si>
  <si>
    <t>szamotulski</t>
  </si>
  <si>
    <t>Niewierz</t>
  </si>
  <si>
    <t>Gutsche</t>
  </si>
  <si>
    <t>Podrzewie</t>
  </si>
  <si>
    <t>Bonse</t>
  </si>
  <si>
    <t>Sękowo</t>
  </si>
  <si>
    <t>Sarrazzin</t>
  </si>
  <si>
    <t>Wilczyna</t>
  </si>
  <si>
    <t>Miechowski</t>
  </si>
  <si>
    <t>Grzebienisko</t>
  </si>
  <si>
    <t>Jagielski</t>
  </si>
  <si>
    <t>Ceradz-Dolny</t>
  </si>
  <si>
    <t>Święcielski</t>
  </si>
  <si>
    <t>Gaj-Wielki</t>
  </si>
  <si>
    <t>Hebanowski</t>
  </si>
  <si>
    <t>Grodziszczko</t>
  </si>
  <si>
    <t>Sokolnicka</t>
  </si>
  <si>
    <t>Kunowo</t>
  </si>
  <si>
    <t>Gruszczyńska</t>
  </si>
  <si>
    <t>Mieściska</t>
  </si>
  <si>
    <t>Sędziny</t>
  </si>
  <si>
    <t>Sierpówko</t>
  </si>
  <si>
    <t>Stramnica</t>
  </si>
  <si>
    <t>Brzezno</t>
  </si>
  <si>
    <t>Kaźmierz</t>
  </si>
  <si>
    <t>Bytyń</t>
  </si>
  <si>
    <t>Gorszewice</t>
  </si>
  <si>
    <t>Kiączyn</t>
  </si>
  <si>
    <t>Młodasko</t>
  </si>
  <si>
    <t>Skrzydlewska</t>
  </si>
  <si>
    <t>Gaj-Mały</t>
  </si>
  <si>
    <t>Obrzycko</t>
  </si>
  <si>
    <t>Obrowo i Lisbona</t>
  </si>
  <si>
    <t>Pąckowo</t>
  </si>
  <si>
    <t>Słopanowo</t>
  </si>
  <si>
    <t>Binino</t>
  </si>
  <si>
    <t>Dobrojewo</t>
  </si>
  <si>
    <t>Bobulczyn</t>
  </si>
  <si>
    <t>Dobrzysław</t>
  </si>
  <si>
    <t>Lelesz</t>
  </si>
  <si>
    <t>Nosalewo</t>
  </si>
  <si>
    <t>Piaskowo</t>
  </si>
  <si>
    <t>Słupiński</t>
  </si>
  <si>
    <t>Buszewko</t>
  </si>
  <si>
    <t>Otorowo</t>
  </si>
  <si>
    <t>Nihoff</t>
  </si>
  <si>
    <t>Mialęcki</t>
  </si>
  <si>
    <t>Lubosina</t>
  </si>
  <si>
    <t>Podborowo</t>
  </si>
  <si>
    <t>Piechowiak</t>
  </si>
  <si>
    <t>Przystanki</t>
  </si>
  <si>
    <t>Lewiński</t>
  </si>
  <si>
    <t>Pniewy</t>
  </si>
  <si>
    <t>Gnuszyn</t>
  </si>
  <si>
    <t>Wilczyński</t>
  </si>
  <si>
    <t>Jakubowo</t>
  </si>
  <si>
    <t>Massenbach</t>
  </si>
  <si>
    <t>Kikowo</t>
  </si>
  <si>
    <t>Margarete</t>
  </si>
  <si>
    <t>Koninek</t>
  </si>
  <si>
    <t>Świtalski</t>
  </si>
  <si>
    <t>Pniewy-Zamek</t>
  </si>
  <si>
    <t>Psarskie</t>
  </si>
  <si>
    <t>Baborówko</t>
  </si>
  <si>
    <t>Szamotuły</t>
  </si>
  <si>
    <t>Gałowo</t>
  </si>
  <si>
    <t>Gąsawy</t>
  </si>
  <si>
    <t>Przybecki</t>
  </si>
  <si>
    <t>Bączyk</t>
  </si>
  <si>
    <t>Jastrowo</t>
  </si>
  <si>
    <t>Kąsinowo</t>
  </si>
  <si>
    <t>Mutowo</t>
  </si>
  <si>
    <t>Myszkowo</t>
  </si>
  <si>
    <t>Piotrkówki</t>
  </si>
  <si>
    <t>Rau</t>
  </si>
  <si>
    <t>Przyborówko</t>
  </si>
  <si>
    <t>Sonderman</t>
  </si>
  <si>
    <t>Szamotuły-Zamek</t>
  </si>
  <si>
    <t>Smiłowo</t>
  </si>
  <si>
    <t>Wronki</t>
  </si>
  <si>
    <t>Radziej</t>
  </si>
  <si>
    <t>Smolnica</t>
  </si>
  <si>
    <t>Biezdrowo</t>
  </si>
  <si>
    <t>Wirt</t>
  </si>
  <si>
    <t>Cmachowo</t>
  </si>
  <si>
    <t>Bake</t>
  </si>
  <si>
    <t>Kłodzisko</t>
  </si>
  <si>
    <t>Łucjanowo</t>
  </si>
  <si>
    <t>Olesin</t>
  </si>
  <si>
    <t>Pożarowo</t>
  </si>
  <si>
    <t>Wierzchocin I</t>
  </si>
  <si>
    <t>Wierzchocin II</t>
  </si>
  <si>
    <t>Konieczny</t>
  </si>
  <si>
    <t>Brześnica</t>
  </si>
  <si>
    <t>Dolsk</t>
  </si>
  <si>
    <t>śremski</t>
  </si>
  <si>
    <t>Jaskółki</t>
  </si>
  <si>
    <t>Budzyński</t>
  </si>
  <si>
    <t>Jeleńczewo</t>
  </si>
  <si>
    <t>Czaja</t>
  </si>
  <si>
    <t>Lipówka</t>
  </si>
  <si>
    <t>Lubiatówko</t>
  </si>
  <si>
    <t>Małachowo</t>
  </si>
  <si>
    <t>Hasiński</t>
  </si>
  <si>
    <t>Mełpin</t>
  </si>
  <si>
    <t>Unrużyna</t>
  </si>
  <si>
    <t>Mórka</t>
  </si>
  <si>
    <t>Mszczyczyn</t>
  </si>
  <si>
    <t>Ostrowieczko</t>
  </si>
  <si>
    <t>Kowalski dr</t>
  </si>
  <si>
    <t>Pinka</t>
  </si>
  <si>
    <t>Nickel</t>
  </si>
  <si>
    <t>Podrzekta</t>
  </si>
  <si>
    <t>Rusocin</t>
  </si>
  <si>
    <t>Dobrogoyski</t>
  </si>
  <si>
    <t>Trąbinek</t>
  </si>
  <si>
    <t>Wachner</t>
  </si>
  <si>
    <t>Tworzymirki</t>
  </si>
  <si>
    <t>Wieszczyczyn</t>
  </si>
  <si>
    <t>Krzysztoporski</t>
  </si>
  <si>
    <t>Kórnik</t>
  </si>
  <si>
    <t>Dachowa
Prusinowo</t>
  </si>
  <si>
    <t>Dziećmierowo</t>
  </si>
  <si>
    <t>Gądki</t>
  </si>
  <si>
    <t>Sarrazin</t>
  </si>
  <si>
    <t>O.</t>
  </si>
  <si>
    <t>Prowent</t>
  </si>
  <si>
    <t>Pierzchno</t>
  </si>
  <si>
    <t>Runowo</t>
  </si>
  <si>
    <t>Szczodrzykowo</t>
  </si>
  <si>
    <t>Kubera</t>
  </si>
  <si>
    <t>Żerniki</t>
  </si>
  <si>
    <t>Sarrazzin
Ritter</t>
  </si>
  <si>
    <t>Brzóstownia</t>
  </si>
  <si>
    <t>Książ</t>
  </si>
  <si>
    <t>Chwałkowo Kość.</t>
  </si>
  <si>
    <t>Kornobis</t>
  </si>
  <si>
    <t>Tapiński</t>
  </si>
  <si>
    <t>Jarosławki</t>
  </si>
  <si>
    <t>Bielawski</t>
  </si>
  <si>
    <t>Konarskie</t>
  </si>
  <si>
    <t>Barcikowska</t>
  </si>
  <si>
    <t>Mchy</t>
  </si>
  <si>
    <t>Obreda</t>
  </si>
  <si>
    <t>Świączyń</t>
  </si>
  <si>
    <t>Włościejewki</t>
  </si>
  <si>
    <t>Zawory</t>
  </si>
  <si>
    <t>Mosina</t>
  </si>
  <si>
    <t>Budzyń, Pożegowo</t>
  </si>
  <si>
    <t>Nennemann</t>
  </si>
  <si>
    <t>Chaławy</t>
  </si>
  <si>
    <t>Szczepkowski</t>
  </si>
  <si>
    <t>Grabianowo</t>
  </si>
  <si>
    <t>Grzybno</t>
  </si>
  <si>
    <t>J. W.</t>
  </si>
  <si>
    <t>Iłówiec-Ogieniewo</t>
  </si>
  <si>
    <t>Drożdzyński dr</t>
  </si>
  <si>
    <t>Sowiniec</t>
  </si>
  <si>
    <t>Szołdry</t>
  </si>
  <si>
    <t>Błociszewo</t>
  </si>
  <si>
    <t>Daniel</t>
  </si>
  <si>
    <t>Boreczek</t>
  </si>
  <si>
    <t>Muślewski</t>
  </si>
  <si>
    <t>Dobczyn</t>
  </si>
  <si>
    <t>Grąbczewska</t>
  </si>
  <si>
    <t>Zahorska</t>
  </si>
  <si>
    <t>Krzycka</t>
  </si>
  <si>
    <t>Grzymysław</t>
  </si>
  <si>
    <t>Helenki</t>
  </si>
  <si>
    <t>Szłapka</t>
  </si>
  <si>
    <t>Jaszkowo</t>
  </si>
  <si>
    <t>Kadzewo</t>
  </si>
  <si>
    <t>Kaleje</t>
  </si>
  <si>
    <t>S. W.</t>
  </si>
  <si>
    <t>Krzyżanowo</t>
  </si>
  <si>
    <t>Luciny</t>
  </si>
  <si>
    <t>Łężek</t>
  </si>
  <si>
    <t>Gordziałkowski</t>
  </si>
  <si>
    <t>Łęg</t>
  </si>
  <si>
    <t>Manieczki</t>
  </si>
  <si>
    <t>Prus-Głowacki</t>
  </si>
  <si>
    <t xml:space="preserve">W. </t>
  </si>
  <si>
    <t>Mateuszewo</t>
  </si>
  <si>
    <t>Mechlin</t>
  </si>
  <si>
    <t>Niesłabin</t>
  </si>
  <si>
    <t>Staszewski
Piotrowiak</t>
  </si>
  <si>
    <t xml:space="preserve">Fr.
</t>
  </si>
  <si>
    <t>Nochowo</t>
  </si>
  <si>
    <t>Przylepki</t>
  </si>
  <si>
    <t>Pieper</t>
  </si>
  <si>
    <t>Zaleska</t>
  </si>
  <si>
    <t>Szymanowo</t>
  </si>
  <si>
    <t>Grewling</t>
  </si>
  <si>
    <t>Tworzykowo</t>
  </si>
  <si>
    <t>Konopacki</t>
  </si>
  <si>
    <t>Ossowidzki</t>
  </si>
  <si>
    <t>Zbrudzewo-Tesiny</t>
  </si>
  <si>
    <t>Dłużak</t>
  </si>
  <si>
    <t>Brodowo</t>
  </si>
  <si>
    <t>Środa</t>
  </si>
  <si>
    <t>średzki</t>
  </si>
  <si>
    <t>Wize</t>
  </si>
  <si>
    <t>Mierzejewski</t>
  </si>
  <si>
    <t>Budzinki</t>
  </si>
  <si>
    <t>Chudzice</t>
  </si>
  <si>
    <t>Kahl</t>
  </si>
  <si>
    <t>Chocicza-Ołaczewo</t>
  </si>
  <si>
    <t>Dębicz</t>
  </si>
  <si>
    <t>Koszuty</t>
  </si>
  <si>
    <t>Nietrzanowo</t>
  </si>
  <si>
    <t>Olszewo</t>
  </si>
  <si>
    <t>Pławce</t>
  </si>
  <si>
    <t>Seifarth</t>
  </si>
  <si>
    <t>Połażejewo</t>
  </si>
  <si>
    <t>Boening</t>
  </si>
  <si>
    <t>Reinking</t>
  </si>
  <si>
    <t>Rumiejki</t>
  </si>
  <si>
    <t>Kręglewska</t>
  </si>
  <si>
    <t>Szlachcin</t>
  </si>
  <si>
    <t>Słupia Wielka</t>
  </si>
  <si>
    <t>Blecker</t>
  </si>
  <si>
    <t>Strzeszki</t>
  </si>
  <si>
    <t>Staniszewo</t>
  </si>
  <si>
    <t>Ulejno</t>
  </si>
  <si>
    <t>Hein.</t>
  </si>
  <si>
    <t>Winnagóra</t>
  </si>
  <si>
    <t>Zielniki</t>
  </si>
  <si>
    <t>Kleszczewo</t>
  </si>
  <si>
    <t>Bdz.</t>
  </si>
  <si>
    <t>Beyme von</t>
  </si>
  <si>
    <t>Krerowo</t>
  </si>
  <si>
    <t>Plewczyński</t>
  </si>
  <si>
    <t>Reimerder</t>
  </si>
  <si>
    <t>Nagradownice</t>
  </si>
  <si>
    <t>Herm.</t>
  </si>
  <si>
    <t>Klau.</t>
  </si>
  <si>
    <t>Śródka</t>
  </si>
  <si>
    <t>Sanitz</t>
  </si>
  <si>
    <t>Tulce</t>
  </si>
  <si>
    <t>Andrzejewo</t>
  </si>
  <si>
    <t>Kostrzyn</t>
  </si>
  <si>
    <t>Wadyński</t>
  </si>
  <si>
    <t>Buszkówiec</t>
  </si>
  <si>
    <t>Czerlejno</t>
  </si>
  <si>
    <t>Drzązgowo</t>
  </si>
  <si>
    <t>Glinka Pańska</t>
  </si>
  <si>
    <t>Iwno</t>
  </si>
  <si>
    <t>Klony</t>
  </si>
  <si>
    <t>Słoma</t>
  </si>
  <si>
    <t>Ługowiny</t>
  </si>
  <si>
    <t>Giese</t>
  </si>
  <si>
    <t>Libartowo</t>
  </si>
  <si>
    <t>Pospieszalski</t>
  </si>
  <si>
    <t>Siedlec Antonin</t>
  </si>
  <si>
    <t>Sanniki</t>
  </si>
  <si>
    <t>Strumiany</t>
  </si>
  <si>
    <t>Siekierki Wielkie</t>
  </si>
  <si>
    <t>Skałowo</t>
  </si>
  <si>
    <t>Bussse</t>
  </si>
  <si>
    <t>Namysł</t>
  </si>
  <si>
    <t>Węgierskie</t>
  </si>
  <si>
    <t xml:space="preserve">Ziółecki </t>
  </si>
  <si>
    <t>Węgierskie Folwark</t>
  </si>
  <si>
    <t>Wiktorowo (…)</t>
  </si>
  <si>
    <t>Dzierznica</t>
  </si>
  <si>
    <t>Nekla</t>
  </si>
  <si>
    <t>Gułtowy, […]</t>
  </si>
  <si>
    <t>Opatówko</t>
  </si>
  <si>
    <t>Rurek</t>
  </si>
  <si>
    <t>Podstolice</t>
  </si>
  <si>
    <t>Stroszki</t>
  </si>
  <si>
    <t>Starczanowo</t>
  </si>
  <si>
    <t>Wysławice</t>
  </si>
  <si>
    <t>Borzejewo</t>
  </si>
  <si>
    <t>Dominowo</t>
  </si>
  <si>
    <t>Maciejewska</t>
  </si>
  <si>
    <t>Korn.</t>
  </si>
  <si>
    <t>Chłapowo</t>
  </si>
  <si>
    <t>Giecz</t>
  </si>
  <si>
    <t>Kopaszyce</t>
  </si>
  <si>
    <t>Mystki</t>
  </si>
  <si>
    <t>Murzynowo Kościelne</t>
  </si>
  <si>
    <t>Rusibórz</t>
  </si>
  <si>
    <t>Sabaszczewo</t>
  </si>
  <si>
    <t>Jachimowicz</t>
  </si>
  <si>
    <t>Meien-Vogler</t>
  </si>
  <si>
    <t>Zberki</t>
  </si>
  <si>
    <t>Schur</t>
  </si>
  <si>
    <t>Sołtysik</t>
  </si>
  <si>
    <t>Kopczynowo</t>
  </si>
  <si>
    <t>Kinzhuber</t>
  </si>
  <si>
    <t>Lubrze</t>
  </si>
  <si>
    <t>Murzynówko</t>
  </si>
  <si>
    <t>Czarnotki</t>
  </si>
  <si>
    <t>Zaniemyśl</t>
  </si>
  <si>
    <t>Twardowska</t>
  </si>
  <si>
    <t>Juszczewska</t>
  </si>
  <si>
    <t>Jeziory Wielkie</t>
  </si>
  <si>
    <t>Łękno</t>
  </si>
  <si>
    <t>Młodzikowo</t>
  </si>
  <si>
    <t>Ubezpieczalnia Krajowa</t>
  </si>
  <si>
    <t>Polwica Luboniec</t>
  </si>
  <si>
    <t>Wielogórska</t>
  </si>
  <si>
    <t>Pigłowice</t>
  </si>
  <si>
    <t>Płaczki</t>
  </si>
  <si>
    <t>Śnieciska</t>
  </si>
  <si>
    <t>Wyszakowo</t>
  </si>
  <si>
    <t>Targowagórka</t>
  </si>
  <si>
    <t>Murzynowo Leśne</t>
  </si>
  <si>
    <t>Ignacewo</t>
  </si>
  <si>
    <t>Biernacice</t>
  </si>
  <si>
    <t>Niewiesz</t>
  </si>
  <si>
    <t>turecki</t>
  </si>
  <si>
    <t>Bronów, Bronówek</t>
  </si>
  <si>
    <t>Krzymuska</t>
  </si>
  <si>
    <t>Dominikowice</t>
  </si>
  <si>
    <t>Rydygier</t>
  </si>
  <si>
    <t>Śmiechów, Krempa</t>
  </si>
  <si>
    <t>Ułany</t>
  </si>
  <si>
    <t>J. A.</t>
  </si>
  <si>
    <t>Ubysław</t>
  </si>
  <si>
    <t>Napoleonów I</t>
  </si>
  <si>
    <t>Łuczyńscy</t>
  </si>
  <si>
    <t>Kempińscy</t>
  </si>
  <si>
    <t>E. i W.</t>
  </si>
  <si>
    <t>Brudzyń Dolina</t>
  </si>
  <si>
    <t>Kożuchowski</t>
  </si>
  <si>
    <t>Smolina</t>
  </si>
  <si>
    <t>Rosman</t>
  </si>
  <si>
    <t>J. i B.</t>
  </si>
  <si>
    <t>Janiszew</t>
  </si>
  <si>
    <t>Brudzew Miasto</t>
  </si>
  <si>
    <t>Sacały</t>
  </si>
  <si>
    <t>Rybnikowie</t>
  </si>
  <si>
    <t>Bogdałów</t>
  </si>
  <si>
    <t>Nachman</t>
  </si>
  <si>
    <t>Tuliszków</t>
  </si>
  <si>
    <t>Orbach</t>
  </si>
  <si>
    <t>Grzymiszew</t>
  </si>
  <si>
    <t>Smaszew</t>
  </si>
  <si>
    <t>Gozdów</t>
  </si>
  <si>
    <t>Kowale Pańskie</t>
  </si>
  <si>
    <t>Młodowska i
Nowakowski</t>
  </si>
  <si>
    <t xml:space="preserve">M.
</t>
  </si>
  <si>
    <t>Młodzianowscy</t>
  </si>
  <si>
    <t>Mikulice</t>
  </si>
  <si>
    <t>Kurzynowski</t>
  </si>
  <si>
    <t>Młyny Miłaczewskie</t>
  </si>
  <si>
    <t>Michałowicz</t>
  </si>
  <si>
    <t>Tądów Górny I</t>
  </si>
  <si>
    <t>Jeziorsko</t>
  </si>
  <si>
    <t>Wola Zdębrowska</t>
  </si>
  <si>
    <t>Cielce</t>
  </si>
  <si>
    <t>Cielce cukrownia</t>
  </si>
  <si>
    <t>Lipie Las</t>
  </si>
  <si>
    <t>Wilczków</t>
  </si>
  <si>
    <t>Temler</t>
  </si>
  <si>
    <t>Głaniszew</t>
  </si>
  <si>
    <t>Golcz</t>
  </si>
  <si>
    <t>Krąków</t>
  </si>
  <si>
    <t>Tądów Dolny</t>
  </si>
  <si>
    <t>Danhel</t>
  </si>
  <si>
    <t>Dziadowice</t>
  </si>
  <si>
    <t>Muchlin lit. A</t>
  </si>
  <si>
    <t>Piętno lit. B</t>
  </si>
  <si>
    <t>Jaśkiewicz</t>
  </si>
  <si>
    <t>Słodków</t>
  </si>
  <si>
    <t>Daniszewscy</t>
  </si>
  <si>
    <t>Kolska</t>
  </si>
  <si>
    <t>Dobra, Długa Wieś</t>
  </si>
  <si>
    <t>Szweikert</t>
  </si>
  <si>
    <t>Linne</t>
  </si>
  <si>
    <t>Skęczniew</t>
  </si>
  <si>
    <t>Zagaj, Mizerka</t>
  </si>
  <si>
    <t>Ra[…]</t>
  </si>
  <si>
    <t>Żuki</t>
  </si>
  <si>
    <t>Przykona</t>
  </si>
  <si>
    <t>Gawrońscy</t>
  </si>
  <si>
    <t>Rzadkwice, Psary</t>
  </si>
  <si>
    <t>Borkowscy […]</t>
  </si>
  <si>
    <t>Linke</t>
  </si>
  <si>
    <t>E. K. J.</t>
  </si>
  <si>
    <t>Żeroniczki</t>
  </si>
  <si>
    <t>Szepe</t>
  </si>
  <si>
    <t>Słomów Kościelny</t>
  </si>
  <si>
    <t>Radyczyny</t>
  </si>
  <si>
    <t>Schajniak</t>
  </si>
  <si>
    <t>Świnice Wareckie</t>
  </si>
  <si>
    <t>Świnice</t>
  </si>
  <si>
    <t>Sempołowska
Poręczowscy</t>
  </si>
  <si>
    <t>Kraski</t>
  </si>
  <si>
    <t>Parski</t>
  </si>
  <si>
    <t>Stemplew</t>
  </si>
  <si>
    <t>Zbylczyce</t>
  </si>
  <si>
    <t>Stojanów</t>
  </si>
  <si>
    <t>Goszczanów</t>
  </si>
  <si>
    <t>Wylazłowski</t>
  </si>
  <si>
    <t>Chocim</t>
  </si>
  <si>
    <t>Poprężniki</t>
  </si>
  <si>
    <t>Sulmów</t>
  </si>
  <si>
    <t>Fundacja Unruga</t>
  </si>
  <si>
    <t>Trzebienie Stare</t>
  </si>
  <si>
    <t>Modelski</t>
  </si>
  <si>
    <t>Trzebienie Gać</t>
  </si>
  <si>
    <t>Świnice Kaliskie</t>
  </si>
  <si>
    <t>Jabłkowscy</t>
  </si>
  <si>
    <t>Modelscy</t>
  </si>
  <si>
    <t>Modła</t>
  </si>
  <si>
    <t>Żelisławski</t>
  </si>
  <si>
    <t>Chylin</t>
  </si>
  <si>
    <t>Czepów Dolny, Górny i Środkowy</t>
  </si>
  <si>
    <t>Orzeszków</t>
  </si>
  <si>
    <t>Kłobska</t>
  </si>
  <si>
    <t>Pęczniew</t>
  </si>
  <si>
    <t>Mikorski i 
Przedpełski</t>
  </si>
  <si>
    <t>Wielenin</t>
  </si>
  <si>
    <t>Kołybki</t>
  </si>
  <si>
    <t>Domasławek</t>
  </si>
  <si>
    <t>wągrowiecki</t>
  </si>
  <si>
    <t>Skoroszewski</t>
  </si>
  <si>
    <t>Kopanina</t>
  </si>
  <si>
    <t>Modrzewie</t>
  </si>
  <si>
    <t>Sikora</t>
  </si>
  <si>
    <t>Mokronosy</t>
  </si>
  <si>
    <t>Dereziński</t>
  </si>
  <si>
    <t>Rakowo</t>
  </si>
  <si>
    <t>Brukwicki</t>
  </si>
  <si>
    <t>Starężyn</t>
  </si>
  <si>
    <t>Bułakowski</t>
  </si>
  <si>
    <t>Stępuchowo</t>
  </si>
  <si>
    <t>Moszczeński</t>
  </si>
  <si>
    <t>Stołężyn</t>
  </si>
  <si>
    <t>Koerner</t>
  </si>
  <si>
    <t>Smuszewo</t>
  </si>
  <si>
    <t>Turza</t>
  </si>
  <si>
    <t>Drews</t>
  </si>
  <si>
    <t>Zakłady Solne</t>
  </si>
  <si>
    <t>Wiśniewo</t>
  </si>
  <si>
    <t>Buszkiewicz</t>
  </si>
  <si>
    <t>Bogdanowo</t>
  </si>
  <si>
    <t>Gołańcz</t>
  </si>
  <si>
    <t>Brdowo</t>
  </si>
  <si>
    <t>Chawłodno</t>
  </si>
  <si>
    <t>Koczorowski</t>
  </si>
  <si>
    <t>Czerlin</t>
  </si>
  <si>
    <t>Grafstein</t>
  </si>
  <si>
    <t>Chojna</t>
  </si>
  <si>
    <t>Czeszewo</t>
  </si>
  <si>
    <t>Głogowiniec</t>
  </si>
  <si>
    <t>Gręziny</t>
  </si>
  <si>
    <t>Cieszyńska</t>
  </si>
  <si>
    <t>Jeleń</t>
  </si>
  <si>
    <t>Konary I</t>
  </si>
  <si>
    <t>Konary II</t>
  </si>
  <si>
    <t>Barupza?</t>
  </si>
  <si>
    <t>Laskownica Mała</t>
  </si>
  <si>
    <t>Kiełczyński</t>
  </si>
  <si>
    <t>Panigródz II</t>
  </si>
  <si>
    <t>Panigródz I</t>
  </si>
  <si>
    <t>Brach</t>
  </si>
  <si>
    <t>Smogulec</t>
  </si>
  <si>
    <t>Smogulec - las</t>
  </si>
  <si>
    <t>Danabórz</t>
  </si>
  <si>
    <t>Wągrowiec Północ</t>
  </si>
  <si>
    <t>Okoniewski/a</t>
  </si>
  <si>
    <t>Grylewo</t>
  </si>
  <si>
    <t>Płaczeski</t>
  </si>
  <si>
    <t>Redgoszcz</t>
  </si>
  <si>
    <t>Nowe I</t>
  </si>
  <si>
    <t>Degner</t>
  </si>
  <si>
    <t>Nowe II</t>
  </si>
  <si>
    <t>Kaserne</t>
  </si>
  <si>
    <t>Rgielsko</t>
  </si>
  <si>
    <t>Tarnowo Pałuckie</t>
  </si>
  <si>
    <t>Toniszewo</t>
  </si>
  <si>
    <t>Durowo - las</t>
  </si>
  <si>
    <t>Rąbczyn - las</t>
  </si>
  <si>
    <t>Marlewo</t>
  </si>
  <si>
    <t>Wągrowiec Południe</t>
  </si>
  <si>
    <t>Skarbek-Borowska</t>
  </si>
  <si>
    <t>Pruśce</t>
  </si>
  <si>
    <t>Żelice</t>
  </si>
  <si>
    <t>Nieżychowska</t>
  </si>
  <si>
    <t>Cieplucha</t>
  </si>
  <si>
    <t>Magner</t>
  </si>
  <si>
    <t>Moryc</t>
  </si>
  <si>
    <t>Łęgowo</t>
  </si>
  <si>
    <t>Milbrandt</t>
  </si>
  <si>
    <t>Ostrowo-Młyn</t>
  </si>
  <si>
    <t>Czosnowski</t>
  </si>
  <si>
    <t>Potulice</t>
  </si>
  <si>
    <t>Biegański</t>
  </si>
  <si>
    <t>Rudnicze</t>
  </si>
  <si>
    <t>Wiatrowo</t>
  </si>
  <si>
    <t>Budziejewo</t>
  </si>
  <si>
    <t>Mieścisko</t>
  </si>
  <si>
    <t>Gołaszewo I</t>
  </si>
  <si>
    <t>Gołaszewo II</t>
  </si>
  <si>
    <t>Gorzewo</t>
  </si>
  <si>
    <t>Gółka</t>
  </si>
  <si>
    <t>Kowalczyk</t>
  </si>
  <si>
    <t>Jaroszewo</t>
  </si>
  <si>
    <t>Graser</t>
  </si>
  <si>
    <t>Jaworówko</t>
  </si>
  <si>
    <t>Gohlke</t>
  </si>
  <si>
    <t>Mieścisko-Ulica</t>
  </si>
  <si>
    <t>Nieświastowice</t>
  </si>
  <si>
    <t>Brodnicka</t>
  </si>
  <si>
    <t>Podlesie Kośc.</t>
  </si>
  <si>
    <t>Popowo Kośc.</t>
  </si>
  <si>
    <t>Wiela</t>
  </si>
  <si>
    <t>Kitzmann</t>
  </si>
  <si>
    <t>Bety</t>
  </si>
  <si>
    <t>Żabiczyn</t>
  </si>
  <si>
    <t>Zbietka</t>
  </si>
  <si>
    <t>Antoniewo</t>
  </si>
  <si>
    <t>Skoki</t>
  </si>
  <si>
    <t>Luckner</t>
  </si>
  <si>
    <t>Chociszewo</t>
  </si>
  <si>
    <t>Kuntze</t>
  </si>
  <si>
    <t>Dzwonowo</t>
  </si>
  <si>
    <t>Rydlewski</t>
  </si>
  <si>
    <t>Strawiński</t>
  </si>
  <si>
    <t>Jabłkowo</t>
  </si>
  <si>
    <t>Zborowska</t>
  </si>
  <si>
    <t>Jabłkówko</t>
  </si>
  <si>
    <t>Jagniewice</t>
  </si>
  <si>
    <t>Buchowska</t>
  </si>
  <si>
    <t>Riedel</t>
  </si>
  <si>
    <t>Miączynek I</t>
  </si>
  <si>
    <t>Bancarek</t>
  </si>
  <si>
    <t>Miączynek II</t>
  </si>
  <si>
    <t>Pawłowo Skockie</t>
  </si>
  <si>
    <t>Pomarzanki</t>
  </si>
  <si>
    <t>Salomea</t>
  </si>
  <si>
    <t>Sawarzyński</t>
  </si>
  <si>
    <t>Roszkowo</t>
  </si>
  <si>
    <t>Dziembowski</t>
  </si>
  <si>
    <t>Rakojady</t>
  </si>
  <si>
    <t>Sława</t>
  </si>
  <si>
    <t>Grobelna</t>
  </si>
  <si>
    <t>Stawiany</t>
  </si>
  <si>
    <t>Lechlin</t>
  </si>
  <si>
    <t>Graboszewo</t>
  </si>
  <si>
    <t>Mlicka</t>
  </si>
  <si>
    <t>Srebrnagóra</t>
  </si>
  <si>
    <t>Kaliszanki</t>
  </si>
  <si>
    <t>Janta-Połczyńska</t>
  </si>
  <si>
    <t>Berzyna</t>
  </si>
  <si>
    <t>Wolsztyn</t>
  </si>
  <si>
    <t>wolsztynski</t>
  </si>
  <si>
    <t>Belęcin</t>
  </si>
  <si>
    <t>Wentzel</t>
  </si>
  <si>
    <t>Chorzemin</t>
  </si>
  <si>
    <t>Geisler</t>
  </si>
  <si>
    <t>Chobienice, Grójec</t>
  </si>
  <si>
    <t>Gościeszyn, Błocko</t>
  </si>
  <si>
    <t>Dąbrowa-Zdrogowo</t>
  </si>
  <si>
    <t>Jażyniec</t>
  </si>
  <si>
    <t>Kopanica</t>
  </si>
  <si>
    <t>Lieber</t>
  </si>
  <si>
    <t>Leide</t>
  </si>
  <si>
    <t>Białek Wielki</t>
  </si>
  <si>
    <t>Lehfeld</t>
  </si>
  <si>
    <t>Obra</t>
  </si>
  <si>
    <t>Wybranowska</t>
  </si>
  <si>
    <t>Krutla</t>
  </si>
  <si>
    <t>Powodowo</t>
  </si>
  <si>
    <t>Rakoniewice Wielkie</t>
  </si>
  <si>
    <t>Rakoniewice</t>
  </si>
  <si>
    <t>Czarnecki-Potocki</t>
  </si>
  <si>
    <t>Tłoki</t>
  </si>
  <si>
    <t>Wieleń Zaobrzański</t>
  </si>
  <si>
    <t>Mochy</t>
  </si>
  <si>
    <t>Rabski</t>
  </si>
  <si>
    <t>Wioska</t>
  </si>
  <si>
    <t>Schlieffen</t>
  </si>
  <si>
    <t>Ch.</t>
  </si>
  <si>
    <t>Ruchocice</t>
  </si>
  <si>
    <t>Pleciński</t>
  </si>
  <si>
    <t>Wojciechowo</t>
  </si>
  <si>
    <t>Wroniawy</t>
  </si>
  <si>
    <t>Nieborza</t>
  </si>
  <si>
    <t>Napierata</t>
  </si>
  <si>
    <t>Grzesiński</t>
  </si>
  <si>
    <t>Żodyń Nowy</t>
  </si>
  <si>
    <t>Niemczyk</t>
  </si>
  <si>
    <t>Żodyń Satry</t>
  </si>
  <si>
    <t>Bloens</t>
  </si>
  <si>
    <t>Kargowa</t>
  </si>
  <si>
    <t>Ritter</t>
  </si>
  <si>
    <t>Rakoniewice - miasto</t>
  </si>
  <si>
    <t>Napieralski</t>
  </si>
  <si>
    <t>Błotnica</t>
  </si>
  <si>
    <t>Podmokłe M.(gromada)
Babimost (gmina)</t>
  </si>
  <si>
    <t>Fridemann</t>
  </si>
  <si>
    <t>Kolesin</t>
  </si>
  <si>
    <t>Kolesin (gromada)
Babimost (gmina)</t>
  </si>
  <si>
    <t>Sarasin</t>
  </si>
  <si>
    <t>Ignatzy</t>
  </si>
  <si>
    <t>Borzykowo</t>
  </si>
  <si>
    <t>wrzesiński</t>
  </si>
  <si>
    <t>Edw.</t>
  </si>
  <si>
    <t>Radniecki</t>
  </si>
  <si>
    <t>Gałęzewo</t>
  </si>
  <si>
    <t>Gorazdowo</t>
  </si>
  <si>
    <t>Grabowo Królewskie</t>
  </si>
  <si>
    <t>Wilkoszewski</t>
  </si>
  <si>
    <t>Jurasz (dr)</t>
  </si>
  <si>
    <t>Krzywa Góra</t>
  </si>
  <si>
    <t>Szamarzewo</t>
  </si>
  <si>
    <t>Mazurkiewicz (dr)</t>
  </si>
  <si>
    <t>Zieliniec</t>
  </si>
  <si>
    <t>Strzałkowo</t>
  </si>
  <si>
    <t>Chwalibogowo II</t>
  </si>
  <si>
    <t>Strześniewski</t>
  </si>
  <si>
    <t>Chwałkowice</t>
  </si>
  <si>
    <t>Mikulski</t>
  </si>
  <si>
    <t>Ciosna</t>
  </si>
  <si>
    <t>Kościanki</t>
  </si>
  <si>
    <t>Młodziejewice</t>
  </si>
  <si>
    <t>Kulewicz</t>
  </si>
  <si>
    <t>Paruszewo</t>
  </si>
  <si>
    <t>Błociszewski</t>
  </si>
  <si>
    <t>Szmeja (dr)</t>
  </si>
  <si>
    <t>Sierakowo</t>
  </si>
  <si>
    <t>Skarboszewo</t>
  </si>
  <si>
    <t>Koszarek</t>
  </si>
  <si>
    <t>Słomczyce</t>
  </si>
  <si>
    <t>Lutomska</t>
  </si>
  <si>
    <t>Strzałkowo I</t>
  </si>
  <si>
    <t>Strzałkowo II</t>
  </si>
  <si>
    <t>Jaroszyński</t>
  </si>
  <si>
    <t>Unia</t>
  </si>
  <si>
    <t>Treppmacher</t>
  </si>
  <si>
    <t>Białepiątkowo</t>
  </si>
  <si>
    <t>Mirosław</t>
  </si>
  <si>
    <t>Kębłowo-Lipie</t>
  </si>
  <si>
    <t>Kozubiec</t>
  </si>
  <si>
    <t>Pałczyn</t>
  </si>
  <si>
    <t>Nowa Wieś Podgórna</t>
  </si>
  <si>
    <t>Baranowscy</t>
  </si>
  <si>
    <t>Września Południe</t>
  </si>
  <si>
    <t>Białężyce</t>
  </si>
  <si>
    <t>Opieliński</t>
  </si>
  <si>
    <t>Bierzglin</t>
  </si>
  <si>
    <t>Raymann</t>
  </si>
  <si>
    <t>Bierzglinek</t>
  </si>
  <si>
    <t>Chocicza - Mała</t>
  </si>
  <si>
    <t>Chocicza - Wielka</t>
  </si>
  <si>
    <t>Państwy Bank Rolny</t>
  </si>
  <si>
    <t>Chwalibogowo I</t>
  </si>
  <si>
    <t>Gozdowo</t>
  </si>
  <si>
    <t>Tyganowski</t>
  </si>
  <si>
    <t>Gozdowo Młyn</t>
  </si>
  <si>
    <t>Grzymysławice</t>
  </si>
  <si>
    <t>Jarkiewicz</t>
  </si>
  <si>
    <t>Gutowo Wielkie</t>
  </si>
  <si>
    <t>Nadarzyce</t>
  </si>
  <si>
    <t>Masłowski</t>
  </si>
  <si>
    <t>Neryngowo</t>
  </si>
  <si>
    <t>Teska</t>
  </si>
  <si>
    <t>Otoczna</t>
  </si>
  <si>
    <t>Bronisz</t>
  </si>
  <si>
    <t>Sołeczno</t>
  </si>
  <si>
    <t>Grudzielska</t>
  </si>
  <si>
    <t>Zawodzie</t>
  </si>
  <si>
    <t>Kubacki</t>
  </si>
  <si>
    <t>Obłaczkowo</t>
  </si>
  <si>
    <t>Kropacz</t>
  </si>
  <si>
    <t>Broniszewo</t>
  </si>
  <si>
    <t>Września Północ</t>
  </si>
  <si>
    <t>Anderhold</t>
  </si>
  <si>
    <t>Grzybowo</t>
  </si>
  <si>
    <t>Gulczewo</t>
  </si>
  <si>
    <t>Gutowo Małe</t>
  </si>
  <si>
    <t>Marzenin</t>
  </si>
  <si>
    <t>Noskowo</t>
  </si>
  <si>
    <t>Ostrowo Szlacheckie</t>
  </si>
  <si>
    <t>Stanisławowo</t>
  </si>
  <si>
    <t>Wódki</t>
  </si>
  <si>
    <t>Września</t>
  </si>
  <si>
    <t>Gulczewko</t>
  </si>
  <si>
    <t>Trawińscy</t>
  </si>
  <si>
    <t>Biskupin I</t>
  </si>
  <si>
    <t>Gąsawa</t>
  </si>
  <si>
    <t>żniński</t>
  </si>
  <si>
    <t>Rust</t>
  </si>
  <si>
    <t>Biskupin II</t>
  </si>
  <si>
    <t>Benbenek</t>
  </si>
  <si>
    <t>Chomiąża Szlachecka</t>
  </si>
  <si>
    <t>Mirowska</t>
  </si>
  <si>
    <t>Głowy</t>
  </si>
  <si>
    <t>Koerth</t>
  </si>
  <si>
    <t>Komratowo</t>
  </si>
  <si>
    <t>Łysinin</t>
  </si>
  <si>
    <t>Marcinkowo Dolne</t>
  </si>
  <si>
    <t>Marcinkowo Górne</t>
  </si>
  <si>
    <t>Godzimirski</t>
  </si>
  <si>
    <t>Obudno</t>
  </si>
  <si>
    <t>Szelejewo I</t>
  </si>
  <si>
    <t>Szelejewo II</t>
  </si>
  <si>
    <t>Marosz</t>
  </si>
  <si>
    <t>Szelejewo III</t>
  </si>
  <si>
    <t>Brudzyń</t>
  </si>
  <si>
    <t>Janowiec</t>
  </si>
  <si>
    <t>Obiecanowo</t>
  </si>
  <si>
    <t>Puzdrowiec</t>
  </si>
  <si>
    <t>Kłotowicz</t>
  </si>
  <si>
    <t>Świątkowo</t>
  </si>
  <si>
    <t>Włoszanowo</t>
  </si>
  <si>
    <t>Spółka Akcyjna "Siew"</t>
  </si>
  <si>
    <t>Gościeszyn</t>
  </si>
  <si>
    <t>Sobczak</t>
  </si>
  <si>
    <t>Grochowiska Księże</t>
  </si>
  <si>
    <t>Schmohl</t>
  </si>
  <si>
    <t>Waszak</t>
  </si>
  <si>
    <t>Grochowiska Szlacheckie</t>
  </si>
  <si>
    <t>Lubcz</t>
  </si>
  <si>
    <t>Goc</t>
  </si>
  <si>
    <t>Mięcierzyn</t>
  </si>
  <si>
    <t>Weydmann</t>
  </si>
  <si>
    <t>Rogówka</t>
  </si>
  <si>
    <t>Kuśmierek</t>
  </si>
  <si>
    <t>Ryszewo</t>
  </si>
  <si>
    <t>Skórki</t>
  </si>
  <si>
    <t>Krupiński</t>
  </si>
  <si>
    <t>Borna</t>
  </si>
  <si>
    <t>Żarczyn</t>
  </si>
  <si>
    <t>Miastowice</t>
  </si>
  <si>
    <t>Nadborowo</t>
  </si>
  <si>
    <t>Paryż</t>
  </si>
  <si>
    <t>Żnin-Zachód</t>
  </si>
  <si>
    <t>Słabomierz</t>
  </si>
  <si>
    <t>Głuszak</t>
  </si>
  <si>
    <t>Sławoszewo</t>
  </si>
  <si>
    <t>Lewankowski</t>
  </si>
  <si>
    <t>Srebnogóra</t>
  </si>
  <si>
    <t>Daronice</t>
  </si>
  <si>
    <t>Żnin-Wschód</t>
  </si>
  <si>
    <t>Kokocka</t>
  </si>
  <si>
    <t>Dobrylewo</t>
  </si>
  <si>
    <t>Jadowniki Bielskie</t>
  </si>
  <si>
    <t>Jadowniki Rycerskie</t>
  </si>
  <si>
    <t>Januszkowo</t>
  </si>
  <si>
    <t>Kierski</t>
  </si>
  <si>
    <t>Wilczkowo</t>
  </si>
  <si>
    <t>Hartfiel</t>
  </si>
  <si>
    <t>Wójcin</t>
  </si>
  <si>
    <t>Bekanowo</t>
  </si>
  <si>
    <t>Bożejewiczki</t>
  </si>
  <si>
    <t>Brzyskorzystewko</t>
  </si>
  <si>
    <t>Gogółkowo I</t>
  </si>
  <si>
    <t>Gogółkowo II</t>
  </si>
  <si>
    <t>Kaczkówko</t>
  </si>
  <si>
    <t>Podobowice</t>
  </si>
  <si>
    <t>Perschke</t>
  </si>
  <si>
    <t>Słębowo</t>
  </si>
  <si>
    <t>Uścikowo</t>
  </si>
  <si>
    <t>Wienecke</t>
  </si>
  <si>
    <t>Niedźwiady</t>
  </si>
  <si>
    <t>Walicka</t>
  </si>
  <si>
    <t>Rzym</t>
  </si>
  <si>
    <t>Lemański</t>
  </si>
  <si>
    <t>Bachórz</t>
  </si>
  <si>
    <t>Dynów</t>
  </si>
  <si>
    <t>brzozowski</t>
  </si>
  <si>
    <t>rzeszowskie</t>
  </si>
  <si>
    <t>Haczów</t>
  </si>
  <si>
    <t>Zakład Głuchoniemych Lwów</t>
  </si>
  <si>
    <t>Dydnia</t>
  </si>
  <si>
    <t>Dydyńska</t>
  </si>
  <si>
    <t>Irena, Maria, Wiktoria z Konopków</t>
  </si>
  <si>
    <t>Dąbrówka Starzeńska</t>
  </si>
  <si>
    <t>Nozdrzec</t>
  </si>
  <si>
    <t>Chodorówka</t>
  </si>
  <si>
    <t>Mackowska</t>
  </si>
  <si>
    <t>Grabownica Starzeńska</t>
  </si>
  <si>
    <t>Grabownica</t>
  </si>
  <si>
    <t>Scheiner</t>
  </si>
  <si>
    <t>Nachman Ber</t>
  </si>
  <si>
    <t>Górki (Wola Górecka)</t>
  </si>
  <si>
    <t>Willner</t>
  </si>
  <si>
    <t>Hłudno</t>
  </si>
  <si>
    <t>Kozłowska z Bobczyńskich</t>
  </si>
  <si>
    <t>Hroszówka</t>
  </si>
  <si>
    <t>Dydyński</t>
  </si>
  <si>
    <t>Izdebki</t>
  </si>
  <si>
    <t>Przysietnica</t>
  </si>
  <si>
    <t>Potocka [1voto] Gorajska z hr. Mycielskich</t>
  </si>
  <si>
    <t>Jasionów</t>
  </si>
  <si>
    <t>Doschotowa
Dzieduszycka
Wiktorowa</t>
  </si>
  <si>
    <t>Cecylia
Anna
Zofia</t>
  </si>
  <si>
    <t>Kraiński</t>
  </si>
  <si>
    <t>Jabłonica Ruska</t>
  </si>
  <si>
    <t>Krzemienna</t>
  </si>
  <si>
    <t>Niebocko</t>
  </si>
  <si>
    <t>Niewistka</t>
  </si>
  <si>
    <t>Grotowski</t>
  </si>
  <si>
    <t>Siedliska (majątek Gdyczyna)</t>
  </si>
  <si>
    <t>Trzciński Rawicz</t>
  </si>
  <si>
    <t>Temeszów</t>
  </si>
  <si>
    <t>Dwerniccy</t>
  </si>
  <si>
    <t>Zofia, Kazimierz, Władysław</t>
  </si>
  <si>
    <t>Ułucz</t>
  </si>
  <si>
    <t>Wzdów</t>
  </si>
  <si>
    <t>Ostoja Ostaszewski</t>
  </si>
  <si>
    <t>Witrytów</t>
  </si>
  <si>
    <t>Karol, Anna, Ksawery</t>
  </si>
  <si>
    <t>Zmiennica</t>
  </si>
  <si>
    <t>Piotrowska
Piotrowski
[…]</t>
  </si>
  <si>
    <t>Maria
Leon
Maria A.</t>
  </si>
  <si>
    <t>Ropczyce</t>
  </si>
  <si>
    <t>dębicki</t>
  </si>
  <si>
    <t>Fierich</t>
  </si>
  <si>
    <t>Gnojnica</t>
  </si>
  <si>
    <t>Morstinowa</t>
  </si>
  <si>
    <t>Góra Ropczycka</t>
  </si>
  <si>
    <t>Iwierzyce</t>
  </si>
  <si>
    <t>Olchowa</t>
  </si>
  <si>
    <t>Jastrząbka Stara</t>
  </si>
  <si>
    <t>Czarna (Tarnów)</t>
  </si>
  <si>
    <t>Weinberger</t>
  </si>
  <si>
    <t>Korzeniów</t>
  </si>
  <si>
    <t>Straszęcin</t>
  </si>
  <si>
    <t>Szerarie</t>
  </si>
  <si>
    <t>Lubzina</t>
  </si>
  <si>
    <t>Paszczyna</t>
  </si>
  <si>
    <t>Drzewinska</t>
  </si>
  <si>
    <t>Latoszyn</t>
  </si>
  <si>
    <t>Balko</t>
  </si>
  <si>
    <t>Łopuchowa</t>
  </si>
  <si>
    <t>Mielczarek</t>
  </si>
  <si>
    <t>Mała</t>
  </si>
  <si>
    <t>Nagawczyna</t>
  </si>
  <si>
    <t>Dolińska</t>
  </si>
  <si>
    <t>Ocieka</t>
  </si>
  <si>
    <t>Borek Wielki</t>
  </si>
  <si>
    <t>Romerowa</t>
  </si>
  <si>
    <t>Sędziszów Przedmieście</t>
  </si>
  <si>
    <t>Pustynia</t>
  </si>
  <si>
    <t>Poddęby Latoszynek</t>
  </si>
  <si>
    <t>Parkosz</t>
  </si>
  <si>
    <t>Pilzno</t>
  </si>
  <si>
    <t>Płocka</t>
  </si>
  <si>
    <t>Pilznionek</t>
  </si>
  <si>
    <t>Wurcel</t>
  </si>
  <si>
    <t>Jozef</t>
  </si>
  <si>
    <t>Przyborowie</t>
  </si>
  <si>
    <t>Jabłonowska</t>
  </si>
  <si>
    <t>Paliszewska</t>
  </si>
  <si>
    <t>Skrzegocice</t>
  </si>
  <si>
    <t>Łopuska</t>
  </si>
  <si>
    <t>Strzaszęcin</t>
  </si>
  <si>
    <t>Stubenvoll</t>
  </si>
  <si>
    <t>Sielce</t>
  </si>
  <si>
    <t>Tałasiewicz</t>
  </si>
  <si>
    <t>Sepnica</t>
  </si>
  <si>
    <t>Dembinski</t>
  </si>
  <si>
    <t>Zwiernik</t>
  </si>
  <si>
    <t>Żyraków</t>
  </si>
  <si>
    <t>Zassów</t>
  </si>
  <si>
    <t>Czarna Sędziszowska</t>
  </si>
  <si>
    <t>Łęki Górne</t>
  </si>
  <si>
    <t>Artwinska</t>
  </si>
  <si>
    <t>Będziemyśl</t>
  </si>
  <si>
    <t>Lelek</t>
  </si>
  <si>
    <t>Biesna</t>
  </si>
  <si>
    <t>Łużna</t>
  </si>
  <si>
    <t>gorlicki</t>
  </si>
  <si>
    <t>Szewczyk</t>
  </si>
  <si>
    <t>Binarowa-Biecz</t>
  </si>
  <si>
    <t>Biecz II</t>
  </si>
  <si>
    <t>Fundacja im. Królowej Jadwigi</t>
  </si>
  <si>
    <t>Bobowa</t>
  </si>
  <si>
    <t>Długoszowski
Długoszowski
Michalowska</t>
  </si>
  <si>
    <t>Kazimierz
Bolesław
Teofilia</t>
  </si>
  <si>
    <t>Glinik Mariampolski</t>
  </si>
  <si>
    <t>Groblewska</t>
  </si>
  <si>
    <t>Grudna-Kępska</t>
  </si>
  <si>
    <t>Szurek (ks.)</t>
  </si>
  <si>
    <t>Jankowa</t>
  </si>
  <si>
    <t>Zwolińska</t>
  </si>
  <si>
    <t>Ramult (dr)
Ramultowa</t>
  </si>
  <si>
    <t>Kazimierz
Bronisława</t>
  </si>
  <si>
    <t>Klęczany</t>
  </si>
  <si>
    <t>Klimkówka</t>
  </si>
  <si>
    <t>Uście Ruskie</t>
  </si>
  <si>
    <t>Stapiński</t>
  </si>
  <si>
    <t>Kobylanka</t>
  </si>
  <si>
    <t>Korczyna</t>
  </si>
  <si>
    <t>Długosz</t>
  </si>
  <si>
    <t>Kwiatonowice</t>
  </si>
  <si>
    <t>Szczaniecki (dr)</t>
  </si>
  <si>
    <t>Pagórzyna</t>
  </si>
  <si>
    <t>Wittig (dr)</t>
  </si>
  <si>
    <t>Ropa</t>
  </si>
  <si>
    <t>Wowkonowicz (inż.)</t>
  </si>
  <si>
    <t>Staszkówka</t>
  </si>
  <si>
    <t>Szwarc
Szwarc</t>
  </si>
  <si>
    <t>Kazimierz
Stanisław</t>
  </si>
  <si>
    <t>Staszkówka-Bedychów</t>
  </si>
  <si>
    <t xml:space="preserve">Szwarc </t>
  </si>
  <si>
    <t>Stróże Niżne</t>
  </si>
  <si>
    <t>Zaręba (dr)
Zaręba
Syskowa</t>
  </si>
  <si>
    <t>Jan
Karol
Helena</t>
  </si>
  <si>
    <t>Stróże Wyżne</t>
  </si>
  <si>
    <t>Pieńkoś
Pieńkoś
Pieńkoś</t>
  </si>
  <si>
    <t>Tadeusz
Stanisław
Anna</t>
  </si>
  <si>
    <t>Stróżna</t>
  </si>
  <si>
    <t>Serafin
Podsońska</t>
  </si>
  <si>
    <t>Lucyna
Helena</t>
  </si>
  <si>
    <t>Szymbark Bystrzyca</t>
  </si>
  <si>
    <t>Szymbark Łęgi</t>
  </si>
  <si>
    <t>Szymbark Zamek</t>
  </si>
  <si>
    <t>Kuźniarska</t>
  </si>
  <si>
    <t>Uście Ruskie "Oderne"</t>
  </si>
  <si>
    <t>Stawiarska</t>
  </si>
  <si>
    <t>Gorlickie Karpackie Naftowe Towarzystwo Akcyjne</t>
  </si>
  <si>
    <t>Siary-Sękowa</t>
  </si>
  <si>
    <t>Sękowa</t>
  </si>
  <si>
    <t>Siedliska-Sędziszowa</t>
  </si>
  <si>
    <t>Mączyński (inż.)</t>
  </si>
  <si>
    <t>Gładyszów</t>
  </si>
  <si>
    <t>Wiliusz</t>
  </si>
  <si>
    <t>Murdziński
i spółka</t>
  </si>
  <si>
    <t xml:space="preserve">Kazimierz 
</t>
  </si>
  <si>
    <t>Bielanka</t>
  </si>
  <si>
    <t>Przyłęcki
i spółka</t>
  </si>
  <si>
    <t>Długosz z Dembowskich</t>
  </si>
  <si>
    <t xml:space="preserve">Kamila
</t>
  </si>
  <si>
    <t>Rzepiennik Marciszewski</t>
  </si>
  <si>
    <t>Rzepiennik Strzyżewski</t>
  </si>
  <si>
    <t>Murdziński</t>
  </si>
  <si>
    <t>Adamówka, Krasne</t>
  </si>
  <si>
    <t>Adamówka</t>
  </si>
  <si>
    <t>jarosławski</t>
  </si>
  <si>
    <t>Ordynacja xx. Czartoryskich</t>
  </si>
  <si>
    <t>Chłopice</t>
  </si>
  <si>
    <t>Lisowiecka</t>
  </si>
  <si>
    <t>Chłopice, Emilówka</t>
  </si>
  <si>
    <t>Ciemięrzowice</t>
  </si>
  <si>
    <t>Ustrzycka</t>
  </si>
  <si>
    <t>Cieszacin Mały</t>
  </si>
  <si>
    <t>Ordynacja Dzieduszyckich</t>
  </si>
  <si>
    <t>Cieszacin Wielki</t>
  </si>
  <si>
    <t>Cieplice Dolne</t>
  </si>
  <si>
    <t>Cząstkowice
Czudowice</t>
  </si>
  <si>
    <t>Roźwienica</t>
  </si>
  <si>
    <t>Czelatyce</t>
  </si>
  <si>
    <t>Pruchnik</t>
  </si>
  <si>
    <t>Ustrzycki</t>
  </si>
  <si>
    <t>Dmytrowice</t>
  </si>
  <si>
    <t>Runge</t>
  </si>
  <si>
    <t>Dobkowice</t>
  </si>
  <si>
    <t>Aresin</t>
  </si>
  <si>
    <t>Duńkowice Wielkie</t>
  </si>
  <si>
    <t>Radymno</t>
  </si>
  <si>
    <t>Friedman</t>
  </si>
  <si>
    <t>Hawłowice Dolne</t>
  </si>
  <si>
    <t>Dworski</t>
  </si>
  <si>
    <t>Hawłowice Górne</t>
  </si>
  <si>
    <t>Izabelin, Rudka</t>
  </si>
  <si>
    <t>Myczkowski</t>
  </si>
  <si>
    <t>Kaszyce</t>
  </si>
  <si>
    <t>Kidałowice</t>
  </si>
  <si>
    <t>Munina</t>
  </si>
  <si>
    <t>Dormus</t>
  </si>
  <si>
    <t>Morawsko</t>
  </si>
  <si>
    <t>Korzenica-Bukowina</t>
  </si>
  <si>
    <t>Laszki</t>
  </si>
  <si>
    <t>Kramarzówka</t>
  </si>
  <si>
    <t>Ludków</t>
  </si>
  <si>
    <t>Łapajówka</t>
  </si>
  <si>
    <t>Łazy-Moszczany</t>
  </si>
  <si>
    <t>Łowce</t>
  </si>
  <si>
    <t>Schiek</t>
  </si>
  <si>
    <t>Michałówka</t>
  </si>
  <si>
    <t>Szpett</t>
  </si>
  <si>
    <t>Miękisz Stary</t>
  </si>
  <si>
    <t>Kopeccy</t>
  </si>
  <si>
    <t>Siemieńska</t>
  </si>
  <si>
    <t>Ożańsk</t>
  </si>
  <si>
    <t>Rosiński</t>
  </si>
  <si>
    <t>Wierzbna</t>
  </si>
  <si>
    <t>Pawłosiów</t>
  </si>
  <si>
    <t>Konstantynówka</t>
  </si>
  <si>
    <t>Pełkinie</t>
  </si>
  <si>
    <t>Pełnatycze</t>
  </si>
  <si>
    <t>Piwoda, Szówsk</t>
  </si>
  <si>
    <t>Rożniatów</t>
  </si>
  <si>
    <t>Rozbórz Długi</t>
  </si>
  <si>
    <t>Roźwienica-Mokra</t>
  </si>
  <si>
    <t>Rudołowice</t>
  </si>
  <si>
    <t>Gaweł</t>
  </si>
  <si>
    <t>Rudołowice-Mokra</t>
  </si>
  <si>
    <t>Zabielska</t>
  </si>
  <si>
    <t>Ryszkowa Wola</t>
  </si>
  <si>
    <t>Szwarcmanówka</t>
  </si>
  <si>
    <t>Sielber</t>
  </si>
  <si>
    <t>Surochów</t>
  </si>
  <si>
    <t>Koniaczów</t>
  </si>
  <si>
    <t>Tapin</t>
  </si>
  <si>
    <t>Tuchla</t>
  </si>
  <si>
    <t>Zajączkowska</t>
  </si>
  <si>
    <t>Tyniowice</t>
  </si>
  <si>
    <t>Wietlin</t>
  </si>
  <si>
    <t>Marynowski</t>
  </si>
  <si>
    <t>Wola Roźwieniecka</t>
  </si>
  <si>
    <t>Węgierka</t>
  </si>
  <si>
    <t>Wysocko</t>
  </si>
  <si>
    <t>Zamiechów</t>
  </si>
  <si>
    <t>Zamojsce</t>
  </si>
  <si>
    <t>Raciborski</t>
  </si>
  <si>
    <t>Zapałów</t>
  </si>
  <si>
    <t>Zarzecze</t>
  </si>
  <si>
    <t>Hruszowice</t>
  </si>
  <si>
    <t>Młyny</t>
  </si>
  <si>
    <t>Sośnica</t>
  </si>
  <si>
    <t>Gilowska</t>
  </si>
  <si>
    <t>Rudołowice II</t>
  </si>
  <si>
    <t>Kułakowska</t>
  </si>
  <si>
    <t>Nienowice</t>
  </si>
  <si>
    <t>Goldman</t>
  </si>
  <si>
    <t>Żmigród</t>
  </si>
  <si>
    <t>jasielski</t>
  </si>
  <si>
    <t>Nienaszów</t>
  </si>
  <si>
    <t>Gruszczyński</t>
  </si>
  <si>
    <t>Przysieki</t>
  </si>
  <si>
    <t>Skołyszyn</t>
  </si>
  <si>
    <t>Laveaux de</t>
  </si>
  <si>
    <t>Brykczyńska</t>
  </si>
  <si>
    <t>Czermna</t>
  </si>
  <si>
    <t>Szerzyny</t>
  </si>
  <si>
    <t>Łobaczewska</t>
  </si>
  <si>
    <t>Leonia</t>
  </si>
  <si>
    <t>Bieździedza</t>
  </si>
  <si>
    <t>Kołaczyce</t>
  </si>
  <si>
    <t>Bieździatka</t>
  </si>
  <si>
    <t>Krajowice</t>
  </si>
  <si>
    <t>Nowotny</t>
  </si>
  <si>
    <t>Błażkowa</t>
  </si>
  <si>
    <t>Jodłowa</t>
  </si>
  <si>
    <t>Nartowski</t>
  </si>
  <si>
    <t>Przeczyca</t>
  </si>
  <si>
    <t>Sieklówka Górna</t>
  </si>
  <si>
    <t>Sieklówka Dolna</t>
  </si>
  <si>
    <t>Adamska</t>
  </si>
  <si>
    <t>Lublica</t>
  </si>
  <si>
    <t>Jasło II</t>
  </si>
  <si>
    <t>Przełęcki</t>
  </si>
  <si>
    <t>Szebnie</t>
  </si>
  <si>
    <t>Gorajski</t>
  </si>
  <si>
    <t>Klecie</t>
  </si>
  <si>
    <t>Brzostek II</t>
  </si>
  <si>
    <t>Harklowa</t>
  </si>
  <si>
    <t>Łubno Szlacheckie</t>
  </si>
  <si>
    <t>Łajsce</t>
  </si>
  <si>
    <t>Zimna Woda</t>
  </si>
  <si>
    <t>Gorayski</t>
  </si>
  <si>
    <t>Kierpiec</t>
  </si>
  <si>
    <t>Gorajowice</t>
  </si>
  <si>
    <t>Sroczyński</t>
  </si>
  <si>
    <t>Brzyska</t>
  </si>
  <si>
    <t>Łoś
Holendorf</t>
  </si>
  <si>
    <t>Smarzowa</t>
  </si>
  <si>
    <t>Januszkowice</t>
  </si>
  <si>
    <t>Miodowicz
Deisenberg
Jezierska</t>
  </si>
  <si>
    <t>Ludwik
Władysław
Barbara</t>
  </si>
  <si>
    <t>Sobniów</t>
  </si>
  <si>
    <t>Rubel</t>
  </si>
  <si>
    <t>Brzostowa Góra</t>
  </si>
  <si>
    <t>Majdan</t>
  </si>
  <si>
    <t>kolbuszowski</t>
  </si>
  <si>
    <t>Fundacja O.O. Jezuitów</t>
  </si>
  <si>
    <t>Buda Tuszowska</t>
  </si>
  <si>
    <t>Dzikowiec</t>
  </si>
  <si>
    <t>Błotnicki</t>
  </si>
  <si>
    <t>Hadykówka</t>
  </si>
  <si>
    <t>Cmolas</t>
  </si>
  <si>
    <t>Korn</t>
  </si>
  <si>
    <t>Markus</t>
  </si>
  <si>
    <t>Huta Komorowska</t>
  </si>
  <si>
    <t>Kosowy</t>
  </si>
  <si>
    <t>Niwiska</t>
  </si>
  <si>
    <t>Zbyszewski</t>
  </si>
  <si>
    <t>Kolbuszowa</t>
  </si>
  <si>
    <t>Hupka</t>
  </si>
  <si>
    <t>Ostrowy Baranowskie</t>
  </si>
  <si>
    <t>Pietruska</t>
  </si>
  <si>
    <t>Fridman</t>
  </si>
  <si>
    <t>Przyłęk</t>
  </si>
  <si>
    <t>Przedbórz</t>
  </si>
  <si>
    <t>Kolbuszowa Górna</t>
  </si>
  <si>
    <t>Świerczów</t>
  </si>
  <si>
    <t>Orgiel</t>
  </si>
  <si>
    <t>Trześń</t>
  </si>
  <si>
    <t>Hipman</t>
  </si>
  <si>
    <t>Werynia</t>
  </si>
  <si>
    <t>Górno</t>
  </si>
  <si>
    <t>Sokołów Wieś</t>
  </si>
  <si>
    <t>Wechsler</t>
  </si>
  <si>
    <t>Bratkówka</t>
  </si>
  <si>
    <t>krośnieński</t>
  </si>
  <si>
    <t>Chorkówka</t>
  </si>
  <si>
    <t>Jedlicze</t>
  </si>
  <si>
    <t>Emma i inni</t>
  </si>
  <si>
    <t>Stawiarski</t>
  </si>
  <si>
    <t>Kombornia</t>
  </si>
  <si>
    <t>Kozłowek</t>
  </si>
  <si>
    <t>Krościenko Wyżne</t>
  </si>
  <si>
    <t>Łęki Strzyżowskie</t>
  </si>
  <si>
    <t>Lesikowski</t>
  </si>
  <si>
    <t>Miejsce Piastowe</t>
  </si>
  <si>
    <t>Trzecieski</t>
  </si>
  <si>
    <t>Łoziński</t>
  </si>
  <si>
    <t>Targowiska</t>
  </si>
  <si>
    <t>Gołaszewski</t>
  </si>
  <si>
    <t>Żeglce</t>
  </si>
  <si>
    <t>Dukla</t>
  </si>
  <si>
    <t>Tarnowski-Męciński</t>
  </si>
  <si>
    <t>Wróblik Królewski</t>
  </si>
  <si>
    <t>Chlebna</t>
  </si>
  <si>
    <t xml:space="preserve">Zofia  </t>
  </si>
  <si>
    <t>Cieszyna</t>
  </si>
  <si>
    <t>Frysztak</t>
  </si>
  <si>
    <t>Gogołów</t>
  </si>
  <si>
    <t>Bielański</t>
  </si>
  <si>
    <t>Jazowa</t>
  </si>
  <si>
    <t>Jan i Zygmunt</t>
  </si>
  <si>
    <t>Sulimirski</t>
  </si>
  <si>
    <t>Moderówka</t>
  </si>
  <si>
    <t>Gorajska</t>
  </si>
  <si>
    <t>Sulistrowa</t>
  </si>
  <si>
    <t>Kobuzowska</t>
  </si>
  <si>
    <t>Ustrobna</t>
  </si>
  <si>
    <t>Widacz</t>
  </si>
  <si>
    <t>Lubla</t>
  </si>
  <si>
    <t>Jan Kanty i inni</t>
  </si>
  <si>
    <t>Suchodół</t>
  </si>
  <si>
    <t>Zarząd m. Krosno</t>
  </si>
  <si>
    <t>Dąbrówka Lubatowska</t>
  </si>
  <si>
    <t>Dąbrowska
Kozak</t>
  </si>
  <si>
    <t>Zofia (1/4)
Jadwiga (3/4)</t>
  </si>
  <si>
    <t>Lesko-Zamek</t>
  </si>
  <si>
    <t>Lesko</t>
  </si>
  <si>
    <t>leski</t>
  </si>
  <si>
    <t>Postołów</t>
  </si>
  <si>
    <t>Wola Postołowa</t>
  </si>
  <si>
    <t>Manasterzec</t>
  </si>
  <si>
    <t>Posada Leska</t>
  </si>
  <si>
    <t>Weremień</t>
  </si>
  <si>
    <t>Hoczew</t>
  </si>
  <si>
    <t>Bezmichowa Górna</t>
  </si>
  <si>
    <t>Czerkawska</t>
  </si>
  <si>
    <t>Olszanica</t>
  </si>
  <si>
    <t>Jaściński</t>
  </si>
  <si>
    <t>Stefkowa</t>
  </si>
  <si>
    <t>Sulgorońska</t>
  </si>
  <si>
    <t>Zabrodzie</t>
  </si>
  <si>
    <t>Indra</t>
  </si>
  <si>
    <t>Bóbrka</t>
  </si>
  <si>
    <t>Myczkowce</t>
  </si>
  <si>
    <t>Tymotea</t>
  </si>
  <si>
    <t>Bereżnica Niżna</t>
  </si>
  <si>
    <t>Uherce</t>
  </si>
  <si>
    <t>Ringel</t>
  </si>
  <si>
    <t>Orelec</t>
  </si>
  <si>
    <t>Ropienka</t>
  </si>
  <si>
    <t>Manaster</t>
  </si>
  <si>
    <t>Lewandowska</t>
  </si>
  <si>
    <t>Proń</t>
  </si>
  <si>
    <t>Leszczowate</t>
  </si>
  <si>
    <t>Parfeniuk</t>
  </si>
  <si>
    <t>Archij</t>
  </si>
  <si>
    <t>Paszowa</t>
  </si>
  <si>
    <t>Just</t>
  </si>
  <si>
    <t>Chana</t>
  </si>
  <si>
    <t>Serednica</t>
  </si>
  <si>
    <t>Hołyński</t>
  </si>
  <si>
    <t>Lenszońska?</t>
  </si>
  <si>
    <t>Stańkowa</t>
  </si>
  <si>
    <t>Dźwiniacz Dolny</t>
  </si>
  <si>
    <t>Wiśniewska</t>
  </si>
  <si>
    <t>Brelików</t>
  </si>
  <si>
    <t>Wańkowa</t>
  </si>
  <si>
    <t>Wołkowyja</t>
  </si>
  <si>
    <t>Woch</t>
  </si>
  <si>
    <t>Górzanka</t>
  </si>
  <si>
    <t>Glaser</t>
  </si>
  <si>
    <t>Horodek</t>
  </si>
  <si>
    <t>Mardko
Scheiner</t>
  </si>
  <si>
    <t>Mordko</t>
  </si>
  <si>
    <t>Solina</t>
  </si>
  <si>
    <t>Myczków</t>
  </si>
  <si>
    <t>Wawrosz</t>
  </si>
  <si>
    <t>Bereżnica Wyżna</t>
  </si>
  <si>
    <t>Staruch</t>
  </si>
  <si>
    <t>Tyskowa</t>
  </si>
  <si>
    <t>Wola Górzańska</t>
  </si>
  <si>
    <t>Ires</t>
  </si>
  <si>
    <t>Izrael</t>
  </si>
  <si>
    <t>Tarnawa Dolna</t>
  </si>
  <si>
    <t>Łukowe</t>
  </si>
  <si>
    <t>Dym</t>
  </si>
  <si>
    <t>Symcha</t>
  </si>
  <si>
    <t>Tarnawa Górna</t>
  </si>
  <si>
    <t>Podwapiński</t>
  </si>
  <si>
    <t>Schram</t>
  </si>
  <si>
    <t>Michnowicki</t>
  </si>
  <si>
    <t>Żernica Niżna</t>
  </si>
  <si>
    <t>Zipper</t>
  </si>
  <si>
    <t>Żernica Wyżna</t>
  </si>
  <si>
    <t>Bereska</t>
  </si>
  <si>
    <t>Marudziński</t>
  </si>
  <si>
    <t>Mchawa</t>
  </si>
  <si>
    <t>Baligród</t>
  </si>
  <si>
    <t>Grossinger</t>
  </si>
  <si>
    <t>Roztoki Dolne</t>
  </si>
  <si>
    <t>Jabłonki</t>
  </si>
  <si>
    <t>Nanda</t>
  </si>
  <si>
    <t>Łubne</t>
  </si>
  <si>
    <t>Galar</t>
  </si>
  <si>
    <t>Rabe</t>
  </si>
  <si>
    <t>Jarmark</t>
  </si>
  <si>
    <t>Gilowski</t>
  </si>
  <si>
    <t>Bank Hipoteczny</t>
  </si>
  <si>
    <t>Cisna-Habkowce</t>
  </si>
  <si>
    <t>Cisna</t>
  </si>
  <si>
    <t>Beckenroth</t>
  </si>
  <si>
    <t>Chwapiel</t>
  </si>
  <si>
    <t>Łopienka</t>
  </si>
  <si>
    <t>Siedroński</t>
  </si>
  <si>
    <t>Sergiusz</t>
  </si>
  <si>
    <t>Smerek Beskid</t>
  </si>
  <si>
    <t>Wetlina</t>
  </si>
  <si>
    <t>Gredel</t>
  </si>
  <si>
    <t>Borek-Prek</t>
  </si>
  <si>
    <t>Ustrzyki Górne,
Wołosate</t>
  </si>
  <si>
    <t>Stuposiany</t>
  </si>
  <si>
    <t>Adlersberg (dr)</t>
  </si>
  <si>
    <t>Berehy Górne,
Nasiczne</t>
  </si>
  <si>
    <t>Firma "Bieszczady"</t>
  </si>
  <si>
    <t>Zatwarnica</t>
  </si>
  <si>
    <t>Hulskie</t>
  </si>
  <si>
    <t>Krywe</t>
  </si>
  <si>
    <t>Firma "Pilak"</t>
  </si>
  <si>
    <t>Ruskie</t>
  </si>
  <si>
    <t>Grossman</t>
  </si>
  <si>
    <t>Mozes</t>
  </si>
  <si>
    <t>Solinka</t>
  </si>
  <si>
    <t>Wola Michowa</t>
  </si>
  <si>
    <t>Parada</t>
  </si>
  <si>
    <t>Żubracze</t>
  </si>
  <si>
    <t>Kociakiewicz</t>
  </si>
  <si>
    <t>Strzebowiska</t>
  </si>
  <si>
    <t>Preck</t>
  </si>
  <si>
    <t>Tworylne
Tworylczyk</t>
  </si>
  <si>
    <t>Okołowicz</t>
  </si>
  <si>
    <t>Oleszyce</t>
  </si>
  <si>
    <t>lubaczowski</t>
  </si>
  <si>
    <t>Lubliniec Stary</t>
  </si>
  <si>
    <t>Cieszanów</t>
  </si>
  <si>
    <t>Parnas</t>
  </si>
  <si>
    <t>Niemstów</t>
  </si>
  <si>
    <t>Avenarius</t>
  </si>
  <si>
    <t>Ruda Rożaniecka</t>
  </si>
  <si>
    <t>Płazów</t>
  </si>
  <si>
    <t>Muszyńska</t>
  </si>
  <si>
    <t>Gorajec</t>
  </si>
  <si>
    <t>Narol 
Maurycówka</t>
  </si>
  <si>
    <t>Korytowska</t>
  </si>
  <si>
    <t>Łówcza</t>
  </si>
  <si>
    <t>Liptaj</t>
  </si>
  <si>
    <t>Nowe Sioło</t>
  </si>
  <si>
    <t>Chotylub</t>
  </si>
  <si>
    <t>Werchrata</t>
  </si>
  <si>
    <t>Horyniec</t>
  </si>
  <si>
    <t>Poler</t>
  </si>
  <si>
    <t>Podemszczyzna - 
Krzywe</t>
  </si>
  <si>
    <t>Trafasowa</t>
  </si>
  <si>
    <t>Babczyn</t>
  </si>
  <si>
    <t>Prek</t>
  </si>
  <si>
    <t>Radruż</t>
  </si>
  <si>
    <t>Wojakiewiczowa</t>
  </si>
  <si>
    <t>Huta Kryształowa</t>
  </si>
  <si>
    <t>Lisie Jamy</t>
  </si>
  <si>
    <t>Gołuchowski</t>
  </si>
  <si>
    <t>Agenor</t>
  </si>
  <si>
    <t>Basznia Dolna</t>
  </si>
  <si>
    <t>Niwki Horynieckie</t>
  </si>
  <si>
    <t>Małaszyński</t>
  </si>
  <si>
    <t>Krowica Sama</t>
  </si>
  <si>
    <t>Krowica Hołodowska</t>
  </si>
  <si>
    <t>Hausner [Hausen]</t>
  </si>
  <si>
    <t>Efraim</t>
  </si>
  <si>
    <t>Budomierz</t>
  </si>
  <si>
    <t>Szczutków</t>
  </si>
  <si>
    <t>Lubaczów</t>
  </si>
  <si>
    <t>Ostrowiec -
Niwki</t>
  </si>
  <si>
    <t>Wielkie Oczy</t>
  </si>
  <si>
    <t>Korczunek</t>
  </si>
  <si>
    <t>Stare Sioło</t>
  </si>
  <si>
    <t>Oleszyce Stare</t>
  </si>
  <si>
    <t>Sucha Wola</t>
  </si>
  <si>
    <t>Schmid</t>
  </si>
  <si>
    <t>Albigowa</t>
  </si>
  <si>
    <t>Łańcut Wieś</t>
  </si>
  <si>
    <t>łańcucki</t>
  </si>
  <si>
    <t>Kosina</t>
  </si>
  <si>
    <t>Grodzisko Dolne</t>
  </si>
  <si>
    <t>Lityńska</t>
  </si>
  <si>
    <t>Krzemienica</t>
  </si>
  <si>
    <t>Łańcut, Górne</t>
  </si>
  <si>
    <t>Łańcut</t>
  </si>
  <si>
    <t>Łańcut, Podzwierzyniec</t>
  </si>
  <si>
    <t>Wierzawice</t>
  </si>
  <si>
    <t>Giedlarowa</t>
  </si>
  <si>
    <t>Wola Mała</t>
  </si>
  <si>
    <t>Czarna</t>
  </si>
  <si>
    <t>Sarzyna, Budzyń</t>
  </si>
  <si>
    <t>Ruda Łańcucka</t>
  </si>
  <si>
    <t>Brzyska Wola,
Jastrzębiec</t>
  </si>
  <si>
    <t>Kuryłówka</t>
  </si>
  <si>
    <t>Leżajsk</t>
  </si>
  <si>
    <t>Brzóza,
Biedaczów,
Wydrze</t>
  </si>
  <si>
    <t>Chorzelów</t>
  </si>
  <si>
    <t>mielecki</t>
  </si>
  <si>
    <t>Czajkowa</t>
  </si>
  <si>
    <t>Tuszyna</t>
  </si>
  <si>
    <t>Kobylenie</t>
  </si>
  <si>
    <t>Rożniaty</t>
  </si>
  <si>
    <t>Rzemień</t>
  </si>
  <si>
    <t>Wł. i Antoni</t>
  </si>
  <si>
    <t>Rżyska</t>
  </si>
  <si>
    <t>Wojsław</t>
  </si>
  <si>
    <t>Aschheim</t>
  </si>
  <si>
    <t>M. i S.</t>
  </si>
  <si>
    <t>Wojstawek</t>
  </si>
  <si>
    <t>Moses</t>
  </si>
  <si>
    <t>Zdaków</t>
  </si>
  <si>
    <t>Wola Zdakowska</t>
  </si>
  <si>
    <t>Trzcieński</t>
  </si>
  <si>
    <t>Gliny Wielkie</t>
  </si>
  <si>
    <t>Bliny Wielkie</t>
  </si>
  <si>
    <t>Blattbereger</t>
  </si>
  <si>
    <t>Hermerle</t>
  </si>
  <si>
    <t>Isak</t>
  </si>
  <si>
    <t>Sadkowa Góra</t>
  </si>
  <si>
    <t>Wola Mielecka</t>
  </si>
  <si>
    <t>Fundacja Biblioteki im. Ossolińskich</t>
  </si>
  <si>
    <t>Giełda</t>
  </si>
  <si>
    <t>Przybysz</t>
  </si>
  <si>
    <t>Jamy</t>
  </si>
  <si>
    <t>Partynia</t>
  </si>
  <si>
    <t>Schabowiec</t>
  </si>
  <si>
    <t>Ziempniów</t>
  </si>
  <si>
    <t>Sopot</t>
  </si>
  <si>
    <t>Nisko I</t>
  </si>
  <si>
    <t>niżański</t>
  </si>
  <si>
    <t>Francke</t>
  </si>
  <si>
    <t>Jelnia</t>
  </si>
  <si>
    <t>Pogoń</t>
  </si>
  <si>
    <t>Nisko II</t>
  </si>
  <si>
    <t>Bieliny</t>
  </si>
  <si>
    <t>Ulanów</t>
  </si>
  <si>
    <t>Korybutka</t>
  </si>
  <si>
    <t>Kopki</t>
  </si>
  <si>
    <t>Komorzyska</t>
  </si>
  <si>
    <t>Popielarnia</t>
  </si>
  <si>
    <t>Nart Nowy</t>
  </si>
  <si>
    <t>Jeżowe</t>
  </si>
  <si>
    <t>Komarnicka z Okocimskich</t>
  </si>
  <si>
    <t>Zdoga</t>
  </si>
  <si>
    <t>Hoffmokl</t>
  </si>
  <si>
    <t>Huta Deręgowska</t>
  </si>
  <si>
    <t>Bojanów</t>
  </si>
  <si>
    <t>Stany I</t>
  </si>
  <si>
    <t>Koźmianowa</t>
  </si>
  <si>
    <t>Stany II</t>
  </si>
  <si>
    <t>Jezierska</t>
  </si>
  <si>
    <t>Bolestraszyce</t>
  </si>
  <si>
    <t>przemyski</t>
  </si>
  <si>
    <t>Wapowce</t>
  </si>
  <si>
    <t>Żurawica Dolna</t>
  </si>
  <si>
    <t>Żurawica Górna</t>
  </si>
  <si>
    <t>Ruszelczyce</t>
  </si>
  <si>
    <t>Krzywcza</t>
  </si>
  <si>
    <t>Romanowska</t>
  </si>
  <si>
    <t>Wola Krzywiecka</t>
  </si>
  <si>
    <t>Duńkowiczki</t>
  </si>
  <si>
    <t>Orzechowce</t>
  </si>
  <si>
    <t>Haszczyc</t>
  </si>
  <si>
    <t>Włodz.</t>
  </si>
  <si>
    <t>Maćkowice</t>
  </si>
  <si>
    <t>Skibniewski</t>
  </si>
  <si>
    <t>Prałkowce</t>
  </si>
  <si>
    <t>Przemyśl-Wieś</t>
  </si>
  <si>
    <t>Tarnawce</t>
  </si>
  <si>
    <t>Krasiczyn</t>
  </si>
  <si>
    <t>Hermanowice</t>
  </si>
  <si>
    <t>Nienadowa</t>
  </si>
  <si>
    <t>Dubiecko</t>
  </si>
  <si>
    <t>Iskań</t>
  </si>
  <si>
    <t>Grochowce I</t>
  </si>
  <si>
    <t>Lago</t>
  </si>
  <si>
    <t>Grochowce II</t>
  </si>
  <si>
    <t>Tomaka</t>
  </si>
  <si>
    <t>Kormanice</t>
  </si>
  <si>
    <t>Fredropol</t>
  </si>
  <si>
    <t>Pawlikowski</t>
  </si>
  <si>
    <t>Kniażyce</t>
  </si>
  <si>
    <t>Olesiów</t>
  </si>
  <si>
    <t>Dembowski</t>
  </si>
  <si>
    <t>Bachórzec</t>
  </si>
  <si>
    <t>Kosienice</t>
  </si>
  <si>
    <t>Winne</t>
  </si>
  <si>
    <t>Średnia</t>
  </si>
  <si>
    <t>Dubiecko (Przedmieście)</t>
  </si>
  <si>
    <t>Kanner</t>
  </si>
  <si>
    <t>Korytniki-Krasice</t>
  </si>
  <si>
    <t>Kuńkowce</t>
  </si>
  <si>
    <t>Świeżawska</t>
  </si>
  <si>
    <t>K. A.</t>
  </si>
  <si>
    <t>Wybrzeże</t>
  </si>
  <si>
    <t>Borownica</t>
  </si>
  <si>
    <t>Żohatyn</t>
  </si>
  <si>
    <t>Kupiatycze</t>
  </si>
  <si>
    <t>Jarzymowski</t>
  </si>
  <si>
    <t>Kotów</t>
  </si>
  <si>
    <t>Bircza</t>
  </si>
  <si>
    <t>Fridmanowa</t>
  </si>
  <si>
    <t>Mielnów</t>
  </si>
  <si>
    <t>Chrapil</t>
  </si>
  <si>
    <t>Leszczawa Górna</t>
  </si>
  <si>
    <t>Leszczawka</t>
  </si>
  <si>
    <t>Stradowa</t>
  </si>
  <si>
    <t>Stef.</t>
  </si>
  <si>
    <t>Bakończyce</t>
  </si>
  <si>
    <t>Hureczko</t>
  </si>
  <si>
    <t>Grünspan</t>
  </si>
  <si>
    <t>Sielec-Nehrybka</t>
  </si>
  <si>
    <t>Kociuba</t>
  </si>
  <si>
    <t>Bircza Stara</t>
  </si>
  <si>
    <t>Brzuska</t>
  </si>
  <si>
    <t>Ringiel</t>
  </si>
  <si>
    <t>Sufczyna</t>
  </si>
  <si>
    <t>Tarnawska</t>
  </si>
  <si>
    <t>Win.</t>
  </si>
  <si>
    <t>Rudawka</t>
  </si>
  <si>
    <t>Leszczawa Dolna</t>
  </si>
  <si>
    <t>Józef.</t>
  </si>
  <si>
    <t>Rybotycze</t>
  </si>
  <si>
    <t>Posada Rybotycka</t>
  </si>
  <si>
    <t>Kopysno</t>
  </si>
  <si>
    <t>Huwniki</t>
  </si>
  <si>
    <t>Stubno</t>
  </si>
  <si>
    <t>Szwarz</t>
  </si>
  <si>
    <t>Kalników</t>
  </si>
  <si>
    <t>Towarzystwo Naukowe Lwów</t>
  </si>
  <si>
    <t>Grąziowa</t>
  </si>
  <si>
    <t>Wojtkowa</t>
  </si>
  <si>
    <t>Nowosielecki</t>
  </si>
  <si>
    <t>Jureczkowa</t>
  </si>
  <si>
    <t>Krzepińska</t>
  </si>
  <si>
    <t>Nowosielce, Kuźmina</t>
  </si>
  <si>
    <t>Witlin</t>
  </si>
  <si>
    <t>Kuźmina</t>
  </si>
  <si>
    <t>Fundacja Pieściorowskich</t>
  </si>
  <si>
    <t>Kreców</t>
  </si>
  <si>
    <t>Nowacki</t>
  </si>
  <si>
    <t>Rozpucie</t>
  </si>
  <si>
    <t>Mał.</t>
  </si>
  <si>
    <t>Brzeżawa</t>
  </si>
  <si>
    <t>Natan</t>
  </si>
  <si>
    <t>Malawa</t>
  </si>
  <si>
    <t>Łomna</t>
  </si>
  <si>
    <t>Piątkowa</t>
  </si>
  <si>
    <t>Lipczak</t>
  </si>
  <si>
    <t>Fran.</t>
  </si>
  <si>
    <t>Nela</t>
  </si>
  <si>
    <t>Olszany</t>
  </si>
  <si>
    <t>Żebracki</t>
  </si>
  <si>
    <t>Medyka</t>
  </si>
  <si>
    <t>Sierakośce</t>
  </si>
  <si>
    <t>Słonne</t>
  </si>
  <si>
    <t>Franipol, Drohojów</t>
  </si>
  <si>
    <t>Kasprzycka</t>
  </si>
  <si>
    <t>Jawornik</t>
  </si>
  <si>
    <t>Cisowa</t>
  </si>
  <si>
    <t>Wyszatyce</t>
  </si>
  <si>
    <t>Fedorowicz</t>
  </si>
  <si>
    <t>Rozubowice</t>
  </si>
  <si>
    <t>Stanisławczyk</t>
  </si>
  <si>
    <t>Białoboki</t>
  </si>
  <si>
    <t>Markowa</t>
  </si>
  <si>
    <t>przeworski</t>
  </si>
  <si>
    <t>Ordynacja Przeworsk 
ks. Lubomirski</t>
  </si>
  <si>
    <t>Krzeczowice</t>
  </si>
  <si>
    <t>Łopuszka Mała</t>
  </si>
  <si>
    <t>Pogonowski</t>
  </si>
  <si>
    <t>Łopuszka Wielka</t>
  </si>
  <si>
    <t>Manasterz</t>
  </si>
  <si>
    <t>Siennów</t>
  </si>
  <si>
    <t>Pantalowice-Janów</t>
  </si>
  <si>
    <t>Bogdańska
Łupkowska
Pogonowska</t>
  </si>
  <si>
    <t>Zofia
Jadwiga
Anna</t>
  </si>
  <si>
    <t>Urzejowice</t>
  </si>
  <si>
    <t>Turnau
Turnau</t>
  </si>
  <si>
    <t>Godfryd (1/2)
Klotylda (1/2)</t>
  </si>
  <si>
    <t>Kańczuga-Żuklin</t>
  </si>
  <si>
    <t>Kellerman
Kellerman</t>
  </si>
  <si>
    <t>Zdzisław
Kazimierz</t>
  </si>
  <si>
    <t>Sietesz</t>
  </si>
  <si>
    <t>Łastowiecki</t>
  </si>
  <si>
    <t>Wasiutyńska</t>
  </si>
  <si>
    <t>Żurawiczki</t>
  </si>
  <si>
    <t>Przeworsk</t>
  </si>
  <si>
    <t>Dzieduszycki
Szczekoł</t>
  </si>
  <si>
    <t>Witold
Julian</t>
  </si>
  <si>
    <t>Dolne</t>
  </si>
  <si>
    <t>Nowisielce</t>
  </si>
  <si>
    <t>Tryncza</t>
  </si>
  <si>
    <t>Nowiński (dr)</t>
  </si>
  <si>
    <t>Maćkówka</t>
  </si>
  <si>
    <t>Podzamcze (Gorliczyna)</t>
  </si>
  <si>
    <t>Hucisko Jawornickie</t>
  </si>
  <si>
    <t>Niemczycki</t>
  </si>
  <si>
    <t>Babica</t>
  </si>
  <si>
    <t>Czudec</t>
  </si>
  <si>
    <t>rzeszowski</t>
  </si>
  <si>
    <t>Jarochowska</t>
  </si>
  <si>
    <t>Tyczyn</t>
  </si>
  <si>
    <t>Borek Stary</t>
  </si>
  <si>
    <t>Łukasiewicz</t>
  </si>
  <si>
    <t>Antoni i
Julia</t>
  </si>
  <si>
    <t>Błażowa</t>
  </si>
  <si>
    <t>Silber</t>
  </si>
  <si>
    <t>Ascher</t>
  </si>
  <si>
    <t>Boguchwała</t>
  </si>
  <si>
    <t>Racławówka</t>
  </si>
  <si>
    <t>Zakład Naukowy Doświadczalny</t>
  </si>
  <si>
    <t>Budy Głogowskie</t>
  </si>
  <si>
    <t>Głogów</t>
  </si>
  <si>
    <t>Józefa i
Franciszek</t>
  </si>
  <si>
    <t>Budziwój</t>
  </si>
  <si>
    <t>Świlcza</t>
  </si>
  <si>
    <t>Jędrzejowicz</t>
  </si>
  <si>
    <t>Augusta</t>
  </si>
  <si>
    <t>Dylągówka</t>
  </si>
  <si>
    <t>Hyżne</t>
  </si>
  <si>
    <t>Stanisław i
Stefan</t>
  </si>
  <si>
    <t>Gbiska</t>
  </si>
  <si>
    <t>Strzyżów</t>
  </si>
  <si>
    <t>Ignacy (dr) i
Maria</t>
  </si>
  <si>
    <t>Godowa</t>
  </si>
  <si>
    <t>Fundacja Dydyńskich</t>
  </si>
  <si>
    <t>Hadle Szklarskie</t>
  </si>
  <si>
    <t>Trzebownisko</t>
  </si>
  <si>
    <t>Konieczkowa</t>
  </si>
  <si>
    <t>Niebylec</t>
  </si>
  <si>
    <t>Dobrzyńska</t>
  </si>
  <si>
    <t>Łąka</t>
  </si>
  <si>
    <t>Lutoryż</t>
  </si>
  <si>
    <t>Fundacja Suszyckich</t>
  </si>
  <si>
    <t>Lutcza</t>
  </si>
  <si>
    <t>Wallach
Chashel</t>
  </si>
  <si>
    <t>Wołkowicki (dr)</t>
  </si>
  <si>
    <t>Mrowla-Lipie</t>
  </si>
  <si>
    <t>Doliński</t>
  </si>
  <si>
    <t>Fundacja Kuratorium</t>
  </si>
  <si>
    <t>Wallach</t>
  </si>
  <si>
    <t>Przewrotne</t>
  </si>
  <si>
    <t>Politalski</t>
  </si>
  <si>
    <t>Rudna Wielka</t>
  </si>
  <si>
    <t>Rudna Mała</t>
  </si>
  <si>
    <t xml:space="preserve">Stanisław  </t>
  </si>
  <si>
    <t>Słocina</t>
  </si>
  <si>
    <t>Kłapowska</t>
  </si>
  <si>
    <t>Staromieście</t>
  </si>
  <si>
    <t>Ignacy i
Maria</t>
  </si>
  <si>
    <t>Tropie</t>
  </si>
  <si>
    <t>Christiani</t>
  </si>
  <si>
    <t>Wola Zgłobieńska</t>
  </si>
  <si>
    <t>Wysoka Głogowska</t>
  </si>
  <si>
    <t>Wyżne</t>
  </si>
  <si>
    <t>Wilkowyja</t>
  </si>
  <si>
    <t>Zaczernie</t>
  </si>
  <si>
    <t>Zgłobień</t>
  </si>
  <si>
    <t>Zyznów</t>
  </si>
  <si>
    <t>Bylicki</t>
  </si>
  <si>
    <t>Stanisław i
Róża</t>
  </si>
  <si>
    <t>Załęże</t>
  </si>
  <si>
    <t>Bażanówka</t>
  </si>
  <si>
    <t>Zarszyn</t>
  </si>
  <si>
    <t>sanocki</t>
  </si>
  <si>
    <t>Bułkowsko</t>
  </si>
  <si>
    <t>Bukowsko</t>
  </si>
  <si>
    <t>Rodkiewicz</t>
  </si>
  <si>
    <t>Bzianka</t>
  </si>
  <si>
    <t>Rymanów</t>
  </si>
  <si>
    <t>Besko</t>
  </si>
  <si>
    <t>Czartoryski (ks.)</t>
  </si>
  <si>
    <t xml:space="preserve">Adam </t>
  </si>
  <si>
    <t>Dąbrówka Polna</t>
  </si>
  <si>
    <t>Sanok wieś</t>
  </si>
  <si>
    <t>Skwarczyńska</t>
  </si>
  <si>
    <t>Jan
Helena</t>
  </si>
  <si>
    <t>Poźniak</t>
  </si>
  <si>
    <t>Jaćmierz</t>
  </si>
  <si>
    <t>Jurowce</t>
  </si>
  <si>
    <t>Słonecki</t>
  </si>
  <si>
    <t>Srogów Górny</t>
  </si>
  <si>
    <t>Ostaszewscy</t>
  </si>
  <si>
    <t>Mara
Józef</t>
  </si>
  <si>
    <t>Kostarowce</t>
  </si>
  <si>
    <t>Markowce</t>
  </si>
  <si>
    <t>Nadolany</t>
  </si>
  <si>
    <t>Nowosielce</t>
  </si>
  <si>
    <t>Pisarowce</t>
  </si>
  <si>
    <t>Tchórznicki</t>
  </si>
  <si>
    <t>Sanoczek</t>
  </si>
  <si>
    <t>Posada Jaćmierska</t>
  </si>
  <si>
    <t>Grotowska</t>
  </si>
  <si>
    <t>Potocki (i współwłaściciele)</t>
  </si>
  <si>
    <t>Rymanów "Bidacz"</t>
  </si>
  <si>
    <t>Strachocina</t>
  </si>
  <si>
    <t>Wola Sękowa</t>
  </si>
  <si>
    <t>Zarszyn miasto</t>
  </si>
  <si>
    <t>Zarszyn przedm.</t>
  </si>
  <si>
    <t>Zastawie</t>
  </si>
  <si>
    <t>Sanok</t>
  </si>
  <si>
    <t>Sulimirska</t>
  </si>
  <si>
    <t>Zahutyń</t>
  </si>
  <si>
    <t>Nowak (i współwłaściciele)</t>
  </si>
  <si>
    <t>Falejówka</t>
  </si>
  <si>
    <t>Ehrlich</t>
  </si>
  <si>
    <t>Ludwik
Franc.</t>
  </si>
  <si>
    <t>Pakoszówka</t>
  </si>
  <si>
    <t>Siemuszowa</t>
  </si>
  <si>
    <t>Mrzygłód</t>
  </si>
  <si>
    <t>Kościuszko</t>
  </si>
  <si>
    <t>Bykowce</t>
  </si>
  <si>
    <t>Planetowa</t>
  </si>
  <si>
    <t>Załuż</t>
  </si>
  <si>
    <t>Puławy</t>
  </si>
  <si>
    <t>Moszczaniec</t>
  </si>
  <si>
    <t>Jaśliska</t>
  </si>
  <si>
    <t>Odrzechowa</t>
  </si>
  <si>
    <t>Russocki</t>
  </si>
  <si>
    <t>Russocka z Morawskich</t>
  </si>
  <si>
    <t>Morawski (dr)</t>
  </si>
  <si>
    <t xml:space="preserve">Russocka  </t>
  </si>
  <si>
    <t>Łodzina</t>
  </si>
  <si>
    <t>Rakowa</t>
  </si>
  <si>
    <t>Gromet</t>
  </si>
  <si>
    <t>Olchowce</t>
  </si>
  <si>
    <t xml:space="preserve">Nowak   </t>
  </si>
  <si>
    <t>Nagnajów</t>
  </si>
  <si>
    <t>Chmielów</t>
  </si>
  <si>
    <t>tarnobrzeski</t>
  </si>
  <si>
    <t>Biegeleisen</t>
  </si>
  <si>
    <t>Zaleszany</t>
  </si>
  <si>
    <t>Zbydniów</t>
  </si>
  <si>
    <t>Kotowa Wola</t>
  </si>
  <si>
    <t>Turbia</t>
  </si>
  <si>
    <t>Pilchów</t>
  </si>
  <si>
    <t>Grieswald</t>
  </si>
  <si>
    <t>Tarnobrzeg</t>
  </si>
  <si>
    <t>Towarzystwo Przemysłowo-Rolnicze</t>
  </si>
  <si>
    <t>Miechocin</t>
  </si>
  <si>
    <t>Bukie</t>
  </si>
  <si>
    <t>Grębów</t>
  </si>
  <si>
    <t>Dolański</t>
  </si>
  <si>
    <t>Rzeczyca Długa</t>
  </si>
  <si>
    <t>Rzeczyca Okrągła</t>
  </si>
  <si>
    <t>Brandwica</t>
  </si>
  <si>
    <t>Antoniów</t>
  </si>
  <si>
    <t>Kanarek i T.</t>
  </si>
  <si>
    <t>Pniów</t>
  </si>
  <si>
    <t>Podsadzie</t>
  </si>
  <si>
    <t>Badeni</t>
  </si>
  <si>
    <t>Ocierchów</t>
  </si>
  <si>
    <t>WólkaTurebska</t>
  </si>
  <si>
    <t>Dobieszowice</t>
  </si>
  <si>
    <t>będziński</t>
  </si>
  <si>
    <t>śląskie</t>
  </si>
  <si>
    <t>Donnersmark (ks.)</t>
  </si>
  <si>
    <t>Rogoźnik</t>
  </si>
  <si>
    <t>Towarzystwo "Saturn"</t>
  </si>
  <si>
    <t>Strzyżowice</t>
  </si>
  <si>
    <t>Zakłady "Solvay"</t>
  </si>
  <si>
    <t>Góra Siewierska</t>
  </si>
  <si>
    <t>Ujejsce</t>
  </si>
  <si>
    <t>Ząbkowice</t>
  </si>
  <si>
    <t>Towarzystwo "Grodziec"</t>
  </si>
  <si>
    <t>Niwka</t>
  </si>
  <si>
    <t>Towarzystwo "Sosnowiec"</t>
  </si>
  <si>
    <t>Zagórze, Klimontów</t>
  </si>
  <si>
    <t>Gzichów</t>
  </si>
  <si>
    <t>Będzin</t>
  </si>
  <si>
    <t>Sosnowiec</t>
  </si>
  <si>
    <t>Renard (hr.)</t>
  </si>
  <si>
    <t>Rudzica</t>
  </si>
  <si>
    <t>bielski</t>
  </si>
  <si>
    <t>Kubok</t>
  </si>
  <si>
    <t>Czechowice</t>
  </si>
  <si>
    <t>Czechowice
Dziedzice</t>
  </si>
  <si>
    <t>Ziper
Heinrich</t>
  </si>
  <si>
    <t>Alfred
Maria</t>
  </si>
  <si>
    <t>Zabrzeg</t>
  </si>
  <si>
    <t>Gasch</t>
  </si>
  <si>
    <t>Gołysz</t>
  </si>
  <si>
    <t>Chybie</t>
  </si>
  <si>
    <t>Habicht (dr)</t>
  </si>
  <si>
    <t>Jaworze</t>
  </si>
  <si>
    <t>Roztropice</t>
  </si>
  <si>
    <t>Landek</t>
  </si>
  <si>
    <t>Mazańcowice</t>
  </si>
  <si>
    <t>Stare Bielsko</t>
  </si>
  <si>
    <t>Mecke</t>
  </si>
  <si>
    <t>Mikusowice Śląskie</t>
  </si>
  <si>
    <t>Sułkowski (ks.)</t>
  </si>
  <si>
    <t>Freilichów</t>
  </si>
  <si>
    <t>Suchanek</t>
  </si>
  <si>
    <t>Pogórz</t>
  </si>
  <si>
    <t>Skoczów</t>
  </si>
  <si>
    <t>cieszyński</t>
  </si>
  <si>
    <t>Stonawski (dr)</t>
  </si>
  <si>
    <t>Kaczyce, 
Otrębów</t>
  </si>
  <si>
    <t>Zebrzydowice</t>
  </si>
  <si>
    <t>Kończyce Małe</t>
  </si>
  <si>
    <t>Kończyce Wielkie</t>
  </si>
  <si>
    <t>Thun (hrabia)</t>
  </si>
  <si>
    <t>Bażanowice</t>
  </si>
  <si>
    <t>Goleszów</t>
  </si>
  <si>
    <t>Kostkowice</t>
  </si>
  <si>
    <t>Ochaby Kamieniec</t>
  </si>
  <si>
    <t>Pruchna</t>
  </si>
  <si>
    <t>Ochaby Spalenisko</t>
  </si>
  <si>
    <t>Górki Wielkie</t>
  </si>
  <si>
    <t>Brynów</t>
  </si>
  <si>
    <t>Katowice</t>
  </si>
  <si>
    <t>katowicki</t>
  </si>
  <si>
    <t>Hohenlohe</t>
  </si>
  <si>
    <t>Wspólnota Interesów Górniczo-Hutniczych S.A. w Katowicach</t>
  </si>
  <si>
    <t>Dwór "Maria"</t>
  </si>
  <si>
    <t>Mała Dąbrówka</t>
  </si>
  <si>
    <t>Michałkowice</t>
  </si>
  <si>
    <t>Chorzów</t>
  </si>
  <si>
    <t>Skarboferm (Polskie Kopalnie Skarbowe na Górnym Śląsku S.A.)</t>
  </si>
  <si>
    <t>Maciejkowice</t>
  </si>
  <si>
    <t>Towarzystwo Kopalń i Zakładów Hutniczych Sosnowieckich</t>
  </si>
  <si>
    <t>Czarny Las</t>
  </si>
  <si>
    <t>Nowy Bytom</t>
  </si>
  <si>
    <t>Godula S.A.</t>
  </si>
  <si>
    <t>Ruda Śląska</t>
  </si>
  <si>
    <t>Bollesterm</t>
  </si>
  <si>
    <t>Nowa Ruda</t>
  </si>
  <si>
    <t>Siemanowice</t>
  </si>
  <si>
    <t>Dobra Rycerskie</t>
  </si>
  <si>
    <t>Chropaczów</t>
  </si>
  <si>
    <t>Donnersmark</t>
  </si>
  <si>
    <t>Świętochłowice</t>
  </si>
  <si>
    <t>Kochłowice</t>
  </si>
  <si>
    <t>Wirek Kopalnia</t>
  </si>
  <si>
    <t>Lubsza (D.R. 14)</t>
  </si>
  <si>
    <t>Babienica
Kamienica</t>
  </si>
  <si>
    <t>lubliniecki</t>
  </si>
  <si>
    <t>Guidotto</t>
  </si>
  <si>
    <t>Koszęcin (D.R. 30)</t>
  </si>
  <si>
    <t>Boronów</t>
  </si>
  <si>
    <t>Towarzystwo Osadnicze "Ślązak"</t>
  </si>
  <si>
    <t>Cieszowa (D.R. 5)</t>
  </si>
  <si>
    <t>Cieszowa</t>
  </si>
  <si>
    <t>Draliny (D.R. 6)</t>
  </si>
  <si>
    <t>Draliny</t>
  </si>
  <si>
    <t>Droniowiczki (D.R. 32)</t>
  </si>
  <si>
    <t>Droniowiczki</t>
  </si>
  <si>
    <t>Pilawa</t>
  </si>
  <si>
    <t>Glinica (D.R. 33)</t>
  </si>
  <si>
    <t>Glinica</t>
  </si>
  <si>
    <t>Hadra</t>
  </si>
  <si>
    <t>Jawornica (D.R. 9)</t>
  </si>
  <si>
    <t>Jawornica</t>
  </si>
  <si>
    <t>Matyas</t>
  </si>
  <si>
    <t>Kochanowice (D.R. 286)</t>
  </si>
  <si>
    <t>Kochanowice</t>
  </si>
  <si>
    <t>Abaalon</t>
  </si>
  <si>
    <t>Kochcice</t>
  </si>
  <si>
    <t>Estates Limited London</t>
  </si>
  <si>
    <t>Koszęcin</t>
  </si>
  <si>
    <t>Woźniki (D.R. 27)</t>
  </si>
  <si>
    <t>Ligota Woźnicka</t>
  </si>
  <si>
    <t>Lubsza</t>
  </si>
  <si>
    <t>Lustrzaniec (D.R. 2)</t>
  </si>
  <si>
    <t>Lustrzaniec</t>
  </si>
  <si>
    <t>Keller i Towarzystwo</t>
  </si>
  <si>
    <t>Pawonków (D.R. 13/18)</t>
  </si>
  <si>
    <t>Pawonków</t>
  </si>
  <si>
    <t>Thaer</t>
  </si>
  <si>
    <t>Sadów (D.R. 22)
Wierzbie (D.R. 24)</t>
  </si>
  <si>
    <t>Kuba</t>
  </si>
  <si>
    <t>Józefina</t>
  </si>
  <si>
    <t>Steblów (D. R. 29)</t>
  </si>
  <si>
    <t>Steblów</t>
  </si>
  <si>
    <t>Koszyk</t>
  </si>
  <si>
    <t>Donnersmarck</t>
  </si>
  <si>
    <t>D.R. 12</t>
  </si>
  <si>
    <t>Łagiewniki Wielkie</t>
  </si>
  <si>
    <t>Skarb Państwa
Wydział Sprawiedliwości</t>
  </si>
  <si>
    <t>Lisów 1 i 6
Steblów 196
Glinica 346</t>
  </si>
  <si>
    <t>Lisów</t>
  </si>
  <si>
    <t>Witt</t>
  </si>
  <si>
    <t>Józef i Robert</t>
  </si>
  <si>
    <t>"Nowe"
Łagiewniki Wielkie</t>
  </si>
  <si>
    <t>Gawleta i spadkobiercy</t>
  </si>
  <si>
    <t>Bijasowice</t>
  </si>
  <si>
    <t>Bieruń Nowy</t>
  </si>
  <si>
    <t>pszczyński</t>
  </si>
  <si>
    <t>Tiele-Winckler</t>
  </si>
  <si>
    <t>Bzie Górne</t>
  </si>
  <si>
    <t>Golasowice</t>
  </si>
  <si>
    <t>Reizenstein</t>
  </si>
  <si>
    <t>Bzie Zameckie</t>
  </si>
  <si>
    <t>Thau</t>
  </si>
  <si>
    <t>Borynia</t>
  </si>
  <si>
    <t>Ćwiklice</t>
  </si>
  <si>
    <t>Pszczyna</t>
  </si>
  <si>
    <t>Państwowy Bank Rolny i dobra rycerskie ks. Pszczyńskich</t>
  </si>
  <si>
    <t>Dziećkowice</t>
  </si>
  <si>
    <t>Kosztowy</t>
  </si>
  <si>
    <t>Miedźna</t>
  </si>
  <si>
    <t>Kranczoch</t>
  </si>
  <si>
    <t>Jarząbkowice</t>
  </si>
  <si>
    <t>Stanowski (dr)</t>
  </si>
  <si>
    <t>Bojszowy</t>
  </si>
  <si>
    <t>Giesche</t>
  </si>
  <si>
    <t>Kępa Pszczyńska</t>
  </si>
  <si>
    <t>Kryry</t>
  </si>
  <si>
    <t>Suszec</t>
  </si>
  <si>
    <t>Łaziska Średnie</t>
  </si>
  <si>
    <t>Mikołowskie Zjednoczenie Przemysłu Węglowego</t>
  </si>
  <si>
    <t>Poręba</t>
  </si>
  <si>
    <t>Mizerów (Brzeźce, Studzionka)</t>
  </si>
  <si>
    <t>Wisła Wielka</t>
  </si>
  <si>
    <t xml:space="preserve">Mizerów  </t>
  </si>
  <si>
    <t>Orontowice</t>
  </si>
  <si>
    <t>Orzesze</t>
  </si>
  <si>
    <t>Hegenscheit</t>
  </si>
  <si>
    <t>Paniowy</t>
  </si>
  <si>
    <t>Rudzkie Zjednoczenie Przemysłu Węglowego</t>
  </si>
  <si>
    <t>Pielgrzymowice</t>
  </si>
  <si>
    <t>Górek (dr)</t>
  </si>
  <si>
    <t>Studzionka</t>
  </si>
  <si>
    <t>Regulowiec</t>
  </si>
  <si>
    <t>Mikołow</t>
  </si>
  <si>
    <t>Szeroka</t>
  </si>
  <si>
    <t>Tychy</t>
  </si>
  <si>
    <t>Wisła Mała</t>
  </si>
  <si>
    <t>Wyry</t>
  </si>
  <si>
    <t>Rudołtowice</t>
  </si>
  <si>
    <t>Goczałkowice</t>
  </si>
  <si>
    <t>Brudek (dr)</t>
  </si>
  <si>
    <t>Siedlice</t>
  </si>
  <si>
    <t>Sznelowiec</t>
  </si>
  <si>
    <t>Stenclówka</t>
  </si>
  <si>
    <t>Adamowice, Raszczyce</t>
  </si>
  <si>
    <t>Lyski</t>
  </si>
  <si>
    <t>rybnicki</t>
  </si>
  <si>
    <t>Rudzki (ks.)</t>
  </si>
  <si>
    <t>Baranowice</t>
  </si>
  <si>
    <t>Żory</t>
  </si>
  <si>
    <t>Pogrzebień</t>
  </si>
  <si>
    <t>Racibórz (mg.)</t>
  </si>
  <si>
    <t>Chudów</t>
  </si>
  <si>
    <t>Czernica</t>
  </si>
  <si>
    <t>v. Roth (baron)</t>
  </si>
  <si>
    <t>Dębieńsko Wielkie</t>
  </si>
  <si>
    <t>Dębieńsko</t>
  </si>
  <si>
    <t>Hegenscheidt</t>
  </si>
  <si>
    <t>Jan Claus</t>
  </si>
  <si>
    <t>Dzimierz</t>
  </si>
  <si>
    <t>Larisch (hrabia)</t>
  </si>
  <si>
    <t>Gorzyczki, Uchylsko</t>
  </si>
  <si>
    <t>Kamień pod Rzędówką</t>
  </si>
  <si>
    <t>Szafran</t>
  </si>
  <si>
    <t>Antoni Karol</t>
  </si>
  <si>
    <t>Felbier</t>
  </si>
  <si>
    <t>Ruptawa</t>
  </si>
  <si>
    <t>Piechoczek</t>
  </si>
  <si>
    <t>Rzuchów</t>
  </si>
  <si>
    <t>Szczygłowice</t>
  </si>
  <si>
    <t>Knurów</t>
  </si>
  <si>
    <t>Wilcza - Górna</t>
  </si>
  <si>
    <t>Wilcza</t>
  </si>
  <si>
    <t>Kowacz</t>
  </si>
  <si>
    <t>Czerwionka</t>
  </si>
  <si>
    <t>Krzyżkowice</t>
  </si>
  <si>
    <t>Pszów</t>
  </si>
  <si>
    <t>Rybnickie Gwarectwo Węglowe</t>
  </si>
  <si>
    <t>Józefowiec</t>
  </si>
  <si>
    <t>Rybnik</t>
  </si>
  <si>
    <t>Śląskie Zakłady Psychiatryczne</t>
  </si>
  <si>
    <t>Żwaka</t>
  </si>
  <si>
    <t>Krywałd</t>
  </si>
  <si>
    <t>Lignoza</t>
  </si>
  <si>
    <t>Bełk</t>
  </si>
  <si>
    <t>Stanowice</t>
  </si>
  <si>
    <t>Wielikąt</t>
  </si>
  <si>
    <t>Lubomia</t>
  </si>
  <si>
    <t>Lichnowski (Ks.)</t>
  </si>
  <si>
    <t>Paprotnik</t>
  </si>
  <si>
    <t>Marklowice - Górne</t>
  </si>
  <si>
    <t>Marklowice</t>
  </si>
  <si>
    <t>Śląska Izba Rolnicza</t>
  </si>
  <si>
    <t>Zwonowice</t>
  </si>
  <si>
    <t>Rudzki (Ks.)</t>
  </si>
  <si>
    <t>Jstrzębie-Zdrój</t>
  </si>
  <si>
    <t>Witczak</t>
  </si>
  <si>
    <t>Wilcza Dolna</t>
  </si>
  <si>
    <t>Olszenica</t>
  </si>
  <si>
    <t>Wojtacha</t>
  </si>
  <si>
    <t>Ligota Tworkowska</t>
  </si>
  <si>
    <t>Jeltsz Saurma</t>
  </si>
  <si>
    <t>Syrynia</t>
  </si>
  <si>
    <t>Gogołowa</t>
  </si>
  <si>
    <t>Połomia</t>
  </si>
  <si>
    <t>Dedek</t>
  </si>
  <si>
    <t>Kornowac</t>
  </si>
  <si>
    <t>Fundacja Polednika</t>
  </si>
  <si>
    <t>Nakło Śląskie</t>
  </si>
  <si>
    <t>Świerklaniec</t>
  </si>
  <si>
    <t>tarnogórski</t>
  </si>
  <si>
    <t>Tarnowice Stare</t>
  </si>
  <si>
    <t>Tarnowskie Góry</t>
  </si>
  <si>
    <t>Rybna</t>
  </si>
  <si>
    <t>Strzybnica</t>
  </si>
  <si>
    <t>Radzionków</t>
  </si>
  <si>
    <t>Piekary Śląskie</t>
  </si>
  <si>
    <t>Brzozowice Kamień</t>
  </si>
  <si>
    <t>Żarki</t>
  </si>
  <si>
    <t>zawierciański</t>
  </si>
  <si>
    <t>Rokitno lit. "A"</t>
  </si>
  <si>
    <t>Towarzytswo Akcyjne "Wysoka"</t>
  </si>
  <si>
    <t>Włodowice</t>
  </si>
  <si>
    <t>Towarzystwo Akcyjne "Saturn"</t>
  </si>
  <si>
    <t>Będusz</t>
  </si>
  <si>
    <t>Pińczyce</t>
  </si>
  <si>
    <t>B-cia Bauerertz S. A.</t>
  </si>
  <si>
    <t>Kromołów</t>
  </si>
  <si>
    <t>Poręba Mrzygłodzka</t>
  </si>
  <si>
    <t>Holenderski</t>
  </si>
  <si>
    <t>Ciągowice</t>
  </si>
  <si>
    <t>Zawadzka</t>
  </si>
  <si>
    <t>Towarzystwo Akcyjne "Poręba"</t>
  </si>
  <si>
    <t>Sulików</t>
  </si>
  <si>
    <t>Siewierz</t>
  </si>
  <si>
    <t>Przewodziszowice</t>
  </si>
  <si>
    <t>Chruszczobród</t>
  </si>
  <si>
    <t>Towarzystwo Akcyjne "Grodziec"</t>
  </si>
  <si>
    <t>Mijaczów</t>
  </si>
  <si>
    <t>Myszków</t>
  </si>
  <si>
    <t>Masłoński Piec</t>
  </si>
  <si>
    <t>Hasfeld</t>
  </si>
  <si>
    <t>Spólka Akcyjna Górniczego Zjednoczenia Huty Królewskiej i Laura w Siemianowicach</t>
  </si>
  <si>
    <t>Modzelewski</t>
  </si>
  <si>
    <t>Kotowice-Mirów</t>
  </si>
  <si>
    <t>Łapczyński</t>
  </si>
  <si>
    <t>Zdów lit. A.B.C.</t>
  </si>
  <si>
    <t>Niegowa</t>
  </si>
  <si>
    <t xml:space="preserve">Erbowie </t>
  </si>
  <si>
    <t xml:space="preserve">Aleksander i W. </t>
  </si>
  <si>
    <t>Leopoldów</t>
  </si>
  <si>
    <t>Swiderski</t>
  </si>
  <si>
    <t>Jaworznik lit. "A"</t>
  </si>
  <si>
    <t>Kubalka</t>
  </si>
  <si>
    <t>Warszawskie Towarzystwo Kopalń Węgla</t>
  </si>
  <si>
    <t>Mzurów</t>
  </si>
  <si>
    <t>Osada w Dobrach Żarki Nr. III</t>
  </si>
  <si>
    <t>Sojka</t>
  </si>
  <si>
    <t>Franulka</t>
  </si>
  <si>
    <t xml:space="preserve">B-cia Bauerertz </t>
  </si>
  <si>
    <t>Chawłowo</t>
  </si>
  <si>
    <t>błoński</t>
  </si>
  <si>
    <t>Warszawskie</t>
  </si>
  <si>
    <t>Budkiewiczowie</t>
  </si>
  <si>
    <t>Chlewnia</t>
  </si>
  <si>
    <t>Wieniawscy</t>
  </si>
  <si>
    <t>Kozenki</t>
  </si>
  <si>
    <t>Kraśnicza Wola</t>
  </si>
  <si>
    <t>Kłudno - Stare</t>
  </si>
  <si>
    <t>Binczarowa</t>
  </si>
  <si>
    <t>Kłudno - Zalesie</t>
  </si>
  <si>
    <t>Moczylski</t>
  </si>
  <si>
    <t>Ossowiec</t>
  </si>
  <si>
    <t>Ziomek</t>
  </si>
  <si>
    <t>Putka</t>
  </si>
  <si>
    <t>Zjawiński</t>
  </si>
  <si>
    <t>Radonie</t>
  </si>
  <si>
    <t>Chrzanowscy</t>
  </si>
  <si>
    <t>Szczęście</t>
  </si>
  <si>
    <t>Skokowscy</t>
  </si>
  <si>
    <t>Badowo - Dańki</t>
  </si>
  <si>
    <t>Sokołowscy</t>
  </si>
  <si>
    <t>Badowo - Kłody</t>
  </si>
  <si>
    <t>Osuchów</t>
  </si>
  <si>
    <t>Zbiroża</t>
  </si>
  <si>
    <t>Dymowscy</t>
  </si>
  <si>
    <t>Bieniewo</t>
  </si>
  <si>
    <t>Pass</t>
  </si>
  <si>
    <t>Kowalewska</t>
  </si>
  <si>
    <t>Boża Wola</t>
  </si>
  <si>
    <t>Sląskiego - spadkobiercy</t>
  </si>
  <si>
    <t>Bramki</t>
  </si>
  <si>
    <t>Żalińskiego - spadkobiercy</t>
  </si>
  <si>
    <t>Trzepałko</t>
  </si>
  <si>
    <t>Gawartowa - Wola</t>
  </si>
  <si>
    <t>Hirszmana - spadkobiercy</t>
  </si>
  <si>
    <t>Izdebno i Rozłogi</t>
  </si>
  <si>
    <t>Szczygielska</t>
  </si>
  <si>
    <t>Steinbach</t>
  </si>
  <si>
    <t>Żaby</t>
  </si>
  <si>
    <t>Tatarkiewicz</t>
  </si>
  <si>
    <t>Hozer</t>
  </si>
  <si>
    <t>Bieniewice</t>
  </si>
  <si>
    <t>Czarnowo - Wilkowo</t>
  </si>
  <si>
    <t>Radzików</t>
  </si>
  <si>
    <t>Frąckkiewicz</t>
  </si>
  <si>
    <t>Skuły</t>
  </si>
  <si>
    <t>Szlaski</t>
  </si>
  <si>
    <t>Zaręby</t>
  </si>
  <si>
    <t>Tomczyński</t>
  </si>
  <si>
    <t>Grzegorzewice</t>
  </si>
  <si>
    <t>Popiele</t>
  </si>
  <si>
    <t>Huta Lutkowska</t>
  </si>
  <si>
    <t>Braun</t>
  </si>
  <si>
    <t>Radziejowice</t>
  </si>
  <si>
    <t>Krasińska</t>
  </si>
  <si>
    <t>Gnojna</t>
  </si>
  <si>
    <t>Bielecka</t>
  </si>
  <si>
    <t>Wójtówka</t>
  </si>
  <si>
    <t>Prażmowski</t>
  </si>
  <si>
    <t>Drybus</t>
  </si>
  <si>
    <t>Kaski</t>
  </si>
  <si>
    <t>Skrowaczewska</t>
  </si>
  <si>
    <t>Pułapina - Nowa</t>
  </si>
  <si>
    <t>Guzów</t>
  </si>
  <si>
    <t>Borków Mały</t>
  </si>
  <si>
    <t>Klimczak</t>
  </si>
  <si>
    <t>Miedrzewice</t>
  </si>
  <si>
    <t>Openheim</t>
  </si>
  <si>
    <t>Olszewskiego spadkobiercy</t>
  </si>
  <si>
    <t>Wójtowizna</t>
  </si>
  <si>
    <t>Tepiński</t>
  </si>
  <si>
    <t>Chylice</t>
  </si>
  <si>
    <t>Kłudzienko</t>
  </si>
  <si>
    <t>Sarnowo - Musuły</t>
  </si>
  <si>
    <t>Łaźniewski</t>
  </si>
  <si>
    <t>Grudów</t>
  </si>
  <si>
    <t>Liegenschaft</t>
  </si>
  <si>
    <t>Izba Roln. W-wa</t>
  </si>
  <si>
    <t>Krosna</t>
  </si>
  <si>
    <t>Brwinów</t>
  </si>
  <si>
    <t>Żółwin</t>
  </si>
  <si>
    <t>Młochów</t>
  </si>
  <si>
    <t>Witaczek</t>
  </si>
  <si>
    <t>Kopana</t>
  </si>
  <si>
    <t>Buksowicz</t>
  </si>
  <si>
    <t>Książenice</t>
  </si>
  <si>
    <t>Openchowska</t>
  </si>
  <si>
    <t>Kossów</t>
  </si>
  <si>
    <t>Węgloblok</t>
  </si>
  <si>
    <t>Przedpełska</t>
  </si>
  <si>
    <t>Paszków</t>
  </si>
  <si>
    <t>Szamoty</t>
  </si>
  <si>
    <t>Zębowicz</t>
  </si>
  <si>
    <t>Kossot - Leszczynka</t>
  </si>
  <si>
    <t>Dołżański-Bagiński</t>
  </si>
  <si>
    <t>Siestrzeń</t>
  </si>
  <si>
    <t>Wlekło</t>
  </si>
  <si>
    <t>Rochale - Wielkie</t>
  </si>
  <si>
    <t>Groniowski</t>
  </si>
  <si>
    <t>Zabłotnia</t>
  </si>
  <si>
    <t>Kopytów</t>
  </si>
  <si>
    <t>Reniec</t>
  </si>
  <si>
    <t>Berson</t>
  </si>
  <si>
    <t>Pilaszków</t>
  </si>
  <si>
    <t>Marszewski</t>
  </si>
  <si>
    <t>Gołaszew</t>
  </si>
  <si>
    <t>Płochocin - Wolica</t>
  </si>
  <si>
    <t>Janasz</t>
  </si>
  <si>
    <t>Klawe</t>
  </si>
  <si>
    <t>Wolskie</t>
  </si>
  <si>
    <t>Styczeń</t>
  </si>
  <si>
    <t>Łąki Jaktorowskie</t>
  </si>
  <si>
    <t>Szyszkowski, Siemiradzka</t>
  </si>
  <si>
    <t>Bobruk</t>
  </si>
  <si>
    <t>Wiera</t>
  </si>
  <si>
    <t>Otrębusy</t>
  </si>
  <si>
    <t>Toeplitz</t>
  </si>
  <si>
    <t>Woltowicz Skrzypowa</t>
  </si>
  <si>
    <t>Moszna</t>
  </si>
  <si>
    <t>Komorów</t>
  </si>
  <si>
    <t>Izba Rol. W-wa</t>
  </si>
  <si>
    <t>Suryn</t>
  </si>
  <si>
    <t>Barańce-Łaguny</t>
  </si>
  <si>
    <t>Bartołdy</t>
  </si>
  <si>
    <t>ciechanowski</t>
  </si>
  <si>
    <t>warszawskie</t>
  </si>
  <si>
    <t>Racięcka</t>
  </si>
  <si>
    <t xml:space="preserve"> Irena</t>
  </si>
  <si>
    <t xml:space="preserve">Długołęka Gembele </t>
  </si>
  <si>
    <t>Grabowo-Wielkie</t>
  </si>
  <si>
    <t>Szmitkowski</t>
  </si>
  <si>
    <t>Gustawin</t>
  </si>
  <si>
    <t>Chmieliński</t>
  </si>
  <si>
    <t>Kierzkowski</t>
  </si>
  <si>
    <t>Pęczki-Kozłowo</t>
  </si>
  <si>
    <t>Rawscy</t>
  </si>
  <si>
    <t>Bronisław i Helena</t>
  </si>
  <si>
    <t>Rembowo</t>
  </si>
  <si>
    <t>Leźniecki (Leźnicki)</t>
  </si>
  <si>
    <t>Rembówko</t>
  </si>
  <si>
    <t>Szlasy-Umiemy</t>
  </si>
  <si>
    <t>Stryjewska</t>
  </si>
  <si>
    <t>Żmijewo-Nowe</t>
  </si>
  <si>
    <t>Szczurzyn</t>
  </si>
  <si>
    <t>Ciechanów</t>
  </si>
  <si>
    <t>Chruściele</t>
  </si>
  <si>
    <t>Gołymin</t>
  </si>
  <si>
    <t>Czasak</t>
  </si>
  <si>
    <t>Gostkowo</t>
  </si>
  <si>
    <t>Kobylin-Jedyty</t>
  </si>
  <si>
    <t>Borzymowski</t>
  </si>
  <si>
    <t>Konarzewo-Sławki</t>
  </si>
  <si>
    <t>Konarzewo-Skuzy</t>
  </si>
  <si>
    <t>Strzelecki</t>
  </si>
  <si>
    <t>Stefna</t>
  </si>
  <si>
    <t>Mężenino-Kłoski</t>
  </si>
  <si>
    <t>Morawy-Wicherki</t>
  </si>
  <si>
    <t>Nasierowo-Dolne</t>
  </si>
  <si>
    <t>Smolińscy</t>
  </si>
  <si>
    <t>Jerzy
Aleksander</t>
  </si>
  <si>
    <t>Nasierowo-Dziurawieniec</t>
  </si>
  <si>
    <t>Obiedzino-Górne</t>
  </si>
  <si>
    <t>Osiek-Górny</t>
  </si>
  <si>
    <t>Leski</t>
  </si>
  <si>
    <t>Pajewo-Szwelice</t>
  </si>
  <si>
    <t>Smosarz-Pianki</t>
  </si>
  <si>
    <t>Truszki</t>
  </si>
  <si>
    <t>Wróblewko</t>
  </si>
  <si>
    <t>Garlino</t>
  </si>
  <si>
    <t>Grudusk</t>
  </si>
  <si>
    <t>Bojanowski</t>
  </si>
  <si>
    <t>Humięcino-Andrychy</t>
  </si>
  <si>
    <t>Humięcino-Klary</t>
  </si>
  <si>
    <t xml:space="preserve">Kluszewo </t>
  </si>
  <si>
    <t>Kluszewo-Szajec</t>
  </si>
  <si>
    <t>Leśniewo-Górne</t>
  </si>
  <si>
    <t>Miączyński</t>
  </si>
  <si>
    <t>Mierzanowo</t>
  </si>
  <si>
    <t>Purzyce-Pomiany</t>
  </si>
  <si>
    <t>Purzyce-Trojany</t>
  </si>
  <si>
    <t>Pszczółki-Górne</t>
  </si>
  <si>
    <t>Rąbierz</t>
  </si>
  <si>
    <t>Podkólińska</t>
  </si>
  <si>
    <t>Wiksin</t>
  </si>
  <si>
    <t>Bartłomiej</t>
  </si>
  <si>
    <t>Garwarz</t>
  </si>
  <si>
    <t>Młock</t>
  </si>
  <si>
    <t>Truderung</t>
  </si>
  <si>
    <t>Glinojeck</t>
  </si>
  <si>
    <t>Barth</t>
  </si>
  <si>
    <t>Luszewo</t>
  </si>
  <si>
    <t>Juniewicz,
Szczypiorska</t>
  </si>
  <si>
    <t>Anna
Janina</t>
  </si>
  <si>
    <t>Malużyn</t>
  </si>
  <si>
    <t>Piechowski</t>
  </si>
  <si>
    <t>Marychnin</t>
  </si>
  <si>
    <t>Piechna</t>
  </si>
  <si>
    <t>Leon i Eugenia</t>
  </si>
  <si>
    <t>Młock-Baraniec</t>
  </si>
  <si>
    <t>Młock-Kopacze</t>
  </si>
  <si>
    <t>Zapalina</t>
  </si>
  <si>
    <t>Płaciszewo</t>
  </si>
  <si>
    <t xml:space="preserve">Frydrych </t>
  </si>
  <si>
    <t>Masztelerz</t>
  </si>
  <si>
    <t>Sulerzyż</t>
  </si>
  <si>
    <t>Kanigowska</t>
  </si>
  <si>
    <t>Szyjki</t>
  </si>
  <si>
    <t>Wkra</t>
  </si>
  <si>
    <t>Bronisławowo</t>
  </si>
  <si>
    <t>Nużewo</t>
  </si>
  <si>
    <t>Chruszczewo</t>
  </si>
  <si>
    <t>Młynarski</t>
  </si>
  <si>
    <t>Gąski lit. M. O.</t>
  </si>
  <si>
    <t>Dzierzęcki</t>
  </si>
  <si>
    <t>Gorysze</t>
  </si>
  <si>
    <t>Gumowo-Kamienne</t>
  </si>
  <si>
    <t>Purzycki</t>
  </si>
  <si>
    <t xml:space="preserve">Maksymilian </t>
  </si>
  <si>
    <t>Julianowo</t>
  </si>
  <si>
    <t>Śliwczyńscy</t>
  </si>
  <si>
    <t>Zygmunt i Irena</t>
  </si>
  <si>
    <t>Kargoszyn</t>
  </si>
  <si>
    <t>Kownaty-Wojnowo</t>
  </si>
  <si>
    <t>Kownaty-Zendowe</t>
  </si>
  <si>
    <t>Łebkowski</t>
  </si>
  <si>
    <t>Krubin</t>
  </si>
  <si>
    <t>Krasiński</t>
  </si>
  <si>
    <t>Niestum</t>
  </si>
  <si>
    <t>Kownacka</t>
  </si>
  <si>
    <t>Klementyna</t>
  </si>
  <si>
    <t>Rutki-Krupy</t>
  </si>
  <si>
    <t xml:space="preserve">Leśniewski </t>
  </si>
  <si>
    <t xml:space="preserve">Marian </t>
  </si>
  <si>
    <t>Rydzewo</t>
  </si>
  <si>
    <t>Rykaczewko</t>
  </si>
  <si>
    <t xml:space="preserve">Klonowski </t>
  </si>
  <si>
    <t>Rykaczewo</t>
  </si>
  <si>
    <t>Sokołówek</t>
  </si>
  <si>
    <t>Fundacja im. Klonowskiego Tomasza</t>
  </si>
  <si>
    <t>Śmiecin Stary</t>
  </si>
  <si>
    <t>Ujazdowo</t>
  </si>
  <si>
    <t>Ojrzeń</t>
  </si>
  <si>
    <t>Zembrzuwscy</t>
  </si>
  <si>
    <t>Józef
Marianna</t>
  </si>
  <si>
    <t>Bronisławie-Łabędy</t>
  </si>
  <si>
    <t>Kownacki</t>
  </si>
  <si>
    <t>Gostomin</t>
  </si>
  <si>
    <t>Biedrzyccy</t>
  </si>
  <si>
    <t>Adam
Wacław
Wincenty</t>
  </si>
  <si>
    <t>Kownaty-Borowe</t>
  </si>
  <si>
    <t>Kraszewo</t>
  </si>
  <si>
    <t>Szujski</t>
  </si>
  <si>
    <t>Kraszewko</t>
  </si>
  <si>
    <t>Gierwatowski</t>
  </si>
  <si>
    <t>Luberadz</t>
  </si>
  <si>
    <t>Karola</t>
  </si>
  <si>
    <t>Żochy Szostaki lit. A i Żochy Wielkie</t>
  </si>
  <si>
    <t>Chrzanów</t>
  </si>
  <si>
    <t>Opinogóra</t>
  </si>
  <si>
    <t>Janowięta</t>
  </si>
  <si>
    <t>Krasiński
Wyszkowski</t>
  </si>
  <si>
    <t>Edward
Kazimierz</t>
  </si>
  <si>
    <t>Opinogóra Dolna</t>
  </si>
  <si>
    <t>Opinogóra Górna</t>
  </si>
  <si>
    <t>Pałuki</t>
  </si>
  <si>
    <t>Przedwojewo-Sona</t>
  </si>
  <si>
    <t>Marchwicki</t>
  </si>
  <si>
    <t>Regimin</t>
  </si>
  <si>
    <t>Bolewo</t>
  </si>
  <si>
    <t>Tyszka</t>
  </si>
  <si>
    <t>Czarnocinek</t>
  </si>
  <si>
    <t>Czarnocin lit. A i D.</t>
  </si>
  <si>
    <t>Węcłowowicz</t>
  </si>
  <si>
    <t>Grzybowo-Lekowskie</t>
  </si>
  <si>
    <t>Jarluty-Małe</t>
  </si>
  <si>
    <t>Kałęcz</t>
  </si>
  <si>
    <t>Karniewo</t>
  </si>
  <si>
    <t>Wetesko</t>
  </si>
  <si>
    <t>Kliczki Patorki</t>
  </si>
  <si>
    <t>Konarzewski</t>
  </si>
  <si>
    <t>Klice</t>
  </si>
  <si>
    <t>Koziczyn</t>
  </si>
  <si>
    <t>Piotrowska</t>
  </si>
  <si>
    <t>Krośnice</t>
  </si>
  <si>
    <t>Nowicki</t>
  </si>
  <si>
    <t>Lekowo</t>
  </si>
  <si>
    <t>Leśniowo Dolne</t>
  </si>
  <si>
    <t>Janiszewscy</t>
  </si>
  <si>
    <t>Józef
Jadwiga</t>
  </si>
  <si>
    <t>Lipa Polanka</t>
  </si>
  <si>
    <t>Niedzbórz</t>
  </si>
  <si>
    <t>Turski</t>
  </si>
  <si>
    <t>Pawłowo</t>
  </si>
  <si>
    <t>Pniewo-Czeruchy</t>
  </si>
  <si>
    <t>Pniewo-Wielkie</t>
  </si>
  <si>
    <t>Stecki</t>
  </si>
  <si>
    <t>Szachowo (Szachowizna)</t>
  </si>
  <si>
    <t>Szwejer</t>
  </si>
  <si>
    <t>Konstanty
Władysław</t>
  </si>
  <si>
    <t>Szulmierz</t>
  </si>
  <si>
    <t>Szulmierz Tartak</t>
  </si>
  <si>
    <t>Leszczyńska</t>
  </si>
  <si>
    <t>Szulmierz-Włosty</t>
  </si>
  <si>
    <t>Targonie</t>
  </si>
  <si>
    <t>Unikowo</t>
  </si>
  <si>
    <t>Modrzejewski</t>
  </si>
  <si>
    <t>Żeńbok</t>
  </si>
  <si>
    <t>Faustyn</t>
  </si>
  <si>
    <t>Sońsk</t>
  </si>
  <si>
    <t>Ciemniewo-Ciemniewko</t>
  </si>
  <si>
    <t>Szamota</t>
  </si>
  <si>
    <t>Ciemniewko Topory</t>
  </si>
  <si>
    <t>Pumowska</t>
  </si>
  <si>
    <t>Damięty-Nawroty</t>
  </si>
  <si>
    <t>Gołotczyzna</t>
  </si>
  <si>
    <t>Sarnowa-Góra</t>
  </si>
  <si>
    <t>Grzegorzewicz</t>
  </si>
  <si>
    <t>Perzanowski</t>
  </si>
  <si>
    <t>Strusinek</t>
  </si>
  <si>
    <t>Augustów</t>
  </si>
  <si>
    <t xml:space="preserve">Czartoryska </t>
  </si>
  <si>
    <t>Starki</t>
  </si>
  <si>
    <t>Szczuki</t>
  </si>
  <si>
    <t>Szwejki</t>
  </si>
  <si>
    <t>Węgrzynów</t>
  </si>
  <si>
    <t>Zielonki</t>
  </si>
  <si>
    <t>Ruszczyński</t>
  </si>
  <si>
    <t>Żbiki</t>
  </si>
  <si>
    <t>Kisiny</t>
  </si>
  <si>
    <t>działdowski</t>
  </si>
  <si>
    <t>Redzanowski</t>
  </si>
  <si>
    <t>Giza</t>
  </si>
  <si>
    <t>Łysy</t>
  </si>
  <si>
    <t>Post</t>
  </si>
  <si>
    <t>Szczupliński</t>
  </si>
  <si>
    <t>Kicki</t>
  </si>
  <si>
    <t>Jebram</t>
  </si>
  <si>
    <t>Samlowicz</t>
  </si>
  <si>
    <t>Bursz</t>
  </si>
  <si>
    <t>Gartaczewski</t>
  </si>
  <si>
    <t>Wach</t>
  </si>
  <si>
    <t>Wiedenheft</t>
  </si>
  <si>
    <t>Eskierski</t>
  </si>
  <si>
    <t>Bagiński</t>
  </si>
  <si>
    <t>Rywoczyny</t>
  </si>
  <si>
    <t>Księżydwór 
Prusinowo</t>
  </si>
  <si>
    <t>Frankenstein</t>
  </si>
  <si>
    <t>Pierławki</t>
  </si>
  <si>
    <t>Rywoczny-Góry</t>
  </si>
  <si>
    <t>Niemierysz</t>
  </si>
  <si>
    <t>Frydel</t>
  </si>
  <si>
    <t xml:space="preserve">Wysoka  </t>
  </si>
  <si>
    <t>Balcerowicz</t>
  </si>
  <si>
    <t>Plewka</t>
  </si>
  <si>
    <t>Dalkowski</t>
  </si>
  <si>
    <t>Rokicki</t>
  </si>
  <si>
    <t>Sowa</t>
  </si>
  <si>
    <t>Kosek</t>
  </si>
  <si>
    <t>Ryska</t>
  </si>
  <si>
    <t>Wysoka-Młyn</t>
  </si>
  <si>
    <t>Gołębiewscy</t>
  </si>
  <si>
    <t>Opiała</t>
  </si>
  <si>
    <t>Rajczyk</t>
  </si>
  <si>
    <t>Mansteldy</t>
  </si>
  <si>
    <t>Gajówki</t>
  </si>
  <si>
    <t>Getowt</t>
  </si>
  <si>
    <t>Rudolfowo</t>
  </si>
  <si>
    <t>Działdowo</t>
  </si>
  <si>
    <t>Zwierska</t>
  </si>
  <si>
    <t>Białuty</t>
  </si>
  <si>
    <t>Narzym</t>
  </si>
  <si>
    <t>Napierski</t>
  </si>
  <si>
    <t>Hart</t>
  </si>
  <si>
    <t>Szau</t>
  </si>
  <si>
    <t>Sochy</t>
  </si>
  <si>
    <t>Drupiewski</t>
  </si>
  <si>
    <t>Szczepka</t>
  </si>
  <si>
    <t>Kichmeister</t>
  </si>
  <si>
    <t>Turza Mała</t>
  </si>
  <si>
    <t>Płośnica</t>
  </si>
  <si>
    <t>Oehrlich</t>
  </si>
  <si>
    <t>Grodki</t>
  </si>
  <si>
    <t>Stodolski</t>
  </si>
  <si>
    <t>Michciński</t>
  </si>
  <si>
    <t>Bosakowski</t>
  </si>
  <si>
    <t>Płośnica
Dunajewo</t>
  </si>
  <si>
    <t>Dębicki</t>
  </si>
  <si>
    <t>Łęck Wielki</t>
  </si>
  <si>
    <t>Łęck Mały</t>
  </si>
  <si>
    <r>
      <t>Gr</t>
    </r>
    <r>
      <rPr>
        <sz val="11"/>
        <rFont val="Calibri"/>
        <family val="2"/>
        <charset val="238"/>
      </rPr>
      <t>üntahl</t>
    </r>
  </si>
  <si>
    <t>Burnicka</t>
  </si>
  <si>
    <t>Przełęk</t>
  </si>
  <si>
    <t>Prioma</t>
  </si>
  <si>
    <t>Radzanowski</t>
  </si>
  <si>
    <t>Wesołowo</t>
  </si>
  <si>
    <t>Łęcki</t>
  </si>
  <si>
    <t>Turza Wielka</t>
  </si>
  <si>
    <t>Filice</t>
  </si>
  <si>
    <t>Wilamowski</t>
  </si>
  <si>
    <t>Libuda</t>
  </si>
  <si>
    <t>Stern</t>
  </si>
  <si>
    <t>Beier</t>
  </si>
  <si>
    <t>Burkat</t>
  </si>
  <si>
    <t>Zolarek</t>
  </si>
  <si>
    <t>Czwella</t>
  </si>
  <si>
    <t>Dziabeł</t>
  </si>
  <si>
    <t>Bauach</t>
  </si>
  <si>
    <t>Bercholc</t>
  </si>
  <si>
    <t>Tews</t>
  </si>
  <si>
    <t>Ertman</t>
  </si>
  <si>
    <t>Uzdowo</t>
  </si>
  <si>
    <t>Długokiński</t>
  </si>
  <si>
    <t>Skurpie</t>
  </si>
  <si>
    <t>Bader</t>
  </si>
  <si>
    <t>Łuczak</t>
  </si>
  <si>
    <t>Brusk</t>
  </si>
  <si>
    <t>Kramarzewo</t>
  </si>
  <si>
    <t>Pożary</t>
  </si>
  <si>
    <t>Kepen</t>
  </si>
  <si>
    <t>Kleczkowo</t>
  </si>
  <si>
    <t>Czwela</t>
  </si>
  <si>
    <t>Pieszczek</t>
  </si>
  <si>
    <t>Brandt</t>
  </si>
  <si>
    <t xml:space="preserve">Miller </t>
  </si>
  <si>
    <t>Niestoja</t>
  </si>
  <si>
    <t>Sobiesiński</t>
  </si>
  <si>
    <t>Gerik</t>
  </si>
  <si>
    <t>Krasnołąka</t>
  </si>
  <si>
    <t>Oprach</t>
  </si>
  <si>
    <t>Falkus</t>
  </si>
  <si>
    <t>Szymaniak</t>
  </si>
  <si>
    <t>Tuczki</t>
  </si>
  <si>
    <t>Żabiny</t>
  </si>
  <si>
    <t>Kapsa</t>
  </si>
  <si>
    <t>Szczupliny</t>
  </si>
  <si>
    <t>Wądzynek</t>
  </si>
  <si>
    <t>Mossakowska</t>
  </si>
  <si>
    <t>Koszelewy</t>
  </si>
  <si>
    <t>Gralewo</t>
  </si>
  <si>
    <t>Halik</t>
  </si>
  <si>
    <t>Szczupliniak</t>
  </si>
  <si>
    <t>Laurien</t>
  </si>
  <si>
    <t>Rapaty</t>
  </si>
  <si>
    <t>Myślęta</t>
  </si>
  <si>
    <t>Koszelewki</t>
  </si>
  <si>
    <t>Korewa</t>
  </si>
  <si>
    <t xml:space="preserve">Wądzyn </t>
  </si>
  <si>
    <t>Mossakowski</t>
  </si>
  <si>
    <t>Matfeld</t>
  </si>
  <si>
    <t>Lidzbark</t>
  </si>
  <si>
    <t>Mieczkowska</t>
  </si>
  <si>
    <t>Cibórz</t>
  </si>
  <si>
    <t>Podcibórz</t>
  </si>
  <si>
    <t>Wlewsk</t>
  </si>
  <si>
    <t>Słup</t>
  </si>
  <si>
    <t>Grajewski</t>
  </si>
  <si>
    <t>Czekanowko</t>
  </si>
  <si>
    <t>Chełsty</t>
  </si>
  <si>
    <t>Życcy</t>
  </si>
  <si>
    <t>Lidzbark-m</t>
  </si>
  <si>
    <t>Pfeifer</t>
  </si>
  <si>
    <t>Wybowo</t>
  </si>
  <si>
    <t>Wiebe</t>
  </si>
  <si>
    <t>Jamielnik</t>
  </si>
  <si>
    <t>Kleczewscy</t>
  </si>
  <si>
    <t>Truszczyny</t>
  </si>
  <si>
    <t>Rybno</t>
  </si>
  <si>
    <t>Hartowiec</t>
  </si>
  <si>
    <t>Lemmke</t>
  </si>
  <si>
    <t>Rumian</t>
  </si>
  <si>
    <t>Ruciński</t>
  </si>
  <si>
    <t>Cieszyński</t>
  </si>
  <si>
    <t>Szulwic</t>
  </si>
  <si>
    <t>Łużyński</t>
  </si>
  <si>
    <t>Naguszewo</t>
  </si>
  <si>
    <t>Anast.</t>
  </si>
  <si>
    <t>Chochłowski</t>
  </si>
  <si>
    <t>Wasioły</t>
  </si>
  <si>
    <t>Rynek</t>
  </si>
  <si>
    <t>Trzcin</t>
  </si>
  <si>
    <t>Straszewy</t>
  </si>
  <si>
    <t>Borowie</t>
  </si>
  <si>
    <t>Miastków</t>
  </si>
  <si>
    <t>garwoliński</t>
  </si>
  <si>
    <t>Całowanie</t>
  </si>
  <si>
    <t>Sobienie Jeziory</t>
  </si>
  <si>
    <t>Drewitz</t>
  </si>
  <si>
    <t>Chotynia</t>
  </si>
  <si>
    <t>Śnieżko Błocki</t>
  </si>
  <si>
    <t>Dąbia Stara</t>
  </si>
  <si>
    <t>Ryki</t>
  </si>
  <si>
    <t>Dwórzec</t>
  </si>
  <si>
    <t>Kłoczew</t>
  </si>
  <si>
    <t>Rabek</t>
  </si>
  <si>
    <t>Głosków</t>
  </si>
  <si>
    <t>Talma</t>
  </si>
  <si>
    <t>Godzisz</t>
  </si>
  <si>
    <t>Sobolew</t>
  </si>
  <si>
    <t>Kwaśniewska
Dobrzańska</t>
  </si>
  <si>
    <t>Albina
Maria</t>
  </si>
  <si>
    <t>Gończyce</t>
  </si>
  <si>
    <t>Wilkoński</t>
  </si>
  <si>
    <t>Jan i Janina</t>
  </si>
  <si>
    <t>Gózd</t>
  </si>
  <si>
    <t>Parysów</t>
  </si>
  <si>
    <t>Magdalski</t>
  </si>
  <si>
    <t>Huta Garwolińska</t>
  </si>
  <si>
    <t>Wola Rębkowska</t>
  </si>
  <si>
    <t>Jagodne</t>
  </si>
  <si>
    <t>Korolkiewicz</t>
  </si>
  <si>
    <t>Kownacica</t>
  </si>
  <si>
    <t>Michalik</t>
  </si>
  <si>
    <t>Krempa</t>
  </si>
  <si>
    <t>Podłęż</t>
  </si>
  <si>
    <t>Abakanowicz</t>
  </si>
  <si>
    <t>Łętów A i B</t>
  </si>
  <si>
    <t>Migdalski
Sokopp</t>
  </si>
  <si>
    <t>Antoni
Edward</t>
  </si>
  <si>
    <t>Łucznica</t>
  </si>
  <si>
    <t>Osieck</t>
  </si>
  <si>
    <t>Fundacja hr. J. Potockiego</t>
  </si>
  <si>
    <t>Marcinów</t>
  </si>
  <si>
    <t>Czerniewski</t>
  </si>
  <si>
    <t>Marysin Uścieniec</t>
  </si>
  <si>
    <t>Łaskarzew</t>
  </si>
  <si>
    <t>Gozdowska</t>
  </si>
  <si>
    <t>Fundacja hr. Jakuba Potockiego</t>
  </si>
  <si>
    <t>Nowodwór</t>
  </si>
  <si>
    <t>Ułęż</t>
  </si>
  <si>
    <t>Oblin i Topolin</t>
  </si>
  <si>
    <t>Maciejowice</t>
  </si>
  <si>
    <t>Obręb</t>
  </si>
  <si>
    <t>Mąka</t>
  </si>
  <si>
    <t>Leśniewski</t>
  </si>
  <si>
    <t>Eggert</t>
  </si>
  <si>
    <t>Podwierzbie</t>
  </si>
  <si>
    <t>Powiśle</t>
  </si>
  <si>
    <t>Zamojski</t>
  </si>
  <si>
    <t>Podobłocie</t>
  </si>
  <si>
    <t>Trojanów</t>
  </si>
  <si>
    <t>Szmidecki</t>
  </si>
  <si>
    <t>Służewiec</t>
  </si>
  <si>
    <t>Parchamowicz</t>
  </si>
  <si>
    <t>Wardzin</t>
  </si>
  <si>
    <t>Rębków</t>
  </si>
  <si>
    <t>Rososz</t>
  </si>
  <si>
    <t>Olędzka</t>
  </si>
  <si>
    <t>Rowy</t>
  </si>
  <si>
    <t>Rościszewska</t>
  </si>
  <si>
    <t>Sarny</t>
  </si>
  <si>
    <t>Fundacja Krzyczkowskiego</t>
  </si>
  <si>
    <t>Siedzów</t>
  </si>
  <si>
    <t>Śliz</t>
  </si>
  <si>
    <t>Sobieszyn</t>
  </si>
  <si>
    <t>Fundacja im. Kickiego Kajetana</t>
  </si>
  <si>
    <t>Stasin</t>
  </si>
  <si>
    <t>Stężyca</t>
  </si>
  <si>
    <t>Wardzichowska</t>
  </si>
  <si>
    <t>Kamilla</t>
  </si>
  <si>
    <t>Sulbiny Dolne</t>
  </si>
  <si>
    <t>Lazarewicz</t>
  </si>
  <si>
    <t>Sulbiny Górne</t>
  </si>
  <si>
    <t>Hoppe Janicka
Janicki</t>
  </si>
  <si>
    <t>Irena Natalia
Stanisław</t>
  </si>
  <si>
    <t>Wilga</t>
  </si>
  <si>
    <t>Zabiełło</t>
  </si>
  <si>
    <t>Wilhelmów</t>
  </si>
  <si>
    <t>Wrzosów I</t>
  </si>
  <si>
    <t>Wrzosów II</t>
  </si>
  <si>
    <t>Afanasjef</t>
  </si>
  <si>
    <t>Zadybie</t>
  </si>
  <si>
    <t>Piaskowski</t>
  </si>
  <si>
    <t>Zalesie I</t>
  </si>
  <si>
    <t>Skorupka</t>
  </si>
  <si>
    <t>Zalesie II</t>
  </si>
  <si>
    <t>Haciewicz</t>
  </si>
  <si>
    <t>Fundacja hr Jakuba Potockiego</t>
  </si>
  <si>
    <t>Żelechów</t>
  </si>
  <si>
    <t>Szuster</t>
  </si>
  <si>
    <t>Leśne Obręby</t>
  </si>
  <si>
    <t>Celejów Zalesie</t>
  </si>
  <si>
    <t>Gostyniński</t>
  </si>
  <si>
    <t>Niecki</t>
  </si>
  <si>
    <t>Zaborów Stary</t>
  </si>
  <si>
    <t>Strzygielska</t>
  </si>
  <si>
    <t>Zaborów Nowy</t>
  </si>
  <si>
    <t>Budna</t>
  </si>
  <si>
    <t>Piotrów</t>
  </si>
  <si>
    <t>Higesberger</t>
  </si>
  <si>
    <t>Jędrzejewski</t>
  </si>
  <si>
    <t>Kosteccy</t>
  </si>
  <si>
    <t>Grosmann</t>
  </si>
  <si>
    <t>Pacyna</t>
  </si>
  <si>
    <t>Godlewskiej Spad.</t>
  </si>
  <si>
    <t>Godlewscy</t>
  </si>
  <si>
    <t>Luszyn</t>
  </si>
  <si>
    <t>Poddębina</t>
  </si>
  <si>
    <t>Sętki</t>
  </si>
  <si>
    <t>Model</t>
  </si>
  <si>
    <t>Niewiarowski</t>
  </si>
  <si>
    <t>Skrzany</t>
  </si>
  <si>
    <t>Stanisł.</t>
  </si>
  <si>
    <t>Kleniew</t>
  </si>
  <si>
    <t>Żelski</t>
  </si>
  <si>
    <t>Jeleniewscy</t>
  </si>
  <si>
    <t>Surma</t>
  </si>
  <si>
    <t>Sieraków Mały</t>
  </si>
  <si>
    <t>Wodzynski</t>
  </si>
  <si>
    <t>Dobrzyków</t>
  </si>
  <si>
    <t>Neitsch</t>
  </si>
  <si>
    <t>Szpital Św. Trójcy w Płocku</t>
  </si>
  <si>
    <t>Słubice</t>
  </si>
  <si>
    <t>Grzybowska</t>
  </si>
  <si>
    <t>Lucień</t>
  </si>
  <si>
    <t>Łysakowski</t>
  </si>
  <si>
    <t>Szczawin</t>
  </si>
  <si>
    <t>Suserz</t>
  </si>
  <si>
    <t>Szańkowskie S.</t>
  </si>
  <si>
    <t>Weliszew</t>
  </si>
  <si>
    <t>Czarnowskich SS.</t>
  </si>
  <si>
    <t>Wołowska</t>
  </si>
  <si>
    <t>Raków CD</t>
  </si>
  <si>
    <t>Trębki</t>
  </si>
  <si>
    <t>Wola Trębska</t>
  </si>
  <si>
    <t>Kazimierska</t>
  </si>
  <si>
    <t>Koszelew</t>
  </si>
  <si>
    <t>Pieryszew</t>
  </si>
  <si>
    <t>Duninów</t>
  </si>
  <si>
    <t>Icke Duninowscy</t>
  </si>
  <si>
    <t>Dziewulski</t>
  </si>
  <si>
    <t>Osmólsk</t>
  </si>
  <si>
    <t>Gostynin</t>
  </si>
  <si>
    <t>Bratoszewo</t>
  </si>
  <si>
    <t>Fitzke</t>
  </si>
  <si>
    <t>Szpital Psychiatryczny</t>
  </si>
  <si>
    <t>Ciechomice</t>
  </si>
  <si>
    <t>Łąck</t>
  </si>
  <si>
    <t>Keillich</t>
  </si>
  <si>
    <t>Koszelówka</t>
  </si>
  <si>
    <t>Kestner</t>
  </si>
  <si>
    <t>Faszyce</t>
  </si>
  <si>
    <t>Sobolewski</t>
  </si>
  <si>
    <t>Wiechowski</t>
  </si>
  <si>
    <t>Cybulszczyzna</t>
  </si>
  <si>
    <t>Jaktorów</t>
  </si>
  <si>
    <t>Płaski</t>
  </si>
  <si>
    <t>Opypy Jadwisin</t>
  </si>
  <si>
    <t>Lewiczyn</t>
  </si>
  <si>
    <t>grójecki</t>
  </si>
  <si>
    <t>Leżnicka</t>
  </si>
  <si>
    <t>Łęczeszyce zakład ceramiczny</t>
  </si>
  <si>
    <t xml:space="preserve">Łęczeszyce </t>
  </si>
  <si>
    <t>Belsk, Stara Wieś 
Mała Wieś</t>
  </si>
  <si>
    <t>Oczesały</t>
  </si>
  <si>
    <t>Suski</t>
  </si>
  <si>
    <t>Skurów</t>
  </si>
  <si>
    <t>Nawrocka i 
Myszkiewicz</t>
  </si>
  <si>
    <t>Zbiegniew</t>
  </si>
  <si>
    <t>Wola Lewicka, Brudziewiec</t>
  </si>
  <si>
    <t>Kozie Łuty</t>
  </si>
  <si>
    <t>Firma Janasz i ska</t>
  </si>
  <si>
    <t>Borowe</t>
  </si>
  <si>
    <t>Iżycka</t>
  </si>
  <si>
    <t>Brzostowiec</t>
  </si>
  <si>
    <t>Tąkiel</t>
  </si>
  <si>
    <t>Otalążka</t>
  </si>
  <si>
    <t>Wolszakiewicz</t>
  </si>
  <si>
    <t>Ślepowola</t>
  </si>
  <si>
    <t xml:space="preserve">Malhomme </t>
  </si>
  <si>
    <t>Stryków</t>
  </si>
  <si>
    <t>Tomczyce, Stamirowice, Łasewice A.B.C.</t>
  </si>
  <si>
    <t>Węźowiec</t>
  </si>
  <si>
    <t>Woroniecki
Botcher</t>
  </si>
  <si>
    <t>Czaplin</t>
  </si>
  <si>
    <t>Czersk</t>
  </si>
  <si>
    <t>Wasiutyński</t>
  </si>
  <si>
    <t>Grobice</t>
  </si>
  <si>
    <t>Potycz</t>
  </si>
  <si>
    <t>Plebański</t>
  </si>
  <si>
    <t>Dziewoński</t>
  </si>
  <si>
    <t>[Grabiński]</t>
  </si>
  <si>
    <t>Budziszyn</t>
  </si>
  <si>
    <t>Drwalew</t>
  </si>
  <si>
    <t>Hermanowicz</t>
  </si>
  <si>
    <t>Żyrów</t>
  </si>
  <si>
    <t>Przeobrażyńska</t>
  </si>
  <si>
    <t>Leuderman</t>
  </si>
  <si>
    <t>Boglewice</t>
  </si>
  <si>
    <t>Jasienice</t>
  </si>
  <si>
    <t>Jasieniec</t>
  </si>
  <si>
    <t>Jarnatowski</t>
  </si>
  <si>
    <t>Kurczowa Wieś</t>
  </si>
  <si>
    <t>Turowice A.</t>
  </si>
  <si>
    <t>Turowice B.</t>
  </si>
  <si>
    <t>Warpensy</t>
  </si>
  <si>
    <t>Suski i ska.</t>
  </si>
  <si>
    <t>Wola Boglewska</t>
  </si>
  <si>
    <t>Bełski</t>
  </si>
  <si>
    <t>Wola Łychowska</t>
  </si>
  <si>
    <t>Markowski i Tyborowski</t>
  </si>
  <si>
    <t>Jazgarzew</t>
  </si>
  <si>
    <t>Hozakowski</t>
  </si>
  <si>
    <t>Wola Gołkowska</t>
  </si>
  <si>
    <t xml:space="preserve">Kindler </t>
  </si>
  <si>
    <t>Zalesie Dwór</t>
  </si>
  <si>
    <t>Gołków</t>
  </si>
  <si>
    <t>Bauerfeind</t>
  </si>
  <si>
    <t>Branicki</t>
  </si>
  <si>
    <t>Wólka Pracka</t>
  </si>
  <si>
    <t>Strakowska</t>
  </si>
  <si>
    <t>Karolin</t>
  </si>
  <si>
    <t>Srzedniccy</t>
  </si>
  <si>
    <t>Witold, Wacław i
Tadeusz</t>
  </si>
  <si>
    <t>Baniocha</t>
  </si>
  <si>
    <t>Lesser</t>
  </si>
  <si>
    <t xml:space="preserve">Plater </t>
  </si>
  <si>
    <t>Łubna</t>
  </si>
  <si>
    <t>Bełkowska</t>
  </si>
  <si>
    <t>Moczydłów</t>
  </si>
  <si>
    <t>Turzyńska</t>
  </si>
  <si>
    <t>Krzymów</t>
  </si>
  <si>
    <t>Mikłaszewski</t>
  </si>
  <si>
    <t>Częstoniew</t>
  </si>
  <si>
    <t>Towarzystwo Popierania Pracy Zawodowej i Rolniczej wśród Żydów w Polsce</t>
  </si>
  <si>
    <t>Kowerska</t>
  </si>
  <si>
    <t>Hłaski</t>
  </si>
  <si>
    <t>Czekanowski</t>
  </si>
  <si>
    <t>Krobów</t>
  </si>
  <si>
    <t>Hajdziony</t>
  </si>
  <si>
    <t>Lesznowola</t>
  </si>
  <si>
    <t>Mirowice</t>
  </si>
  <si>
    <t>Odrzywołek</t>
  </si>
  <si>
    <t>Iwanicki</t>
  </si>
  <si>
    <t xml:space="preserve">Witold  </t>
  </si>
  <si>
    <t>Pabierowice</t>
  </si>
  <si>
    <t>Uleniec</t>
  </si>
  <si>
    <t>Wola Worowska</t>
  </si>
  <si>
    <t>Mękarski</t>
  </si>
  <si>
    <t xml:space="preserve">Zalesie </t>
  </si>
  <si>
    <t>Słubicki</t>
  </si>
  <si>
    <t>Brominy</t>
  </si>
  <si>
    <t>Hoszczewski</t>
  </si>
  <si>
    <t>Drozdy</t>
  </si>
  <si>
    <t>Zarzycki</t>
  </si>
  <si>
    <t>Duki</t>
  </si>
  <si>
    <t>Gwizdalski</t>
  </si>
  <si>
    <t>Gustaw
Maria</t>
  </si>
  <si>
    <t>Gąski</t>
  </si>
  <si>
    <t>Świetlicki i Rykowski</t>
  </si>
  <si>
    <t>Jeżowice</t>
  </si>
  <si>
    <t xml:space="preserve">Miński </t>
  </si>
  <si>
    <t>Stanisław
Stefan</t>
  </si>
  <si>
    <t xml:space="preserve">Leszczyńska </t>
  </si>
  <si>
    <t>Prace Duże, Jadwisin</t>
  </si>
  <si>
    <t>Orłowska</t>
  </si>
  <si>
    <t>Prace Małe</t>
  </si>
  <si>
    <t>Przypki</t>
  </si>
  <si>
    <t>Świętochów i Juchodół</t>
  </si>
  <si>
    <t>Babicz</t>
  </si>
  <si>
    <t>Szczaki</t>
  </si>
  <si>
    <t>Dębnowola</t>
  </si>
  <si>
    <t>Donaszewski</t>
  </si>
  <si>
    <t>Ciechlin</t>
  </si>
  <si>
    <t>Konie</t>
  </si>
  <si>
    <t>Wetnecki i Miniewski</t>
  </si>
  <si>
    <t>Księżowola</t>
  </si>
  <si>
    <t>Daszew</t>
  </si>
  <si>
    <t>Kotowski</t>
  </si>
  <si>
    <t>Strauss</t>
  </si>
  <si>
    <t>Łękomin</t>
  </si>
  <si>
    <t>Michrów</t>
  </si>
  <si>
    <t>Sosnowski</t>
  </si>
  <si>
    <t>Nosy-Poniatki</t>
  </si>
  <si>
    <t>Dmowska</t>
  </si>
  <si>
    <t>Osieczek</t>
  </si>
  <si>
    <t>Goljan</t>
  </si>
  <si>
    <t>Petrykozy</t>
  </si>
  <si>
    <t>Holik</t>
  </si>
  <si>
    <t>Derwiński</t>
  </si>
  <si>
    <t>Lechanice</t>
  </si>
  <si>
    <t>Oskardów</t>
  </si>
  <si>
    <t>Ginetówka</t>
  </si>
  <si>
    <t>Goliany</t>
  </si>
  <si>
    <t>Machnatka</t>
  </si>
  <si>
    <t>Krymowska</t>
  </si>
  <si>
    <t>Trzylatków</t>
  </si>
  <si>
    <t>Wilcze Średnie</t>
  </si>
  <si>
    <t>Wola Pogroszewska</t>
  </si>
  <si>
    <t>Falencin</t>
  </si>
  <si>
    <t>Kempfi</t>
  </si>
  <si>
    <t>Rytomoczydła</t>
  </si>
  <si>
    <t>Fundacja Dobroczynna im. Wincentego i Pauliny Radzimińskich</t>
  </si>
  <si>
    <t xml:space="preserve">Dębski </t>
  </si>
  <si>
    <t>Biejków</t>
  </si>
  <si>
    <t>Promna</t>
  </si>
  <si>
    <t>Zbysław</t>
  </si>
  <si>
    <t>Falencice</t>
  </si>
  <si>
    <t>Mysyrowicz
Morsztyn</t>
  </si>
  <si>
    <t>Roger</t>
  </si>
  <si>
    <t>Branków</t>
  </si>
  <si>
    <t>Piekarty</t>
  </si>
  <si>
    <t>Wola Biejkowska</t>
  </si>
  <si>
    <t>Kołacz</t>
  </si>
  <si>
    <t>Dylew</t>
  </si>
  <si>
    <t>Rykały</t>
  </si>
  <si>
    <t>Hebda</t>
  </si>
  <si>
    <t>Lisew</t>
  </si>
  <si>
    <t>Berzniewicz</t>
  </si>
  <si>
    <t>Tąkiele</t>
  </si>
  <si>
    <t>Wyleziński</t>
  </si>
  <si>
    <t>Wodziczna</t>
  </si>
  <si>
    <t>Jachowski i Kiśliński</t>
  </si>
  <si>
    <t>Łoś Piękórka</t>
  </si>
  <si>
    <t>Wągrodno</t>
  </si>
  <si>
    <t>Prażmów</t>
  </si>
  <si>
    <t>Małowie małżonkowie
 Łęski</t>
  </si>
  <si>
    <t>Wola Prażmowska</t>
  </si>
  <si>
    <t>Wójcik</t>
  </si>
  <si>
    <t>Ustanów</t>
  </si>
  <si>
    <t>Szymborski</t>
  </si>
  <si>
    <t>Czarnostów</t>
  </si>
  <si>
    <t>makowski</t>
  </si>
  <si>
    <t>Mariusz</t>
  </si>
  <si>
    <t>Chełdzy-Kmiece</t>
  </si>
  <si>
    <t>Karniewo-Kościelne</t>
  </si>
  <si>
    <t>Babecki</t>
  </si>
  <si>
    <t>Lenkiewicz Ipohorski-</t>
  </si>
  <si>
    <t>Strumiłło</t>
  </si>
  <si>
    <t>Malechy</t>
  </si>
  <si>
    <t>Głudkowski</t>
  </si>
  <si>
    <t>Wronowo</t>
  </si>
  <si>
    <t>Wólka-Łukowska</t>
  </si>
  <si>
    <t>Kolczyński</t>
  </si>
  <si>
    <t>Żabin-Łukowski</t>
  </si>
  <si>
    <t>Klaje</t>
  </si>
  <si>
    <t>Młodzianowo</t>
  </si>
  <si>
    <t>Płoniawy</t>
  </si>
  <si>
    <t>Szlasy-Łozino</t>
  </si>
  <si>
    <t>Podos</t>
  </si>
  <si>
    <t>Engielman</t>
  </si>
  <si>
    <t>Wymysły</t>
  </si>
  <si>
    <t>Niesułowo</t>
  </si>
  <si>
    <t>Krasnosielc</t>
  </si>
  <si>
    <t>Frankenstein
Wiślicki, Licht</t>
  </si>
  <si>
    <t>Maurycy, Majer, Moszek</t>
  </si>
  <si>
    <t>Dębiński</t>
  </si>
  <si>
    <t>Pienice-Wielkie</t>
  </si>
  <si>
    <t xml:space="preserve">Bukowski </t>
  </si>
  <si>
    <t>Emilian</t>
  </si>
  <si>
    <t>Rzechowo-Wielkie</t>
  </si>
  <si>
    <t>Perzanowo</t>
  </si>
  <si>
    <t>Przystań</t>
  </si>
  <si>
    <t>Bourbono De-</t>
  </si>
  <si>
    <t>Dzierżanowo</t>
  </si>
  <si>
    <t>Drążdżewo-Nowe</t>
  </si>
  <si>
    <t>Suche</t>
  </si>
  <si>
    <t>Bazar</t>
  </si>
  <si>
    <t>Smrock</t>
  </si>
  <si>
    <t>Chełchy Dzierskie</t>
  </si>
  <si>
    <t>Ochenkowski</t>
  </si>
  <si>
    <t>Stawki</t>
  </si>
  <si>
    <t>Zawady Ponikiew</t>
  </si>
  <si>
    <t>Sieluń</t>
  </si>
  <si>
    <t>Kołakowski</t>
  </si>
  <si>
    <t>Ciepielewo</t>
  </si>
  <si>
    <t>Głódki</t>
  </si>
  <si>
    <t>Pomaski Kownaty</t>
  </si>
  <si>
    <t xml:space="preserve">Strachocin Stary </t>
  </si>
  <si>
    <t> Strzemieczne-Sędki</t>
  </si>
  <si>
    <t>Glinki Stare</t>
  </si>
  <si>
    <t>Cegłów</t>
  </si>
  <si>
    <t>miński</t>
  </si>
  <si>
    <t>Mienia</t>
  </si>
  <si>
    <t xml:space="preserve">Dębe-Wielkie
</t>
  </si>
  <si>
    <t>Dębe-Wielkie</t>
  </si>
  <si>
    <t xml:space="preserve">Tabiszewscy (Bracia) </t>
  </si>
  <si>
    <t>Kazimierz
Władysław</t>
  </si>
  <si>
    <t>Krubki</t>
  </si>
  <si>
    <t>Arkuszewska
Chełmicka</t>
  </si>
  <si>
    <t>Zofia
Wanda</t>
  </si>
  <si>
    <t>Olesin-Duży</t>
  </si>
  <si>
    <t>Maciejewicz</t>
  </si>
  <si>
    <t>Zawiesiuchy</t>
  </si>
  <si>
    <t>Makedoński</t>
  </si>
  <si>
    <t>Gabryel</t>
  </si>
  <si>
    <t>Dobrzyniec Mały i Dobrzyniec Wielki</t>
  </si>
  <si>
    <t>Glinianka</t>
  </si>
  <si>
    <t>Rychłowska</t>
  </si>
  <si>
    <t>Zofia
Julia</t>
  </si>
  <si>
    <t xml:space="preserve">Kossakowska </t>
  </si>
  <si>
    <t>Rudzienko</t>
  </si>
  <si>
    <t>Świętochowski</t>
  </si>
  <si>
    <t>Wawrzeńców</t>
  </si>
  <si>
    <t xml:space="preserve">Lindenfeld </t>
  </si>
  <si>
    <t>Iwowe</t>
  </si>
  <si>
    <t>Oleksianka</t>
  </si>
  <si>
    <t>Witkowiza</t>
  </si>
  <si>
    <t>Jakubów</t>
  </si>
  <si>
    <t>Florianów</t>
  </si>
  <si>
    <t>Jeruzal</t>
  </si>
  <si>
    <t>Cieszkowski
Dębiński</t>
  </si>
  <si>
    <t>Lucian</t>
  </si>
  <si>
    <t>Łukówiec</t>
  </si>
  <si>
    <t>Mążyński</t>
  </si>
  <si>
    <t>Rudka (Dębowce)
Dębowce A Folwark</t>
  </si>
  <si>
    <t>Szenejko</t>
  </si>
  <si>
    <t>Łabęcka</t>
  </si>
  <si>
    <t>Waliska</t>
  </si>
  <si>
    <t>Świątkowski</t>
  </si>
  <si>
    <t>Kołbiel</t>
  </si>
  <si>
    <t>Sępochów</t>
  </si>
  <si>
    <t>Czerenka</t>
  </si>
  <si>
    <t>Mioduszewscy</t>
  </si>
  <si>
    <t>Jerzy
Regina</t>
  </si>
  <si>
    <t>Kuflew</t>
  </si>
  <si>
    <t>Liwiec</t>
  </si>
  <si>
    <t>Kuflew Tartak</t>
  </si>
  <si>
    <t>Skrzeki</t>
  </si>
  <si>
    <t>Maria-Waleria</t>
  </si>
  <si>
    <t>Mińsk</t>
  </si>
  <si>
    <t>Mińsk Dwór i Mińsk Kolonia</t>
  </si>
  <si>
    <t>Dernałowicz</t>
  </si>
  <si>
    <t>Daria, Jerzy i Tadeusz</t>
  </si>
  <si>
    <t>Natolin folw.</t>
  </si>
  <si>
    <t>Sobkowicz</t>
  </si>
  <si>
    <t>Mikanów Góry</t>
  </si>
  <si>
    <t>Niedziałka</t>
  </si>
  <si>
    <t>Schile
Kuczyńska
Schile</t>
  </si>
  <si>
    <t>Mieczysław Karol
Wanda
Bronisława</t>
  </si>
  <si>
    <t>Świebodzice</t>
  </si>
  <si>
    <t>Pohulanka A B C</t>
  </si>
  <si>
    <t>Ciecierski
Kowalska
Chamiec</t>
  </si>
  <si>
    <t>Stefan
Ewa
Zofia</t>
  </si>
  <si>
    <t>Nowa Wieś i Makówiec Mały</t>
  </si>
  <si>
    <t>Jełowieccy</t>
  </si>
  <si>
    <t>Feliks
Alicja</t>
  </si>
  <si>
    <t xml:space="preserve">Podolczak </t>
  </si>
  <si>
    <t>Dłużew</t>
  </si>
  <si>
    <t>Siennica</t>
  </si>
  <si>
    <t>Dłużewska-Kańska</t>
  </si>
  <si>
    <t>Lasomin</t>
  </si>
  <si>
    <t xml:space="preserve">Rzewska </t>
  </si>
  <si>
    <t>Kąty Zdroje</t>
  </si>
  <si>
    <t>Zenobia</t>
  </si>
  <si>
    <t>Bełkowski</t>
  </si>
  <si>
    <t xml:space="preserve">Czarnocki </t>
  </si>
  <si>
    <t xml:space="preserve">Krasnowska </t>
  </si>
  <si>
    <t>Prądzyńska
Prądzyńska
Skwarczyńska</t>
  </si>
  <si>
    <t>Irena
Maria Prospera
Anna-Alojza</t>
  </si>
  <si>
    <t>Szymankowszczyzna</t>
  </si>
  <si>
    <t>Babicz
Zajdler</t>
  </si>
  <si>
    <t>Wiktor
Roman</t>
  </si>
  <si>
    <t>Poręby Leśne</t>
  </si>
  <si>
    <t>Leszczyński
Kozłowska</t>
  </si>
  <si>
    <t>Zygmunt
Anula</t>
  </si>
  <si>
    <t>Cietrzewo</t>
  </si>
  <si>
    <t>Wólka Wybraniecka</t>
  </si>
  <si>
    <t>Wrzosek</t>
  </si>
  <si>
    <t>Białynia</t>
  </si>
  <si>
    <t>Wielgolas</t>
  </si>
  <si>
    <t>Białobłocka</t>
  </si>
  <si>
    <t>Bożesław</t>
  </si>
  <si>
    <t>Hrehorowicz</t>
  </si>
  <si>
    <t>Budziska i Górki</t>
  </si>
  <si>
    <t>Kazimiera
Julia
Władysława
Michalina</t>
  </si>
  <si>
    <t>Dębe Małe</t>
  </si>
  <si>
    <t>Stuligiński</t>
  </si>
  <si>
    <t>Hilsberg</t>
  </si>
  <si>
    <t xml:space="preserve">Wilczyński </t>
  </si>
  <si>
    <t>Ostrowik</t>
  </si>
  <si>
    <t xml:space="preserve">Goldblum </t>
  </si>
  <si>
    <t>Słupsk</t>
  </si>
  <si>
    <t>mławski</t>
  </si>
  <si>
    <t>Doberski</t>
  </si>
  <si>
    <t>Dunaj lit. A</t>
  </si>
  <si>
    <t>Żelisławscy-B-cia
Szczukowa</t>
  </si>
  <si>
    <t>Wyrzyny Kościelne (Stare Zdroje lit. E)</t>
  </si>
  <si>
    <t>Żebkowscy</t>
  </si>
  <si>
    <t>Izabela
Stanisław</t>
  </si>
  <si>
    <t>Sułkowo Borowe</t>
  </si>
  <si>
    <t>Chyliński</t>
  </si>
  <si>
    <t>Żurominek Kapitualny lit. F</t>
  </si>
  <si>
    <t>Omeliński</t>
  </si>
  <si>
    <t>Strzałkowo lit. C</t>
  </si>
  <si>
    <t>Oratowski</t>
  </si>
  <si>
    <t>Kantorosiński</t>
  </si>
  <si>
    <t>Wola Szydłowska lit. B</t>
  </si>
  <si>
    <t>Byszewska</t>
  </si>
  <si>
    <t>Żmijewo-Nikły lit. A,B</t>
  </si>
  <si>
    <t>Słupsk lit. B, M</t>
  </si>
  <si>
    <t>Grodecki</t>
  </si>
  <si>
    <t>Pieczyska i Słupsk lit. C</t>
  </si>
  <si>
    <t>Lassota</t>
  </si>
  <si>
    <t>Wyrzyny Koscielne (Stare Zdroje lit. B)</t>
  </si>
  <si>
    <t>Januszewicz</t>
  </si>
  <si>
    <t>Biele-folwark</t>
  </si>
  <si>
    <t>Nowaccy-B-cia</t>
  </si>
  <si>
    <t>Ignacy
Józef</t>
  </si>
  <si>
    <t>Strzałkowo lit. A</t>
  </si>
  <si>
    <t>Gnojno lit. A, Gnojenko i Petrykozy lit. B)</t>
  </si>
  <si>
    <t>Niechłonin</t>
  </si>
  <si>
    <t>Gołębiowska</t>
  </si>
  <si>
    <t>Bogurzyn i Bogurzynek lit. A</t>
  </si>
  <si>
    <t>Drogiszka - folwarka</t>
  </si>
  <si>
    <t>Drogiszka lit. A</t>
  </si>
  <si>
    <t>Floryńska</t>
  </si>
  <si>
    <t>Luberadz Mały lit. A, B</t>
  </si>
  <si>
    <t>Kanigowski</t>
  </si>
  <si>
    <t>Mdzewko</t>
  </si>
  <si>
    <t xml:space="preserve">Stołowo </t>
  </si>
  <si>
    <t>Kessel</t>
  </si>
  <si>
    <t>Miączyno Małe lit. A, C, E</t>
  </si>
  <si>
    <t>Proszkowo, Prorzkowo lit. B</t>
  </si>
  <si>
    <t>Zaremby</t>
  </si>
  <si>
    <t>Warchol</t>
  </si>
  <si>
    <t>Miączyno Małe lit. A, C. E</t>
  </si>
  <si>
    <t>Ujazdowski</t>
  </si>
  <si>
    <t>Podkrajewo lit. A</t>
  </si>
  <si>
    <t>Kosiny</t>
  </si>
  <si>
    <t>Goszczycki</t>
  </si>
  <si>
    <t>Łazy lit. A</t>
  </si>
  <si>
    <t>Majewscy</t>
  </si>
  <si>
    <t>Antoni
Janina</t>
  </si>
  <si>
    <t>Kosiny Bartosze</t>
  </si>
  <si>
    <t>Kosiny Kapiczne</t>
  </si>
  <si>
    <t>Olszyńska</t>
  </si>
  <si>
    <t>Wiśniewo, Wiśnciewko i Podkrajewo lit. BC</t>
  </si>
  <si>
    <t>Świątkowscy</t>
  </si>
  <si>
    <r>
      <t>Wiśniewo, Wiśnciewko i Podkrajewo lit. BC</t>
    </r>
    <r>
      <rPr>
        <vertAlign val="superscript"/>
        <sz val="11"/>
        <rFont val="Calibri"/>
        <family val="2"/>
        <charset val="238"/>
        <scheme val="minor"/>
      </rPr>
      <t>Kr2</t>
    </r>
  </si>
  <si>
    <t>Żarnowscy</t>
  </si>
  <si>
    <t>Kosiny Stare lit. A, B, C</t>
  </si>
  <si>
    <t>Gryliza-Gruzina</t>
  </si>
  <si>
    <t>Otocznia, Otocznia lit. D</t>
  </si>
  <si>
    <t>Baczyńscy</t>
  </si>
  <si>
    <t>Leon
Zofia</t>
  </si>
  <si>
    <t>Siwe</t>
  </si>
  <si>
    <t>Szczepkowo</t>
  </si>
  <si>
    <t>Szczepkowo-Zalesie lit.A, C</t>
  </si>
  <si>
    <t>Szczepkowo-Zalesie lit.B</t>
  </si>
  <si>
    <t>Krośnicki</t>
  </si>
  <si>
    <t>Wiśniewo-Grabowo lit. A,C,D</t>
  </si>
  <si>
    <t>Zaborowo lit. A, B</t>
  </si>
  <si>
    <t>Waśniewski</t>
  </si>
  <si>
    <t>Krusze lit. A, B, C, D i Kownatki-Falęcino lit. A</t>
  </si>
  <si>
    <t>Szczepkowo-Sołdany</t>
  </si>
  <si>
    <t>Łojewski</t>
  </si>
  <si>
    <t>Szczepkowo-Pawełki</t>
  </si>
  <si>
    <t>Waśniewo-Goździe lit. A, B</t>
  </si>
  <si>
    <t>Wacław
Olimpia</t>
  </si>
  <si>
    <t>Bukowiec Wielki</t>
  </si>
  <si>
    <t>Pokrzywnica Wielka</t>
  </si>
  <si>
    <t>Młodzianowski</t>
  </si>
  <si>
    <t>Grzebsk-Folwark</t>
  </si>
  <si>
    <t>Rudomski</t>
  </si>
  <si>
    <t>Huta Emilia</t>
  </si>
  <si>
    <t>Unierzyż</t>
  </si>
  <si>
    <t>Maciejewscy B-cia</t>
  </si>
  <si>
    <t>Kuskowo Kmicice</t>
  </si>
  <si>
    <t>Giżewski</t>
  </si>
  <si>
    <t>Radzimowice</t>
  </si>
  <si>
    <t>Strzegowo lit. D albo Tuchowo</t>
  </si>
  <si>
    <t>Strubiński</t>
  </si>
  <si>
    <t>Długokąty-Kobiałki</t>
  </si>
  <si>
    <t>Wieczfnia</t>
  </si>
  <si>
    <t>Kolany-Folwark</t>
  </si>
  <si>
    <t>Zembrzuska</t>
  </si>
  <si>
    <t>Kuklin Kościelny</t>
  </si>
  <si>
    <t>Piekarscy</t>
  </si>
  <si>
    <t>Jerzy
Helena</t>
  </si>
  <si>
    <t>Pepłówko</t>
  </si>
  <si>
    <t>Purowo-Pachury</t>
  </si>
  <si>
    <t>Turowskie</t>
  </si>
  <si>
    <t>Apolonia
Elżbieta</t>
  </si>
  <si>
    <t>Sztajner</t>
  </si>
  <si>
    <t>Mścichowscy</t>
  </si>
  <si>
    <t>Zygmunt
Irena</t>
  </si>
  <si>
    <t>Wieczfnia Kościelna lit. A, C, D, E</t>
  </si>
  <si>
    <t>Krępski</t>
  </si>
  <si>
    <t>Zimnocha</t>
  </si>
  <si>
    <t>Więckowski</t>
  </si>
  <si>
    <t>Zielona lit. C</t>
  </si>
  <si>
    <t>Zielona</t>
  </si>
  <si>
    <t xml:space="preserve">Mocny </t>
  </si>
  <si>
    <t>Zielona Mostowska</t>
  </si>
  <si>
    <t>Bobrowski</t>
  </si>
  <si>
    <t>Przyspa</t>
  </si>
  <si>
    <t>Nidzgora</t>
  </si>
  <si>
    <t>Czarniewicz</t>
  </si>
  <si>
    <t>Kozielsk lit. B</t>
  </si>
  <si>
    <t>Malicka</t>
  </si>
  <si>
    <t>Nicgóra</t>
  </si>
  <si>
    <t>Bańkowo Kmiece (Kościelne)</t>
  </si>
  <si>
    <t>Mostowo</t>
  </si>
  <si>
    <t>Baczarelli</t>
  </si>
  <si>
    <t>Bańkowo Zrzody, i Bańkowo Podleśne</t>
  </si>
  <si>
    <t>Bendyk</t>
  </si>
  <si>
    <t>Kobuszyn</t>
  </si>
  <si>
    <t>Olszewscy</t>
  </si>
  <si>
    <t xml:space="preserve"> Zygmunt
Bronisław</t>
  </si>
  <si>
    <t>Kunki</t>
  </si>
  <si>
    <t>Miłotki lit. D, E</t>
  </si>
  <si>
    <t>Giżyński</t>
  </si>
  <si>
    <t>Miłotki</t>
  </si>
  <si>
    <t>Bledzewski</t>
  </si>
  <si>
    <t>Nadratowo lit. A</t>
  </si>
  <si>
    <t>Kwatkowski</t>
  </si>
  <si>
    <t>Szreńsk-Miasto</t>
  </si>
  <si>
    <t>Słuszkiewicze</t>
  </si>
  <si>
    <t>Zdzisław
Józefina</t>
  </si>
  <si>
    <t>Przychód</t>
  </si>
  <si>
    <t xml:space="preserve">Radliński </t>
  </si>
  <si>
    <t>Wróblewo lit. E</t>
  </si>
  <si>
    <t>Migdalski</t>
  </si>
  <si>
    <t>Brudnice</t>
  </si>
  <si>
    <t>Rozwozin</t>
  </si>
  <si>
    <t>Budzichowa</t>
  </si>
  <si>
    <t>Rozwozin-folwark</t>
  </si>
  <si>
    <t>Przeradz Wielka lit. E</t>
  </si>
  <si>
    <t>Woźnicka
Gawroński</t>
  </si>
  <si>
    <t>Przeradz Mały lit. A, B</t>
  </si>
  <si>
    <t>Zdzięborski</t>
  </si>
  <si>
    <t>Lubowid-folwark lit. A</t>
  </si>
  <si>
    <t xml:space="preserve">Rucker </t>
  </si>
  <si>
    <t>Bębnowo</t>
  </si>
  <si>
    <t>Ratowo</t>
  </si>
  <si>
    <t>Drabczyńscy</t>
  </si>
  <si>
    <t>Adam
Anastazja</t>
  </si>
  <si>
    <t>Gradzonowo zbońskie lit. A</t>
  </si>
  <si>
    <t>Naber</t>
  </si>
  <si>
    <t>Maryśka</t>
  </si>
  <si>
    <t>Trawiński</t>
  </si>
  <si>
    <t>Staroguby</t>
  </si>
  <si>
    <t>Wola Łaszewska</t>
  </si>
  <si>
    <t>Zieluminek</t>
  </si>
  <si>
    <t>Gałczyńscy</t>
  </si>
  <si>
    <t>Stanisław
Helena</t>
  </si>
  <si>
    <t>Bieżany lit. A</t>
  </si>
  <si>
    <t>Bieżany-torfy</t>
  </si>
  <si>
    <t>Tyszki-Bregandy</t>
  </si>
  <si>
    <t>Dębsk</t>
  </si>
  <si>
    <t>Bęski</t>
  </si>
  <si>
    <t xml:space="preserve">Zdzisław </t>
  </si>
  <si>
    <t>Szydłówko</t>
  </si>
  <si>
    <t>Rejnardowa</t>
  </si>
  <si>
    <t>Łapidus</t>
  </si>
  <si>
    <t>Kozły-Janowo</t>
  </si>
  <si>
    <t>Sławogóra</t>
  </si>
  <si>
    <t>Regłowo</t>
  </si>
  <si>
    <t>Nosarzewo Borowe i Józefowo</t>
  </si>
  <si>
    <t>Olszewo-Chlebowo</t>
  </si>
  <si>
    <t>Marszewnice</t>
  </si>
  <si>
    <t>Zieluń</t>
  </si>
  <si>
    <t>Liberadzki</t>
  </si>
  <si>
    <t>Konopaty lit. B las i Konopaty-folwark lit. C</t>
  </si>
  <si>
    <t>Towarzystwo Krdeytowe Ziemskie w Warszawie</t>
  </si>
  <si>
    <t>Nick lit. F, G</t>
  </si>
  <si>
    <t>Tabęcki</t>
  </si>
  <si>
    <t>Bonifacy</t>
  </si>
  <si>
    <t>Osiecka</t>
  </si>
  <si>
    <t>Niegocin lit. C</t>
  </si>
  <si>
    <t>Gryklewicze</t>
  </si>
  <si>
    <t>Kazimierz
Marianna</t>
  </si>
  <si>
    <t>Zawady lit. B</t>
  </si>
  <si>
    <t>Sędzimir</t>
  </si>
  <si>
    <t>Dane liczbowe dla obu folwarków: Zawady A i B.</t>
  </si>
  <si>
    <t>Zawady lit. A</t>
  </si>
  <si>
    <t>Łomnia lit. D, E, F</t>
  </si>
  <si>
    <t>Stańczyk</t>
  </si>
  <si>
    <t>Petrykozy lit. A</t>
  </si>
  <si>
    <t>Kęczewo lit. M</t>
  </si>
  <si>
    <t>Kopaniak</t>
  </si>
  <si>
    <t>Kazimierz
Halina</t>
  </si>
  <si>
    <t>Lipowiec Kościelny lit. E</t>
  </si>
  <si>
    <t>Rumoka i Turza Mała lit. B</t>
  </si>
  <si>
    <t xml:space="preserve">Łomnia  </t>
  </si>
  <si>
    <t>Krzywonoś</t>
  </si>
  <si>
    <t>Stachiewicz</t>
  </si>
  <si>
    <t>Wola Dębska</t>
  </si>
  <si>
    <t>Derkowski</t>
  </si>
  <si>
    <t>Buczyn</t>
  </si>
  <si>
    <t>Czerwni</t>
  </si>
  <si>
    <t>ostrołęcki</t>
  </si>
  <si>
    <t>Czerwin</t>
  </si>
  <si>
    <t>Tobaczyński</t>
  </si>
  <si>
    <t>Grodziak-Duży</t>
  </si>
  <si>
    <t>Andlauer</t>
  </si>
  <si>
    <t>Goworowo</t>
  </si>
  <si>
    <t>Czernie</t>
  </si>
  <si>
    <t>Rościszewski</t>
  </si>
  <si>
    <t>Grodzisk-Mały</t>
  </si>
  <si>
    <t>Zabrzycki</t>
  </si>
  <si>
    <t>Jemieliste "AB"</t>
  </si>
  <si>
    <t>Jemieliste "D"</t>
  </si>
  <si>
    <t>Ponikiew-Duża</t>
  </si>
  <si>
    <t>Ponikiew-Mała</t>
  </si>
  <si>
    <t>Rembisze</t>
  </si>
  <si>
    <t>Zambrzyce</t>
  </si>
  <si>
    <t>Susk</t>
  </si>
  <si>
    <t>Rzekuń</t>
  </si>
  <si>
    <t>Kibort</t>
  </si>
  <si>
    <t>Czarnowiec</t>
  </si>
  <si>
    <t>Wyszomirski</t>
  </si>
  <si>
    <t>Grochocki</t>
  </si>
  <si>
    <t>Troszyn</t>
  </si>
  <si>
    <t>Łuniewski</t>
  </si>
  <si>
    <t>Biel</t>
  </si>
  <si>
    <t>Orło</t>
  </si>
  <si>
    <t>Brańszczyk</t>
  </si>
  <si>
    <t>Brulinowo-Oprawczyki</t>
  </si>
  <si>
    <t>Szulborze-Koty</t>
  </si>
  <si>
    <t>Piętka</t>
  </si>
  <si>
    <t>Warchoły</t>
  </si>
  <si>
    <t>Żochowski</t>
  </si>
  <si>
    <t>Grabniak</t>
  </si>
  <si>
    <t>Sankowski</t>
  </si>
  <si>
    <t>Jasienica</t>
  </si>
  <si>
    <t>Jelenie</t>
  </si>
  <si>
    <t>Komorowo I</t>
  </si>
  <si>
    <t>Komorowo II</t>
  </si>
  <si>
    <t>Gauze</t>
  </si>
  <si>
    <t>Brulino Kostki</t>
  </si>
  <si>
    <t>Kosuty</t>
  </si>
  <si>
    <t>Zaręby-Kościelne</t>
  </si>
  <si>
    <t>Kutyłowo-Skupie</t>
  </si>
  <si>
    <t>Boguty</t>
  </si>
  <si>
    <t>Lubiejewo</t>
  </si>
  <si>
    <t>Ciemniewski</t>
  </si>
  <si>
    <t>Mianowo</t>
  </si>
  <si>
    <t>Rostkowski</t>
  </si>
  <si>
    <t>Niemiry</t>
  </si>
  <si>
    <t>Wnorowski</t>
  </si>
  <si>
    <t>Pętkowo</t>
  </si>
  <si>
    <t>Przeździecko-Jachy</t>
  </si>
  <si>
    <t>Szulborski</t>
  </si>
  <si>
    <t>Pułazie</t>
  </si>
  <si>
    <t>Trynosy</t>
  </si>
  <si>
    <t>Stanisław
Eugenia</t>
  </si>
  <si>
    <t>Szczuka</t>
  </si>
  <si>
    <t>Zaszków</t>
  </si>
  <si>
    <t>Nur</t>
  </si>
  <si>
    <t>Zgorzałowo</t>
  </si>
  <si>
    <t>Kaplińscy</t>
  </si>
  <si>
    <t>Alicja
Zbigniew</t>
  </si>
  <si>
    <t>Rynek I</t>
  </si>
  <si>
    <t>Nieskóz</t>
  </si>
  <si>
    <t>Długosiodło</t>
  </si>
  <si>
    <t>Bielino</t>
  </si>
  <si>
    <t>płocki</t>
  </si>
  <si>
    <t>Stembart</t>
  </si>
  <si>
    <t>Miszewko-Strzałkowskie</t>
  </si>
  <si>
    <t>Dabski</t>
  </si>
  <si>
    <t>Brochocin</t>
  </si>
  <si>
    <t>Rogozino</t>
  </si>
  <si>
    <t>Brochocinek</t>
  </si>
  <si>
    <t>Ciółkowo i Ciółkówko</t>
  </si>
  <si>
    <t>Dramiński</t>
  </si>
  <si>
    <t>Kosino</t>
  </si>
  <si>
    <t>Gąsiorowski</t>
  </si>
  <si>
    <t>Męczenino</t>
  </si>
  <si>
    <t>Otolin</t>
  </si>
  <si>
    <t>Żołtowski</t>
  </si>
  <si>
    <t>Radzanowo</t>
  </si>
  <si>
    <t>Chotyński</t>
  </si>
  <si>
    <t>Rogozinek</t>
  </si>
  <si>
    <t>Malanowski</t>
  </si>
  <si>
    <t>Ślepkowo</t>
  </si>
  <si>
    <t>Tefofil</t>
  </si>
  <si>
    <t>Maczewska</t>
  </si>
  <si>
    <t>Trembin</t>
  </si>
  <si>
    <t>Leibeszyc</t>
  </si>
  <si>
    <t>Wodzymin</t>
  </si>
  <si>
    <t>Gainy</t>
  </si>
  <si>
    <t>Kozielski</t>
  </si>
  <si>
    <t>Kiełtyki</t>
  </si>
  <si>
    <t>Klamborowski</t>
  </si>
  <si>
    <t>Brody-Małe</t>
  </si>
  <si>
    <t>Cybulin</t>
  </si>
  <si>
    <t>Gałki</t>
  </si>
  <si>
    <t>Szemplińska</t>
  </si>
  <si>
    <t>Główczyno-Markowo</t>
  </si>
  <si>
    <t>Grodkowo-Grodkówko</t>
  </si>
  <si>
    <t>Dziewanowski</t>
  </si>
  <si>
    <t>Posarzyn</t>
  </si>
  <si>
    <t>Karwowo-Szlacheckie</t>
  </si>
  <si>
    <t>Kobylniki-Glinice</t>
  </si>
  <si>
    <t>Rozwadowska</t>
  </si>
  <si>
    <t>Lasocino</t>
  </si>
  <si>
    <t>Borstein</t>
  </si>
  <si>
    <t>Mała-Wieś</t>
  </si>
  <si>
    <t>Nokwasin</t>
  </si>
  <si>
    <t>Orszymowo</t>
  </si>
  <si>
    <t>Woyzbun</t>
  </si>
  <si>
    <t>Słomino</t>
  </si>
  <si>
    <t>Charzyński</t>
  </si>
  <si>
    <t>Święcice, os. karczemna</t>
  </si>
  <si>
    <t>Święcice-Wróble</t>
  </si>
  <si>
    <t>Wilkanowo z przyległościami</t>
  </si>
  <si>
    <t>Wiórkiewicz</t>
  </si>
  <si>
    <t>Podleck Nowy</t>
  </si>
  <si>
    <t>Worowice</t>
  </si>
  <si>
    <t>Nadołki</t>
  </si>
  <si>
    <t>Słupca Mała</t>
  </si>
  <si>
    <t>Gorzechowski</t>
  </si>
  <si>
    <t>Badurki</t>
  </si>
  <si>
    <t>Szumińska</t>
  </si>
  <si>
    <t>Szasty</t>
  </si>
  <si>
    <t>Stanikowski</t>
  </si>
  <si>
    <t>Blichowo</t>
  </si>
  <si>
    <t>Krzymowska</t>
  </si>
  <si>
    <t>Łubki lit G</t>
  </si>
  <si>
    <t>Lelice-Zbójno-Miodusy</t>
  </si>
  <si>
    <t>Lelice</t>
  </si>
  <si>
    <t>Bronisław Zalesie
Kuchary-Ubysze</t>
  </si>
  <si>
    <t>Żórawski</t>
  </si>
  <si>
    <t>Cetlin-Miodusy</t>
  </si>
  <si>
    <t>Gołocin</t>
  </si>
  <si>
    <t>Kuskowo-Bronoszewice</t>
  </si>
  <si>
    <t>Reczewo</t>
  </si>
  <si>
    <t>Bombalice</t>
  </si>
  <si>
    <t>Kaweck</t>
  </si>
  <si>
    <t>Lysakowo-Łabuny</t>
  </si>
  <si>
    <t>Brelki</t>
  </si>
  <si>
    <t>Majki</t>
  </si>
  <si>
    <t>Dziewanowo</t>
  </si>
  <si>
    <t>Gutowo -Stradzyno</t>
  </si>
  <si>
    <t>Kosmaczewo</t>
  </si>
  <si>
    <t>Łęg Kasztelański</t>
  </si>
  <si>
    <t>Mańkowo</t>
  </si>
  <si>
    <t>Majki Małe</t>
  </si>
  <si>
    <t>Mogielniczka</t>
  </si>
  <si>
    <t>Dierzanowski</t>
  </si>
  <si>
    <t>Mokrzk</t>
  </si>
  <si>
    <t>Mlice Kostery</t>
  </si>
  <si>
    <t xml:space="preserve">Krapiec </t>
  </si>
  <si>
    <t>Ramutowo</t>
  </si>
  <si>
    <t>Miszewo Murowane</t>
  </si>
  <si>
    <t>Sambórz</t>
  </si>
  <si>
    <t>Gaczewski</t>
  </si>
  <si>
    <t>Borowice</t>
  </si>
  <si>
    <t>Załęscy</t>
  </si>
  <si>
    <t>Pepłowo</t>
  </si>
  <si>
    <t>Kanigowo</t>
  </si>
  <si>
    <t>Stanowo</t>
  </si>
  <si>
    <t>Stanowo os. Młyn</t>
  </si>
  <si>
    <t>Krawienczyn</t>
  </si>
  <si>
    <t>Cieśla lit A</t>
  </si>
  <si>
    <t>Wawrzynowicz</t>
  </si>
  <si>
    <t xml:space="preserve">Lasocka </t>
  </si>
  <si>
    <t>Kamionki</t>
  </si>
  <si>
    <t>Kobierniki</t>
  </si>
  <si>
    <t>Kowalkowcy</t>
  </si>
  <si>
    <t>Maszewo I</t>
  </si>
  <si>
    <t>Miecznikowski</t>
  </si>
  <si>
    <t>Maszewo II</t>
  </si>
  <si>
    <t>Miłodróż</t>
  </si>
  <si>
    <t>Krakowski</t>
  </si>
  <si>
    <t>Parzeń Lit. A</t>
  </si>
  <si>
    <t>Sikórz</t>
  </si>
  <si>
    <t>Zielińska</t>
  </si>
  <si>
    <t>Włoczewo C.D.K.G.</t>
  </si>
  <si>
    <t>Żerniki A. B.</t>
  </si>
  <si>
    <t>Krubice</t>
  </si>
  <si>
    <t>Bodzanów</t>
  </si>
  <si>
    <t>Leksyn</t>
  </si>
  <si>
    <t>Bejt</t>
  </si>
  <si>
    <t>Bulkowo</t>
  </si>
  <si>
    <t>Mąkolin</t>
  </si>
  <si>
    <t>Gacłowo</t>
  </si>
  <si>
    <t>Bulkowo-Probostwo</t>
  </si>
  <si>
    <t>Gorecki
Gorecka</t>
  </si>
  <si>
    <t>Feliks
Julia</t>
  </si>
  <si>
    <t>Drobin</t>
  </si>
  <si>
    <t>Kwasiborksa</t>
  </si>
  <si>
    <t>Bęchy</t>
  </si>
  <si>
    <t>Budkowo</t>
  </si>
  <si>
    <t>Chabowo</t>
  </si>
  <si>
    <t>Cieszewko</t>
  </si>
  <si>
    <t>Dobrasielice</t>
  </si>
  <si>
    <t>Raszkowski</t>
  </si>
  <si>
    <t>Kłaki</t>
  </si>
  <si>
    <t>Kuchary-Kryski</t>
  </si>
  <si>
    <t>Radomski
Mniszkówna</t>
  </si>
  <si>
    <t>Maliszewko</t>
  </si>
  <si>
    <t>Nagórki-Dobrskie</t>
  </si>
  <si>
    <t>Nagórki-Judyce</t>
  </si>
  <si>
    <t>Niemczewo</t>
  </si>
  <si>
    <t>Oppen</t>
  </si>
  <si>
    <t>Setropie i Nagórki Olszyny</t>
  </si>
  <si>
    <t>Smoniewski</t>
  </si>
  <si>
    <t>Kacperkiewicz</t>
  </si>
  <si>
    <t>Chudzyno</t>
  </si>
  <si>
    <t>Ciachcino</t>
  </si>
  <si>
    <t>Gilno i Piączyn</t>
  </si>
  <si>
    <t>Goślice</t>
  </si>
  <si>
    <t>Węsiorski</t>
  </si>
  <si>
    <t>Kajkowo-Kleniewo</t>
  </si>
  <si>
    <t>Leszczyno Księże</t>
  </si>
  <si>
    <t>Machciński</t>
  </si>
  <si>
    <t>Leszczyno Szlacheckie</t>
  </si>
  <si>
    <t>Leszczyno Szczyt.</t>
  </si>
  <si>
    <t>Rudowo-Brady</t>
  </si>
  <si>
    <t>Rudowo-Prusy</t>
  </si>
  <si>
    <t>Rudówko</t>
  </si>
  <si>
    <t>Nadratowski</t>
  </si>
  <si>
    <t>Tchórz</t>
  </si>
  <si>
    <t>Hajdukiewicz</t>
  </si>
  <si>
    <t>Ułtowo</t>
  </si>
  <si>
    <t>Kraszewski</t>
  </si>
  <si>
    <t>Płock</t>
  </si>
  <si>
    <t>Kuncman</t>
  </si>
  <si>
    <t>Okiński</t>
  </si>
  <si>
    <t>Bromierz</t>
  </si>
  <si>
    <t>Starożreby</t>
  </si>
  <si>
    <t>Ożarowski</t>
  </si>
  <si>
    <t>Bromierzyk</t>
  </si>
  <si>
    <t>Brudzyno</t>
  </si>
  <si>
    <t>Popkowski</t>
  </si>
  <si>
    <t>Goszczyno-Górne</t>
  </si>
  <si>
    <t>Krzywanice I</t>
  </si>
  <si>
    <t>Prochownik</t>
  </si>
  <si>
    <t>Ostrzykowo</t>
  </si>
  <si>
    <t>Januszewska</t>
  </si>
  <si>
    <t>Orszymowice</t>
  </si>
  <si>
    <t>Goszczyński</t>
  </si>
  <si>
    <t>Pomianowo-Dzierki</t>
  </si>
  <si>
    <t>Chyczewski</t>
  </si>
  <si>
    <t>Rogowo-Falencin</t>
  </si>
  <si>
    <t>Leńkowski</t>
  </si>
  <si>
    <t>Róstkowo</t>
  </si>
  <si>
    <t>Janczewski</t>
  </si>
  <si>
    <t>Trojany</t>
  </si>
  <si>
    <t>Wrzecionkowski</t>
  </si>
  <si>
    <t>Zdziar- Mały Lit. B.</t>
  </si>
  <si>
    <t>Świerkowski</t>
  </si>
  <si>
    <t>Piączyn</t>
  </si>
  <si>
    <t xml:space="preserve">Chabowski </t>
  </si>
  <si>
    <t>Kanikowski</t>
  </si>
  <si>
    <t>Włóki</t>
  </si>
  <si>
    <t>Rodway</t>
  </si>
  <si>
    <t>Zdziar- Gasowski</t>
  </si>
  <si>
    <t>Zdziar- Mały Lit. A.</t>
  </si>
  <si>
    <t>Żochówko</t>
  </si>
  <si>
    <t>Żochowska</t>
  </si>
  <si>
    <t>Żochowo</t>
  </si>
  <si>
    <t>Plębowo</t>
  </si>
  <si>
    <t>Bronowo Duże</t>
  </si>
  <si>
    <t>Zągoty</t>
  </si>
  <si>
    <t>Kron</t>
  </si>
  <si>
    <t>Cekonowo</t>
  </si>
  <si>
    <t>Kowalkowski</t>
  </si>
  <si>
    <t>Giżyn</t>
  </si>
  <si>
    <t>Jączewo-Abramki</t>
  </si>
  <si>
    <t>Kędzierzyn lit. AB.</t>
  </si>
  <si>
    <t>Machcino</t>
  </si>
  <si>
    <t>Tubecki</t>
  </si>
  <si>
    <t>Pęszyno Duże</t>
  </si>
  <si>
    <t>Mysłowiski</t>
  </si>
  <si>
    <t>Rychocice</t>
  </si>
  <si>
    <t>Umienino-Żelaski</t>
  </si>
  <si>
    <t>Umienino-Łubki</t>
  </si>
  <si>
    <t>Krzentowski</t>
  </si>
  <si>
    <t>Ogorzelica</t>
  </si>
  <si>
    <t>Bądkowo-Rochny</t>
  </si>
  <si>
    <t>Brudzeń</t>
  </si>
  <si>
    <t>Wojtulanis</t>
  </si>
  <si>
    <t>Korwosieki Cholewice</t>
  </si>
  <si>
    <t>Wrzecinkowski</t>
  </si>
  <si>
    <t>Lasotki</t>
  </si>
  <si>
    <t>Łukuszyno-Borki</t>
  </si>
  <si>
    <t>Krzeczkowski</t>
  </si>
  <si>
    <t>Myśliborzyce</t>
  </si>
  <si>
    <t>Sobowo</t>
  </si>
  <si>
    <t>Siecień</t>
  </si>
  <si>
    <t>Duczymiński</t>
  </si>
  <si>
    <t>Strupczewo</t>
  </si>
  <si>
    <t>Trembicki</t>
  </si>
  <si>
    <t>Turza-Mała</t>
  </si>
  <si>
    <t>Wiecławice</t>
  </si>
  <si>
    <t>Łępicka</t>
  </si>
  <si>
    <t>Zdziembórz</t>
  </si>
  <si>
    <t>Dobrzemiecki</t>
  </si>
  <si>
    <t>Junoszyce</t>
  </si>
  <si>
    <t>Błędówko</t>
  </si>
  <si>
    <t>płoński</t>
  </si>
  <si>
    <t>Gawłowo</t>
  </si>
  <si>
    <t>Modzele</t>
  </si>
  <si>
    <t>Zaborowskiego spadkobiercy</t>
  </si>
  <si>
    <t>Gościmin</t>
  </si>
  <si>
    <t>Gaje</t>
  </si>
  <si>
    <t>Rajewski</t>
  </si>
  <si>
    <t>Jurzynek</t>
  </si>
  <si>
    <t>Kaczyńska</t>
  </si>
  <si>
    <t>Pakulski</t>
  </si>
  <si>
    <t>Miszewo- Wielkie</t>
  </si>
  <si>
    <t>Sławińskiej spadkobiercy</t>
  </si>
  <si>
    <t>Zagwizdy</t>
  </si>
  <si>
    <t>Siennicki</t>
  </si>
  <si>
    <t>Żelazy-Stare</t>
  </si>
  <si>
    <t>Żelazy-Nowe</t>
  </si>
  <si>
    <t>Tomaszewicza spadkobiercy</t>
  </si>
  <si>
    <t>Gawłowo-Irenin</t>
  </si>
  <si>
    <t>Śliwińska</t>
  </si>
  <si>
    <t>Cumino</t>
  </si>
  <si>
    <t>Naruszewo</t>
  </si>
  <si>
    <t>Jaworowski</t>
  </si>
  <si>
    <t>Grąbczewo</t>
  </si>
  <si>
    <t>Kruszewskiego spadkobiercy</t>
  </si>
  <si>
    <t>Krysk</t>
  </si>
  <si>
    <t>Postruże</t>
  </si>
  <si>
    <t>Radzymin</t>
  </si>
  <si>
    <t>Skwary</t>
  </si>
  <si>
    <t>Troski</t>
  </si>
  <si>
    <t>Skarszyn</t>
  </si>
  <si>
    <t>Srerbrna</t>
  </si>
  <si>
    <t>Skarboszew A</t>
  </si>
  <si>
    <t>Brenda</t>
  </si>
  <si>
    <t>Skarboszew B</t>
  </si>
  <si>
    <t>Klukowski</t>
  </si>
  <si>
    <t>Wichorowo</t>
  </si>
  <si>
    <t>Wierciński</t>
  </si>
  <si>
    <t>Ciekowski</t>
  </si>
  <si>
    <t>Zagajewo</t>
  </si>
  <si>
    <t>Błominek</t>
  </si>
  <si>
    <t>Sarnowo</t>
  </si>
  <si>
    <t>Kocięcki</t>
  </si>
  <si>
    <t>Gumowo</t>
  </si>
  <si>
    <t>Kadłubowo I</t>
  </si>
  <si>
    <t>Barciński</t>
  </si>
  <si>
    <t>Kadłubowo II</t>
  </si>
  <si>
    <t>Kucice</t>
  </si>
  <si>
    <t>Pomianowo</t>
  </si>
  <si>
    <t>Sadkowo</t>
  </si>
  <si>
    <t>Skołatowo</t>
  </si>
  <si>
    <t>Zbyszyno</t>
  </si>
  <si>
    <t>Baboszewo</t>
  </si>
  <si>
    <t>Sarbiewo</t>
  </si>
  <si>
    <t>Marszal</t>
  </si>
  <si>
    <t>Dłużniewo</t>
  </si>
  <si>
    <t>Kocięcka</t>
  </si>
  <si>
    <t>Dziektarzewo</t>
  </si>
  <si>
    <t>Galomin</t>
  </si>
  <si>
    <t>Gołala</t>
  </si>
  <si>
    <t>Goszczyce-Podlesie</t>
  </si>
  <si>
    <t>Kowieski</t>
  </si>
  <si>
    <t>Strzechowska</t>
  </si>
  <si>
    <t>Kiełki</t>
  </si>
  <si>
    <t>Święcki</t>
  </si>
  <si>
    <t>Korzybie</t>
  </si>
  <si>
    <t>Kruszewie</t>
  </si>
  <si>
    <t>Gąsecki</t>
  </si>
  <si>
    <t>Rybitwy-Zamoście</t>
  </si>
  <si>
    <t>Rzewin</t>
  </si>
  <si>
    <t>Ogonowo-Szczęsne</t>
  </si>
  <si>
    <t>Strzeszewscy</t>
  </si>
  <si>
    <t>Szymaki</t>
  </si>
  <si>
    <t>Tuski-Małe</t>
  </si>
  <si>
    <t>Tuski-Wielkie</t>
  </si>
  <si>
    <t>Sochoccy B-cia</t>
  </si>
  <si>
    <t>Ogonowo-Strzemienne</t>
  </si>
  <si>
    <t>Cieciórki</t>
  </si>
  <si>
    <t>Sochocin</t>
  </si>
  <si>
    <t>Ćwiklin</t>
  </si>
  <si>
    <t>Marczewski</t>
  </si>
  <si>
    <t>Drożdzyn</t>
  </si>
  <si>
    <t>Chamski</t>
  </si>
  <si>
    <t>Gutarzewo</t>
  </si>
  <si>
    <t>Rzempowski</t>
  </si>
  <si>
    <t>Jesionka</t>
  </si>
  <si>
    <t>Pajewski</t>
  </si>
  <si>
    <t>Kondrajec</t>
  </si>
  <si>
    <t>Sadkowski</t>
  </si>
  <si>
    <t>Kałęczyn</t>
  </si>
  <si>
    <t>Stefański</t>
  </si>
  <si>
    <t>Michowo</t>
  </si>
  <si>
    <t>Kalinowski</t>
  </si>
  <si>
    <t>Niewikla</t>
  </si>
  <si>
    <t>Przepitki</t>
  </si>
  <si>
    <t>Romański</t>
  </si>
  <si>
    <t>Pruszkowo</t>
  </si>
  <si>
    <t>Karnowski</t>
  </si>
  <si>
    <t>Smardzewo</t>
  </si>
  <si>
    <t>Szpondowo</t>
  </si>
  <si>
    <t>Wesołkowo</t>
  </si>
  <si>
    <t>Kasprzykowski</t>
  </si>
  <si>
    <t>Wierzbowiec</t>
  </si>
  <si>
    <t>Teodorowo</t>
  </si>
  <si>
    <t>Szmidkowski</t>
  </si>
  <si>
    <t>Szumlin</t>
  </si>
  <si>
    <t>Wyrzykowski</t>
  </si>
  <si>
    <t>Nowa Wrona</t>
  </si>
  <si>
    <t>Segen</t>
  </si>
  <si>
    <t>Hersz</t>
  </si>
  <si>
    <t>Omięciny</t>
  </si>
  <si>
    <t>Mosalski</t>
  </si>
  <si>
    <t>Proboszczowice</t>
  </si>
  <si>
    <t>Zinowski</t>
  </si>
  <si>
    <t>Bitkowice</t>
  </si>
  <si>
    <t>Drzewanowski</t>
  </si>
  <si>
    <t>Gaworzec-Górny</t>
  </si>
  <si>
    <t>Filleborn</t>
  </si>
  <si>
    <t>Buks</t>
  </si>
  <si>
    <t>Łazęki</t>
  </si>
  <si>
    <t>Smoliński
Karczewski</t>
  </si>
  <si>
    <t>Sobanice</t>
  </si>
  <si>
    <t>Zdzichowo</t>
  </si>
  <si>
    <t>Bożewo-Kmiece</t>
  </si>
  <si>
    <t>Strożęcin</t>
  </si>
  <si>
    <t>Bożewo-Szlacheckie</t>
  </si>
  <si>
    <t>Cywiny-Górne</t>
  </si>
  <si>
    <t>Cywiny-Krajki</t>
  </si>
  <si>
    <t>Dramino</t>
  </si>
  <si>
    <t>Tuderemo</t>
  </si>
  <si>
    <t>Kaczorowy</t>
  </si>
  <si>
    <t>Kotlewo</t>
  </si>
  <si>
    <t>Kowale "B"</t>
  </si>
  <si>
    <t>Obertyński</t>
  </si>
  <si>
    <t>Kowale "A"</t>
  </si>
  <si>
    <t>Kozolin</t>
  </si>
  <si>
    <t>Kraśniewo</t>
  </si>
  <si>
    <t>Weta-Rosiński</t>
  </si>
  <si>
    <t>Lutomierzyn</t>
  </si>
  <si>
    <t>Mystkowo</t>
  </si>
  <si>
    <t>Sakowski</t>
  </si>
  <si>
    <t>Niedarzyn</t>
  </si>
  <si>
    <t>Rybitwy-Kokoszki "B"</t>
  </si>
  <si>
    <t>Rybitwy-Kokoszki "A"</t>
  </si>
  <si>
    <t>Sałkowo</t>
  </si>
  <si>
    <t>Strożęcin "B"</t>
  </si>
  <si>
    <t>Śniegocki</t>
  </si>
  <si>
    <t>Strożęcin "A"</t>
  </si>
  <si>
    <t>Szapsk</t>
  </si>
  <si>
    <t>Witkowo-Pawlaki</t>
  </si>
  <si>
    <t>Mączewski</t>
  </si>
  <si>
    <t>Pilarskiego spadkobiercy</t>
  </si>
  <si>
    <t>Bońki</t>
  </si>
  <si>
    <t>Wójty Zamoście</t>
  </si>
  <si>
    <t>Syski</t>
  </si>
  <si>
    <t>Dalanówek</t>
  </si>
  <si>
    <t>Ilinko</t>
  </si>
  <si>
    <t>Skaliński</t>
  </si>
  <si>
    <t>Poczernin</t>
  </si>
  <si>
    <t>Góreckiego Sp.</t>
  </si>
  <si>
    <t>Pilitowo</t>
  </si>
  <si>
    <t>Siedlin</t>
  </si>
  <si>
    <t>Napiórkowski</t>
  </si>
  <si>
    <t>Siekluki</t>
  </si>
  <si>
    <t>Sieklucki</t>
  </si>
  <si>
    <t>Szeromin</t>
  </si>
  <si>
    <t>Wilamowice</t>
  </si>
  <si>
    <t xml:space="preserve">Piechna </t>
  </si>
  <si>
    <t>Żurawin</t>
  </si>
  <si>
    <t>Skarżyn</t>
  </si>
  <si>
    <t>Milewska</t>
  </si>
  <si>
    <t>Wychockie</t>
  </si>
  <si>
    <t>Januszewo</t>
  </si>
  <si>
    <t>wartość wpisana podwójnie</t>
  </si>
  <si>
    <t>Kuchary-Skotniki</t>
  </si>
  <si>
    <t>Pieścidła</t>
  </si>
  <si>
    <t>Trzymiszewski</t>
  </si>
  <si>
    <t>Przybojewo</t>
  </si>
  <si>
    <t>Roguszyn</t>
  </si>
  <si>
    <t>Gospodarewicz</t>
  </si>
  <si>
    <t>Okólski</t>
  </si>
  <si>
    <t>Smoszewo</t>
  </si>
  <si>
    <t>Hejman Jarecki</t>
  </si>
  <si>
    <t>Strzembowo</t>
  </si>
  <si>
    <t>Wólka-Przybojewska</t>
  </si>
  <si>
    <t>Zarembin</t>
  </si>
  <si>
    <t>Łbowo</t>
  </si>
  <si>
    <t>Heinrych</t>
  </si>
  <si>
    <t>Wilkowuje</t>
  </si>
  <si>
    <t>Kroczewo</t>
  </si>
  <si>
    <t>Gostolin</t>
  </si>
  <si>
    <t>Przyborowice-Zarzeczne</t>
  </si>
  <si>
    <t>Żebrowski</t>
  </si>
  <si>
    <t>Przyborowice-Dolne</t>
  </si>
  <si>
    <t>Brześkiewicza spadkobiercy</t>
  </si>
  <si>
    <t>Strubiny</t>
  </si>
  <si>
    <t>Wrońska</t>
  </si>
  <si>
    <t>Złotopolice</t>
  </si>
  <si>
    <t>Ketlin</t>
  </si>
  <si>
    <t>Zdunowo-Strużewo</t>
  </si>
  <si>
    <t>Naborowo</t>
  </si>
  <si>
    <t>Naborowiec</t>
  </si>
  <si>
    <t>Wójty-Zamoście</t>
  </si>
  <si>
    <t>m. Płońsk</t>
  </si>
  <si>
    <t>Zobrzeniecki</t>
  </si>
  <si>
    <t>Nowa-Wrona Lit "H"</t>
  </si>
  <si>
    <t>Sątrzaska A i B</t>
  </si>
  <si>
    <t>Karwacz</t>
  </si>
  <si>
    <t>przasnyski</t>
  </si>
  <si>
    <t>Korytkowski
Sokolnicki</t>
  </si>
  <si>
    <t>M.
S.</t>
  </si>
  <si>
    <t>Chrostowo-Brońki</t>
  </si>
  <si>
    <t>Kakowski</t>
  </si>
  <si>
    <t>Czartoryskiego spadkobiercy</t>
  </si>
  <si>
    <t>Bogdany</t>
  </si>
  <si>
    <t>Krzynowłoga Wielka</t>
  </si>
  <si>
    <t>Czaplice Wielkie</t>
  </si>
  <si>
    <t>Pszczółkowski</t>
  </si>
  <si>
    <t>Choszczewka</t>
  </si>
  <si>
    <t>Dzierzgowo</t>
  </si>
  <si>
    <t>Kraśniewski</t>
  </si>
  <si>
    <t>Czarzaste-Wielkie</t>
  </si>
  <si>
    <t>Czaplice Bąki</t>
  </si>
  <si>
    <t>Dąbrówka Ostrowska</t>
  </si>
  <si>
    <t>Ja.</t>
  </si>
  <si>
    <t>Duczymin</t>
  </si>
  <si>
    <t>Teod</t>
  </si>
  <si>
    <t>Dzierzgowo Koziorowo</t>
  </si>
  <si>
    <t>Zgoda</t>
  </si>
  <si>
    <t>Gadomiec Wyraki</t>
  </si>
  <si>
    <t>Czaplicka
Borowy</t>
  </si>
  <si>
    <t>Apolonia
Tomasz</t>
  </si>
  <si>
    <t>Gadomiec-Chrzczony</t>
  </si>
  <si>
    <t>Łosiewicki</t>
  </si>
  <si>
    <t>Grabowo-Zawady</t>
  </si>
  <si>
    <t>Gutocha</t>
  </si>
  <si>
    <t>Dłużewski</t>
  </si>
  <si>
    <t>Moczulski</t>
  </si>
  <si>
    <t>Kitki</t>
  </si>
  <si>
    <t>Gadomski</t>
  </si>
  <si>
    <t>Kownaty-Maciowięta</t>
  </si>
  <si>
    <t>Kuskowo-Dzierzno</t>
  </si>
  <si>
    <t>Dzieliński</t>
  </si>
  <si>
    <t>Łosiogóra</t>
  </si>
  <si>
    <t>Rakowiecki</t>
  </si>
  <si>
    <t>Łaczyno-Nowe</t>
  </si>
  <si>
    <t>Zebrowski</t>
  </si>
  <si>
    <t>Łaczyno-Stare</t>
  </si>
  <si>
    <t>Zatorski
Zarembski</t>
  </si>
  <si>
    <t>Stefan
Rajmund</t>
  </si>
  <si>
    <t>Mchówko A i B</t>
  </si>
  <si>
    <t>Miłoszewiec</t>
  </si>
  <si>
    <t>Żelechowska</t>
  </si>
  <si>
    <t>Dan.</t>
  </si>
  <si>
    <t>Miłoszewiec-Toki</t>
  </si>
  <si>
    <t>Romana spadkobiercy</t>
  </si>
  <si>
    <t>Obrąb</t>
  </si>
  <si>
    <t>Obrębiec</t>
  </si>
  <si>
    <t>Rostkowo</t>
  </si>
  <si>
    <t>Rzegnowo</t>
  </si>
  <si>
    <t>Rudno-Kmiece</t>
  </si>
  <si>
    <t>Wąsowskich spadkobiercy</t>
  </si>
  <si>
    <t>Zygmunta i Pelagii</t>
  </si>
  <si>
    <t>Rycice</t>
  </si>
  <si>
    <t>Romany-Sędzięta</t>
  </si>
  <si>
    <t>Rogale</t>
  </si>
  <si>
    <t>Szkoła Rolnicza</t>
  </si>
  <si>
    <t>Szumsk</t>
  </si>
  <si>
    <t>Nożewski</t>
  </si>
  <si>
    <t>Wacla</t>
  </si>
  <si>
    <t>Szpaki</t>
  </si>
  <si>
    <t>Wiśniewskiego spadkobiercy</t>
  </si>
  <si>
    <t>Sebory</t>
  </si>
  <si>
    <t>Partycki</t>
  </si>
  <si>
    <t>Ulasek</t>
  </si>
  <si>
    <t>Wiśniówek</t>
  </si>
  <si>
    <t>Zbrochy</t>
  </si>
  <si>
    <t>Wieczorkiewicz</t>
  </si>
  <si>
    <t>Wan.</t>
  </si>
  <si>
    <t>Żaboklik-Wielki</t>
  </si>
  <si>
    <t>Duczmiński</t>
  </si>
  <si>
    <t>Wola-Brzozowska</t>
  </si>
  <si>
    <t>Sienkowscy</t>
  </si>
  <si>
    <t>Mar. i J.</t>
  </si>
  <si>
    <t>Olgiergówka</t>
  </si>
  <si>
    <t>Olgiert</t>
  </si>
  <si>
    <t>Emma i
Stel.</t>
  </si>
  <si>
    <t>Huta-Majdan</t>
  </si>
  <si>
    <t>Trymieszewskiego spadkobiercy i Dłużewski Karol</t>
  </si>
  <si>
    <t>Bystre Chrzany</t>
  </si>
  <si>
    <t>Gołębie</t>
  </si>
  <si>
    <t>pułtusk</t>
  </si>
  <si>
    <t>Ojrzanowski</t>
  </si>
  <si>
    <t>Ślubowo</t>
  </si>
  <si>
    <t>Miron</t>
  </si>
  <si>
    <t>Jabłeczniki</t>
  </si>
  <si>
    <t>Kornatowski</t>
  </si>
  <si>
    <t>Gotardy</t>
  </si>
  <si>
    <t>Kowalewice</t>
  </si>
  <si>
    <t>Swoleckowo</t>
  </si>
  <si>
    <t>Bruliny</t>
  </si>
  <si>
    <t>Kuźnicki</t>
  </si>
  <si>
    <t>Koźniewo</t>
  </si>
  <si>
    <t>Kędzierski</t>
  </si>
  <si>
    <t>Jackowo</t>
  </si>
  <si>
    <t>Grzebski</t>
  </si>
  <si>
    <t>Kościesze</t>
  </si>
  <si>
    <t>Łubkowski</t>
  </si>
  <si>
    <t>Łachany</t>
  </si>
  <si>
    <t>Lubomin</t>
  </si>
  <si>
    <t>Mąkowski</t>
  </si>
  <si>
    <t>Świerkowo</t>
  </si>
  <si>
    <t>Dzierżanowska</t>
  </si>
  <si>
    <t>Świeszewko</t>
  </si>
  <si>
    <t>Broniewska</t>
  </si>
  <si>
    <t>Oktawin</t>
  </si>
  <si>
    <t>Oktawian</t>
  </si>
  <si>
    <t>Kędzierzawice</t>
  </si>
  <si>
    <t>Węglewski</t>
  </si>
  <si>
    <t>Słończewo</t>
  </si>
  <si>
    <t>Rosłowiec</t>
  </si>
  <si>
    <t>Godacze</t>
  </si>
  <si>
    <t>Kacperowo</t>
  </si>
  <si>
    <t>Okońska</t>
  </si>
  <si>
    <t>Daniłowski</t>
  </si>
  <si>
    <t>Rybarkiewicz i Majewska</t>
  </si>
  <si>
    <t>Sutnikowo</t>
  </si>
  <si>
    <t>Ołdaki</t>
  </si>
  <si>
    <t>Żebry Włosty</t>
  </si>
  <si>
    <t>Żebry Falbagi</t>
  </si>
  <si>
    <t>Żebry Tarały</t>
  </si>
  <si>
    <t>Skaszewo</t>
  </si>
  <si>
    <t>Pękawo</t>
  </si>
  <si>
    <t>Domaszewska</t>
  </si>
  <si>
    <t>Garnowo</t>
  </si>
  <si>
    <t>Czrzanowski</t>
  </si>
  <si>
    <t>Grochy Stare</t>
  </si>
  <si>
    <t>Nasierowski</t>
  </si>
  <si>
    <t>Izydor</t>
  </si>
  <si>
    <t>Grochy Krupy</t>
  </si>
  <si>
    <t>Żeromin I</t>
  </si>
  <si>
    <t>Żeromin II</t>
  </si>
  <si>
    <t>Kutasiewicz</t>
  </si>
  <si>
    <t>Nasielsk</t>
  </si>
  <si>
    <t>Sobicka</t>
  </si>
  <si>
    <t>Błędostowo</t>
  </si>
  <si>
    <t>Modzelewska</t>
  </si>
  <si>
    <t>Anastazja</t>
  </si>
  <si>
    <t>Chrcynno</t>
  </si>
  <si>
    <t>Peściorogi</t>
  </si>
  <si>
    <t>Jarkółowo</t>
  </si>
  <si>
    <t>Głodowo Glice</t>
  </si>
  <si>
    <t>Polikarp</t>
  </si>
  <si>
    <t>Głódowo Małe</t>
  </si>
  <si>
    <t>Łępice</t>
  </si>
  <si>
    <t>Gzowo</t>
  </si>
  <si>
    <t>Pokrzywnica Lgniąca</t>
  </si>
  <si>
    <t xml:space="preserve">Winnicki </t>
  </si>
  <si>
    <t>Autoniewo</t>
  </si>
  <si>
    <t>Niestępowo</t>
  </si>
  <si>
    <t>Obrębek</t>
  </si>
  <si>
    <t>Branik</t>
  </si>
  <si>
    <t>Łubienica</t>
  </si>
  <si>
    <t>Archutowski</t>
  </si>
  <si>
    <t>Pobyłkowo</t>
  </si>
  <si>
    <t>Łosewo</t>
  </si>
  <si>
    <t>Kleszewo</t>
  </si>
  <si>
    <t>Bau</t>
  </si>
  <si>
    <t>Moszyn</t>
  </si>
  <si>
    <t>Płoska</t>
  </si>
  <si>
    <t>Płocochowo</t>
  </si>
  <si>
    <t>wł. Szpitala w Pułtusku</t>
  </si>
  <si>
    <t>Baranowska</t>
  </si>
  <si>
    <t>Kocice</t>
  </si>
  <si>
    <t>Sulej</t>
  </si>
  <si>
    <t>Obryte</t>
  </si>
  <si>
    <t>Zambrzycki</t>
  </si>
  <si>
    <t>własność państwa</t>
  </si>
  <si>
    <t>Zambrzycka</t>
  </si>
  <si>
    <t xml:space="preserve">Reklewski </t>
  </si>
  <si>
    <t>Somianka</t>
  </si>
  <si>
    <t>Rybienko</t>
  </si>
  <si>
    <t>Skorki</t>
  </si>
  <si>
    <t>Kręgi</t>
  </si>
  <si>
    <t>Wola Mystkowska</t>
  </si>
  <si>
    <t>Związek Katolickich Kobiet</t>
  </si>
  <si>
    <t>Gołądkowo</t>
  </si>
  <si>
    <t>Zbroszki</t>
  </si>
  <si>
    <t>Skorosze</t>
  </si>
  <si>
    <t>Rebkowo</t>
  </si>
  <si>
    <t xml:space="preserve">Kalkstein </t>
  </si>
  <si>
    <t>Gnaty Zarazy</t>
  </si>
  <si>
    <t>Załęskie</t>
  </si>
  <si>
    <t>Maria i Henryka</t>
  </si>
  <si>
    <t>Gnaty Gromadze</t>
  </si>
  <si>
    <t>Gąsiorówka</t>
  </si>
  <si>
    <t>Syska</t>
  </si>
  <si>
    <t>Mystkowiec Stary</t>
  </si>
  <si>
    <t>Wyszków</t>
  </si>
  <si>
    <t>Rząśnik</t>
  </si>
  <si>
    <t>Zatory</t>
  </si>
  <si>
    <t>Przyłubie</t>
  </si>
  <si>
    <t>Wiktoryn</t>
  </si>
  <si>
    <t>Mierzęcin</t>
  </si>
  <si>
    <t>Gładczyn</t>
  </si>
  <si>
    <t>Zegrze</t>
  </si>
  <si>
    <t>Dosin</t>
  </si>
  <si>
    <t>Bobiński</t>
  </si>
  <si>
    <t>Krzwywicki</t>
  </si>
  <si>
    <t>Cyn</t>
  </si>
  <si>
    <t>radzymiński</t>
  </si>
  <si>
    <t>warszawski</t>
  </si>
  <si>
    <t>Arciechów-Kempiste</t>
  </si>
  <si>
    <t>Międzyleś</t>
  </si>
  <si>
    <t>Chrzęsne</t>
  </si>
  <si>
    <t>Tłuszcz</t>
  </si>
  <si>
    <t>Małopole</t>
  </si>
  <si>
    <t>Ryl</t>
  </si>
  <si>
    <t>Czernik A.</t>
  </si>
  <si>
    <t>Strachówka</t>
  </si>
  <si>
    <t>Łacki</t>
  </si>
  <si>
    <t>Dębinki</t>
  </si>
  <si>
    <t>Dąbkowizna</t>
  </si>
  <si>
    <t>Boboli</t>
  </si>
  <si>
    <t>Klembów</t>
  </si>
  <si>
    <t>Jadów</t>
  </si>
  <si>
    <t>Janów</t>
  </si>
  <si>
    <t>Szymanowska</t>
  </si>
  <si>
    <t>Jaktory</t>
  </si>
  <si>
    <t>Taube</t>
  </si>
  <si>
    <t>Kostra</t>
  </si>
  <si>
    <t>Lasy Dóbr Łochów</t>
  </si>
  <si>
    <t>Strachówka i Jadów</t>
  </si>
  <si>
    <t>Niegów</t>
  </si>
  <si>
    <t>Wyszyńscy</t>
  </si>
  <si>
    <t>W. S.</t>
  </si>
  <si>
    <t>Ręczaje</t>
  </si>
  <si>
    <t>Słabosiewicz</t>
  </si>
  <si>
    <t>Orszaghowo</t>
  </si>
  <si>
    <t>Kobyłka</t>
  </si>
  <si>
    <t>Piwki</t>
  </si>
  <si>
    <t>Rasztów</t>
  </si>
  <si>
    <t>Kamieńczyk</t>
  </si>
  <si>
    <t>Lesiewski</t>
  </si>
  <si>
    <t>Równe</t>
  </si>
  <si>
    <t>Radzyminek</t>
  </si>
  <si>
    <t>Radzymińska Spółka Ziemiańska</t>
  </si>
  <si>
    <t>Radoszyna</t>
  </si>
  <si>
    <t>Więckowska</t>
  </si>
  <si>
    <t>Szewnica</t>
  </si>
  <si>
    <t>Ślężany</t>
  </si>
  <si>
    <t>Gralewski</t>
  </si>
  <si>
    <t>Tadeuszów</t>
  </si>
  <si>
    <t>Dolecka</t>
  </si>
  <si>
    <t>Wawrzyna</t>
  </si>
  <si>
    <t>Wólka Dąbrowiecka</t>
  </si>
  <si>
    <t>Puciatycki</t>
  </si>
  <si>
    <t>Wola Rasztowska</t>
  </si>
  <si>
    <t>Młocki</t>
  </si>
  <si>
    <t>Wólka Kozłowska</t>
  </si>
  <si>
    <t>Staniewicz</t>
  </si>
  <si>
    <t>Wujówek</t>
  </si>
  <si>
    <t>Zawiszyn</t>
  </si>
  <si>
    <t>Zródnik</t>
  </si>
  <si>
    <t>Lewy</t>
  </si>
  <si>
    <t>Babice Wierzanki</t>
  </si>
  <si>
    <t>sierpecki</t>
  </si>
  <si>
    <t>Białe Błoto</t>
  </si>
  <si>
    <t>Sylwin</t>
  </si>
  <si>
    <t>Borkowo-Kościelne</t>
  </si>
  <si>
    <t>Borkowo-Wielkie</t>
  </si>
  <si>
    <t>Gaworski</t>
  </si>
  <si>
    <t>Kisielewo A.</t>
  </si>
  <si>
    <t>Kisielewo B.</t>
  </si>
  <si>
    <t>Dziembakowo</t>
  </si>
  <si>
    <t>Białyszewo</t>
  </si>
  <si>
    <t>Umiński</t>
  </si>
  <si>
    <t>Goleszyn</t>
  </si>
  <si>
    <t>Grodkowo-Zawisze</t>
  </si>
  <si>
    <t>Klicki</t>
  </si>
  <si>
    <t>Kosenice</t>
  </si>
  <si>
    <t>Pęski</t>
  </si>
  <si>
    <t>Kowalewo Podborne</t>
  </si>
  <si>
    <t>Kuniewo</t>
  </si>
  <si>
    <t>Listkowski</t>
  </si>
  <si>
    <t>Miłobędzyn</t>
  </si>
  <si>
    <t>Piastowo</t>
  </si>
  <si>
    <t>Stefankowo</t>
  </si>
  <si>
    <t>Wrona</t>
  </si>
  <si>
    <t>Susk Nowy</t>
  </si>
  <si>
    <t>Szampan</t>
  </si>
  <si>
    <t>Warzynek I</t>
  </si>
  <si>
    <t>Warzynek II</t>
  </si>
  <si>
    <t>Zglinicki</t>
  </si>
  <si>
    <t>Warzyn Kmiecy</t>
  </si>
  <si>
    <t>Łompicki</t>
  </si>
  <si>
    <t>Blinno</t>
  </si>
  <si>
    <t>Gójsk</t>
  </si>
  <si>
    <t>Schwarzburg</t>
  </si>
  <si>
    <t>Gitner</t>
  </si>
  <si>
    <t>Brochocka</t>
  </si>
  <si>
    <t>Śniechy</t>
  </si>
  <si>
    <t>Sudragi</t>
  </si>
  <si>
    <t>Jarociński</t>
  </si>
  <si>
    <t>Drachowo</t>
  </si>
  <si>
    <t>Koziebrody</t>
  </si>
  <si>
    <t>De Thun</t>
  </si>
  <si>
    <t>Kraszewo-Podborne</t>
  </si>
  <si>
    <t>Wieliczko</t>
  </si>
  <si>
    <t>Niedróż Młody</t>
  </si>
  <si>
    <t>Osiek-Włosty-Bory</t>
  </si>
  <si>
    <t>Zawidz Mały</t>
  </si>
  <si>
    <t>Bańkowski</t>
  </si>
  <si>
    <t>Cieśliński</t>
  </si>
  <si>
    <t>Dobrzenice Małe</t>
  </si>
  <si>
    <t>Dzięgielewo</t>
  </si>
  <si>
    <t>Krzętowski</t>
  </si>
  <si>
    <t>Kolczyn</t>
  </si>
  <si>
    <t>Kotarczyn</t>
  </si>
  <si>
    <t>Kozice</t>
  </si>
  <si>
    <t>Lutomirski</t>
  </si>
  <si>
    <t>Klerowo</t>
  </si>
  <si>
    <t>Kurówko</t>
  </si>
  <si>
    <t>Chruścicki</t>
  </si>
  <si>
    <t>Goćkowski</t>
  </si>
  <si>
    <t>Rempin</t>
  </si>
  <si>
    <t>Romańtowo</t>
  </si>
  <si>
    <t>Sulkowo-Bariany</t>
  </si>
  <si>
    <t>Smorzewo</t>
  </si>
  <si>
    <t>Załuszyn I</t>
  </si>
  <si>
    <t>Załuszyn II</t>
  </si>
  <si>
    <t>Załuszyn III</t>
  </si>
  <si>
    <t>Zglenice Duże I</t>
  </si>
  <si>
    <t>Pomirska</t>
  </si>
  <si>
    <t>Zglenice Duże II</t>
  </si>
  <si>
    <t>Sułkowski</t>
  </si>
  <si>
    <t>Zglenice Duże III</t>
  </si>
  <si>
    <t>Czachorski</t>
  </si>
  <si>
    <t>Zglenice Małe</t>
  </si>
  <si>
    <t>Koziorowski</t>
  </si>
  <si>
    <t>Żółtowo</t>
  </si>
  <si>
    <t>Żuki I</t>
  </si>
  <si>
    <t>Żuki II</t>
  </si>
  <si>
    <t>Żuromin</t>
  </si>
  <si>
    <t>Cieciersk</t>
  </si>
  <si>
    <t>Gałczyn</t>
  </si>
  <si>
    <t>Niebraś</t>
  </si>
  <si>
    <t>Kruszenica</t>
  </si>
  <si>
    <t>Maliszewski</t>
  </si>
  <si>
    <t>Kondrajec-Pański</t>
  </si>
  <si>
    <t>Żukowo-Strusie</t>
  </si>
  <si>
    <t>Żukowo-Wawrzonki</t>
  </si>
  <si>
    <t>Łukomie</t>
  </si>
  <si>
    <t>Rościszewo</t>
  </si>
  <si>
    <t>Sierpc</t>
  </si>
  <si>
    <t>Ley</t>
  </si>
  <si>
    <t xml:space="preserve">Gołuszyn </t>
  </si>
  <si>
    <t>Stawiszyn</t>
  </si>
  <si>
    <t>Runkiewicz</t>
  </si>
  <si>
    <t>Pączkowo</t>
  </si>
  <si>
    <t xml:space="preserve">Sławęcin  </t>
  </si>
  <si>
    <t>Abczyński</t>
  </si>
  <si>
    <t>Sławiszyn-Łaziska</t>
  </si>
  <si>
    <t>Rzesztowski</t>
  </si>
  <si>
    <t>Sławiszyn-Głodowo</t>
  </si>
  <si>
    <t>Byliński
Osiecki</t>
  </si>
  <si>
    <t>H.
Lucjan</t>
  </si>
  <si>
    <t>Zgliczyn-Glinki</t>
  </si>
  <si>
    <t>Chądzyny Krusze</t>
  </si>
  <si>
    <t>Gutkowo</t>
  </si>
  <si>
    <t>Gatczyński</t>
  </si>
  <si>
    <t>Cendały</t>
  </si>
  <si>
    <t>Dreglin</t>
  </si>
  <si>
    <t>Rachocin</t>
  </si>
  <si>
    <t>Krzeczanowo</t>
  </si>
  <si>
    <t>Unieck</t>
  </si>
  <si>
    <t>Grzędowo</t>
  </si>
  <si>
    <t>Kosemin</t>
  </si>
  <si>
    <t>Kokaszczyński</t>
  </si>
  <si>
    <t>Jeżowo-Poświętne</t>
  </si>
  <si>
    <t>Kęsice</t>
  </si>
  <si>
    <t>Goszczycka</t>
  </si>
  <si>
    <t>Schabajewo</t>
  </si>
  <si>
    <t>Skoczkowo</t>
  </si>
  <si>
    <t>Rogalewicz</t>
  </si>
  <si>
    <t>Suleńczyce</t>
  </si>
  <si>
    <t>Włóczewska</t>
  </si>
  <si>
    <t>Szumanie-Bakalary</t>
  </si>
  <si>
    <t>Starczewski</t>
  </si>
  <si>
    <t>Zgagowo</t>
  </si>
  <si>
    <t>Chamsk</t>
  </si>
  <si>
    <t>Franciszkowo</t>
  </si>
  <si>
    <t>Adrian</t>
  </si>
  <si>
    <t>Poniatowo</t>
  </si>
  <si>
    <t>Kozakowska</t>
  </si>
  <si>
    <t>Kwaśno</t>
  </si>
  <si>
    <t>Preuss</t>
  </si>
  <si>
    <t>Piaseczyński</t>
  </si>
  <si>
    <t>Bieżuń</t>
  </si>
  <si>
    <t>Tartak</t>
  </si>
  <si>
    <t>Wieluń-Zalesie</t>
  </si>
  <si>
    <t>Wieluński</t>
  </si>
  <si>
    <t>Kozłów-Biskupi</t>
  </si>
  <si>
    <t>suchaczewski</t>
  </si>
  <si>
    <t>Kumanowska</t>
  </si>
  <si>
    <t>Brzozów</t>
  </si>
  <si>
    <t>Iłów</t>
  </si>
  <si>
    <t>Brochów</t>
  </si>
  <si>
    <t>Braki</t>
  </si>
  <si>
    <t>Fogel</t>
  </si>
  <si>
    <t>Ćmiszew</t>
  </si>
  <si>
    <t xml:space="preserve">Czerwonka ABC i Fol. </t>
  </si>
  <si>
    <t>Chodaków</t>
  </si>
  <si>
    <t>Gorbolewskiego spadkobiercy</t>
  </si>
  <si>
    <t>Cezariusz</t>
  </si>
  <si>
    <t>Gawtów</t>
  </si>
  <si>
    <t>Blumtrita spadkobiercy</t>
  </si>
  <si>
    <t>Gradów</t>
  </si>
  <si>
    <t>Giżyce</t>
  </si>
  <si>
    <t>Jeżówka</t>
  </si>
  <si>
    <t xml:space="preserve">Ruszczyńska </t>
  </si>
  <si>
    <t>Kawenczyn</t>
  </si>
  <si>
    <t>Szymanów</t>
  </si>
  <si>
    <t>Berowski</t>
  </si>
  <si>
    <t>Kazimierzów</t>
  </si>
  <si>
    <t>Burczak-Abramowicz</t>
  </si>
  <si>
    <t>Skawiński</t>
  </si>
  <si>
    <t>Kożuszki</t>
  </si>
  <si>
    <t>Lubiejew</t>
  </si>
  <si>
    <t>Jeżówka Rybnowska</t>
  </si>
  <si>
    <t>Żelazowska</t>
  </si>
  <si>
    <t>Młodzieszyn</t>
  </si>
  <si>
    <t>Iwanicka</t>
  </si>
  <si>
    <t>Związek Izb i Organizacji Rolniczych</t>
  </si>
  <si>
    <t>Ostrowce</t>
  </si>
  <si>
    <t>Różycka</t>
  </si>
  <si>
    <t>Pawtowice</t>
  </si>
  <si>
    <t>Paski</t>
  </si>
  <si>
    <t>Rokotów</t>
  </si>
  <si>
    <t>Kaczorowska</t>
  </si>
  <si>
    <t>Izabella</t>
  </si>
  <si>
    <t>Seroki</t>
  </si>
  <si>
    <t>Seroczyńskiego spadkobiercy</t>
  </si>
  <si>
    <t>Izasław</t>
  </si>
  <si>
    <t>Burczak Abramowicz</t>
  </si>
  <si>
    <t>Strugi</t>
  </si>
  <si>
    <t xml:space="preserve">Brudziński </t>
  </si>
  <si>
    <t>Żukotyński</t>
  </si>
  <si>
    <t>Bojasiński</t>
  </si>
  <si>
    <t>Trojanów i Dobra Trojanów</t>
  </si>
  <si>
    <t>Brzozowska</t>
  </si>
  <si>
    <t>Tyczynogi</t>
  </si>
  <si>
    <t>Teresin Gaj</t>
  </si>
  <si>
    <t>Tułowice</t>
  </si>
  <si>
    <t>Feliks i Wanda</t>
  </si>
  <si>
    <t>Widna</t>
  </si>
  <si>
    <t>Gdowskiego spadkobiercy</t>
  </si>
  <si>
    <t>Trawińskiego spadkobiercy</t>
  </si>
  <si>
    <t>Górecki
Mrugalska</t>
  </si>
  <si>
    <t>Jerzy i Zugmunt
Wanda</t>
  </si>
  <si>
    <t>Zatusków</t>
  </si>
  <si>
    <t>Żdżarów</t>
  </si>
  <si>
    <t>Śliwczyński</t>
  </si>
  <si>
    <t xml:space="preserve">Kucharzuk </t>
  </si>
  <si>
    <t>Szymon i Wacław</t>
  </si>
  <si>
    <t>Danusin</t>
  </si>
  <si>
    <t>sokołowski</t>
  </si>
  <si>
    <t>Kaczyński</t>
  </si>
  <si>
    <t>Łuzki-Ludwinów</t>
  </si>
  <si>
    <t>Toczystki-Czortki</t>
  </si>
  <si>
    <t>Grzymała i Jakobielska</t>
  </si>
  <si>
    <t>Korczew</t>
  </si>
  <si>
    <t xml:space="preserve">Ostrowski </t>
  </si>
  <si>
    <t>Krystyn</t>
  </si>
  <si>
    <t>Renata</t>
  </si>
  <si>
    <t>Bartków</t>
  </si>
  <si>
    <t xml:space="preserve">Drażniew - lasy </t>
  </si>
  <si>
    <t>Tokary - lasy</t>
  </si>
  <si>
    <t>Weckiego spadkobiercy</t>
  </si>
  <si>
    <t>Kalisiak</t>
  </si>
  <si>
    <t>Majdan Kupiętyński</t>
  </si>
  <si>
    <t>Milewko</t>
  </si>
  <si>
    <t>Majdan B</t>
  </si>
  <si>
    <t>Krynica</t>
  </si>
  <si>
    <t>Gierwatowscy</t>
  </si>
  <si>
    <t>I. i M.</t>
  </si>
  <si>
    <t>Ząbków</t>
  </si>
  <si>
    <t>Kudelczyn</t>
  </si>
  <si>
    <t>Raczyńska</t>
  </si>
  <si>
    <t>Przeździatka i Nowawieś</t>
  </si>
  <si>
    <t>Malewicz</t>
  </si>
  <si>
    <t>Repki</t>
  </si>
  <si>
    <t>Darnałowicz</t>
  </si>
  <si>
    <t>T. i I.</t>
  </si>
  <si>
    <t>Kamianka</t>
  </si>
  <si>
    <t>Skrzeszew</t>
  </si>
  <si>
    <t>Chruściechowski</t>
  </si>
  <si>
    <t xml:space="preserve">T.  </t>
  </si>
  <si>
    <t>Karskie</t>
  </si>
  <si>
    <t>Frankopol</t>
  </si>
  <si>
    <t>Moczulska</t>
  </si>
  <si>
    <t>Kamila</t>
  </si>
  <si>
    <t>Szkopy</t>
  </si>
  <si>
    <t>Bujalska</t>
  </si>
  <si>
    <t>Wirów</t>
  </si>
  <si>
    <t>Trojanowska</t>
  </si>
  <si>
    <t>Mołomotki</t>
  </si>
  <si>
    <t>Ignacpol</t>
  </si>
  <si>
    <t>Strus</t>
  </si>
  <si>
    <t>Kończytrudy</t>
  </si>
  <si>
    <t>Mroczek</t>
  </si>
  <si>
    <t>Bachorza</t>
  </si>
  <si>
    <t>Kurowice</t>
  </si>
  <si>
    <t>Trębicki</t>
  </si>
  <si>
    <t>Sabnie</t>
  </si>
  <si>
    <t>Moniuszko</t>
  </si>
  <si>
    <t xml:space="preserve">Józefa </t>
  </si>
  <si>
    <t>Kupiętyn</t>
  </si>
  <si>
    <t>Winnickiego  spadkobiercy</t>
  </si>
  <si>
    <t>Zółkowski</t>
  </si>
  <si>
    <t>Sterdyń, Seroczynek, Paulinów i Golanki</t>
  </si>
  <si>
    <t>Sterdyń</t>
  </si>
  <si>
    <t>Łazów-Padarew</t>
  </si>
  <si>
    <t>Ceranów</t>
  </si>
  <si>
    <t>Glina</t>
  </si>
  <si>
    <t>Okoły</t>
  </si>
  <si>
    <t>Bejram Ali, Bakow Wiera</t>
  </si>
  <si>
    <t>Skruda</t>
  </si>
  <si>
    <t>Okuniew</t>
  </si>
  <si>
    <t>Długa-Kościelna</t>
  </si>
  <si>
    <t>Sobiekursk</t>
  </si>
  <si>
    <t>Otwock-Wielki</t>
  </si>
  <si>
    <t xml:space="preserve">Kobyliński </t>
  </si>
  <si>
    <t>Golachy</t>
  </si>
  <si>
    <t>Zakroczym</t>
  </si>
  <si>
    <t>Poniatów</t>
  </si>
  <si>
    <t>Kolonia-Augustów</t>
  </si>
  <si>
    <t>Nieporęt</t>
  </si>
  <si>
    <t>Zwolanowski</t>
  </si>
  <si>
    <t>Zegrze Park</t>
  </si>
  <si>
    <t>Wieliszew</t>
  </si>
  <si>
    <t xml:space="preserve">Pfefer </t>
  </si>
  <si>
    <t>Poddębie</t>
  </si>
  <si>
    <t>Dobra-Nieporęt</t>
  </si>
  <si>
    <t>Bródno</t>
  </si>
  <si>
    <t>Lewiepol</t>
  </si>
  <si>
    <t>Bank Ziemski we Lwowie</t>
  </si>
  <si>
    <t>Lewanów</t>
  </si>
  <si>
    <t>Kanarek</t>
  </si>
  <si>
    <t>Elsnerów</t>
  </si>
  <si>
    <t>Kłakiewicz</t>
  </si>
  <si>
    <t>Dotrzym</t>
  </si>
  <si>
    <t>Goździński</t>
  </si>
  <si>
    <t>Klucz</t>
  </si>
  <si>
    <t>Wola-Grzybowska</t>
  </si>
  <si>
    <t>Sulejówek</t>
  </si>
  <si>
    <t>Butholtz</t>
  </si>
  <si>
    <t>Reguły</t>
  </si>
  <si>
    <t>Trylski</t>
  </si>
  <si>
    <t>Pęcice</t>
  </si>
  <si>
    <t>Marylscy, Łuszczewscy</t>
  </si>
  <si>
    <t>Chlebów</t>
  </si>
  <si>
    <t>Marylska</t>
  </si>
  <si>
    <t>Strzykuły</t>
  </si>
  <si>
    <t>Detkens</t>
  </si>
  <si>
    <t>Szpital Psych. w Tworkach</t>
  </si>
  <si>
    <t>Kręczki-Kaputy</t>
  </si>
  <si>
    <t>Zarząd m. Warszawy</t>
  </si>
  <si>
    <t>Żbików</t>
  </si>
  <si>
    <t>Leszno-Wola</t>
  </si>
  <si>
    <t>Nowa-Iwiczna</t>
  </si>
  <si>
    <t>Obory-Łyczyn</t>
  </si>
  <si>
    <t>Jeziorna</t>
  </si>
  <si>
    <t xml:space="preserve">Obory </t>
  </si>
  <si>
    <t>Okęcie</t>
  </si>
  <si>
    <t>Wilanów</t>
  </si>
  <si>
    <t>Powsin</t>
  </si>
  <si>
    <t>Falenty</t>
  </si>
  <si>
    <t>Zamienie</t>
  </si>
  <si>
    <t>Trojdesiewicz</t>
  </si>
  <si>
    <t>Kazuń-Polski</t>
  </si>
  <si>
    <t>Nolken</t>
  </si>
  <si>
    <t>Danuta</t>
  </si>
  <si>
    <t>Cybulice</t>
  </si>
  <si>
    <t>Drozdowska</t>
  </si>
  <si>
    <t>Jarosiewicz</t>
  </si>
  <si>
    <t>Szeligi I</t>
  </si>
  <si>
    <t>Blizne</t>
  </si>
  <si>
    <t xml:space="preserve">Jawornicka </t>
  </si>
  <si>
    <t>Szeligi II</t>
  </si>
  <si>
    <t>Jawornicki</t>
  </si>
  <si>
    <t>Bronisze</t>
  </si>
  <si>
    <t>Macierzysz</t>
  </si>
  <si>
    <t xml:space="preserve">Matysowa </t>
  </si>
  <si>
    <t>Umiastowo-Klimonty</t>
  </si>
  <si>
    <t>Mysiadło</t>
  </si>
  <si>
    <t>Eisele</t>
  </si>
  <si>
    <t>Basiński</t>
  </si>
  <si>
    <t>Zaborówek</t>
  </si>
  <si>
    <t xml:space="preserve">Zaborów </t>
  </si>
  <si>
    <t>Goldstand</t>
  </si>
  <si>
    <t>Wąsy</t>
  </si>
  <si>
    <t>Wyczółki</t>
  </si>
  <si>
    <t>Łagowski</t>
  </si>
  <si>
    <t>Lipków</t>
  </si>
  <si>
    <t>Suwald</t>
  </si>
  <si>
    <t>Borzęcin</t>
  </si>
  <si>
    <t>Zaborów-Leśny</t>
  </si>
  <si>
    <t>Opaleń</t>
  </si>
  <si>
    <t>Młociny</t>
  </si>
  <si>
    <t>Signera spadkobiercy</t>
  </si>
  <si>
    <t>Pietrasiewicz, Jacobson</t>
  </si>
  <si>
    <t>Ruchna</t>
  </si>
  <si>
    <t>Ruchenko</t>
  </si>
  <si>
    <t>Szaruty</t>
  </si>
  <si>
    <t>Jartypory</t>
  </si>
  <si>
    <t>Butterów</t>
  </si>
  <si>
    <t>Miedzna</t>
  </si>
  <si>
    <t>Turna</t>
  </si>
  <si>
    <t>Popielowo</t>
  </si>
  <si>
    <t>Chmielew</t>
  </si>
  <si>
    <t>Grębków</t>
  </si>
  <si>
    <t>Ryczyca</t>
  </si>
  <si>
    <t>Sinołęka</t>
  </si>
  <si>
    <t>Baczki</t>
  </si>
  <si>
    <t>Łochów</t>
  </si>
  <si>
    <t>Perlisa spadkobiercy</t>
  </si>
  <si>
    <t>Kurnatowskiej spadkobiercy</t>
  </si>
  <si>
    <t>Brzuza</t>
  </si>
  <si>
    <t xml:space="preserve">Kurnatowskia </t>
  </si>
  <si>
    <t>Stefanin</t>
  </si>
  <si>
    <t>Kołodziąż</t>
  </si>
  <si>
    <t>Sadowne</t>
  </si>
  <si>
    <t>Zopiówka</t>
  </si>
  <si>
    <t>Kiełczew</t>
  </si>
  <si>
    <t>Prostyń</t>
  </si>
  <si>
    <t>Miednik</t>
  </si>
  <si>
    <t>Ossówno</t>
  </si>
  <si>
    <t>Gołębiówka</t>
  </si>
  <si>
    <t>Sionna</t>
  </si>
  <si>
    <t>Filewicz</t>
  </si>
  <si>
    <t>Wilczonek</t>
  </si>
  <si>
    <t>Woroniecki Korybut-</t>
  </si>
  <si>
    <t>Kwaśnianka</t>
  </si>
  <si>
    <t>Wólka Proszewska</t>
  </si>
  <si>
    <t>Jarmiński</t>
  </si>
  <si>
    <t>Dziewicka
Stycel</t>
  </si>
  <si>
    <t>Karaś</t>
  </si>
  <si>
    <t>Zakłady Przemysłowe "Elibor"</t>
  </si>
  <si>
    <t>Nitrat S.A.</t>
  </si>
  <si>
    <t>Westa-Poznań</t>
  </si>
  <si>
    <t>Zofii Pole</t>
  </si>
  <si>
    <r>
      <t>Schl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sser</t>
    </r>
  </si>
  <si>
    <r>
      <t xml:space="preserve">Szpital im. Wincentego </t>
    </r>
    <r>
      <rPr>
        <sz val="11"/>
        <rFont val="Calibri"/>
        <family val="2"/>
        <charset val="238"/>
      </rPr>
      <t>à</t>
    </r>
    <r>
      <rPr>
        <sz val="11"/>
        <rFont val="Calibri"/>
        <family val="2"/>
        <charset val="238"/>
        <scheme val="minor"/>
      </rPr>
      <t xml:space="preserve"> Paulo</t>
    </r>
  </si>
  <si>
    <r>
      <t>Schr</t>
    </r>
    <r>
      <rPr>
        <sz val="11"/>
        <rFont val="Calibri"/>
        <family val="2"/>
        <charset val="238"/>
      </rPr>
      <t>öter</t>
    </r>
  </si>
  <si>
    <r>
      <t>Hans J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rgen</t>
    </r>
  </si>
  <si>
    <r>
      <t>Z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tbizchen</t>
    </r>
  </si>
  <si>
    <r>
      <t>B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cker</t>
    </r>
  </si>
  <si>
    <t>Woźniki, Ludwinówka</t>
  </si>
  <si>
    <r>
      <t>G</t>
    </r>
    <r>
      <rPr>
        <sz val="11"/>
        <rFont val="Calibri"/>
        <family val="2"/>
        <charset val="238"/>
      </rPr>
      <t>ünther</t>
    </r>
  </si>
  <si>
    <r>
      <t>F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rster</t>
    </r>
  </si>
  <si>
    <r>
      <t>G</t>
    </r>
    <r>
      <rPr>
        <sz val="11"/>
        <rFont val="Calibri"/>
        <family val="2"/>
        <charset val="238"/>
      </rPr>
      <t>ötz-Okocimski</t>
    </r>
  </si>
  <si>
    <t>Pinchas i
Jeremiasz</t>
  </si>
  <si>
    <r>
      <t>Z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rcher</t>
    </r>
  </si>
  <si>
    <r>
      <t>B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ller</t>
    </r>
  </si>
  <si>
    <r>
      <t>Larisch-M</t>
    </r>
    <r>
      <rPr>
        <sz val="11"/>
        <rFont val="Calibri"/>
        <family val="2"/>
        <charset val="238"/>
      </rPr>
      <t>önnich (dr)</t>
    </r>
  </si>
  <si>
    <r>
      <t>R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benbauer</t>
    </r>
  </si>
  <si>
    <r>
      <t>W</t>
    </r>
    <r>
      <rPr>
        <sz val="11"/>
        <rFont val="Calibri"/>
        <family val="2"/>
        <charset val="238"/>
      </rPr>
      <t>ürtz</t>
    </r>
  </si>
  <si>
    <r>
      <t>Sch</t>
    </r>
    <r>
      <rPr>
        <sz val="11"/>
        <rFont val="Calibri"/>
        <family val="2"/>
      </rPr>
      <t>ö</t>
    </r>
    <r>
      <rPr>
        <sz val="11"/>
        <rFont val="Calibri"/>
        <family val="2"/>
        <charset val="238"/>
      </rPr>
      <t>n</t>
    </r>
  </si>
  <si>
    <r>
      <t>F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rster
F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rster (z d. Ruth)</t>
    </r>
  </si>
  <si>
    <r>
      <t>de R</t>
    </r>
    <r>
      <rPr>
        <sz val="11"/>
        <rFont val="Times New Roman"/>
        <family val="1"/>
        <charset val="238"/>
      </rPr>
      <t>è</t>
    </r>
    <r>
      <rPr>
        <sz val="11"/>
        <rFont val="Calibri"/>
        <family val="2"/>
        <charset val="238"/>
        <scheme val="minor"/>
      </rPr>
      <t>ge, major</t>
    </r>
  </si>
  <si>
    <r>
      <t>M</t>
    </r>
    <r>
      <rPr>
        <sz val="11"/>
        <rFont val="Calibri"/>
        <family val="2"/>
        <charset val="238"/>
      </rPr>
      <t>üller</t>
    </r>
  </si>
  <si>
    <r>
      <t>Sch</t>
    </r>
    <r>
      <rPr>
        <sz val="11"/>
        <rFont val="Calibri"/>
        <family val="2"/>
        <charset val="238"/>
      </rPr>
      <t>ütz</t>
    </r>
  </si>
  <si>
    <r>
      <t>H</t>
    </r>
    <r>
      <rPr>
        <sz val="11"/>
        <rFont val="Calibri"/>
        <family val="2"/>
        <charset val="238"/>
      </rPr>
      <t>ö</t>
    </r>
    <r>
      <rPr>
        <sz val="11"/>
        <rFont val="Calibri"/>
        <family val="2"/>
        <charset val="238"/>
        <scheme val="minor"/>
      </rPr>
      <t>ne</t>
    </r>
  </si>
  <si>
    <r>
      <t>R</t>
    </r>
    <r>
      <rPr>
        <sz val="11"/>
        <rFont val="Calibri"/>
        <family val="2"/>
        <charset val="238"/>
      </rPr>
      <t>ömer</t>
    </r>
  </si>
  <si>
    <r>
      <t>G</t>
    </r>
    <r>
      <rPr>
        <sz val="11"/>
        <rFont val="Calibri"/>
        <family val="2"/>
        <charset val="238"/>
      </rPr>
      <t>ötz</t>
    </r>
  </si>
  <si>
    <r>
      <t>B</t>
    </r>
    <r>
      <rPr>
        <sz val="11"/>
        <rFont val="Calibri"/>
        <family val="2"/>
        <charset val="238"/>
      </rPr>
      <t>ö</t>
    </r>
    <r>
      <rPr>
        <sz val="11"/>
        <rFont val="Calibri"/>
        <family val="2"/>
        <charset val="238"/>
        <scheme val="minor"/>
      </rPr>
      <t>lke</t>
    </r>
  </si>
  <si>
    <r>
      <t>K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tner</t>
    </r>
  </si>
  <si>
    <r>
      <t>Su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swein</t>
    </r>
  </si>
  <si>
    <r>
      <t>W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nschick</t>
    </r>
  </si>
  <si>
    <r>
      <t>L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sch</t>
    </r>
  </si>
  <si>
    <r>
      <t>R</t>
    </r>
    <r>
      <rPr>
        <sz val="11"/>
        <rFont val="Calibri"/>
        <family val="2"/>
        <charset val="238"/>
      </rPr>
      <t>öhring</t>
    </r>
  </si>
  <si>
    <r>
      <rPr>
        <sz val="11"/>
        <rFont val="Times New Roman"/>
        <family val="1"/>
        <charset val="238"/>
      </rPr>
      <t>Fü</t>
    </r>
    <r>
      <rPr>
        <sz val="11"/>
        <rFont val="Calibri"/>
        <family val="2"/>
        <charset val="238"/>
      </rPr>
      <t>rich</t>
    </r>
  </si>
  <si>
    <r>
      <t>Kr</t>
    </r>
    <r>
      <rPr>
        <sz val="11"/>
        <rFont val="Calibri"/>
        <family val="2"/>
        <charset val="238"/>
      </rPr>
      <t>öhling</t>
    </r>
  </si>
  <si>
    <r>
      <t>L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ttwitz</t>
    </r>
  </si>
  <si>
    <r>
      <t>Sch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ller</t>
    </r>
  </si>
  <si>
    <r>
      <t>B</t>
    </r>
    <r>
      <rPr>
        <sz val="11"/>
        <rFont val="Calibri"/>
        <family val="2"/>
        <charset val="238"/>
      </rPr>
      <t>öttner</t>
    </r>
  </si>
  <si>
    <r>
      <t>Larisch-M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nnich (hr.)</t>
    </r>
  </si>
  <si>
    <r>
      <t>Gr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nberg</t>
    </r>
  </si>
  <si>
    <r>
      <t>M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nchberg
Wessel</t>
    </r>
  </si>
  <si>
    <r>
      <t>G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lke</t>
    </r>
  </si>
  <si>
    <r>
      <t>G</t>
    </r>
    <r>
      <rPr>
        <sz val="11"/>
        <rFont val="Calibri"/>
        <family val="2"/>
        <charset val="238"/>
      </rPr>
      <t>örtz</t>
    </r>
  </si>
  <si>
    <r>
      <t>Holl</t>
    </r>
    <r>
      <rPr>
        <sz val="11"/>
        <rFont val="Calibri"/>
        <family val="2"/>
        <charset val="238"/>
      </rPr>
      <t>ä</t>
    </r>
    <r>
      <rPr>
        <sz val="11"/>
        <rFont val="Calibri"/>
        <family val="2"/>
        <charset val="238"/>
        <scheme val="minor"/>
      </rPr>
      <t>nder i inni</t>
    </r>
  </si>
  <si>
    <r>
      <t>F</t>
    </r>
    <r>
      <rPr>
        <sz val="11"/>
        <rFont val="Times New Roman"/>
        <family val="1"/>
        <charset val="238"/>
      </rPr>
      <t>ürnrohr</t>
    </r>
  </si>
  <si>
    <r>
      <t>M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bius</t>
    </r>
  </si>
  <si>
    <r>
      <t>K</t>
    </r>
    <r>
      <rPr>
        <sz val="11"/>
        <rFont val="Calibri"/>
        <family val="2"/>
        <charset val="238"/>
      </rPr>
      <t>ünstler</t>
    </r>
  </si>
  <si>
    <r>
      <t>Sch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nfeld</t>
    </r>
  </si>
  <si>
    <r>
      <t>B</t>
    </r>
    <r>
      <rPr>
        <sz val="11"/>
        <rFont val="Calibri"/>
        <family val="2"/>
        <charset val="238"/>
      </rPr>
      <t>öhlke</t>
    </r>
  </si>
  <si>
    <r>
      <t>B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benroth</t>
    </r>
  </si>
  <si>
    <r>
      <t>Schw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nke</t>
    </r>
  </si>
  <si>
    <r>
      <t>Pr</t>
    </r>
    <r>
      <rPr>
        <sz val="11"/>
        <rFont val="Calibri"/>
        <family val="2"/>
        <charset val="238"/>
      </rPr>
      <t>üffer</t>
    </r>
  </si>
  <si>
    <r>
      <t>K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>hler</t>
    </r>
  </si>
  <si>
    <r>
      <t>G</t>
    </r>
    <r>
      <rPr>
        <sz val="11"/>
        <rFont val="Calibri"/>
        <family val="2"/>
        <charset val="238"/>
      </rPr>
      <t>ünther Haller</t>
    </r>
  </si>
  <si>
    <r>
      <t>Br</t>
    </r>
    <r>
      <rPr>
        <sz val="11"/>
        <rFont val="Calibri"/>
        <family val="2"/>
        <charset val="238"/>
      </rPr>
      <t>ück</t>
    </r>
  </si>
  <si>
    <r>
      <t>R</t>
    </r>
    <r>
      <rPr>
        <sz val="11"/>
        <rFont val="Times New Roman"/>
        <family val="1"/>
        <charset val="238"/>
      </rPr>
      <t>ö</t>
    </r>
    <r>
      <rPr>
        <sz val="11"/>
        <rFont val="Calibri"/>
        <family val="2"/>
        <charset val="238"/>
        <scheme val="minor"/>
      </rPr>
      <t xml:space="preserve">th </t>
    </r>
  </si>
  <si>
    <r>
      <t>H</t>
    </r>
    <r>
      <rPr>
        <sz val="11"/>
        <rFont val="Times New Roman"/>
        <family val="1"/>
        <charset val="238"/>
      </rPr>
      <t>ä</t>
    </r>
    <r>
      <rPr>
        <sz val="11"/>
        <rFont val="Calibri"/>
        <family val="2"/>
        <charset val="238"/>
        <scheme val="minor"/>
      </rPr>
      <t>rtel</t>
    </r>
  </si>
  <si>
    <r>
      <t>Kr</t>
    </r>
    <r>
      <rPr>
        <sz val="11"/>
        <rFont val="Calibri"/>
        <family val="2"/>
        <charset val="238"/>
      </rPr>
      <t>üger</t>
    </r>
  </si>
  <si>
    <r>
      <t>Verst</t>
    </r>
    <r>
      <rPr>
        <sz val="11"/>
        <rFont val="Calibri"/>
        <family val="2"/>
        <charset val="238"/>
      </rPr>
      <t>ändig</t>
    </r>
  </si>
  <si>
    <r>
      <t>S</t>
    </r>
    <r>
      <rPr>
        <sz val="11"/>
        <rFont val="Times New Roman"/>
        <family val="1"/>
        <charset val="238"/>
      </rPr>
      <t>ü</t>
    </r>
    <r>
      <rPr>
        <sz val="11"/>
        <rFont val="Calibri"/>
        <family val="2"/>
        <charset val="238"/>
        <scheme val="minor"/>
      </rPr>
      <t>sman</t>
    </r>
  </si>
  <si>
    <t>Mnin, Musiałów</t>
  </si>
  <si>
    <t>Kwiatkowski
Niedzielski</t>
  </si>
  <si>
    <r>
      <t>Weing</t>
    </r>
    <r>
      <rPr>
        <sz val="11"/>
        <rFont val="Times New Roman"/>
        <family val="1"/>
        <charset val="238"/>
      </rPr>
      <t>är</t>
    </r>
    <r>
      <rPr>
        <sz val="11"/>
        <rFont val="Calibri"/>
        <family val="2"/>
        <charset val="238"/>
        <scheme val="minor"/>
      </rPr>
      <t>tner</t>
    </r>
  </si>
  <si>
    <t>państwowy</t>
  </si>
  <si>
    <t>Majątek państwowy</t>
  </si>
  <si>
    <t xml:space="preserve"> Płoski</t>
  </si>
  <si>
    <t>majątek państwowy</t>
  </si>
  <si>
    <t>węgrowski</t>
  </si>
  <si>
    <t xml:space="preserve">Czuruk
</t>
  </si>
  <si>
    <t>Wawreczko</t>
  </si>
  <si>
    <t>Belsk</t>
  </si>
  <si>
    <t xml:space="preserve">Wojtkiewicz </t>
  </si>
  <si>
    <t>Dalboszek (Dalbożek)</t>
  </si>
  <si>
    <t>Brześce (Brzejsce)</t>
  </si>
  <si>
    <t>Ogrodzieniec</t>
  </si>
  <si>
    <t>Łabędy</t>
  </si>
  <si>
    <t>Unieszki Gumowskie vel Czerwone</t>
  </si>
  <si>
    <r>
      <t>Unieszki Zawadzkie lit. A</t>
    </r>
    <r>
      <rPr>
        <vertAlign val="superscript"/>
        <sz val="11"/>
        <rFont val="Calibri"/>
        <family val="2"/>
        <charset val="238"/>
        <scheme val="minor"/>
      </rPr>
      <t xml:space="preserve">a </t>
    </r>
    <r>
      <rPr>
        <sz val="11"/>
        <rFont val="Calibri"/>
        <family val="2"/>
        <charset val="238"/>
        <scheme val="minor"/>
      </rPr>
      <t>E</t>
    </r>
    <r>
      <rPr>
        <vertAlign val="superscript"/>
        <sz val="11"/>
        <rFont val="Calibri"/>
        <family val="2"/>
        <charset val="238"/>
        <scheme val="minor"/>
      </rPr>
      <t>b</t>
    </r>
  </si>
  <si>
    <t>Unieszki Zawadzkie lit. B</t>
  </si>
  <si>
    <r>
      <t>Unieszki Zawadzkie lit. D, E</t>
    </r>
    <r>
      <rPr>
        <vertAlign val="superscript"/>
        <sz val="11"/>
        <rFont val="Calibri"/>
        <family val="2"/>
        <charset val="238"/>
        <scheme val="minor"/>
      </rPr>
      <t xml:space="preserve">a </t>
    </r>
    <r>
      <rPr>
        <sz val="11"/>
        <rFont val="Calibri"/>
        <family val="2"/>
        <charset val="238"/>
        <scheme val="minor"/>
      </rPr>
      <t>(Żulinek)</t>
    </r>
  </si>
  <si>
    <t>Tłubice</t>
  </si>
  <si>
    <t>Hygin</t>
  </si>
  <si>
    <t>Mazowieckiego spadkobiercy</t>
  </si>
  <si>
    <t>Rembielin</t>
  </si>
  <si>
    <t>Stępczyński</t>
  </si>
  <si>
    <t>Modzele-Bielne</t>
  </si>
  <si>
    <t>Filipkowski</t>
  </si>
  <si>
    <t>Powkowska</t>
  </si>
  <si>
    <t>Modzele-Raki</t>
  </si>
  <si>
    <t>Cieksyn</t>
  </si>
  <si>
    <t>Łempino</t>
  </si>
  <si>
    <t>Kłoczowski</t>
  </si>
  <si>
    <t>Siedlanowski</t>
  </si>
  <si>
    <t>Salamonowicz</t>
  </si>
  <si>
    <t>Ślepowrony</t>
  </si>
  <si>
    <t>Krępica</t>
  </si>
  <si>
    <t>Wępiły</t>
  </si>
  <si>
    <t>Starowieś</t>
  </si>
  <si>
    <t>Poletyłło</t>
  </si>
  <si>
    <t>Dobrzyce (Bożymy)</t>
  </si>
  <si>
    <t>Żylicze</t>
  </si>
  <si>
    <t>Babia Mała</t>
  </si>
  <si>
    <t>Horczaki Dolne</t>
  </si>
  <si>
    <t>Góra z folw. Helenowo</t>
  </si>
  <si>
    <t>Horczaki Górne</t>
  </si>
  <si>
    <t>Babia Wielka</t>
  </si>
  <si>
    <t>Kurejwa</t>
  </si>
  <si>
    <t>Dobrzyce A</t>
  </si>
  <si>
    <t>Ciszewo A, B</t>
  </si>
  <si>
    <t>Jakusz-Gostomski</t>
  </si>
  <si>
    <t>Kąkol
Jażdżewski</t>
  </si>
  <si>
    <t>Domena</t>
  </si>
  <si>
    <t>Leśniewska</t>
  </si>
  <si>
    <t>Rzeżęcin</t>
  </si>
  <si>
    <t>Jeżewska</t>
  </si>
  <si>
    <t>Jawór</t>
  </si>
  <si>
    <t>Mieronice I</t>
  </si>
  <si>
    <t>Dreckiego spadkobiercy</t>
  </si>
  <si>
    <t>Onufrowicza spadkobiercy</t>
  </si>
  <si>
    <t>Slascy spadkobiercy</t>
  </si>
  <si>
    <t>Strykowice Górne A</t>
  </si>
  <si>
    <t>Grabów nad Pilicą</t>
  </si>
  <si>
    <t>Regów A, Boguszówka</t>
  </si>
  <si>
    <t>Brześce A</t>
  </si>
  <si>
    <t>pożydowski</t>
  </si>
  <si>
    <t>Ogiński-Skórzewski</t>
  </si>
  <si>
    <t>Pomorski-Mikułowski</t>
  </si>
  <si>
    <t>Andrzej (syn Ludwika)</t>
  </si>
  <si>
    <t>Gieczno C</t>
  </si>
  <si>
    <t>Błędowiecki</t>
  </si>
  <si>
    <t>Różyckiego spadkobiercy</t>
  </si>
  <si>
    <t>Towarzystwo Modrzejów</t>
  </si>
  <si>
    <t>Towarzystwo Wapiennik</t>
  </si>
  <si>
    <t>Towarzystwo Eksploat. Terenów</t>
  </si>
  <si>
    <t>Towarzystwo dla Prowadzenia Średniej Szkoły Żeńskiej w Radomiu</t>
  </si>
  <si>
    <t>Towarzystwo Rolniczego Funduszu (…)</t>
  </si>
  <si>
    <t>Towarzystwo Opieki nad Ociemniałymi</t>
  </si>
  <si>
    <t>Stowarzyszenie Sióstr Serca Jezusowego w Wilnie</t>
  </si>
  <si>
    <t>Towarzystwo Akcyjne Cukrowni Wożuczyn</t>
  </si>
  <si>
    <t>Towarzystwo Sióstr Felicjanek</t>
  </si>
  <si>
    <t>Towarzystwo Akcyjne Zakładów Ceramicznych Białaczowskich</t>
  </si>
  <si>
    <t>Towarzystwo Akcyjne Praszka-Pilawa</t>
  </si>
  <si>
    <t>Stowarzyszenie Weteranów Armii Polskiej w Ameryce</t>
  </si>
  <si>
    <t>Keller i inni</t>
  </si>
  <si>
    <t>Górnośląskie Zakłady Towarzystwo Węglowego</t>
  </si>
  <si>
    <t>Akcyjne Towarzystwo Cukrowni Ciech.</t>
  </si>
  <si>
    <t>Państwowe Towarzystwo Opieki Społecznej</t>
  </si>
  <si>
    <t>Towarzystwo Osad Rolnych i Warsztatów Rzemieślniczych Fundacji Kickiego</t>
  </si>
  <si>
    <t>Towarzystwo Pomocy Naukowej dla Młodzierzy Ziem Zachodnich</t>
  </si>
  <si>
    <t>Buszczyński i synowie
Hodowla Nasion S. A. w Warszawie</t>
  </si>
  <si>
    <t>Spółka akcyjne Cukrownia Chełmica</t>
  </si>
  <si>
    <t>Towarzystwo akcyjne Przechowo Młyny i Tartaki</t>
  </si>
  <si>
    <t>Bacciareli
Towarzystwo akcyjne Cukrow. Brześć-Kujawski
(4 m 82,5 pr.)</t>
  </si>
  <si>
    <t>Krzymuski
Towarzystwo akcyjne Cukrowni Brześć</t>
  </si>
  <si>
    <t>Szwajcarska Sp. akcyjne</t>
  </si>
  <si>
    <t xml:space="preserve">Osada fabryczna Józefin </t>
  </si>
  <si>
    <t>Warszawskie Towarzystwo Akcyjne Fabryk Cuk.</t>
  </si>
  <si>
    <t>Fabryka Cementu Portland</t>
  </si>
  <si>
    <t>Warszawskie Towarzystwo Dobroczynności</t>
  </si>
  <si>
    <t>Towarzystwo Naukowe Warszawskie</t>
  </si>
  <si>
    <t>Winickiego  spadkobiercy</t>
  </si>
  <si>
    <t>Halika spadkobiercy</t>
  </si>
  <si>
    <t>Kołaczkowskiego spadkobiercy</t>
  </si>
  <si>
    <t>Kowerskiego spadkobiercy</t>
  </si>
  <si>
    <t>Ligowskiego spadkobiercy</t>
  </si>
  <si>
    <t>Paluszyńskiego spadkobiercy</t>
  </si>
  <si>
    <t>Reissa spadkobiercy</t>
  </si>
  <si>
    <t>Sierakowskiego spadkobiercy</t>
  </si>
  <si>
    <t>Sobieszczańskiego spadkobiercy</t>
  </si>
  <si>
    <t>Grabowskieog spadkobiercy</t>
  </si>
  <si>
    <t>Hankiewicza spadkobiercy</t>
  </si>
  <si>
    <t>Kiernowskiej spadkobiercy</t>
  </si>
  <si>
    <t xml:space="preserve">Szulberg i
Szyldberga spadkobiercy
</t>
  </si>
  <si>
    <t>Targowskiej spadkobiercy</t>
  </si>
  <si>
    <t>Zalewskiego spadkobiercy</t>
  </si>
  <si>
    <t>Bernarda spadkobiercy</t>
  </si>
  <si>
    <t>Piaseckiego  spadkobiercy</t>
  </si>
  <si>
    <t>Szymańskiego spadkobiercy</t>
  </si>
  <si>
    <t>Arkuszewskiego spadkobiercy</t>
  </si>
  <si>
    <t>Otockiego spadkobiercy</t>
  </si>
  <si>
    <t>Strzeleckiego spadkobiercy</t>
  </si>
  <si>
    <t>Wünschego spadkobiercy</t>
  </si>
  <si>
    <t>Glinki spadkobiercy</t>
  </si>
  <si>
    <t>Iwickiego spadkobiercy</t>
  </si>
  <si>
    <t>Baranieckiej spadkobiercy</t>
  </si>
  <si>
    <t>Nenckiego spadkobiercy</t>
  </si>
  <si>
    <t>Przeora spadkobiercy</t>
  </si>
  <si>
    <t>Soczyńskich spadkobiercy</t>
  </si>
  <si>
    <t>Stawiscy spadkobiercy</t>
  </si>
  <si>
    <t>Sujkowscy spadkobiercy</t>
  </si>
  <si>
    <t>Tarnowskiego spadkobiercy</t>
  </si>
  <si>
    <t>Grodzińskiego  spadkobiercy</t>
  </si>
  <si>
    <t>Kijewskiego spadkobiercy</t>
  </si>
  <si>
    <t>Kołakowskiego spadkobiercy</t>
  </si>
  <si>
    <t>Pachowskiego spadkobiercy</t>
  </si>
  <si>
    <t>Zakrzewskiego spadkobiercy</t>
  </si>
  <si>
    <t>Gliksmanów spadkobiercy</t>
  </si>
  <si>
    <t>Grodzickiego spadkobiercy</t>
  </si>
  <si>
    <t>Oxnera  spadkobiercy</t>
  </si>
  <si>
    <t>Skalca spadkobiercy</t>
  </si>
  <si>
    <t>Szylita spadkobiercy</t>
  </si>
  <si>
    <t>Chrząszczewskiego spadkobiercy</t>
  </si>
  <si>
    <t>Markowicza spadkobiercy</t>
  </si>
  <si>
    <t>Kosidowscy spadkobiercy</t>
  </si>
  <si>
    <t>Dąmbskiego spadkobiercy</t>
  </si>
  <si>
    <t>Kokoszyńskiego spadkobiercy</t>
  </si>
  <si>
    <t>Ornasa spadkobiercy</t>
  </si>
  <si>
    <t>Rübrera spadkobiercy</t>
  </si>
  <si>
    <t>Wegnera spadkobiercy</t>
  </si>
  <si>
    <t>Pampe spadkobiercy</t>
  </si>
  <si>
    <t>Baumgart spadkobiercy</t>
  </si>
  <si>
    <t>Dąmbskiego  spadkobiercy</t>
  </si>
  <si>
    <t>Grudzińskich  spadkobiercy</t>
  </si>
  <si>
    <t>Wilanda spadkobiercy</t>
  </si>
  <si>
    <t>Witkowskiego spadkobiercy</t>
  </si>
  <si>
    <t>Zielonki spadkobiercy</t>
  </si>
  <si>
    <t>Mamrota spadkobiercy</t>
  </si>
  <si>
    <t>Nelken spadkobiercy</t>
  </si>
  <si>
    <t>Suchorzewskiego spadkobiercy</t>
  </si>
  <si>
    <t>Balko spadkobiercy</t>
  </si>
  <si>
    <t>Gnoiński spadkobiercy</t>
  </si>
  <si>
    <t>Zarzycki spadkobiercy</t>
  </si>
  <si>
    <t>Gostkowskiego spadkobiercy</t>
  </si>
  <si>
    <t>Ostrowskiego spadkobiercy</t>
  </si>
  <si>
    <t>Czajewskiego spadkobiercy</t>
  </si>
  <si>
    <t>Wnorowskiego spadkobiercy</t>
  </si>
  <si>
    <t>Klimkiewiczów spadkobiercy</t>
  </si>
  <si>
    <t>Andrysiuk spadkobiercy</t>
  </si>
  <si>
    <t>Bilminów spadkobiercy</t>
  </si>
  <si>
    <t>Gajlewicza spadkobiercy</t>
  </si>
  <si>
    <t>Horczaka spadkobiercy</t>
  </si>
  <si>
    <t>Parafia prawosławna; Wydz. Powiatowy;
Staniszewscy spadkobiercy</t>
  </si>
  <si>
    <t>Platera-Zyberka spadkobiercy</t>
  </si>
  <si>
    <t>Rosenwertha spadkobiercy</t>
  </si>
  <si>
    <t>Matczyńskiego spadkobiercy</t>
  </si>
  <si>
    <t>Bieńkowskiego spadkobiercy</t>
  </si>
  <si>
    <t>Broniewskiego spadkobiercy</t>
  </si>
  <si>
    <t>Golberga spadkobiercy</t>
  </si>
  <si>
    <t>Jankowskiego spadkobiercy</t>
  </si>
  <si>
    <t>Witenbrauma spadkobiercy</t>
  </si>
  <si>
    <t>Cukrownia Nieledew S. A. spadkobiercy</t>
  </si>
  <si>
    <t>Klimkiewicz spadkobiercy</t>
  </si>
  <si>
    <t>Milowicza spadkobiercy</t>
  </si>
  <si>
    <t>Pohoreckiego spadkobiercy</t>
  </si>
  <si>
    <t>Poznańskiego spadkobiercy</t>
  </si>
  <si>
    <t>Janiszewskich spadkobiercy</t>
  </si>
  <si>
    <t>Lechnickiego spadkobiercy</t>
  </si>
  <si>
    <t>Łaskarzewskiego spadkobiercy</t>
  </si>
  <si>
    <t>Marcinkowskiego spadkobiercy</t>
  </si>
  <si>
    <t>Rudzkiego spadkobiercy</t>
  </si>
  <si>
    <t>Zembrzuskiego spadkobiercy</t>
  </si>
  <si>
    <t>Grabowskiego spadkobiercy</t>
  </si>
  <si>
    <t>Siemiatycki
Golberga spadkobiercy</t>
  </si>
  <si>
    <t>Żabińskiego spadkobiercy</t>
  </si>
  <si>
    <t>Boduszyńskiego spadkobiercy</t>
  </si>
  <si>
    <t>Graffa spadkobiercy</t>
  </si>
  <si>
    <t>Nowakowskiego spadkobiercy</t>
  </si>
  <si>
    <t>Ostromęckiego spadkobiercy</t>
  </si>
  <si>
    <t>Biernackiego spadkobiercy</t>
  </si>
  <si>
    <t>Błociszewskiego spadkobiercy</t>
  </si>
  <si>
    <t>Chwaliboga spadkobiercy</t>
  </si>
  <si>
    <t>Gerlachów spadkobiercy</t>
  </si>
  <si>
    <t>Korzybskiego spadkobiercy</t>
  </si>
  <si>
    <t>Kuszlla spadkobiercy</t>
  </si>
  <si>
    <t>Meisnera spadkobiercy</t>
  </si>
  <si>
    <t>Olędzkiego spadkobiercy</t>
  </si>
  <si>
    <t>Dąbrowskiego spadkobiercy</t>
  </si>
  <si>
    <t>Frączaka spadkobiercy</t>
  </si>
  <si>
    <t>Klemensowskiego spadkobiercy</t>
  </si>
  <si>
    <t>Kleniewskiego spadkobiercy</t>
  </si>
  <si>
    <t>Kleniewskiej spadkobiercy</t>
  </si>
  <si>
    <t>Kudelskiego spadkobiercy</t>
  </si>
  <si>
    <t>Miklaszewskiej spadkobiercy</t>
  </si>
  <si>
    <t>Orsetti spadkobiercy</t>
  </si>
  <si>
    <t>Abramowicza Burczak- spadkobiercy</t>
  </si>
  <si>
    <t>Czarnockiego spadkobiercy</t>
  </si>
  <si>
    <t>Gincielewskiej [Zaorskiej] spadkobiercy</t>
  </si>
  <si>
    <t>Rulikowskiego spadkobiercy</t>
  </si>
  <si>
    <t>Szaniawskiego spadkobiercy</t>
  </si>
  <si>
    <t>Frankowskiego spadkobiercy</t>
  </si>
  <si>
    <t>Kobylińskiego spadkobiercy</t>
  </si>
  <si>
    <t>Pszczółkowskiego spadkobiercy</t>
  </si>
  <si>
    <t>dr Scipio del Campo</t>
  </si>
  <si>
    <t>Janczewskich spadkobiercy</t>
  </si>
  <si>
    <t>Pawlaka spadkobiercy</t>
  </si>
  <si>
    <t>Daniewskiego  spadkobiercy</t>
  </si>
  <si>
    <t>Sulimierskich spadkobiercy</t>
  </si>
  <si>
    <t>Fundacja  Instutu  Szpitala Św. Ducha</t>
  </si>
  <si>
    <t>14 kompleksów leśnych na terenie gmin:
Czarne, Żółynia, Kosina, Łańcut Wieś, Grodzisko Dolne</t>
  </si>
  <si>
    <t>2 kompleksy leśne na terenie gminy Grodzisko Dolne</t>
  </si>
  <si>
    <t>Stawy</t>
  </si>
  <si>
    <t>Radziejowice - Poduchowne</t>
  </si>
  <si>
    <t>Pomorzany Stare</t>
  </si>
  <si>
    <t>Sobienie Murowane</t>
  </si>
  <si>
    <t>Działdowo wieś</t>
  </si>
  <si>
    <t>Działdowo miasto</t>
  </si>
  <si>
    <t>Kwilcz (Orzeszkowo, Nowy Młyn)</t>
  </si>
  <si>
    <t>Kobylin Stary</t>
  </si>
  <si>
    <t>Jastrzębia Stara</t>
  </si>
  <si>
    <t>Wydział Powiatowy Gostyński</t>
  </si>
  <si>
    <t>Plater spadkobiercy</t>
  </si>
  <si>
    <t>Ministerstwo Rolnictwa i Dóbr Państwowych</t>
  </si>
  <si>
    <t>Spółdzielnia Rolnicza Pracowników Miejskich</t>
  </si>
  <si>
    <t>Państwowy Fundusz Pracy</t>
  </si>
  <si>
    <t>Bychawka Podzamcze</t>
  </si>
  <si>
    <t>Mełgiew Podzamcze</t>
  </si>
  <si>
    <t>Modliborzyce, Lasy Majdan</t>
  </si>
  <si>
    <t>Orłów, fol. Dworzyska</t>
  </si>
  <si>
    <t>Fol. Czartowiec Wielki Dwór</t>
  </si>
  <si>
    <t>fol. Dzierążnia</t>
  </si>
  <si>
    <t>fol. Leliszki-Żyłka,  fol. Korhynie</t>
  </si>
  <si>
    <t>fol. Plebanka</t>
  </si>
  <si>
    <t>Rogalin z fol. Polesie</t>
  </si>
  <si>
    <t>Kiczki fol.</t>
  </si>
  <si>
    <t>Wężyczyn fol. i wieś</t>
  </si>
  <si>
    <t>Zarząd Miejski m. st. Warszawy</t>
  </si>
  <si>
    <t>Batogowskiego spadkobiercy</t>
  </si>
  <si>
    <t>Sławińskiego spadkobiercy</t>
  </si>
  <si>
    <t>Lasockiego spadkobiercy</t>
  </si>
  <si>
    <t>Ceglińskiego spadkobiercy</t>
  </si>
  <si>
    <t>Czarnowskiego Henryka spadkobiercy
Czarnowski</t>
  </si>
  <si>
    <t xml:space="preserve">Obłozy Piotra spadkobiercy
Braulińska
Braulińska 
Dziwgiel 
Krynaka </t>
  </si>
  <si>
    <t>Tyszki spadkobiercy</t>
  </si>
  <si>
    <t>Wernika spadkobiercy</t>
  </si>
  <si>
    <t>Heydla spadkobiercy</t>
  </si>
  <si>
    <t>Zamoyskich spadkobiercy</t>
  </si>
  <si>
    <t>Bagniewskiego spadkobiercy</t>
  </si>
  <si>
    <t>Karczewskiego spadkobiercy</t>
  </si>
  <si>
    <t>Plenkiewicza spadkobiercy</t>
  </si>
  <si>
    <t>Wodzyńskiego spadkobiercy</t>
  </si>
  <si>
    <t>Bronikowskiego spadkobiercy</t>
  </si>
  <si>
    <t>Bukowskiego  spadkobiercy</t>
  </si>
  <si>
    <t>Jabłońskiego spadkobiercy</t>
  </si>
  <si>
    <t>Komorowskiej spadkobiercy</t>
  </si>
  <si>
    <t>Mikułowskiego spadkobiercy</t>
  </si>
  <si>
    <t>Niwińskiego spadkobiercy</t>
  </si>
  <si>
    <t>Panuszewskiego spadkobiercy</t>
  </si>
  <si>
    <t>Rupniewskiego spadkobiercy</t>
  </si>
  <si>
    <t>Rusockiego spadkobiercy</t>
  </si>
  <si>
    <t>Skorupskiego spadkobiercy</t>
  </si>
  <si>
    <t>Świeżyńskiego spadkobiercy</t>
  </si>
  <si>
    <t>Zarzyckiego spadkobiercy</t>
  </si>
  <si>
    <t>Dzianotta spadkobiercy</t>
  </si>
  <si>
    <t>Karskiego spadkobiercy</t>
  </si>
  <si>
    <t>Komockiego spadkobiercy</t>
  </si>
  <si>
    <t>Konarskiego spadkobiercy</t>
  </si>
  <si>
    <t>Kozłowskiego spadkobiercy</t>
  </si>
  <si>
    <t>Kozłowskiej spadkobiercy</t>
  </si>
  <si>
    <t>Krzymuskiego spadkobiercy</t>
  </si>
  <si>
    <t>Morsztyna spadkobiercy</t>
  </si>
  <si>
    <t>Popławskiego spadkobiercy</t>
  </si>
  <si>
    <t>Szlichcińskiego spadkobiercy</t>
  </si>
  <si>
    <t>Brauna spadkobiercy</t>
  </si>
  <si>
    <t>Buszczyńskiej spadkobiercy</t>
  </si>
  <si>
    <t>Ślizowskiego spadkobiercy</t>
  </si>
  <si>
    <t>Borowskiego spadkobiercy</t>
  </si>
  <si>
    <t>Bobrowskich spadkobiercy</t>
  </si>
  <si>
    <t>Dunina spadkobiercy</t>
  </si>
  <si>
    <t>Ogoniewskiej spadkobiercy</t>
  </si>
  <si>
    <t>Kobylańskiego spadkobiercy</t>
  </si>
  <si>
    <t>Wittinga spadkobiercy</t>
  </si>
  <si>
    <t>Schaffgotsch (spadkobiercy)</t>
  </si>
  <si>
    <t>Poleskiego spadkobiercy</t>
  </si>
  <si>
    <t>Poleskiej spadkobiercy</t>
  </si>
  <si>
    <t>Włoczewskiego spadkobiercy</t>
  </si>
  <si>
    <t>Sujkowskiego spadkobiercy</t>
  </si>
  <si>
    <t>Bacciarellego spadkobiercy</t>
  </si>
  <si>
    <t>Bagniewskiego  spadkobiercy</t>
  </si>
  <si>
    <t>Gutkowskiego spadkobiercy</t>
  </si>
  <si>
    <t>Biedrzyckiego Telesfora spadkobiercy
Kuskowskiego Bronisława spadkobiercy</t>
  </si>
  <si>
    <t>Bojanowskiego spadkobiercy</t>
  </si>
  <si>
    <t>Kacperskiego spadkobiercy</t>
  </si>
  <si>
    <t>Roszkowskiego  spadkobiercy</t>
  </si>
  <si>
    <t>Korfa spadkobiercy</t>
  </si>
  <si>
    <t>Wardzikowskiego Kazimierza spadkobiercy</t>
  </si>
  <si>
    <t>Marchwickiej spadkobiercy</t>
  </si>
  <si>
    <t>Gniazdowskiego spadkobiercy</t>
  </si>
  <si>
    <t>Krawieckiego spadkobiercy</t>
  </si>
  <si>
    <t>Czaplickiego spadkobiercy</t>
  </si>
  <si>
    <t>Związek Młodzieży Rzemieślniczej i Rękodzielniczej Kraków</t>
  </si>
  <si>
    <t>Taklińskiego spadkobiercy</t>
  </si>
  <si>
    <t>Spółka Akcyjna Eksploatorów Placów Letniskowych</t>
  </si>
  <si>
    <t>Kuglera spadkobiercy</t>
  </si>
  <si>
    <t>Tomaszów Lubelski</t>
  </si>
  <si>
    <t>D. z. Starawieś</t>
  </si>
  <si>
    <t>Majątek Celestyny</t>
  </si>
  <si>
    <t>Majątek Tarnawatka-Sumin</t>
  </si>
  <si>
    <t>Majątek Mikulin</t>
  </si>
  <si>
    <t>Majątek Wilkowice A i B</t>
  </si>
  <si>
    <t>Majątek Czartowczyk</t>
  </si>
  <si>
    <t>Majątek Rachanie Dwór</t>
  </si>
  <si>
    <t>Fol. Rogóźno Nr 4</t>
  </si>
  <si>
    <t>Majątek Cześniki i fol. Cześniki Nr 1</t>
  </si>
  <si>
    <t>fol. Michałów, Cukrownia Wożuczyn</t>
  </si>
  <si>
    <t>Machnów Nr 2</t>
  </si>
  <si>
    <t>Majątek Rachanie i fol. Rachanie Nr 5</t>
  </si>
  <si>
    <t>d. z. Michałówka</t>
  </si>
  <si>
    <t>d. z. Polesie fol. Polesie Nr 4</t>
  </si>
  <si>
    <t>d. z. Dutrów</t>
  </si>
  <si>
    <t>d. z. Sielec</t>
  </si>
  <si>
    <t>d. z. Zwiartów</t>
  </si>
  <si>
    <t>d. z. Chodywańce</t>
  </si>
  <si>
    <t>d. z. Kotlice Homiatycze</t>
  </si>
  <si>
    <t>d. z. Poturzyn</t>
  </si>
  <si>
    <t>d. z. Magdalenka</t>
  </si>
  <si>
    <t>d. z. Podlodów cz. A cz. I D</t>
  </si>
  <si>
    <t>d. z. Zimno, Pieniany, Wola Gródecka</t>
  </si>
  <si>
    <t>d. z. Dukarzów, Wola Pukarzowska, Muratyn i fol. Hopkie</t>
  </si>
  <si>
    <t>d. z. Łoszczów -Małoniż</t>
  </si>
  <si>
    <t>d. z. Żerniki</t>
  </si>
  <si>
    <t>d. z. Łykoszyn</t>
  </si>
  <si>
    <t>d. z. Studzienki</t>
  </si>
  <si>
    <t>d. z. Nowe Miasto</t>
  </si>
  <si>
    <t>d. z. Czerniewice</t>
  </si>
  <si>
    <t>d. z. b. A.B.C.D.F. Porady Górne</t>
  </si>
  <si>
    <t>d. z. Wał, Damaniewice</t>
  </si>
  <si>
    <t>d. z.  Gołyń</t>
  </si>
  <si>
    <t>d. z. Stara Wieś</t>
  </si>
  <si>
    <t>d. z. Zabłocie cz.l.B.A</t>
  </si>
  <si>
    <t>d. z. Zalesie</t>
  </si>
  <si>
    <t>Część Dóbr Gutkowice las lit. AF</t>
  </si>
  <si>
    <t>d. z. Bartoszówka</t>
  </si>
  <si>
    <t>d. z. Boguszyce</t>
  </si>
  <si>
    <t xml:space="preserve">d. z. Babsk  </t>
  </si>
  <si>
    <t>d. z. Tranopol</t>
  </si>
  <si>
    <t>d. z. Gostomia</t>
  </si>
  <si>
    <t>d. z. Solki Wale</t>
  </si>
  <si>
    <t>d. z. Brzozówka i Parolice</t>
  </si>
  <si>
    <t>d. z. Lipna cz. l. A.</t>
  </si>
  <si>
    <t>d. z. Bujały</t>
  </si>
  <si>
    <t>d. z. Bogusławki</t>
  </si>
  <si>
    <t>d. z. Chociw</t>
  </si>
  <si>
    <t>d. z. Ossowice</t>
  </si>
  <si>
    <t>d. z. Zakrzew</t>
  </si>
  <si>
    <t>d. z. Soszyce</t>
  </si>
  <si>
    <t>d. z. Lipie</t>
  </si>
  <si>
    <t>d. z. Węgrzynowice</t>
  </si>
  <si>
    <t>d. z. Rylsk-Duży</t>
  </si>
  <si>
    <t>d. z. Kaleń</t>
  </si>
  <si>
    <t>d. z. Niwna</t>
  </si>
  <si>
    <t>d. z. Mała Wieś</t>
  </si>
  <si>
    <t>d. z. Ossa</t>
  </si>
  <si>
    <t>d. z. Julianów</t>
  </si>
  <si>
    <t>d. z. Konopnica</t>
  </si>
  <si>
    <t>d. z. Kokrzywna</t>
  </si>
  <si>
    <t>d. z. Chociwek</t>
  </si>
  <si>
    <t>d. z. Rylsk-Mały</t>
  </si>
  <si>
    <t>d. z. Babsk Poduchowny</t>
  </si>
  <si>
    <t>d. z. Rzeczyca</t>
  </si>
  <si>
    <t>d. z. Paulinów</t>
  </si>
  <si>
    <t>d. z. Glina</t>
  </si>
  <si>
    <t>d. z. Lubocz i część Brzegu lit. F</t>
  </si>
  <si>
    <t>d. z. Trębaczew-Lubania</t>
  </si>
  <si>
    <t>d. z. Wola Chojnata</t>
  </si>
  <si>
    <t>d. z. Podsądkowice</t>
  </si>
  <si>
    <t>d. z. Wielka Wola</t>
  </si>
  <si>
    <t>d. z. Byliny-Dziurdziały</t>
  </si>
  <si>
    <t>d. z. Toprotnia</t>
  </si>
  <si>
    <t>d. z. Stolniki</t>
  </si>
  <si>
    <t>d. z. Łaszczów</t>
  </si>
  <si>
    <t>d. z. Tarnawatka A cz. II</t>
  </si>
  <si>
    <t>d. z. Radków</t>
  </si>
  <si>
    <t>d. z. Żulice</t>
  </si>
  <si>
    <t>d. z. Siemienice Stare</t>
  </si>
  <si>
    <t>d. z. Siemienice Nowe I</t>
  </si>
  <si>
    <t>d. z. Krzywystok, Majątek Komarów Dolny</t>
  </si>
  <si>
    <t>d. z. Dobużek fol. Dobużek</t>
  </si>
  <si>
    <t>d. z. Dub</t>
  </si>
  <si>
    <t>d. z. Rzeplin</t>
  </si>
  <si>
    <t>jędrzejowski</t>
  </si>
  <si>
    <t>toruński</t>
  </si>
  <si>
    <t>Chromakowo lit. F, G</t>
  </si>
  <si>
    <t>1. Lp</t>
  </si>
  <si>
    <t>2. Lp wg spisu</t>
  </si>
  <si>
    <t>3. Nazwa majątku</t>
  </si>
  <si>
    <t>4. Gmina</t>
  </si>
  <si>
    <t>5. Powiat</t>
  </si>
  <si>
    <t>6. Województwo</t>
  </si>
  <si>
    <t>7. Nazwisko (nazwa) właściciela majątku</t>
  </si>
  <si>
    <t>8. Imię właściciela</t>
  </si>
  <si>
    <t>9. Powierzhnia całkowita (w ha)</t>
  </si>
  <si>
    <t>10. Grunty orne (w ha)</t>
  </si>
  <si>
    <t>11. Łąki (w ha)</t>
  </si>
  <si>
    <t>12. Pastwiska (w ha)</t>
  </si>
  <si>
    <t>13. Ogrody użytkowe (w ha)</t>
  </si>
  <si>
    <t>14. Sady owocowe (w ha)</t>
  </si>
  <si>
    <t>15.Tereny zabudowane (w ha)</t>
  </si>
  <si>
    <t>16. Wody (w ha)</t>
  </si>
  <si>
    <t>17. Nieużytki (w ha)</t>
  </si>
  <si>
    <t>18. Drogi (w ha)</t>
  </si>
  <si>
    <t>19. Rowy (w ha)</t>
  </si>
  <si>
    <t>20. Lasy (w ha)</t>
  </si>
  <si>
    <t>21. Parki (w ha)</t>
  </si>
  <si>
    <t>22. Tereny pod obiektami przemysłowymi (w ha)</t>
  </si>
  <si>
    <t>23. Inne tereny (w ha)</t>
  </si>
  <si>
    <t>24. Podsumowanie danych liczbowych z kolumn 11–23 (w ha)</t>
  </si>
  <si>
    <t>25. Różnica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</si>
</sst>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</font>
    <font>
      <u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Alignment="1">
      <alignment wrapText="1"/>
    </xf>
    <xf numFmtId="2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6" fillId="0" borderId="0" xfId="0" applyFont="1" applyFill="1"/>
    <xf numFmtId="2" fontId="1" fillId="0" borderId="0" xfId="0" applyNumberFormat="1" applyFont="1" applyFill="1" applyAlignment="1">
      <alignment horizontal="center" wrapText="1"/>
    </xf>
    <xf numFmtId="2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 wrapText="1"/>
    </xf>
    <xf numFmtId="2" fontId="4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wrapText="1"/>
    </xf>
    <xf numFmtId="0" fontId="10" fillId="0" borderId="0" xfId="0" applyFont="1"/>
    <xf numFmtId="0" fontId="0" fillId="0" borderId="0" xfId="0" applyFill="1"/>
    <xf numFmtId="0" fontId="1" fillId="0" borderId="0" xfId="0" applyFont="1" applyFill="1" applyAlignment="1">
      <alignment horizontal="left"/>
    </xf>
    <xf numFmtId="49" fontId="1" fillId="0" borderId="0" xfId="0" applyNumberFormat="1" applyFont="1" applyFill="1"/>
    <xf numFmtId="2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left"/>
    </xf>
    <xf numFmtId="164" fontId="1" fillId="0" borderId="0" xfId="0" applyNumberFormat="1" applyFont="1" applyFill="1"/>
    <xf numFmtId="2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49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/>
    <xf numFmtId="0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wrapText="1"/>
    </xf>
    <xf numFmtId="0" fontId="1" fillId="0" borderId="0" xfId="0" applyNumberFormat="1" applyFont="1" applyFill="1" applyAlignment="1"/>
    <xf numFmtId="1" fontId="1" fillId="0" borderId="0" xfId="0" applyNumberFormat="1" applyFont="1" applyFill="1" applyAlignment="1"/>
    <xf numFmtId="2" fontId="1" fillId="0" borderId="0" xfId="0" applyNumberFormat="1" applyFont="1" applyFill="1" applyAlignment="1">
      <alignment horizontal="right" vertical="center" wrapText="1"/>
    </xf>
    <xf numFmtId="2" fontId="1" fillId="0" borderId="0" xfId="0" applyNumberFormat="1" applyFont="1" applyFill="1" applyAlignment="1">
      <alignment horizontal="right" wrapText="1"/>
    </xf>
    <xf numFmtId="2" fontId="6" fillId="0" borderId="0" xfId="0" applyNumberFormat="1" applyFont="1" applyFill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9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0" fontId="0" fillId="0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l.wikipedia.org/wiki/Lulin_(powiat_grodziski)" TargetMode="External"/><Relationship Id="rId1" Type="http://schemas.openxmlformats.org/officeDocument/2006/relationships/hyperlink" Target=".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407"/>
  <sheetViews>
    <sheetView tabSelected="1" topLeftCell="H1" zoomScale="140" zoomScaleNormal="140" workbookViewId="0">
      <selection activeCell="Y2" sqref="Y2"/>
    </sheetView>
  </sheetViews>
  <sheetFormatPr defaultRowHeight="15" x14ac:dyDescent="0.25"/>
  <cols>
    <col min="1" max="1" width="9.140625" style="34"/>
    <col min="2" max="2" width="9.140625" style="31"/>
    <col min="3" max="3" width="25.140625" style="3" customWidth="1"/>
    <col min="4" max="4" width="18.7109375" style="3" customWidth="1"/>
    <col min="5" max="5" width="9.140625" style="3"/>
    <col min="6" max="6" width="12.28515625" style="3" customWidth="1"/>
    <col min="7" max="7" width="18.42578125" style="3" customWidth="1"/>
    <col min="8" max="8" width="18.28515625" style="3" customWidth="1"/>
    <col min="9" max="24" width="9.140625" style="24"/>
    <col min="25" max="25" width="9.140625" style="2"/>
    <col min="26" max="16384" width="9.140625" style="3"/>
  </cols>
  <sheetData>
    <row r="1" spans="1:26" ht="135" x14ac:dyDescent="0.25">
      <c r="A1" s="32" t="s">
        <v>15573</v>
      </c>
      <c r="B1" s="30" t="s">
        <v>15574</v>
      </c>
      <c r="C1" s="10" t="s">
        <v>15575</v>
      </c>
      <c r="D1" s="10" t="s">
        <v>15576</v>
      </c>
      <c r="E1" s="10" t="s">
        <v>15577</v>
      </c>
      <c r="F1" s="10" t="s">
        <v>15578</v>
      </c>
      <c r="G1" s="10" t="s">
        <v>15579</v>
      </c>
      <c r="H1" s="10" t="s">
        <v>15580</v>
      </c>
      <c r="I1" s="36" t="s">
        <v>15581</v>
      </c>
      <c r="J1" s="36" t="s">
        <v>15582</v>
      </c>
      <c r="K1" s="36" t="s">
        <v>15583</v>
      </c>
      <c r="L1" s="36" t="s">
        <v>15584</v>
      </c>
      <c r="M1" s="36" t="s">
        <v>15585</v>
      </c>
      <c r="N1" s="36" t="s">
        <v>15586</v>
      </c>
      <c r="O1" s="36" t="s">
        <v>15587</v>
      </c>
      <c r="P1" s="36" t="s">
        <v>15588</v>
      </c>
      <c r="Q1" s="36" t="s">
        <v>15589</v>
      </c>
      <c r="R1" s="36" t="s">
        <v>15590</v>
      </c>
      <c r="S1" s="36" t="s">
        <v>15591</v>
      </c>
      <c r="T1" s="36" t="s">
        <v>15592</v>
      </c>
      <c r="U1" s="36" t="s">
        <v>15593</v>
      </c>
      <c r="V1" s="36" t="s">
        <v>15594</v>
      </c>
      <c r="W1" s="36" t="s">
        <v>15595</v>
      </c>
      <c r="X1" s="36" t="s">
        <v>15596</v>
      </c>
      <c r="Y1" s="9" t="s">
        <v>15597</v>
      </c>
      <c r="Z1" s="5"/>
    </row>
    <row r="2" spans="1:26" ht="30" x14ac:dyDescent="0.25">
      <c r="A2" s="33">
        <v>25</v>
      </c>
      <c r="B2" s="30">
        <v>25</v>
      </c>
      <c r="C2" s="5" t="s">
        <v>104</v>
      </c>
      <c r="D2" s="5" t="s">
        <v>105</v>
      </c>
      <c r="E2" s="5" t="s">
        <v>49</v>
      </c>
      <c r="F2" s="5" t="s">
        <v>3</v>
      </c>
      <c r="G2" s="5" t="s">
        <v>106</v>
      </c>
      <c r="H2" s="5"/>
      <c r="I2" s="37">
        <v>72</v>
      </c>
      <c r="J2" s="37">
        <v>40</v>
      </c>
      <c r="K2" s="37">
        <v>15</v>
      </c>
      <c r="L2" s="37">
        <v>8</v>
      </c>
      <c r="M2" s="37">
        <v>2</v>
      </c>
      <c r="N2" s="37"/>
      <c r="O2" s="37">
        <v>2</v>
      </c>
      <c r="P2" s="37">
        <v>2</v>
      </c>
      <c r="Q2" s="37">
        <v>2</v>
      </c>
      <c r="R2" s="37">
        <v>0.5</v>
      </c>
      <c r="S2" s="37">
        <v>0.5</v>
      </c>
      <c r="T2" s="37"/>
      <c r="U2" s="37"/>
      <c r="V2" s="37"/>
      <c r="W2" s="37"/>
      <c r="X2" s="37">
        <f t="shared" ref="X2:X33" si="0">SUM(J2:U2)</f>
        <v>72</v>
      </c>
      <c r="Y2" s="7">
        <f t="shared" ref="Y2:Y65" si="1">I2-X2</f>
        <v>0</v>
      </c>
      <c r="Z2" s="5"/>
    </row>
    <row r="3" spans="1:26" ht="30" x14ac:dyDescent="0.25">
      <c r="A3" s="33">
        <v>45</v>
      </c>
      <c r="B3" s="30">
        <v>49</v>
      </c>
      <c r="C3" s="5" t="s">
        <v>146</v>
      </c>
      <c r="D3" s="5" t="s">
        <v>110</v>
      </c>
      <c r="E3" s="5" t="s">
        <v>49</v>
      </c>
      <c r="F3" s="5" t="s">
        <v>3</v>
      </c>
      <c r="G3" s="5" t="s">
        <v>147</v>
      </c>
      <c r="H3" s="5" t="s">
        <v>148</v>
      </c>
      <c r="I3" s="36">
        <v>184</v>
      </c>
      <c r="J3" s="36">
        <v>55</v>
      </c>
      <c r="K3" s="36">
        <v>49</v>
      </c>
      <c r="L3" s="36">
        <v>30</v>
      </c>
      <c r="M3" s="36"/>
      <c r="N3" s="36"/>
      <c r="O3" s="36">
        <v>2.2999999999999998</v>
      </c>
      <c r="P3" s="36"/>
      <c r="Q3" s="36">
        <v>4.2</v>
      </c>
      <c r="R3" s="36"/>
      <c r="S3" s="36"/>
      <c r="T3" s="36">
        <v>43.5</v>
      </c>
      <c r="U3" s="36"/>
      <c r="V3" s="36"/>
      <c r="W3" s="36"/>
      <c r="X3" s="36">
        <f t="shared" si="0"/>
        <v>184</v>
      </c>
      <c r="Y3" s="7">
        <f t="shared" si="1"/>
        <v>0</v>
      </c>
      <c r="Z3" s="5"/>
    </row>
    <row r="4" spans="1:26" ht="30" x14ac:dyDescent="0.25">
      <c r="A4" s="33">
        <v>30</v>
      </c>
      <c r="B4" s="30">
        <v>30</v>
      </c>
      <c r="C4" s="5" t="s">
        <v>115</v>
      </c>
      <c r="D4" s="5" t="s">
        <v>66</v>
      </c>
      <c r="E4" s="5" t="s">
        <v>49</v>
      </c>
      <c r="F4" s="5" t="s">
        <v>3</v>
      </c>
      <c r="G4" s="5" t="s">
        <v>116</v>
      </c>
      <c r="H4" s="5"/>
      <c r="I4" s="37">
        <v>3097</v>
      </c>
      <c r="J4" s="37">
        <v>64</v>
      </c>
      <c r="K4" s="37">
        <v>1277</v>
      </c>
      <c r="L4" s="37"/>
      <c r="M4" s="37"/>
      <c r="N4" s="37"/>
      <c r="O4" s="37">
        <v>10</v>
      </c>
      <c r="P4" s="37"/>
      <c r="Q4" s="37"/>
      <c r="R4" s="37">
        <v>2.5</v>
      </c>
      <c r="S4" s="37">
        <v>2.5</v>
      </c>
      <c r="T4" s="37">
        <v>1741</v>
      </c>
      <c r="U4" s="37"/>
      <c r="V4" s="37"/>
      <c r="W4" s="37"/>
      <c r="X4" s="37">
        <f t="shared" si="0"/>
        <v>3097</v>
      </c>
      <c r="Y4" s="7">
        <f t="shared" si="1"/>
        <v>0</v>
      </c>
      <c r="Z4" s="5"/>
    </row>
    <row r="5" spans="1:26" ht="30" x14ac:dyDescent="0.25">
      <c r="A5" s="33">
        <v>36</v>
      </c>
      <c r="B5" s="30">
        <v>39</v>
      </c>
      <c r="C5" s="5" t="s">
        <v>126</v>
      </c>
      <c r="D5" s="5" t="s">
        <v>127</v>
      </c>
      <c r="E5" s="5" t="s">
        <v>49</v>
      </c>
      <c r="F5" s="5" t="s">
        <v>3</v>
      </c>
      <c r="G5" s="5" t="s">
        <v>128</v>
      </c>
      <c r="H5" s="5"/>
      <c r="I5" s="37">
        <v>99</v>
      </c>
      <c r="J5" s="37">
        <v>49</v>
      </c>
      <c r="K5" s="37">
        <v>31</v>
      </c>
      <c r="L5" s="37">
        <v>7</v>
      </c>
      <c r="M5" s="37">
        <v>3</v>
      </c>
      <c r="N5" s="37">
        <v>3</v>
      </c>
      <c r="O5" s="37">
        <v>2</v>
      </c>
      <c r="P5" s="37"/>
      <c r="Q5" s="37">
        <v>2</v>
      </c>
      <c r="R5" s="37">
        <v>1</v>
      </c>
      <c r="S5" s="37">
        <v>1</v>
      </c>
      <c r="T5" s="37"/>
      <c r="U5" s="37"/>
      <c r="V5" s="37"/>
      <c r="W5" s="37"/>
      <c r="X5" s="37">
        <f t="shared" si="0"/>
        <v>99</v>
      </c>
      <c r="Y5" s="7">
        <f t="shared" si="1"/>
        <v>0</v>
      </c>
      <c r="Z5" s="5"/>
    </row>
    <row r="6" spans="1:26" ht="30" x14ac:dyDescent="0.25">
      <c r="A6" s="33">
        <v>40</v>
      </c>
      <c r="B6" s="30">
        <v>43</v>
      </c>
      <c r="C6" s="5" t="s">
        <v>135</v>
      </c>
      <c r="D6" s="5" t="s">
        <v>127</v>
      </c>
      <c r="E6" s="5" t="s">
        <v>49</v>
      </c>
      <c r="F6" s="5" t="s">
        <v>3</v>
      </c>
      <c r="G6" s="5" t="s">
        <v>136</v>
      </c>
      <c r="H6" s="5"/>
      <c r="I6" s="37">
        <v>1204</v>
      </c>
      <c r="J6" s="37">
        <v>165</v>
      </c>
      <c r="K6" s="37">
        <v>18</v>
      </c>
      <c r="L6" s="37">
        <v>36</v>
      </c>
      <c r="M6" s="37"/>
      <c r="N6" s="37"/>
      <c r="O6" s="37">
        <v>2</v>
      </c>
      <c r="P6" s="37"/>
      <c r="Q6" s="37">
        <v>10</v>
      </c>
      <c r="R6" s="37">
        <v>5</v>
      </c>
      <c r="S6" s="37">
        <v>2</v>
      </c>
      <c r="T6" s="37">
        <v>966</v>
      </c>
      <c r="U6" s="37"/>
      <c r="V6" s="37"/>
      <c r="W6" s="37"/>
      <c r="X6" s="37">
        <f t="shared" si="0"/>
        <v>1204</v>
      </c>
      <c r="Y6" s="7">
        <f t="shared" si="1"/>
        <v>0</v>
      </c>
      <c r="Z6" s="5"/>
    </row>
    <row r="7" spans="1:26" ht="30" x14ac:dyDescent="0.25">
      <c r="A7" s="33">
        <v>26</v>
      </c>
      <c r="B7" s="30">
        <v>26</v>
      </c>
      <c r="C7" s="5" t="s">
        <v>107</v>
      </c>
      <c r="D7" s="5" t="s">
        <v>91</v>
      </c>
      <c r="E7" s="5" t="s">
        <v>49</v>
      </c>
      <c r="F7" s="5" t="s">
        <v>3</v>
      </c>
      <c r="G7" s="5" t="s">
        <v>108</v>
      </c>
      <c r="H7" s="5" t="s">
        <v>109</v>
      </c>
      <c r="I7" s="37">
        <v>134</v>
      </c>
      <c r="J7" s="37">
        <v>16</v>
      </c>
      <c r="K7" s="37">
        <v>50</v>
      </c>
      <c r="L7" s="37"/>
      <c r="M7" s="37"/>
      <c r="N7" s="37"/>
      <c r="O7" s="37">
        <v>1.5</v>
      </c>
      <c r="P7" s="37"/>
      <c r="Q7" s="37">
        <v>59.5</v>
      </c>
      <c r="R7" s="37">
        <v>0.5</v>
      </c>
      <c r="S7" s="37">
        <v>0.5</v>
      </c>
      <c r="T7" s="37">
        <v>6</v>
      </c>
      <c r="U7" s="37"/>
      <c r="V7" s="37"/>
      <c r="W7" s="37"/>
      <c r="X7" s="37">
        <f t="shared" si="0"/>
        <v>134</v>
      </c>
      <c r="Y7" s="7">
        <f t="shared" si="1"/>
        <v>0</v>
      </c>
      <c r="Z7" s="5"/>
    </row>
    <row r="8" spans="1:26" ht="30" x14ac:dyDescent="0.25">
      <c r="A8" s="33">
        <v>38</v>
      </c>
      <c r="B8" s="30">
        <v>41</v>
      </c>
      <c r="C8" s="5" t="s">
        <v>131</v>
      </c>
      <c r="D8" s="5" t="s">
        <v>127</v>
      </c>
      <c r="E8" s="5" t="s">
        <v>49</v>
      </c>
      <c r="F8" s="5" t="s">
        <v>3</v>
      </c>
      <c r="G8" s="5" t="s">
        <v>132</v>
      </c>
      <c r="H8" s="5"/>
      <c r="I8" s="37">
        <v>130</v>
      </c>
      <c r="J8" s="37">
        <v>38</v>
      </c>
      <c r="K8" s="37">
        <v>43</v>
      </c>
      <c r="L8" s="37"/>
      <c r="M8" s="37">
        <v>10</v>
      </c>
      <c r="N8" s="37">
        <v>8</v>
      </c>
      <c r="O8" s="37">
        <v>4</v>
      </c>
      <c r="P8" s="37">
        <v>1</v>
      </c>
      <c r="Q8" s="37">
        <v>20</v>
      </c>
      <c r="R8" s="37">
        <v>1</v>
      </c>
      <c r="S8" s="37">
        <v>5</v>
      </c>
      <c r="T8" s="37"/>
      <c r="U8" s="37"/>
      <c r="V8" s="37"/>
      <c r="W8" s="37"/>
      <c r="X8" s="37">
        <f t="shared" si="0"/>
        <v>130</v>
      </c>
      <c r="Y8" s="7">
        <f t="shared" si="1"/>
        <v>0</v>
      </c>
      <c r="Z8" s="5"/>
    </row>
    <row r="9" spans="1:26" ht="30" x14ac:dyDescent="0.25">
      <c r="A9" s="33">
        <v>12</v>
      </c>
      <c r="B9" s="30">
        <v>12</v>
      </c>
      <c r="C9" s="5" t="s">
        <v>73</v>
      </c>
      <c r="D9" s="5" t="s">
        <v>74</v>
      </c>
      <c r="E9" s="5" t="s">
        <v>49</v>
      </c>
      <c r="F9" s="5" t="s">
        <v>3</v>
      </c>
      <c r="G9" s="5" t="s">
        <v>75</v>
      </c>
      <c r="H9" s="5"/>
      <c r="I9" s="37">
        <v>180</v>
      </c>
      <c r="J9" s="37">
        <v>106</v>
      </c>
      <c r="K9" s="37">
        <v>7</v>
      </c>
      <c r="L9" s="37">
        <v>1</v>
      </c>
      <c r="M9" s="37"/>
      <c r="N9" s="37"/>
      <c r="O9" s="37">
        <v>1</v>
      </c>
      <c r="P9" s="37"/>
      <c r="Q9" s="37">
        <v>13</v>
      </c>
      <c r="R9" s="37">
        <v>1</v>
      </c>
      <c r="S9" s="37">
        <v>1</v>
      </c>
      <c r="T9" s="37">
        <v>50</v>
      </c>
      <c r="U9" s="37"/>
      <c r="V9" s="37"/>
      <c r="W9" s="37"/>
      <c r="X9" s="37">
        <f t="shared" si="0"/>
        <v>180</v>
      </c>
      <c r="Y9" s="7">
        <f t="shared" si="1"/>
        <v>0</v>
      </c>
      <c r="Z9" s="5"/>
    </row>
    <row r="10" spans="1:26" ht="30" x14ac:dyDescent="0.25">
      <c r="A10" s="33">
        <v>8</v>
      </c>
      <c r="B10" s="30">
        <v>8</v>
      </c>
      <c r="C10" s="5" t="s">
        <v>63</v>
      </c>
      <c r="D10" s="5" t="s">
        <v>55</v>
      </c>
      <c r="E10" s="5" t="s">
        <v>49</v>
      </c>
      <c r="F10" s="5" t="s">
        <v>3</v>
      </c>
      <c r="G10" s="5" t="s">
        <v>64</v>
      </c>
      <c r="H10" s="5"/>
      <c r="I10" s="37">
        <v>111</v>
      </c>
      <c r="J10" s="37">
        <v>73</v>
      </c>
      <c r="K10" s="37">
        <v>17</v>
      </c>
      <c r="L10" s="37"/>
      <c r="M10" s="37"/>
      <c r="N10" s="37"/>
      <c r="O10" s="37"/>
      <c r="P10" s="37"/>
      <c r="Q10" s="37"/>
      <c r="R10" s="37">
        <v>1</v>
      </c>
      <c r="S10" s="37"/>
      <c r="T10" s="37">
        <v>20</v>
      </c>
      <c r="U10" s="37"/>
      <c r="V10" s="37"/>
      <c r="W10" s="37"/>
      <c r="X10" s="37">
        <f t="shared" si="0"/>
        <v>111</v>
      </c>
      <c r="Y10" s="7">
        <f t="shared" si="1"/>
        <v>0</v>
      </c>
      <c r="Z10" s="5"/>
    </row>
    <row r="11" spans="1:26" ht="30" x14ac:dyDescent="0.25">
      <c r="A11" s="33">
        <v>35</v>
      </c>
      <c r="B11" s="30">
        <v>38</v>
      </c>
      <c r="C11" s="5" t="s">
        <v>124</v>
      </c>
      <c r="D11" s="5" t="s">
        <v>68</v>
      </c>
      <c r="E11" s="5" t="s">
        <v>49</v>
      </c>
      <c r="F11" s="5" t="s">
        <v>3</v>
      </c>
      <c r="G11" s="5" t="s">
        <v>125</v>
      </c>
      <c r="H11" s="5"/>
      <c r="I11" s="37">
        <v>100</v>
      </c>
      <c r="J11" s="37"/>
      <c r="K11" s="37">
        <v>40</v>
      </c>
      <c r="L11" s="37">
        <v>60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>
        <f t="shared" si="0"/>
        <v>100</v>
      </c>
      <c r="Y11" s="7">
        <f t="shared" si="1"/>
        <v>0</v>
      </c>
      <c r="Z11" s="5"/>
    </row>
    <row r="12" spans="1:26" ht="30" x14ac:dyDescent="0.25">
      <c r="A12" s="33">
        <v>17</v>
      </c>
      <c r="B12" s="30">
        <v>17</v>
      </c>
      <c r="C12" s="5" t="s">
        <v>86</v>
      </c>
      <c r="D12" s="5" t="s">
        <v>55</v>
      </c>
      <c r="E12" s="5" t="s">
        <v>49</v>
      </c>
      <c r="F12" s="5" t="s">
        <v>3</v>
      </c>
      <c r="G12" s="5" t="s">
        <v>87</v>
      </c>
      <c r="H12" s="5"/>
      <c r="I12" s="37">
        <v>53</v>
      </c>
      <c r="J12" s="37">
        <v>35</v>
      </c>
      <c r="K12" s="37">
        <v>15</v>
      </c>
      <c r="L12" s="37"/>
      <c r="M12" s="37"/>
      <c r="N12" s="37"/>
      <c r="O12" s="37">
        <v>1.5</v>
      </c>
      <c r="P12" s="37"/>
      <c r="Q12" s="37">
        <v>0.5</v>
      </c>
      <c r="R12" s="37">
        <v>0.5</v>
      </c>
      <c r="S12" s="37">
        <v>0.5</v>
      </c>
      <c r="T12" s="37"/>
      <c r="U12" s="37"/>
      <c r="V12" s="37"/>
      <c r="W12" s="37"/>
      <c r="X12" s="37">
        <f t="shared" si="0"/>
        <v>53</v>
      </c>
      <c r="Y12" s="7">
        <f t="shared" si="1"/>
        <v>0</v>
      </c>
      <c r="Z12" s="5"/>
    </row>
    <row r="13" spans="1:26" ht="30" x14ac:dyDescent="0.25">
      <c r="A13" s="33">
        <v>44</v>
      </c>
      <c r="B13" s="30">
        <v>47</v>
      </c>
      <c r="C13" s="5" t="s">
        <v>144</v>
      </c>
      <c r="D13" s="5" t="s">
        <v>143</v>
      </c>
      <c r="E13" s="5" t="s">
        <v>49</v>
      </c>
      <c r="F13" s="5" t="s">
        <v>3</v>
      </c>
      <c r="G13" s="5" t="s">
        <v>145</v>
      </c>
      <c r="H13" s="5"/>
      <c r="I13" s="37">
        <v>67.5</v>
      </c>
      <c r="J13" s="37">
        <v>43.5</v>
      </c>
      <c r="K13" s="37">
        <v>13.5</v>
      </c>
      <c r="L13" s="37">
        <v>7</v>
      </c>
      <c r="M13" s="37">
        <v>1</v>
      </c>
      <c r="N13" s="37">
        <v>1</v>
      </c>
      <c r="O13" s="37">
        <v>0.5</v>
      </c>
      <c r="P13" s="37">
        <v>0.5</v>
      </c>
      <c r="Q13" s="37">
        <v>0.5</v>
      </c>
      <c r="R13" s="37"/>
      <c r="S13" s="37"/>
      <c r="T13" s="37"/>
      <c r="U13" s="37"/>
      <c r="V13" s="37"/>
      <c r="W13" s="37"/>
      <c r="X13" s="37">
        <f t="shared" si="0"/>
        <v>67.5</v>
      </c>
      <c r="Y13" s="7">
        <f t="shared" si="1"/>
        <v>0</v>
      </c>
      <c r="Z13" s="5"/>
    </row>
    <row r="14" spans="1:26" ht="30" x14ac:dyDescent="0.25">
      <c r="A14" s="33">
        <v>51</v>
      </c>
      <c r="B14" s="30">
        <v>57</v>
      </c>
      <c r="C14" s="5" t="s">
        <v>157</v>
      </c>
      <c r="D14" s="5" t="s">
        <v>68</v>
      </c>
      <c r="E14" s="5" t="s">
        <v>49</v>
      </c>
      <c r="F14" s="5" t="s">
        <v>3</v>
      </c>
      <c r="G14" s="5" t="s">
        <v>158</v>
      </c>
      <c r="H14" s="5"/>
      <c r="I14" s="24">
        <v>87.8</v>
      </c>
      <c r="J14" s="37">
        <v>39.299999999999997</v>
      </c>
      <c r="K14" s="37">
        <v>17.2</v>
      </c>
      <c r="L14" s="37">
        <v>8</v>
      </c>
      <c r="M14" s="37">
        <v>3.1</v>
      </c>
      <c r="N14" s="37"/>
      <c r="O14" s="37">
        <v>1.5</v>
      </c>
      <c r="P14" s="37">
        <v>1.5</v>
      </c>
      <c r="Q14" s="37">
        <v>12</v>
      </c>
      <c r="R14" s="37"/>
      <c r="S14" s="37"/>
      <c r="T14" s="37">
        <v>5.2</v>
      </c>
      <c r="U14" s="37"/>
      <c r="V14" s="37"/>
      <c r="W14" s="37"/>
      <c r="X14" s="36">
        <f t="shared" si="0"/>
        <v>87.8</v>
      </c>
      <c r="Y14" s="7">
        <f t="shared" si="1"/>
        <v>0</v>
      </c>
      <c r="Z14" s="5"/>
    </row>
    <row r="15" spans="1:26" ht="30" x14ac:dyDescent="0.25">
      <c r="A15" s="33">
        <v>42</v>
      </c>
      <c r="B15" s="30">
        <v>45</v>
      </c>
      <c r="C15" s="5" t="s">
        <v>140</v>
      </c>
      <c r="D15" s="5" t="s">
        <v>138</v>
      </c>
      <c r="E15" s="5" t="s">
        <v>49</v>
      </c>
      <c r="F15" s="5" t="s">
        <v>3</v>
      </c>
      <c r="G15" s="5" t="s">
        <v>141</v>
      </c>
      <c r="H15" s="5"/>
      <c r="I15" s="37">
        <v>580</v>
      </c>
      <c r="J15" s="37">
        <v>200</v>
      </c>
      <c r="K15" s="37">
        <v>263</v>
      </c>
      <c r="L15" s="37"/>
      <c r="M15" s="37">
        <v>2</v>
      </c>
      <c r="N15" s="37">
        <v>4</v>
      </c>
      <c r="O15" s="37">
        <v>4</v>
      </c>
      <c r="P15" s="37"/>
      <c r="Q15" s="37"/>
      <c r="R15" s="37"/>
      <c r="S15" s="37"/>
      <c r="T15" s="37">
        <v>107</v>
      </c>
      <c r="U15" s="37"/>
      <c r="V15" s="37"/>
      <c r="W15" s="37"/>
      <c r="X15" s="37">
        <f t="shared" si="0"/>
        <v>580</v>
      </c>
      <c r="Y15" s="7">
        <f t="shared" si="1"/>
        <v>0</v>
      </c>
      <c r="Z15" s="5"/>
    </row>
    <row r="16" spans="1:26" ht="30" x14ac:dyDescent="0.25">
      <c r="A16" s="33">
        <v>41</v>
      </c>
      <c r="B16" s="30">
        <v>44</v>
      </c>
      <c r="C16" s="5" t="s">
        <v>137</v>
      </c>
      <c r="D16" s="5" t="s">
        <v>138</v>
      </c>
      <c r="E16" s="5" t="s">
        <v>49</v>
      </c>
      <c r="F16" s="5" t="s">
        <v>3</v>
      </c>
      <c r="G16" s="5" t="s">
        <v>139</v>
      </c>
      <c r="H16" s="5"/>
      <c r="I16" s="37">
        <v>55</v>
      </c>
      <c r="J16" s="37">
        <v>28</v>
      </c>
      <c r="K16" s="37">
        <v>11</v>
      </c>
      <c r="L16" s="37">
        <v>5</v>
      </c>
      <c r="M16" s="37">
        <v>1</v>
      </c>
      <c r="N16" s="37">
        <v>1</v>
      </c>
      <c r="O16" s="37">
        <v>1</v>
      </c>
      <c r="P16" s="37">
        <v>5</v>
      </c>
      <c r="Q16" s="37">
        <v>3</v>
      </c>
      <c r="R16" s="37"/>
      <c r="S16" s="37"/>
      <c r="T16" s="37"/>
      <c r="U16" s="37"/>
      <c r="V16" s="37"/>
      <c r="W16" s="37"/>
      <c r="X16" s="37">
        <f t="shared" si="0"/>
        <v>55</v>
      </c>
      <c r="Y16" s="7">
        <f t="shared" si="1"/>
        <v>0</v>
      </c>
      <c r="Z16" s="5"/>
    </row>
    <row r="17" spans="1:26" ht="30" x14ac:dyDescent="0.25">
      <c r="A17" s="33">
        <v>48</v>
      </c>
      <c r="B17" s="30">
        <v>52</v>
      </c>
      <c r="C17" s="5" t="s">
        <v>150</v>
      </c>
      <c r="D17" s="5" t="s">
        <v>138</v>
      </c>
      <c r="E17" s="5" t="s">
        <v>49</v>
      </c>
      <c r="F17" s="5" t="s">
        <v>3</v>
      </c>
      <c r="G17" s="5" t="s">
        <v>151</v>
      </c>
      <c r="H17" s="5"/>
      <c r="I17" s="36">
        <v>164</v>
      </c>
      <c r="J17" s="36">
        <v>73</v>
      </c>
      <c r="K17" s="36">
        <v>35</v>
      </c>
      <c r="L17" s="36">
        <v>15</v>
      </c>
      <c r="M17" s="36"/>
      <c r="N17" s="36">
        <v>3</v>
      </c>
      <c r="O17" s="36"/>
      <c r="P17" s="36"/>
      <c r="Q17" s="36"/>
      <c r="R17" s="36"/>
      <c r="S17" s="36"/>
      <c r="T17" s="36">
        <v>38</v>
      </c>
      <c r="U17" s="36"/>
      <c r="V17" s="36"/>
      <c r="W17" s="36"/>
      <c r="X17" s="36">
        <f t="shared" si="0"/>
        <v>164</v>
      </c>
      <c r="Y17" s="7">
        <f t="shared" si="1"/>
        <v>0</v>
      </c>
      <c r="Z17" s="5"/>
    </row>
    <row r="18" spans="1:26" ht="30" x14ac:dyDescent="0.25">
      <c r="A18" s="33">
        <v>50</v>
      </c>
      <c r="B18" s="30">
        <v>56</v>
      </c>
      <c r="C18" s="5" t="s">
        <v>155</v>
      </c>
      <c r="D18" s="5" t="s">
        <v>97</v>
      </c>
      <c r="E18" s="5" t="s">
        <v>49</v>
      </c>
      <c r="F18" s="5" t="s">
        <v>3</v>
      </c>
      <c r="G18" s="5" t="s">
        <v>156</v>
      </c>
      <c r="H18" s="5" t="s">
        <v>39</v>
      </c>
      <c r="I18" s="24">
        <v>52.6</v>
      </c>
      <c r="J18" s="37">
        <v>22.8</v>
      </c>
      <c r="K18" s="37">
        <v>6.2</v>
      </c>
      <c r="L18" s="37">
        <v>0.6</v>
      </c>
      <c r="M18" s="37">
        <v>0.7</v>
      </c>
      <c r="N18" s="37"/>
      <c r="O18" s="37">
        <v>2</v>
      </c>
      <c r="P18" s="37">
        <v>2.4</v>
      </c>
      <c r="Q18" s="37">
        <v>1.9</v>
      </c>
      <c r="R18" s="37"/>
      <c r="S18" s="37"/>
      <c r="T18" s="37">
        <v>16</v>
      </c>
      <c r="U18" s="37"/>
      <c r="V18" s="37"/>
      <c r="W18" s="37"/>
      <c r="X18" s="36">
        <f t="shared" si="0"/>
        <v>52.599999999999994</v>
      </c>
      <c r="Y18" s="7">
        <f t="shared" si="1"/>
        <v>0</v>
      </c>
      <c r="Z18" s="5"/>
    </row>
    <row r="19" spans="1:26" ht="30" x14ac:dyDescent="0.25">
      <c r="A19" s="33">
        <v>49</v>
      </c>
      <c r="B19" s="30">
        <v>55</v>
      </c>
      <c r="C19" s="5" t="s">
        <v>152</v>
      </c>
      <c r="D19" s="5" t="s">
        <v>71</v>
      </c>
      <c r="E19" s="5" t="s">
        <v>49</v>
      </c>
      <c r="F19" s="5" t="s">
        <v>3</v>
      </c>
      <c r="G19" s="5" t="s">
        <v>153</v>
      </c>
      <c r="H19" s="5" t="s">
        <v>154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6">
        <f t="shared" si="0"/>
        <v>0</v>
      </c>
      <c r="Y19" s="7">
        <f t="shared" si="1"/>
        <v>0</v>
      </c>
      <c r="Z19" s="5"/>
    </row>
    <row r="20" spans="1:26" ht="30" x14ac:dyDescent="0.25">
      <c r="A20" s="33">
        <v>1</v>
      </c>
      <c r="B20" s="30">
        <v>1</v>
      </c>
      <c r="C20" s="5" t="s">
        <v>48</v>
      </c>
      <c r="D20" s="5" t="s">
        <v>48</v>
      </c>
      <c r="E20" s="5" t="s">
        <v>49</v>
      </c>
      <c r="F20" s="5" t="s">
        <v>3</v>
      </c>
      <c r="G20" s="5" t="s">
        <v>50</v>
      </c>
      <c r="H20" s="5" t="s">
        <v>51</v>
      </c>
      <c r="I20" s="37">
        <v>3056.6</v>
      </c>
      <c r="J20" s="37">
        <v>74</v>
      </c>
      <c r="K20" s="37">
        <v>28</v>
      </c>
      <c r="L20" s="37">
        <v>2.6</v>
      </c>
      <c r="M20" s="37">
        <v>8</v>
      </c>
      <c r="N20" s="37"/>
      <c r="O20" s="37">
        <v>4</v>
      </c>
      <c r="P20" s="37">
        <v>154</v>
      </c>
      <c r="Q20" s="37"/>
      <c r="R20" s="37">
        <v>3</v>
      </c>
      <c r="S20" s="37">
        <v>3</v>
      </c>
      <c r="T20" s="37">
        <v>2780</v>
      </c>
      <c r="U20" s="37"/>
      <c r="V20" s="37"/>
      <c r="W20" s="37"/>
      <c r="X20" s="37">
        <f t="shared" si="0"/>
        <v>3056.6</v>
      </c>
      <c r="Y20" s="7">
        <f t="shared" si="1"/>
        <v>0</v>
      </c>
      <c r="Z20" s="5"/>
    </row>
    <row r="21" spans="1:26" ht="30" x14ac:dyDescent="0.25">
      <c r="A21" s="33">
        <v>2</v>
      </c>
      <c r="B21" s="30">
        <v>2</v>
      </c>
      <c r="C21" s="5" t="s">
        <v>52</v>
      </c>
      <c r="D21" s="5" t="s">
        <v>48</v>
      </c>
      <c r="E21" s="5" t="s">
        <v>49</v>
      </c>
      <c r="F21" s="5" t="s">
        <v>3</v>
      </c>
      <c r="G21" s="5" t="s">
        <v>50</v>
      </c>
      <c r="H21" s="5" t="s">
        <v>51</v>
      </c>
      <c r="I21" s="37">
        <v>154</v>
      </c>
      <c r="J21" s="37">
        <v>113</v>
      </c>
      <c r="K21" s="37">
        <v>32</v>
      </c>
      <c r="L21" s="37">
        <v>1</v>
      </c>
      <c r="M21" s="37"/>
      <c r="N21" s="37">
        <v>4</v>
      </c>
      <c r="O21" s="37">
        <v>2</v>
      </c>
      <c r="P21" s="37"/>
      <c r="Q21" s="37"/>
      <c r="R21" s="37">
        <v>1</v>
      </c>
      <c r="S21" s="37">
        <v>1</v>
      </c>
      <c r="T21" s="37"/>
      <c r="U21" s="37"/>
      <c r="V21" s="37"/>
      <c r="W21" s="37"/>
      <c r="X21" s="37">
        <f t="shared" si="0"/>
        <v>154</v>
      </c>
      <c r="Y21" s="7">
        <f t="shared" si="1"/>
        <v>0</v>
      </c>
      <c r="Z21" s="5"/>
    </row>
    <row r="22" spans="1:26" ht="30" x14ac:dyDescent="0.25">
      <c r="A22" s="33">
        <v>3</v>
      </c>
      <c r="B22" s="30">
        <v>3</v>
      </c>
      <c r="C22" s="5" t="s">
        <v>53</v>
      </c>
      <c r="D22" s="5" t="s">
        <v>48</v>
      </c>
      <c r="E22" s="5" t="s">
        <v>49</v>
      </c>
      <c r="F22" s="5" t="s">
        <v>3</v>
      </c>
      <c r="G22" s="5" t="s">
        <v>50</v>
      </c>
      <c r="H22" s="5" t="s">
        <v>51</v>
      </c>
      <c r="I22" s="37">
        <v>103</v>
      </c>
      <c r="J22" s="37">
        <v>70</v>
      </c>
      <c r="K22" s="37">
        <v>24</v>
      </c>
      <c r="L22" s="37">
        <v>3</v>
      </c>
      <c r="M22" s="37"/>
      <c r="N22" s="37"/>
      <c r="O22" s="37">
        <v>1.5</v>
      </c>
      <c r="P22" s="37"/>
      <c r="Q22" s="37">
        <v>1.5</v>
      </c>
      <c r="R22" s="37">
        <v>1.5</v>
      </c>
      <c r="S22" s="37">
        <v>1.5</v>
      </c>
      <c r="T22" s="37"/>
      <c r="U22" s="37"/>
      <c r="V22" s="37"/>
      <c r="W22" s="37"/>
      <c r="X22" s="37">
        <f t="shared" si="0"/>
        <v>103</v>
      </c>
      <c r="Y22" s="7">
        <f t="shared" si="1"/>
        <v>0</v>
      </c>
      <c r="Z22" s="5"/>
    </row>
    <row r="23" spans="1:26" ht="30" x14ac:dyDescent="0.25">
      <c r="A23" s="33">
        <v>22</v>
      </c>
      <c r="B23" s="30">
        <v>22</v>
      </c>
      <c r="C23" s="5" t="s">
        <v>96</v>
      </c>
      <c r="D23" s="5" t="s">
        <v>97</v>
      </c>
      <c r="E23" s="5" t="s">
        <v>49</v>
      </c>
      <c r="F23" s="5" t="s">
        <v>3</v>
      </c>
      <c r="G23" s="5" t="s">
        <v>98</v>
      </c>
      <c r="H23" s="5"/>
      <c r="I23" s="37">
        <v>166</v>
      </c>
      <c r="J23" s="37">
        <v>108</v>
      </c>
      <c r="K23" s="37">
        <v>19</v>
      </c>
      <c r="L23" s="37">
        <v>31</v>
      </c>
      <c r="M23" s="37"/>
      <c r="N23" s="37"/>
      <c r="O23" s="37"/>
      <c r="P23" s="37"/>
      <c r="Q23" s="37">
        <v>8</v>
      </c>
      <c r="R23" s="37"/>
      <c r="S23" s="37"/>
      <c r="T23" s="37"/>
      <c r="U23" s="37"/>
      <c r="V23" s="37"/>
      <c r="W23" s="37"/>
      <c r="X23" s="37">
        <f t="shared" si="0"/>
        <v>166</v>
      </c>
      <c r="Y23" s="7">
        <f t="shared" si="1"/>
        <v>0</v>
      </c>
      <c r="Z23" s="5"/>
    </row>
    <row r="24" spans="1:26" ht="30" x14ac:dyDescent="0.25">
      <c r="A24" s="33">
        <v>7</v>
      </c>
      <c r="B24" s="30">
        <v>7</v>
      </c>
      <c r="C24" s="5" t="s">
        <v>61</v>
      </c>
      <c r="D24" s="5" t="s">
        <v>55</v>
      </c>
      <c r="E24" s="5" t="s">
        <v>49</v>
      </c>
      <c r="F24" s="5" t="s">
        <v>3</v>
      </c>
      <c r="G24" s="5" t="s">
        <v>62</v>
      </c>
      <c r="H24" s="5"/>
      <c r="I24" s="37">
        <v>250.5</v>
      </c>
      <c r="J24" s="37">
        <v>230</v>
      </c>
      <c r="K24" s="37">
        <v>13</v>
      </c>
      <c r="L24" s="37">
        <v>2</v>
      </c>
      <c r="M24" s="37"/>
      <c r="N24" s="37"/>
      <c r="O24" s="37">
        <v>1</v>
      </c>
      <c r="P24" s="37"/>
      <c r="Q24" s="37">
        <v>4.5</v>
      </c>
      <c r="R24" s="37"/>
      <c r="S24" s="37"/>
      <c r="T24" s="37"/>
      <c r="U24" s="37"/>
      <c r="V24" s="37"/>
      <c r="W24" s="37"/>
      <c r="X24" s="37">
        <f t="shared" si="0"/>
        <v>250.5</v>
      </c>
      <c r="Y24" s="7">
        <f t="shared" si="1"/>
        <v>0</v>
      </c>
      <c r="Z24" s="5"/>
    </row>
    <row r="25" spans="1:26" ht="30" x14ac:dyDescent="0.25">
      <c r="A25" s="33">
        <v>4</v>
      </c>
      <c r="B25" s="30">
        <v>4</v>
      </c>
      <c r="C25" s="5" t="s">
        <v>54</v>
      </c>
      <c r="D25" s="5" t="s">
        <v>55</v>
      </c>
      <c r="E25" s="5" t="s">
        <v>49</v>
      </c>
      <c r="F25" s="5" t="s">
        <v>3</v>
      </c>
      <c r="G25" s="5" t="s">
        <v>56</v>
      </c>
      <c r="H25" s="5"/>
      <c r="I25" s="37">
        <v>496.8</v>
      </c>
      <c r="J25" s="37">
        <v>398</v>
      </c>
      <c r="K25" s="37">
        <v>66</v>
      </c>
      <c r="L25" s="37"/>
      <c r="M25" s="37">
        <v>10</v>
      </c>
      <c r="N25" s="37"/>
      <c r="O25" s="37">
        <v>6</v>
      </c>
      <c r="P25" s="37"/>
      <c r="Q25" s="37">
        <v>4.8</v>
      </c>
      <c r="R25" s="37">
        <v>4</v>
      </c>
      <c r="S25" s="37"/>
      <c r="T25" s="37">
        <v>8</v>
      </c>
      <c r="U25" s="37"/>
      <c r="V25" s="37"/>
      <c r="W25" s="37"/>
      <c r="X25" s="37">
        <f t="shared" si="0"/>
        <v>496.8</v>
      </c>
      <c r="Y25" s="7">
        <f t="shared" si="1"/>
        <v>0</v>
      </c>
      <c r="Z25" s="5"/>
    </row>
    <row r="26" spans="1:26" ht="30" x14ac:dyDescent="0.25">
      <c r="A26" s="33">
        <v>15</v>
      </c>
      <c r="B26" s="30">
        <v>15</v>
      </c>
      <c r="C26" s="5" t="s">
        <v>80</v>
      </c>
      <c r="D26" s="5" t="s">
        <v>66</v>
      </c>
      <c r="E26" s="5" t="s">
        <v>49</v>
      </c>
      <c r="F26" s="5" t="s">
        <v>3</v>
      </c>
      <c r="G26" s="5" t="s">
        <v>81</v>
      </c>
      <c r="H26" s="5"/>
      <c r="I26" s="37">
        <v>174</v>
      </c>
      <c r="J26" s="37">
        <v>96</v>
      </c>
      <c r="K26" s="37">
        <v>14</v>
      </c>
      <c r="L26" s="37">
        <v>39</v>
      </c>
      <c r="M26" s="37">
        <v>2</v>
      </c>
      <c r="N26" s="37">
        <v>2</v>
      </c>
      <c r="O26" s="37">
        <v>4</v>
      </c>
      <c r="P26" s="37">
        <v>1</v>
      </c>
      <c r="Q26" s="37"/>
      <c r="R26" s="37">
        <v>0.5</v>
      </c>
      <c r="S26" s="37">
        <v>0.5</v>
      </c>
      <c r="T26" s="37">
        <v>15</v>
      </c>
      <c r="U26" s="37"/>
      <c r="V26" s="37"/>
      <c r="W26" s="37"/>
      <c r="X26" s="37">
        <f t="shared" si="0"/>
        <v>174</v>
      </c>
      <c r="Y26" s="7">
        <f t="shared" si="1"/>
        <v>0</v>
      </c>
      <c r="Z26" s="5"/>
    </row>
    <row r="27" spans="1:26" ht="30" x14ac:dyDescent="0.25">
      <c r="A27" s="33">
        <v>20</v>
      </c>
      <c r="B27" s="30">
        <v>20</v>
      </c>
      <c r="C27" s="5" t="s">
        <v>93</v>
      </c>
      <c r="D27" s="5" t="s">
        <v>91</v>
      </c>
      <c r="E27" s="5" t="s">
        <v>49</v>
      </c>
      <c r="F27" s="5" t="s">
        <v>3</v>
      </c>
      <c r="G27" s="5" t="s">
        <v>94</v>
      </c>
      <c r="H27" s="5"/>
      <c r="I27" s="37">
        <v>178</v>
      </c>
      <c r="J27" s="37">
        <v>71</v>
      </c>
      <c r="K27" s="37">
        <v>42</v>
      </c>
      <c r="L27" s="37">
        <v>2</v>
      </c>
      <c r="M27" s="37"/>
      <c r="N27" s="37"/>
      <c r="O27" s="37">
        <v>5.8</v>
      </c>
      <c r="P27" s="37"/>
      <c r="Q27" s="37"/>
      <c r="R27" s="37">
        <v>0.7</v>
      </c>
      <c r="S27" s="37">
        <v>0.5</v>
      </c>
      <c r="T27" s="37">
        <v>56</v>
      </c>
      <c r="U27" s="37"/>
      <c r="V27" s="37"/>
      <c r="W27" s="37"/>
      <c r="X27" s="37">
        <f t="shared" si="0"/>
        <v>178</v>
      </c>
      <c r="Y27" s="7">
        <f t="shared" si="1"/>
        <v>0</v>
      </c>
      <c r="Z27" s="5"/>
    </row>
    <row r="28" spans="1:26" ht="30" x14ac:dyDescent="0.25">
      <c r="A28" s="33">
        <v>21</v>
      </c>
      <c r="B28" s="30">
        <v>21</v>
      </c>
      <c r="C28" s="5" t="s">
        <v>95</v>
      </c>
      <c r="D28" s="5" t="s">
        <v>91</v>
      </c>
      <c r="E28" s="5" t="s">
        <v>49</v>
      </c>
      <c r="F28" s="5" t="s">
        <v>3</v>
      </c>
      <c r="G28" s="5" t="s">
        <v>94</v>
      </c>
      <c r="H28" s="5"/>
      <c r="I28" s="37">
        <v>987.5</v>
      </c>
      <c r="J28" s="37">
        <v>73</v>
      </c>
      <c r="K28" s="37">
        <v>22</v>
      </c>
      <c r="L28" s="37">
        <v>4</v>
      </c>
      <c r="M28" s="37"/>
      <c r="N28" s="37"/>
      <c r="O28" s="37">
        <v>4</v>
      </c>
      <c r="P28" s="37">
        <v>2</v>
      </c>
      <c r="Q28" s="37">
        <v>4</v>
      </c>
      <c r="R28" s="37">
        <v>2</v>
      </c>
      <c r="S28" s="37">
        <v>3</v>
      </c>
      <c r="T28" s="37">
        <v>873.5</v>
      </c>
      <c r="U28" s="37"/>
      <c r="V28" s="37"/>
      <c r="W28" s="37"/>
      <c r="X28" s="37">
        <f t="shared" si="0"/>
        <v>987.5</v>
      </c>
      <c r="Y28" s="7">
        <f t="shared" si="1"/>
        <v>0</v>
      </c>
      <c r="Z28" s="5"/>
    </row>
    <row r="29" spans="1:26" ht="30" x14ac:dyDescent="0.25">
      <c r="A29" s="33">
        <v>16</v>
      </c>
      <c r="B29" s="30">
        <v>16</v>
      </c>
      <c r="C29" s="5" t="s">
        <v>82</v>
      </c>
      <c r="D29" s="10" t="s">
        <v>83</v>
      </c>
      <c r="E29" s="5" t="s">
        <v>49</v>
      </c>
      <c r="F29" s="5" t="s">
        <v>3</v>
      </c>
      <c r="G29" s="10" t="s">
        <v>84</v>
      </c>
      <c r="H29" s="5" t="s">
        <v>85</v>
      </c>
      <c r="I29" s="36">
        <v>176</v>
      </c>
      <c r="J29" s="36">
        <v>51</v>
      </c>
      <c r="K29" s="36">
        <v>5</v>
      </c>
      <c r="L29" s="36">
        <v>9</v>
      </c>
      <c r="M29" s="36">
        <v>6</v>
      </c>
      <c r="N29" s="36"/>
      <c r="O29" s="36">
        <v>3</v>
      </c>
      <c r="P29" s="36">
        <v>16</v>
      </c>
      <c r="Q29" s="36">
        <v>5</v>
      </c>
      <c r="R29" s="36">
        <v>1.5</v>
      </c>
      <c r="S29" s="36">
        <v>1.5</v>
      </c>
      <c r="T29" s="36">
        <v>78</v>
      </c>
      <c r="U29" s="36"/>
      <c r="V29" s="36"/>
      <c r="W29" s="36"/>
      <c r="X29" s="37">
        <f t="shared" si="0"/>
        <v>176</v>
      </c>
      <c r="Y29" s="7">
        <f t="shared" si="1"/>
        <v>0</v>
      </c>
      <c r="Z29" s="5"/>
    </row>
    <row r="30" spans="1:26" ht="30" x14ac:dyDescent="0.25">
      <c r="A30" s="33">
        <v>23</v>
      </c>
      <c r="B30" s="30">
        <v>23</v>
      </c>
      <c r="C30" s="5" t="s">
        <v>99</v>
      </c>
      <c r="D30" s="5" t="s">
        <v>97</v>
      </c>
      <c r="E30" s="5" t="s">
        <v>49</v>
      </c>
      <c r="F30" s="5" t="s">
        <v>3</v>
      </c>
      <c r="G30" s="5" t="s">
        <v>100</v>
      </c>
      <c r="H30" s="5"/>
      <c r="I30" s="37">
        <v>156</v>
      </c>
      <c r="J30" s="37">
        <v>34</v>
      </c>
      <c r="K30" s="37">
        <v>1.5</v>
      </c>
      <c r="L30" s="37">
        <v>1.5</v>
      </c>
      <c r="M30" s="37">
        <v>6</v>
      </c>
      <c r="N30" s="37">
        <v>5</v>
      </c>
      <c r="O30" s="37">
        <v>4</v>
      </c>
      <c r="P30" s="37"/>
      <c r="Q30" s="37"/>
      <c r="R30" s="37">
        <v>4</v>
      </c>
      <c r="S30" s="37">
        <v>1.5</v>
      </c>
      <c r="T30" s="37">
        <v>98.5</v>
      </c>
      <c r="U30" s="37"/>
      <c r="V30" s="37"/>
      <c r="W30" s="37"/>
      <c r="X30" s="37">
        <f t="shared" si="0"/>
        <v>156</v>
      </c>
      <c r="Y30" s="7">
        <f t="shared" si="1"/>
        <v>0</v>
      </c>
      <c r="Z30" s="5"/>
    </row>
    <row r="31" spans="1:26" ht="30" x14ac:dyDescent="0.25">
      <c r="A31" s="33">
        <v>5</v>
      </c>
      <c r="B31" s="30">
        <v>5</v>
      </c>
      <c r="C31" s="5" t="s">
        <v>57</v>
      </c>
      <c r="D31" s="5" t="s">
        <v>55</v>
      </c>
      <c r="E31" s="5" t="s">
        <v>49</v>
      </c>
      <c r="F31" s="5" t="s">
        <v>3</v>
      </c>
      <c r="G31" s="5" t="s">
        <v>58</v>
      </c>
      <c r="H31" s="5"/>
      <c r="I31" s="37">
        <v>832</v>
      </c>
      <c r="J31" s="37">
        <v>197.5</v>
      </c>
      <c r="K31" s="37">
        <v>80</v>
      </c>
      <c r="L31" s="37">
        <v>184.5</v>
      </c>
      <c r="M31" s="37">
        <v>1</v>
      </c>
      <c r="N31" s="37">
        <v>1.5</v>
      </c>
      <c r="O31" s="37">
        <v>3</v>
      </c>
      <c r="P31" s="37"/>
      <c r="Q31" s="37">
        <v>1</v>
      </c>
      <c r="R31" s="37">
        <v>4.5</v>
      </c>
      <c r="S31" s="37">
        <v>4.5</v>
      </c>
      <c r="T31" s="37">
        <v>354.5</v>
      </c>
      <c r="U31" s="37"/>
      <c r="V31" s="37"/>
      <c r="W31" s="37"/>
      <c r="X31" s="37">
        <f t="shared" si="0"/>
        <v>832</v>
      </c>
      <c r="Y31" s="7">
        <f t="shared" si="1"/>
        <v>0</v>
      </c>
      <c r="Z31" s="5"/>
    </row>
    <row r="32" spans="1:26" ht="30" x14ac:dyDescent="0.25">
      <c r="A32" s="33">
        <v>6</v>
      </c>
      <c r="B32" s="30">
        <v>6</v>
      </c>
      <c r="C32" s="5" t="s">
        <v>59</v>
      </c>
      <c r="D32" s="5" t="s">
        <v>55</v>
      </c>
      <c r="E32" s="5" t="s">
        <v>49</v>
      </c>
      <c r="F32" s="5" t="s">
        <v>3</v>
      </c>
      <c r="G32" s="5" t="s">
        <v>60</v>
      </c>
      <c r="H32" s="5"/>
      <c r="I32" s="37">
        <v>140</v>
      </c>
      <c r="J32" s="37">
        <v>56</v>
      </c>
      <c r="K32" s="37">
        <v>22</v>
      </c>
      <c r="L32" s="37">
        <v>2</v>
      </c>
      <c r="M32" s="37">
        <v>1</v>
      </c>
      <c r="N32" s="37">
        <v>2</v>
      </c>
      <c r="O32" s="37">
        <v>4</v>
      </c>
      <c r="P32" s="37">
        <v>0.5</v>
      </c>
      <c r="Q32" s="37"/>
      <c r="R32" s="37">
        <v>1.5</v>
      </c>
      <c r="S32" s="37">
        <v>1</v>
      </c>
      <c r="T32" s="37">
        <v>50</v>
      </c>
      <c r="U32" s="37"/>
      <c r="V32" s="37"/>
      <c r="W32" s="37"/>
      <c r="X32" s="37">
        <f t="shared" si="0"/>
        <v>140</v>
      </c>
      <c r="Y32" s="7">
        <f t="shared" si="1"/>
        <v>0</v>
      </c>
      <c r="Z32" s="5"/>
    </row>
    <row r="33" spans="1:26" ht="30" x14ac:dyDescent="0.25">
      <c r="A33" s="33">
        <v>14</v>
      </c>
      <c r="B33" s="30">
        <v>14</v>
      </c>
      <c r="C33" s="5" t="s">
        <v>78</v>
      </c>
      <c r="D33" s="5" t="s">
        <v>66</v>
      </c>
      <c r="E33" s="5" t="s">
        <v>49</v>
      </c>
      <c r="F33" s="5" t="s">
        <v>3</v>
      </c>
      <c r="G33" s="5" t="s">
        <v>79</v>
      </c>
      <c r="H33" s="5"/>
      <c r="I33" s="37">
        <v>255</v>
      </c>
      <c r="J33" s="37">
        <v>165.6</v>
      </c>
      <c r="K33" s="37">
        <v>47.4</v>
      </c>
      <c r="L33" s="37">
        <v>32</v>
      </c>
      <c r="M33" s="37"/>
      <c r="N33" s="37">
        <v>2</v>
      </c>
      <c r="O33" s="37">
        <v>2</v>
      </c>
      <c r="P33" s="37"/>
      <c r="Q33" s="37">
        <v>3.5</v>
      </c>
      <c r="R33" s="37">
        <v>1.5</v>
      </c>
      <c r="S33" s="37">
        <v>1</v>
      </c>
      <c r="T33" s="37"/>
      <c r="U33" s="37"/>
      <c r="V33" s="37"/>
      <c r="W33" s="37"/>
      <c r="X33" s="37">
        <f t="shared" si="0"/>
        <v>255</v>
      </c>
      <c r="Y33" s="7">
        <f t="shared" si="1"/>
        <v>0</v>
      </c>
      <c r="Z33" s="5"/>
    </row>
    <row r="34" spans="1:26" ht="30" x14ac:dyDescent="0.25">
      <c r="A34" s="33">
        <v>43</v>
      </c>
      <c r="B34" s="30">
        <v>46</v>
      </c>
      <c r="C34" s="5" t="s">
        <v>142</v>
      </c>
      <c r="D34" s="5" t="s">
        <v>143</v>
      </c>
      <c r="E34" s="5" t="s">
        <v>49</v>
      </c>
      <c r="F34" s="5" t="s">
        <v>3</v>
      </c>
      <c r="G34" s="5" t="s">
        <v>79</v>
      </c>
      <c r="H34" s="5"/>
      <c r="I34" s="37">
        <v>370</v>
      </c>
      <c r="J34" s="37">
        <v>163.30000000000001</v>
      </c>
      <c r="K34" s="37">
        <v>76.7</v>
      </c>
      <c r="L34" s="37">
        <v>102</v>
      </c>
      <c r="M34" s="37">
        <v>0.5</v>
      </c>
      <c r="N34" s="37"/>
      <c r="O34" s="37">
        <v>1.5</v>
      </c>
      <c r="P34" s="37">
        <v>14</v>
      </c>
      <c r="Q34" s="37"/>
      <c r="R34" s="37">
        <v>6</v>
      </c>
      <c r="S34" s="37">
        <v>6</v>
      </c>
      <c r="T34" s="37"/>
      <c r="U34" s="37"/>
      <c r="V34" s="37"/>
      <c r="W34" s="37"/>
      <c r="X34" s="37">
        <f t="shared" ref="X34:X61" si="2">SUM(J34:U34)</f>
        <v>370</v>
      </c>
      <c r="Y34" s="7">
        <f t="shared" si="1"/>
        <v>0</v>
      </c>
      <c r="Z34" s="5"/>
    </row>
    <row r="35" spans="1:26" ht="30" x14ac:dyDescent="0.25">
      <c r="A35" s="33">
        <v>10</v>
      </c>
      <c r="B35" s="30">
        <v>10</v>
      </c>
      <c r="C35" s="5" t="s">
        <v>67</v>
      </c>
      <c r="D35" s="5" t="s">
        <v>68</v>
      </c>
      <c r="E35" s="5" t="s">
        <v>49</v>
      </c>
      <c r="F35" s="5" t="s">
        <v>3</v>
      </c>
      <c r="G35" s="5" t="s">
        <v>69</v>
      </c>
      <c r="H35" s="5"/>
      <c r="I35" s="37">
        <v>1710</v>
      </c>
      <c r="J35" s="37">
        <v>402</v>
      </c>
      <c r="K35" s="37">
        <v>99.5</v>
      </c>
      <c r="L35" s="37">
        <v>43.5</v>
      </c>
      <c r="M35" s="37">
        <v>3</v>
      </c>
      <c r="N35" s="37">
        <v>2</v>
      </c>
      <c r="O35" s="37">
        <v>2</v>
      </c>
      <c r="P35" s="37"/>
      <c r="Q35" s="37">
        <v>2</v>
      </c>
      <c r="R35" s="37">
        <v>1</v>
      </c>
      <c r="S35" s="37">
        <v>1</v>
      </c>
      <c r="T35" s="37">
        <v>1154</v>
      </c>
      <c r="U35" s="37"/>
      <c r="V35" s="37"/>
      <c r="W35" s="37"/>
      <c r="X35" s="37">
        <f t="shared" si="2"/>
        <v>1710</v>
      </c>
      <c r="Y35" s="7">
        <f t="shared" si="1"/>
        <v>0</v>
      </c>
      <c r="Z35" s="5"/>
    </row>
    <row r="36" spans="1:26" ht="30" x14ac:dyDescent="0.25">
      <c r="A36" s="33">
        <v>55</v>
      </c>
      <c r="B36" s="1"/>
      <c r="C36" s="5" t="s">
        <v>163</v>
      </c>
      <c r="D36" s="5" t="s">
        <v>138</v>
      </c>
      <c r="E36" s="5" t="s">
        <v>49</v>
      </c>
      <c r="F36" s="5" t="s">
        <v>3</v>
      </c>
      <c r="G36" s="5" t="s">
        <v>164</v>
      </c>
      <c r="H36" s="5"/>
      <c r="I36" s="37">
        <v>129.5</v>
      </c>
      <c r="J36" s="37">
        <v>69</v>
      </c>
      <c r="K36" s="37">
        <v>3</v>
      </c>
      <c r="L36" s="37">
        <v>44.5</v>
      </c>
      <c r="M36" s="37">
        <v>1</v>
      </c>
      <c r="N36" s="37"/>
      <c r="O36" s="37"/>
      <c r="P36" s="37"/>
      <c r="Q36" s="37">
        <v>4</v>
      </c>
      <c r="R36" s="37"/>
      <c r="S36" s="37"/>
      <c r="T36" s="37">
        <v>8</v>
      </c>
      <c r="U36" s="37"/>
      <c r="V36" s="37"/>
      <c r="W36" s="37"/>
      <c r="X36" s="37">
        <f t="shared" si="2"/>
        <v>129.5</v>
      </c>
      <c r="Y36" s="7">
        <f t="shared" si="1"/>
        <v>0</v>
      </c>
      <c r="Z36" s="5"/>
    </row>
    <row r="37" spans="1:26" ht="30" x14ac:dyDescent="0.25">
      <c r="A37" s="33">
        <v>9</v>
      </c>
      <c r="B37" s="30">
        <v>9</v>
      </c>
      <c r="C37" s="5" t="s">
        <v>65</v>
      </c>
      <c r="D37" s="5" t="s">
        <v>66</v>
      </c>
      <c r="E37" s="5" t="s">
        <v>49</v>
      </c>
      <c r="F37" s="5" t="s">
        <v>3</v>
      </c>
      <c r="G37" s="5" t="s">
        <v>45</v>
      </c>
      <c r="H37" s="5"/>
      <c r="I37" s="37">
        <v>1182</v>
      </c>
      <c r="J37" s="37">
        <v>213</v>
      </c>
      <c r="K37" s="37">
        <v>86</v>
      </c>
      <c r="L37" s="37"/>
      <c r="M37" s="37">
        <v>2</v>
      </c>
      <c r="N37" s="37">
        <v>2</v>
      </c>
      <c r="O37" s="37">
        <v>9</v>
      </c>
      <c r="P37" s="37">
        <v>845</v>
      </c>
      <c r="Q37" s="37">
        <v>8</v>
      </c>
      <c r="R37" s="37">
        <v>10</v>
      </c>
      <c r="S37" s="37">
        <v>7</v>
      </c>
      <c r="T37" s="37"/>
      <c r="U37" s="37"/>
      <c r="V37" s="37"/>
      <c r="W37" s="37"/>
      <c r="X37" s="37">
        <f t="shared" si="2"/>
        <v>1182</v>
      </c>
      <c r="Y37" s="7">
        <f t="shared" si="1"/>
        <v>0</v>
      </c>
      <c r="Z37" s="5"/>
    </row>
    <row r="38" spans="1:26" ht="30" x14ac:dyDescent="0.25">
      <c r="A38" s="33">
        <v>28</v>
      </c>
      <c r="B38" s="30">
        <v>28</v>
      </c>
      <c r="C38" s="5" t="s">
        <v>112</v>
      </c>
      <c r="D38" s="5" t="s">
        <v>55</v>
      </c>
      <c r="E38" s="5" t="s">
        <v>49</v>
      </c>
      <c r="F38" s="5" t="s">
        <v>3</v>
      </c>
      <c r="G38" s="5" t="s">
        <v>45</v>
      </c>
      <c r="H38" s="5"/>
      <c r="I38" s="37">
        <v>89.5</v>
      </c>
      <c r="J38" s="37">
        <v>61.5</v>
      </c>
      <c r="K38" s="37">
        <v>18</v>
      </c>
      <c r="L38" s="37">
        <v>4.5</v>
      </c>
      <c r="M38" s="37"/>
      <c r="N38" s="37"/>
      <c r="O38" s="37"/>
      <c r="P38" s="37"/>
      <c r="Q38" s="37">
        <v>3</v>
      </c>
      <c r="R38" s="37">
        <v>0.5</v>
      </c>
      <c r="S38" s="37">
        <v>2</v>
      </c>
      <c r="T38" s="37"/>
      <c r="U38" s="37"/>
      <c r="V38" s="37"/>
      <c r="W38" s="37"/>
      <c r="X38" s="37">
        <f t="shared" si="2"/>
        <v>89.5</v>
      </c>
      <c r="Y38" s="7">
        <f t="shared" si="1"/>
        <v>0</v>
      </c>
      <c r="Z38" s="5"/>
    </row>
    <row r="39" spans="1:26" ht="30" x14ac:dyDescent="0.25">
      <c r="A39" s="33">
        <v>32</v>
      </c>
      <c r="B39" s="30">
        <v>33</v>
      </c>
      <c r="C39" s="5" t="s">
        <v>119</v>
      </c>
      <c r="D39" s="5" t="s">
        <v>97</v>
      </c>
      <c r="E39" s="5" t="s">
        <v>49</v>
      </c>
      <c r="F39" s="5" t="s">
        <v>3</v>
      </c>
      <c r="G39" s="5" t="s">
        <v>45</v>
      </c>
      <c r="H39" s="5"/>
      <c r="I39" s="37">
        <v>65</v>
      </c>
      <c r="J39" s="37"/>
      <c r="K39" s="37">
        <v>65</v>
      </c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>
        <f t="shared" si="2"/>
        <v>65</v>
      </c>
      <c r="Y39" s="7">
        <f t="shared" si="1"/>
        <v>0</v>
      </c>
      <c r="Z39" s="5"/>
    </row>
    <row r="40" spans="1:26" ht="30" x14ac:dyDescent="0.25">
      <c r="A40" s="33">
        <v>33</v>
      </c>
      <c r="B40" s="30">
        <v>36</v>
      </c>
      <c r="C40" s="5" t="s">
        <v>120</v>
      </c>
      <c r="D40" s="5" t="s">
        <v>65</v>
      </c>
      <c r="E40" s="5" t="s">
        <v>49</v>
      </c>
      <c r="F40" s="5" t="s">
        <v>3</v>
      </c>
      <c r="G40" s="5" t="s">
        <v>45</v>
      </c>
      <c r="H40" s="5"/>
      <c r="I40" s="37">
        <v>161</v>
      </c>
      <c r="J40" s="37">
        <v>109</v>
      </c>
      <c r="K40" s="37">
        <v>52</v>
      </c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>
        <f t="shared" si="2"/>
        <v>161</v>
      </c>
      <c r="Y40" s="7">
        <f t="shared" si="1"/>
        <v>0</v>
      </c>
      <c r="Z40" s="5"/>
    </row>
    <row r="41" spans="1:26" ht="30" x14ac:dyDescent="0.25">
      <c r="A41" s="33">
        <v>46</v>
      </c>
      <c r="B41" s="30">
        <v>50</v>
      </c>
      <c r="C41" s="5" t="s">
        <v>149</v>
      </c>
      <c r="D41" s="5" t="s">
        <v>55</v>
      </c>
      <c r="E41" s="5" t="s">
        <v>49</v>
      </c>
      <c r="F41" s="5" t="s">
        <v>3</v>
      </c>
      <c r="G41" s="5" t="s">
        <v>45</v>
      </c>
      <c r="H41" s="5"/>
      <c r="I41" s="36">
        <v>60.8</v>
      </c>
      <c r="J41" s="36">
        <v>45</v>
      </c>
      <c r="K41" s="36"/>
      <c r="L41" s="36"/>
      <c r="M41" s="36"/>
      <c r="N41" s="36"/>
      <c r="O41" s="36"/>
      <c r="P41" s="36"/>
      <c r="Q41" s="36">
        <v>4.5</v>
      </c>
      <c r="R41" s="36">
        <v>2.5</v>
      </c>
      <c r="S41" s="36"/>
      <c r="T41" s="36">
        <v>8.8000000000000007</v>
      </c>
      <c r="U41" s="36"/>
      <c r="V41" s="36"/>
      <c r="W41" s="36"/>
      <c r="X41" s="36">
        <f t="shared" si="2"/>
        <v>60.8</v>
      </c>
      <c r="Y41" s="7">
        <f t="shared" si="1"/>
        <v>0</v>
      </c>
      <c r="Z41" s="5"/>
    </row>
    <row r="42" spans="1:26" ht="30" x14ac:dyDescent="0.25">
      <c r="A42" s="33">
        <v>52</v>
      </c>
      <c r="B42" s="30"/>
      <c r="C42" s="5" t="s">
        <v>159</v>
      </c>
      <c r="D42" s="5" t="s">
        <v>83</v>
      </c>
      <c r="E42" s="5" t="s">
        <v>49</v>
      </c>
      <c r="F42" s="5" t="s">
        <v>3</v>
      </c>
      <c r="G42" s="5" t="s">
        <v>45</v>
      </c>
      <c r="H42" s="5"/>
      <c r="I42" s="36">
        <v>52</v>
      </c>
      <c r="J42" s="37">
        <v>30.5</v>
      </c>
      <c r="K42" s="37">
        <v>21.5</v>
      </c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6">
        <f t="shared" si="2"/>
        <v>52</v>
      </c>
      <c r="Y42" s="7">
        <f t="shared" si="1"/>
        <v>0</v>
      </c>
      <c r="Z42" s="5"/>
    </row>
    <row r="43" spans="1:26" ht="30" x14ac:dyDescent="0.25">
      <c r="A43" s="33">
        <v>53</v>
      </c>
      <c r="B43" s="1"/>
      <c r="C43" s="5" t="s">
        <v>160</v>
      </c>
      <c r="D43" s="5" t="s">
        <v>91</v>
      </c>
      <c r="E43" s="5" t="s">
        <v>49</v>
      </c>
      <c r="F43" s="5" t="s">
        <v>3</v>
      </c>
      <c r="G43" s="5" t="s">
        <v>45</v>
      </c>
      <c r="H43" s="5"/>
      <c r="I43" s="37">
        <v>1332</v>
      </c>
      <c r="J43" s="37">
        <v>19</v>
      </c>
      <c r="K43" s="37">
        <v>4</v>
      </c>
      <c r="L43" s="37"/>
      <c r="M43" s="37"/>
      <c r="N43" s="37"/>
      <c r="O43" s="37"/>
      <c r="P43" s="37"/>
      <c r="Q43" s="37"/>
      <c r="R43" s="37"/>
      <c r="S43" s="37"/>
      <c r="T43" s="37">
        <v>1309</v>
      </c>
      <c r="U43" s="37"/>
      <c r="V43" s="37"/>
      <c r="W43" s="37"/>
      <c r="X43" s="37">
        <f t="shared" si="2"/>
        <v>1332</v>
      </c>
      <c r="Y43" s="7">
        <f t="shared" si="1"/>
        <v>0</v>
      </c>
      <c r="Z43" s="5"/>
    </row>
    <row r="44" spans="1:26" ht="30" x14ac:dyDescent="0.25">
      <c r="A44" s="33">
        <v>58</v>
      </c>
      <c r="B44" s="1"/>
      <c r="C44" s="5" t="s">
        <v>169</v>
      </c>
      <c r="D44" s="5" t="s">
        <v>66</v>
      </c>
      <c r="E44" s="5" t="s">
        <v>49</v>
      </c>
      <c r="F44" s="5" t="s">
        <v>3</v>
      </c>
      <c r="G44" s="5" t="s">
        <v>45</v>
      </c>
      <c r="H44" s="5"/>
      <c r="I44" s="37">
        <v>1230</v>
      </c>
      <c r="J44" s="37"/>
      <c r="K44" s="37">
        <v>1155</v>
      </c>
      <c r="L44" s="37"/>
      <c r="M44" s="37"/>
      <c r="N44" s="37"/>
      <c r="O44" s="37"/>
      <c r="P44" s="37">
        <v>75</v>
      </c>
      <c r="Q44" s="37"/>
      <c r="R44" s="37"/>
      <c r="S44" s="37"/>
      <c r="T44" s="37"/>
      <c r="U44" s="37"/>
      <c r="V44" s="37"/>
      <c r="W44" s="37"/>
      <c r="X44" s="37">
        <f t="shared" si="2"/>
        <v>1230</v>
      </c>
      <c r="Y44" s="7">
        <f t="shared" si="1"/>
        <v>0</v>
      </c>
      <c r="Z44" s="5"/>
    </row>
    <row r="45" spans="1:26" ht="30" x14ac:dyDescent="0.25">
      <c r="A45" s="33">
        <v>59</v>
      </c>
      <c r="B45" s="1"/>
      <c r="C45" s="5" t="s">
        <v>170</v>
      </c>
      <c r="D45" s="5" t="s">
        <v>55</v>
      </c>
      <c r="E45" s="5" t="s">
        <v>49</v>
      </c>
      <c r="F45" s="5" t="s">
        <v>3</v>
      </c>
      <c r="G45" s="5" t="s">
        <v>45</v>
      </c>
      <c r="H45" s="5"/>
      <c r="I45" s="37">
        <v>98</v>
      </c>
      <c r="J45" s="37">
        <v>4.5</v>
      </c>
      <c r="K45" s="37">
        <v>10</v>
      </c>
      <c r="L45" s="37">
        <v>12</v>
      </c>
      <c r="M45" s="37"/>
      <c r="N45" s="37"/>
      <c r="O45" s="37"/>
      <c r="P45" s="37"/>
      <c r="Q45" s="37">
        <v>44.5</v>
      </c>
      <c r="R45" s="37"/>
      <c r="S45" s="37"/>
      <c r="T45" s="37">
        <v>27</v>
      </c>
      <c r="U45" s="37"/>
      <c r="V45" s="37"/>
      <c r="W45" s="37"/>
      <c r="X45" s="37">
        <f t="shared" si="2"/>
        <v>98</v>
      </c>
      <c r="Y45" s="7">
        <f t="shared" si="1"/>
        <v>0</v>
      </c>
      <c r="Z45" s="5"/>
    </row>
    <row r="46" spans="1:26" ht="30" x14ac:dyDescent="0.25">
      <c r="A46" s="33">
        <v>60</v>
      </c>
      <c r="B46" s="1"/>
      <c r="C46" s="5" t="s">
        <v>171</v>
      </c>
      <c r="D46" s="5" t="s">
        <v>74</v>
      </c>
      <c r="E46" s="5" t="s">
        <v>49</v>
      </c>
      <c r="F46" s="5" t="s">
        <v>3</v>
      </c>
      <c r="G46" s="5" t="s">
        <v>45</v>
      </c>
      <c r="H46" s="5"/>
      <c r="I46" s="37">
        <v>55.9</v>
      </c>
      <c r="J46" s="37">
        <v>40.5</v>
      </c>
      <c r="K46" s="37">
        <v>13.4</v>
      </c>
      <c r="L46" s="37"/>
      <c r="M46" s="37"/>
      <c r="N46" s="37"/>
      <c r="O46" s="37"/>
      <c r="P46" s="37"/>
      <c r="Q46" s="37"/>
      <c r="R46" s="37">
        <v>1</v>
      </c>
      <c r="S46" s="37">
        <v>1</v>
      </c>
      <c r="T46" s="37"/>
      <c r="U46" s="37"/>
      <c r="V46" s="37"/>
      <c r="W46" s="37"/>
      <c r="X46" s="37">
        <f t="shared" si="2"/>
        <v>55.9</v>
      </c>
      <c r="Y46" s="7">
        <f t="shared" si="1"/>
        <v>0</v>
      </c>
      <c r="Z46" s="5"/>
    </row>
    <row r="47" spans="1:26" ht="30" x14ac:dyDescent="0.25">
      <c r="A47" s="33">
        <v>37</v>
      </c>
      <c r="B47" s="30">
        <v>40</v>
      </c>
      <c r="C47" s="5" t="s">
        <v>129</v>
      </c>
      <c r="D47" s="5" t="s">
        <v>127</v>
      </c>
      <c r="E47" s="5" t="s">
        <v>49</v>
      </c>
      <c r="F47" s="5" t="s">
        <v>3</v>
      </c>
      <c r="G47" s="5" t="s">
        <v>130</v>
      </c>
      <c r="H47" s="5"/>
      <c r="I47" s="37">
        <v>102</v>
      </c>
      <c r="J47" s="37">
        <v>31</v>
      </c>
      <c r="K47" s="37"/>
      <c r="L47" s="37">
        <v>34</v>
      </c>
      <c r="M47" s="37"/>
      <c r="N47" s="37"/>
      <c r="O47" s="37">
        <v>1</v>
      </c>
      <c r="P47" s="37"/>
      <c r="Q47" s="37"/>
      <c r="R47" s="37"/>
      <c r="S47" s="37"/>
      <c r="T47" s="37">
        <v>36</v>
      </c>
      <c r="U47" s="37"/>
      <c r="V47" s="37"/>
      <c r="W47" s="37"/>
      <c r="X47" s="37">
        <f t="shared" si="2"/>
        <v>102</v>
      </c>
      <c r="Y47" s="7">
        <f t="shared" si="1"/>
        <v>0</v>
      </c>
      <c r="Z47" s="5"/>
    </row>
    <row r="48" spans="1:26" ht="30" x14ac:dyDescent="0.25">
      <c r="A48" s="33">
        <v>39</v>
      </c>
      <c r="B48" s="30">
        <v>42</v>
      </c>
      <c r="C48" s="5" t="s">
        <v>133</v>
      </c>
      <c r="D48" s="5" t="s">
        <v>127</v>
      </c>
      <c r="E48" s="5" t="s">
        <v>49</v>
      </c>
      <c r="F48" s="5" t="s">
        <v>3</v>
      </c>
      <c r="G48" s="5" t="s">
        <v>134</v>
      </c>
      <c r="H48" s="5"/>
      <c r="I48" s="37">
        <v>77</v>
      </c>
      <c r="J48" s="37">
        <v>75.5</v>
      </c>
      <c r="K48" s="37">
        <v>1.5</v>
      </c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>
        <f t="shared" si="2"/>
        <v>77</v>
      </c>
      <c r="Y48" s="7">
        <f t="shared" si="1"/>
        <v>0</v>
      </c>
      <c r="Z48" s="5"/>
    </row>
    <row r="49" spans="1:26" ht="30" x14ac:dyDescent="0.25">
      <c r="A49" s="33">
        <v>57</v>
      </c>
      <c r="B49" s="1"/>
      <c r="C49" s="5" t="s">
        <v>167</v>
      </c>
      <c r="D49" s="5" t="s">
        <v>105</v>
      </c>
      <c r="E49" s="5" t="s">
        <v>49</v>
      </c>
      <c r="F49" s="5" t="s">
        <v>3</v>
      </c>
      <c r="G49" s="5" t="s">
        <v>168</v>
      </c>
      <c r="H49" s="5"/>
      <c r="I49" s="37">
        <v>93.8</v>
      </c>
      <c r="J49" s="37">
        <v>37.799999999999997</v>
      </c>
      <c r="K49" s="37">
        <v>3.6</v>
      </c>
      <c r="L49" s="37">
        <v>4</v>
      </c>
      <c r="M49" s="37"/>
      <c r="N49" s="37">
        <v>3.9</v>
      </c>
      <c r="O49" s="37">
        <v>1</v>
      </c>
      <c r="P49" s="37">
        <v>16.2</v>
      </c>
      <c r="Q49" s="37">
        <v>11.8</v>
      </c>
      <c r="R49" s="37">
        <v>2</v>
      </c>
      <c r="S49" s="37"/>
      <c r="T49" s="37">
        <v>13.5</v>
      </c>
      <c r="U49" s="37"/>
      <c r="V49" s="37"/>
      <c r="W49" s="37"/>
      <c r="X49" s="37">
        <f t="shared" si="2"/>
        <v>93.8</v>
      </c>
      <c r="Y49" s="7">
        <f t="shared" si="1"/>
        <v>0</v>
      </c>
      <c r="Z49" s="5"/>
    </row>
    <row r="50" spans="1:26" ht="30" x14ac:dyDescent="0.25">
      <c r="A50" s="33">
        <v>54</v>
      </c>
      <c r="B50" s="1"/>
      <c r="C50" s="5" t="s">
        <v>161</v>
      </c>
      <c r="D50" s="5" t="s">
        <v>71</v>
      </c>
      <c r="E50" s="5" t="s">
        <v>49</v>
      </c>
      <c r="F50" s="5" t="s">
        <v>3</v>
      </c>
      <c r="G50" s="5" t="s">
        <v>162</v>
      </c>
      <c r="H50" s="5" t="s">
        <v>39</v>
      </c>
      <c r="I50" s="37">
        <v>51.9</v>
      </c>
      <c r="J50" s="37">
        <v>41.9</v>
      </c>
      <c r="K50" s="37">
        <v>5.9</v>
      </c>
      <c r="L50" s="37">
        <v>1.1000000000000001</v>
      </c>
      <c r="M50" s="37"/>
      <c r="N50" s="37"/>
      <c r="O50" s="37"/>
      <c r="P50" s="37"/>
      <c r="Q50" s="37">
        <v>1.5</v>
      </c>
      <c r="R50" s="37"/>
      <c r="S50" s="37"/>
      <c r="T50" s="37">
        <v>1.5</v>
      </c>
      <c r="U50" s="37"/>
      <c r="V50" s="37"/>
      <c r="W50" s="37"/>
      <c r="X50" s="37">
        <f t="shared" si="2"/>
        <v>51.9</v>
      </c>
      <c r="Y50" s="7">
        <f t="shared" si="1"/>
        <v>0</v>
      </c>
      <c r="Z50" s="5"/>
    </row>
    <row r="51" spans="1:26" ht="30" x14ac:dyDescent="0.25">
      <c r="A51" s="33">
        <v>31</v>
      </c>
      <c r="B51" s="30">
        <v>31</v>
      </c>
      <c r="C51" s="5" t="s">
        <v>117</v>
      </c>
      <c r="D51" s="5" t="s">
        <v>68</v>
      </c>
      <c r="E51" s="5" t="s">
        <v>49</v>
      </c>
      <c r="F51" s="5" t="s">
        <v>3</v>
      </c>
      <c r="G51" s="5" t="s">
        <v>118</v>
      </c>
      <c r="H51" s="5"/>
      <c r="I51" s="37">
        <v>250</v>
      </c>
      <c r="J51" s="37">
        <v>50</v>
      </c>
      <c r="K51" s="37">
        <v>5</v>
      </c>
      <c r="L51" s="37"/>
      <c r="M51" s="37"/>
      <c r="N51" s="37"/>
      <c r="O51" s="37">
        <v>3</v>
      </c>
      <c r="P51" s="37"/>
      <c r="Q51" s="37">
        <v>90</v>
      </c>
      <c r="R51" s="37">
        <v>1</v>
      </c>
      <c r="S51" s="37">
        <v>1</v>
      </c>
      <c r="T51" s="37">
        <v>100</v>
      </c>
      <c r="U51" s="37"/>
      <c r="V51" s="37"/>
      <c r="W51" s="37"/>
      <c r="X51" s="37">
        <f t="shared" si="2"/>
        <v>250</v>
      </c>
      <c r="Y51" s="7">
        <f t="shared" si="1"/>
        <v>0</v>
      </c>
      <c r="Z51" s="5"/>
    </row>
    <row r="52" spans="1:26" ht="30" x14ac:dyDescent="0.25">
      <c r="A52" s="33">
        <v>34</v>
      </c>
      <c r="B52" s="30">
        <v>37</v>
      </c>
      <c r="C52" s="5" t="s">
        <v>121</v>
      </c>
      <c r="D52" s="5" t="s">
        <v>74</v>
      </c>
      <c r="E52" s="5" t="s">
        <v>49</v>
      </c>
      <c r="F52" s="5" t="s">
        <v>3</v>
      </c>
      <c r="G52" s="5" t="s">
        <v>122</v>
      </c>
      <c r="H52" s="5" t="s">
        <v>123</v>
      </c>
      <c r="I52" s="37">
        <v>56</v>
      </c>
      <c r="J52" s="37">
        <v>25</v>
      </c>
      <c r="K52" s="37">
        <v>9</v>
      </c>
      <c r="L52" s="37">
        <v>15</v>
      </c>
      <c r="M52" s="37"/>
      <c r="N52" s="37"/>
      <c r="O52" s="37">
        <v>1</v>
      </c>
      <c r="P52" s="37"/>
      <c r="Q52" s="37">
        <v>3</v>
      </c>
      <c r="R52" s="37">
        <v>1.5</v>
      </c>
      <c r="S52" s="37">
        <v>1.5</v>
      </c>
      <c r="T52" s="37"/>
      <c r="U52" s="37"/>
      <c r="V52" s="37"/>
      <c r="W52" s="37"/>
      <c r="X52" s="37">
        <f t="shared" si="2"/>
        <v>56</v>
      </c>
      <c r="Y52" s="7">
        <f t="shared" si="1"/>
        <v>0</v>
      </c>
      <c r="Z52" s="5"/>
    </row>
    <row r="53" spans="1:26" ht="30" x14ac:dyDescent="0.25">
      <c r="A53" s="33">
        <v>13</v>
      </c>
      <c r="B53" s="30">
        <v>13</v>
      </c>
      <c r="C53" s="5" t="s">
        <v>76</v>
      </c>
      <c r="D53" s="5" t="s">
        <v>71</v>
      </c>
      <c r="E53" s="5" t="s">
        <v>49</v>
      </c>
      <c r="F53" s="5" t="s">
        <v>3</v>
      </c>
      <c r="G53" s="5" t="s">
        <v>77</v>
      </c>
      <c r="H53" s="5"/>
      <c r="I53" s="37">
        <v>102</v>
      </c>
      <c r="J53" s="37">
        <v>52</v>
      </c>
      <c r="K53" s="37">
        <v>6</v>
      </c>
      <c r="L53" s="37">
        <v>14</v>
      </c>
      <c r="M53" s="37">
        <v>2</v>
      </c>
      <c r="N53" s="37"/>
      <c r="O53" s="37">
        <v>1</v>
      </c>
      <c r="P53" s="37"/>
      <c r="Q53" s="37"/>
      <c r="R53" s="37">
        <v>2.5</v>
      </c>
      <c r="S53" s="37">
        <v>2.5</v>
      </c>
      <c r="T53" s="37">
        <v>22</v>
      </c>
      <c r="U53" s="37"/>
      <c r="V53" s="37"/>
      <c r="W53" s="37"/>
      <c r="X53" s="37">
        <f t="shared" si="2"/>
        <v>102</v>
      </c>
      <c r="Y53" s="7">
        <f t="shared" si="1"/>
        <v>0</v>
      </c>
      <c r="Z53" s="5"/>
    </row>
    <row r="54" spans="1:26" ht="30" x14ac:dyDescent="0.25">
      <c r="A54" s="33">
        <v>56</v>
      </c>
      <c r="B54" s="1"/>
      <c r="C54" s="5" t="s">
        <v>165</v>
      </c>
      <c r="D54" s="5" t="s">
        <v>105</v>
      </c>
      <c r="E54" s="5" t="s">
        <v>49</v>
      </c>
      <c r="F54" s="5" t="s">
        <v>3</v>
      </c>
      <c r="G54" s="5" t="s">
        <v>166</v>
      </c>
      <c r="H54" s="5"/>
      <c r="I54" s="37">
        <v>80.5</v>
      </c>
      <c r="J54" s="37">
        <v>38.4</v>
      </c>
      <c r="K54" s="37">
        <v>3.2</v>
      </c>
      <c r="L54" s="37">
        <v>3</v>
      </c>
      <c r="M54" s="37">
        <v>3</v>
      </c>
      <c r="N54" s="37"/>
      <c r="O54" s="37">
        <v>0.9</v>
      </c>
      <c r="P54" s="37"/>
      <c r="Q54" s="37">
        <v>11.2</v>
      </c>
      <c r="R54" s="37"/>
      <c r="S54" s="37"/>
      <c r="T54" s="37">
        <v>20.8</v>
      </c>
      <c r="U54" s="37"/>
      <c r="V54" s="37"/>
      <c r="W54" s="37"/>
      <c r="X54" s="37">
        <f t="shared" si="2"/>
        <v>80.5</v>
      </c>
      <c r="Y54" s="7">
        <f t="shared" si="1"/>
        <v>0</v>
      </c>
      <c r="Z54" s="5"/>
    </row>
    <row r="55" spans="1:26" ht="30" x14ac:dyDescent="0.25">
      <c r="A55" s="33">
        <v>18</v>
      </c>
      <c r="B55" s="30">
        <v>18</v>
      </c>
      <c r="C55" s="5" t="s">
        <v>88</v>
      </c>
      <c r="D55" s="5" t="s">
        <v>55</v>
      </c>
      <c r="E55" s="5" t="s">
        <v>49</v>
      </c>
      <c r="F55" s="5" t="s">
        <v>3</v>
      </c>
      <c r="G55" s="5" t="s">
        <v>89</v>
      </c>
      <c r="H55" s="5"/>
      <c r="I55" s="37">
        <v>94.6</v>
      </c>
      <c r="J55" s="37">
        <v>23.6</v>
      </c>
      <c r="K55" s="37">
        <v>25</v>
      </c>
      <c r="L55" s="37"/>
      <c r="M55" s="37"/>
      <c r="N55" s="37">
        <v>1</v>
      </c>
      <c r="O55" s="37">
        <v>1</v>
      </c>
      <c r="P55" s="37"/>
      <c r="Q55" s="37">
        <v>4</v>
      </c>
      <c r="R55" s="37">
        <v>1.5</v>
      </c>
      <c r="S55" s="37">
        <v>0.5</v>
      </c>
      <c r="T55" s="37">
        <v>38</v>
      </c>
      <c r="U55" s="37"/>
      <c r="V55" s="37"/>
      <c r="W55" s="37"/>
      <c r="X55" s="37">
        <f t="shared" si="2"/>
        <v>94.6</v>
      </c>
      <c r="Y55" s="7">
        <f t="shared" si="1"/>
        <v>0</v>
      </c>
      <c r="Z55" s="5"/>
    </row>
    <row r="56" spans="1:26" ht="30" x14ac:dyDescent="0.25">
      <c r="A56" s="33">
        <v>19</v>
      </c>
      <c r="B56" s="30">
        <v>19</v>
      </c>
      <c r="C56" s="5" t="s">
        <v>90</v>
      </c>
      <c r="D56" s="5" t="s">
        <v>91</v>
      </c>
      <c r="E56" s="5" t="s">
        <v>49</v>
      </c>
      <c r="F56" s="5" t="s">
        <v>3</v>
      </c>
      <c r="G56" s="5" t="s">
        <v>92</v>
      </c>
      <c r="H56" s="5"/>
      <c r="I56" s="37">
        <v>108</v>
      </c>
      <c r="J56" s="37">
        <v>46</v>
      </c>
      <c r="K56" s="37">
        <v>20</v>
      </c>
      <c r="L56" s="37"/>
      <c r="M56" s="37"/>
      <c r="N56" s="37">
        <v>2</v>
      </c>
      <c r="O56" s="37">
        <v>5</v>
      </c>
      <c r="P56" s="37">
        <v>30</v>
      </c>
      <c r="Q56" s="37">
        <v>2</v>
      </c>
      <c r="R56" s="37">
        <v>1.5</v>
      </c>
      <c r="S56" s="37">
        <v>1.5</v>
      </c>
      <c r="T56" s="37"/>
      <c r="U56" s="37"/>
      <c r="V56" s="37"/>
      <c r="W56" s="37"/>
      <c r="X56" s="37">
        <f t="shared" si="2"/>
        <v>108</v>
      </c>
      <c r="Y56" s="7">
        <f t="shared" si="1"/>
        <v>0</v>
      </c>
      <c r="Z56" s="5"/>
    </row>
    <row r="57" spans="1:26" ht="30" x14ac:dyDescent="0.25">
      <c r="A57" s="33">
        <v>24</v>
      </c>
      <c r="B57" s="30">
        <v>24</v>
      </c>
      <c r="C57" s="5" t="s">
        <v>101</v>
      </c>
      <c r="D57" s="5" t="s">
        <v>101</v>
      </c>
      <c r="E57" s="5" t="s">
        <v>49</v>
      </c>
      <c r="F57" s="5" t="s">
        <v>3</v>
      </c>
      <c r="G57" s="5" t="s">
        <v>102</v>
      </c>
      <c r="H57" s="5" t="s">
        <v>103</v>
      </c>
      <c r="I57" s="37">
        <v>1737</v>
      </c>
      <c r="J57" s="37">
        <v>68</v>
      </c>
      <c r="K57" s="37">
        <v>59</v>
      </c>
      <c r="L57" s="37"/>
      <c r="M57" s="37">
        <v>1</v>
      </c>
      <c r="N57" s="37">
        <v>1</v>
      </c>
      <c r="O57" s="37">
        <v>1.5</v>
      </c>
      <c r="P57" s="37">
        <v>8.5</v>
      </c>
      <c r="Q57" s="37">
        <v>7</v>
      </c>
      <c r="R57" s="37">
        <v>2</v>
      </c>
      <c r="S57" s="37"/>
      <c r="T57" s="37">
        <v>1589</v>
      </c>
      <c r="U57" s="37"/>
      <c r="V57" s="37"/>
      <c r="W57" s="37"/>
      <c r="X57" s="37">
        <f t="shared" si="2"/>
        <v>1737</v>
      </c>
      <c r="Y57" s="7">
        <f t="shared" si="1"/>
        <v>0</v>
      </c>
      <c r="Z57" s="5"/>
    </row>
    <row r="58" spans="1:26" ht="30" x14ac:dyDescent="0.25">
      <c r="A58" s="33">
        <v>11</v>
      </c>
      <c r="B58" s="30">
        <v>11</v>
      </c>
      <c r="C58" s="5" t="s">
        <v>70</v>
      </c>
      <c r="D58" s="5" t="s">
        <v>71</v>
      </c>
      <c r="E58" s="5" t="s">
        <v>49</v>
      </c>
      <c r="F58" s="5" t="s">
        <v>3</v>
      </c>
      <c r="G58" s="5" t="s">
        <v>72</v>
      </c>
      <c r="H58" s="5"/>
      <c r="I58" s="37">
        <v>226</v>
      </c>
      <c r="J58" s="37">
        <v>151</v>
      </c>
      <c r="K58" s="37">
        <v>21</v>
      </c>
      <c r="L58" s="37">
        <v>37</v>
      </c>
      <c r="M58" s="37"/>
      <c r="N58" s="37"/>
      <c r="O58" s="37">
        <v>1.5</v>
      </c>
      <c r="P58" s="37"/>
      <c r="Q58" s="37">
        <v>9</v>
      </c>
      <c r="R58" s="37">
        <v>3</v>
      </c>
      <c r="S58" s="37">
        <v>3.5</v>
      </c>
      <c r="T58" s="37"/>
      <c r="U58" s="37"/>
      <c r="V58" s="37"/>
      <c r="W58" s="37"/>
      <c r="X58" s="37">
        <f t="shared" si="2"/>
        <v>226</v>
      </c>
      <c r="Y58" s="7">
        <f t="shared" si="1"/>
        <v>0</v>
      </c>
      <c r="Z58" s="5"/>
    </row>
    <row r="59" spans="1:26" ht="30" x14ac:dyDescent="0.25">
      <c r="A59" s="33">
        <v>27</v>
      </c>
      <c r="B59" s="30">
        <v>27</v>
      </c>
      <c r="C59" s="5" t="s">
        <v>110</v>
      </c>
      <c r="D59" s="5" t="s">
        <v>110</v>
      </c>
      <c r="E59" s="5" t="s">
        <v>49</v>
      </c>
      <c r="F59" s="5" t="s">
        <v>3</v>
      </c>
      <c r="G59" s="5" t="s">
        <v>111</v>
      </c>
      <c r="H59" s="5"/>
      <c r="I59" s="37">
        <v>143.69999999999999</v>
      </c>
      <c r="J59" s="37">
        <v>51.7</v>
      </c>
      <c r="K59" s="37">
        <v>25</v>
      </c>
      <c r="L59" s="37">
        <v>11</v>
      </c>
      <c r="M59" s="37">
        <v>6</v>
      </c>
      <c r="N59" s="37">
        <v>2.5</v>
      </c>
      <c r="O59" s="37">
        <v>8</v>
      </c>
      <c r="P59" s="37">
        <v>0.5</v>
      </c>
      <c r="Q59" s="37">
        <v>14</v>
      </c>
      <c r="R59" s="37">
        <v>3</v>
      </c>
      <c r="S59" s="37">
        <v>4</v>
      </c>
      <c r="T59" s="37">
        <v>18</v>
      </c>
      <c r="U59" s="37"/>
      <c r="V59" s="37"/>
      <c r="W59" s="37"/>
      <c r="X59" s="37">
        <f t="shared" si="2"/>
        <v>143.69999999999999</v>
      </c>
      <c r="Y59" s="7">
        <f t="shared" si="1"/>
        <v>0</v>
      </c>
      <c r="Z59" s="5"/>
    </row>
    <row r="60" spans="1:26" ht="30" x14ac:dyDescent="0.25">
      <c r="A60" s="33">
        <v>47</v>
      </c>
      <c r="B60" s="30">
        <v>51</v>
      </c>
      <c r="C60" s="5" t="s">
        <v>143</v>
      </c>
      <c r="D60" s="5" t="s">
        <v>143</v>
      </c>
      <c r="E60" s="5" t="s">
        <v>49</v>
      </c>
      <c r="F60" s="5" t="s">
        <v>3</v>
      </c>
      <c r="G60" s="5" t="s">
        <v>111</v>
      </c>
      <c r="H60" s="5"/>
      <c r="I60" s="36">
        <v>50</v>
      </c>
      <c r="J60" s="36">
        <v>50</v>
      </c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>
        <f t="shared" si="2"/>
        <v>50</v>
      </c>
      <c r="Y60" s="7">
        <f t="shared" si="1"/>
        <v>0</v>
      </c>
      <c r="Z60" s="5"/>
    </row>
    <row r="61" spans="1:26" ht="30" x14ac:dyDescent="0.25">
      <c r="A61" s="33">
        <v>29</v>
      </c>
      <c r="B61" s="30">
        <v>29</v>
      </c>
      <c r="C61" s="5" t="s">
        <v>113</v>
      </c>
      <c r="D61" s="5" t="s">
        <v>114</v>
      </c>
      <c r="E61" s="5" t="s">
        <v>49</v>
      </c>
      <c r="F61" s="5" t="s">
        <v>3</v>
      </c>
      <c r="G61" s="5"/>
      <c r="H61" s="5"/>
      <c r="I61" s="37">
        <v>100</v>
      </c>
      <c r="J61" s="37">
        <v>43</v>
      </c>
      <c r="K61" s="37">
        <v>51</v>
      </c>
      <c r="L61" s="37"/>
      <c r="M61" s="37"/>
      <c r="N61" s="37"/>
      <c r="O61" s="37"/>
      <c r="P61" s="37"/>
      <c r="Q61" s="37">
        <v>1</v>
      </c>
      <c r="R61" s="37">
        <v>2</v>
      </c>
      <c r="S61" s="37">
        <v>3</v>
      </c>
      <c r="T61" s="37"/>
      <c r="U61" s="37"/>
      <c r="V61" s="37"/>
      <c r="W61" s="37"/>
      <c r="X61" s="37">
        <f t="shared" si="2"/>
        <v>100</v>
      </c>
      <c r="Y61" s="7">
        <f t="shared" si="1"/>
        <v>0</v>
      </c>
      <c r="Z61" s="5"/>
    </row>
    <row r="62" spans="1:26" ht="30" x14ac:dyDescent="0.25">
      <c r="A62" s="32">
        <v>8</v>
      </c>
      <c r="B62" s="30">
        <v>8</v>
      </c>
      <c r="C62" s="5" t="s">
        <v>23</v>
      </c>
      <c r="D62" s="5" t="s">
        <v>24</v>
      </c>
      <c r="E62" s="5" t="s">
        <v>2</v>
      </c>
      <c r="F62" s="5" t="s">
        <v>3</v>
      </c>
      <c r="G62" s="5" t="s">
        <v>25</v>
      </c>
      <c r="H62" s="5" t="s">
        <v>26</v>
      </c>
      <c r="I62" s="37">
        <v>136.30000000000001</v>
      </c>
      <c r="J62" s="37">
        <v>82.97</v>
      </c>
      <c r="K62" s="37">
        <v>44.64</v>
      </c>
      <c r="L62" s="37">
        <v>5</v>
      </c>
      <c r="M62" s="37"/>
      <c r="N62" s="37"/>
      <c r="O62" s="37">
        <v>1.54</v>
      </c>
      <c r="P62" s="37"/>
      <c r="Q62" s="37"/>
      <c r="R62" s="37">
        <v>2.15</v>
      </c>
      <c r="S62" s="37"/>
      <c r="T62" s="37"/>
      <c r="U62" s="37"/>
      <c r="V62" s="37"/>
      <c r="W62" s="37"/>
      <c r="X62" s="37">
        <f t="shared" ref="X62:X125" si="3">SUM(J62:W62)</f>
        <v>136.30000000000001</v>
      </c>
      <c r="Y62" s="7">
        <f t="shared" si="1"/>
        <v>0</v>
      </c>
      <c r="Z62" s="5"/>
    </row>
    <row r="63" spans="1:26" ht="30" x14ac:dyDescent="0.25">
      <c r="A63" s="32">
        <v>11</v>
      </c>
      <c r="B63" s="30">
        <v>11</v>
      </c>
      <c r="C63" s="5" t="s">
        <v>28</v>
      </c>
      <c r="D63" s="5" t="s">
        <v>28</v>
      </c>
      <c r="E63" s="5" t="s">
        <v>2</v>
      </c>
      <c r="F63" s="5" t="s">
        <v>3</v>
      </c>
      <c r="G63" s="5" t="s">
        <v>32</v>
      </c>
      <c r="H63" s="5"/>
      <c r="I63" s="37">
        <v>65</v>
      </c>
      <c r="J63" s="37">
        <v>29.5</v>
      </c>
      <c r="K63" s="37">
        <v>5</v>
      </c>
      <c r="L63" s="37">
        <v>9.5</v>
      </c>
      <c r="M63" s="37">
        <v>2.5</v>
      </c>
      <c r="N63" s="37"/>
      <c r="O63" s="37">
        <v>18.5</v>
      </c>
      <c r="P63" s="37"/>
      <c r="Q63" s="37"/>
      <c r="R63" s="37"/>
      <c r="S63" s="37"/>
      <c r="T63" s="37"/>
      <c r="U63" s="37"/>
      <c r="V63" s="37"/>
      <c r="W63" s="37"/>
      <c r="X63" s="37">
        <f t="shared" si="3"/>
        <v>65</v>
      </c>
      <c r="Y63" s="7">
        <f t="shared" si="1"/>
        <v>0</v>
      </c>
      <c r="Z63" s="5"/>
    </row>
    <row r="64" spans="1:26" ht="30" x14ac:dyDescent="0.25">
      <c r="A64" s="32">
        <v>4</v>
      </c>
      <c r="B64" s="30">
        <v>4</v>
      </c>
      <c r="C64" s="5" t="s">
        <v>11</v>
      </c>
      <c r="D64" s="5" t="s">
        <v>1</v>
      </c>
      <c r="E64" s="5" t="s">
        <v>2</v>
      </c>
      <c r="F64" s="5" t="s">
        <v>3</v>
      </c>
      <c r="G64" s="5" t="s">
        <v>12</v>
      </c>
      <c r="H64" s="5" t="s">
        <v>13</v>
      </c>
      <c r="I64" s="37">
        <v>492.45</v>
      </c>
      <c r="J64" s="37">
        <v>197.21</v>
      </c>
      <c r="K64" s="37">
        <v>66.62</v>
      </c>
      <c r="L64" s="37">
        <v>5.81</v>
      </c>
      <c r="M64" s="37">
        <v>2.83</v>
      </c>
      <c r="N64" s="37"/>
      <c r="O64" s="37">
        <v>1.0900000000000001</v>
      </c>
      <c r="P64" s="37">
        <v>17.03</v>
      </c>
      <c r="Q64" s="37">
        <v>4.29</v>
      </c>
      <c r="R64" s="37">
        <v>3.96</v>
      </c>
      <c r="S64" s="37">
        <v>1.34</v>
      </c>
      <c r="T64" s="37">
        <v>192.27</v>
      </c>
      <c r="U64" s="37"/>
      <c r="V64" s="37"/>
      <c r="W64" s="37"/>
      <c r="X64" s="37">
        <f t="shared" si="3"/>
        <v>492.45000000000005</v>
      </c>
      <c r="Y64" s="7">
        <f t="shared" si="1"/>
        <v>0</v>
      </c>
      <c r="Z64" s="5"/>
    </row>
    <row r="65" spans="1:26" ht="30" x14ac:dyDescent="0.25">
      <c r="A65" s="32">
        <v>14</v>
      </c>
      <c r="B65" s="30">
        <v>15</v>
      </c>
      <c r="C65" s="5" t="s">
        <v>40</v>
      </c>
      <c r="D65" s="5" t="s">
        <v>37</v>
      </c>
      <c r="E65" s="5" t="s">
        <v>2</v>
      </c>
      <c r="F65" s="5" t="s">
        <v>3</v>
      </c>
      <c r="G65" s="5" t="s">
        <v>41</v>
      </c>
      <c r="H65" s="5"/>
      <c r="I65" s="37">
        <v>143.4</v>
      </c>
      <c r="J65" s="37">
        <v>78.45</v>
      </c>
      <c r="K65" s="37">
        <v>11.2</v>
      </c>
      <c r="L65" s="37">
        <v>15.5</v>
      </c>
      <c r="M65" s="37"/>
      <c r="N65" s="37">
        <v>0.5</v>
      </c>
      <c r="O65" s="37">
        <v>2.5</v>
      </c>
      <c r="P65" s="37">
        <v>0.5</v>
      </c>
      <c r="Q65" s="37">
        <v>4.75</v>
      </c>
      <c r="R65" s="37"/>
      <c r="S65" s="37"/>
      <c r="T65" s="37">
        <v>30</v>
      </c>
      <c r="U65" s="37"/>
      <c r="V65" s="37"/>
      <c r="W65" s="37"/>
      <c r="X65" s="37">
        <f t="shared" si="3"/>
        <v>143.4</v>
      </c>
      <c r="Y65" s="7">
        <f t="shared" si="1"/>
        <v>0</v>
      </c>
      <c r="Z65" s="5"/>
    </row>
    <row r="66" spans="1:26" ht="30" x14ac:dyDescent="0.25">
      <c r="A66" s="32">
        <v>5</v>
      </c>
      <c r="B66" s="30">
        <v>5</v>
      </c>
      <c r="C66" s="5" t="s">
        <v>14</v>
      </c>
      <c r="D66" s="5" t="s">
        <v>1</v>
      </c>
      <c r="E66" s="5" t="s">
        <v>2</v>
      </c>
      <c r="F66" s="5" t="s">
        <v>3</v>
      </c>
      <c r="G66" s="5" t="s">
        <v>15</v>
      </c>
      <c r="H66" s="5" t="s">
        <v>16</v>
      </c>
      <c r="I66" s="37">
        <v>71.430000000000007</v>
      </c>
      <c r="J66" s="37">
        <v>58.71</v>
      </c>
      <c r="K66" s="37">
        <v>10.89</v>
      </c>
      <c r="L66" s="37"/>
      <c r="M66" s="37"/>
      <c r="N66" s="37"/>
      <c r="O66" s="37"/>
      <c r="P66" s="37"/>
      <c r="Q66" s="37">
        <v>1.83</v>
      </c>
      <c r="R66" s="37"/>
      <c r="S66" s="37"/>
      <c r="T66" s="37"/>
      <c r="U66" s="37"/>
      <c r="V66" s="37"/>
      <c r="W66" s="37"/>
      <c r="X66" s="37">
        <f t="shared" si="3"/>
        <v>71.429999999999993</v>
      </c>
      <c r="Y66" s="7">
        <f t="shared" ref="Y66:Y129" si="4">I66-X66</f>
        <v>0</v>
      </c>
      <c r="Z66" s="5"/>
    </row>
    <row r="67" spans="1:26" ht="30" x14ac:dyDescent="0.25">
      <c r="A67" s="32">
        <v>6</v>
      </c>
      <c r="B67" s="30">
        <v>6</v>
      </c>
      <c r="C67" s="5" t="s">
        <v>17</v>
      </c>
      <c r="D67" s="5" t="s">
        <v>1</v>
      </c>
      <c r="E67" s="5" t="s">
        <v>2</v>
      </c>
      <c r="F67" s="5" t="s">
        <v>3</v>
      </c>
      <c r="G67" s="5" t="s">
        <v>18</v>
      </c>
      <c r="H67" s="5" t="s">
        <v>19</v>
      </c>
      <c r="I67" s="37">
        <v>127.3</v>
      </c>
      <c r="J67" s="37">
        <v>77.819999999999993</v>
      </c>
      <c r="K67" s="37">
        <v>38.83</v>
      </c>
      <c r="L67" s="37">
        <v>1.1399999999999999</v>
      </c>
      <c r="M67" s="37">
        <v>0.7</v>
      </c>
      <c r="N67" s="37">
        <v>5.5</v>
      </c>
      <c r="O67" s="37">
        <v>0.98</v>
      </c>
      <c r="P67" s="37">
        <v>0.19</v>
      </c>
      <c r="Q67" s="37"/>
      <c r="R67" s="37">
        <v>1.85</v>
      </c>
      <c r="S67" s="37">
        <v>0.28999999999999998</v>
      </c>
      <c r="T67" s="37"/>
      <c r="U67" s="37"/>
      <c r="V67" s="37"/>
      <c r="W67" s="37"/>
      <c r="X67" s="37">
        <f t="shared" si="3"/>
        <v>127.3</v>
      </c>
      <c r="Y67" s="7">
        <f t="shared" si="4"/>
        <v>0</v>
      </c>
      <c r="Z67" s="5"/>
    </row>
    <row r="68" spans="1:26" ht="30" x14ac:dyDescent="0.25">
      <c r="A68" s="32">
        <v>9</v>
      </c>
      <c r="B68" s="30">
        <v>9</v>
      </c>
      <c r="C68" s="5" t="s">
        <v>27</v>
      </c>
      <c r="D68" s="5" t="s">
        <v>28</v>
      </c>
      <c r="E68" s="5" t="s">
        <v>2</v>
      </c>
      <c r="F68" s="5" t="s">
        <v>3</v>
      </c>
      <c r="G68" s="5" t="s">
        <v>29</v>
      </c>
      <c r="H68" s="5" t="s">
        <v>30</v>
      </c>
      <c r="I68" s="37">
        <v>439.32</v>
      </c>
      <c r="J68" s="37">
        <v>126.6</v>
      </c>
      <c r="K68" s="37">
        <v>50.69</v>
      </c>
      <c r="L68" s="37"/>
      <c r="M68" s="37"/>
      <c r="N68" s="37">
        <v>8.91</v>
      </c>
      <c r="O68" s="37">
        <v>2.83</v>
      </c>
      <c r="P68" s="37">
        <v>0.48</v>
      </c>
      <c r="Q68" s="37"/>
      <c r="R68" s="37">
        <v>7.42</v>
      </c>
      <c r="S68" s="37">
        <v>1.0900000000000001</v>
      </c>
      <c r="T68" s="37">
        <v>241.3</v>
      </c>
      <c r="U68" s="37"/>
      <c r="V68" s="37"/>
      <c r="W68" s="37"/>
      <c r="X68" s="37">
        <f t="shared" si="3"/>
        <v>439.32</v>
      </c>
      <c r="Y68" s="7">
        <f t="shared" si="4"/>
        <v>0</v>
      </c>
      <c r="Z68" s="5"/>
    </row>
    <row r="69" spans="1:26" ht="30" x14ac:dyDescent="0.25">
      <c r="A69" s="32">
        <v>10</v>
      </c>
      <c r="B69" s="30">
        <v>10</v>
      </c>
      <c r="C69" s="5" t="s">
        <v>31</v>
      </c>
      <c r="D69" s="5" t="s">
        <v>28</v>
      </c>
      <c r="E69" s="5" t="s">
        <v>2</v>
      </c>
      <c r="F69" s="5" t="s">
        <v>3</v>
      </c>
      <c r="G69" s="5" t="s">
        <v>29</v>
      </c>
      <c r="H69" s="5" t="s">
        <v>19</v>
      </c>
      <c r="I69" s="37">
        <v>72.28</v>
      </c>
      <c r="J69" s="37">
        <v>50.75</v>
      </c>
      <c r="K69" s="37">
        <v>13.59</v>
      </c>
      <c r="L69" s="37">
        <v>3.83</v>
      </c>
      <c r="M69" s="37"/>
      <c r="N69" s="37"/>
      <c r="O69" s="37">
        <v>0.12</v>
      </c>
      <c r="P69" s="37">
        <v>0.85</v>
      </c>
      <c r="Q69" s="37">
        <v>0.7</v>
      </c>
      <c r="R69" s="37">
        <v>2.0299999999999998</v>
      </c>
      <c r="S69" s="37">
        <v>0.41</v>
      </c>
      <c r="T69" s="37"/>
      <c r="U69" s="37"/>
      <c r="V69" s="37"/>
      <c r="W69" s="37"/>
      <c r="X69" s="37">
        <f t="shared" si="3"/>
        <v>72.28</v>
      </c>
      <c r="Y69" s="7">
        <f t="shared" si="4"/>
        <v>0</v>
      </c>
      <c r="Z69" s="5"/>
    </row>
    <row r="70" spans="1:26" ht="30" x14ac:dyDescent="0.25">
      <c r="A70" s="32">
        <v>15</v>
      </c>
      <c r="B70" s="30">
        <v>16</v>
      </c>
      <c r="C70" s="10" t="s">
        <v>42</v>
      </c>
      <c r="D70" s="10" t="s">
        <v>37</v>
      </c>
      <c r="E70" s="10" t="s">
        <v>2</v>
      </c>
      <c r="F70" s="10" t="s">
        <v>3</v>
      </c>
      <c r="G70" s="10" t="s">
        <v>43</v>
      </c>
      <c r="H70" s="5"/>
      <c r="I70" s="36">
        <v>124.7</v>
      </c>
      <c r="J70" s="36"/>
      <c r="K70" s="36">
        <v>122.89</v>
      </c>
      <c r="L70" s="36"/>
      <c r="M70" s="36"/>
      <c r="N70" s="36"/>
      <c r="O70" s="36"/>
      <c r="P70" s="36"/>
      <c r="Q70" s="36"/>
      <c r="R70" s="36">
        <v>1.81</v>
      </c>
      <c r="S70" s="36"/>
      <c r="T70" s="36"/>
      <c r="U70" s="36"/>
      <c r="V70" s="36"/>
      <c r="W70" s="36"/>
      <c r="X70" s="37">
        <f t="shared" si="3"/>
        <v>124.7</v>
      </c>
      <c r="Y70" s="7">
        <f t="shared" si="4"/>
        <v>0</v>
      </c>
      <c r="Z70" s="5"/>
    </row>
    <row r="71" spans="1:26" ht="30" x14ac:dyDescent="0.25">
      <c r="A71" s="32">
        <v>2</v>
      </c>
      <c r="B71" s="30">
        <v>2</v>
      </c>
      <c r="C71" s="5" t="s">
        <v>6</v>
      </c>
      <c r="D71" s="5" t="s">
        <v>1</v>
      </c>
      <c r="E71" s="5" t="s">
        <v>2</v>
      </c>
      <c r="F71" s="5" t="s">
        <v>3</v>
      </c>
      <c r="G71" s="5" t="s">
        <v>4</v>
      </c>
      <c r="H71" s="5" t="s">
        <v>7</v>
      </c>
      <c r="I71" s="37">
        <v>225</v>
      </c>
      <c r="J71" s="37">
        <v>116.15</v>
      </c>
      <c r="K71" s="37">
        <v>49.13</v>
      </c>
      <c r="L71" s="37"/>
      <c r="M71" s="37">
        <v>3.02</v>
      </c>
      <c r="N71" s="37">
        <v>11.99</v>
      </c>
      <c r="O71" s="37">
        <v>3</v>
      </c>
      <c r="P71" s="37">
        <v>0.15</v>
      </c>
      <c r="Q71" s="37">
        <v>1.24</v>
      </c>
      <c r="R71" s="37">
        <v>2.2999999999999998</v>
      </c>
      <c r="S71" s="37">
        <v>0.2</v>
      </c>
      <c r="T71" s="37">
        <v>37.82</v>
      </c>
      <c r="U71" s="37"/>
      <c r="V71" s="37"/>
      <c r="W71" s="37"/>
      <c r="X71" s="37">
        <f t="shared" si="3"/>
        <v>225.00000000000003</v>
      </c>
      <c r="Y71" s="7">
        <f t="shared" si="4"/>
        <v>0</v>
      </c>
      <c r="Z71" s="5"/>
    </row>
    <row r="72" spans="1:26" ht="30" x14ac:dyDescent="0.25">
      <c r="A72" s="32">
        <v>1</v>
      </c>
      <c r="B72" s="30">
        <v>1</v>
      </c>
      <c r="C72" s="5" t="s">
        <v>0</v>
      </c>
      <c r="D72" s="5" t="s">
        <v>1</v>
      </c>
      <c r="E72" s="5" t="s">
        <v>2</v>
      </c>
      <c r="F72" s="5" t="s">
        <v>3</v>
      </c>
      <c r="G72" s="5" t="s">
        <v>4</v>
      </c>
      <c r="H72" s="5" t="s">
        <v>5</v>
      </c>
      <c r="I72" s="37">
        <v>83.45</v>
      </c>
      <c r="J72" s="37">
        <v>41.53</v>
      </c>
      <c r="K72" s="37">
        <v>9.9600000000000009</v>
      </c>
      <c r="L72" s="37">
        <v>0.26</v>
      </c>
      <c r="M72" s="37">
        <v>0.78</v>
      </c>
      <c r="N72" s="37">
        <v>6.28</v>
      </c>
      <c r="O72" s="37">
        <v>2.33</v>
      </c>
      <c r="P72" s="37">
        <v>4.09</v>
      </c>
      <c r="Q72" s="37">
        <v>0.1</v>
      </c>
      <c r="R72" s="37">
        <v>2.52</v>
      </c>
      <c r="S72" s="37">
        <v>0.6</v>
      </c>
      <c r="T72" s="37">
        <v>15</v>
      </c>
      <c r="U72" s="37"/>
      <c r="V72" s="37"/>
      <c r="W72" s="37"/>
      <c r="X72" s="37">
        <f t="shared" si="3"/>
        <v>83.449999999999989</v>
      </c>
      <c r="Y72" s="7">
        <f t="shared" si="4"/>
        <v>0</v>
      </c>
      <c r="Z72" s="5"/>
    </row>
    <row r="73" spans="1:26" ht="30" x14ac:dyDescent="0.25">
      <c r="A73" s="32">
        <v>3</v>
      </c>
      <c r="B73" s="30">
        <v>3</v>
      </c>
      <c r="C73" s="5" t="s">
        <v>8</v>
      </c>
      <c r="D73" s="5" t="s">
        <v>1</v>
      </c>
      <c r="E73" s="5" t="s">
        <v>2</v>
      </c>
      <c r="F73" s="5" t="s">
        <v>3</v>
      </c>
      <c r="G73" s="5" t="s">
        <v>9</v>
      </c>
      <c r="H73" s="5" t="s">
        <v>10</v>
      </c>
      <c r="I73" s="37">
        <v>84.23</v>
      </c>
      <c r="J73" s="37">
        <v>39.99</v>
      </c>
      <c r="K73" s="37">
        <v>20.079999999999998</v>
      </c>
      <c r="L73" s="37">
        <v>10.53</v>
      </c>
      <c r="M73" s="37">
        <v>0.5</v>
      </c>
      <c r="N73" s="37"/>
      <c r="O73" s="37">
        <v>0.8</v>
      </c>
      <c r="P73" s="37"/>
      <c r="Q73" s="37">
        <v>10.15</v>
      </c>
      <c r="R73" s="37">
        <v>2.1800000000000002</v>
      </c>
      <c r="S73" s="37"/>
      <c r="T73" s="37"/>
      <c r="U73" s="37"/>
      <c r="V73" s="37"/>
      <c r="W73" s="37"/>
      <c r="X73" s="37">
        <f t="shared" si="3"/>
        <v>84.23</v>
      </c>
      <c r="Y73" s="7">
        <f t="shared" si="4"/>
        <v>0</v>
      </c>
      <c r="Z73" s="5"/>
    </row>
    <row r="74" spans="1:26" ht="30" x14ac:dyDescent="0.25">
      <c r="A74" s="32">
        <v>16</v>
      </c>
      <c r="B74" s="30">
        <v>17</v>
      </c>
      <c r="C74" s="5" t="s">
        <v>44</v>
      </c>
      <c r="D74" s="5" t="s">
        <v>37</v>
      </c>
      <c r="E74" s="5" t="s">
        <v>2</v>
      </c>
      <c r="F74" s="5" t="s">
        <v>3</v>
      </c>
      <c r="G74" s="5" t="s">
        <v>45</v>
      </c>
      <c r="H74" s="5"/>
      <c r="I74" s="37">
        <v>227.14</v>
      </c>
      <c r="J74" s="37">
        <v>62.46</v>
      </c>
      <c r="K74" s="37">
        <v>115.89</v>
      </c>
      <c r="L74" s="37">
        <v>37.64</v>
      </c>
      <c r="M74" s="37"/>
      <c r="N74" s="37"/>
      <c r="O74" s="37"/>
      <c r="P74" s="37">
        <v>1.5</v>
      </c>
      <c r="Q74" s="37">
        <v>2.38</v>
      </c>
      <c r="R74" s="37">
        <v>6.21</v>
      </c>
      <c r="S74" s="37">
        <v>1.06</v>
      </c>
      <c r="T74" s="37"/>
      <c r="U74" s="37"/>
      <c r="V74" s="37"/>
      <c r="W74" s="37"/>
      <c r="X74" s="37">
        <f t="shared" si="3"/>
        <v>227.14000000000001</v>
      </c>
      <c r="Y74" s="7">
        <f t="shared" si="4"/>
        <v>0</v>
      </c>
      <c r="Z74" s="5"/>
    </row>
    <row r="75" spans="1:26" ht="30" x14ac:dyDescent="0.25">
      <c r="A75" s="32">
        <v>17</v>
      </c>
      <c r="B75" s="30">
        <v>18</v>
      </c>
      <c r="C75" s="5" t="s">
        <v>46</v>
      </c>
      <c r="D75" s="5" t="s">
        <v>47</v>
      </c>
      <c r="E75" s="5" t="s">
        <v>2</v>
      </c>
      <c r="F75" s="5" t="s">
        <v>3</v>
      </c>
      <c r="G75" s="5" t="s">
        <v>45</v>
      </c>
      <c r="H75" s="5"/>
      <c r="I75" s="37">
        <v>157.30000000000001</v>
      </c>
      <c r="J75" s="37"/>
      <c r="K75" s="37">
        <v>157.30000000000001</v>
      </c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>
        <f t="shared" si="3"/>
        <v>157.30000000000001</v>
      </c>
      <c r="Y75" s="7">
        <f t="shared" si="4"/>
        <v>0</v>
      </c>
      <c r="Z75" s="5"/>
    </row>
    <row r="76" spans="1:26" ht="30" x14ac:dyDescent="0.25">
      <c r="A76" s="32">
        <v>7</v>
      </c>
      <c r="B76" s="30">
        <v>7</v>
      </c>
      <c r="C76" s="5" t="s">
        <v>20</v>
      </c>
      <c r="D76" s="5" t="s">
        <v>1</v>
      </c>
      <c r="E76" s="5" t="s">
        <v>2</v>
      </c>
      <c r="F76" s="5" t="s">
        <v>3</v>
      </c>
      <c r="G76" s="5" t="s">
        <v>21</v>
      </c>
      <c r="H76" s="5" t="s">
        <v>22</v>
      </c>
      <c r="I76" s="37">
        <v>139.55000000000001</v>
      </c>
      <c r="J76" s="37">
        <v>71.03</v>
      </c>
      <c r="K76" s="37">
        <v>36.229999999999997</v>
      </c>
      <c r="L76" s="37"/>
      <c r="M76" s="37"/>
      <c r="N76" s="37">
        <v>4.7699999999999996</v>
      </c>
      <c r="O76" s="37">
        <v>0.4</v>
      </c>
      <c r="P76" s="37">
        <v>0.37</v>
      </c>
      <c r="Q76" s="37"/>
      <c r="R76" s="37">
        <v>1.75</v>
      </c>
      <c r="S76" s="37"/>
      <c r="T76" s="37">
        <v>25</v>
      </c>
      <c r="U76" s="37"/>
      <c r="V76" s="37"/>
      <c r="W76" s="37"/>
      <c r="X76" s="37">
        <f t="shared" si="3"/>
        <v>139.55000000000001</v>
      </c>
      <c r="Y76" s="7">
        <f t="shared" si="4"/>
        <v>0</v>
      </c>
      <c r="Z76" s="5"/>
    </row>
    <row r="77" spans="1:26" ht="30" x14ac:dyDescent="0.25">
      <c r="A77" s="32">
        <v>13</v>
      </c>
      <c r="B77" s="30">
        <v>14</v>
      </c>
      <c r="C77" s="5" t="s">
        <v>36</v>
      </c>
      <c r="D77" s="5" t="s">
        <v>37</v>
      </c>
      <c r="E77" s="5" t="s">
        <v>2</v>
      </c>
      <c r="F77" s="5" t="s">
        <v>3</v>
      </c>
      <c r="G77" s="5" t="s">
        <v>38</v>
      </c>
      <c r="H77" s="5" t="s">
        <v>39</v>
      </c>
      <c r="I77" s="37">
        <v>155.11000000000001</v>
      </c>
      <c r="J77" s="37">
        <v>81.92</v>
      </c>
      <c r="K77" s="37">
        <v>4.16</v>
      </c>
      <c r="L77" s="37">
        <v>21.17</v>
      </c>
      <c r="M77" s="37"/>
      <c r="N77" s="37">
        <v>3.94</v>
      </c>
      <c r="O77" s="37">
        <v>1.1599999999999999</v>
      </c>
      <c r="P77" s="37">
        <v>0.13</v>
      </c>
      <c r="Q77" s="37">
        <v>18.989999999999998</v>
      </c>
      <c r="R77" s="37"/>
      <c r="S77" s="37">
        <v>0.04</v>
      </c>
      <c r="T77" s="37">
        <v>22.6</v>
      </c>
      <c r="U77" s="37"/>
      <c r="V77" s="37"/>
      <c r="W77" s="37">
        <v>1</v>
      </c>
      <c r="X77" s="37">
        <f t="shared" si="3"/>
        <v>155.10999999999999</v>
      </c>
      <c r="Y77" s="7">
        <f t="shared" si="4"/>
        <v>0</v>
      </c>
      <c r="Z77" s="5"/>
    </row>
    <row r="78" spans="1:26" ht="30" x14ac:dyDescent="0.25">
      <c r="A78" s="32">
        <v>12</v>
      </c>
      <c r="B78" s="30">
        <v>13</v>
      </c>
      <c r="C78" s="5" t="s">
        <v>33</v>
      </c>
      <c r="D78" s="5" t="s">
        <v>33</v>
      </c>
      <c r="E78" s="5" t="s">
        <v>2</v>
      </c>
      <c r="F78" s="5" t="s">
        <v>3</v>
      </c>
      <c r="G78" s="5" t="s">
        <v>34</v>
      </c>
      <c r="H78" s="5" t="s">
        <v>35</v>
      </c>
      <c r="I78" s="37">
        <v>618</v>
      </c>
      <c r="J78" s="37">
        <v>210.8</v>
      </c>
      <c r="K78" s="37">
        <v>74.5</v>
      </c>
      <c r="L78" s="37">
        <v>37.4</v>
      </c>
      <c r="M78" s="37">
        <v>9.1999999999999993</v>
      </c>
      <c r="N78" s="37"/>
      <c r="O78" s="37">
        <v>3.5</v>
      </c>
      <c r="P78" s="37">
        <v>274</v>
      </c>
      <c r="Q78" s="37"/>
      <c r="R78" s="37">
        <v>8.6</v>
      </c>
      <c r="S78" s="37"/>
      <c r="T78" s="37"/>
      <c r="U78" s="37"/>
      <c r="V78" s="37"/>
      <c r="W78" s="37"/>
      <c r="X78" s="37">
        <f t="shared" si="3"/>
        <v>618</v>
      </c>
      <c r="Y78" s="7">
        <f t="shared" si="4"/>
        <v>0</v>
      </c>
      <c r="Z78" s="5"/>
    </row>
    <row r="79" spans="1:26" ht="30" x14ac:dyDescent="0.25">
      <c r="A79" s="34">
        <v>40</v>
      </c>
      <c r="B79" s="30">
        <v>43</v>
      </c>
      <c r="C79" s="5" t="s">
        <v>263</v>
      </c>
      <c r="D79" s="5" t="s">
        <v>263</v>
      </c>
      <c r="E79" s="5" t="s">
        <v>174</v>
      </c>
      <c r="F79" s="5" t="s">
        <v>3</v>
      </c>
      <c r="G79" s="5" t="s">
        <v>266</v>
      </c>
      <c r="H79" s="5" t="s">
        <v>267</v>
      </c>
      <c r="I79" s="37">
        <v>233.4</v>
      </c>
      <c r="J79" s="37">
        <v>99.2</v>
      </c>
      <c r="K79" s="37">
        <v>13.12</v>
      </c>
      <c r="L79" s="37">
        <v>11.03</v>
      </c>
      <c r="M79" s="37">
        <v>19</v>
      </c>
      <c r="N79" s="37">
        <v>1</v>
      </c>
      <c r="O79" s="37">
        <v>5</v>
      </c>
      <c r="P79" s="37">
        <v>13</v>
      </c>
      <c r="Q79" s="37"/>
      <c r="R79" s="37">
        <v>3</v>
      </c>
      <c r="S79" s="37">
        <v>2</v>
      </c>
      <c r="T79" s="37">
        <v>67.05</v>
      </c>
      <c r="X79" s="24">
        <f t="shared" si="3"/>
        <v>233.40000000000003</v>
      </c>
      <c r="Y79" s="8">
        <f t="shared" si="4"/>
        <v>0</v>
      </c>
      <c r="Z79" s="4"/>
    </row>
    <row r="80" spans="1:26" ht="30" x14ac:dyDescent="0.25">
      <c r="A80" s="34">
        <v>33</v>
      </c>
      <c r="B80" s="30">
        <v>36</v>
      </c>
      <c r="C80" s="5" t="s">
        <v>250</v>
      </c>
      <c r="D80" s="5" t="s">
        <v>250</v>
      </c>
      <c r="E80" s="5" t="s">
        <v>174</v>
      </c>
      <c r="F80" s="5" t="s">
        <v>3</v>
      </c>
      <c r="G80" s="5" t="s">
        <v>251</v>
      </c>
      <c r="H80" s="5" t="s">
        <v>13</v>
      </c>
      <c r="I80" s="37">
        <v>459.4</v>
      </c>
      <c r="J80" s="37">
        <v>265.5</v>
      </c>
      <c r="K80" s="37"/>
      <c r="L80" s="37">
        <v>7</v>
      </c>
      <c r="M80" s="37">
        <v>4</v>
      </c>
      <c r="N80" s="37">
        <v>1</v>
      </c>
      <c r="O80" s="37">
        <v>4</v>
      </c>
      <c r="P80" s="37">
        <v>1.5</v>
      </c>
      <c r="Q80" s="37">
        <v>19</v>
      </c>
      <c r="R80" s="37">
        <v>4</v>
      </c>
      <c r="S80" s="37">
        <v>2.67</v>
      </c>
      <c r="T80" s="37">
        <v>150.72999999999999</v>
      </c>
      <c r="X80" s="24">
        <f t="shared" si="3"/>
        <v>459.4</v>
      </c>
      <c r="Y80" s="8">
        <f t="shared" si="4"/>
        <v>0</v>
      </c>
      <c r="Z80" s="4"/>
    </row>
    <row r="81" spans="1:26" ht="30" x14ac:dyDescent="0.25">
      <c r="A81" s="34">
        <v>27</v>
      </c>
      <c r="B81" s="30">
        <v>30</v>
      </c>
      <c r="C81" s="5" t="s">
        <v>235</v>
      </c>
      <c r="D81" s="5" t="s">
        <v>232</v>
      </c>
      <c r="E81" s="5" t="s">
        <v>174</v>
      </c>
      <c r="F81" s="5" t="s">
        <v>3</v>
      </c>
      <c r="G81" s="5" t="s">
        <v>236</v>
      </c>
      <c r="H81" s="5" t="s">
        <v>237</v>
      </c>
      <c r="I81" s="37">
        <v>609.6</v>
      </c>
      <c r="J81" s="37">
        <v>307.39</v>
      </c>
      <c r="K81" s="37">
        <v>24.81</v>
      </c>
      <c r="L81" s="37">
        <v>40</v>
      </c>
      <c r="M81" s="37">
        <v>6</v>
      </c>
      <c r="N81" s="37">
        <v>3</v>
      </c>
      <c r="O81" s="37">
        <v>4.53</v>
      </c>
      <c r="P81" s="37">
        <v>1</v>
      </c>
      <c r="Q81" s="37">
        <v>6</v>
      </c>
      <c r="R81" s="37">
        <v>3.5</v>
      </c>
      <c r="S81" s="37">
        <v>3.5</v>
      </c>
      <c r="T81" s="37">
        <v>206</v>
      </c>
      <c r="U81" s="24">
        <v>3.87</v>
      </c>
      <c r="X81" s="24">
        <f t="shared" si="3"/>
        <v>609.6</v>
      </c>
      <c r="Y81" s="8">
        <f t="shared" si="4"/>
        <v>0</v>
      </c>
      <c r="Z81" s="4"/>
    </row>
    <row r="82" spans="1:26" ht="30" x14ac:dyDescent="0.25">
      <c r="A82" s="34">
        <v>59</v>
      </c>
      <c r="B82" s="30">
        <v>64</v>
      </c>
      <c r="C82" s="5" t="s">
        <v>315</v>
      </c>
      <c r="D82" s="5" t="s">
        <v>312</v>
      </c>
      <c r="E82" s="5" t="s">
        <v>174</v>
      </c>
      <c r="F82" s="5" t="s">
        <v>3</v>
      </c>
      <c r="G82" s="5" t="s">
        <v>236</v>
      </c>
      <c r="H82" s="4" t="s">
        <v>283</v>
      </c>
      <c r="I82" s="24">
        <v>520.66</v>
      </c>
      <c r="J82" s="24">
        <v>68.5</v>
      </c>
      <c r="K82" s="24">
        <v>10</v>
      </c>
      <c r="M82" s="24">
        <v>2</v>
      </c>
      <c r="N82" s="24">
        <v>3</v>
      </c>
      <c r="O82" s="24">
        <v>10</v>
      </c>
      <c r="R82" s="24">
        <v>10.94</v>
      </c>
      <c r="T82" s="24">
        <v>410</v>
      </c>
      <c r="U82" s="24">
        <v>6.22</v>
      </c>
      <c r="X82" s="24">
        <f t="shared" si="3"/>
        <v>520.66000000000008</v>
      </c>
      <c r="Y82" s="8">
        <f t="shared" si="4"/>
        <v>0</v>
      </c>
      <c r="Z82" s="4"/>
    </row>
    <row r="83" spans="1:26" ht="30" x14ac:dyDescent="0.25">
      <c r="A83" s="34">
        <v>53</v>
      </c>
      <c r="B83" s="30">
        <v>57</v>
      </c>
      <c r="C83" s="5" t="s">
        <v>301</v>
      </c>
      <c r="D83" s="5" t="s">
        <v>298</v>
      </c>
      <c r="E83" s="5" t="s">
        <v>174</v>
      </c>
      <c r="F83" s="5" t="s">
        <v>3</v>
      </c>
      <c r="G83" s="5" t="s">
        <v>302</v>
      </c>
      <c r="H83" s="5" t="s">
        <v>292</v>
      </c>
      <c r="I83" s="24">
        <v>190.15</v>
      </c>
      <c r="J83" s="24">
        <v>70.650000000000006</v>
      </c>
      <c r="K83" s="24">
        <v>26.52</v>
      </c>
      <c r="L83" s="24">
        <v>15.9</v>
      </c>
      <c r="O83" s="24">
        <v>3.08</v>
      </c>
      <c r="P83" s="24">
        <v>1.5</v>
      </c>
      <c r="Q83" s="24">
        <v>6</v>
      </c>
      <c r="R83" s="24">
        <v>4</v>
      </c>
      <c r="S83" s="24">
        <v>1</v>
      </c>
      <c r="T83" s="24">
        <v>61.5</v>
      </c>
      <c r="X83" s="24">
        <f t="shared" si="3"/>
        <v>190.15</v>
      </c>
      <c r="Y83" s="8">
        <f t="shared" si="4"/>
        <v>0</v>
      </c>
      <c r="Z83" s="4"/>
    </row>
    <row r="84" spans="1:26" ht="30" x14ac:dyDescent="0.25">
      <c r="A84" s="34">
        <v>8</v>
      </c>
      <c r="B84" s="30">
        <v>9</v>
      </c>
      <c r="C84" s="5" t="s">
        <v>191</v>
      </c>
      <c r="D84" s="5" t="s">
        <v>188</v>
      </c>
      <c r="E84" s="5" t="s">
        <v>174</v>
      </c>
      <c r="F84" s="5" t="s">
        <v>3</v>
      </c>
      <c r="G84" s="5" t="s">
        <v>192</v>
      </c>
      <c r="H84" s="5" t="s">
        <v>19</v>
      </c>
      <c r="I84" s="37">
        <v>418.94</v>
      </c>
      <c r="J84" s="37">
        <v>105.39</v>
      </c>
      <c r="K84" s="37">
        <v>26.14</v>
      </c>
      <c r="L84" s="37">
        <v>83.77</v>
      </c>
      <c r="M84" s="37">
        <v>2.48</v>
      </c>
      <c r="N84" s="37"/>
      <c r="O84" s="37">
        <v>2.92</v>
      </c>
      <c r="P84" s="37">
        <v>8.4499999999999993</v>
      </c>
      <c r="Q84" s="37"/>
      <c r="R84" s="37">
        <v>10.48</v>
      </c>
      <c r="S84" s="37">
        <v>1.41</v>
      </c>
      <c r="T84" s="37">
        <v>175.9</v>
      </c>
      <c r="U84" s="24">
        <v>2</v>
      </c>
      <c r="X84" s="24">
        <f t="shared" si="3"/>
        <v>418.93999999999994</v>
      </c>
      <c r="Y84" s="8">
        <f t="shared" si="4"/>
        <v>0</v>
      </c>
      <c r="Z84" s="4"/>
    </row>
    <row r="85" spans="1:26" ht="30" x14ac:dyDescent="0.25">
      <c r="A85" s="34">
        <v>29</v>
      </c>
      <c r="B85" s="30">
        <v>32</v>
      </c>
      <c r="C85" s="5" t="s">
        <v>240</v>
      </c>
      <c r="D85" s="5" t="s">
        <v>232</v>
      </c>
      <c r="E85" s="5" t="s">
        <v>174</v>
      </c>
      <c r="F85" s="5" t="s">
        <v>3</v>
      </c>
      <c r="G85" s="5" t="s">
        <v>241</v>
      </c>
      <c r="H85" s="5" t="s">
        <v>242</v>
      </c>
      <c r="I85" s="37">
        <v>91.12</v>
      </c>
      <c r="J85" s="37">
        <v>48.21</v>
      </c>
      <c r="K85" s="37">
        <v>4.2300000000000004</v>
      </c>
      <c r="L85" s="37">
        <v>23.16</v>
      </c>
      <c r="M85" s="37">
        <v>6.9</v>
      </c>
      <c r="N85" s="37"/>
      <c r="O85" s="37">
        <v>4.3</v>
      </c>
      <c r="P85" s="37">
        <v>0.19</v>
      </c>
      <c r="Q85" s="37">
        <v>0.25</v>
      </c>
      <c r="R85" s="37">
        <v>1.18</v>
      </c>
      <c r="S85" s="37"/>
      <c r="T85" s="37">
        <v>2.7</v>
      </c>
      <c r="X85" s="24">
        <f t="shared" si="3"/>
        <v>91.12</v>
      </c>
      <c r="Y85" s="8">
        <f t="shared" si="4"/>
        <v>0</v>
      </c>
      <c r="Z85" s="4"/>
    </row>
    <row r="86" spans="1:26" ht="30" x14ac:dyDescent="0.25">
      <c r="A86" s="34">
        <v>30</v>
      </c>
      <c r="B86" s="30">
        <v>33</v>
      </c>
      <c r="C86" s="5" t="s">
        <v>243</v>
      </c>
      <c r="D86" s="5" t="s">
        <v>232</v>
      </c>
      <c r="E86" s="5" t="s">
        <v>174</v>
      </c>
      <c r="F86" s="5" t="s">
        <v>3</v>
      </c>
      <c r="G86" s="5" t="s">
        <v>244</v>
      </c>
      <c r="H86" s="5" t="s">
        <v>245</v>
      </c>
      <c r="I86" s="37">
        <v>163.30000000000001</v>
      </c>
      <c r="J86" s="37">
        <v>67.84</v>
      </c>
      <c r="K86" s="37">
        <v>28.46</v>
      </c>
      <c r="L86" s="37">
        <v>23</v>
      </c>
      <c r="M86" s="37">
        <v>4.04</v>
      </c>
      <c r="N86" s="37"/>
      <c r="O86" s="37">
        <v>2</v>
      </c>
      <c r="P86" s="37">
        <v>0.5</v>
      </c>
      <c r="Q86" s="37"/>
      <c r="R86" s="37">
        <v>2</v>
      </c>
      <c r="S86" s="37">
        <v>0.09</v>
      </c>
      <c r="T86" s="37">
        <v>35.369999999999997</v>
      </c>
      <c r="X86" s="24">
        <f t="shared" si="3"/>
        <v>163.30000000000001</v>
      </c>
      <c r="Y86" s="8">
        <f t="shared" si="4"/>
        <v>0</v>
      </c>
      <c r="Z86" s="4"/>
    </row>
    <row r="87" spans="1:26" ht="30" x14ac:dyDescent="0.25">
      <c r="A87" s="34">
        <v>49</v>
      </c>
      <c r="B87" s="30">
        <v>52</v>
      </c>
      <c r="C87" s="5" t="s">
        <v>290</v>
      </c>
      <c r="D87" s="5" t="s">
        <v>281</v>
      </c>
      <c r="E87" s="5" t="s">
        <v>174</v>
      </c>
      <c r="F87" s="5" t="s">
        <v>3</v>
      </c>
      <c r="G87" s="5" t="s">
        <v>291</v>
      </c>
      <c r="H87" s="5" t="s">
        <v>292</v>
      </c>
      <c r="I87" s="24">
        <v>198.84</v>
      </c>
      <c r="J87" s="24">
        <v>77.83</v>
      </c>
      <c r="K87" s="24">
        <v>12.61</v>
      </c>
      <c r="L87" s="24">
        <v>9.51</v>
      </c>
      <c r="M87" s="24">
        <v>4.46</v>
      </c>
      <c r="O87" s="24">
        <v>3.22</v>
      </c>
      <c r="P87" s="24">
        <v>17.52</v>
      </c>
      <c r="Q87" s="24">
        <v>0.78</v>
      </c>
      <c r="R87" s="24">
        <v>6.65</v>
      </c>
      <c r="S87" s="24">
        <v>0.87</v>
      </c>
      <c r="T87" s="24">
        <v>65.39</v>
      </c>
      <c r="X87" s="24">
        <f t="shared" si="3"/>
        <v>198.83999999999997</v>
      </c>
      <c r="Y87" s="8">
        <f t="shared" si="4"/>
        <v>0</v>
      </c>
      <c r="Z87" s="4"/>
    </row>
    <row r="88" spans="1:26" ht="30" x14ac:dyDescent="0.25">
      <c r="A88" s="34">
        <v>41</v>
      </c>
      <c r="B88" s="30">
        <v>44</v>
      </c>
      <c r="C88" s="5" t="s">
        <v>268</v>
      </c>
      <c r="D88" s="5" t="s">
        <v>263</v>
      </c>
      <c r="E88" s="5" t="s">
        <v>174</v>
      </c>
      <c r="F88" s="5" t="s">
        <v>3</v>
      </c>
      <c r="G88" s="5" t="s">
        <v>269</v>
      </c>
      <c r="H88" s="5"/>
      <c r="I88" s="37">
        <v>136.96</v>
      </c>
      <c r="J88" s="37">
        <v>56.62</v>
      </c>
      <c r="K88" s="37">
        <v>4.62</v>
      </c>
      <c r="L88" s="37">
        <v>16.86</v>
      </c>
      <c r="M88" s="37">
        <v>1.21</v>
      </c>
      <c r="N88" s="37"/>
      <c r="O88" s="37">
        <v>1.08</v>
      </c>
      <c r="Q88" s="24">
        <v>46.41</v>
      </c>
      <c r="R88" s="37">
        <v>3</v>
      </c>
      <c r="S88" s="37">
        <v>2</v>
      </c>
      <c r="T88" s="37">
        <v>5.16</v>
      </c>
      <c r="X88" s="24">
        <f t="shared" si="3"/>
        <v>136.95999999999998</v>
      </c>
      <c r="Y88" s="8">
        <f t="shared" si="4"/>
        <v>0</v>
      </c>
      <c r="Z88" s="4"/>
    </row>
    <row r="89" spans="1:26" ht="30" x14ac:dyDescent="0.25">
      <c r="A89" s="34">
        <v>25</v>
      </c>
      <c r="B89" s="30">
        <v>28</v>
      </c>
      <c r="C89" s="5" t="s">
        <v>228</v>
      </c>
      <c r="D89" s="5" t="s">
        <v>218</v>
      </c>
      <c r="E89" s="5" t="s">
        <v>174</v>
      </c>
      <c r="F89" s="5" t="s">
        <v>3</v>
      </c>
      <c r="G89" s="5" t="s">
        <v>229</v>
      </c>
      <c r="H89" s="5" t="s">
        <v>230</v>
      </c>
      <c r="I89" s="37">
        <v>406.93</v>
      </c>
      <c r="J89" s="37">
        <v>234</v>
      </c>
      <c r="K89" s="37"/>
      <c r="L89" s="37">
        <v>8</v>
      </c>
      <c r="M89" s="37">
        <v>4</v>
      </c>
      <c r="N89" s="37">
        <v>4.55</v>
      </c>
      <c r="O89" s="37">
        <v>2</v>
      </c>
      <c r="P89" s="37">
        <v>2</v>
      </c>
      <c r="Q89" s="37">
        <v>3</v>
      </c>
      <c r="R89" s="37">
        <v>10.5</v>
      </c>
      <c r="S89" s="37">
        <v>3.88</v>
      </c>
      <c r="T89" s="37">
        <v>135</v>
      </c>
      <c r="X89" s="24">
        <f t="shared" si="3"/>
        <v>406.93</v>
      </c>
      <c r="Y89" s="8">
        <f t="shared" si="4"/>
        <v>0</v>
      </c>
      <c r="Z89" s="4"/>
    </row>
    <row r="90" spans="1:26" ht="30" x14ac:dyDescent="0.25">
      <c r="A90" s="34">
        <v>39</v>
      </c>
      <c r="B90" s="30">
        <v>42</v>
      </c>
      <c r="C90" s="5" t="s">
        <v>262</v>
      </c>
      <c r="D90" s="5" t="s">
        <v>263</v>
      </c>
      <c r="E90" s="5" t="s">
        <v>174</v>
      </c>
      <c r="F90" s="5" t="s">
        <v>3</v>
      </c>
      <c r="G90" s="5" t="s">
        <v>264</v>
      </c>
      <c r="H90" s="5" t="s">
        <v>265</v>
      </c>
      <c r="I90" s="37">
        <v>692</v>
      </c>
      <c r="J90" s="37">
        <v>181.25</v>
      </c>
      <c r="K90" s="37">
        <v>82.38</v>
      </c>
      <c r="L90" s="37">
        <v>38.54</v>
      </c>
      <c r="M90" s="37">
        <v>3</v>
      </c>
      <c r="N90" s="37">
        <v>2.0299999999999998</v>
      </c>
      <c r="O90" s="37">
        <v>3</v>
      </c>
      <c r="P90" s="37">
        <v>3</v>
      </c>
      <c r="Q90" s="37"/>
      <c r="R90" s="37">
        <v>10</v>
      </c>
      <c r="S90" s="37">
        <v>3</v>
      </c>
      <c r="T90" s="37">
        <v>362.8</v>
      </c>
      <c r="U90" s="24">
        <v>3</v>
      </c>
      <c r="X90" s="24">
        <f t="shared" si="3"/>
        <v>692</v>
      </c>
      <c r="Y90" s="8">
        <f t="shared" si="4"/>
        <v>0</v>
      </c>
      <c r="Z90" s="4"/>
    </row>
    <row r="91" spans="1:26" ht="30" x14ac:dyDescent="0.25">
      <c r="A91" s="34">
        <v>22</v>
      </c>
      <c r="B91" s="30">
        <v>25</v>
      </c>
      <c r="C91" s="5" t="s">
        <v>222</v>
      </c>
      <c r="D91" s="5" t="s">
        <v>218</v>
      </c>
      <c r="E91" s="5" t="s">
        <v>174</v>
      </c>
      <c r="F91" s="5" t="s">
        <v>3</v>
      </c>
      <c r="G91" s="5" t="s">
        <v>223</v>
      </c>
      <c r="H91" s="5" t="s">
        <v>154</v>
      </c>
      <c r="I91" s="37">
        <v>210</v>
      </c>
      <c r="J91" s="37">
        <v>176.33</v>
      </c>
      <c r="K91" s="37"/>
      <c r="L91" s="37">
        <v>1.6</v>
      </c>
      <c r="M91" s="37">
        <v>10</v>
      </c>
      <c r="N91" s="37">
        <v>1</v>
      </c>
      <c r="O91" s="37">
        <v>6</v>
      </c>
      <c r="P91" s="37"/>
      <c r="Q91" s="37">
        <v>4</v>
      </c>
      <c r="R91" s="37">
        <v>3</v>
      </c>
      <c r="S91" s="37">
        <v>1.07</v>
      </c>
      <c r="T91" s="37">
        <v>7</v>
      </c>
      <c r="X91" s="24">
        <f t="shared" si="3"/>
        <v>210</v>
      </c>
      <c r="Y91" s="8">
        <f t="shared" si="4"/>
        <v>0</v>
      </c>
      <c r="Z91" s="4"/>
    </row>
    <row r="92" spans="1:26" ht="30" x14ac:dyDescent="0.25">
      <c r="A92" s="34">
        <v>23</v>
      </c>
      <c r="B92" s="30">
        <v>26</v>
      </c>
      <c r="C92" s="5" t="s">
        <v>224</v>
      </c>
      <c r="D92" s="5" t="s">
        <v>218</v>
      </c>
      <c r="E92" s="5" t="s">
        <v>174</v>
      </c>
      <c r="F92" s="5" t="s">
        <v>3</v>
      </c>
      <c r="G92" s="5" t="s">
        <v>223</v>
      </c>
      <c r="H92" s="5" t="s">
        <v>154</v>
      </c>
      <c r="I92" s="37">
        <v>1269.8499999999999</v>
      </c>
      <c r="J92" s="37">
        <v>277</v>
      </c>
      <c r="K92" s="37">
        <v>28.95</v>
      </c>
      <c r="L92" s="37">
        <v>1.25</v>
      </c>
      <c r="M92" s="37">
        <v>15.62</v>
      </c>
      <c r="N92" s="37">
        <v>5</v>
      </c>
      <c r="O92" s="37">
        <v>3</v>
      </c>
      <c r="P92" s="37">
        <v>6</v>
      </c>
      <c r="Q92" s="37">
        <v>6</v>
      </c>
      <c r="R92" s="37">
        <v>14.12</v>
      </c>
      <c r="S92" s="37">
        <v>7</v>
      </c>
      <c r="T92" s="37">
        <v>905.91</v>
      </c>
      <c r="X92" s="24">
        <f t="shared" si="3"/>
        <v>1269.8499999999999</v>
      </c>
      <c r="Y92" s="8">
        <f t="shared" si="4"/>
        <v>0</v>
      </c>
      <c r="Z92" s="4"/>
    </row>
    <row r="93" spans="1:26" ht="30" x14ac:dyDescent="0.25">
      <c r="A93" s="34">
        <v>58</v>
      </c>
      <c r="B93" s="30">
        <v>63</v>
      </c>
      <c r="C93" s="5" t="s">
        <v>311</v>
      </c>
      <c r="D93" s="5" t="s">
        <v>312</v>
      </c>
      <c r="E93" s="5" t="s">
        <v>174</v>
      </c>
      <c r="F93" s="5" t="s">
        <v>3</v>
      </c>
      <c r="G93" s="5" t="s">
        <v>313</v>
      </c>
      <c r="H93" s="4" t="s">
        <v>314</v>
      </c>
      <c r="I93" s="24">
        <v>191.53</v>
      </c>
      <c r="J93" s="24">
        <v>122.28</v>
      </c>
      <c r="L93" s="24">
        <v>9.85</v>
      </c>
      <c r="M93" s="24">
        <v>0.87</v>
      </c>
      <c r="O93" s="24">
        <v>2.74</v>
      </c>
      <c r="P93" s="24">
        <v>0.63</v>
      </c>
      <c r="R93" s="24">
        <v>2.2000000000000002</v>
      </c>
      <c r="S93" s="24">
        <v>0.13</v>
      </c>
      <c r="T93" s="24">
        <v>52.83</v>
      </c>
      <c r="X93" s="24">
        <f t="shared" si="3"/>
        <v>191.52999999999997</v>
      </c>
      <c r="Y93" s="8">
        <f t="shared" si="4"/>
        <v>0</v>
      </c>
      <c r="Z93" s="4"/>
    </row>
    <row r="94" spans="1:26" ht="30" x14ac:dyDescent="0.25">
      <c r="A94" s="34">
        <v>62</v>
      </c>
      <c r="B94" s="30">
        <v>67</v>
      </c>
      <c r="C94" s="5" t="s">
        <v>322</v>
      </c>
      <c r="D94" s="5" t="s">
        <v>319</v>
      </c>
      <c r="E94" s="5" t="s">
        <v>174</v>
      </c>
      <c r="F94" s="5" t="s">
        <v>3</v>
      </c>
      <c r="G94" s="5" t="s">
        <v>323</v>
      </c>
      <c r="H94" s="4" t="s">
        <v>109</v>
      </c>
      <c r="I94" s="24">
        <v>1385.6</v>
      </c>
      <c r="J94" s="24">
        <v>108.8</v>
      </c>
      <c r="K94" s="24">
        <v>224.8</v>
      </c>
      <c r="L94" s="24">
        <v>11.4</v>
      </c>
      <c r="M94" s="24">
        <v>5.41</v>
      </c>
      <c r="N94" s="24">
        <v>1</v>
      </c>
      <c r="O94" s="24">
        <v>1.45</v>
      </c>
      <c r="P94" s="24">
        <v>228</v>
      </c>
      <c r="R94" s="24">
        <v>10</v>
      </c>
      <c r="T94" s="24">
        <v>786.7</v>
      </c>
      <c r="U94" s="24">
        <v>8.0399999999999991</v>
      </c>
      <c r="X94" s="24">
        <f t="shared" si="3"/>
        <v>1385.6</v>
      </c>
      <c r="Y94" s="8">
        <f t="shared" si="4"/>
        <v>0</v>
      </c>
      <c r="Z94" s="4"/>
    </row>
    <row r="95" spans="1:26" ht="30" x14ac:dyDescent="0.25">
      <c r="A95" s="34">
        <v>36</v>
      </c>
      <c r="B95" s="30">
        <v>39</v>
      </c>
      <c r="C95" s="5" t="s">
        <v>254</v>
      </c>
      <c r="D95" s="5" t="s">
        <v>255</v>
      </c>
      <c r="E95" s="5" t="s">
        <v>174</v>
      </c>
      <c r="F95" s="5" t="s">
        <v>3</v>
      </c>
      <c r="G95" s="5" t="s">
        <v>256</v>
      </c>
      <c r="H95" s="5" t="s">
        <v>10</v>
      </c>
      <c r="I95" s="37">
        <v>221.7</v>
      </c>
      <c r="J95" s="37">
        <v>113.14</v>
      </c>
      <c r="K95" s="37">
        <v>9.69</v>
      </c>
      <c r="L95" s="37">
        <v>25.42</v>
      </c>
      <c r="M95" s="37">
        <v>1.83</v>
      </c>
      <c r="N95" s="37"/>
      <c r="O95" s="37">
        <v>3.13</v>
      </c>
      <c r="P95" s="37">
        <v>0.27</v>
      </c>
      <c r="Q95" s="37">
        <v>0.12</v>
      </c>
      <c r="R95" s="37">
        <v>3.26</v>
      </c>
      <c r="S95" s="37">
        <v>0.27</v>
      </c>
      <c r="T95" s="37">
        <v>64.569999999999993</v>
      </c>
      <c r="X95" s="24">
        <f t="shared" si="3"/>
        <v>221.70000000000002</v>
      </c>
      <c r="Y95" s="8">
        <f t="shared" si="4"/>
        <v>0</v>
      </c>
      <c r="Z95" s="4"/>
    </row>
    <row r="96" spans="1:26" ht="30" x14ac:dyDescent="0.25">
      <c r="A96" s="34">
        <v>66</v>
      </c>
      <c r="B96" s="30">
        <v>71</v>
      </c>
      <c r="C96" s="5" t="s">
        <v>331</v>
      </c>
      <c r="D96" s="5" t="s">
        <v>319</v>
      </c>
      <c r="E96" s="5" t="s">
        <v>174</v>
      </c>
      <c r="F96" s="5" t="s">
        <v>3</v>
      </c>
      <c r="G96" s="5" t="s">
        <v>332</v>
      </c>
      <c r="H96" s="4" t="s">
        <v>176</v>
      </c>
      <c r="I96" s="24">
        <v>97.85</v>
      </c>
      <c r="J96" s="24">
        <v>73.900000000000006</v>
      </c>
      <c r="K96" s="24">
        <v>2.35</v>
      </c>
      <c r="L96" s="24">
        <v>9.8000000000000007</v>
      </c>
      <c r="M96" s="24">
        <v>2</v>
      </c>
      <c r="N96" s="24">
        <v>2</v>
      </c>
      <c r="O96" s="24">
        <v>2</v>
      </c>
      <c r="P96" s="24">
        <v>1.3</v>
      </c>
      <c r="R96" s="24">
        <v>3</v>
      </c>
      <c r="S96" s="24">
        <v>1.5</v>
      </c>
      <c r="X96" s="24">
        <f t="shared" si="3"/>
        <v>97.85</v>
      </c>
      <c r="Y96" s="8">
        <f t="shared" si="4"/>
        <v>0</v>
      </c>
      <c r="Z96" s="4"/>
    </row>
    <row r="97" spans="1:26" ht="30" x14ac:dyDescent="0.25">
      <c r="A97" s="34">
        <v>46</v>
      </c>
      <c r="B97" s="30">
        <v>49</v>
      </c>
      <c r="C97" s="5" t="s">
        <v>280</v>
      </c>
      <c r="D97" s="5" t="s">
        <v>281</v>
      </c>
      <c r="E97" s="5" t="s">
        <v>174</v>
      </c>
      <c r="F97" s="5" t="s">
        <v>3</v>
      </c>
      <c r="G97" s="5" t="s">
        <v>282</v>
      </c>
      <c r="H97" s="5" t="s">
        <v>283</v>
      </c>
      <c r="I97" s="37">
        <v>219.08</v>
      </c>
      <c r="J97" s="37">
        <v>108.63</v>
      </c>
      <c r="K97" s="37"/>
      <c r="L97" s="37">
        <v>0.4</v>
      </c>
      <c r="M97" s="37">
        <v>1.7</v>
      </c>
      <c r="N97" s="37">
        <v>2.4500000000000002</v>
      </c>
      <c r="O97" s="37">
        <v>1.89</v>
      </c>
      <c r="P97" s="37"/>
      <c r="Q97" s="37">
        <v>5.97</v>
      </c>
      <c r="R97" s="37">
        <v>3</v>
      </c>
      <c r="S97" s="37">
        <v>1</v>
      </c>
      <c r="T97" s="37">
        <v>90.4</v>
      </c>
      <c r="U97" s="37">
        <v>3.64</v>
      </c>
      <c r="X97" s="24">
        <f t="shared" si="3"/>
        <v>219.07999999999998</v>
      </c>
      <c r="Y97" s="8">
        <f t="shared" si="4"/>
        <v>0</v>
      </c>
      <c r="Z97" s="4"/>
    </row>
    <row r="98" spans="1:26" ht="30" x14ac:dyDescent="0.25">
      <c r="A98" s="34">
        <v>21</v>
      </c>
      <c r="B98" s="30">
        <v>24</v>
      </c>
      <c r="C98" s="5" t="s">
        <v>220</v>
      </c>
      <c r="D98" s="5" t="s">
        <v>218</v>
      </c>
      <c r="E98" s="5" t="s">
        <v>174</v>
      </c>
      <c r="F98" s="5" t="s">
        <v>3</v>
      </c>
      <c r="G98" s="5" t="s">
        <v>221</v>
      </c>
      <c r="H98" s="5" t="s">
        <v>39</v>
      </c>
      <c r="I98" s="37">
        <v>180</v>
      </c>
      <c r="J98" s="37">
        <v>70.25</v>
      </c>
      <c r="K98" s="37">
        <v>10.4</v>
      </c>
      <c r="L98" s="37"/>
      <c r="M98" s="37">
        <v>4</v>
      </c>
      <c r="N98" s="37"/>
      <c r="O98" s="37">
        <v>2</v>
      </c>
      <c r="P98" s="37">
        <v>1</v>
      </c>
      <c r="Q98" s="37">
        <v>5</v>
      </c>
      <c r="R98" s="37">
        <v>0.75</v>
      </c>
      <c r="S98" s="37"/>
      <c r="T98" s="37">
        <v>86.6</v>
      </c>
      <c r="X98" s="24">
        <f t="shared" si="3"/>
        <v>180</v>
      </c>
      <c r="Y98" s="8">
        <f t="shared" si="4"/>
        <v>0</v>
      </c>
      <c r="Z98" s="4"/>
    </row>
    <row r="99" spans="1:26" ht="30" x14ac:dyDescent="0.25">
      <c r="A99" s="34">
        <v>13</v>
      </c>
      <c r="B99" s="30">
        <v>16</v>
      </c>
      <c r="C99" s="5" t="s">
        <v>204</v>
      </c>
      <c r="D99" s="5" t="s">
        <v>205</v>
      </c>
      <c r="E99" s="5" t="s">
        <v>174</v>
      </c>
      <c r="F99" s="5" t="s">
        <v>3</v>
      </c>
      <c r="G99" s="10" t="s">
        <v>206</v>
      </c>
      <c r="H99" s="5" t="s">
        <v>190</v>
      </c>
      <c r="I99" s="36">
        <v>94.39</v>
      </c>
      <c r="J99" s="36">
        <v>45.5</v>
      </c>
      <c r="K99" s="36">
        <v>7.17</v>
      </c>
      <c r="L99" s="37">
        <v>9.1300000000000008</v>
      </c>
      <c r="M99" s="36"/>
      <c r="N99" s="37"/>
      <c r="O99" s="36"/>
      <c r="P99" s="36"/>
      <c r="Q99" s="36"/>
      <c r="R99" s="36"/>
      <c r="S99" s="36"/>
      <c r="T99" s="36">
        <v>32.590000000000003</v>
      </c>
      <c r="X99" s="24">
        <f t="shared" si="3"/>
        <v>94.390000000000015</v>
      </c>
      <c r="Y99" s="8">
        <f t="shared" si="4"/>
        <v>0</v>
      </c>
      <c r="Z99" s="4"/>
    </row>
    <row r="100" spans="1:26" ht="30" x14ac:dyDescent="0.25">
      <c r="A100" s="34">
        <v>10</v>
      </c>
      <c r="B100" s="30">
        <v>12</v>
      </c>
      <c r="C100" s="5" t="s">
        <v>196</v>
      </c>
      <c r="D100" s="5" t="s">
        <v>188</v>
      </c>
      <c r="E100" s="5" t="s">
        <v>174</v>
      </c>
      <c r="F100" s="5" t="s">
        <v>3</v>
      </c>
      <c r="G100" s="5" t="s">
        <v>197</v>
      </c>
      <c r="H100" s="5" t="s">
        <v>198</v>
      </c>
      <c r="I100" s="37">
        <v>325</v>
      </c>
      <c r="J100" s="37">
        <v>125.5</v>
      </c>
      <c r="K100" s="37">
        <v>44</v>
      </c>
      <c r="L100" s="37">
        <v>4.5</v>
      </c>
      <c r="M100" s="37">
        <v>3</v>
      </c>
      <c r="N100" s="37"/>
      <c r="O100" s="37">
        <v>3</v>
      </c>
      <c r="P100" s="37"/>
      <c r="Q100" s="37">
        <v>5</v>
      </c>
      <c r="R100" s="37">
        <v>5</v>
      </c>
      <c r="S100" s="37"/>
      <c r="T100" s="37">
        <v>135</v>
      </c>
      <c r="X100" s="24">
        <f t="shared" si="3"/>
        <v>325</v>
      </c>
      <c r="Y100" s="8">
        <f t="shared" si="4"/>
        <v>0</v>
      </c>
      <c r="Z100" s="4"/>
    </row>
    <row r="101" spans="1:26" ht="30" x14ac:dyDescent="0.25">
      <c r="A101" s="34">
        <v>32</v>
      </c>
      <c r="B101" s="30">
        <v>35</v>
      </c>
      <c r="C101" s="5" t="s">
        <v>249</v>
      </c>
      <c r="D101" s="5" t="s">
        <v>250</v>
      </c>
      <c r="E101" s="5" t="s">
        <v>174</v>
      </c>
      <c r="F101" s="5" t="s">
        <v>3</v>
      </c>
      <c r="G101" s="5" t="s">
        <v>197</v>
      </c>
      <c r="H101" s="5" t="s">
        <v>19</v>
      </c>
      <c r="I101" s="37">
        <v>560.29999999999995</v>
      </c>
      <c r="J101" s="37">
        <v>119.4</v>
      </c>
      <c r="K101" s="37">
        <v>18.11</v>
      </c>
      <c r="L101" s="37">
        <v>2.1</v>
      </c>
      <c r="M101" s="37">
        <v>5</v>
      </c>
      <c r="N101" s="37">
        <v>0.9</v>
      </c>
      <c r="O101" s="37">
        <v>3.02</v>
      </c>
      <c r="P101" s="37">
        <v>1.1299999999999999</v>
      </c>
      <c r="Q101" s="37"/>
      <c r="R101" s="37">
        <v>2.93</v>
      </c>
      <c r="S101" s="37">
        <v>0.99</v>
      </c>
      <c r="T101" s="37">
        <v>406.72</v>
      </c>
      <c r="X101" s="24">
        <f t="shared" si="3"/>
        <v>560.30000000000007</v>
      </c>
      <c r="Y101" s="8">
        <f t="shared" si="4"/>
        <v>0</v>
      </c>
      <c r="Z101" s="4"/>
    </row>
    <row r="102" spans="1:26" ht="30" x14ac:dyDescent="0.25">
      <c r="A102" s="34">
        <v>11</v>
      </c>
      <c r="B102" s="30">
        <v>14</v>
      </c>
      <c r="C102" s="5" t="s">
        <v>199</v>
      </c>
      <c r="D102" s="5" t="s">
        <v>188</v>
      </c>
      <c r="E102" s="5" t="s">
        <v>174</v>
      </c>
      <c r="F102" s="5" t="s">
        <v>3</v>
      </c>
      <c r="G102" s="5" t="s">
        <v>200</v>
      </c>
      <c r="H102" s="5" t="s">
        <v>201</v>
      </c>
      <c r="I102" s="37">
        <v>409.15</v>
      </c>
      <c r="J102" s="37">
        <v>184.82</v>
      </c>
      <c r="K102" s="37">
        <v>5.44</v>
      </c>
      <c r="L102" s="37">
        <v>3.29</v>
      </c>
      <c r="M102" s="37">
        <v>6.86</v>
      </c>
      <c r="N102" s="37"/>
      <c r="O102" s="37">
        <v>3.23</v>
      </c>
      <c r="P102" s="37">
        <v>0.64</v>
      </c>
      <c r="Q102" s="37">
        <v>1.29</v>
      </c>
      <c r="R102" s="37">
        <v>3.21</v>
      </c>
      <c r="S102" s="37">
        <v>0.37</v>
      </c>
      <c r="T102" s="37">
        <v>200</v>
      </c>
      <c r="X102" s="24">
        <f t="shared" si="3"/>
        <v>409.15</v>
      </c>
      <c r="Y102" s="8">
        <f t="shared" si="4"/>
        <v>0</v>
      </c>
      <c r="Z102" s="4"/>
    </row>
    <row r="103" spans="1:26" ht="30" x14ac:dyDescent="0.25">
      <c r="A103" s="34">
        <v>9</v>
      </c>
      <c r="B103" s="30">
        <v>11</v>
      </c>
      <c r="C103" s="5" t="s">
        <v>193</v>
      </c>
      <c r="D103" s="5" t="s">
        <v>188</v>
      </c>
      <c r="E103" s="5" t="s">
        <v>174</v>
      </c>
      <c r="F103" s="5" t="s">
        <v>3</v>
      </c>
      <c r="G103" s="5" t="s">
        <v>194</v>
      </c>
      <c r="H103" s="5" t="s">
        <v>195</v>
      </c>
      <c r="I103" s="37">
        <v>766</v>
      </c>
      <c r="J103" s="37">
        <v>262.5</v>
      </c>
      <c r="K103" s="37">
        <v>78</v>
      </c>
      <c r="L103" s="37">
        <v>35</v>
      </c>
      <c r="M103" s="37">
        <v>3</v>
      </c>
      <c r="N103" s="37">
        <v>11</v>
      </c>
      <c r="O103" s="37">
        <v>5</v>
      </c>
      <c r="P103" s="37">
        <v>40</v>
      </c>
      <c r="Q103" s="37">
        <v>16.5</v>
      </c>
      <c r="R103" s="37">
        <v>7</v>
      </c>
      <c r="S103" s="24">
        <v>1</v>
      </c>
      <c r="T103" s="37">
        <v>305</v>
      </c>
      <c r="U103" s="24">
        <v>2</v>
      </c>
      <c r="X103" s="24">
        <f t="shared" si="3"/>
        <v>766</v>
      </c>
      <c r="Y103" s="8">
        <f t="shared" si="4"/>
        <v>0</v>
      </c>
      <c r="Z103" s="4"/>
    </row>
    <row r="104" spans="1:26" ht="30" x14ac:dyDescent="0.25">
      <c r="A104" s="34">
        <v>50</v>
      </c>
      <c r="B104" s="30">
        <v>53</v>
      </c>
      <c r="C104" s="5" t="s">
        <v>293</v>
      </c>
      <c r="D104" s="5" t="s">
        <v>281</v>
      </c>
      <c r="E104" s="5" t="s">
        <v>174</v>
      </c>
      <c r="F104" s="5" t="s">
        <v>3</v>
      </c>
      <c r="G104" s="5" t="s">
        <v>294</v>
      </c>
      <c r="H104" s="5" t="s">
        <v>230</v>
      </c>
      <c r="I104" s="24">
        <v>138.91999999999999</v>
      </c>
      <c r="J104" s="24">
        <v>72.900000000000006</v>
      </c>
      <c r="K104" s="24">
        <v>24.14</v>
      </c>
      <c r="L104" s="24">
        <v>22.79</v>
      </c>
      <c r="M104" s="24">
        <v>1.4</v>
      </c>
      <c r="O104" s="24">
        <v>1</v>
      </c>
      <c r="R104" s="24">
        <v>1.04</v>
      </c>
      <c r="T104" s="24">
        <v>15.65</v>
      </c>
      <c r="X104" s="24">
        <f t="shared" si="3"/>
        <v>138.92000000000002</v>
      </c>
      <c r="Y104" s="8">
        <f t="shared" si="4"/>
        <v>0</v>
      </c>
      <c r="Z104" s="4"/>
    </row>
    <row r="105" spans="1:26" ht="30" x14ac:dyDescent="0.25">
      <c r="A105" s="34">
        <v>52</v>
      </c>
      <c r="B105" s="30">
        <v>55</v>
      </c>
      <c r="C105" s="5" t="s">
        <v>297</v>
      </c>
      <c r="D105" s="5" t="s">
        <v>298</v>
      </c>
      <c r="E105" s="5" t="s">
        <v>174</v>
      </c>
      <c r="F105" s="5" t="s">
        <v>3</v>
      </c>
      <c r="G105" s="5" t="s">
        <v>299</v>
      </c>
      <c r="H105" s="5" t="s">
        <v>300</v>
      </c>
      <c r="I105" s="24">
        <v>81.5</v>
      </c>
      <c r="J105" s="24">
        <v>31</v>
      </c>
      <c r="K105" s="24">
        <v>5.55</v>
      </c>
      <c r="L105" s="24">
        <v>12</v>
      </c>
      <c r="M105" s="24">
        <v>2</v>
      </c>
      <c r="N105" s="24">
        <v>2</v>
      </c>
      <c r="O105" s="24">
        <v>1</v>
      </c>
      <c r="P105" s="24">
        <v>0.5</v>
      </c>
      <c r="Q105" s="24">
        <v>9</v>
      </c>
      <c r="T105" s="24">
        <v>17.45</v>
      </c>
      <c r="U105" s="24">
        <v>1</v>
      </c>
      <c r="X105" s="24">
        <f t="shared" si="3"/>
        <v>81.5</v>
      </c>
      <c r="Y105" s="8">
        <f t="shared" si="4"/>
        <v>0</v>
      </c>
      <c r="Z105" s="4"/>
    </row>
    <row r="106" spans="1:26" ht="30" x14ac:dyDescent="0.25">
      <c r="A106" s="34">
        <v>47</v>
      </c>
      <c r="B106" s="30">
        <v>50</v>
      </c>
      <c r="C106" s="5" t="s">
        <v>284</v>
      </c>
      <c r="D106" s="5" t="s">
        <v>281</v>
      </c>
      <c r="E106" s="5" t="s">
        <v>174</v>
      </c>
      <c r="F106" s="5" t="s">
        <v>3</v>
      </c>
      <c r="G106" s="5" t="s">
        <v>285</v>
      </c>
      <c r="H106" s="5" t="s">
        <v>286</v>
      </c>
      <c r="I106" s="37">
        <v>81.13</v>
      </c>
      <c r="J106" s="37">
        <v>52</v>
      </c>
      <c r="K106" s="37">
        <v>4.13</v>
      </c>
      <c r="L106" s="37">
        <v>14</v>
      </c>
      <c r="M106" s="37"/>
      <c r="N106" s="37"/>
      <c r="O106" s="37">
        <v>2</v>
      </c>
      <c r="P106" s="37">
        <v>3</v>
      </c>
      <c r="Q106" s="37">
        <v>3.5</v>
      </c>
      <c r="R106" s="37">
        <v>2</v>
      </c>
      <c r="S106" s="37">
        <v>0.5</v>
      </c>
      <c r="T106" s="37"/>
      <c r="X106" s="24">
        <f t="shared" si="3"/>
        <v>81.13</v>
      </c>
      <c r="Y106" s="8">
        <f t="shared" si="4"/>
        <v>0</v>
      </c>
      <c r="Z106" s="4"/>
    </row>
    <row r="107" spans="1:26" ht="30" x14ac:dyDescent="0.25">
      <c r="A107" s="34">
        <v>56</v>
      </c>
      <c r="B107" s="30">
        <v>61</v>
      </c>
      <c r="C107" s="5" t="s">
        <v>307</v>
      </c>
      <c r="D107" s="5" t="s">
        <v>308</v>
      </c>
      <c r="E107" s="5" t="s">
        <v>174</v>
      </c>
      <c r="F107" s="5" t="s">
        <v>3</v>
      </c>
      <c r="G107" s="5" t="s">
        <v>309</v>
      </c>
      <c r="H107" s="4" t="s">
        <v>277</v>
      </c>
      <c r="I107" s="24">
        <v>67.55</v>
      </c>
      <c r="J107" s="24">
        <v>42.04</v>
      </c>
      <c r="K107" s="24">
        <v>4.3899999999999997</v>
      </c>
      <c r="L107" s="24">
        <v>12.48</v>
      </c>
      <c r="M107" s="24">
        <v>1</v>
      </c>
      <c r="O107" s="24">
        <v>2.25</v>
      </c>
      <c r="P107" s="24">
        <v>0.23</v>
      </c>
      <c r="Q107" s="24">
        <v>3</v>
      </c>
      <c r="R107" s="24">
        <v>2.02</v>
      </c>
      <c r="S107" s="24">
        <v>0.14000000000000001</v>
      </c>
      <c r="X107" s="24">
        <f t="shared" si="3"/>
        <v>67.549999999999983</v>
      </c>
      <c r="Y107" s="8">
        <f t="shared" si="4"/>
        <v>0</v>
      </c>
      <c r="Z107" s="4"/>
    </row>
    <row r="108" spans="1:26" ht="30" x14ac:dyDescent="0.25">
      <c r="A108" s="34">
        <v>17</v>
      </c>
      <c r="B108" s="30">
        <v>20</v>
      </c>
      <c r="C108" s="5" t="s">
        <v>210</v>
      </c>
      <c r="D108" s="5" t="s">
        <v>205</v>
      </c>
      <c r="E108" s="5" t="s">
        <v>174</v>
      </c>
      <c r="F108" s="5" t="s">
        <v>3</v>
      </c>
      <c r="G108" s="5" t="s">
        <v>211</v>
      </c>
      <c r="H108" s="5" t="s">
        <v>19</v>
      </c>
      <c r="I108" s="37">
        <v>103.05</v>
      </c>
      <c r="J108" s="37">
        <v>56.75</v>
      </c>
      <c r="K108" s="37">
        <v>6.12</v>
      </c>
      <c r="L108" s="37">
        <v>30.8</v>
      </c>
      <c r="M108" s="37">
        <v>3.2</v>
      </c>
      <c r="N108" s="37">
        <v>2</v>
      </c>
      <c r="O108" s="37">
        <v>2</v>
      </c>
      <c r="P108" s="37">
        <v>1.1000000000000001</v>
      </c>
      <c r="Q108" s="37"/>
      <c r="R108" s="37">
        <v>0.61</v>
      </c>
      <c r="S108" s="37">
        <v>0.47</v>
      </c>
      <c r="T108" s="37"/>
      <c r="X108" s="24">
        <f t="shared" si="3"/>
        <v>103.05</v>
      </c>
      <c r="Y108" s="8">
        <f t="shared" si="4"/>
        <v>0</v>
      </c>
      <c r="Z108" s="4"/>
    </row>
    <row r="109" spans="1:26" ht="30" x14ac:dyDescent="0.25">
      <c r="A109" s="34">
        <v>7</v>
      </c>
      <c r="B109" s="30">
        <v>8</v>
      </c>
      <c r="C109" s="5" t="s">
        <v>187</v>
      </c>
      <c r="D109" s="5" t="s">
        <v>188</v>
      </c>
      <c r="E109" s="5" t="s">
        <v>174</v>
      </c>
      <c r="F109" s="5" t="s">
        <v>3</v>
      </c>
      <c r="G109" s="5" t="s">
        <v>189</v>
      </c>
      <c r="H109" s="5" t="s">
        <v>190</v>
      </c>
      <c r="I109" s="37">
        <v>149.68</v>
      </c>
      <c r="J109" s="37">
        <v>116.07</v>
      </c>
      <c r="K109" s="37">
        <v>11.06</v>
      </c>
      <c r="L109" s="37">
        <v>8.86</v>
      </c>
      <c r="M109" s="37">
        <v>4.3</v>
      </c>
      <c r="N109" s="37"/>
      <c r="O109" s="37">
        <v>1.86</v>
      </c>
      <c r="P109" s="37">
        <v>0.23</v>
      </c>
      <c r="Q109" s="37">
        <v>0.13</v>
      </c>
      <c r="R109" s="37">
        <v>2.35</v>
      </c>
      <c r="S109" s="37">
        <v>0.17</v>
      </c>
      <c r="T109" s="37">
        <v>4.6500000000000004</v>
      </c>
      <c r="X109" s="24">
        <f t="shared" si="3"/>
        <v>149.68</v>
      </c>
      <c r="Y109" s="8">
        <f t="shared" si="4"/>
        <v>0</v>
      </c>
      <c r="Z109" s="4"/>
    </row>
    <row r="110" spans="1:26" ht="30" x14ac:dyDescent="0.25">
      <c r="A110" s="34">
        <v>44</v>
      </c>
      <c r="B110" s="30">
        <v>47</v>
      </c>
      <c r="C110" s="5" t="s">
        <v>274</v>
      </c>
      <c r="D110" s="5" t="s">
        <v>275</v>
      </c>
      <c r="E110" s="5" t="s">
        <v>174</v>
      </c>
      <c r="F110" s="5" t="s">
        <v>3</v>
      </c>
      <c r="G110" s="5" t="s">
        <v>276</v>
      </c>
      <c r="H110" s="5" t="s">
        <v>277</v>
      </c>
      <c r="I110" s="37">
        <v>87.75</v>
      </c>
      <c r="J110" s="37">
        <v>66.2</v>
      </c>
      <c r="K110" s="37">
        <v>9.5500000000000007</v>
      </c>
      <c r="L110" s="37"/>
      <c r="M110" s="37">
        <v>1</v>
      </c>
      <c r="N110" s="37"/>
      <c r="O110" s="37">
        <v>1</v>
      </c>
      <c r="P110" s="37"/>
      <c r="Q110" s="37">
        <v>1</v>
      </c>
      <c r="R110" s="37">
        <v>5</v>
      </c>
      <c r="S110" s="37">
        <v>4</v>
      </c>
      <c r="T110" s="37"/>
      <c r="X110" s="24">
        <f t="shared" si="3"/>
        <v>87.75</v>
      </c>
      <c r="Y110" s="8">
        <f t="shared" si="4"/>
        <v>0</v>
      </c>
      <c r="Z110" s="4"/>
    </row>
    <row r="111" spans="1:26" ht="30" x14ac:dyDescent="0.25">
      <c r="A111" s="34">
        <v>61</v>
      </c>
      <c r="B111" s="30">
        <v>66</v>
      </c>
      <c r="C111" s="5" t="s">
        <v>318</v>
      </c>
      <c r="D111" s="5" t="s">
        <v>319</v>
      </c>
      <c r="E111" s="5" t="s">
        <v>174</v>
      </c>
      <c r="F111" s="5" t="s">
        <v>3</v>
      </c>
      <c r="G111" s="5" t="s">
        <v>320</v>
      </c>
      <c r="H111" s="4" t="s">
        <v>321</v>
      </c>
      <c r="I111" s="24">
        <v>523.4</v>
      </c>
      <c r="J111" s="24">
        <v>272.23</v>
      </c>
      <c r="K111" s="24">
        <v>13.09</v>
      </c>
      <c r="L111" s="24">
        <v>1.4</v>
      </c>
      <c r="M111" s="24">
        <v>1.08</v>
      </c>
      <c r="N111" s="24">
        <v>20.12</v>
      </c>
      <c r="O111" s="24">
        <v>2.95</v>
      </c>
      <c r="Q111" s="24">
        <v>2.76</v>
      </c>
      <c r="R111" s="24">
        <v>6.51</v>
      </c>
      <c r="S111" s="24">
        <v>1.02</v>
      </c>
      <c r="T111" s="24">
        <v>200.18</v>
      </c>
      <c r="U111" s="24">
        <v>2.06</v>
      </c>
      <c r="X111" s="24">
        <f t="shared" si="3"/>
        <v>523.39999999999986</v>
      </c>
      <c r="Y111" s="8">
        <f t="shared" si="4"/>
        <v>0</v>
      </c>
      <c r="Z111" s="4"/>
    </row>
    <row r="112" spans="1:26" ht="30" x14ac:dyDescent="0.25">
      <c r="A112" s="34">
        <v>2</v>
      </c>
      <c r="B112" s="30">
        <v>2.2999999999999998</v>
      </c>
      <c r="C112" s="5" t="s">
        <v>177</v>
      </c>
      <c r="D112" s="5" t="s">
        <v>173</v>
      </c>
      <c r="E112" s="5" t="s">
        <v>174</v>
      </c>
      <c r="F112" s="5" t="s">
        <v>3</v>
      </c>
      <c r="G112" s="5" t="s">
        <v>178</v>
      </c>
      <c r="H112" s="5" t="s">
        <v>179</v>
      </c>
      <c r="I112" s="37">
        <v>431.04</v>
      </c>
      <c r="J112" s="37">
        <v>332.57</v>
      </c>
      <c r="K112" s="37">
        <v>29.32</v>
      </c>
      <c r="L112" s="37">
        <v>32.43</v>
      </c>
      <c r="M112" s="37">
        <v>2.31</v>
      </c>
      <c r="N112" s="37">
        <v>2</v>
      </c>
      <c r="O112" s="37">
        <v>4.53</v>
      </c>
      <c r="P112" s="37">
        <v>0.97</v>
      </c>
      <c r="Q112" s="37"/>
      <c r="R112" s="37">
        <v>6.54</v>
      </c>
      <c r="S112" s="37">
        <v>4.04</v>
      </c>
      <c r="T112" s="37">
        <v>16.329999999999998</v>
      </c>
      <c r="X112" s="24">
        <f t="shared" si="3"/>
        <v>431.04</v>
      </c>
      <c r="Y112" s="8">
        <f t="shared" si="4"/>
        <v>0</v>
      </c>
      <c r="Z112" s="4"/>
    </row>
    <row r="113" spans="1:26" ht="30" x14ac:dyDescent="0.25">
      <c r="A113" s="34">
        <v>12</v>
      </c>
      <c r="B113" s="30">
        <v>15</v>
      </c>
      <c r="C113" s="5" t="s">
        <v>15198</v>
      </c>
      <c r="D113" s="5" t="s">
        <v>188</v>
      </c>
      <c r="E113" s="5" t="s">
        <v>174</v>
      </c>
      <c r="F113" s="5" t="s">
        <v>3</v>
      </c>
      <c r="G113" s="5" t="s">
        <v>202</v>
      </c>
      <c r="H113" s="5" t="s">
        <v>203</v>
      </c>
      <c r="I113" s="37">
        <v>90</v>
      </c>
      <c r="J113" s="37">
        <v>77.88</v>
      </c>
      <c r="K113" s="37">
        <v>5.32</v>
      </c>
      <c r="L113" s="36"/>
      <c r="M113" s="37">
        <v>0.6</v>
      </c>
      <c r="N113" s="37"/>
      <c r="O113" s="37">
        <v>1.2</v>
      </c>
      <c r="P113" s="37"/>
      <c r="R113" s="37"/>
      <c r="S113" s="37"/>
      <c r="T113" s="37">
        <v>5</v>
      </c>
      <c r="X113" s="24">
        <f t="shared" si="3"/>
        <v>89.999999999999986</v>
      </c>
      <c r="Y113" s="8">
        <f t="shared" si="4"/>
        <v>0</v>
      </c>
      <c r="Z113" s="4"/>
    </row>
    <row r="114" spans="1:26" ht="30" x14ac:dyDescent="0.25">
      <c r="A114" s="34">
        <v>18</v>
      </c>
      <c r="B114" s="30">
        <v>21</v>
      </c>
      <c r="C114" s="5" t="s">
        <v>212</v>
      </c>
      <c r="D114" s="5" t="s">
        <v>205</v>
      </c>
      <c r="E114" s="5" t="s">
        <v>174</v>
      </c>
      <c r="F114" s="5" t="s">
        <v>3</v>
      </c>
      <c r="G114" s="5" t="s">
        <v>15199</v>
      </c>
      <c r="H114" s="5" t="s">
        <v>213</v>
      </c>
      <c r="I114" s="37">
        <v>84.2</v>
      </c>
      <c r="J114" s="37">
        <v>33.35</v>
      </c>
      <c r="K114" s="37">
        <v>21.37</v>
      </c>
      <c r="L114" s="37">
        <v>1.85</v>
      </c>
      <c r="M114" s="37"/>
      <c r="N114" s="37"/>
      <c r="O114" s="37">
        <v>0.4</v>
      </c>
      <c r="P114" s="37"/>
      <c r="Q114" s="37"/>
      <c r="R114" s="37"/>
      <c r="S114" s="37"/>
      <c r="T114" s="37">
        <v>27.23</v>
      </c>
      <c r="X114" s="24">
        <f t="shared" si="3"/>
        <v>84.2</v>
      </c>
      <c r="Y114" s="8">
        <f t="shared" si="4"/>
        <v>0</v>
      </c>
      <c r="Z114" s="4"/>
    </row>
    <row r="115" spans="1:26" ht="30" x14ac:dyDescent="0.25">
      <c r="A115" s="34">
        <v>19</v>
      </c>
      <c r="B115" s="30">
        <v>22</v>
      </c>
      <c r="C115" s="5" t="s">
        <v>214</v>
      </c>
      <c r="D115" s="5" t="s">
        <v>205</v>
      </c>
      <c r="E115" s="5" t="s">
        <v>174</v>
      </c>
      <c r="F115" s="5" t="s">
        <v>3</v>
      </c>
      <c r="G115" s="5" t="s">
        <v>215</v>
      </c>
      <c r="H115" s="5" t="s">
        <v>216</v>
      </c>
      <c r="I115" s="37">
        <v>4967.7700000000004</v>
      </c>
      <c r="J115" s="37">
        <v>271.52</v>
      </c>
      <c r="K115" s="37">
        <v>96.76</v>
      </c>
      <c r="L115" s="37">
        <v>16.73</v>
      </c>
      <c r="M115" s="37">
        <v>6.73</v>
      </c>
      <c r="N115" s="37">
        <v>12</v>
      </c>
      <c r="O115" s="37">
        <v>30.23</v>
      </c>
      <c r="P115" s="37">
        <v>20.27</v>
      </c>
      <c r="Q115" s="37">
        <v>0.24</v>
      </c>
      <c r="R115" s="37">
        <v>4.0199999999999996</v>
      </c>
      <c r="S115" s="37">
        <v>1.94</v>
      </c>
      <c r="T115" s="37">
        <v>4500</v>
      </c>
      <c r="U115" s="24">
        <v>7.33</v>
      </c>
      <c r="X115" s="24">
        <f t="shared" si="3"/>
        <v>4967.7699999999995</v>
      </c>
      <c r="Y115" s="8">
        <f t="shared" si="4"/>
        <v>0</v>
      </c>
      <c r="Z115" s="4"/>
    </row>
    <row r="116" spans="1:26" ht="30" x14ac:dyDescent="0.25">
      <c r="A116" s="34">
        <v>34</v>
      </c>
      <c r="B116" s="30">
        <v>37</v>
      </c>
      <c r="C116" s="5" t="s">
        <v>252</v>
      </c>
      <c r="D116" s="5" t="s">
        <v>250</v>
      </c>
      <c r="E116" s="5" t="s">
        <v>174</v>
      </c>
      <c r="F116" s="5" t="s">
        <v>3</v>
      </c>
      <c r="G116" s="5" t="s">
        <v>215</v>
      </c>
      <c r="H116" s="5" t="s">
        <v>216</v>
      </c>
      <c r="I116" s="37">
        <v>88.99</v>
      </c>
      <c r="J116" s="37">
        <v>68</v>
      </c>
      <c r="K116" s="37">
        <v>3.37</v>
      </c>
      <c r="L116" s="37"/>
      <c r="M116" s="37">
        <v>7.13</v>
      </c>
      <c r="N116" s="37">
        <v>3.02</v>
      </c>
      <c r="O116" s="37">
        <v>2.27</v>
      </c>
      <c r="P116" s="37">
        <v>0.64</v>
      </c>
      <c r="Q116" s="37"/>
      <c r="R116" s="37">
        <v>1.36</v>
      </c>
      <c r="S116" s="37">
        <v>0.94</v>
      </c>
      <c r="T116" s="37"/>
      <c r="U116" s="24">
        <v>2.2599999999999998</v>
      </c>
      <c r="X116" s="24">
        <f t="shared" si="3"/>
        <v>88.99</v>
      </c>
      <c r="Y116" s="8">
        <f t="shared" si="4"/>
        <v>0</v>
      </c>
      <c r="Z116" s="4"/>
    </row>
    <row r="117" spans="1:26" ht="30" x14ac:dyDescent="0.25">
      <c r="A117" s="34">
        <v>35</v>
      </c>
      <c r="B117" s="30">
        <v>38</v>
      </c>
      <c r="C117" s="5" t="s">
        <v>253</v>
      </c>
      <c r="D117" s="5" t="s">
        <v>250</v>
      </c>
      <c r="E117" s="5" t="s">
        <v>174</v>
      </c>
      <c r="F117" s="5" t="s">
        <v>3</v>
      </c>
      <c r="G117" s="5" t="s">
        <v>215</v>
      </c>
      <c r="H117" s="5" t="s">
        <v>216</v>
      </c>
      <c r="I117" s="37">
        <v>719.39</v>
      </c>
      <c r="J117" s="37">
        <v>271.31</v>
      </c>
      <c r="K117" s="37">
        <v>10.210000000000001</v>
      </c>
      <c r="L117" s="37">
        <v>10.47</v>
      </c>
      <c r="M117" s="37">
        <v>4.04</v>
      </c>
      <c r="N117" s="37"/>
      <c r="O117" s="37">
        <v>5.9</v>
      </c>
      <c r="P117" s="37">
        <v>2.27</v>
      </c>
      <c r="Q117" s="37">
        <v>1.39</v>
      </c>
      <c r="R117" s="37">
        <v>6</v>
      </c>
      <c r="S117" s="37">
        <v>2.2599999999999998</v>
      </c>
      <c r="T117" s="37">
        <v>405.54</v>
      </c>
      <c r="X117" s="24">
        <f t="shared" si="3"/>
        <v>719.39</v>
      </c>
      <c r="Y117" s="8">
        <f t="shared" si="4"/>
        <v>0</v>
      </c>
      <c r="Z117" s="4"/>
    </row>
    <row r="118" spans="1:26" ht="30" x14ac:dyDescent="0.25">
      <c r="A118" s="34">
        <v>67</v>
      </c>
      <c r="B118" s="30">
        <v>73</v>
      </c>
      <c r="C118" s="5" t="s">
        <v>333</v>
      </c>
      <c r="D118" s="5" t="s">
        <v>298</v>
      </c>
      <c r="E118" s="5" t="s">
        <v>174</v>
      </c>
      <c r="F118" s="5" t="s">
        <v>3</v>
      </c>
      <c r="G118" s="5" t="s">
        <v>334</v>
      </c>
      <c r="H118" s="4" t="s">
        <v>335</v>
      </c>
      <c r="X118" s="24">
        <f t="shared" si="3"/>
        <v>0</v>
      </c>
      <c r="Y118" s="8">
        <f t="shared" si="4"/>
        <v>0</v>
      </c>
      <c r="Z118" s="4"/>
    </row>
    <row r="119" spans="1:26" ht="30" x14ac:dyDescent="0.25">
      <c r="A119" s="34">
        <v>3</v>
      </c>
      <c r="B119" s="30">
        <v>4</v>
      </c>
      <c r="C119" s="5" t="s">
        <v>180</v>
      </c>
      <c r="D119" s="5" t="s">
        <v>173</v>
      </c>
      <c r="E119" s="5" t="s">
        <v>174</v>
      </c>
      <c r="F119" s="5" t="s">
        <v>3</v>
      </c>
      <c r="G119" s="5" t="s">
        <v>181</v>
      </c>
      <c r="H119" s="5" t="s">
        <v>5</v>
      </c>
      <c r="I119" s="37">
        <v>162.38999999999999</v>
      </c>
      <c r="J119" s="37">
        <v>69.44</v>
      </c>
      <c r="K119" s="37">
        <v>16.21</v>
      </c>
      <c r="L119" s="37">
        <v>0.55000000000000004</v>
      </c>
      <c r="M119" s="37">
        <v>3.59</v>
      </c>
      <c r="N119" s="37">
        <v>3</v>
      </c>
      <c r="O119" s="37"/>
      <c r="P119" s="37"/>
      <c r="Q119" s="37">
        <v>1.05</v>
      </c>
      <c r="R119" s="37"/>
      <c r="S119" s="37"/>
      <c r="T119" s="37">
        <v>68.55</v>
      </c>
      <c r="X119" s="24">
        <f t="shared" si="3"/>
        <v>162.38999999999999</v>
      </c>
      <c r="Y119" s="8">
        <f t="shared" si="4"/>
        <v>0</v>
      </c>
      <c r="Z119" s="4"/>
    </row>
    <row r="120" spans="1:26" ht="30" x14ac:dyDescent="0.25">
      <c r="A120" s="34">
        <v>43</v>
      </c>
      <c r="B120" s="30">
        <v>46</v>
      </c>
      <c r="C120" s="5" t="s">
        <v>272</v>
      </c>
      <c r="D120" s="5" t="s">
        <v>263</v>
      </c>
      <c r="E120" s="5" t="s">
        <v>174</v>
      </c>
      <c r="F120" s="5" t="s">
        <v>3</v>
      </c>
      <c r="G120" s="5" t="s">
        <v>273</v>
      </c>
      <c r="H120" s="5"/>
      <c r="I120" s="37">
        <v>69.16</v>
      </c>
      <c r="J120" s="37">
        <v>47.95</v>
      </c>
      <c r="K120" s="37">
        <v>12.96</v>
      </c>
      <c r="L120" s="37">
        <v>1.05</v>
      </c>
      <c r="M120" s="37">
        <v>1</v>
      </c>
      <c r="N120" s="24">
        <v>2</v>
      </c>
      <c r="O120" s="37">
        <v>2.6</v>
      </c>
      <c r="P120" s="37">
        <v>0.2</v>
      </c>
      <c r="Q120" s="37">
        <v>0.08</v>
      </c>
      <c r="R120" s="37">
        <v>0.87</v>
      </c>
      <c r="S120" s="37">
        <v>0.45</v>
      </c>
      <c r="T120" s="37"/>
      <c r="X120" s="24">
        <f t="shared" si="3"/>
        <v>69.160000000000011</v>
      </c>
      <c r="Y120" s="8">
        <f t="shared" si="4"/>
        <v>0</v>
      </c>
      <c r="Z120" s="4"/>
    </row>
    <row r="121" spans="1:26" ht="30" x14ac:dyDescent="0.25">
      <c r="A121" s="34">
        <v>28</v>
      </c>
      <c r="B121" s="30">
        <v>31</v>
      </c>
      <c r="C121" s="5" t="s">
        <v>238</v>
      </c>
      <c r="D121" s="5" t="s">
        <v>232</v>
      </c>
      <c r="E121" s="5" t="s">
        <v>174</v>
      </c>
      <c r="F121" s="5" t="s">
        <v>3</v>
      </c>
      <c r="G121" s="5" t="s">
        <v>239</v>
      </c>
      <c r="H121" s="5" t="s">
        <v>39</v>
      </c>
      <c r="I121" s="37">
        <v>246.4</v>
      </c>
      <c r="J121" s="37">
        <v>166</v>
      </c>
      <c r="K121" s="37">
        <v>10</v>
      </c>
      <c r="L121" s="37"/>
      <c r="M121" s="37">
        <v>2</v>
      </c>
      <c r="N121" s="37"/>
      <c r="O121" s="37">
        <v>4</v>
      </c>
      <c r="P121" s="37">
        <v>1.5</v>
      </c>
      <c r="Q121" s="37">
        <v>2</v>
      </c>
      <c r="R121" s="37">
        <v>3.28</v>
      </c>
      <c r="S121" s="37">
        <v>1.5</v>
      </c>
      <c r="T121" s="37">
        <v>56.12</v>
      </c>
      <c r="X121" s="24">
        <f t="shared" si="3"/>
        <v>246.4</v>
      </c>
      <c r="Y121" s="8">
        <f t="shared" si="4"/>
        <v>0</v>
      </c>
      <c r="Z121" s="4"/>
    </row>
    <row r="122" spans="1:26" ht="30" x14ac:dyDescent="0.25">
      <c r="A122" s="34">
        <v>42</v>
      </c>
      <c r="B122" s="30">
        <v>45</v>
      </c>
      <c r="C122" s="5" t="s">
        <v>270</v>
      </c>
      <c r="D122" s="5" t="s">
        <v>263</v>
      </c>
      <c r="E122" s="5" t="s">
        <v>174</v>
      </c>
      <c r="F122" s="5" t="s">
        <v>3</v>
      </c>
      <c r="G122" s="5" t="s">
        <v>271</v>
      </c>
      <c r="H122" s="5" t="s">
        <v>39</v>
      </c>
      <c r="I122" s="37">
        <v>203.72</v>
      </c>
      <c r="J122" s="37">
        <v>104.21</v>
      </c>
      <c r="K122" s="37">
        <v>13.5</v>
      </c>
      <c r="L122" s="37">
        <v>2.38</v>
      </c>
      <c r="M122" s="37"/>
      <c r="N122" s="37"/>
      <c r="O122" s="37"/>
      <c r="P122" s="37">
        <v>0.26</v>
      </c>
      <c r="Q122" s="37">
        <v>1.4</v>
      </c>
      <c r="R122" s="37">
        <v>3.41</v>
      </c>
      <c r="S122" s="37">
        <v>0.22</v>
      </c>
      <c r="T122" s="37">
        <v>78.34</v>
      </c>
      <c r="X122" s="24">
        <f t="shared" si="3"/>
        <v>203.72</v>
      </c>
      <c r="Y122" s="8">
        <f t="shared" si="4"/>
        <v>0</v>
      </c>
      <c r="Z122" s="4"/>
    </row>
    <row r="123" spans="1:26" ht="30" x14ac:dyDescent="0.25">
      <c r="A123" s="34">
        <v>45</v>
      </c>
      <c r="B123" s="30">
        <v>48</v>
      </c>
      <c r="C123" s="5" t="s">
        <v>278</v>
      </c>
      <c r="D123" s="5" t="s">
        <v>275</v>
      </c>
      <c r="E123" s="5" t="s">
        <v>174</v>
      </c>
      <c r="F123" s="5" t="s">
        <v>3</v>
      </c>
      <c r="G123" s="5" t="s">
        <v>271</v>
      </c>
      <c r="H123" s="5" t="s">
        <v>279</v>
      </c>
      <c r="I123" s="37">
        <v>286</v>
      </c>
      <c r="J123" s="37">
        <v>70</v>
      </c>
      <c r="K123" s="37">
        <v>6</v>
      </c>
      <c r="L123" s="37">
        <v>4</v>
      </c>
      <c r="M123" s="37">
        <v>1.08</v>
      </c>
      <c r="N123" s="37"/>
      <c r="O123" s="37">
        <v>1</v>
      </c>
      <c r="P123" s="37"/>
      <c r="Q123" s="37">
        <v>6</v>
      </c>
      <c r="R123" s="37">
        <v>2</v>
      </c>
      <c r="S123" s="37">
        <v>1</v>
      </c>
      <c r="T123" s="37">
        <v>194.92</v>
      </c>
      <c r="X123" s="24">
        <f t="shared" si="3"/>
        <v>286</v>
      </c>
      <c r="Y123" s="8">
        <f t="shared" si="4"/>
        <v>0</v>
      </c>
      <c r="Z123" s="4"/>
    </row>
    <row r="124" spans="1:26" ht="30" x14ac:dyDescent="0.25">
      <c r="A124" s="34">
        <v>1</v>
      </c>
      <c r="B124" s="30">
        <v>1</v>
      </c>
      <c r="C124" s="5" t="s">
        <v>172</v>
      </c>
      <c r="D124" s="5" t="s">
        <v>173</v>
      </c>
      <c r="E124" s="5" t="s">
        <v>174</v>
      </c>
      <c r="F124" s="5" t="s">
        <v>3</v>
      </c>
      <c r="G124" s="5" t="s">
        <v>175</v>
      </c>
      <c r="H124" s="5" t="s">
        <v>176</v>
      </c>
      <c r="I124" s="37">
        <v>152.69999999999999</v>
      </c>
      <c r="J124" s="37">
        <v>91.8</v>
      </c>
      <c r="K124" s="37">
        <v>5.3</v>
      </c>
      <c r="L124" s="37">
        <v>8</v>
      </c>
      <c r="M124" s="37">
        <v>5.2</v>
      </c>
      <c r="N124" s="37"/>
      <c r="O124" s="37">
        <v>4.5</v>
      </c>
      <c r="P124" s="37"/>
      <c r="Q124" s="37"/>
      <c r="R124" s="37">
        <v>1</v>
      </c>
      <c r="S124" s="37">
        <v>0.5</v>
      </c>
      <c r="T124" s="37">
        <v>30.1</v>
      </c>
      <c r="U124" s="24">
        <v>6.3</v>
      </c>
      <c r="X124" s="24">
        <f t="shared" si="3"/>
        <v>152.70000000000002</v>
      </c>
      <c r="Y124" s="8">
        <f t="shared" si="4"/>
        <v>0</v>
      </c>
      <c r="Z124" s="4"/>
    </row>
    <row r="125" spans="1:26" ht="30" x14ac:dyDescent="0.25">
      <c r="A125" s="34">
        <v>5</v>
      </c>
      <c r="B125" s="30">
        <v>6</v>
      </c>
      <c r="C125" s="5" t="s">
        <v>183</v>
      </c>
      <c r="D125" s="5" t="s">
        <v>173</v>
      </c>
      <c r="E125" s="5" t="s">
        <v>174</v>
      </c>
      <c r="F125" s="5" t="s">
        <v>3</v>
      </c>
      <c r="G125" s="5" t="s">
        <v>45</v>
      </c>
      <c r="H125" s="5"/>
      <c r="I125" s="37">
        <v>95.95</v>
      </c>
      <c r="J125" s="37">
        <v>71.13</v>
      </c>
      <c r="K125" s="37">
        <v>14.58</v>
      </c>
      <c r="L125" s="37">
        <v>4.96</v>
      </c>
      <c r="M125" s="37">
        <v>2.4700000000000002</v>
      </c>
      <c r="N125" s="37"/>
      <c r="O125" s="37">
        <v>1.2</v>
      </c>
      <c r="P125" s="37">
        <v>0.84</v>
      </c>
      <c r="Q125" s="37"/>
      <c r="R125" s="37">
        <v>0.77</v>
      </c>
      <c r="S125" s="37"/>
      <c r="T125" s="37"/>
      <c r="X125" s="24">
        <f t="shared" si="3"/>
        <v>95.949999999999989</v>
      </c>
      <c r="Y125" s="8">
        <f t="shared" si="4"/>
        <v>0</v>
      </c>
      <c r="Z125" s="4"/>
    </row>
    <row r="126" spans="1:26" ht="30" x14ac:dyDescent="0.25">
      <c r="A126" s="34">
        <v>15</v>
      </c>
      <c r="B126" s="30">
        <v>18</v>
      </c>
      <c r="C126" s="10" t="s">
        <v>207</v>
      </c>
      <c r="D126" s="5" t="s">
        <v>205</v>
      </c>
      <c r="E126" s="5" t="s">
        <v>174</v>
      </c>
      <c r="F126" s="5" t="s">
        <v>3</v>
      </c>
      <c r="G126" s="5" t="s">
        <v>45</v>
      </c>
      <c r="H126" s="5"/>
      <c r="I126" s="24">
        <v>94</v>
      </c>
      <c r="J126" s="37">
        <v>39</v>
      </c>
      <c r="K126" s="37">
        <v>21.75</v>
      </c>
      <c r="L126" s="37">
        <v>18.7</v>
      </c>
      <c r="M126" s="37">
        <v>4.17</v>
      </c>
      <c r="N126" s="37">
        <v>1.2</v>
      </c>
      <c r="O126" s="37">
        <v>3</v>
      </c>
      <c r="P126" s="37"/>
      <c r="Q126" s="37"/>
      <c r="R126" s="37">
        <v>1</v>
      </c>
      <c r="S126" s="37">
        <v>0.57999999999999996</v>
      </c>
      <c r="T126" s="37">
        <v>4.7</v>
      </c>
      <c r="X126" s="24">
        <f t="shared" ref="X126:X189" si="5">SUM(J126:W126)</f>
        <v>94.100000000000009</v>
      </c>
      <c r="Y126" s="8">
        <f t="shared" si="4"/>
        <v>-0.10000000000000853</v>
      </c>
      <c r="Z126" s="4"/>
    </row>
    <row r="127" spans="1:26" ht="30" x14ac:dyDescent="0.25">
      <c r="A127" s="34">
        <v>54</v>
      </c>
      <c r="B127" s="30">
        <v>59</v>
      </c>
      <c r="C127" s="5" t="s">
        <v>303</v>
      </c>
      <c r="D127" s="5" t="s">
        <v>298</v>
      </c>
      <c r="E127" s="5" t="s">
        <v>174</v>
      </c>
      <c r="F127" s="5" t="s">
        <v>3</v>
      </c>
      <c r="G127" s="5" t="s">
        <v>45</v>
      </c>
      <c r="H127" s="4"/>
      <c r="I127" s="24">
        <v>85.1</v>
      </c>
      <c r="J127" s="24">
        <v>58.65</v>
      </c>
      <c r="K127" s="24">
        <v>18.8</v>
      </c>
      <c r="Q127" s="24">
        <v>7.65</v>
      </c>
      <c r="X127" s="24">
        <f t="shared" si="5"/>
        <v>85.100000000000009</v>
      </c>
      <c r="Y127" s="8">
        <f t="shared" si="4"/>
        <v>0</v>
      </c>
      <c r="Z127" s="4"/>
    </row>
    <row r="128" spans="1:26" ht="30" x14ac:dyDescent="0.25">
      <c r="A128" s="34">
        <v>57</v>
      </c>
      <c r="B128" s="30">
        <v>62</v>
      </c>
      <c r="C128" s="5" t="s">
        <v>310</v>
      </c>
      <c r="D128" s="5" t="s">
        <v>308</v>
      </c>
      <c r="E128" s="5" t="s">
        <v>174</v>
      </c>
      <c r="F128" s="5" t="s">
        <v>3</v>
      </c>
      <c r="G128" s="5" t="s">
        <v>45</v>
      </c>
      <c r="H128" s="4"/>
      <c r="I128" s="24">
        <v>92.4</v>
      </c>
      <c r="J128" s="24">
        <v>52.3</v>
      </c>
      <c r="K128" s="24">
        <v>30</v>
      </c>
      <c r="Q128" s="24">
        <v>10.1</v>
      </c>
      <c r="X128" s="24">
        <f t="shared" si="5"/>
        <v>92.399999999999991</v>
      </c>
      <c r="Y128" s="8">
        <f t="shared" si="4"/>
        <v>0</v>
      </c>
      <c r="Z128" s="4"/>
    </row>
    <row r="129" spans="1:26" ht="30" x14ac:dyDescent="0.25">
      <c r="A129" s="34">
        <v>68</v>
      </c>
      <c r="B129" s="30">
        <v>75</v>
      </c>
      <c r="C129" s="5" t="s">
        <v>336</v>
      </c>
      <c r="D129" s="4" t="s">
        <v>337</v>
      </c>
      <c r="E129" s="5" t="s">
        <v>174</v>
      </c>
      <c r="F129" s="5" t="s">
        <v>3</v>
      </c>
      <c r="G129" s="5" t="s">
        <v>45</v>
      </c>
      <c r="H129" s="4"/>
      <c r="I129" s="24">
        <v>108.31</v>
      </c>
      <c r="J129" s="24">
        <v>52.4</v>
      </c>
      <c r="K129" s="24">
        <v>52.98</v>
      </c>
      <c r="R129" s="24">
        <v>2.93</v>
      </c>
      <c r="X129" s="24">
        <f t="shared" si="5"/>
        <v>108.31</v>
      </c>
      <c r="Y129" s="8">
        <f t="shared" si="4"/>
        <v>0</v>
      </c>
      <c r="Z129" s="4"/>
    </row>
    <row r="130" spans="1:26" ht="30" x14ac:dyDescent="0.25">
      <c r="A130" s="34">
        <v>69</v>
      </c>
      <c r="B130" s="30">
        <v>85</v>
      </c>
      <c r="C130" s="5" t="s">
        <v>338</v>
      </c>
      <c r="D130" s="4" t="s">
        <v>312</v>
      </c>
      <c r="E130" s="5" t="s">
        <v>174</v>
      </c>
      <c r="F130" s="5" t="s">
        <v>3</v>
      </c>
      <c r="G130" s="5" t="s">
        <v>45</v>
      </c>
      <c r="H130" s="4"/>
      <c r="I130" s="24">
        <v>63.75</v>
      </c>
      <c r="J130" s="24">
        <v>46.4</v>
      </c>
      <c r="L130" s="24">
        <v>16.04</v>
      </c>
      <c r="Q130" s="24">
        <v>1.31</v>
      </c>
      <c r="X130" s="24">
        <f t="shared" si="5"/>
        <v>63.75</v>
      </c>
      <c r="Y130" s="8">
        <f t="shared" ref="Y130:Y193" si="6">I130-X130</f>
        <v>0</v>
      </c>
      <c r="Z130" s="4"/>
    </row>
    <row r="131" spans="1:26" ht="30" x14ac:dyDescent="0.25">
      <c r="A131" s="34">
        <v>16</v>
      </c>
      <c r="B131" s="30">
        <v>19</v>
      </c>
      <c r="C131" s="5" t="s">
        <v>209</v>
      </c>
      <c r="D131" s="5" t="s">
        <v>205</v>
      </c>
      <c r="E131" s="5" t="s">
        <v>174</v>
      </c>
      <c r="F131" s="5" t="s">
        <v>3</v>
      </c>
      <c r="G131" s="5" t="s">
        <v>45</v>
      </c>
      <c r="H131" s="5"/>
      <c r="I131" s="37">
        <v>216.93</v>
      </c>
      <c r="J131" s="37">
        <v>113.65</v>
      </c>
      <c r="K131" s="37">
        <v>11.23</v>
      </c>
      <c r="L131" s="37">
        <v>9.6</v>
      </c>
      <c r="M131" s="37">
        <v>4</v>
      </c>
      <c r="N131" s="37">
        <v>2</v>
      </c>
      <c r="O131" s="37">
        <v>1</v>
      </c>
      <c r="P131" s="37"/>
      <c r="Q131" s="37"/>
      <c r="R131" s="37">
        <v>0.7</v>
      </c>
      <c r="T131" s="37">
        <v>74.75</v>
      </c>
      <c r="X131" s="24">
        <f t="shared" si="5"/>
        <v>216.93</v>
      </c>
      <c r="Y131" s="8">
        <f t="shared" si="6"/>
        <v>0</v>
      </c>
      <c r="Z131" s="4"/>
    </row>
    <row r="132" spans="1:26" ht="30" x14ac:dyDescent="0.25">
      <c r="A132" s="34">
        <v>31</v>
      </c>
      <c r="B132" s="30">
        <v>34</v>
      </c>
      <c r="C132" s="5" t="s">
        <v>246</v>
      </c>
      <c r="D132" s="5" t="s">
        <v>232</v>
      </c>
      <c r="E132" s="5" t="s">
        <v>174</v>
      </c>
      <c r="F132" s="5" t="s">
        <v>3</v>
      </c>
      <c r="G132" s="5" t="s">
        <v>247</v>
      </c>
      <c r="H132" s="5" t="s">
        <v>248</v>
      </c>
      <c r="I132" s="37">
        <v>390</v>
      </c>
      <c r="J132" s="37">
        <v>221.57</v>
      </c>
      <c r="K132" s="37">
        <v>26.43</v>
      </c>
      <c r="L132" s="37"/>
      <c r="M132" s="37">
        <v>4</v>
      </c>
      <c r="N132" s="37">
        <v>1</v>
      </c>
      <c r="O132" s="37">
        <v>2.85</v>
      </c>
      <c r="P132" s="37">
        <v>3.65</v>
      </c>
      <c r="Q132" s="37">
        <v>4.5</v>
      </c>
      <c r="R132" s="37">
        <v>7.29</v>
      </c>
      <c r="S132" s="37">
        <v>1.5</v>
      </c>
      <c r="T132" s="37">
        <v>117.21</v>
      </c>
      <c r="X132" s="24">
        <f t="shared" si="5"/>
        <v>390</v>
      </c>
      <c r="Y132" s="8">
        <f t="shared" si="6"/>
        <v>0</v>
      </c>
      <c r="Z132" s="4"/>
    </row>
    <row r="133" spans="1:26" ht="30" x14ac:dyDescent="0.25">
      <c r="A133" s="34">
        <v>64</v>
      </c>
      <c r="B133" s="30">
        <v>69</v>
      </c>
      <c r="C133" s="4" t="s">
        <v>326</v>
      </c>
      <c r="D133" s="5" t="s">
        <v>319</v>
      </c>
      <c r="E133" s="5" t="s">
        <v>174</v>
      </c>
      <c r="F133" s="5" t="s">
        <v>3</v>
      </c>
      <c r="G133" s="5" t="s">
        <v>327</v>
      </c>
      <c r="H133" s="4" t="s">
        <v>328</v>
      </c>
      <c r="I133" s="24">
        <v>58.5</v>
      </c>
      <c r="J133" s="24">
        <v>56</v>
      </c>
      <c r="K133" s="24">
        <v>2</v>
      </c>
      <c r="O133" s="24">
        <v>0.5</v>
      </c>
      <c r="X133" s="24">
        <f t="shared" si="5"/>
        <v>58.5</v>
      </c>
      <c r="Y133" s="8">
        <f t="shared" si="6"/>
        <v>0</v>
      </c>
      <c r="Z133" s="4"/>
    </row>
    <row r="134" spans="1:26" ht="30" x14ac:dyDescent="0.25">
      <c r="A134" s="34">
        <v>24</v>
      </c>
      <c r="B134" s="30">
        <v>27</v>
      </c>
      <c r="C134" s="5" t="s">
        <v>225</v>
      </c>
      <c r="D134" s="5" t="s">
        <v>218</v>
      </c>
      <c r="E134" s="5" t="s">
        <v>174</v>
      </c>
      <c r="F134" s="5" t="s">
        <v>3</v>
      </c>
      <c r="G134" s="5" t="s">
        <v>226</v>
      </c>
      <c r="H134" s="5" t="s">
        <v>227</v>
      </c>
      <c r="I134" s="37">
        <v>118</v>
      </c>
      <c r="J134" s="37">
        <v>99.75</v>
      </c>
      <c r="K134" s="37">
        <v>7.5</v>
      </c>
      <c r="L134" s="37"/>
      <c r="M134" s="37">
        <v>2.5</v>
      </c>
      <c r="N134" s="37"/>
      <c r="O134" s="37">
        <v>2</v>
      </c>
      <c r="P134" s="37"/>
      <c r="Q134" s="37"/>
      <c r="R134" s="37"/>
      <c r="S134" s="37"/>
      <c r="T134" s="37">
        <v>6.25</v>
      </c>
      <c r="X134" s="24">
        <f t="shared" si="5"/>
        <v>118</v>
      </c>
      <c r="Y134" s="8">
        <f t="shared" si="6"/>
        <v>0</v>
      </c>
      <c r="Z134" s="4"/>
    </row>
    <row r="135" spans="1:26" ht="30" x14ac:dyDescent="0.25">
      <c r="A135" s="34">
        <v>26</v>
      </c>
      <c r="B135" s="30">
        <v>29</v>
      </c>
      <c r="C135" s="5" t="s">
        <v>231</v>
      </c>
      <c r="D135" s="5" t="s">
        <v>232</v>
      </c>
      <c r="E135" s="5" t="s">
        <v>174</v>
      </c>
      <c r="F135" s="5" t="s">
        <v>3</v>
      </c>
      <c r="G135" s="5" t="s">
        <v>233</v>
      </c>
      <c r="H135" s="5" t="s">
        <v>234</v>
      </c>
      <c r="I135" s="37">
        <v>218.29</v>
      </c>
      <c r="J135" s="37">
        <v>190.41</v>
      </c>
      <c r="K135" s="37">
        <v>14.07</v>
      </c>
      <c r="L135" s="37">
        <v>0.82</v>
      </c>
      <c r="M135" s="37">
        <v>2.62</v>
      </c>
      <c r="N135" s="37"/>
      <c r="O135" s="37">
        <v>4.33</v>
      </c>
      <c r="P135" s="37">
        <v>0.34</v>
      </c>
      <c r="Q135" s="37">
        <v>0.89</v>
      </c>
      <c r="R135" s="37">
        <v>3.31</v>
      </c>
      <c r="S135" s="37">
        <v>1.19</v>
      </c>
      <c r="T135" s="37"/>
      <c r="U135" s="24">
        <v>0.31</v>
      </c>
      <c r="X135" s="24">
        <f t="shared" si="5"/>
        <v>218.29</v>
      </c>
      <c r="Y135" s="8">
        <f t="shared" si="6"/>
        <v>0</v>
      </c>
      <c r="Z135" s="4"/>
    </row>
    <row r="136" spans="1:26" ht="30" x14ac:dyDescent="0.25">
      <c r="A136" s="34">
        <v>6</v>
      </c>
      <c r="B136" s="30">
        <v>7</v>
      </c>
      <c r="C136" s="5" t="s">
        <v>184</v>
      </c>
      <c r="D136" s="5" t="s">
        <v>173</v>
      </c>
      <c r="E136" s="5" t="s">
        <v>174</v>
      </c>
      <c r="F136" s="5" t="s">
        <v>3</v>
      </c>
      <c r="G136" s="5" t="s">
        <v>185</v>
      </c>
      <c r="H136" s="5" t="s">
        <v>186</v>
      </c>
      <c r="I136" s="37">
        <v>225.12</v>
      </c>
      <c r="J136" s="37">
        <v>93</v>
      </c>
      <c r="K136" s="37">
        <v>30.12</v>
      </c>
      <c r="L136" s="37">
        <v>37.630000000000003</v>
      </c>
      <c r="M136" s="37">
        <v>3.99</v>
      </c>
      <c r="N136" s="37"/>
      <c r="O136" s="37">
        <v>3.26</v>
      </c>
      <c r="P136" s="37">
        <v>1.1000000000000001</v>
      </c>
      <c r="Q136" s="37">
        <v>0.89</v>
      </c>
      <c r="R136" s="37">
        <v>1.87</v>
      </c>
      <c r="S136" s="37">
        <v>1.86</v>
      </c>
      <c r="T136" s="37">
        <v>51.4</v>
      </c>
      <c r="X136" s="24">
        <f t="shared" si="5"/>
        <v>225.12</v>
      </c>
      <c r="Y136" s="8">
        <f t="shared" si="6"/>
        <v>0</v>
      </c>
      <c r="Z136" s="4"/>
    </row>
    <row r="137" spans="1:26" ht="30" x14ac:dyDescent="0.25">
      <c r="A137" s="34">
        <v>65</v>
      </c>
      <c r="B137" s="30">
        <v>70</v>
      </c>
      <c r="C137" s="4" t="s">
        <v>329</v>
      </c>
      <c r="D137" s="5" t="s">
        <v>319</v>
      </c>
      <c r="E137" s="5" t="s">
        <v>174</v>
      </c>
      <c r="F137" s="5" t="s">
        <v>3</v>
      </c>
      <c r="G137" s="5" t="s">
        <v>330</v>
      </c>
      <c r="H137" s="4" t="s">
        <v>39</v>
      </c>
      <c r="I137" s="24">
        <v>264.68</v>
      </c>
      <c r="J137" s="24">
        <v>172.84</v>
      </c>
      <c r="K137" s="24">
        <v>24.45</v>
      </c>
      <c r="M137" s="24">
        <v>2</v>
      </c>
      <c r="O137" s="24">
        <v>2.5</v>
      </c>
      <c r="R137" s="24">
        <v>4</v>
      </c>
      <c r="S137" s="24">
        <v>1</v>
      </c>
      <c r="T137" s="24">
        <v>57.89</v>
      </c>
      <c r="X137" s="24">
        <f t="shared" si="5"/>
        <v>264.68</v>
      </c>
      <c r="Y137" s="8">
        <f t="shared" si="6"/>
        <v>0</v>
      </c>
      <c r="Z137" s="4"/>
    </row>
    <row r="138" spans="1:26" ht="30" x14ac:dyDescent="0.25">
      <c r="A138" s="34">
        <v>55</v>
      </c>
      <c r="B138" s="30">
        <v>60</v>
      </c>
      <c r="C138" s="5" t="s">
        <v>304</v>
      </c>
      <c r="D138" s="5" t="s">
        <v>304</v>
      </c>
      <c r="E138" s="5" t="s">
        <v>174</v>
      </c>
      <c r="F138" s="5" t="s">
        <v>3</v>
      </c>
      <c r="G138" s="5" t="s">
        <v>305</v>
      </c>
      <c r="H138" s="4" t="s">
        <v>306</v>
      </c>
      <c r="I138" s="24">
        <v>111.5</v>
      </c>
      <c r="J138" s="24">
        <v>51.5</v>
      </c>
      <c r="K138" s="24">
        <v>31</v>
      </c>
      <c r="M138" s="24">
        <v>1</v>
      </c>
      <c r="O138" s="24">
        <v>1</v>
      </c>
      <c r="Q138" s="24">
        <v>27</v>
      </c>
      <c r="X138" s="24">
        <f t="shared" si="5"/>
        <v>111.5</v>
      </c>
      <c r="Y138" s="8">
        <f t="shared" si="6"/>
        <v>0</v>
      </c>
      <c r="Z138" s="4"/>
    </row>
    <row r="139" spans="1:26" ht="30" x14ac:dyDescent="0.25">
      <c r="A139" s="34">
        <v>48</v>
      </c>
      <c r="B139" s="30">
        <v>51</v>
      </c>
      <c r="C139" s="5" t="s">
        <v>287</v>
      </c>
      <c r="D139" s="5" t="s">
        <v>281</v>
      </c>
      <c r="E139" s="5" t="s">
        <v>174</v>
      </c>
      <c r="F139" s="5" t="s">
        <v>3</v>
      </c>
      <c r="G139" s="5" t="s">
        <v>288</v>
      </c>
      <c r="H139" s="4" t="s">
        <v>289</v>
      </c>
      <c r="I139" s="24">
        <v>72</v>
      </c>
      <c r="J139" s="24">
        <v>39.26</v>
      </c>
      <c r="K139" s="24">
        <v>2.2000000000000002</v>
      </c>
      <c r="L139" s="37">
        <v>3.04</v>
      </c>
      <c r="Q139" s="24">
        <v>10</v>
      </c>
      <c r="R139" s="24">
        <v>0.5</v>
      </c>
      <c r="T139" s="24">
        <v>17</v>
      </c>
      <c r="X139" s="24">
        <f t="shared" si="5"/>
        <v>72</v>
      </c>
      <c r="Y139" s="8">
        <f t="shared" si="6"/>
        <v>0</v>
      </c>
      <c r="Z139" s="4"/>
    </row>
    <row r="140" spans="1:26" ht="30" x14ac:dyDescent="0.25">
      <c r="A140" s="34">
        <v>14</v>
      </c>
      <c r="B140" s="30">
        <v>17</v>
      </c>
      <c r="C140" s="5" t="s">
        <v>207</v>
      </c>
      <c r="D140" s="5" t="s">
        <v>205</v>
      </c>
      <c r="E140" s="5" t="s">
        <v>174</v>
      </c>
      <c r="F140" s="5" t="s">
        <v>3</v>
      </c>
      <c r="G140" s="5" t="s">
        <v>208</v>
      </c>
      <c r="H140" s="5" t="s">
        <v>39</v>
      </c>
      <c r="I140" s="37">
        <v>57.1</v>
      </c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X140" s="24">
        <f t="shared" si="5"/>
        <v>0</v>
      </c>
      <c r="Y140" s="8">
        <f t="shared" si="6"/>
        <v>57.1</v>
      </c>
      <c r="Z140" s="4"/>
    </row>
    <row r="141" spans="1:26" ht="30" x14ac:dyDescent="0.25">
      <c r="A141" s="34">
        <v>51</v>
      </c>
      <c r="B141" s="30">
        <v>54</v>
      </c>
      <c r="C141" s="5" t="s">
        <v>295</v>
      </c>
      <c r="D141" s="5" t="s">
        <v>281</v>
      </c>
      <c r="E141" s="5" t="s">
        <v>174</v>
      </c>
      <c r="F141" s="5" t="s">
        <v>3</v>
      </c>
      <c r="G141" s="5" t="s">
        <v>296</v>
      </c>
      <c r="H141" s="4" t="s">
        <v>216</v>
      </c>
      <c r="I141" s="24">
        <v>1066.45</v>
      </c>
      <c r="J141" s="24">
        <v>105.16</v>
      </c>
      <c r="K141" s="24">
        <v>53.93</v>
      </c>
      <c r="L141" s="24">
        <v>20</v>
      </c>
      <c r="M141" s="24">
        <v>3.86</v>
      </c>
      <c r="N141" s="24">
        <v>4</v>
      </c>
      <c r="O141" s="24">
        <v>3</v>
      </c>
      <c r="P141" s="24">
        <v>12.96</v>
      </c>
      <c r="Q141" s="24">
        <v>23.54</v>
      </c>
      <c r="R141" s="24">
        <v>8</v>
      </c>
      <c r="S141" s="24">
        <v>2</v>
      </c>
      <c r="T141" s="24">
        <v>827</v>
      </c>
      <c r="U141" s="24">
        <v>3</v>
      </c>
      <c r="X141" s="24">
        <f t="shared" si="5"/>
        <v>1066.45</v>
      </c>
      <c r="Y141" s="8">
        <f t="shared" si="6"/>
        <v>0</v>
      </c>
      <c r="Z141" s="4"/>
    </row>
    <row r="142" spans="1:26" ht="30" x14ac:dyDescent="0.25">
      <c r="A142" s="34">
        <v>20</v>
      </c>
      <c r="B142" s="30">
        <v>23</v>
      </c>
      <c r="C142" s="5" t="s">
        <v>217</v>
      </c>
      <c r="D142" s="5" t="s">
        <v>218</v>
      </c>
      <c r="E142" s="5" t="s">
        <v>174</v>
      </c>
      <c r="F142" s="5" t="s">
        <v>3</v>
      </c>
      <c r="G142" s="5" t="s">
        <v>219</v>
      </c>
      <c r="H142" s="5" t="s">
        <v>190</v>
      </c>
      <c r="I142" s="37">
        <v>323.07</v>
      </c>
      <c r="J142" s="37">
        <v>151.21</v>
      </c>
      <c r="K142" s="37">
        <v>4.8099999999999996</v>
      </c>
      <c r="L142" s="37">
        <v>17.62</v>
      </c>
      <c r="M142" s="37">
        <v>2.04</v>
      </c>
      <c r="N142" s="37"/>
      <c r="O142" s="24">
        <v>2.14</v>
      </c>
      <c r="P142" s="37">
        <v>2.06</v>
      </c>
      <c r="Q142" s="37"/>
      <c r="R142" s="37">
        <v>3.76</v>
      </c>
      <c r="S142" s="37">
        <v>0.1</v>
      </c>
      <c r="T142" s="37">
        <v>139.33000000000001</v>
      </c>
      <c r="X142" s="24">
        <f t="shared" si="5"/>
        <v>323.07</v>
      </c>
      <c r="Y142" s="8">
        <f t="shared" si="6"/>
        <v>0</v>
      </c>
      <c r="Z142" s="4"/>
    </row>
    <row r="143" spans="1:26" ht="30" x14ac:dyDescent="0.25">
      <c r="A143" s="34">
        <v>60</v>
      </c>
      <c r="B143" s="30">
        <v>65</v>
      </c>
      <c r="C143" s="5" t="s">
        <v>316</v>
      </c>
      <c r="D143" s="5" t="s">
        <v>312</v>
      </c>
      <c r="E143" s="5" t="s">
        <v>174</v>
      </c>
      <c r="F143" s="5" t="s">
        <v>3</v>
      </c>
      <c r="G143" s="5" t="s">
        <v>317</v>
      </c>
      <c r="H143" s="4" t="s">
        <v>19</v>
      </c>
      <c r="I143" s="24">
        <v>245.28</v>
      </c>
      <c r="J143" s="24">
        <v>183.24</v>
      </c>
      <c r="K143" s="24">
        <v>23.47</v>
      </c>
      <c r="L143" s="24">
        <v>26.45</v>
      </c>
      <c r="M143" s="24">
        <v>3</v>
      </c>
      <c r="N143" s="24">
        <v>1</v>
      </c>
      <c r="O143" s="24">
        <v>1.1000000000000001</v>
      </c>
      <c r="R143" s="24">
        <v>5</v>
      </c>
      <c r="S143" s="24">
        <v>2.02</v>
      </c>
      <c r="X143" s="24">
        <f t="shared" si="5"/>
        <v>245.28</v>
      </c>
      <c r="Y143" s="8">
        <f t="shared" si="6"/>
        <v>0</v>
      </c>
      <c r="Z143" s="4"/>
    </row>
    <row r="144" spans="1:26" ht="30" x14ac:dyDescent="0.25">
      <c r="A144" s="34">
        <v>37</v>
      </c>
      <c r="B144" s="30">
        <v>40</v>
      </c>
      <c r="C144" s="5" t="s">
        <v>257</v>
      </c>
      <c r="D144" s="5" t="s">
        <v>255</v>
      </c>
      <c r="E144" s="5" t="s">
        <v>174</v>
      </c>
      <c r="F144" s="5" t="s">
        <v>3</v>
      </c>
      <c r="G144" s="5" t="s">
        <v>258</v>
      </c>
      <c r="H144" s="5" t="s">
        <v>259</v>
      </c>
      <c r="I144" s="37">
        <v>190.9</v>
      </c>
      <c r="J144" s="37">
        <v>41</v>
      </c>
      <c r="K144" s="37"/>
      <c r="L144" s="37"/>
      <c r="M144" s="37"/>
      <c r="N144" s="37">
        <v>2.39</v>
      </c>
      <c r="O144" s="37">
        <v>1.55</v>
      </c>
      <c r="P144" s="37"/>
      <c r="Q144" s="37">
        <v>42.4</v>
      </c>
      <c r="R144" s="37">
        <v>4</v>
      </c>
      <c r="S144" s="37">
        <v>1</v>
      </c>
      <c r="T144" s="37">
        <v>96.24</v>
      </c>
      <c r="U144" s="24">
        <v>2.3199999999999998</v>
      </c>
      <c r="X144" s="24">
        <f t="shared" si="5"/>
        <v>190.89999999999998</v>
      </c>
      <c r="Y144" s="8">
        <f t="shared" si="6"/>
        <v>0</v>
      </c>
      <c r="Z144" s="4"/>
    </row>
    <row r="145" spans="1:26" ht="30" x14ac:dyDescent="0.25">
      <c r="A145" s="34">
        <v>38</v>
      </c>
      <c r="B145" s="30">
        <v>41</v>
      </c>
      <c r="C145" s="5" t="s">
        <v>260</v>
      </c>
      <c r="D145" s="5" t="s">
        <v>255</v>
      </c>
      <c r="E145" s="5" t="s">
        <v>174</v>
      </c>
      <c r="F145" s="5" t="s">
        <v>3</v>
      </c>
      <c r="G145" s="5" t="s">
        <v>258</v>
      </c>
      <c r="H145" s="5" t="s">
        <v>261</v>
      </c>
      <c r="I145" s="37">
        <v>163.19999999999999</v>
      </c>
      <c r="J145" s="37">
        <v>48.96</v>
      </c>
      <c r="K145" s="37">
        <v>3.1</v>
      </c>
      <c r="L145" s="37"/>
      <c r="M145" s="37">
        <v>2</v>
      </c>
      <c r="O145" s="37">
        <v>1</v>
      </c>
      <c r="Q145" s="37"/>
      <c r="R145" s="37">
        <v>3</v>
      </c>
      <c r="S145" s="37">
        <v>1</v>
      </c>
      <c r="T145" s="37">
        <v>103.14</v>
      </c>
      <c r="U145" s="24">
        <v>1</v>
      </c>
      <c r="X145" s="24">
        <f t="shared" si="5"/>
        <v>163.19999999999999</v>
      </c>
      <c r="Y145" s="8">
        <f t="shared" si="6"/>
        <v>0</v>
      </c>
      <c r="Z145" s="4"/>
    </row>
    <row r="146" spans="1:26" ht="30" x14ac:dyDescent="0.25">
      <c r="A146" s="34">
        <v>4</v>
      </c>
      <c r="B146" s="30">
        <v>5</v>
      </c>
      <c r="C146" s="5" t="s">
        <v>180</v>
      </c>
      <c r="D146" s="5" t="s">
        <v>173</v>
      </c>
      <c r="E146" s="5" t="s">
        <v>174</v>
      </c>
      <c r="F146" s="5" t="s">
        <v>3</v>
      </c>
      <c r="G146" s="5" t="s">
        <v>182</v>
      </c>
      <c r="H146" s="5"/>
      <c r="I146" s="37">
        <v>142.54</v>
      </c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>
        <v>142.54</v>
      </c>
      <c r="X146" s="24">
        <f t="shared" si="5"/>
        <v>142.54</v>
      </c>
      <c r="Y146" s="8">
        <f t="shared" si="6"/>
        <v>0</v>
      </c>
      <c r="Z146" s="4"/>
    </row>
    <row r="147" spans="1:26" ht="30" x14ac:dyDescent="0.25">
      <c r="A147" s="34">
        <v>63</v>
      </c>
      <c r="B147" s="30">
        <v>68</v>
      </c>
      <c r="C147" s="5" t="s">
        <v>324</v>
      </c>
      <c r="D147" s="5" t="s">
        <v>319</v>
      </c>
      <c r="E147" s="5" t="s">
        <v>174</v>
      </c>
      <c r="F147" s="5" t="s">
        <v>3</v>
      </c>
      <c r="G147" s="5" t="s">
        <v>325</v>
      </c>
      <c r="H147" s="4"/>
      <c r="I147" s="24">
        <v>1170</v>
      </c>
      <c r="J147" s="24">
        <v>214.9</v>
      </c>
      <c r="K147" s="24">
        <v>107.07</v>
      </c>
      <c r="L147" s="24">
        <v>49.78</v>
      </c>
      <c r="M147" s="24">
        <v>0.89</v>
      </c>
      <c r="N147" s="24">
        <v>1.49</v>
      </c>
      <c r="O147" s="24">
        <v>8.65</v>
      </c>
      <c r="P147" s="24">
        <v>10.09</v>
      </c>
      <c r="Q147" s="24">
        <v>0.4</v>
      </c>
      <c r="R147" s="24">
        <v>12.3</v>
      </c>
      <c r="S147" s="24">
        <v>5</v>
      </c>
      <c r="T147" s="24">
        <v>756.46</v>
      </c>
      <c r="U147" s="24">
        <v>2.97</v>
      </c>
      <c r="X147" s="24">
        <f t="shared" si="5"/>
        <v>1170</v>
      </c>
      <c r="Y147" s="8">
        <f t="shared" si="6"/>
        <v>0</v>
      </c>
      <c r="Z147" s="4"/>
    </row>
    <row r="148" spans="1:26" x14ac:dyDescent="0.25">
      <c r="A148" s="34">
        <v>2</v>
      </c>
      <c r="B148" s="31">
        <v>2</v>
      </c>
      <c r="C148" s="4" t="s">
        <v>344</v>
      </c>
      <c r="D148" s="4" t="s">
        <v>345</v>
      </c>
      <c r="E148" s="4" t="s">
        <v>341</v>
      </c>
      <c r="F148" s="4" t="s">
        <v>3</v>
      </c>
      <c r="G148" s="4" t="s">
        <v>346</v>
      </c>
      <c r="H148" s="4"/>
      <c r="I148" s="24">
        <v>95.1</v>
      </c>
      <c r="J148" s="24">
        <v>45.7</v>
      </c>
      <c r="L148" s="24">
        <v>6.3</v>
      </c>
      <c r="N148" s="24">
        <v>2</v>
      </c>
      <c r="O148" s="24">
        <v>2.5</v>
      </c>
      <c r="Q148" s="24">
        <v>7.4</v>
      </c>
      <c r="R148" s="24">
        <v>0.2</v>
      </c>
      <c r="T148" s="24">
        <v>31</v>
      </c>
      <c r="X148" s="24">
        <f t="shared" si="5"/>
        <v>95.1</v>
      </c>
      <c r="Y148" s="8">
        <f t="shared" si="6"/>
        <v>0</v>
      </c>
      <c r="Z148" s="4"/>
    </row>
    <row r="149" spans="1:26" x14ac:dyDescent="0.25">
      <c r="A149" s="34">
        <v>7</v>
      </c>
      <c r="B149" s="31">
        <v>7</v>
      </c>
      <c r="C149" s="4" t="s">
        <v>354</v>
      </c>
      <c r="D149" s="4" t="s">
        <v>349</v>
      </c>
      <c r="E149" s="4" t="s">
        <v>341</v>
      </c>
      <c r="F149" s="4" t="s">
        <v>3</v>
      </c>
      <c r="G149" s="4" t="s">
        <v>346</v>
      </c>
      <c r="H149" s="4"/>
      <c r="I149" s="24">
        <v>506.4</v>
      </c>
      <c r="J149" s="24">
        <v>338.9</v>
      </c>
      <c r="K149" s="24">
        <v>13.4</v>
      </c>
      <c r="L149" s="24">
        <v>34.700000000000003</v>
      </c>
      <c r="N149" s="24">
        <v>3.3</v>
      </c>
      <c r="O149" s="24">
        <v>5.3</v>
      </c>
      <c r="P149" s="24">
        <v>30.8</v>
      </c>
      <c r="Q149" s="24">
        <v>25</v>
      </c>
      <c r="T149" s="24">
        <v>55</v>
      </c>
      <c r="X149" s="24">
        <f t="shared" si="5"/>
        <v>506.4</v>
      </c>
      <c r="Y149" s="8">
        <f t="shared" si="6"/>
        <v>0</v>
      </c>
      <c r="Z149" s="4"/>
    </row>
    <row r="150" spans="1:26" x14ac:dyDescent="0.25">
      <c r="A150" s="34">
        <v>8</v>
      </c>
      <c r="B150" s="31">
        <v>8</v>
      </c>
      <c r="C150" s="4" t="s">
        <v>349</v>
      </c>
      <c r="D150" s="4" t="s">
        <v>349</v>
      </c>
      <c r="E150" s="4" t="s">
        <v>341</v>
      </c>
      <c r="F150" s="4" t="s">
        <v>3</v>
      </c>
      <c r="G150" s="4" t="s">
        <v>346</v>
      </c>
      <c r="H150" s="4"/>
      <c r="I150" s="24">
        <v>840</v>
      </c>
      <c r="J150" s="24">
        <v>377</v>
      </c>
      <c r="K150" s="24">
        <v>30</v>
      </c>
      <c r="L150" s="24">
        <v>16</v>
      </c>
      <c r="N150" s="24">
        <v>4</v>
      </c>
      <c r="O150" s="24">
        <v>4</v>
      </c>
      <c r="Q150" s="24">
        <v>9</v>
      </c>
      <c r="T150" s="24">
        <v>400</v>
      </c>
      <c r="X150" s="24">
        <f t="shared" si="5"/>
        <v>840</v>
      </c>
      <c r="Y150" s="8">
        <f t="shared" si="6"/>
        <v>0</v>
      </c>
      <c r="Z150" s="4"/>
    </row>
    <row r="151" spans="1:26" x14ac:dyDescent="0.25">
      <c r="A151" s="34">
        <v>5</v>
      </c>
      <c r="B151" s="31">
        <v>5</v>
      </c>
      <c r="C151" s="4" t="s">
        <v>348</v>
      </c>
      <c r="D151" s="4" t="s">
        <v>349</v>
      </c>
      <c r="E151" s="4" t="s">
        <v>341</v>
      </c>
      <c r="F151" s="4" t="s">
        <v>3</v>
      </c>
      <c r="G151" s="4" t="s">
        <v>350</v>
      </c>
      <c r="H151" s="4" t="s">
        <v>351</v>
      </c>
      <c r="I151" s="24">
        <v>85.4</v>
      </c>
      <c r="J151" s="24">
        <v>54.8</v>
      </c>
      <c r="K151" s="24">
        <v>1.8</v>
      </c>
      <c r="L151" s="24">
        <v>1.1000000000000001</v>
      </c>
      <c r="N151" s="24">
        <v>1.9</v>
      </c>
      <c r="O151" s="24">
        <v>0.4</v>
      </c>
      <c r="P151" s="24">
        <v>0.4</v>
      </c>
      <c r="Q151" s="24">
        <v>0.1</v>
      </c>
      <c r="R151" s="24">
        <v>1</v>
      </c>
      <c r="T151" s="24">
        <v>23.9</v>
      </c>
      <c r="X151" s="24">
        <f t="shared" si="5"/>
        <v>85.399999999999991</v>
      </c>
      <c r="Y151" s="8">
        <f t="shared" si="6"/>
        <v>0</v>
      </c>
      <c r="Z151" s="4"/>
    </row>
    <row r="152" spans="1:26" x14ac:dyDescent="0.25">
      <c r="A152" s="34">
        <v>11</v>
      </c>
      <c r="B152" s="31">
        <v>11</v>
      </c>
      <c r="C152" s="4" t="s">
        <v>359</v>
      </c>
      <c r="D152" s="4" t="s">
        <v>356</v>
      </c>
      <c r="E152" s="4" t="s">
        <v>341</v>
      </c>
      <c r="F152" s="4" t="s">
        <v>3</v>
      </c>
      <c r="G152" s="4" t="s">
        <v>360</v>
      </c>
      <c r="H152" s="4" t="s">
        <v>361</v>
      </c>
      <c r="I152" s="24">
        <v>56.2</v>
      </c>
      <c r="J152" s="24">
        <v>51.6</v>
      </c>
      <c r="M152" s="24">
        <v>2</v>
      </c>
      <c r="N152" s="24">
        <v>1</v>
      </c>
      <c r="O152" s="24">
        <v>1</v>
      </c>
      <c r="R152" s="24">
        <v>0.6</v>
      </c>
      <c r="X152" s="24">
        <f t="shared" si="5"/>
        <v>56.2</v>
      </c>
      <c r="Y152" s="8">
        <f t="shared" si="6"/>
        <v>0</v>
      </c>
      <c r="Z152" s="4"/>
    </row>
    <row r="153" spans="1:26" x14ac:dyDescent="0.25">
      <c r="A153" s="34">
        <v>14</v>
      </c>
      <c r="B153" s="31">
        <v>14</v>
      </c>
      <c r="C153" s="4" t="s">
        <v>367</v>
      </c>
      <c r="D153" s="4" t="s">
        <v>363</v>
      </c>
      <c r="E153" s="4" t="s">
        <v>341</v>
      </c>
      <c r="F153" s="4" t="s">
        <v>3</v>
      </c>
      <c r="G153" s="4" t="s">
        <v>368</v>
      </c>
      <c r="H153" s="4" t="s">
        <v>369</v>
      </c>
      <c r="X153" s="24">
        <f t="shared" si="5"/>
        <v>0</v>
      </c>
      <c r="Y153" s="8">
        <f t="shared" si="6"/>
        <v>0</v>
      </c>
      <c r="Z153" s="4"/>
    </row>
    <row r="154" spans="1:26" x14ac:dyDescent="0.25">
      <c r="A154" s="34">
        <v>9</v>
      </c>
      <c r="B154" s="31">
        <v>9</v>
      </c>
      <c r="C154" s="4" t="s">
        <v>355</v>
      </c>
      <c r="D154" s="4" t="s">
        <v>356</v>
      </c>
      <c r="E154" s="4" t="s">
        <v>341</v>
      </c>
      <c r="F154" s="4" t="s">
        <v>3</v>
      </c>
      <c r="G154" s="4" t="s">
        <v>357</v>
      </c>
      <c r="H154" s="4" t="s">
        <v>358</v>
      </c>
      <c r="I154" s="24">
        <v>669</v>
      </c>
      <c r="J154" s="24">
        <v>308</v>
      </c>
      <c r="K154" s="24">
        <v>60</v>
      </c>
      <c r="L154" s="24">
        <v>52.1</v>
      </c>
      <c r="M154" s="24">
        <v>7</v>
      </c>
      <c r="O154" s="24">
        <v>3</v>
      </c>
      <c r="P154" s="24">
        <v>13</v>
      </c>
      <c r="R154" s="24">
        <v>2</v>
      </c>
      <c r="S154" s="24">
        <v>0.9</v>
      </c>
      <c r="T154" s="24">
        <v>223</v>
      </c>
      <c r="X154" s="24">
        <f t="shared" si="5"/>
        <v>669</v>
      </c>
      <c r="Y154" s="8">
        <f t="shared" si="6"/>
        <v>0</v>
      </c>
      <c r="Z154" s="4"/>
    </row>
    <row r="155" spans="1:26" x14ac:dyDescent="0.25">
      <c r="A155" s="34">
        <v>15</v>
      </c>
      <c r="B155" s="31">
        <v>15</v>
      </c>
      <c r="C155" s="4" t="s">
        <v>363</v>
      </c>
      <c r="D155" s="4" t="s">
        <v>363</v>
      </c>
      <c r="E155" s="4" t="s">
        <v>341</v>
      </c>
      <c r="F155" s="4" t="s">
        <v>3</v>
      </c>
      <c r="G155" s="4" t="s">
        <v>357</v>
      </c>
      <c r="H155" s="4" t="s">
        <v>154</v>
      </c>
      <c r="I155" s="24">
        <v>1720.4</v>
      </c>
      <c r="J155" s="24">
        <v>556.29999999999995</v>
      </c>
      <c r="K155" s="24">
        <v>24.5</v>
      </c>
      <c r="L155" s="24">
        <v>82.7</v>
      </c>
      <c r="M155" s="24">
        <v>9</v>
      </c>
      <c r="N155" s="24">
        <v>5</v>
      </c>
      <c r="O155" s="24">
        <v>6</v>
      </c>
      <c r="P155" s="24">
        <v>32</v>
      </c>
      <c r="R155" s="24">
        <v>4</v>
      </c>
      <c r="S155" s="24">
        <v>0.9</v>
      </c>
      <c r="T155" s="24">
        <v>1000</v>
      </c>
      <c r="X155" s="24">
        <f t="shared" si="5"/>
        <v>1720.4</v>
      </c>
      <c r="Y155" s="8">
        <f t="shared" si="6"/>
        <v>0</v>
      </c>
      <c r="Z155" s="11"/>
    </row>
    <row r="156" spans="1:26" x14ac:dyDescent="0.25">
      <c r="A156" s="34">
        <v>13</v>
      </c>
      <c r="B156" s="31">
        <v>13</v>
      </c>
      <c r="C156" s="4" t="s">
        <v>365</v>
      </c>
      <c r="D156" s="4" t="s">
        <v>363</v>
      </c>
      <c r="E156" s="4" t="s">
        <v>341</v>
      </c>
      <c r="F156" s="4" t="s">
        <v>3</v>
      </c>
      <c r="G156" s="4" t="s">
        <v>366</v>
      </c>
      <c r="H156" s="4" t="s">
        <v>265</v>
      </c>
      <c r="I156" s="24">
        <v>708</v>
      </c>
      <c r="J156" s="24">
        <v>298.60000000000002</v>
      </c>
      <c r="K156" s="24">
        <v>23</v>
      </c>
      <c r="M156" s="24">
        <v>5</v>
      </c>
      <c r="N156" s="24">
        <v>2</v>
      </c>
      <c r="O156" s="24">
        <v>4</v>
      </c>
      <c r="P156" s="24">
        <v>23</v>
      </c>
      <c r="R156" s="24">
        <v>2</v>
      </c>
      <c r="S156" s="24">
        <v>0.4</v>
      </c>
      <c r="T156" s="24">
        <v>350</v>
      </c>
      <c r="X156" s="24">
        <f t="shared" si="5"/>
        <v>708</v>
      </c>
      <c r="Y156" s="8">
        <f t="shared" si="6"/>
        <v>0</v>
      </c>
      <c r="Z156" s="4"/>
    </row>
    <row r="157" spans="1:26" x14ac:dyDescent="0.25">
      <c r="A157" s="34">
        <v>16</v>
      </c>
      <c r="B157" s="31">
        <v>16</v>
      </c>
      <c r="C157" s="4" t="s">
        <v>370</v>
      </c>
      <c r="D157" s="4" t="s">
        <v>363</v>
      </c>
      <c r="E157" s="4" t="s">
        <v>341</v>
      </c>
      <c r="F157" s="4" t="s">
        <v>3</v>
      </c>
      <c r="G157" s="4" t="s">
        <v>366</v>
      </c>
      <c r="H157" s="4" t="s">
        <v>286</v>
      </c>
      <c r="I157" s="24">
        <v>727.1</v>
      </c>
      <c r="J157" s="24">
        <v>294.3</v>
      </c>
      <c r="K157" s="24">
        <v>39.299999999999997</v>
      </c>
      <c r="M157" s="24">
        <v>4.0999999999999996</v>
      </c>
      <c r="O157" s="24">
        <v>4</v>
      </c>
      <c r="R157" s="24">
        <v>2</v>
      </c>
      <c r="S157" s="24">
        <v>0.4</v>
      </c>
      <c r="T157" s="24">
        <v>383</v>
      </c>
      <c r="X157" s="24">
        <f t="shared" si="5"/>
        <v>727.1</v>
      </c>
      <c r="Y157" s="8">
        <f t="shared" si="6"/>
        <v>0</v>
      </c>
      <c r="Z157" s="4"/>
    </row>
    <row r="158" spans="1:26" x14ac:dyDescent="0.25">
      <c r="A158" s="34">
        <v>6</v>
      </c>
      <c r="B158" s="31">
        <v>6</v>
      </c>
      <c r="C158" s="4" t="s">
        <v>352</v>
      </c>
      <c r="D158" s="4" t="s">
        <v>349</v>
      </c>
      <c r="E158" s="4" t="s">
        <v>341</v>
      </c>
      <c r="F158" s="4" t="s">
        <v>3</v>
      </c>
      <c r="G158" s="4" t="s">
        <v>353</v>
      </c>
      <c r="H158" s="4"/>
      <c r="I158" s="24">
        <v>327</v>
      </c>
      <c r="J158" s="24">
        <v>220</v>
      </c>
      <c r="K158" s="24">
        <v>17</v>
      </c>
      <c r="L158" s="24">
        <v>2</v>
      </c>
      <c r="M158" s="24">
        <v>4</v>
      </c>
      <c r="O158" s="24">
        <v>2</v>
      </c>
      <c r="Q158" s="24">
        <v>27</v>
      </c>
      <c r="T158" s="24">
        <v>55</v>
      </c>
      <c r="X158" s="24">
        <f t="shared" si="5"/>
        <v>327</v>
      </c>
      <c r="Y158" s="8">
        <f t="shared" si="6"/>
        <v>0</v>
      </c>
      <c r="Z158" s="4"/>
    </row>
    <row r="159" spans="1:26" x14ac:dyDescent="0.25">
      <c r="A159" s="34">
        <v>12</v>
      </c>
      <c r="B159" s="31">
        <v>12</v>
      </c>
      <c r="C159" s="4" t="s">
        <v>362</v>
      </c>
      <c r="D159" s="4" t="s">
        <v>363</v>
      </c>
      <c r="E159" s="4" t="s">
        <v>341</v>
      </c>
      <c r="F159" s="4" t="s">
        <v>3</v>
      </c>
      <c r="G159" s="4" t="s">
        <v>364</v>
      </c>
      <c r="H159" s="4" t="s">
        <v>154</v>
      </c>
      <c r="X159" s="24">
        <f t="shared" si="5"/>
        <v>0</v>
      </c>
      <c r="Y159" s="8">
        <f t="shared" si="6"/>
        <v>0</v>
      </c>
      <c r="Z159" s="4"/>
    </row>
    <row r="160" spans="1:26" x14ac:dyDescent="0.25">
      <c r="A160" s="34">
        <v>10</v>
      </c>
      <c r="B160" s="31">
        <v>10</v>
      </c>
      <c r="C160" s="4" t="s">
        <v>356</v>
      </c>
      <c r="D160" s="4" t="s">
        <v>356</v>
      </c>
      <c r="E160" s="4" t="s">
        <v>341</v>
      </c>
      <c r="F160" s="4" t="s">
        <v>3</v>
      </c>
      <c r="G160" s="4" t="s">
        <v>45</v>
      </c>
      <c r="H160" s="4"/>
      <c r="I160" s="24">
        <v>236.4</v>
      </c>
      <c r="J160" s="24">
        <v>190.3</v>
      </c>
      <c r="K160" s="24">
        <v>40.1</v>
      </c>
      <c r="M160" s="24">
        <v>1</v>
      </c>
      <c r="N160" s="24">
        <v>1</v>
      </c>
      <c r="O160" s="24">
        <v>1.4</v>
      </c>
      <c r="R160" s="24">
        <v>2.5</v>
      </c>
      <c r="S160" s="24">
        <v>0.1</v>
      </c>
      <c r="X160" s="24">
        <f t="shared" si="5"/>
        <v>236.4</v>
      </c>
      <c r="Y160" s="8">
        <f t="shared" si="6"/>
        <v>0</v>
      </c>
      <c r="Z160" s="4"/>
    </row>
    <row r="161" spans="1:26" x14ac:dyDescent="0.25">
      <c r="A161" s="34">
        <v>3</v>
      </c>
      <c r="B161" s="31">
        <v>3</v>
      </c>
      <c r="C161" s="4" t="s">
        <v>15200</v>
      </c>
      <c r="D161" s="4" t="s">
        <v>345</v>
      </c>
      <c r="E161" s="4" t="s">
        <v>341</v>
      </c>
      <c r="F161" s="4" t="s">
        <v>3</v>
      </c>
      <c r="G161" s="4" t="s">
        <v>347</v>
      </c>
      <c r="H161" s="4"/>
      <c r="I161" s="24">
        <v>150.4</v>
      </c>
      <c r="J161" s="24">
        <v>117.8</v>
      </c>
      <c r="K161" s="24">
        <v>25.2</v>
      </c>
      <c r="O161" s="24">
        <v>1.2</v>
      </c>
      <c r="Q161" s="24">
        <v>6.2</v>
      </c>
      <c r="X161" s="24">
        <f t="shared" si="5"/>
        <v>150.39999999999998</v>
      </c>
      <c r="Y161" s="8">
        <f t="shared" si="6"/>
        <v>0</v>
      </c>
      <c r="Z161" s="4"/>
    </row>
    <row r="162" spans="1:26" x14ac:dyDescent="0.25">
      <c r="A162" s="34">
        <v>4</v>
      </c>
      <c r="B162" s="31">
        <v>4</v>
      </c>
      <c r="C162" s="4" t="s">
        <v>345</v>
      </c>
      <c r="D162" s="4" t="s">
        <v>345</v>
      </c>
      <c r="E162" s="4" t="s">
        <v>341</v>
      </c>
      <c r="F162" s="4" t="s">
        <v>3</v>
      </c>
      <c r="G162" s="4" t="s">
        <v>347</v>
      </c>
      <c r="H162" s="4"/>
      <c r="I162" s="24">
        <v>494</v>
      </c>
      <c r="J162" s="24">
        <v>280</v>
      </c>
      <c r="K162" s="24">
        <v>20</v>
      </c>
      <c r="L162" s="24">
        <v>13</v>
      </c>
      <c r="N162" s="24">
        <v>4</v>
      </c>
      <c r="O162" s="24">
        <v>20</v>
      </c>
      <c r="P162" s="24">
        <v>30</v>
      </c>
      <c r="Q162" s="24">
        <v>15</v>
      </c>
      <c r="T162" s="24">
        <v>112</v>
      </c>
      <c r="X162" s="24">
        <f t="shared" si="5"/>
        <v>494</v>
      </c>
      <c r="Y162" s="8">
        <f t="shared" si="6"/>
        <v>0</v>
      </c>
      <c r="Z162" s="4"/>
    </row>
    <row r="163" spans="1:26" x14ac:dyDescent="0.25">
      <c r="A163" s="34">
        <v>1</v>
      </c>
      <c r="B163" s="31">
        <v>1</v>
      </c>
      <c r="C163" s="4" t="s">
        <v>339</v>
      </c>
      <c r="D163" s="4" t="s">
        <v>340</v>
      </c>
      <c r="E163" s="4" t="s">
        <v>341</v>
      </c>
      <c r="F163" s="4" t="s">
        <v>3</v>
      </c>
      <c r="G163" s="4" t="s">
        <v>342</v>
      </c>
      <c r="H163" s="4" t="s">
        <v>343</v>
      </c>
      <c r="I163" s="24">
        <v>171</v>
      </c>
      <c r="J163" s="24">
        <v>68.5</v>
      </c>
      <c r="M163" s="24">
        <v>1.5</v>
      </c>
      <c r="O163" s="24">
        <v>1</v>
      </c>
      <c r="T163" s="24">
        <v>100</v>
      </c>
      <c r="X163" s="24">
        <f t="shared" si="5"/>
        <v>171</v>
      </c>
      <c r="Y163" s="8">
        <f t="shared" si="6"/>
        <v>0</v>
      </c>
      <c r="Z163" s="4"/>
    </row>
    <row r="164" spans="1:26" x14ac:dyDescent="0.25">
      <c r="A164" s="34">
        <v>10</v>
      </c>
      <c r="B164" s="31">
        <v>12</v>
      </c>
      <c r="C164" s="4" t="s">
        <v>393</v>
      </c>
      <c r="D164" s="4" t="s">
        <v>383</v>
      </c>
      <c r="E164" s="4" t="s">
        <v>372</v>
      </c>
      <c r="F164" s="4" t="s">
        <v>3</v>
      </c>
      <c r="G164" s="4" t="s">
        <v>394</v>
      </c>
      <c r="H164" s="4" t="s">
        <v>248</v>
      </c>
      <c r="I164" s="24">
        <v>121.9</v>
      </c>
      <c r="J164" s="24">
        <v>63.4</v>
      </c>
      <c r="K164" s="24">
        <v>6.5</v>
      </c>
      <c r="M164" s="24">
        <v>1</v>
      </c>
      <c r="O164" s="24">
        <v>2</v>
      </c>
      <c r="R164" s="24">
        <v>1</v>
      </c>
      <c r="T164" s="24">
        <v>48</v>
      </c>
      <c r="X164" s="24">
        <f t="shared" si="5"/>
        <v>121.9</v>
      </c>
      <c r="Y164" s="8">
        <f t="shared" si="6"/>
        <v>0</v>
      </c>
      <c r="Z164" s="4"/>
    </row>
    <row r="165" spans="1:26" x14ac:dyDescent="0.25">
      <c r="A165" s="34">
        <v>25</v>
      </c>
      <c r="B165" s="31">
        <v>29</v>
      </c>
      <c r="C165" s="4" t="s">
        <v>425</v>
      </c>
      <c r="D165" s="4" t="s">
        <v>421</v>
      </c>
      <c r="E165" s="4" t="s">
        <v>372</v>
      </c>
      <c r="F165" s="4" t="s">
        <v>3</v>
      </c>
      <c r="G165" s="4" t="s">
        <v>426</v>
      </c>
      <c r="H165" s="4" t="s">
        <v>176</v>
      </c>
      <c r="I165" s="24">
        <v>869.25</v>
      </c>
      <c r="J165" s="24">
        <v>221.25</v>
      </c>
      <c r="K165" s="24">
        <v>25</v>
      </c>
      <c r="L165" s="24">
        <v>1</v>
      </c>
      <c r="M165" s="24">
        <v>2</v>
      </c>
      <c r="N165" s="24">
        <v>3</v>
      </c>
      <c r="O165" s="24">
        <v>2</v>
      </c>
      <c r="Q165" s="24">
        <v>4</v>
      </c>
      <c r="R165" s="24">
        <v>1.5</v>
      </c>
      <c r="S165" s="24">
        <v>0.5</v>
      </c>
      <c r="T165" s="24">
        <v>609</v>
      </c>
      <c r="X165" s="24">
        <f t="shared" si="5"/>
        <v>869.25</v>
      </c>
      <c r="Y165" s="8">
        <f t="shared" si="6"/>
        <v>0</v>
      </c>
      <c r="Z165" s="4"/>
    </row>
    <row r="166" spans="1:26" x14ac:dyDescent="0.25">
      <c r="A166" s="34">
        <v>32</v>
      </c>
      <c r="B166" s="31">
        <v>36</v>
      </c>
      <c r="C166" s="4" t="s">
        <v>438</v>
      </c>
      <c r="D166" s="4" t="s">
        <v>439</v>
      </c>
      <c r="E166" s="4" t="s">
        <v>372</v>
      </c>
      <c r="F166" s="4" t="s">
        <v>3</v>
      </c>
      <c r="G166" s="4" t="s">
        <v>440</v>
      </c>
      <c r="H166" s="4" t="s">
        <v>441</v>
      </c>
      <c r="I166" s="24">
        <v>555</v>
      </c>
      <c r="J166" s="24">
        <v>302.8</v>
      </c>
      <c r="K166" s="24">
        <v>9</v>
      </c>
      <c r="L166" s="24">
        <v>51.1</v>
      </c>
      <c r="M166" s="24">
        <v>5</v>
      </c>
      <c r="N166" s="24">
        <v>2</v>
      </c>
      <c r="O166" s="24">
        <v>7</v>
      </c>
      <c r="P166" s="24">
        <v>71</v>
      </c>
      <c r="R166" s="24">
        <v>3</v>
      </c>
      <c r="S166" s="24">
        <v>0.1</v>
      </c>
      <c r="T166" s="24">
        <v>104</v>
      </c>
      <c r="X166" s="24">
        <f t="shared" si="5"/>
        <v>555</v>
      </c>
      <c r="Y166" s="8">
        <f t="shared" si="6"/>
        <v>0</v>
      </c>
      <c r="Z166" s="4"/>
    </row>
    <row r="167" spans="1:26" x14ac:dyDescent="0.25">
      <c r="A167" s="34">
        <v>15</v>
      </c>
      <c r="B167" s="31">
        <v>17</v>
      </c>
      <c r="C167" s="4" t="s">
        <v>403</v>
      </c>
      <c r="D167" s="4" t="s">
        <v>397</v>
      </c>
      <c r="E167" s="4" t="s">
        <v>372</v>
      </c>
      <c r="F167" s="4" t="s">
        <v>3</v>
      </c>
      <c r="G167" s="4" t="s">
        <v>404</v>
      </c>
      <c r="H167" s="4" t="s">
        <v>292</v>
      </c>
      <c r="I167" s="24">
        <v>1034.25</v>
      </c>
      <c r="J167" s="24">
        <v>370.65</v>
      </c>
      <c r="K167" s="24">
        <v>120.4</v>
      </c>
      <c r="L167" s="24">
        <v>30</v>
      </c>
      <c r="N167" s="24">
        <v>11.5</v>
      </c>
      <c r="O167" s="24">
        <v>4</v>
      </c>
      <c r="P167" s="24">
        <v>172</v>
      </c>
      <c r="Q167" s="24">
        <v>1.7</v>
      </c>
      <c r="R167" s="24">
        <v>2</v>
      </c>
      <c r="S167" s="24">
        <v>1</v>
      </c>
      <c r="T167" s="24">
        <v>321</v>
      </c>
      <c r="X167" s="24">
        <f t="shared" si="5"/>
        <v>1034.25</v>
      </c>
      <c r="Y167" s="8">
        <f t="shared" si="6"/>
        <v>0</v>
      </c>
      <c r="Z167" s="4"/>
    </row>
    <row r="168" spans="1:26" x14ac:dyDescent="0.25">
      <c r="A168" s="34">
        <v>38</v>
      </c>
      <c r="B168" s="31">
        <v>42</v>
      </c>
      <c r="C168" s="4" t="s">
        <v>450</v>
      </c>
      <c r="D168" s="4" t="s">
        <v>451</v>
      </c>
      <c r="E168" s="4" t="s">
        <v>372</v>
      </c>
      <c r="F168" s="4" t="s">
        <v>3</v>
      </c>
      <c r="G168" s="4" t="s">
        <v>452</v>
      </c>
      <c r="H168" s="4" t="s">
        <v>328</v>
      </c>
      <c r="I168" s="24">
        <v>118.39</v>
      </c>
      <c r="J168" s="24">
        <v>78.180000000000007</v>
      </c>
      <c r="K168" s="24">
        <v>7.91</v>
      </c>
      <c r="O168" s="24">
        <v>3</v>
      </c>
      <c r="R168" s="24">
        <v>1</v>
      </c>
      <c r="S168" s="24">
        <v>0.2</v>
      </c>
      <c r="T168" s="24">
        <v>28.1</v>
      </c>
      <c r="X168" s="24">
        <f t="shared" si="5"/>
        <v>118.39000000000001</v>
      </c>
      <c r="Y168" s="8">
        <f t="shared" si="6"/>
        <v>0</v>
      </c>
      <c r="Z168" s="4"/>
    </row>
    <row r="169" spans="1:26" x14ac:dyDescent="0.25">
      <c r="A169" s="34">
        <v>14</v>
      </c>
      <c r="B169" s="31">
        <v>16</v>
      </c>
      <c r="C169" s="4" t="s">
        <v>401</v>
      </c>
      <c r="D169" s="4" t="s">
        <v>397</v>
      </c>
      <c r="E169" s="4" t="s">
        <v>372</v>
      </c>
      <c r="F169" s="4" t="s">
        <v>3</v>
      </c>
      <c r="G169" s="4" t="s">
        <v>402</v>
      </c>
      <c r="H169" s="4" t="s">
        <v>19</v>
      </c>
      <c r="I169" s="24">
        <v>348.84</v>
      </c>
      <c r="J169" s="24">
        <v>189.34</v>
      </c>
      <c r="K169" s="24">
        <v>18.850000000000001</v>
      </c>
      <c r="L169" s="24">
        <v>7.46</v>
      </c>
      <c r="M169" s="24">
        <v>6</v>
      </c>
      <c r="N169" s="24">
        <v>1</v>
      </c>
      <c r="O169" s="24">
        <v>1.53</v>
      </c>
      <c r="P169" s="24">
        <v>0.47</v>
      </c>
      <c r="Q169" s="24">
        <v>6.25</v>
      </c>
      <c r="T169" s="24">
        <v>117.94</v>
      </c>
      <c r="X169" s="24">
        <f t="shared" si="5"/>
        <v>348.84000000000003</v>
      </c>
      <c r="Y169" s="8">
        <f t="shared" si="6"/>
        <v>0</v>
      </c>
      <c r="Z169" s="4"/>
    </row>
    <row r="170" spans="1:26" x14ac:dyDescent="0.25">
      <c r="A170" s="34">
        <v>43</v>
      </c>
      <c r="B170" s="31">
        <v>47</v>
      </c>
      <c r="C170" s="4" t="s">
        <v>457</v>
      </c>
      <c r="D170" s="4" t="s">
        <v>457</v>
      </c>
      <c r="E170" s="4" t="s">
        <v>372</v>
      </c>
      <c r="F170" s="4" t="s">
        <v>3</v>
      </c>
      <c r="G170" s="4" t="s">
        <v>460</v>
      </c>
      <c r="H170" s="4" t="s">
        <v>39</v>
      </c>
      <c r="I170" s="24">
        <v>97.57</v>
      </c>
      <c r="J170" s="24">
        <v>67.040000000000006</v>
      </c>
      <c r="L170" s="24">
        <v>20.53</v>
      </c>
      <c r="M170" s="24">
        <v>8</v>
      </c>
      <c r="R170" s="24">
        <v>1</v>
      </c>
      <c r="S170" s="24">
        <v>1</v>
      </c>
      <c r="X170" s="24">
        <f t="shared" si="5"/>
        <v>97.570000000000007</v>
      </c>
      <c r="Y170" s="8">
        <f t="shared" si="6"/>
        <v>0</v>
      </c>
      <c r="Z170" s="4"/>
    </row>
    <row r="171" spans="1:26" x14ac:dyDescent="0.25">
      <c r="A171" s="34">
        <v>24</v>
      </c>
      <c r="B171" s="31">
        <v>28</v>
      </c>
      <c r="C171" s="4" t="s">
        <v>423</v>
      </c>
      <c r="D171" s="4" t="s">
        <v>421</v>
      </c>
      <c r="E171" s="4" t="s">
        <v>372</v>
      </c>
      <c r="F171" s="4" t="s">
        <v>3</v>
      </c>
      <c r="G171" s="4" t="s">
        <v>424</v>
      </c>
      <c r="H171" s="4" t="s">
        <v>19</v>
      </c>
      <c r="I171" s="24">
        <v>655.16999999999996</v>
      </c>
      <c r="J171" s="24">
        <v>196.85</v>
      </c>
      <c r="K171" s="24">
        <v>20.63</v>
      </c>
      <c r="L171" s="24">
        <v>88.34</v>
      </c>
      <c r="M171" s="24">
        <v>2.5</v>
      </c>
      <c r="N171" s="24">
        <v>1</v>
      </c>
      <c r="O171" s="24">
        <v>1.5</v>
      </c>
      <c r="Q171" s="24">
        <v>17.350000000000001</v>
      </c>
      <c r="T171" s="24">
        <v>327</v>
      </c>
      <c r="X171" s="24">
        <f t="shared" si="5"/>
        <v>655.17000000000007</v>
      </c>
      <c r="Y171" s="8">
        <f t="shared" si="6"/>
        <v>0</v>
      </c>
      <c r="Z171" s="4"/>
    </row>
    <row r="172" spans="1:26" x14ac:dyDescent="0.25">
      <c r="A172" s="34">
        <v>16</v>
      </c>
      <c r="B172" s="31">
        <v>18</v>
      </c>
      <c r="C172" s="4" t="s">
        <v>405</v>
      </c>
      <c r="D172" s="4" t="s">
        <v>405</v>
      </c>
      <c r="E172" s="4" t="s">
        <v>372</v>
      </c>
      <c r="F172" s="4" t="s">
        <v>3</v>
      </c>
      <c r="G172" s="4" t="s">
        <v>406</v>
      </c>
      <c r="H172" s="4" t="s">
        <v>407</v>
      </c>
      <c r="I172" s="24">
        <v>173.8</v>
      </c>
      <c r="J172" s="24">
        <v>100.9</v>
      </c>
      <c r="L172" s="24">
        <v>60.9</v>
      </c>
      <c r="M172" s="24">
        <v>5</v>
      </c>
      <c r="N172" s="24">
        <v>2</v>
      </c>
      <c r="O172" s="24">
        <v>2.8</v>
      </c>
      <c r="P172" s="24">
        <v>2.2000000000000002</v>
      </c>
      <c r="X172" s="24">
        <f t="shared" si="5"/>
        <v>173.8</v>
      </c>
      <c r="Y172" s="8">
        <f t="shared" si="6"/>
        <v>0</v>
      </c>
      <c r="Z172" s="4"/>
    </row>
    <row r="173" spans="1:26" x14ac:dyDescent="0.25">
      <c r="A173" s="34">
        <v>29</v>
      </c>
      <c r="B173" s="31">
        <v>33</v>
      </c>
      <c r="C173" s="4" t="s">
        <v>434</v>
      </c>
      <c r="D173" s="4" t="s">
        <v>301</v>
      </c>
      <c r="E173" s="4" t="s">
        <v>372</v>
      </c>
      <c r="F173" s="4" t="s">
        <v>3</v>
      </c>
      <c r="G173" s="4" t="s">
        <v>435</v>
      </c>
      <c r="H173" s="4" t="s">
        <v>39</v>
      </c>
      <c r="I173" s="24">
        <v>1313.5</v>
      </c>
      <c r="J173" s="24">
        <v>224.2</v>
      </c>
      <c r="K173" s="24">
        <v>347.5</v>
      </c>
      <c r="L173" s="24">
        <v>263.89999999999998</v>
      </c>
      <c r="M173" s="24">
        <v>30</v>
      </c>
      <c r="O173" s="24">
        <v>6</v>
      </c>
      <c r="P173" s="24">
        <v>8</v>
      </c>
      <c r="R173" s="24">
        <v>3</v>
      </c>
      <c r="S173" s="24">
        <v>0.9</v>
      </c>
      <c r="T173" s="24">
        <v>430</v>
      </c>
      <c r="X173" s="24">
        <f t="shared" si="5"/>
        <v>1313.5</v>
      </c>
      <c r="Y173" s="8">
        <f t="shared" si="6"/>
        <v>0</v>
      </c>
      <c r="Z173" s="4"/>
    </row>
    <row r="174" spans="1:26" x14ac:dyDescent="0.25">
      <c r="A174" s="34">
        <v>4</v>
      </c>
      <c r="B174" s="31">
        <v>4</v>
      </c>
      <c r="C174" s="4" t="s">
        <v>380</v>
      </c>
      <c r="D174" s="4" t="s">
        <v>379</v>
      </c>
      <c r="E174" s="4" t="s">
        <v>372</v>
      </c>
      <c r="F174" s="4" t="s">
        <v>3</v>
      </c>
      <c r="G174" s="4" t="s">
        <v>381</v>
      </c>
      <c r="H174" s="4" t="s">
        <v>328</v>
      </c>
      <c r="I174" s="24">
        <v>152.75</v>
      </c>
      <c r="J174" s="24">
        <v>5.5</v>
      </c>
      <c r="K174" s="24">
        <v>106.25</v>
      </c>
      <c r="O174" s="24">
        <v>1</v>
      </c>
      <c r="T174" s="24">
        <v>40</v>
      </c>
      <c r="X174" s="24">
        <f t="shared" si="5"/>
        <v>152.75</v>
      </c>
      <c r="Y174" s="8">
        <f t="shared" si="6"/>
        <v>0</v>
      </c>
      <c r="Z174" s="4"/>
    </row>
    <row r="175" spans="1:26" x14ac:dyDescent="0.25">
      <c r="A175" s="34">
        <v>19</v>
      </c>
      <c r="B175" s="31">
        <v>23</v>
      </c>
      <c r="C175" s="4" t="s">
        <v>412</v>
      </c>
      <c r="D175" s="4" t="s">
        <v>411</v>
      </c>
      <c r="E175" s="4" t="s">
        <v>372</v>
      </c>
      <c r="F175" s="4" t="s">
        <v>3</v>
      </c>
      <c r="G175" s="4" t="s">
        <v>413</v>
      </c>
      <c r="H175" s="4" t="s">
        <v>39</v>
      </c>
      <c r="I175" s="24">
        <v>83.34</v>
      </c>
      <c r="J175" s="24">
        <v>77.209999999999994</v>
      </c>
      <c r="L175" s="24">
        <v>2.37</v>
      </c>
      <c r="O175" s="38"/>
      <c r="Q175" s="24">
        <v>3.76</v>
      </c>
      <c r="X175" s="24">
        <f t="shared" si="5"/>
        <v>83.34</v>
      </c>
      <c r="Y175" s="8">
        <f t="shared" si="6"/>
        <v>0</v>
      </c>
      <c r="Z175" s="11"/>
    </row>
    <row r="176" spans="1:26" x14ac:dyDescent="0.25">
      <c r="A176" s="34">
        <v>9</v>
      </c>
      <c r="B176" s="31">
        <v>9</v>
      </c>
      <c r="C176" s="4" t="s">
        <v>392</v>
      </c>
      <c r="D176" s="4" t="s">
        <v>383</v>
      </c>
      <c r="E176" s="4" t="s">
        <v>372</v>
      </c>
      <c r="F176" s="4" t="s">
        <v>3</v>
      </c>
      <c r="G176" s="4" t="s">
        <v>368</v>
      </c>
      <c r="H176" s="4" t="s">
        <v>39</v>
      </c>
      <c r="I176" s="24">
        <v>186</v>
      </c>
      <c r="J176" s="24">
        <v>177.1</v>
      </c>
      <c r="O176" s="24">
        <v>6</v>
      </c>
      <c r="R176" s="24">
        <v>2</v>
      </c>
      <c r="S176" s="24">
        <v>0.9</v>
      </c>
      <c r="X176" s="24">
        <f t="shared" si="5"/>
        <v>186</v>
      </c>
      <c r="Y176" s="8">
        <f t="shared" si="6"/>
        <v>0</v>
      </c>
      <c r="Z176" s="4"/>
    </row>
    <row r="177" spans="1:26" x14ac:dyDescent="0.25">
      <c r="A177" s="34">
        <v>34</v>
      </c>
      <c r="B177" s="31">
        <v>38</v>
      </c>
      <c r="C177" s="4" t="s">
        <v>442</v>
      </c>
      <c r="D177" s="4" t="s">
        <v>443</v>
      </c>
      <c r="E177" s="4" t="s">
        <v>372</v>
      </c>
      <c r="F177" s="4" t="s">
        <v>3</v>
      </c>
      <c r="G177" s="4" t="s">
        <v>357</v>
      </c>
      <c r="H177" s="4" t="s">
        <v>279</v>
      </c>
      <c r="I177" s="24">
        <v>205.42</v>
      </c>
      <c r="J177" s="24">
        <v>157.02000000000001</v>
      </c>
      <c r="K177" s="24">
        <v>19.899999999999999</v>
      </c>
      <c r="M177" s="24">
        <v>2</v>
      </c>
      <c r="Q177" s="24">
        <v>4</v>
      </c>
      <c r="R177" s="24">
        <v>2</v>
      </c>
      <c r="S177" s="24">
        <v>0.5</v>
      </c>
      <c r="T177" s="24">
        <v>20</v>
      </c>
      <c r="X177" s="24">
        <f t="shared" si="5"/>
        <v>205.42000000000002</v>
      </c>
      <c r="Y177" s="8">
        <f t="shared" si="6"/>
        <v>0</v>
      </c>
      <c r="Z177" s="4"/>
    </row>
    <row r="178" spans="1:26" x14ac:dyDescent="0.25">
      <c r="A178" s="34">
        <v>37</v>
      </c>
      <c r="B178" s="31">
        <v>41</v>
      </c>
      <c r="C178" s="4" t="s">
        <v>448</v>
      </c>
      <c r="D178" s="4" t="s">
        <v>443</v>
      </c>
      <c r="E178" s="4" t="s">
        <v>372</v>
      </c>
      <c r="F178" s="4" t="s">
        <v>3</v>
      </c>
      <c r="G178" s="4" t="s">
        <v>449</v>
      </c>
      <c r="H178" s="4" t="s">
        <v>358</v>
      </c>
      <c r="I178" s="24">
        <v>89</v>
      </c>
      <c r="J178" s="24">
        <v>53.5</v>
      </c>
      <c r="K178" s="24">
        <v>3</v>
      </c>
      <c r="L178" s="24">
        <v>3</v>
      </c>
      <c r="M178" s="24">
        <v>2</v>
      </c>
      <c r="N178" s="24">
        <v>8</v>
      </c>
      <c r="O178" s="24">
        <v>3</v>
      </c>
      <c r="R178" s="24">
        <v>1</v>
      </c>
      <c r="S178" s="24">
        <v>0.5</v>
      </c>
      <c r="T178" s="24">
        <v>15</v>
      </c>
      <c r="X178" s="24">
        <f t="shared" si="5"/>
        <v>89</v>
      </c>
      <c r="Y178" s="8">
        <f t="shared" si="6"/>
        <v>0</v>
      </c>
      <c r="Z178" s="4"/>
    </row>
    <row r="179" spans="1:26" x14ac:dyDescent="0.25">
      <c r="A179" s="34">
        <v>27</v>
      </c>
      <c r="B179" s="31">
        <v>31</v>
      </c>
      <c r="C179" s="4" t="s">
        <v>430</v>
      </c>
      <c r="D179" s="4" t="s">
        <v>301</v>
      </c>
      <c r="E179" s="4" t="s">
        <v>372</v>
      </c>
      <c r="F179" s="4" t="s">
        <v>3</v>
      </c>
      <c r="G179" s="4" t="s">
        <v>431</v>
      </c>
      <c r="H179" s="4" t="s">
        <v>201</v>
      </c>
      <c r="I179" s="24">
        <v>559.5</v>
      </c>
      <c r="J179" s="24">
        <v>149.29</v>
      </c>
      <c r="K179" s="24">
        <v>81.7</v>
      </c>
      <c r="L179" s="24">
        <v>14.94</v>
      </c>
      <c r="M179" s="24">
        <v>4.5</v>
      </c>
      <c r="O179" s="24">
        <v>2.5</v>
      </c>
      <c r="Q179" s="24">
        <v>2</v>
      </c>
      <c r="R179" s="24">
        <v>2</v>
      </c>
      <c r="S179" s="24">
        <v>0.56999999999999995</v>
      </c>
      <c r="T179" s="24">
        <v>302</v>
      </c>
      <c r="X179" s="24">
        <f t="shared" si="5"/>
        <v>559.5</v>
      </c>
      <c r="Y179" s="8">
        <f t="shared" si="6"/>
        <v>0</v>
      </c>
      <c r="Z179" s="4"/>
    </row>
    <row r="180" spans="1:26" x14ac:dyDescent="0.25">
      <c r="A180" s="34">
        <v>2</v>
      </c>
      <c r="B180" s="31">
        <v>2</v>
      </c>
      <c r="C180" s="4" t="s">
        <v>375</v>
      </c>
      <c r="D180" s="4" t="s">
        <v>371</v>
      </c>
      <c r="E180" s="4" t="s">
        <v>372</v>
      </c>
      <c r="F180" s="4" t="s">
        <v>3</v>
      </c>
      <c r="G180" s="4" t="s">
        <v>376</v>
      </c>
      <c r="H180" s="4" t="s">
        <v>377</v>
      </c>
      <c r="I180" s="24">
        <v>576.16</v>
      </c>
      <c r="J180" s="24">
        <v>453.56</v>
      </c>
      <c r="K180" s="24">
        <v>99.54</v>
      </c>
      <c r="L180" s="24">
        <v>11.05</v>
      </c>
      <c r="M180" s="24">
        <v>1</v>
      </c>
      <c r="O180" s="24">
        <v>8</v>
      </c>
      <c r="Q180" s="24">
        <v>3.01</v>
      </c>
      <c r="X180" s="24">
        <f t="shared" si="5"/>
        <v>576.16</v>
      </c>
      <c r="Y180" s="8">
        <f t="shared" si="6"/>
        <v>0</v>
      </c>
      <c r="Z180" s="4"/>
    </row>
    <row r="181" spans="1:26" x14ac:dyDescent="0.25">
      <c r="A181" s="34">
        <v>30</v>
      </c>
      <c r="B181" s="31">
        <v>34</v>
      </c>
      <c r="C181" s="4" t="s">
        <v>436</v>
      </c>
      <c r="D181" s="4" t="s">
        <v>301</v>
      </c>
      <c r="E181" s="4" t="s">
        <v>372</v>
      </c>
      <c r="F181" s="4" t="s">
        <v>3</v>
      </c>
      <c r="G181" s="4" t="s">
        <v>366</v>
      </c>
      <c r="H181" s="4" t="s">
        <v>391</v>
      </c>
      <c r="I181" s="24">
        <v>140.68</v>
      </c>
      <c r="J181" s="24">
        <v>112.31</v>
      </c>
      <c r="K181" s="24">
        <v>20.57</v>
      </c>
      <c r="M181" s="24">
        <v>4</v>
      </c>
      <c r="O181" s="24">
        <v>2</v>
      </c>
      <c r="R181" s="24">
        <v>1</v>
      </c>
      <c r="S181" s="24">
        <v>0.8</v>
      </c>
      <c r="X181" s="24">
        <f t="shared" si="5"/>
        <v>140.68</v>
      </c>
      <c r="Y181" s="8">
        <f t="shared" si="6"/>
        <v>0</v>
      </c>
      <c r="Z181" s="4"/>
    </row>
    <row r="182" spans="1:26" x14ac:dyDescent="0.25">
      <c r="A182" s="34">
        <v>7</v>
      </c>
      <c r="B182" s="31">
        <v>7</v>
      </c>
      <c r="C182" s="4" t="s">
        <v>386</v>
      </c>
      <c r="D182" s="4" t="s">
        <v>383</v>
      </c>
      <c r="E182" s="4" t="s">
        <v>372</v>
      </c>
      <c r="F182" s="4" t="s">
        <v>3</v>
      </c>
      <c r="G182" s="4" t="s">
        <v>387</v>
      </c>
      <c r="H182" s="4" t="s">
        <v>388</v>
      </c>
      <c r="I182" s="24">
        <v>284</v>
      </c>
      <c r="J182" s="24">
        <v>206.5</v>
      </c>
      <c r="K182" s="24">
        <v>21</v>
      </c>
      <c r="O182" s="24">
        <v>3</v>
      </c>
      <c r="Q182" s="24">
        <v>0.5</v>
      </c>
      <c r="R182" s="24">
        <v>2</v>
      </c>
      <c r="S182" s="24">
        <v>1</v>
      </c>
      <c r="T182" s="24">
        <v>50</v>
      </c>
      <c r="X182" s="24">
        <f t="shared" si="5"/>
        <v>284</v>
      </c>
      <c r="Y182" s="8">
        <f t="shared" si="6"/>
        <v>0</v>
      </c>
      <c r="Z182" s="4"/>
    </row>
    <row r="183" spans="1:26" x14ac:dyDescent="0.25">
      <c r="A183" s="34">
        <v>41</v>
      </c>
      <c r="B183" s="31">
        <v>45</v>
      </c>
      <c r="C183" s="4" t="s">
        <v>456</v>
      </c>
      <c r="D183" s="4" t="s">
        <v>457</v>
      </c>
      <c r="E183" s="4" t="s">
        <v>372</v>
      </c>
      <c r="F183" s="4" t="s">
        <v>3</v>
      </c>
      <c r="G183" s="4" t="s">
        <v>387</v>
      </c>
      <c r="H183" s="4" t="s">
        <v>154</v>
      </c>
      <c r="I183" s="24">
        <v>98.65</v>
      </c>
      <c r="J183" s="24">
        <v>85.15</v>
      </c>
      <c r="K183" s="24">
        <v>4.01</v>
      </c>
      <c r="L183" s="24">
        <v>2.25</v>
      </c>
      <c r="M183" s="24">
        <v>2.1</v>
      </c>
      <c r="O183" s="24">
        <v>3</v>
      </c>
      <c r="Q183" s="24">
        <v>0.14000000000000001</v>
      </c>
      <c r="R183" s="24">
        <v>1</v>
      </c>
      <c r="S183" s="24">
        <v>1</v>
      </c>
      <c r="X183" s="24">
        <f t="shared" si="5"/>
        <v>98.65</v>
      </c>
      <c r="Y183" s="8">
        <f t="shared" si="6"/>
        <v>0</v>
      </c>
      <c r="Z183" s="4"/>
    </row>
    <row r="184" spans="1:26" x14ac:dyDescent="0.25">
      <c r="A184" s="34">
        <v>12</v>
      </c>
      <c r="B184" s="31">
        <v>14</v>
      </c>
      <c r="C184" s="4" t="s">
        <v>396</v>
      </c>
      <c r="D184" s="4" t="s">
        <v>397</v>
      </c>
      <c r="E184" s="4" t="s">
        <v>372</v>
      </c>
      <c r="F184" s="4" t="s">
        <v>3</v>
      </c>
      <c r="G184" s="4" t="s">
        <v>398</v>
      </c>
      <c r="H184" s="4" t="s">
        <v>39</v>
      </c>
      <c r="I184" s="24">
        <v>175.24</v>
      </c>
      <c r="J184" s="24">
        <v>123.78</v>
      </c>
      <c r="K184" s="24">
        <v>4.78</v>
      </c>
      <c r="L184" s="24">
        <v>1.72</v>
      </c>
      <c r="M184" s="24">
        <v>2.96</v>
      </c>
      <c r="O184" s="24">
        <v>2.86</v>
      </c>
      <c r="P184" s="24">
        <v>0.5</v>
      </c>
      <c r="R184" s="24">
        <v>1</v>
      </c>
      <c r="S184" s="24">
        <v>0.64</v>
      </c>
      <c r="T184" s="24">
        <v>37</v>
      </c>
      <c r="X184" s="24">
        <f t="shared" si="5"/>
        <v>175.24</v>
      </c>
      <c r="Y184" s="8">
        <f t="shared" si="6"/>
        <v>0</v>
      </c>
      <c r="Z184" s="4"/>
    </row>
    <row r="185" spans="1:26" x14ac:dyDescent="0.25">
      <c r="A185" s="34">
        <v>35</v>
      </c>
      <c r="B185" s="31">
        <v>39</v>
      </c>
      <c r="C185" s="4" t="s">
        <v>444</v>
      </c>
      <c r="D185" s="4" t="s">
        <v>443</v>
      </c>
      <c r="E185" s="4" t="s">
        <v>372</v>
      </c>
      <c r="F185" s="4" t="s">
        <v>3</v>
      </c>
      <c r="G185" s="4" t="s">
        <v>445</v>
      </c>
      <c r="H185" s="4" t="s">
        <v>5</v>
      </c>
      <c r="I185" s="24">
        <v>239.72</v>
      </c>
      <c r="J185" s="24">
        <v>82.25</v>
      </c>
      <c r="K185" s="24">
        <v>3.77</v>
      </c>
      <c r="M185" s="24">
        <v>2</v>
      </c>
      <c r="O185" s="24">
        <v>4</v>
      </c>
      <c r="P185" s="24">
        <v>46</v>
      </c>
      <c r="R185" s="24">
        <v>1</v>
      </c>
      <c r="S185" s="24">
        <v>0.7</v>
      </c>
      <c r="T185" s="24">
        <v>100</v>
      </c>
      <c r="X185" s="24">
        <f t="shared" si="5"/>
        <v>239.71999999999997</v>
      </c>
      <c r="Y185" s="8">
        <f t="shared" si="6"/>
        <v>0</v>
      </c>
      <c r="Z185" s="4"/>
    </row>
    <row r="186" spans="1:26" x14ac:dyDescent="0.25">
      <c r="A186" s="34">
        <v>21</v>
      </c>
      <c r="B186" s="31">
        <v>25</v>
      </c>
      <c r="C186" s="4" t="s">
        <v>417</v>
      </c>
      <c r="D186" s="4" t="s">
        <v>418</v>
      </c>
      <c r="E186" s="4" t="s">
        <v>372</v>
      </c>
      <c r="F186" s="4" t="s">
        <v>3</v>
      </c>
      <c r="G186" s="4" t="s">
        <v>419</v>
      </c>
      <c r="H186" s="4" t="s">
        <v>245</v>
      </c>
      <c r="I186" s="24">
        <v>58.2</v>
      </c>
      <c r="J186" s="24">
        <v>36.07</v>
      </c>
      <c r="K186" s="24">
        <v>4.93</v>
      </c>
      <c r="N186" s="24">
        <v>1.5</v>
      </c>
      <c r="O186" s="24">
        <v>0.5</v>
      </c>
      <c r="P186" s="24">
        <v>14</v>
      </c>
      <c r="Q186" s="24">
        <v>1.2</v>
      </c>
      <c r="X186" s="24">
        <f t="shared" si="5"/>
        <v>58.2</v>
      </c>
      <c r="Y186" s="8">
        <f t="shared" si="6"/>
        <v>0</v>
      </c>
      <c r="Z186" s="4"/>
    </row>
    <row r="187" spans="1:26" ht="30" x14ac:dyDescent="0.25">
      <c r="A187" s="34">
        <v>5</v>
      </c>
      <c r="B187" s="31">
        <v>5</v>
      </c>
      <c r="C187" s="4" t="s">
        <v>382</v>
      </c>
      <c r="D187" s="4" t="s">
        <v>383</v>
      </c>
      <c r="E187" s="4" t="s">
        <v>372</v>
      </c>
      <c r="F187" s="4" t="s">
        <v>3</v>
      </c>
      <c r="G187" s="5" t="s">
        <v>384</v>
      </c>
      <c r="H187" s="4"/>
      <c r="I187" s="24">
        <v>264.27</v>
      </c>
      <c r="J187" s="24">
        <v>137.25</v>
      </c>
      <c r="K187" s="24">
        <v>34.57</v>
      </c>
      <c r="R187" s="24">
        <v>2</v>
      </c>
      <c r="S187" s="24">
        <v>0.45</v>
      </c>
      <c r="T187" s="24">
        <v>90</v>
      </c>
      <c r="X187" s="24">
        <f t="shared" si="5"/>
        <v>264.27</v>
      </c>
      <c r="Y187" s="8">
        <f t="shared" si="6"/>
        <v>0</v>
      </c>
      <c r="Z187" s="4"/>
    </row>
    <row r="188" spans="1:26" x14ac:dyDescent="0.25">
      <c r="A188" s="34">
        <v>22</v>
      </c>
      <c r="B188" s="31">
        <v>26</v>
      </c>
      <c r="C188" s="4" t="s">
        <v>418</v>
      </c>
      <c r="D188" s="4" t="s">
        <v>418</v>
      </c>
      <c r="E188" s="4" t="s">
        <v>372</v>
      </c>
      <c r="F188" s="4" t="s">
        <v>3</v>
      </c>
      <c r="G188" s="4" t="s">
        <v>420</v>
      </c>
      <c r="H188" s="4" t="s">
        <v>292</v>
      </c>
      <c r="I188" s="24">
        <v>104.5</v>
      </c>
      <c r="J188" s="24">
        <v>82.54</v>
      </c>
      <c r="L188" s="24">
        <v>20.149999999999999</v>
      </c>
      <c r="Q188" s="24">
        <v>1.81</v>
      </c>
      <c r="X188" s="24">
        <f t="shared" si="5"/>
        <v>104.5</v>
      </c>
      <c r="Y188" s="8">
        <f t="shared" si="6"/>
        <v>0</v>
      </c>
      <c r="Z188" s="4"/>
    </row>
    <row r="189" spans="1:26" x14ac:dyDescent="0.25">
      <c r="A189" s="34">
        <v>44</v>
      </c>
      <c r="B189" s="31">
        <v>48</v>
      </c>
      <c r="C189" s="4" t="s">
        <v>461</v>
      </c>
      <c r="D189" s="4" t="s">
        <v>462</v>
      </c>
      <c r="E189" s="4" t="s">
        <v>372</v>
      </c>
      <c r="F189" s="4" t="s">
        <v>3</v>
      </c>
      <c r="G189" s="4" t="s">
        <v>463</v>
      </c>
      <c r="H189" s="4"/>
      <c r="I189" s="24">
        <v>145.1</v>
      </c>
      <c r="J189" s="24">
        <v>123.57</v>
      </c>
      <c r="K189" s="24">
        <v>18.05</v>
      </c>
      <c r="O189" s="24">
        <v>2</v>
      </c>
      <c r="R189" s="24">
        <v>1</v>
      </c>
      <c r="S189" s="24">
        <v>0.48</v>
      </c>
      <c r="X189" s="24">
        <f t="shared" si="5"/>
        <v>145.1</v>
      </c>
      <c r="Y189" s="8">
        <f t="shared" si="6"/>
        <v>0</v>
      </c>
      <c r="Z189" s="4"/>
    </row>
    <row r="190" spans="1:26" x14ac:dyDescent="0.25">
      <c r="A190" s="34">
        <v>6</v>
      </c>
      <c r="B190" s="31">
        <v>6</v>
      </c>
      <c r="C190" s="4" t="s">
        <v>385</v>
      </c>
      <c r="D190" s="4" t="s">
        <v>383</v>
      </c>
      <c r="E190" s="4" t="s">
        <v>372</v>
      </c>
      <c r="F190" s="4" t="s">
        <v>3</v>
      </c>
      <c r="G190" s="4" t="s">
        <v>276</v>
      </c>
      <c r="H190" s="4" t="s">
        <v>13</v>
      </c>
      <c r="I190" s="24">
        <v>564.75</v>
      </c>
      <c r="J190" s="24">
        <v>253.3</v>
      </c>
      <c r="K190" s="24">
        <v>99</v>
      </c>
      <c r="N190" s="24">
        <v>1</v>
      </c>
      <c r="O190" s="24">
        <v>5</v>
      </c>
      <c r="Q190" s="24">
        <v>3.45</v>
      </c>
      <c r="R190" s="24">
        <v>2.5</v>
      </c>
      <c r="S190" s="24">
        <v>0.5</v>
      </c>
      <c r="T190" s="24">
        <v>200</v>
      </c>
      <c r="X190" s="24">
        <f t="shared" ref="X190:X253" si="7">SUM(J190:W190)</f>
        <v>564.75</v>
      </c>
      <c r="Y190" s="8">
        <f t="shared" si="6"/>
        <v>0</v>
      </c>
      <c r="Z190" s="4"/>
    </row>
    <row r="191" spans="1:26" x14ac:dyDescent="0.25">
      <c r="A191" s="34">
        <v>17</v>
      </c>
      <c r="B191" s="31">
        <v>19</v>
      </c>
      <c r="C191" s="4" t="s">
        <v>408</v>
      </c>
      <c r="D191" s="4" t="s">
        <v>405</v>
      </c>
      <c r="E191" s="4" t="s">
        <v>372</v>
      </c>
      <c r="F191" s="4" t="s">
        <v>3</v>
      </c>
      <c r="G191" s="4" t="s">
        <v>276</v>
      </c>
      <c r="H191" s="4" t="s">
        <v>409</v>
      </c>
      <c r="I191" s="24">
        <v>144.35</v>
      </c>
      <c r="J191" s="24">
        <v>53</v>
      </c>
      <c r="O191" s="24">
        <v>6</v>
      </c>
      <c r="R191" s="24">
        <v>0.35</v>
      </c>
      <c r="T191" s="24">
        <v>85</v>
      </c>
      <c r="X191" s="24">
        <f t="shared" si="7"/>
        <v>144.35</v>
      </c>
      <c r="Y191" s="8">
        <f t="shared" si="6"/>
        <v>0</v>
      </c>
      <c r="Z191" s="4"/>
    </row>
    <row r="192" spans="1:26" x14ac:dyDescent="0.25">
      <c r="A192" s="34">
        <v>26</v>
      </c>
      <c r="B192" s="31">
        <v>30</v>
      </c>
      <c r="C192" s="4" t="s">
        <v>427</v>
      </c>
      <c r="D192" s="4" t="s">
        <v>421</v>
      </c>
      <c r="E192" s="4" t="s">
        <v>372</v>
      </c>
      <c r="F192" s="4" t="s">
        <v>3</v>
      </c>
      <c r="G192" s="4" t="s">
        <v>428</v>
      </c>
      <c r="H192" s="4" t="s">
        <v>429</v>
      </c>
      <c r="I192" s="24">
        <v>120.33</v>
      </c>
      <c r="J192" s="24">
        <v>38.6</v>
      </c>
      <c r="L192" s="24">
        <v>8.35</v>
      </c>
      <c r="M192" s="24">
        <v>1.38</v>
      </c>
      <c r="N192" s="24">
        <v>2</v>
      </c>
      <c r="O192" s="24">
        <v>3</v>
      </c>
      <c r="Q192" s="24">
        <v>4.88</v>
      </c>
      <c r="R192" s="24">
        <v>4</v>
      </c>
      <c r="S192" s="24">
        <v>0.12</v>
      </c>
      <c r="T192" s="24">
        <v>58</v>
      </c>
      <c r="X192" s="24">
        <f t="shared" si="7"/>
        <v>120.33000000000001</v>
      </c>
      <c r="Y192" s="8">
        <f t="shared" si="6"/>
        <v>0</v>
      </c>
      <c r="Z192" s="4"/>
    </row>
    <row r="193" spans="1:26" x14ac:dyDescent="0.25">
      <c r="A193" s="34">
        <v>3</v>
      </c>
      <c r="B193" s="31">
        <v>3</v>
      </c>
      <c r="C193" s="4" t="s">
        <v>378</v>
      </c>
      <c r="D193" s="4" t="s">
        <v>379</v>
      </c>
      <c r="E193" s="4" t="s">
        <v>372</v>
      </c>
      <c r="F193" s="4" t="s">
        <v>3</v>
      </c>
      <c r="G193" s="4" t="s">
        <v>45</v>
      </c>
      <c r="H193" s="4"/>
      <c r="I193" s="24">
        <v>960</v>
      </c>
      <c r="K193" s="24">
        <v>960</v>
      </c>
      <c r="X193" s="24">
        <f t="shared" si="7"/>
        <v>960</v>
      </c>
      <c r="Y193" s="8">
        <f t="shared" si="6"/>
        <v>0</v>
      </c>
      <c r="Z193" s="4"/>
    </row>
    <row r="194" spans="1:26" x14ac:dyDescent="0.25">
      <c r="A194" s="34">
        <v>11</v>
      </c>
      <c r="B194" s="31">
        <v>13</v>
      </c>
      <c r="C194" s="4" t="s">
        <v>395</v>
      </c>
      <c r="D194" s="4" t="s">
        <v>383</v>
      </c>
      <c r="E194" s="4" t="s">
        <v>372</v>
      </c>
      <c r="F194" s="4" t="s">
        <v>3</v>
      </c>
      <c r="G194" s="4" t="s">
        <v>45</v>
      </c>
      <c r="H194" s="4"/>
      <c r="I194" s="24">
        <v>57.62</v>
      </c>
      <c r="J194" s="24">
        <v>55</v>
      </c>
      <c r="O194" s="24">
        <v>2</v>
      </c>
      <c r="P194" s="24">
        <v>0.36</v>
      </c>
      <c r="R194" s="24">
        <v>0.26</v>
      </c>
      <c r="X194" s="24">
        <f t="shared" si="7"/>
        <v>57.62</v>
      </c>
      <c r="Y194" s="8">
        <f t="shared" ref="Y194:Y257" si="8">I194-X194</f>
        <v>0</v>
      </c>
      <c r="Z194" s="4"/>
    </row>
    <row r="195" spans="1:26" x14ac:dyDescent="0.25">
      <c r="A195" s="34">
        <v>18</v>
      </c>
      <c r="B195" s="31">
        <v>20</v>
      </c>
      <c r="C195" s="4" t="s">
        <v>410</v>
      </c>
      <c r="D195" s="4" t="s">
        <v>411</v>
      </c>
      <c r="E195" s="4" t="s">
        <v>372</v>
      </c>
      <c r="F195" s="4" t="s">
        <v>3</v>
      </c>
      <c r="G195" s="4" t="s">
        <v>45</v>
      </c>
      <c r="H195" s="4"/>
      <c r="I195" s="24">
        <v>51.9</v>
      </c>
      <c r="J195" s="24">
        <v>40.9</v>
      </c>
      <c r="K195" s="24">
        <v>6</v>
      </c>
      <c r="L195" s="24">
        <v>3</v>
      </c>
      <c r="M195" s="24">
        <v>1</v>
      </c>
      <c r="O195" s="24">
        <v>1</v>
      </c>
      <c r="X195" s="24">
        <f t="shared" si="7"/>
        <v>51.9</v>
      </c>
      <c r="Y195" s="8">
        <f t="shared" si="8"/>
        <v>0</v>
      </c>
      <c r="Z195" s="4"/>
    </row>
    <row r="196" spans="1:26" x14ac:dyDescent="0.25">
      <c r="A196" s="34">
        <v>31</v>
      </c>
      <c r="B196" s="31">
        <v>35</v>
      </c>
      <c r="C196" s="4" t="s">
        <v>437</v>
      </c>
      <c r="D196" s="4" t="s">
        <v>301</v>
      </c>
      <c r="E196" s="4" t="s">
        <v>372</v>
      </c>
      <c r="F196" s="4" t="s">
        <v>3</v>
      </c>
      <c r="G196" s="4" t="s">
        <v>45</v>
      </c>
      <c r="H196" s="4"/>
      <c r="I196" s="24">
        <v>952.3</v>
      </c>
      <c r="K196" s="24">
        <v>952.3</v>
      </c>
      <c r="X196" s="24">
        <f t="shared" si="7"/>
        <v>952.3</v>
      </c>
      <c r="Y196" s="8">
        <f t="shared" si="8"/>
        <v>0</v>
      </c>
      <c r="Z196" s="4"/>
    </row>
    <row r="197" spans="1:26" x14ac:dyDescent="0.25">
      <c r="A197" s="34">
        <v>33</v>
      </c>
      <c r="B197" s="31">
        <v>37</v>
      </c>
      <c r="C197" s="4" t="s">
        <v>439</v>
      </c>
      <c r="D197" s="4" t="s">
        <v>439</v>
      </c>
      <c r="E197" s="4" t="s">
        <v>372</v>
      </c>
      <c r="F197" s="4" t="s">
        <v>3</v>
      </c>
      <c r="G197" s="4" t="s">
        <v>45</v>
      </c>
      <c r="H197" s="4"/>
      <c r="I197" s="24">
        <v>771.7</v>
      </c>
      <c r="J197" s="24">
        <v>18.649999999999999</v>
      </c>
      <c r="K197" s="24">
        <v>641.35</v>
      </c>
      <c r="O197" s="24">
        <v>1.5</v>
      </c>
      <c r="R197" s="24">
        <v>0.2</v>
      </c>
      <c r="T197" s="24">
        <v>110</v>
      </c>
      <c r="X197" s="24">
        <f t="shared" si="7"/>
        <v>771.7</v>
      </c>
      <c r="Y197" s="8">
        <f t="shared" si="8"/>
        <v>0</v>
      </c>
      <c r="Z197" s="4"/>
    </row>
    <row r="198" spans="1:26" x14ac:dyDescent="0.25">
      <c r="A198" s="34">
        <v>40</v>
      </c>
      <c r="B198" s="31">
        <v>44</v>
      </c>
      <c r="C198" s="4" t="s">
        <v>455</v>
      </c>
      <c r="D198" s="4" t="s">
        <v>455</v>
      </c>
      <c r="E198" s="4" t="s">
        <v>372</v>
      </c>
      <c r="F198" s="4" t="s">
        <v>3</v>
      </c>
      <c r="G198" s="4" t="s">
        <v>45</v>
      </c>
      <c r="H198" s="4"/>
      <c r="I198" s="24">
        <v>465.81</v>
      </c>
      <c r="K198" s="24">
        <v>465.81</v>
      </c>
      <c r="X198" s="24">
        <f t="shared" si="7"/>
        <v>465.81</v>
      </c>
      <c r="Y198" s="8">
        <f t="shared" si="8"/>
        <v>0</v>
      </c>
      <c r="Z198" s="4"/>
    </row>
    <row r="199" spans="1:26" x14ac:dyDescent="0.25">
      <c r="A199" s="34">
        <v>39</v>
      </c>
      <c r="B199" s="31">
        <v>43</v>
      </c>
      <c r="C199" s="4" t="s">
        <v>453</v>
      </c>
      <c r="D199" s="4" t="s">
        <v>451</v>
      </c>
      <c r="E199" s="4" t="s">
        <v>372</v>
      </c>
      <c r="F199" s="4" t="s">
        <v>3</v>
      </c>
      <c r="G199" s="4" t="s">
        <v>454</v>
      </c>
      <c r="H199" s="4" t="s">
        <v>429</v>
      </c>
      <c r="I199" s="24">
        <v>1062.5</v>
      </c>
      <c r="J199" s="24">
        <v>172.7</v>
      </c>
      <c r="K199" s="24">
        <v>560.54999999999995</v>
      </c>
      <c r="M199" s="24">
        <v>5.5</v>
      </c>
      <c r="N199" s="24">
        <v>2</v>
      </c>
      <c r="O199" s="24">
        <v>5</v>
      </c>
      <c r="R199" s="24">
        <v>2</v>
      </c>
      <c r="S199" s="24">
        <v>0.75</v>
      </c>
      <c r="T199" s="24">
        <v>314</v>
      </c>
      <c r="X199" s="24">
        <f t="shared" si="7"/>
        <v>1062.5</v>
      </c>
      <c r="Y199" s="8">
        <f t="shared" si="8"/>
        <v>0</v>
      </c>
      <c r="Z199" s="4"/>
    </row>
    <row r="200" spans="1:26" x14ac:dyDescent="0.25">
      <c r="A200" s="34">
        <v>8</v>
      </c>
      <c r="B200" s="31">
        <v>8</v>
      </c>
      <c r="C200" s="4" t="s">
        <v>389</v>
      </c>
      <c r="D200" s="4" t="s">
        <v>383</v>
      </c>
      <c r="E200" s="4" t="s">
        <v>372</v>
      </c>
      <c r="F200" s="4" t="s">
        <v>3</v>
      </c>
      <c r="G200" s="4" t="s">
        <v>390</v>
      </c>
      <c r="H200" s="4" t="s">
        <v>391</v>
      </c>
      <c r="I200" s="24">
        <v>658</v>
      </c>
      <c r="J200" s="24">
        <v>262.95</v>
      </c>
      <c r="K200" s="24">
        <v>24.57</v>
      </c>
      <c r="L200" s="24">
        <v>58.16</v>
      </c>
      <c r="M200" s="24">
        <v>4.0999999999999996</v>
      </c>
      <c r="N200" s="24">
        <v>2</v>
      </c>
      <c r="O200" s="24">
        <v>3</v>
      </c>
      <c r="R200" s="24">
        <v>3</v>
      </c>
      <c r="S200" s="24">
        <v>0.32</v>
      </c>
      <c r="T200" s="24">
        <v>300</v>
      </c>
      <c r="X200" s="24">
        <f t="shared" si="7"/>
        <v>658.09999999999991</v>
      </c>
      <c r="Y200" s="8">
        <f t="shared" si="8"/>
        <v>-9.9999999999909051E-2</v>
      </c>
      <c r="Z200" s="4"/>
    </row>
    <row r="201" spans="1:26" x14ac:dyDescent="0.25">
      <c r="A201" s="34">
        <v>36</v>
      </c>
      <c r="B201" s="31">
        <v>40</v>
      </c>
      <c r="C201" s="4" t="s">
        <v>446</v>
      </c>
      <c r="D201" s="4" t="s">
        <v>443</v>
      </c>
      <c r="E201" s="4" t="s">
        <v>372</v>
      </c>
      <c r="F201" s="4" t="s">
        <v>3</v>
      </c>
      <c r="G201" s="4" t="s">
        <v>447</v>
      </c>
      <c r="H201" s="4"/>
      <c r="I201" s="24">
        <v>336.64</v>
      </c>
      <c r="J201" s="24">
        <v>212.14</v>
      </c>
      <c r="L201" s="24">
        <v>23</v>
      </c>
      <c r="M201" s="24">
        <v>4</v>
      </c>
      <c r="N201" s="24">
        <v>43</v>
      </c>
      <c r="O201" s="24">
        <v>5</v>
      </c>
      <c r="P201" s="24">
        <v>47</v>
      </c>
      <c r="R201" s="24">
        <v>2</v>
      </c>
      <c r="S201" s="24">
        <v>0.5</v>
      </c>
      <c r="X201" s="24">
        <f t="shared" si="7"/>
        <v>336.64</v>
      </c>
      <c r="Y201" s="8">
        <f t="shared" si="8"/>
        <v>0</v>
      </c>
      <c r="Z201" s="4"/>
    </row>
    <row r="202" spans="1:26" x14ac:dyDescent="0.25">
      <c r="A202" s="34">
        <v>1</v>
      </c>
      <c r="B202" s="31">
        <v>1</v>
      </c>
      <c r="C202" s="4" t="s">
        <v>371</v>
      </c>
      <c r="D202" s="4" t="s">
        <v>371</v>
      </c>
      <c r="E202" s="4" t="s">
        <v>372</v>
      </c>
      <c r="F202" s="4" t="s">
        <v>3</v>
      </c>
      <c r="G202" s="4" t="s">
        <v>373</v>
      </c>
      <c r="H202" s="4" t="s">
        <v>374</v>
      </c>
      <c r="I202" s="24">
        <v>489.7</v>
      </c>
      <c r="J202" s="24">
        <v>352.46</v>
      </c>
      <c r="L202" s="24">
        <v>34.5</v>
      </c>
      <c r="M202" s="24">
        <v>6</v>
      </c>
      <c r="O202" s="24">
        <v>2.11</v>
      </c>
      <c r="Q202" s="24">
        <v>7</v>
      </c>
      <c r="R202" s="24">
        <v>2</v>
      </c>
      <c r="S202" s="24">
        <v>0.63</v>
      </c>
      <c r="T202" s="24">
        <v>85</v>
      </c>
      <c r="X202" s="24">
        <f t="shared" si="7"/>
        <v>489.7</v>
      </c>
      <c r="Y202" s="8">
        <f t="shared" si="8"/>
        <v>0</v>
      </c>
      <c r="Z202" s="4"/>
    </row>
    <row r="203" spans="1:26" x14ac:dyDescent="0.25">
      <c r="A203" s="34">
        <v>42</v>
      </c>
      <c r="B203" s="31">
        <v>46</v>
      </c>
      <c r="C203" s="4" t="s">
        <v>458</v>
      </c>
      <c r="D203" s="4" t="s">
        <v>457</v>
      </c>
      <c r="E203" s="4" t="s">
        <v>372</v>
      </c>
      <c r="F203" s="4" t="s">
        <v>3</v>
      </c>
      <c r="G203" s="4" t="s">
        <v>459</v>
      </c>
      <c r="H203" s="4" t="s">
        <v>198</v>
      </c>
      <c r="I203" s="24">
        <v>120.38</v>
      </c>
      <c r="J203" s="24">
        <v>90.64</v>
      </c>
      <c r="K203" s="24">
        <v>8.34</v>
      </c>
      <c r="L203" s="24">
        <v>11.57</v>
      </c>
      <c r="M203" s="24">
        <v>3.1</v>
      </c>
      <c r="N203" s="24">
        <v>1</v>
      </c>
      <c r="O203" s="24">
        <v>5</v>
      </c>
      <c r="Q203" s="24">
        <v>0.83</v>
      </c>
      <c r="X203" s="24">
        <f t="shared" si="7"/>
        <v>120.48</v>
      </c>
      <c r="Y203" s="8">
        <f t="shared" si="8"/>
        <v>-0.10000000000000853</v>
      </c>
      <c r="Z203" s="4"/>
    </row>
    <row r="204" spans="1:26" x14ac:dyDescent="0.25">
      <c r="A204" s="34">
        <v>13</v>
      </c>
      <c r="B204" s="31">
        <v>15</v>
      </c>
      <c r="C204" s="4" t="s">
        <v>399</v>
      </c>
      <c r="D204" s="4" t="s">
        <v>397</v>
      </c>
      <c r="E204" s="4" t="s">
        <v>372</v>
      </c>
      <c r="F204" s="4" t="s">
        <v>3</v>
      </c>
      <c r="G204" s="4" t="s">
        <v>400</v>
      </c>
      <c r="H204" s="4" t="s">
        <v>216</v>
      </c>
      <c r="I204" s="24">
        <v>130.6</v>
      </c>
      <c r="J204" s="24">
        <v>82.3</v>
      </c>
      <c r="L204" s="24">
        <v>9.65</v>
      </c>
      <c r="O204" s="24">
        <v>4.9000000000000004</v>
      </c>
      <c r="R204" s="24">
        <v>1</v>
      </c>
      <c r="S204" s="24">
        <v>0.75</v>
      </c>
      <c r="T204" s="24">
        <v>32</v>
      </c>
      <c r="X204" s="24">
        <f t="shared" si="7"/>
        <v>130.60000000000002</v>
      </c>
      <c r="Y204" s="8">
        <f t="shared" si="8"/>
        <v>0</v>
      </c>
      <c r="Z204" s="11"/>
    </row>
    <row r="205" spans="1:26" x14ac:dyDescent="0.25">
      <c r="A205" s="34">
        <v>45</v>
      </c>
      <c r="B205" s="31">
        <v>49</v>
      </c>
      <c r="C205" s="4" t="s">
        <v>464</v>
      </c>
      <c r="D205" s="4" t="s">
        <v>465</v>
      </c>
      <c r="E205" s="4" t="s">
        <v>372</v>
      </c>
      <c r="F205" s="4" t="s">
        <v>3</v>
      </c>
      <c r="G205" s="4" t="s">
        <v>466</v>
      </c>
      <c r="H205" s="4" t="s">
        <v>19</v>
      </c>
      <c r="I205" s="24">
        <v>130.19999999999999</v>
      </c>
      <c r="J205" s="24">
        <v>124</v>
      </c>
      <c r="K205" s="24">
        <v>0.5</v>
      </c>
      <c r="O205" s="24">
        <v>3.84</v>
      </c>
      <c r="P205" s="24">
        <v>0.16</v>
      </c>
      <c r="R205" s="24">
        <v>1</v>
      </c>
      <c r="S205" s="24">
        <v>0.7</v>
      </c>
      <c r="X205" s="24">
        <f t="shared" si="7"/>
        <v>130.19999999999999</v>
      </c>
      <c r="Y205" s="8">
        <f t="shared" si="8"/>
        <v>0</v>
      </c>
      <c r="Z205" s="4"/>
    </row>
    <row r="206" spans="1:26" x14ac:dyDescent="0.25">
      <c r="A206" s="34">
        <v>20</v>
      </c>
      <c r="B206" s="31">
        <v>24</v>
      </c>
      <c r="C206" s="4" t="s">
        <v>414</v>
      </c>
      <c r="D206" s="4" t="s">
        <v>415</v>
      </c>
      <c r="E206" s="4" t="s">
        <v>372</v>
      </c>
      <c r="F206" s="4" t="s">
        <v>3</v>
      </c>
      <c r="G206" s="4" t="s">
        <v>416</v>
      </c>
      <c r="H206" s="4" t="s">
        <v>248</v>
      </c>
      <c r="I206" s="24">
        <v>112.23</v>
      </c>
      <c r="J206" s="24">
        <v>71.290000000000006</v>
      </c>
      <c r="K206" s="24">
        <v>2.02</v>
      </c>
      <c r="L206" s="24">
        <v>10.4</v>
      </c>
      <c r="O206" s="24">
        <v>1</v>
      </c>
      <c r="Q206" s="24">
        <v>1.52</v>
      </c>
      <c r="T206" s="24">
        <v>26</v>
      </c>
      <c r="X206" s="24">
        <f t="shared" si="7"/>
        <v>112.23</v>
      </c>
      <c r="Y206" s="8">
        <f t="shared" si="8"/>
        <v>0</v>
      </c>
      <c r="Z206" s="4"/>
    </row>
    <row r="207" spans="1:26" x14ac:dyDescent="0.25">
      <c r="A207" s="34">
        <v>23</v>
      </c>
      <c r="B207" s="31">
        <v>27</v>
      </c>
      <c r="C207" s="4" t="s">
        <v>421</v>
      </c>
      <c r="D207" s="4" t="s">
        <v>421</v>
      </c>
      <c r="E207" s="4" t="s">
        <v>372</v>
      </c>
      <c r="F207" s="4" t="s">
        <v>3</v>
      </c>
      <c r="G207" s="4" t="s">
        <v>422</v>
      </c>
      <c r="H207" s="4" t="s">
        <v>10</v>
      </c>
      <c r="I207" s="24">
        <v>67.739999999999995</v>
      </c>
      <c r="J207" s="24">
        <v>62.39</v>
      </c>
      <c r="K207" s="24">
        <v>2.04</v>
      </c>
      <c r="N207" s="24">
        <v>1</v>
      </c>
      <c r="O207" s="24">
        <v>2</v>
      </c>
      <c r="R207" s="24">
        <v>0.31</v>
      </c>
      <c r="X207" s="24">
        <f t="shared" si="7"/>
        <v>67.740000000000009</v>
      </c>
      <c r="Y207" s="8">
        <f t="shared" si="8"/>
        <v>0</v>
      </c>
      <c r="Z207" s="4"/>
    </row>
    <row r="208" spans="1:26" x14ac:dyDescent="0.25">
      <c r="A208" s="34">
        <v>28</v>
      </c>
      <c r="B208" s="31">
        <v>32</v>
      </c>
      <c r="C208" s="4" t="s">
        <v>432</v>
      </c>
      <c r="D208" s="4" t="s">
        <v>301</v>
      </c>
      <c r="E208" s="4" t="s">
        <v>372</v>
      </c>
      <c r="F208" s="4" t="s">
        <v>3</v>
      </c>
      <c r="G208" s="4" t="s">
        <v>433</v>
      </c>
      <c r="H208" s="4" t="s">
        <v>19</v>
      </c>
      <c r="I208" s="24">
        <v>106</v>
      </c>
      <c r="J208" s="24">
        <v>72.8</v>
      </c>
      <c r="K208" s="24">
        <v>10.7</v>
      </c>
      <c r="L208" s="24">
        <v>17</v>
      </c>
      <c r="M208" s="24">
        <v>2</v>
      </c>
      <c r="O208" s="24">
        <v>2</v>
      </c>
      <c r="R208" s="24">
        <v>1</v>
      </c>
      <c r="S208" s="24">
        <v>0.5</v>
      </c>
      <c r="X208" s="24">
        <f t="shared" si="7"/>
        <v>106</v>
      </c>
      <c r="Y208" s="8">
        <f t="shared" si="8"/>
        <v>0</v>
      </c>
      <c r="Z208" s="4"/>
    </row>
    <row r="209" spans="1:26" x14ac:dyDescent="0.25">
      <c r="A209" s="34">
        <v>6</v>
      </c>
      <c r="B209" s="31">
        <v>6</v>
      </c>
      <c r="C209" s="4" t="s">
        <v>479</v>
      </c>
      <c r="D209" s="4" t="s">
        <v>477</v>
      </c>
      <c r="E209" s="4" t="s">
        <v>469</v>
      </c>
      <c r="F209" s="4" t="s">
        <v>3</v>
      </c>
      <c r="G209" s="4" t="s">
        <v>15328</v>
      </c>
      <c r="H209" s="4" t="s">
        <v>245</v>
      </c>
      <c r="I209" s="24">
        <v>86.1</v>
      </c>
      <c r="J209" s="24">
        <v>17</v>
      </c>
      <c r="K209" s="24">
        <v>44.1</v>
      </c>
      <c r="P209" s="24">
        <v>1.6</v>
      </c>
      <c r="Q209" s="24">
        <v>9.9</v>
      </c>
      <c r="R209" s="24">
        <v>1.5</v>
      </c>
      <c r="T209" s="24">
        <v>12</v>
      </c>
      <c r="X209" s="24">
        <f t="shared" si="7"/>
        <v>86.100000000000009</v>
      </c>
      <c r="Y209" s="8">
        <f t="shared" si="8"/>
        <v>0</v>
      </c>
      <c r="Z209" s="4"/>
    </row>
    <row r="210" spans="1:26" x14ac:dyDescent="0.25">
      <c r="A210" s="34">
        <v>10</v>
      </c>
      <c r="B210" s="31">
        <v>10</v>
      </c>
      <c r="C210" s="4" t="s">
        <v>488</v>
      </c>
      <c r="D210" s="4" t="s">
        <v>46</v>
      </c>
      <c r="E210" s="4" t="s">
        <v>469</v>
      </c>
      <c r="F210" s="4" t="s">
        <v>3</v>
      </c>
      <c r="G210" s="4" t="s">
        <v>489</v>
      </c>
      <c r="H210" s="4" t="s">
        <v>286</v>
      </c>
      <c r="I210" s="24">
        <v>174</v>
      </c>
      <c r="J210" s="24">
        <v>115.9</v>
      </c>
      <c r="K210" s="24">
        <v>14.7</v>
      </c>
      <c r="L210" s="24">
        <v>4.5</v>
      </c>
      <c r="M210" s="24">
        <v>5.4</v>
      </c>
      <c r="O210" s="24">
        <v>1.5</v>
      </c>
      <c r="Q210" s="24">
        <v>11.2</v>
      </c>
      <c r="R210" s="24">
        <v>2</v>
      </c>
      <c r="T210" s="24">
        <v>18.8</v>
      </c>
      <c r="X210" s="24">
        <f t="shared" si="7"/>
        <v>174</v>
      </c>
      <c r="Y210" s="8">
        <f t="shared" si="8"/>
        <v>0</v>
      </c>
      <c r="Z210" s="4"/>
    </row>
    <row r="211" spans="1:26" x14ac:dyDescent="0.25">
      <c r="A211" s="34">
        <v>14</v>
      </c>
      <c r="B211" s="31">
        <v>14</v>
      </c>
      <c r="C211" s="4" t="s">
        <v>495</v>
      </c>
      <c r="D211" s="4" t="s">
        <v>46</v>
      </c>
      <c r="E211" s="4" t="s">
        <v>469</v>
      </c>
      <c r="F211" s="4" t="s">
        <v>3</v>
      </c>
      <c r="G211" s="4" t="s">
        <v>489</v>
      </c>
      <c r="H211" s="4" t="s">
        <v>286</v>
      </c>
      <c r="I211" s="24">
        <v>236.3</v>
      </c>
      <c r="J211" s="24">
        <v>86.2</v>
      </c>
      <c r="K211" s="24">
        <v>51.3</v>
      </c>
      <c r="L211" s="24">
        <v>60.6</v>
      </c>
      <c r="M211" s="24">
        <v>4.5999999999999996</v>
      </c>
      <c r="N211" s="24">
        <v>0.6</v>
      </c>
      <c r="O211" s="24">
        <v>0.6</v>
      </c>
      <c r="P211" s="24">
        <v>1</v>
      </c>
      <c r="Q211" s="24">
        <v>2</v>
      </c>
      <c r="R211" s="24">
        <v>3</v>
      </c>
      <c r="T211" s="24">
        <v>26.4</v>
      </c>
      <c r="X211" s="24">
        <f t="shared" si="7"/>
        <v>236.29999999999998</v>
      </c>
      <c r="Y211" s="8">
        <f t="shared" si="8"/>
        <v>0</v>
      </c>
      <c r="Z211" s="4"/>
    </row>
    <row r="212" spans="1:26" x14ac:dyDescent="0.25">
      <c r="A212" s="34">
        <v>40</v>
      </c>
      <c r="B212" s="31">
        <v>46</v>
      </c>
      <c r="C212" s="4" t="s">
        <v>559</v>
      </c>
      <c r="D212" s="4" t="s">
        <v>46</v>
      </c>
      <c r="E212" s="4" t="s">
        <v>469</v>
      </c>
      <c r="F212" s="4" t="s">
        <v>3</v>
      </c>
      <c r="G212" s="4" t="s">
        <v>489</v>
      </c>
      <c r="H212" s="4" t="s">
        <v>19</v>
      </c>
      <c r="I212" s="24">
        <v>280</v>
      </c>
      <c r="J212" s="24">
        <v>130.69999999999999</v>
      </c>
      <c r="K212" s="24">
        <v>6</v>
      </c>
      <c r="L212" s="24">
        <v>6</v>
      </c>
      <c r="M212" s="24">
        <v>0.9</v>
      </c>
      <c r="O212" s="24">
        <v>3</v>
      </c>
      <c r="Q212" s="24">
        <v>2.9</v>
      </c>
      <c r="R212" s="24">
        <v>6</v>
      </c>
      <c r="T212" s="24">
        <v>122.7</v>
      </c>
      <c r="U212" s="24">
        <v>1.8</v>
      </c>
      <c r="X212" s="24">
        <f t="shared" si="7"/>
        <v>280</v>
      </c>
      <c r="Y212" s="8">
        <f t="shared" si="8"/>
        <v>0</v>
      </c>
      <c r="Z212" s="4"/>
    </row>
    <row r="213" spans="1:26" x14ac:dyDescent="0.25">
      <c r="A213" s="34">
        <v>34</v>
      </c>
      <c r="B213" s="31">
        <v>36</v>
      </c>
      <c r="C213" s="4" t="s">
        <v>544</v>
      </c>
      <c r="D213" s="4" t="s">
        <v>542</v>
      </c>
      <c r="E213" s="4" t="s">
        <v>469</v>
      </c>
      <c r="F213" s="4" t="s">
        <v>3</v>
      </c>
      <c r="G213" s="4" t="s">
        <v>15329</v>
      </c>
      <c r="H213" s="4" t="s">
        <v>545</v>
      </c>
      <c r="I213" s="24">
        <v>63</v>
      </c>
      <c r="J213" s="24">
        <v>42.5</v>
      </c>
      <c r="K213" s="24">
        <v>10</v>
      </c>
      <c r="M213" s="24">
        <v>0.5</v>
      </c>
      <c r="O213" s="24">
        <v>0.5</v>
      </c>
      <c r="P213" s="24">
        <v>1</v>
      </c>
      <c r="Q213" s="24">
        <v>2</v>
      </c>
      <c r="R213" s="24">
        <v>0.5</v>
      </c>
      <c r="T213" s="24">
        <v>6</v>
      </c>
      <c r="X213" s="24">
        <f t="shared" si="7"/>
        <v>63</v>
      </c>
      <c r="Y213" s="8">
        <f t="shared" si="8"/>
        <v>0</v>
      </c>
      <c r="Z213" s="4"/>
    </row>
    <row r="214" spans="1:26" x14ac:dyDescent="0.25">
      <c r="A214" s="34">
        <v>31</v>
      </c>
      <c r="B214" s="31">
        <v>31</v>
      </c>
      <c r="C214" s="4" t="s">
        <v>535</v>
      </c>
      <c r="D214" s="4" t="s">
        <v>530</v>
      </c>
      <c r="E214" s="4" t="s">
        <v>469</v>
      </c>
      <c r="F214" s="4" t="s">
        <v>3</v>
      </c>
      <c r="G214" s="4" t="s">
        <v>536</v>
      </c>
      <c r="H214" s="4" t="s">
        <v>537</v>
      </c>
      <c r="I214" s="24">
        <v>127</v>
      </c>
      <c r="J214" s="24">
        <v>78</v>
      </c>
      <c r="K214" s="24">
        <v>25.4</v>
      </c>
      <c r="N214" s="24">
        <v>6.2</v>
      </c>
      <c r="O214" s="24">
        <v>1</v>
      </c>
      <c r="P214" s="24">
        <v>0.2</v>
      </c>
      <c r="Q214" s="24">
        <v>2.4</v>
      </c>
      <c r="R214" s="24">
        <v>2.5</v>
      </c>
      <c r="T214" s="24">
        <v>11.3</v>
      </c>
      <c r="X214" s="24">
        <f t="shared" si="7"/>
        <v>127.00000000000001</v>
      </c>
      <c r="Y214" s="8">
        <f t="shared" si="8"/>
        <v>0</v>
      </c>
      <c r="Z214" s="4"/>
    </row>
    <row r="215" spans="1:26" x14ac:dyDescent="0.25">
      <c r="A215" s="34">
        <v>37</v>
      </c>
      <c r="B215" s="31">
        <v>39</v>
      </c>
      <c r="C215" s="4" t="s">
        <v>551</v>
      </c>
      <c r="D215" s="4" t="s">
        <v>542</v>
      </c>
      <c r="E215" s="4" t="s">
        <v>469</v>
      </c>
      <c r="F215" s="4" t="s">
        <v>3</v>
      </c>
      <c r="G215" s="4" t="s">
        <v>552</v>
      </c>
      <c r="H215" s="4" t="s">
        <v>553</v>
      </c>
      <c r="I215" s="24">
        <v>52.5</v>
      </c>
      <c r="J215" s="24">
        <v>44.7</v>
      </c>
      <c r="K215" s="24">
        <v>6.5</v>
      </c>
      <c r="O215" s="24">
        <v>1.3</v>
      </c>
      <c r="X215" s="24">
        <f t="shared" si="7"/>
        <v>52.5</v>
      </c>
      <c r="Y215" s="8">
        <f t="shared" si="8"/>
        <v>0</v>
      </c>
      <c r="Z215" s="4"/>
    </row>
    <row r="216" spans="1:26" ht="30" x14ac:dyDescent="0.25">
      <c r="A216" s="34">
        <v>22</v>
      </c>
      <c r="B216" s="31">
        <v>22</v>
      </c>
      <c r="C216" s="4" t="s">
        <v>15201</v>
      </c>
      <c r="D216" s="5" t="s">
        <v>511</v>
      </c>
      <c r="E216" s="4" t="s">
        <v>469</v>
      </c>
      <c r="F216" s="4" t="s">
        <v>3</v>
      </c>
      <c r="G216" s="4" t="s">
        <v>512</v>
      </c>
      <c r="H216" s="4" t="s">
        <v>5</v>
      </c>
      <c r="I216" s="24">
        <v>220.6</v>
      </c>
      <c r="J216" s="24">
        <v>53.1</v>
      </c>
      <c r="K216" s="24">
        <v>35</v>
      </c>
      <c r="N216" s="24">
        <v>1</v>
      </c>
      <c r="O216" s="24">
        <v>2</v>
      </c>
      <c r="P216" s="24">
        <v>1</v>
      </c>
      <c r="Q216" s="24">
        <v>26.5</v>
      </c>
      <c r="R216" s="24">
        <v>2</v>
      </c>
      <c r="T216" s="24">
        <v>100</v>
      </c>
      <c r="X216" s="24">
        <f t="shared" si="7"/>
        <v>220.6</v>
      </c>
      <c r="Y216" s="8">
        <f t="shared" si="8"/>
        <v>0</v>
      </c>
      <c r="Z216" s="4"/>
    </row>
    <row r="217" spans="1:26" ht="30" x14ac:dyDescent="0.25">
      <c r="A217" s="34">
        <v>24</v>
      </c>
      <c r="B217" s="31">
        <v>24</v>
      </c>
      <c r="C217" s="4" t="s">
        <v>514</v>
      </c>
      <c r="D217" s="5" t="s">
        <v>511</v>
      </c>
      <c r="E217" s="4" t="s">
        <v>469</v>
      </c>
      <c r="F217" s="4" t="s">
        <v>3</v>
      </c>
      <c r="G217" s="4" t="s">
        <v>512</v>
      </c>
      <c r="H217" s="4" t="s">
        <v>515</v>
      </c>
      <c r="I217" s="24">
        <v>400</v>
      </c>
      <c r="J217" s="24">
        <v>334.2</v>
      </c>
      <c r="K217" s="24">
        <v>7.2</v>
      </c>
      <c r="L217" s="24">
        <v>2.6</v>
      </c>
      <c r="N217" s="24">
        <v>3</v>
      </c>
      <c r="O217" s="24">
        <v>2.9</v>
      </c>
      <c r="P217" s="24">
        <v>2</v>
      </c>
      <c r="Q217" s="24">
        <v>25.5</v>
      </c>
      <c r="R217" s="24">
        <v>18.100000000000001</v>
      </c>
      <c r="W217" s="24">
        <v>4.5</v>
      </c>
      <c r="X217" s="24">
        <f t="shared" si="7"/>
        <v>400</v>
      </c>
      <c r="Y217" s="8">
        <f t="shared" si="8"/>
        <v>0</v>
      </c>
      <c r="Z217" s="4"/>
    </row>
    <row r="218" spans="1:26" x14ac:dyDescent="0.25">
      <c r="A218" s="34">
        <v>33</v>
      </c>
      <c r="B218" s="31">
        <v>33</v>
      </c>
      <c r="C218" s="4" t="s">
        <v>541</v>
      </c>
      <c r="D218" s="4" t="s">
        <v>542</v>
      </c>
      <c r="E218" s="4" t="s">
        <v>469</v>
      </c>
      <c r="F218" s="4" t="s">
        <v>3</v>
      </c>
      <c r="G218" s="4" t="s">
        <v>543</v>
      </c>
      <c r="H218" s="4" t="s">
        <v>245</v>
      </c>
      <c r="I218" s="24">
        <v>300</v>
      </c>
      <c r="J218" s="24">
        <v>124.8</v>
      </c>
      <c r="K218" s="24">
        <v>77.5</v>
      </c>
      <c r="L218" s="24">
        <v>13.5</v>
      </c>
      <c r="M218" s="24">
        <v>1</v>
      </c>
      <c r="N218" s="24">
        <v>1</v>
      </c>
      <c r="O218" s="24">
        <v>7.2</v>
      </c>
      <c r="P218" s="24">
        <v>0.6</v>
      </c>
      <c r="R218" s="24">
        <v>6</v>
      </c>
      <c r="S218" s="24">
        <v>1</v>
      </c>
      <c r="T218" s="24">
        <v>67.400000000000006</v>
      </c>
      <c r="X218" s="24">
        <f t="shared" si="7"/>
        <v>300</v>
      </c>
      <c r="Y218" s="8">
        <f t="shared" si="8"/>
        <v>0</v>
      </c>
      <c r="Z218" s="4"/>
    </row>
    <row r="219" spans="1:26" x14ac:dyDescent="0.25">
      <c r="A219" s="34">
        <v>18</v>
      </c>
      <c r="B219" s="31">
        <v>18</v>
      </c>
      <c r="C219" s="4" t="s">
        <v>15202</v>
      </c>
      <c r="D219" s="4" t="s">
        <v>500</v>
      </c>
      <c r="E219" s="4" t="s">
        <v>469</v>
      </c>
      <c r="F219" s="4" t="s">
        <v>3</v>
      </c>
      <c r="G219" s="4" t="s">
        <v>504</v>
      </c>
      <c r="H219" s="4" t="s">
        <v>358</v>
      </c>
      <c r="I219" s="24">
        <v>106</v>
      </c>
      <c r="J219" s="24">
        <v>68.5</v>
      </c>
      <c r="K219" s="24">
        <v>17</v>
      </c>
      <c r="N219" s="24">
        <v>2.5</v>
      </c>
      <c r="O219" s="24">
        <v>4</v>
      </c>
      <c r="P219" s="24">
        <v>1</v>
      </c>
      <c r="Q219" s="24">
        <v>3.5</v>
      </c>
      <c r="R219" s="24">
        <v>2</v>
      </c>
      <c r="T219" s="24">
        <v>7.5</v>
      </c>
      <c r="X219" s="24">
        <f t="shared" si="7"/>
        <v>106</v>
      </c>
      <c r="Y219" s="8">
        <f t="shared" si="8"/>
        <v>0</v>
      </c>
      <c r="Z219" s="4"/>
    </row>
    <row r="220" spans="1:26" x14ac:dyDescent="0.25">
      <c r="A220" s="34">
        <v>25</v>
      </c>
      <c r="B220" s="31">
        <v>25</v>
      </c>
      <c r="C220" s="4" t="s">
        <v>516</v>
      </c>
      <c r="D220" s="4" t="s">
        <v>517</v>
      </c>
      <c r="E220" s="4" t="s">
        <v>469</v>
      </c>
      <c r="F220" s="4" t="s">
        <v>3</v>
      </c>
      <c r="G220" s="4" t="s">
        <v>518</v>
      </c>
      <c r="H220" s="4" t="s">
        <v>245</v>
      </c>
      <c r="I220" s="24">
        <v>102</v>
      </c>
      <c r="J220" s="24">
        <v>75.7</v>
      </c>
      <c r="K220" s="24">
        <v>10.8</v>
      </c>
      <c r="N220" s="24">
        <v>1.5</v>
      </c>
      <c r="O220" s="24">
        <v>2</v>
      </c>
      <c r="Q220" s="24">
        <v>1</v>
      </c>
      <c r="T220" s="24">
        <v>11</v>
      </c>
      <c r="X220" s="24">
        <f t="shared" si="7"/>
        <v>102</v>
      </c>
      <c r="Y220" s="8">
        <f t="shared" si="8"/>
        <v>0</v>
      </c>
      <c r="Z220" s="4"/>
    </row>
    <row r="221" spans="1:26" x14ac:dyDescent="0.25">
      <c r="A221" s="34">
        <v>12</v>
      </c>
      <c r="B221" s="31">
        <v>12</v>
      </c>
      <c r="C221" s="4" t="s">
        <v>46</v>
      </c>
      <c r="D221" s="4" t="s">
        <v>46</v>
      </c>
      <c r="E221" s="4" t="s">
        <v>469</v>
      </c>
      <c r="F221" s="4" t="s">
        <v>3</v>
      </c>
      <c r="G221" s="4" t="s">
        <v>492</v>
      </c>
      <c r="H221" s="4" t="s">
        <v>19</v>
      </c>
      <c r="I221" s="24">
        <v>275</v>
      </c>
      <c r="J221" s="24">
        <v>163.5</v>
      </c>
      <c r="K221" s="24">
        <v>52.6</v>
      </c>
      <c r="M221" s="24">
        <v>1</v>
      </c>
      <c r="O221" s="24">
        <v>1.5</v>
      </c>
      <c r="P221" s="24">
        <v>16</v>
      </c>
      <c r="Q221" s="24">
        <v>14</v>
      </c>
      <c r="R221" s="24">
        <v>3.9</v>
      </c>
      <c r="T221" s="24">
        <v>22.5</v>
      </c>
      <c r="X221" s="24">
        <f t="shared" si="7"/>
        <v>275</v>
      </c>
      <c r="Y221" s="8">
        <f t="shared" si="8"/>
        <v>0</v>
      </c>
      <c r="Z221" s="4"/>
    </row>
    <row r="222" spans="1:26" x14ac:dyDescent="0.25">
      <c r="A222" s="34">
        <v>13</v>
      </c>
      <c r="B222" s="31">
        <v>13</v>
      </c>
      <c r="C222" s="4" t="s">
        <v>493</v>
      </c>
      <c r="D222" s="4" t="s">
        <v>46</v>
      </c>
      <c r="E222" s="4" t="s">
        <v>469</v>
      </c>
      <c r="F222" s="4" t="s">
        <v>3</v>
      </c>
      <c r="G222" s="4" t="s">
        <v>492</v>
      </c>
      <c r="H222" s="4" t="s">
        <v>494</v>
      </c>
      <c r="I222" s="24">
        <v>197.3</v>
      </c>
      <c r="J222" s="24">
        <v>15.6</v>
      </c>
      <c r="K222" s="24">
        <v>41.7</v>
      </c>
      <c r="M222" s="24">
        <v>1.5</v>
      </c>
      <c r="O222" s="24">
        <v>0.5</v>
      </c>
      <c r="P222" s="24">
        <v>1.5</v>
      </c>
      <c r="Q222" s="24">
        <v>58</v>
      </c>
      <c r="R222" s="24">
        <v>3.6</v>
      </c>
      <c r="S222" s="24">
        <v>1</v>
      </c>
      <c r="T222" s="24">
        <v>73.900000000000006</v>
      </c>
      <c r="X222" s="24">
        <f t="shared" si="7"/>
        <v>197.3</v>
      </c>
      <c r="Y222" s="8">
        <f t="shared" si="8"/>
        <v>0</v>
      </c>
      <c r="Z222" s="4"/>
    </row>
    <row r="223" spans="1:26" x14ac:dyDescent="0.25">
      <c r="A223" s="34">
        <v>21</v>
      </c>
      <c r="B223" s="31">
        <v>21</v>
      </c>
      <c r="C223" s="4" t="s">
        <v>510</v>
      </c>
      <c r="D223" s="4" t="s">
        <v>500</v>
      </c>
      <c r="E223" s="4" t="s">
        <v>469</v>
      </c>
      <c r="F223" s="4" t="s">
        <v>3</v>
      </c>
      <c r="G223" s="4" t="s">
        <v>492</v>
      </c>
      <c r="H223" s="4" t="s">
        <v>494</v>
      </c>
      <c r="I223" s="24">
        <v>197</v>
      </c>
      <c r="J223" s="24">
        <v>137</v>
      </c>
      <c r="K223" s="24">
        <v>21.8</v>
      </c>
      <c r="L223" s="24">
        <v>25</v>
      </c>
      <c r="M223" s="24">
        <v>1</v>
      </c>
      <c r="N223" s="24">
        <v>1.5</v>
      </c>
      <c r="O223" s="24">
        <v>1.5</v>
      </c>
      <c r="Q223" s="24">
        <v>3.5</v>
      </c>
      <c r="R223" s="24">
        <v>2.5</v>
      </c>
      <c r="T223" s="24">
        <v>3.5</v>
      </c>
      <c r="X223" s="24">
        <f t="shared" si="7"/>
        <v>197.3</v>
      </c>
      <c r="Y223" s="8">
        <f t="shared" si="8"/>
        <v>-0.30000000000001137</v>
      </c>
      <c r="Z223" s="4"/>
    </row>
    <row r="224" spans="1:26" x14ac:dyDescent="0.25">
      <c r="A224" s="34">
        <v>8</v>
      </c>
      <c r="B224" s="31">
        <v>8</v>
      </c>
      <c r="C224" s="4" t="s">
        <v>483</v>
      </c>
      <c r="D224" s="4" t="s">
        <v>477</v>
      </c>
      <c r="E224" s="4" t="s">
        <v>469</v>
      </c>
      <c r="F224" s="4" t="s">
        <v>3</v>
      </c>
      <c r="G224" s="4" t="s">
        <v>484</v>
      </c>
      <c r="H224" s="4" t="s">
        <v>485</v>
      </c>
      <c r="I224" s="24">
        <v>90.3</v>
      </c>
      <c r="J224" s="24">
        <v>20.2</v>
      </c>
      <c r="K224" s="24">
        <v>35.200000000000003</v>
      </c>
      <c r="L224" s="24">
        <v>10.5</v>
      </c>
      <c r="Q224" s="24">
        <v>4.8</v>
      </c>
      <c r="R224" s="24">
        <v>1.6</v>
      </c>
      <c r="T224" s="24">
        <v>18</v>
      </c>
      <c r="X224" s="24">
        <f t="shared" si="7"/>
        <v>90.3</v>
      </c>
      <c r="Y224" s="8">
        <f t="shared" si="8"/>
        <v>0</v>
      </c>
      <c r="Z224" s="4"/>
    </row>
    <row r="225" spans="1:26" x14ac:dyDescent="0.25">
      <c r="A225" s="34">
        <v>36</v>
      </c>
      <c r="B225" s="31">
        <v>38</v>
      </c>
      <c r="C225" s="4" t="s">
        <v>549</v>
      </c>
      <c r="D225" s="4" t="s">
        <v>542</v>
      </c>
      <c r="E225" s="4" t="s">
        <v>469</v>
      </c>
      <c r="F225" s="4" t="s">
        <v>3</v>
      </c>
      <c r="G225" s="4" t="s">
        <v>15330</v>
      </c>
      <c r="H225" s="4" t="s">
        <v>550</v>
      </c>
      <c r="I225" s="24">
        <v>75</v>
      </c>
      <c r="J225" s="24">
        <v>20</v>
      </c>
      <c r="L225" s="24">
        <v>5</v>
      </c>
      <c r="O225" s="24">
        <v>0.3</v>
      </c>
      <c r="T225" s="24">
        <v>49.7</v>
      </c>
      <c r="X225" s="24">
        <f t="shared" si="7"/>
        <v>75</v>
      </c>
      <c r="Y225" s="8">
        <f t="shared" si="8"/>
        <v>0</v>
      </c>
      <c r="Z225" s="4"/>
    </row>
    <row r="226" spans="1:26" x14ac:dyDescent="0.25">
      <c r="A226" s="34">
        <v>30</v>
      </c>
      <c r="B226" s="31">
        <v>30</v>
      </c>
      <c r="C226" s="4" t="s">
        <v>533</v>
      </c>
      <c r="D226" s="4" t="s">
        <v>530</v>
      </c>
      <c r="E226" s="4" t="s">
        <v>469</v>
      </c>
      <c r="F226" s="4" t="s">
        <v>3</v>
      </c>
      <c r="G226" s="4" t="s">
        <v>534</v>
      </c>
      <c r="H226" s="4" t="s">
        <v>237</v>
      </c>
      <c r="I226" s="24">
        <v>81</v>
      </c>
      <c r="J226" s="24">
        <v>52.5</v>
      </c>
      <c r="K226" s="24">
        <v>13.2</v>
      </c>
      <c r="L226" s="24">
        <v>6.3</v>
      </c>
      <c r="O226" s="24">
        <v>1</v>
      </c>
      <c r="P226" s="24">
        <v>0.5</v>
      </c>
      <c r="Q226" s="24">
        <v>3.2</v>
      </c>
      <c r="R226" s="24">
        <v>4.3</v>
      </c>
      <c r="X226" s="24">
        <f t="shared" si="7"/>
        <v>81</v>
      </c>
      <c r="Y226" s="8">
        <f t="shared" si="8"/>
        <v>0</v>
      </c>
      <c r="Z226" s="4"/>
    </row>
    <row r="227" spans="1:26" x14ac:dyDescent="0.25">
      <c r="A227" s="34">
        <v>9</v>
      </c>
      <c r="B227" s="31">
        <v>9</v>
      </c>
      <c r="C227" s="4" t="s">
        <v>486</v>
      </c>
      <c r="D227" s="4" t="s">
        <v>46</v>
      </c>
      <c r="E227" s="4" t="s">
        <v>469</v>
      </c>
      <c r="F227" s="4" t="s">
        <v>3</v>
      </c>
      <c r="G227" s="4" t="s">
        <v>487</v>
      </c>
      <c r="H227" s="4" t="s">
        <v>391</v>
      </c>
      <c r="I227" s="24">
        <v>50.5</v>
      </c>
      <c r="J227" s="24">
        <v>38.4</v>
      </c>
      <c r="K227" s="24">
        <v>10.7</v>
      </c>
      <c r="Q227" s="24">
        <v>1</v>
      </c>
      <c r="R227" s="24">
        <v>0.4</v>
      </c>
      <c r="X227" s="24">
        <f t="shared" si="7"/>
        <v>50.499999999999993</v>
      </c>
      <c r="Y227" s="8">
        <f t="shared" si="8"/>
        <v>0</v>
      </c>
      <c r="Z227" s="4"/>
    </row>
    <row r="228" spans="1:26" x14ac:dyDescent="0.25">
      <c r="A228" s="34">
        <v>1</v>
      </c>
      <c r="B228" s="31">
        <v>1</v>
      </c>
      <c r="C228" s="4" t="s">
        <v>467</v>
      </c>
      <c r="D228" s="4" t="s">
        <v>468</v>
      </c>
      <c r="E228" s="4" t="s">
        <v>469</v>
      </c>
      <c r="F228" s="4" t="s">
        <v>3</v>
      </c>
      <c r="G228" s="4" t="s">
        <v>470</v>
      </c>
      <c r="H228" s="4" t="s">
        <v>471</v>
      </c>
      <c r="I228" s="24">
        <v>99.4</v>
      </c>
      <c r="J228" s="24">
        <v>52.2</v>
      </c>
      <c r="K228" s="24">
        <v>14.4</v>
      </c>
      <c r="M228" s="24">
        <v>0.5</v>
      </c>
      <c r="N228" s="24">
        <v>3.4</v>
      </c>
      <c r="O228" s="24">
        <v>1.6</v>
      </c>
      <c r="P228" s="24">
        <v>1.3</v>
      </c>
      <c r="Q228" s="24">
        <v>2</v>
      </c>
      <c r="R228" s="24">
        <v>1</v>
      </c>
      <c r="S228" s="24">
        <v>0.3</v>
      </c>
      <c r="T228" s="24">
        <v>22.7</v>
      </c>
      <c r="X228" s="24">
        <f t="shared" si="7"/>
        <v>99.4</v>
      </c>
      <c r="Y228" s="8">
        <f t="shared" si="8"/>
        <v>0</v>
      </c>
      <c r="Z228" s="4"/>
    </row>
    <row r="229" spans="1:26" x14ac:dyDescent="0.25">
      <c r="A229" s="34">
        <v>3</v>
      </c>
      <c r="B229" s="31">
        <v>3</v>
      </c>
      <c r="C229" s="4" t="s">
        <v>15203</v>
      </c>
      <c r="D229" s="4" t="s">
        <v>468</v>
      </c>
      <c r="E229" s="4" t="s">
        <v>469</v>
      </c>
      <c r="F229" s="4" t="s">
        <v>3</v>
      </c>
      <c r="G229" s="4" t="s">
        <v>15331</v>
      </c>
      <c r="H229" s="4" t="s">
        <v>154</v>
      </c>
      <c r="I229" s="24">
        <v>108</v>
      </c>
      <c r="J229" s="24">
        <v>77</v>
      </c>
      <c r="K229" s="24">
        <v>5</v>
      </c>
      <c r="O229" s="24">
        <v>4.5</v>
      </c>
      <c r="Q229" s="24">
        <v>1.5</v>
      </c>
      <c r="T229" s="24">
        <v>20</v>
      </c>
      <c r="X229" s="24">
        <f t="shared" si="7"/>
        <v>108</v>
      </c>
      <c r="Y229" s="8">
        <f t="shared" si="8"/>
        <v>0</v>
      </c>
      <c r="Z229" s="4"/>
    </row>
    <row r="230" spans="1:26" ht="30" x14ac:dyDescent="0.25">
      <c r="A230" s="34">
        <v>23</v>
      </c>
      <c r="B230" s="31">
        <v>23</v>
      </c>
      <c r="C230" s="4" t="s">
        <v>15204</v>
      </c>
      <c r="D230" s="5" t="s">
        <v>511</v>
      </c>
      <c r="E230" s="4" t="s">
        <v>469</v>
      </c>
      <c r="F230" s="4" t="s">
        <v>3</v>
      </c>
      <c r="G230" s="4" t="s">
        <v>513</v>
      </c>
      <c r="H230" s="4" t="s">
        <v>485</v>
      </c>
      <c r="I230" s="24">
        <v>337.9</v>
      </c>
      <c r="J230" s="24">
        <v>135</v>
      </c>
      <c r="K230" s="24">
        <v>44.7</v>
      </c>
      <c r="M230" s="24">
        <v>1.4</v>
      </c>
      <c r="N230" s="24">
        <v>0.8</v>
      </c>
      <c r="O230" s="24">
        <v>1.5</v>
      </c>
      <c r="P230" s="24">
        <v>13</v>
      </c>
      <c r="Q230" s="24">
        <v>14.7</v>
      </c>
      <c r="R230" s="24">
        <v>2</v>
      </c>
      <c r="T230" s="24">
        <v>124.8</v>
      </c>
      <c r="X230" s="24">
        <f t="shared" si="7"/>
        <v>337.9</v>
      </c>
      <c r="Y230" s="8">
        <f t="shared" si="8"/>
        <v>0</v>
      </c>
      <c r="Z230" s="11"/>
    </row>
    <row r="231" spans="1:26" x14ac:dyDescent="0.25">
      <c r="A231" s="34">
        <v>27</v>
      </c>
      <c r="B231" s="31">
        <v>27</v>
      </c>
      <c r="C231" s="4" t="s">
        <v>523</v>
      </c>
      <c r="D231" s="4" t="s">
        <v>520</v>
      </c>
      <c r="E231" s="4" t="s">
        <v>469</v>
      </c>
      <c r="F231" s="4" t="s">
        <v>3</v>
      </c>
      <c r="G231" s="4" t="s">
        <v>524</v>
      </c>
      <c r="H231" s="4"/>
      <c r="I231" s="24">
        <v>250.7</v>
      </c>
      <c r="J231" s="24">
        <v>136.69999999999999</v>
      </c>
      <c r="K231" s="24">
        <v>34.9</v>
      </c>
      <c r="L231" s="24">
        <v>15.8</v>
      </c>
      <c r="O231" s="24">
        <v>2</v>
      </c>
      <c r="P231" s="24">
        <v>9.8000000000000007</v>
      </c>
      <c r="Q231" s="24">
        <v>4.5</v>
      </c>
      <c r="R231" s="24">
        <v>7</v>
      </c>
      <c r="T231" s="24">
        <v>40</v>
      </c>
      <c r="X231" s="24">
        <f t="shared" si="7"/>
        <v>250.70000000000002</v>
      </c>
      <c r="Y231" s="8">
        <f t="shared" si="8"/>
        <v>0</v>
      </c>
      <c r="Z231" s="4"/>
    </row>
    <row r="232" spans="1:26" ht="30" x14ac:dyDescent="0.25">
      <c r="A232" s="34">
        <v>43</v>
      </c>
      <c r="B232" s="31">
        <v>49</v>
      </c>
      <c r="C232" s="4" t="s">
        <v>565</v>
      </c>
      <c r="D232" s="4" t="s">
        <v>562</v>
      </c>
      <c r="E232" s="4" t="s">
        <v>469</v>
      </c>
      <c r="F232" s="4" t="s">
        <v>3</v>
      </c>
      <c r="G232" s="5" t="s">
        <v>566</v>
      </c>
      <c r="H232" s="5" t="s">
        <v>567</v>
      </c>
      <c r="I232" s="24">
        <v>94.2</v>
      </c>
      <c r="J232" s="24">
        <v>50.2</v>
      </c>
      <c r="K232" s="24">
        <v>13.5</v>
      </c>
      <c r="L232" s="24">
        <v>6</v>
      </c>
      <c r="N232" s="24">
        <v>0.5</v>
      </c>
      <c r="O232" s="24">
        <v>2</v>
      </c>
      <c r="Q232" s="24">
        <v>20</v>
      </c>
      <c r="R232" s="24">
        <v>1</v>
      </c>
      <c r="T232" s="24">
        <v>1</v>
      </c>
      <c r="X232" s="24">
        <f t="shared" si="7"/>
        <v>94.2</v>
      </c>
      <c r="Y232" s="8">
        <f t="shared" si="8"/>
        <v>0</v>
      </c>
      <c r="Z232" s="4"/>
    </row>
    <row r="233" spans="1:26" x14ac:dyDescent="0.25">
      <c r="A233" s="34">
        <v>38</v>
      </c>
      <c r="B233" s="31">
        <v>41</v>
      </c>
      <c r="C233" s="4" t="s">
        <v>554</v>
      </c>
      <c r="D233" s="4" t="s">
        <v>542</v>
      </c>
      <c r="E233" s="4" t="s">
        <v>469</v>
      </c>
      <c r="F233" s="4" t="s">
        <v>3</v>
      </c>
      <c r="G233" s="4" t="s">
        <v>555</v>
      </c>
      <c r="H233" s="4" t="s">
        <v>39</v>
      </c>
      <c r="I233" s="24">
        <v>101</v>
      </c>
      <c r="J233" s="24">
        <v>85</v>
      </c>
      <c r="K233" s="24">
        <v>2.5</v>
      </c>
      <c r="M233" s="24">
        <v>1.5</v>
      </c>
      <c r="N233" s="24">
        <v>6</v>
      </c>
      <c r="O233" s="24">
        <v>5</v>
      </c>
      <c r="W233" s="24">
        <v>1</v>
      </c>
      <c r="X233" s="24">
        <f t="shared" si="7"/>
        <v>101</v>
      </c>
      <c r="Y233" s="8">
        <f t="shared" si="8"/>
        <v>0</v>
      </c>
      <c r="Z233" s="4"/>
    </row>
    <row r="234" spans="1:26" x14ac:dyDescent="0.25">
      <c r="A234" s="34">
        <v>7</v>
      </c>
      <c r="B234" s="31">
        <v>7</v>
      </c>
      <c r="C234" s="4" t="s">
        <v>480</v>
      </c>
      <c r="D234" s="4" t="s">
        <v>477</v>
      </c>
      <c r="E234" s="4" t="s">
        <v>469</v>
      </c>
      <c r="F234" s="4" t="s">
        <v>3</v>
      </c>
      <c r="G234" s="4" t="s">
        <v>481</v>
      </c>
      <c r="H234" s="5" t="s">
        <v>482</v>
      </c>
      <c r="I234" s="24">
        <v>117.4</v>
      </c>
      <c r="J234" s="24">
        <v>53.9</v>
      </c>
      <c r="K234" s="24">
        <v>40.1</v>
      </c>
      <c r="L234" s="24">
        <v>7</v>
      </c>
      <c r="O234" s="24">
        <v>2</v>
      </c>
      <c r="P234" s="24">
        <v>2</v>
      </c>
      <c r="Q234" s="24">
        <v>5</v>
      </c>
      <c r="R234" s="24">
        <v>1.4</v>
      </c>
      <c r="T234" s="24">
        <v>6</v>
      </c>
      <c r="X234" s="24">
        <f t="shared" si="7"/>
        <v>117.4</v>
      </c>
      <c r="Y234" s="8">
        <f t="shared" si="8"/>
        <v>0</v>
      </c>
      <c r="Z234" s="4"/>
    </row>
    <row r="235" spans="1:26" x14ac:dyDescent="0.25">
      <c r="A235" s="34">
        <v>47</v>
      </c>
      <c r="B235" s="31">
        <v>54</v>
      </c>
      <c r="C235" s="4" t="s">
        <v>573</v>
      </c>
      <c r="D235" s="4" t="s">
        <v>477</v>
      </c>
      <c r="E235" s="4" t="s">
        <v>469</v>
      </c>
      <c r="F235" s="4" t="s">
        <v>3</v>
      </c>
      <c r="G235" s="4" t="s">
        <v>574</v>
      </c>
      <c r="H235" s="4"/>
      <c r="I235" s="24">
        <v>60</v>
      </c>
      <c r="J235" s="24">
        <v>30</v>
      </c>
      <c r="Q235" s="24">
        <v>30</v>
      </c>
      <c r="X235" s="24">
        <f t="shared" si="7"/>
        <v>60</v>
      </c>
      <c r="Y235" s="8">
        <f t="shared" si="8"/>
        <v>0</v>
      </c>
      <c r="Z235" s="4"/>
    </row>
    <row r="236" spans="1:26" x14ac:dyDescent="0.25">
      <c r="A236" s="34">
        <v>32</v>
      </c>
      <c r="B236" s="31">
        <v>32</v>
      </c>
      <c r="C236" s="4" t="s">
        <v>538</v>
      </c>
      <c r="D236" s="4" t="s">
        <v>530</v>
      </c>
      <c r="E236" s="4" t="s">
        <v>469</v>
      </c>
      <c r="F236" s="4" t="s">
        <v>3</v>
      </c>
      <c r="G236" s="4" t="s">
        <v>539</v>
      </c>
      <c r="H236" s="4" t="s">
        <v>540</v>
      </c>
      <c r="I236" s="24">
        <v>132</v>
      </c>
      <c r="J236" s="24">
        <v>58.8</v>
      </c>
      <c r="O236" s="24">
        <v>1</v>
      </c>
      <c r="Q236" s="24">
        <v>1</v>
      </c>
      <c r="R236" s="24">
        <v>4</v>
      </c>
      <c r="T236" s="24">
        <v>67.2</v>
      </c>
      <c r="X236" s="24">
        <f t="shared" si="7"/>
        <v>132</v>
      </c>
      <c r="Y236" s="8">
        <f t="shared" si="8"/>
        <v>0</v>
      </c>
      <c r="Z236" s="4"/>
    </row>
    <row r="237" spans="1:26" x14ac:dyDescent="0.25">
      <c r="A237" s="34">
        <v>4</v>
      </c>
      <c r="B237" s="31">
        <v>4</v>
      </c>
      <c r="C237" s="4" t="s">
        <v>473</v>
      </c>
      <c r="D237" s="4" t="s">
        <v>468</v>
      </c>
      <c r="E237" s="4" t="s">
        <v>469</v>
      </c>
      <c r="F237" s="4" t="s">
        <v>3</v>
      </c>
      <c r="G237" s="4" t="s">
        <v>474</v>
      </c>
      <c r="H237" s="4" t="s">
        <v>475</v>
      </c>
      <c r="I237" s="24">
        <v>101</v>
      </c>
      <c r="J237" s="24">
        <v>53.4</v>
      </c>
      <c r="K237" s="24">
        <v>15.5</v>
      </c>
      <c r="N237" s="24">
        <v>3</v>
      </c>
      <c r="O237" s="24">
        <v>1.5</v>
      </c>
      <c r="R237" s="24">
        <v>1.6</v>
      </c>
      <c r="S237" s="24">
        <v>0.3</v>
      </c>
      <c r="T237" s="24">
        <v>25.7</v>
      </c>
      <c r="X237" s="24">
        <f t="shared" si="7"/>
        <v>101</v>
      </c>
      <c r="Y237" s="8">
        <f t="shared" si="8"/>
        <v>0</v>
      </c>
      <c r="Z237" s="4"/>
    </row>
    <row r="238" spans="1:26" x14ac:dyDescent="0.25">
      <c r="A238" s="34">
        <v>2</v>
      </c>
      <c r="B238" s="31">
        <v>2</v>
      </c>
      <c r="C238" s="4" t="s">
        <v>15205</v>
      </c>
      <c r="D238" s="4" t="s">
        <v>468</v>
      </c>
      <c r="E238" s="4" t="s">
        <v>469</v>
      </c>
      <c r="F238" s="4" t="s">
        <v>3</v>
      </c>
      <c r="G238" s="4" t="s">
        <v>472</v>
      </c>
      <c r="H238" s="4" t="s">
        <v>5</v>
      </c>
      <c r="I238" s="24">
        <v>68.2</v>
      </c>
      <c r="J238" s="24">
        <v>49.1</v>
      </c>
      <c r="K238" s="24">
        <v>4.5</v>
      </c>
      <c r="O238" s="24">
        <v>3</v>
      </c>
      <c r="R238" s="24">
        <v>0.5</v>
      </c>
      <c r="T238" s="24">
        <v>11.1</v>
      </c>
      <c r="X238" s="24">
        <f t="shared" si="7"/>
        <v>68.2</v>
      </c>
      <c r="Y238" s="8">
        <f t="shared" si="8"/>
        <v>0</v>
      </c>
      <c r="Z238" s="4"/>
    </row>
    <row r="239" spans="1:26" x14ac:dyDescent="0.25">
      <c r="A239" s="34">
        <v>39</v>
      </c>
      <c r="B239" s="31">
        <v>45</v>
      </c>
      <c r="C239" s="4" t="s">
        <v>556</v>
      </c>
      <c r="D239" s="4" t="s">
        <v>530</v>
      </c>
      <c r="E239" s="4" t="s">
        <v>469</v>
      </c>
      <c r="F239" s="4" t="s">
        <v>3</v>
      </c>
      <c r="G239" s="4" t="s">
        <v>557</v>
      </c>
      <c r="H239" s="4" t="s">
        <v>558</v>
      </c>
      <c r="I239" s="24">
        <v>261</v>
      </c>
      <c r="J239" s="24">
        <v>142</v>
      </c>
      <c r="K239" s="24">
        <v>12</v>
      </c>
      <c r="L239" s="24">
        <v>24</v>
      </c>
      <c r="M239" s="24">
        <v>3</v>
      </c>
      <c r="N239" s="24">
        <v>4</v>
      </c>
      <c r="O239" s="24">
        <v>2</v>
      </c>
      <c r="P239" s="24">
        <v>0.5</v>
      </c>
      <c r="Q239" s="24">
        <v>3</v>
      </c>
      <c r="T239" s="24">
        <v>70.5</v>
      </c>
      <c r="X239" s="24">
        <f t="shared" si="7"/>
        <v>261</v>
      </c>
      <c r="Y239" s="8">
        <f t="shared" si="8"/>
        <v>0</v>
      </c>
      <c r="Z239" s="4"/>
    </row>
    <row r="240" spans="1:26" x14ac:dyDescent="0.25">
      <c r="A240" s="34">
        <v>19</v>
      </c>
      <c r="B240" s="31">
        <v>19</v>
      </c>
      <c r="C240" s="4" t="s">
        <v>505</v>
      </c>
      <c r="D240" s="4" t="s">
        <v>500</v>
      </c>
      <c r="E240" s="4" t="s">
        <v>469</v>
      </c>
      <c r="F240" s="4" t="s">
        <v>3</v>
      </c>
      <c r="G240" s="4" t="s">
        <v>506</v>
      </c>
      <c r="H240" s="4" t="s">
        <v>507</v>
      </c>
      <c r="I240" s="24">
        <v>159.5</v>
      </c>
      <c r="J240" s="24">
        <v>114.1</v>
      </c>
      <c r="K240" s="24">
        <v>35.200000000000003</v>
      </c>
      <c r="O240" s="24">
        <v>2</v>
      </c>
      <c r="Q240" s="24">
        <v>3.7</v>
      </c>
      <c r="R240" s="24">
        <v>3.5</v>
      </c>
      <c r="S240" s="24">
        <v>1</v>
      </c>
      <c r="X240" s="24">
        <f t="shared" si="7"/>
        <v>159.5</v>
      </c>
      <c r="Y240" s="8">
        <f t="shared" si="8"/>
        <v>0</v>
      </c>
      <c r="Z240" s="4"/>
    </row>
    <row r="241" spans="1:26" x14ac:dyDescent="0.25">
      <c r="A241" s="34">
        <v>29</v>
      </c>
      <c r="B241" s="31">
        <v>29</v>
      </c>
      <c r="C241" s="4" t="s">
        <v>529</v>
      </c>
      <c r="D241" s="4" t="s">
        <v>530</v>
      </c>
      <c r="E241" s="4" t="s">
        <v>469</v>
      </c>
      <c r="F241" s="4" t="s">
        <v>3</v>
      </c>
      <c r="G241" s="4" t="s">
        <v>531</v>
      </c>
      <c r="H241" s="4" t="s">
        <v>532</v>
      </c>
      <c r="I241" s="24">
        <v>223.1</v>
      </c>
      <c r="J241" s="24">
        <v>137.5</v>
      </c>
      <c r="K241" s="24">
        <v>2.1</v>
      </c>
      <c r="L241" s="24">
        <v>9.5</v>
      </c>
      <c r="M241" s="24">
        <v>0.6</v>
      </c>
      <c r="N241" s="24">
        <v>1.7</v>
      </c>
      <c r="O241" s="24">
        <v>1.9</v>
      </c>
      <c r="P241" s="24">
        <v>0.4</v>
      </c>
      <c r="Q241" s="24">
        <v>1.2</v>
      </c>
      <c r="R241" s="24">
        <v>3.8</v>
      </c>
      <c r="T241" s="24">
        <v>64.400000000000006</v>
      </c>
      <c r="X241" s="24">
        <f t="shared" si="7"/>
        <v>223.1</v>
      </c>
      <c r="Y241" s="8">
        <f t="shared" si="8"/>
        <v>0</v>
      </c>
      <c r="Z241" s="4"/>
    </row>
    <row r="242" spans="1:26" x14ac:dyDescent="0.25">
      <c r="A242" s="34">
        <v>42</v>
      </c>
      <c r="B242" s="31">
        <v>48</v>
      </c>
      <c r="C242" s="4" t="s">
        <v>561</v>
      </c>
      <c r="D242" s="4" t="s">
        <v>562</v>
      </c>
      <c r="E242" s="4" t="s">
        <v>469</v>
      </c>
      <c r="F242" s="4" t="s">
        <v>3</v>
      </c>
      <c r="G242" s="4" t="s">
        <v>563</v>
      </c>
      <c r="H242" s="4" t="s">
        <v>564</v>
      </c>
      <c r="I242" s="24">
        <v>70</v>
      </c>
      <c r="J242" s="24">
        <v>45.5</v>
      </c>
      <c r="K242" s="24">
        <v>10</v>
      </c>
      <c r="L242" s="24">
        <v>9</v>
      </c>
      <c r="M242" s="24">
        <v>0.5</v>
      </c>
      <c r="N242" s="24">
        <v>3</v>
      </c>
      <c r="O242" s="24">
        <v>1.5</v>
      </c>
      <c r="P242" s="24">
        <v>0.2</v>
      </c>
      <c r="Q242" s="24">
        <v>0.3</v>
      </c>
      <c r="X242" s="24">
        <f t="shared" si="7"/>
        <v>70</v>
      </c>
      <c r="Y242" s="8">
        <f t="shared" si="8"/>
        <v>0</v>
      </c>
      <c r="Z242" s="4"/>
    </row>
    <row r="243" spans="1:26" x14ac:dyDescent="0.25">
      <c r="A243" s="34">
        <v>41</v>
      </c>
      <c r="B243" s="31">
        <v>47</v>
      </c>
      <c r="C243" s="4" t="s">
        <v>560</v>
      </c>
      <c r="D243" s="4" t="s">
        <v>477</v>
      </c>
      <c r="E243" s="4" t="s">
        <v>469</v>
      </c>
      <c r="F243" s="4" t="s">
        <v>3</v>
      </c>
      <c r="G243" s="4" t="s">
        <v>45</v>
      </c>
      <c r="H243" s="4"/>
      <c r="I243" s="24">
        <v>75</v>
      </c>
      <c r="J243" s="24">
        <v>40.200000000000003</v>
      </c>
      <c r="K243" s="24">
        <v>2.1</v>
      </c>
      <c r="Q243" s="24">
        <v>31.7</v>
      </c>
      <c r="R243" s="24">
        <v>1</v>
      </c>
      <c r="X243" s="24">
        <f t="shared" si="7"/>
        <v>75</v>
      </c>
      <c r="Y243" s="8">
        <f t="shared" si="8"/>
        <v>0</v>
      </c>
      <c r="Z243" s="4"/>
    </row>
    <row r="244" spans="1:26" x14ac:dyDescent="0.25">
      <c r="A244" s="34">
        <v>44</v>
      </c>
      <c r="B244" s="31">
        <v>51</v>
      </c>
      <c r="C244" s="4" t="s">
        <v>568</v>
      </c>
      <c r="D244" s="4" t="s">
        <v>468</v>
      </c>
      <c r="E244" s="4" t="s">
        <v>469</v>
      </c>
      <c r="F244" s="4" t="s">
        <v>3</v>
      </c>
      <c r="G244" s="4" t="s">
        <v>45</v>
      </c>
      <c r="H244" s="4"/>
      <c r="I244" s="24">
        <v>72</v>
      </c>
      <c r="J244" s="24">
        <v>24</v>
      </c>
      <c r="K244" s="24">
        <v>20</v>
      </c>
      <c r="L244" s="24">
        <v>28</v>
      </c>
      <c r="X244" s="24">
        <f t="shared" si="7"/>
        <v>72</v>
      </c>
      <c r="Y244" s="8">
        <f t="shared" si="8"/>
        <v>0</v>
      </c>
      <c r="Z244" s="4"/>
    </row>
    <row r="245" spans="1:26" ht="30" x14ac:dyDescent="0.25">
      <c r="A245" s="34">
        <v>15</v>
      </c>
      <c r="B245" s="31">
        <v>15</v>
      </c>
      <c r="C245" s="4" t="s">
        <v>496</v>
      </c>
      <c r="D245" s="4" t="s">
        <v>46</v>
      </c>
      <c r="E245" s="4" t="s">
        <v>469</v>
      </c>
      <c r="F245" s="4" t="s">
        <v>3</v>
      </c>
      <c r="G245" s="4" t="s">
        <v>497</v>
      </c>
      <c r="H245" s="5" t="s">
        <v>498</v>
      </c>
      <c r="X245" s="24">
        <f t="shared" si="7"/>
        <v>0</v>
      </c>
      <c r="Y245" s="8">
        <f t="shared" si="8"/>
        <v>0</v>
      </c>
      <c r="Z245" s="11"/>
    </row>
    <row r="246" spans="1:26" x14ac:dyDescent="0.25">
      <c r="A246" s="34">
        <v>5</v>
      </c>
      <c r="B246" s="31">
        <v>5</v>
      </c>
      <c r="C246" s="4" t="s">
        <v>476</v>
      </c>
      <c r="D246" s="4" t="s">
        <v>477</v>
      </c>
      <c r="E246" s="4" t="s">
        <v>469</v>
      </c>
      <c r="F246" s="4" t="s">
        <v>3</v>
      </c>
      <c r="G246" s="4" t="s">
        <v>478</v>
      </c>
      <c r="H246" s="4" t="s">
        <v>39</v>
      </c>
      <c r="I246" s="24">
        <v>105</v>
      </c>
      <c r="J246" s="24">
        <v>35.5</v>
      </c>
      <c r="K246" s="24">
        <v>40.200000000000003</v>
      </c>
      <c r="L246" s="24">
        <v>3</v>
      </c>
      <c r="Q246" s="24">
        <v>11</v>
      </c>
      <c r="R246" s="24">
        <v>1.5</v>
      </c>
      <c r="S246" s="24">
        <v>0.3</v>
      </c>
      <c r="T246" s="24">
        <v>13.5</v>
      </c>
      <c r="X246" s="24">
        <f t="shared" si="7"/>
        <v>105</v>
      </c>
      <c r="Y246" s="8">
        <f t="shared" si="8"/>
        <v>0</v>
      </c>
      <c r="Z246" s="4"/>
    </row>
    <row r="247" spans="1:26" x14ac:dyDescent="0.25">
      <c r="A247" s="34">
        <v>16</v>
      </c>
      <c r="B247" s="31">
        <v>16</v>
      </c>
      <c r="C247" s="4" t="s">
        <v>499</v>
      </c>
      <c r="D247" s="4" t="s">
        <v>500</v>
      </c>
      <c r="E247" s="4" t="s">
        <v>469</v>
      </c>
      <c r="F247" s="4" t="s">
        <v>3</v>
      </c>
      <c r="G247" s="4" t="s">
        <v>501</v>
      </c>
      <c r="H247" s="4" t="s">
        <v>502</v>
      </c>
      <c r="I247" s="24">
        <v>130</v>
      </c>
      <c r="J247" s="24">
        <v>36.200000000000003</v>
      </c>
      <c r="K247" s="24">
        <v>10.5</v>
      </c>
      <c r="O247" s="24">
        <v>0.3</v>
      </c>
      <c r="P247" s="24">
        <v>1</v>
      </c>
      <c r="R247" s="24">
        <v>2</v>
      </c>
      <c r="T247" s="24">
        <v>80</v>
      </c>
      <c r="X247" s="24">
        <f t="shared" si="7"/>
        <v>130</v>
      </c>
      <c r="Y247" s="8">
        <f t="shared" si="8"/>
        <v>0</v>
      </c>
      <c r="Z247" s="4"/>
    </row>
    <row r="248" spans="1:26" x14ac:dyDescent="0.25">
      <c r="A248" s="34">
        <v>17</v>
      </c>
      <c r="B248" s="31">
        <v>17</v>
      </c>
      <c r="C248" s="4" t="s">
        <v>15206</v>
      </c>
      <c r="D248" s="4" t="s">
        <v>500</v>
      </c>
      <c r="E248" s="4" t="s">
        <v>469</v>
      </c>
      <c r="F248" s="4" t="s">
        <v>3</v>
      </c>
      <c r="G248" s="4" t="s">
        <v>503</v>
      </c>
      <c r="H248" s="4" t="s">
        <v>237</v>
      </c>
      <c r="I248" s="24">
        <v>234.5</v>
      </c>
      <c r="J248" s="24">
        <v>135.5</v>
      </c>
      <c r="K248" s="24">
        <v>30</v>
      </c>
      <c r="L248" s="24">
        <v>30</v>
      </c>
      <c r="M248" s="24">
        <v>2</v>
      </c>
      <c r="N248" s="24">
        <v>10</v>
      </c>
      <c r="O248" s="24">
        <v>5</v>
      </c>
      <c r="P248" s="24">
        <v>15</v>
      </c>
      <c r="Q248" s="24">
        <v>5</v>
      </c>
      <c r="R248" s="24">
        <v>2</v>
      </c>
      <c r="X248" s="24">
        <f t="shared" si="7"/>
        <v>234.5</v>
      </c>
      <c r="Y248" s="8">
        <f t="shared" si="8"/>
        <v>0</v>
      </c>
      <c r="Z248" s="4"/>
    </row>
    <row r="249" spans="1:26" ht="30" x14ac:dyDescent="0.25">
      <c r="A249" s="34">
        <v>46</v>
      </c>
      <c r="B249" s="31">
        <v>53</v>
      </c>
      <c r="C249" s="4" t="s">
        <v>570</v>
      </c>
      <c r="D249" s="5" t="s">
        <v>511</v>
      </c>
      <c r="E249" s="4" t="s">
        <v>469</v>
      </c>
      <c r="F249" s="4" t="s">
        <v>3</v>
      </c>
      <c r="G249" s="4" t="s">
        <v>571</v>
      </c>
      <c r="H249" s="4" t="s">
        <v>572</v>
      </c>
      <c r="I249" s="24">
        <v>100</v>
      </c>
      <c r="J249" s="24">
        <v>50</v>
      </c>
      <c r="K249" s="24">
        <v>20</v>
      </c>
      <c r="L249" s="24">
        <v>10</v>
      </c>
      <c r="Q249" s="24">
        <v>20</v>
      </c>
      <c r="X249" s="24">
        <f t="shared" si="7"/>
        <v>100</v>
      </c>
      <c r="Y249" s="8">
        <f t="shared" si="8"/>
        <v>0</v>
      </c>
      <c r="Z249" s="4"/>
    </row>
    <row r="250" spans="1:26" x14ac:dyDescent="0.25">
      <c r="A250" s="34">
        <v>26</v>
      </c>
      <c r="B250" s="31">
        <v>26</v>
      </c>
      <c r="C250" s="4" t="s">
        <v>519</v>
      </c>
      <c r="D250" s="4" t="s">
        <v>520</v>
      </c>
      <c r="E250" s="4" t="s">
        <v>469</v>
      </c>
      <c r="F250" s="4" t="s">
        <v>3</v>
      </c>
      <c r="G250" s="4" t="s">
        <v>521</v>
      </c>
      <c r="H250" s="4" t="s">
        <v>522</v>
      </c>
      <c r="I250" s="24">
        <v>135.69999999999999</v>
      </c>
      <c r="J250" s="24">
        <v>66.099999999999994</v>
      </c>
      <c r="K250" s="24">
        <v>64.400000000000006</v>
      </c>
      <c r="P250" s="24">
        <v>2.2000000000000002</v>
      </c>
      <c r="R250" s="24">
        <v>3</v>
      </c>
      <c r="X250" s="24">
        <f t="shared" si="7"/>
        <v>135.69999999999999</v>
      </c>
      <c r="Y250" s="8">
        <f t="shared" si="8"/>
        <v>0</v>
      </c>
      <c r="Z250" s="4"/>
    </row>
    <row r="251" spans="1:26" x14ac:dyDescent="0.25">
      <c r="A251" s="34">
        <v>20</v>
      </c>
      <c r="B251" s="31">
        <v>20</v>
      </c>
      <c r="C251" s="4" t="s">
        <v>508</v>
      </c>
      <c r="D251" s="4" t="s">
        <v>500</v>
      </c>
      <c r="E251" s="4" t="s">
        <v>469</v>
      </c>
      <c r="F251" s="4" t="s">
        <v>3</v>
      </c>
      <c r="G251" s="4" t="s">
        <v>509</v>
      </c>
      <c r="H251" s="4" t="s">
        <v>374</v>
      </c>
      <c r="I251" s="24">
        <v>208</v>
      </c>
      <c r="J251" s="24">
        <v>102</v>
      </c>
      <c r="K251" s="24">
        <v>32.700000000000003</v>
      </c>
      <c r="L251" s="24">
        <v>23</v>
      </c>
      <c r="M251" s="24">
        <v>3</v>
      </c>
      <c r="N251" s="24">
        <v>1</v>
      </c>
      <c r="O251" s="24">
        <v>3</v>
      </c>
      <c r="P251" s="24">
        <v>1.8</v>
      </c>
      <c r="Q251" s="24">
        <v>6</v>
      </c>
      <c r="R251" s="24">
        <v>2</v>
      </c>
      <c r="S251" s="24">
        <v>0.5</v>
      </c>
      <c r="T251" s="24">
        <v>33</v>
      </c>
      <c r="X251" s="24">
        <f t="shared" si="7"/>
        <v>208</v>
      </c>
      <c r="Y251" s="8">
        <f t="shared" si="8"/>
        <v>0</v>
      </c>
      <c r="Z251" s="4"/>
    </row>
    <row r="252" spans="1:26" x14ac:dyDescent="0.25">
      <c r="A252" s="34">
        <v>11</v>
      </c>
      <c r="B252" s="31">
        <v>11</v>
      </c>
      <c r="C252" s="4" t="s">
        <v>490</v>
      </c>
      <c r="D252" s="4" t="s">
        <v>46</v>
      </c>
      <c r="E252" s="4" t="s">
        <v>469</v>
      </c>
      <c r="F252" s="4" t="s">
        <v>3</v>
      </c>
      <c r="G252" s="4" t="s">
        <v>491</v>
      </c>
      <c r="H252" s="4" t="s">
        <v>5</v>
      </c>
      <c r="I252" s="24">
        <v>126</v>
      </c>
      <c r="J252" s="24">
        <v>50</v>
      </c>
      <c r="K252" s="24">
        <v>9.6</v>
      </c>
      <c r="M252" s="24">
        <v>0.3</v>
      </c>
      <c r="O252" s="24">
        <v>1.4</v>
      </c>
      <c r="P252" s="24">
        <v>0.2</v>
      </c>
      <c r="Q252" s="24">
        <v>48.5</v>
      </c>
      <c r="R252" s="24">
        <v>1</v>
      </c>
      <c r="T252" s="24">
        <v>15</v>
      </c>
      <c r="X252" s="24">
        <f t="shared" si="7"/>
        <v>126</v>
      </c>
      <c r="Y252" s="8">
        <f t="shared" si="8"/>
        <v>0</v>
      </c>
      <c r="Z252" s="4"/>
    </row>
    <row r="253" spans="1:26" x14ac:dyDescent="0.25">
      <c r="A253" s="34">
        <v>35</v>
      </c>
      <c r="B253" s="31">
        <v>37</v>
      </c>
      <c r="C253" s="4" t="s">
        <v>546</v>
      </c>
      <c r="D253" s="4" t="s">
        <v>542</v>
      </c>
      <c r="E253" s="4" t="s">
        <v>469</v>
      </c>
      <c r="F253" s="4" t="s">
        <v>3</v>
      </c>
      <c r="G253" s="4" t="s">
        <v>547</v>
      </c>
      <c r="H253" s="4" t="s">
        <v>548</v>
      </c>
      <c r="I253" s="24">
        <v>70</v>
      </c>
      <c r="J253" s="24">
        <v>56</v>
      </c>
      <c r="Q253" s="24">
        <v>12</v>
      </c>
      <c r="R253" s="24">
        <v>2</v>
      </c>
      <c r="X253" s="24">
        <f t="shared" si="7"/>
        <v>70</v>
      </c>
      <c r="Y253" s="8">
        <f t="shared" si="8"/>
        <v>0</v>
      </c>
      <c r="Z253" s="4"/>
    </row>
    <row r="254" spans="1:26" x14ac:dyDescent="0.25">
      <c r="A254" s="34">
        <v>28</v>
      </c>
      <c r="B254" s="31">
        <v>28</v>
      </c>
      <c r="C254" s="4" t="s">
        <v>525</v>
      </c>
      <c r="D254" s="4" t="s">
        <v>526</v>
      </c>
      <c r="E254" s="4" t="s">
        <v>469</v>
      </c>
      <c r="F254" s="4" t="s">
        <v>3</v>
      </c>
      <c r="G254" s="4" t="s">
        <v>527</v>
      </c>
      <c r="H254" s="4" t="s">
        <v>528</v>
      </c>
      <c r="I254" s="24">
        <v>72.3</v>
      </c>
      <c r="J254" s="24">
        <v>43.7</v>
      </c>
      <c r="K254" s="24">
        <v>16.3</v>
      </c>
      <c r="L254" s="24">
        <v>5.5</v>
      </c>
      <c r="O254" s="24">
        <v>2</v>
      </c>
      <c r="P254" s="24">
        <v>1</v>
      </c>
      <c r="Q254" s="24">
        <v>2.8</v>
      </c>
      <c r="R254" s="24">
        <v>1</v>
      </c>
      <c r="X254" s="24">
        <f t="shared" ref="X254:X317" si="9">SUM(J254:W254)</f>
        <v>72.3</v>
      </c>
      <c r="Y254" s="8">
        <f t="shared" si="8"/>
        <v>0</v>
      </c>
      <c r="Z254" s="4"/>
    </row>
    <row r="255" spans="1:26" x14ac:dyDescent="0.25">
      <c r="A255" s="34">
        <v>45</v>
      </c>
      <c r="B255" s="31">
        <v>52</v>
      </c>
      <c r="C255" s="4" t="s">
        <v>569</v>
      </c>
      <c r="D255" s="4" t="s">
        <v>468</v>
      </c>
      <c r="E255" s="4" t="s">
        <v>469</v>
      </c>
      <c r="F255" s="4" t="s">
        <v>3</v>
      </c>
      <c r="G255" s="4"/>
      <c r="H255" s="4"/>
      <c r="I255" s="24">
        <v>115.6</v>
      </c>
      <c r="L255" s="24">
        <v>112.83</v>
      </c>
      <c r="Q255" s="24">
        <v>2.77</v>
      </c>
      <c r="X255" s="24">
        <f t="shared" si="9"/>
        <v>115.6</v>
      </c>
      <c r="Y255" s="8">
        <f t="shared" si="8"/>
        <v>0</v>
      </c>
      <c r="Z255" s="4"/>
    </row>
    <row r="256" spans="1:26" x14ac:dyDescent="0.25">
      <c r="A256" s="34">
        <v>20</v>
      </c>
      <c r="B256" s="31">
        <v>21</v>
      </c>
      <c r="C256" s="4" t="s">
        <v>626</v>
      </c>
      <c r="D256" s="4" t="s">
        <v>621</v>
      </c>
      <c r="E256" s="4" t="s">
        <v>576</v>
      </c>
      <c r="F256" s="4" t="s">
        <v>3</v>
      </c>
      <c r="G256" s="4" t="s">
        <v>627</v>
      </c>
      <c r="H256" s="4"/>
      <c r="I256" s="24">
        <v>185.44</v>
      </c>
      <c r="J256" s="24">
        <v>113.61</v>
      </c>
      <c r="K256" s="24">
        <v>64.069999999999993</v>
      </c>
      <c r="L256" s="24">
        <v>2.65</v>
      </c>
      <c r="Q256" s="24">
        <v>5.1100000000000003</v>
      </c>
      <c r="X256" s="24">
        <f t="shared" si="9"/>
        <v>185.44000000000003</v>
      </c>
      <c r="Y256" s="8">
        <f t="shared" si="8"/>
        <v>0</v>
      </c>
      <c r="Z256" s="4"/>
    </row>
    <row r="257" spans="1:26" x14ac:dyDescent="0.25">
      <c r="A257" s="34">
        <v>24</v>
      </c>
      <c r="B257" s="31">
        <v>29</v>
      </c>
      <c r="C257" s="4" t="s">
        <v>633</v>
      </c>
      <c r="D257" s="4" t="s">
        <v>490</v>
      </c>
      <c r="E257" s="4" t="s">
        <v>576</v>
      </c>
      <c r="F257" s="4" t="s">
        <v>3</v>
      </c>
      <c r="G257" s="4" t="s">
        <v>634</v>
      </c>
      <c r="H257" s="4" t="s">
        <v>635</v>
      </c>
      <c r="I257" s="24">
        <v>183</v>
      </c>
      <c r="J257" s="24">
        <v>113.15</v>
      </c>
      <c r="K257" s="24">
        <v>24.01</v>
      </c>
      <c r="Q257" s="24">
        <v>5.34</v>
      </c>
      <c r="T257" s="24">
        <v>40.5</v>
      </c>
      <c r="X257" s="24">
        <f t="shared" si="9"/>
        <v>183</v>
      </c>
      <c r="Y257" s="8">
        <f t="shared" si="8"/>
        <v>0</v>
      </c>
      <c r="Z257" s="4"/>
    </row>
    <row r="258" spans="1:26" x14ac:dyDescent="0.25">
      <c r="A258" s="34">
        <v>7</v>
      </c>
      <c r="B258" s="31">
        <v>7</v>
      </c>
      <c r="C258" s="4" t="s">
        <v>589</v>
      </c>
      <c r="D258" s="4" t="s">
        <v>587</v>
      </c>
      <c r="E258" s="4" t="s">
        <v>576</v>
      </c>
      <c r="F258" s="4" t="s">
        <v>3</v>
      </c>
      <c r="G258" s="4" t="s">
        <v>590</v>
      </c>
      <c r="H258" s="4" t="s">
        <v>591</v>
      </c>
      <c r="I258" s="24">
        <v>175.04</v>
      </c>
      <c r="J258" s="24">
        <v>106.65</v>
      </c>
      <c r="K258" s="24">
        <v>18.22</v>
      </c>
      <c r="L258" s="24">
        <v>7.95</v>
      </c>
      <c r="Q258" s="24">
        <v>14.22</v>
      </c>
      <c r="T258" s="24">
        <v>28</v>
      </c>
      <c r="X258" s="24">
        <f t="shared" si="9"/>
        <v>175.04</v>
      </c>
      <c r="Y258" s="8">
        <f t="shared" ref="Y258:Y321" si="10">I258-X258</f>
        <v>0</v>
      </c>
      <c r="Z258" s="4"/>
    </row>
    <row r="259" spans="1:26" x14ac:dyDescent="0.25">
      <c r="A259" s="34">
        <v>15</v>
      </c>
      <c r="B259" s="31">
        <v>15</v>
      </c>
      <c r="C259" s="4" t="s">
        <v>613</v>
      </c>
      <c r="D259" s="4" t="s">
        <v>607</v>
      </c>
      <c r="E259" s="4" t="s">
        <v>576</v>
      </c>
      <c r="F259" s="4" t="s">
        <v>3</v>
      </c>
      <c r="G259" s="4" t="s">
        <v>614</v>
      </c>
      <c r="H259" s="4" t="s">
        <v>615</v>
      </c>
      <c r="I259" s="24">
        <v>336</v>
      </c>
      <c r="J259" s="24">
        <v>48.5</v>
      </c>
      <c r="K259" s="24">
        <v>5.3</v>
      </c>
      <c r="Q259" s="24">
        <v>22.2</v>
      </c>
      <c r="T259" s="24">
        <v>260</v>
      </c>
      <c r="X259" s="24">
        <f t="shared" si="9"/>
        <v>336</v>
      </c>
      <c r="Y259" s="8">
        <f t="shared" si="10"/>
        <v>0</v>
      </c>
      <c r="Z259" s="11"/>
    </row>
    <row r="260" spans="1:26" x14ac:dyDescent="0.25">
      <c r="A260" s="34">
        <v>32</v>
      </c>
      <c r="B260" s="31">
        <v>37</v>
      </c>
      <c r="C260" s="4" t="s">
        <v>653</v>
      </c>
      <c r="D260" s="4" t="s">
        <v>654</v>
      </c>
      <c r="E260" s="4" t="s">
        <v>576</v>
      </c>
      <c r="F260" s="4" t="s">
        <v>3</v>
      </c>
      <c r="G260" s="4" t="s">
        <v>655</v>
      </c>
      <c r="H260" s="4" t="s">
        <v>656</v>
      </c>
      <c r="I260" s="24">
        <v>52.5</v>
      </c>
      <c r="J260" s="24">
        <v>32</v>
      </c>
      <c r="L260" s="24">
        <v>10</v>
      </c>
      <c r="Q260" s="24">
        <v>10.5</v>
      </c>
      <c r="X260" s="24">
        <f t="shared" si="9"/>
        <v>52.5</v>
      </c>
      <c r="Y260" s="8">
        <f t="shared" si="10"/>
        <v>0</v>
      </c>
      <c r="Z260" s="4"/>
    </row>
    <row r="261" spans="1:26" x14ac:dyDescent="0.25">
      <c r="A261" s="34">
        <v>8</v>
      </c>
      <c r="B261" s="31">
        <v>8</v>
      </c>
      <c r="C261" s="4" t="s">
        <v>592</v>
      </c>
      <c r="D261" s="4" t="s">
        <v>587</v>
      </c>
      <c r="E261" s="4" t="s">
        <v>576</v>
      </c>
      <c r="F261" s="4" t="s">
        <v>3</v>
      </c>
      <c r="G261" s="4" t="s">
        <v>593</v>
      </c>
      <c r="H261" s="4" t="s">
        <v>216</v>
      </c>
      <c r="I261" s="24">
        <v>77.8</v>
      </c>
      <c r="J261" s="24">
        <v>58.75</v>
      </c>
      <c r="K261" s="24">
        <v>13.21</v>
      </c>
      <c r="L261" s="24">
        <v>2.0499999999999998</v>
      </c>
      <c r="Q261" s="24">
        <v>3.79</v>
      </c>
      <c r="X261" s="24">
        <f t="shared" si="9"/>
        <v>77.800000000000011</v>
      </c>
      <c r="Y261" s="8">
        <f t="shared" si="10"/>
        <v>0</v>
      </c>
      <c r="Z261" s="4"/>
    </row>
    <row r="262" spans="1:26" x14ac:dyDescent="0.25">
      <c r="A262" s="34">
        <v>6</v>
      </c>
      <c r="B262" s="31">
        <v>6</v>
      </c>
      <c r="C262" s="4" t="s">
        <v>586</v>
      </c>
      <c r="D262" s="4" t="s">
        <v>587</v>
      </c>
      <c r="E262" s="4" t="s">
        <v>576</v>
      </c>
      <c r="F262" s="4" t="s">
        <v>3</v>
      </c>
      <c r="G262" s="4" t="s">
        <v>588</v>
      </c>
      <c r="H262" s="4" t="s">
        <v>19</v>
      </c>
      <c r="I262" s="24">
        <v>185</v>
      </c>
      <c r="J262" s="24">
        <v>146</v>
      </c>
      <c r="K262" s="24">
        <v>34</v>
      </c>
      <c r="N262" s="24">
        <v>1</v>
      </c>
      <c r="Q262" s="24">
        <v>4</v>
      </c>
      <c r="X262" s="24">
        <f t="shared" si="9"/>
        <v>185</v>
      </c>
      <c r="Y262" s="8">
        <f t="shared" si="10"/>
        <v>0</v>
      </c>
      <c r="Z262" s="4"/>
    </row>
    <row r="263" spans="1:26" x14ac:dyDescent="0.25">
      <c r="A263" s="34">
        <v>9</v>
      </c>
      <c r="B263" s="31">
        <v>9</v>
      </c>
      <c r="C263" s="4" t="s">
        <v>594</v>
      </c>
      <c r="D263" s="4" t="s">
        <v>587</v>
      </c>
      <c r="E263" s="4" t="s">
        <v>576</v>
      </c>
      <c r="F263" s="4" t="s">
        <v>3</v>
      </c>
      <c r="G263" s="4" t="s">
        <v>595</v>
      </c>
      <c r="H263" s="4" t="s">
        <v>39</v>
      </c>
      <c r="I263" s="24">
        <v>127.47</v>
      </c>
      <c r="J263" s="24">
        <v>59.91</v>
      </c>
      <c r="K263" s="24">
        <v>33.880000000000003</v>
      </c>
      <c r="L263" s="24">
        <v>16.2</v>
      </c>
      <c r="Q263" s="24">
        <v>17.48</v>
      </c>
      <c r="X263" s="24">
        <f t="shared" si="9"/>
        <v>127.47</v>
      </c>
      <c r="Y263" s="8">
        <f t="shared" si="10"/>
        <v>0</v>
      </c>
      <c r="Z263" s="4"/>
    </row>
    <row r="264" spans="1:26" x14ac:dyDescent="0.25">
      <c r="A264" s="34">
        <v>26</v>
      </c>
      <c r="B264" s="31">
        <v>31</v>
      </c>
      <c r="C264" s="4" t="s">
        <v>638</v>
      </c>
      <c r="D264" s="4" t="s">
        <v>639</v>
      </c>
      <c r="E264" s="4" t="s">
        <v>576</v>
      </c>
      <c r="F264" s="4" t="s">
        <v>3</v>
      </c>
      <c r="G264" s="4" t="s">
        <v>640</v>
      </c>
      <c r="H264" s="4" t="s">
        <v>216</v>
      </c>
      <c r="I264" s="24">
        <v>579</v>
      </c>
      <c r="J264" s="24">
        <v>161.77000000000001</v>
      </c>
      <c r="K264" s="24">
        <v>13.59</v>
      </c>
      <c r="L264" s="24">
        <v>19.059999999999999</v>
      </c>
      <c r="N264" s="24">
        <v>1</v>
      </c>
      <c r="Q264" s="24">
        <v>3.11</v>
      </c>
      <c r="T264" s="24">
        <v>379</v>
      </c>
      <c r="U264" s="24">
        <v>1.47</v>
      </c>
      <c r="X264" s="24">
        <f t="shared" si="9"/>
        <v>579</v>
      </c>
      <c r="Y264" s="8">
        <f t="shared" si="10"/>
        <v>0</v>
      </c>
      <c r="Z264" s="4"/>
    </row>
    <row r="265" spans="1:26" x14ac:dyDescent="0.25">
      <c r="A265" s="34">
        <v>33</v>
      </c>
      <c r="B265" s="31">
        <v>38</v>
      </c>
      <c r="C265" s="4" t="s">
        <v>657</v>
      </c>
      <c r="D265" s="4" t="s">
        <v>654</v>
      </c>
      <c r="E265" s="4" t="s">
        <v>576</v>
      </c>
      <c r="F265" s="4" t="s">
        <v>3</v>
      </c>
      <c r="G265" s="4" t="s">
        <v>658</v>
      </c>
      <c r="H265" s="4" t="s">
        <v>659</v>
      </c>
      <c r="I265" s="24">
        <v>74</v>
      </c>
      <c r="J265" s="24">
        <v>30.36</v>
      </c>
      <c r="K265" s="24">
        <v>12.11</v>
      </c>
      <c r="L265" s="24">
        <v>5.91</v>
      </c>
      <c r="Q265" s="24">
        <v>2.12</v>
      </c>
      <c r="T265" s="24">
        <v>23.5</v>
      </c>
      <c r="X265" s="24">
        <f t="shared" si="9"/>
        <v>74</v>
      </c>
      <c r="Y265" s="8">
        <f t="shared" si="10"/>
        <v>0</v>
      </c>
      <c r="Z265" s="4"/>
    </row>
    <row r="266" spans="1:26" x14ac:dyDescent="0.25">
      <c r="A266" s="34">
        <v>14</v>
      </c>
      <c r="B266" s="31">
        <v>14</v>
      </c>
      <c r="C266" s="4" t="s">
        <v>610</v>
      </c>
      <c r="D266" s="4" t="s">
        <v>607</v>
      </c>
      <c r="E266" s="4" t="s">
        <v>576</v>
      </c>
      <c r="F266" s="4" t="s">
        <v>3</v>
      </c>
      <c r="G266" s="4" t="s">
        <v>611</v>
      </c>
      <c r="H266" s="4" t="s">
        <v>612</v>
      </c>
      <c r="I266" s="24">
        <v>103.67</v>
      </c>
      <c r="J266" s="24">
        <v>65.56</v>
      </c>
      <c r="K266" s="24">
        <v>0.6</v>
      </c>
      <c r="Q266" s="24">
        <v>24.26</v>
      </c>
      <c r="T266" s="24">
        <v>13.25</v>
      </c>
      <c r="X266" s="24">
        <f t="shared" si="9"/>
        <v>103.67</v>
      </c>
      <c r="Y266" s="8">
        <f t="shared" si="10"/>
        <v>0</v>
      </c>
      <c r="Z266" s="4"/>
    </row>
    <row r="267" spans="1:26" x14ac:dyDescent="0.25">
      <c r="A267" s="34">
        <v>17</v>
      </c>
      <c r="B267" s="31">
        <v>17</v>
      </c>
      <c r="C267" s="4" t="s">
        <v>617</v>
      </c>
      <c r="D267" s="4" t="s">
        <v>607</v>
      </c>
      <c r="E267" s="4" t="s">
        <v>576</v>
      </c>
      <c r="F267" s="4" t="s">
        <v>3</v>
      </c>
      <c r="G267" s="4" t="s">
        <v>618</v>
      </c>
      <c r="H267" s="4" t="s">
        <v>619</v>
      </c>
      <c r="I267" s="24">
        <v>285.93</v>
      </c>
      <c r="J267" s="24">
        <v>83.2</v>
      </c>
      <c r="K267" s="24">
        <v>27.5</v>
      </c>
      <c r="L267" s="24">
        <v>16.03</v>
      </c>
      <c r="N267" s="24">
        <v>2</v>
      </c>
      <c r="Q267" s="24">
        <v>37.200000000000003</v>
      </c>
      <c r="T267" s="24">
        <v>120</v>
      </c>
      <c r="X267" s="24">
        <f t="shared" si="9"/>
        <v>285.93</v>
      </c>
      <c r="Y267" s="8">
        <f t="shared" si="10"/>
        <v>0</v>
      </c>
      <c r="Z267" s="4"/>
    </row>
    <row r="268" spans="1:26" x14ac:dyDescent="0.25">
      <c r="A268" s="34">
        <v>28</v>
      </c>
      <c r="B268" s="31">
        <v>33</v>
      </c>
      <c r="C268" s="4" t="s">
        <v>643</v>
      </c>
      <c r="D268" s="4" t="s">
        <v>644</v>
      </c>
      <c r="E268" s="4" t="s">
        <v>576</v>
      </c>
      <c r="F268" s="4" t="s">
        <v>3</v>
      </c>
      <c r="G268" s="4" t="s">
        <v>645</v>
      </c>
      <c r="H268" s="4" t="s">
        <v>328</v>
      </c>
      <c r="I268" s="24">
        <v>106.4</v>
      </c>
      <c r="J268" s="24">
        <v>59.85</v>
      </c>
      <c r="K268" s="24">
        <v>20.399999999999999</v>
      </c>
      <c r="L268" s="24">
        <v>7.37</v>
      </c>
      <c r="Q268" s="24">
        <v>5.0599999999999996</v>
      </c>
      <c r="T268" s="24">
        <v>13.72</v>
      </c>
      <c r="X268" s="24">
        <f t="shared" si="9"/>
        <v>106.4</v>
      </c>
      <c r="Y268" s="8">
        <f t="shared" si="10"/>
        <v>0</v>
      </c>
      <c r="Z268" s="4"/>
    </row>
    <row r="269" spans="1:26" x14ac:dyDescent="0.25">
      <c r="A269" s="34">
        <v>38</v>
      </c>
      <c r="B269" s="31">
        <v>44</v>
      </c>
      <c r="C269" s="4" t="s">
        <v>669</v>
      </c>
      <c r="D269" s="4" t="s">
        <v>665</v>
      </c>
      <c r="E269" s="4" t="s">
        <v>576</v>
      </c>
      <c r="F269" s="4" t="s">
        <v>3</v>
      </c>
      <c r="G269" s="4" t="s">
        <v>670</v>
      </c>
      <c r="H269" s="4" t="s">
        <v>230</v>
      </c>
      <c r="I269" s="24">
        <v>74.05</v>
      </c>
      <c r="J269" s="24">
        <v>67.8</v>
      </c>
      <c r="K269" s="24">
        <v>0.74</v>
      </c>
      <c r="L269" s="24">
        <v>1.22</v>
      </c>
      <c r="Q269" s="24">
        <v>4.29</v>
      </c>
      <c r="X269" s="24">
        <f t="shared" si="9"/>
        <v>74.05</v>
      </c>
      <c r="Y269" s="8">
        <f t="shared" si="10"/>
        <v>0</v>
      </c>
      <c r="Z269" s="4"/>
    </row>
    <row r="270" spans="1:26" x14ac:dyDescent="0.25">
      <c r="A270" s="34">
        <v>36</v>
      </c>
      <c r="B270" s="31">
        <v>42</v>
      </c>
      <c r="C270" s="4" t="s">
        <v>664</v>
      </c>
      <c r="D270" s="4" t="s">
        <v>665</v>
      </c>
      <c r="E270" s="4" t="s">
        <v>576</v>
      </c>
      <c r="F270" s="4" t="s">
        <v>3</v>
      </c>
      <c r="G270" s="4" t="s">
        <v>666</v>
      </c>
      <c r="H270" s="4" t="s">
        <v>667</v>
      </c>
      <c r="I270" s="24">
        <v>51.07</v>
      </c>
      <c r="J270" s="24">
        <v>48.75</v>
      </c>
      <c r="K270" s="24">
        <v>1.25</v>
      </c>
      <c r="Q270" s="24">
        <v>1.07</v>
      </c>
      <c r="X270" s="24">
        <f t="shared" si="9"/>
        <v>51.07</v>
      </c>
      <c r="Y270" s="8">
        <f t="shared" si="10"/>
        <v>0</v>
      </c>
      <c r="Z270" s="4"/>
    </row>
    <row r="271" spans="1:26" x14ac:dyDescent="0.25">
      <c r="A271" s="34">
        <v>30</v>
      </c>
      <c r="B271" s="31">
        <v>35</v>
      </c>
      <c r="C271" s="4" t="s">
        <v>649</v>
      </c>
      <c r="D271" s="4" t="s">
        <v>647</v>
      </c>
      <c r="E271" s="4" t="s">
        <v>576</v>
      </c>
      <c r="F271" s="4" t="s">
        <v>3</v>
      </c>
      <c r="G271" s="4" t="s">
        <v>650</v>
      </c>
      <c r="H271" s="4" t="s">
        <v>369</v>
      </c>
      <c r="I271" s="24">
        <v>264</v>
      </c>
      <c r="J271" s="24">
        <v>138.5</v>
      </c>
      <c r="K271" s="24">
        <v>4.5</v>
      </c>
      <c r="L271" s="24">
        <v>3.1</v>
      </c>
      <c r="Q271" s="24">
        <v>9</v>
      </c>
      <c r="T271" s="24">
        <v>56</v>
      </c>
      <c r="U271" s="24">
        <v>52.9</v>
      </c>
      <c r="X271" s="24">
        <f t="shared" si="9"/>
        <v>264</v>
      </c>
      <c r="Y271" s="8">
        <f t="shared" si="10"/>
        <v>0</v>
      </c>
      <c r="Z271" s="4"/>
    </row>
    <row r="272" spans="1:26" x14ac:dyDescent="0.25">
      <c r="A272" s="34">
        <v>10</v>
      </c>
      <c r="B272" s="31">
        <v>10</v>
      </c>
      <c r="C272" s="4" t="s">
        <v>596</v>
      </c>
      <c r="D272" s="4" t="s">
        <v>597</v>
      </c>
      <c r="E272" s="4" t="s">
        <v>576</v>
      </c>
      <c r="F272" s="4" t="s">
        <v>3</v>
      </c>
      <c r="G272" s="4" t="s">
        <v>598</v>
      </c>
      <c r="H272" s="4" t="s">
        <v>599</v>
      </c>
      <c r="I272" s="24">
        <v>83.67</v>
      </c>
      <c r="J272" s="24">
        <v>44.42</v>
      </c>
      <c r="K272" s="24">
        <v>3.64</v>
      </c>
      <c r="L272" s="24">
        <v>10.35</v>
      </c>
      <c r="Q272" s="24">
        <v>19.420000000000002</v>
      </c>
      <c r="T272" s="24">
        <v>5.84</v>
      </c>
      <c r="X272" s="24">
        <f t="shared" si="9"/>
        <v>83.670000000000016</v>
      </c>
      <c r="Y272" s="8">
        <f t="shared" si="10"/>
        <v>0</v>
      </c>
      <c r="Z272" s="4"/>
    </row>
    <row r="273" spans="1:26" x14ac:dyDescent="0.25">
      <c r="A273" s="34">
        <v>1</v>
      </c>
      <c r="B273" s="31">
        <v>1</v>
      </c>
      <c r="C273" s="4" t="s">
        <v>575</v>
      </c>
      <c r="D273" s="4" t="s">
        <v>575</v>
      </c>
      <c r="E273" s="4" t="s">
        <v>576</v>
      </c>
      <c r="F273" s="4" t="s">
        <v>3</v>
      </c>
      <c r="G273" s="4" t="s">
        <v>577</v>
      </c>
      <c r="H273" s="4" t="s">
        <v>19</v>
      </c>
      <c r="I273" s="24">
        <v>154</v>
      </c>
      <c r="J273" s="24">
        <v>111.31</v>
      </c>
      <c r="K273" s="24">
        <v>20.23</v>
      </c>
      <c r="Q273" s="24">
        <v>7.15</v>
      </c>
      <c r="T273" s="24">
        <v>15.31</v>
      </c>
      <c r="X273" s="24">
        <f t="shared" si="9"/>
        <v>154</v>
      </c>
      <c r="Y273" s="8">
        <f t="shared" si="10"/>
        <v>0</v>
      </c>
      <c r="Z273" s="4"/>
    </row>
    <row r="274" spans="1:26" x14ac:dyDescent="0.25">
      <c r="A274" s="34">
        <v>3</v>
      </c>
      <c r="B274" s="31">
        <v>3</v>
      </c>
      <c r="C274" s="4" t="s">
        <v>581</v>
      </c>
      <c r="D274" s="4" t="s">
        <v>575</v>
      </c>
      <c r="E274" s="4" t="s">
        <v>576</v>
      </c>
      <c r="F274" s="4" t="s">
        <v>3</v>
      </c>
      <c r="G274" s="4" t="s">
        <v>582</v>
      </c>
      <c r="H274" s="4" t="s">
        <v>13</v>
      </c>
      <c r="I274" s="24">
        <v>114.61</v>
      </c>
      <c r="J274" s="24">
        <v>54.12</v>
      </c>
      <c r="L274" s="24">
        <v>26.3</v>
      </c>
      <c r="Q274" s="24">
        <v>8.39</v>
      </c>
      <c r="T274" s="24">
        <v>25.8</v>
      </c>
      <c r="X274" s="24">
        <f t="shared" si="9"/>
        <v>114.61</v>
      </c>
      <c r="Y274" s="8">
        <f t="shared" si="10"/>
        <v>0</v>
      </c>
      <c r="Z274" s="4"/>
    </row>
    <row r="275" spans="1:26" x14ac:dyDescent="0.25">
      <c r="A275" s="34">
        <v>4</v>
      </c>
      <c r="B275" s="31">
        <v>4</v>
      </c>
      <c r="C275" s="4" t="s">
        <v>583</v>
      </c>
      <c r="D275" s="4" t="s">
        <v>575</v>
      </c>
      <c r="E275" s="4" t="s">
        <v>576</v>
      </c>
      <c r="F275" s="4" t="s">
        <v>3</v>
      </c>
      <c r="G275" s="4" t="s">
        <v>582</v>
      </c>
      <c r="H275" s="4" t="s">
        <v>13</v>
      </c>
      <c r="I275" s="24">
        <v>344.5</v>
      </c>
      <c r="J275" s="24">
        <v>157.78</v>
      </c>
      <c r="K275" s="24">
        <v>53.6</v>
      </c>
      <c r="Q275" s="24">
        <v>51.12</v>
      </c>
      <c r="T275" s="24">
        <v>82</v>
      </c>
      <c r="X275" s="24">
        <f t="shared" si="9"/>
        <v>344.5</v>
      </c>
      <c r="Y275" s="8">
        <f t="shared" si="10"/>
        <v>0</v>
      </c>
      <c r="Z275" s="4"/>
    </row>
    <row r="276" spans="1:26" x14ac:dyDescent="0.25">
      <c r="A276" s="34">
        <v>37</v>
      </c>
      <c r="B276" s="31">
        <v>43</v>
      </c>
      <c r="C276" s="4" t="s">
        <v>665</v>
      </c>
      <c r="D276" s="4" t="s">
        <v>665</v>
      </c>
      <c r="E276" s="4" t="s">
        <v>576</v>
      </c>
      <c r="F276" s="4" t="s">
        <v>3</v>
      </c>
      <c r="G276" s="4" t="s">
        <v>668</v>
      </c>
      <c r="H276" s="4" t="s">
        <v>374</v>
      </c>
      <c r="I276" s="24">
        <v>51.72</v>
      </c>
      <c r="J276" s="24">
        <v>35.840000000000003</v>
      </c>
      <c r="K276" s="24">
        <v>12.88</v>
      </c>
      <c r="Q276" s="24">
        <v>3</v>
      </c>
      <c r="X276" s="24">
        <f t="shared" si="9"/>
        <v>51.720000000000006</v>
      </c>
      <c r="Y276" s="8">
        <f t="shared" si="10"/>
        <v>0</v>
      </c>
      <c r="Z276" s="4"/>
    </row>
    <row r="277" spans="1:26" x14ac:dyDescent="0.25">
      <c r="A277" s="34">
        <v>27</v>
      </c>
      <c r="B277" s="31">
        <v>32</v>
      </c>
      <c r="C277" s="4" t="s">
        <v>641</v>
      </c>
      <c r="D277" s="4" t="s">
        <v>639</v>
      </c>
      <c r="E277" s="4" t="s">
        <v>576</v>
      </c>
      <c r="F277" s="4" t="s">
        <v>3</v>
      </c>
      <c r="G277" s="4" t="s">
        <v>642</v>
      </c>
      <c r="H277" s="4" t="s">
        <v>154</v>
      </c>
      <c r="I277" s="24">
        <v>62.53</v>
      </c>
      <c r="J277" s="24">
        <v>49.82</v>
      </c>
      <c r="K277" s="24">
        <v>1.89</v>
      </c>
      <c r="L277" s="24">
        <v>3.98</v>
      </c>
      <c r="Q277" s="24">
        <v>4.32</v>
      </c>
      <c r="U277" s="24">
        <v>2.52</v>
      </c>
      <c r="X277" s="24">
        <f t="shared" si="9"/>
        <v>62.53</v>
      </c>
      <c r="Y277" s="8">
        <f t="shared" si="10"/>
        <v>0</v>
      </c>
      <c r="Z277" s="4"/>
    </row>
    <row r="278" spans="1:26" x14ac:dyDescent="0.25">
      <c r="A278" s="34">
        <v>5</v>
      </c>
      <c r="B278" s="31">
        <v>5</v>
      </c>
      <c r="C278" s="4" t="s">
        <v>584</v>
      </c>
      <c r="D278" s="4" t="s">
        <v>575</v>
      </c>
      <c r="E278" s="4" t="s">
        <v>576</v>
      </c>
      <c r="F278" s="4" t="s">
        <v>3</v>
      </c>
      <c r="G278" s="4" t="s">
        <v>585</v>
      </c>
      <c r="H278" s="4" t="s">
        <v>154</v>
      </c>
      <c r="I278" s="24">
        <v>244.95</v>
      </c>
      <c r="J278" s="24">
        <v>125.12</v>
      </c>
      <c r="K278" s="24">
        <v>35.979999999999997</v>
      </c>
      <c r="L278" s="24">
        <v>41.2</v>
      </c>
      <c r="Q278" s="24">
        <v>35.26</v>
      </c>
      <c r="T278" s="24">
        <v>7.39</v>
      </c>
      <c r="X278" s="24">
        <f t="shared" si="9"/>
        <v>244.95</v>
      </c>
      <c r="Y278" s="8">
        <f t="shared" si="10"/>
        <v>0</v>
      </c>
      <c r="Z278" s="4"/>
    </row>
    <row r="279" spans="1:26" x14ac:dyDescent="0.25">
      <c r="A279" s="34">
        <v>34</v>
      </c>
      <c r="B279" s="31">
        <v>39</v>
      </c>
      <c r="C279" s="4" t="s">
        <v>660</v>
      </c>
      <c r="D279" s="4" t="s">
        <v>654</v>
      </c>
      <c r="E279" s="4" t="s">
        <v>576</v>
      </c>
      <c r="F279" s="4" t="s">
        <v>3</v>
      </c>
      <c r="G279" s="4" t="s">
        <v>661</v>
      </c>
      <c r="H279" s="4" t="s">
        <v>662</v>
      </c>
      <c r="I279" s="24">
        <v>129.34</v>
      </c>
      <c r="J279" s="24">
        <v>35.47</v>
      </c>
      <c r="K279" s="24">
        <v>37.19</v>
      </c>
      <c r="L279" s="24">
        <v>2.68</v>
      </c>
      <c r="Q279" s="24">
        <v>2</v>
      </c>
      <c r="T279" s="24">
        <v>52</v>
      </c>
      <c r="X279" s="24">
        <f t="shared" si="9"/>
        <v>129.34</v>
      </c>
      <c r="Y279" s="8">
        <f t="shared" si="10"/>
        <v>0</v>
      </c>
      <c r="Z279" s="4"/>
    </row>
    <row r="280" spans="1:26" x14ac:dyDescent="0.25">
      <c r="A280" s="34">
        <v>35</v>
      </c>
      <c r="B280" s="31">
        <v>40</v>
      </c>
      <c r="C280" s="4" t="s">
        <v>663</v>
      </c>
      <c r="D280" s="4" t="s">
        <v>654</v>
      </c>
      <c r="E280" s="4" t="s">
        <v>576</v>
      </c>
      <c r="F280" s="4" t="s">
        <v>3</v>
      </c>
      <c r="G280" s="4" t="s">
        <v>661</v>
      </c>
      <c r="H280" s="4" t="s">
        <v>662</v>
      </c>
      <c r="I280" s="24">
        <v>172.06</v>
      </c>
      <c r="J280" s="24">
        <v>90.1</v>
      </c>
      <c r="K280" s="24">
        <v>6.06</v>
      </c>
      <c r="L280" s="24">
        <v>2.54</v>
      </c>
      <c r="P280" s="24">
        <v>3.55</v>
      </c>
      <c r="Q280" s="24">
        <v>2.98</v>
      </c>
      <c r="T280" s="24">
        <v>66.83</v>
      </c>
      <c r="X280" s="24">
        <f t="shared" si="9"/>
        <v>172.06</v>
      </c>
      <c r="Y280" s="8">
        <f t="shared" si="10"/>
        <v>0</v>
      </c>
      <c r="Z280" s="4"/>
    </row>
    <row r="281" spans="1:26" x14ac:dyDescent="0.25">
      <c r="A281" s="34">
        <v>11</v>
      </c>
      <c r="B281" s="31">
        <v>11</v>
      </c>
      <c r="C281" s="4" t="s">
        <v>600</v>
      </c>
      <c r="D281" s="4" t="s">
        <v>597</v>
      </c>
      <c r="E281" s="4" t="s">
        <v>576</v>
      </c>
      <c r="F281" s="4" t="s">
        <v>3</v>
      </c>
      <c r="G281" s="4" t="s">
        <v>601</v>
      </c>
      <c r="H281" s="4" t="s">
        <v>602</v>
      </c>
      <c r="I281" s="24">
        <v>77.63</v>
      </c>
      <c r="J281" s="24">
        <v>68.11</v>
      </c>
      <c r="K281" s="24">
        <v>1.92</v>
      </c>
      <c r="Q281" s="24">
        <v>0.89</v>
      </c>
      <c r="T281" s="24">
        <v>6.71</v>
      </c>
      <c r="X281" s="24">
        <f t="shared" si="9"/>
        <v>77.63</v>
      </c>
      <c r="Y281" s="8">
        <f t="shared" si="10"/>
        <v>0</v>
      </c>
      <c r="Z281" s="4"/>
    </row>
    <row r="282" spans="1:26" x14ac:dyDescent="0.25">
      <c r="A282" s="34">
        <v>12</v>
      </c>
      <c r="B282" s="31">
        <v>12</v>
      </c>
      <c r="C282" s="4" t="s">
        <v>603</v>
      </c>
      <c r="D282" s="4" t="s">
        <v>597</v>
      </c>
      <c r="E282" s="4" t="s">
        <v>576</v>
      </c>
      <c r="F282" s="4" t="s">
        <v>3</v>
      </c>
      <c r="G282" s="4" t="s">
        <v>604</v>
      </c>
      <c r="H282" s="4" t="s">
        <v>605</v>
      </c>
      <c r="I282" s="24">
        <v>61</v>
      </c>
      <c r="J282" s="24">
        <v>40.01</v>
      </c>
      <c r="K282" s="24">
        <v>5.2</v>
      </c>
      <c r="Q282" s="24">
        <v>15.79</v>
      </c>
      <c r="X282" s="24">
        <f t="shared" si="9"/>
        <v>61</v>
      </c>
      <c r="Y282" s="8">
        <f t="shared" si="10"/>
        <v>0</v>
      </c>
      <c r="Z282" s="4"/>
    </row>
    <row r="283" spans="1:26" x14ac:dyDescent="0.25">
      <c r="A283" s="34">
        <v>16</v>
      </c>
      <c r="B283" s="31">
        <v>16</v>
      </c>
      <c r="C283" s="4" t="s">
        <v>616</v>
      </c>
      <c r="D283" s="4" t="s">
        <v>607</v>
      </c>
      <c r="E283" s="4" t="s">
        <v>576</v>
      </c>
      <c r="F283" s="4" t="s">
        <v>3</v>
      </c>
      <c r="G283" s="4" t="s">
        <v>45</v>
      </c>
      <c r="H283" s="4"/>
      <c r="I283" s="24">
        <v>70</v>
      </c>
      <c r="J283" s="24">
        <v>50</v>
      </c>
      <c r="P283" s="24">
        <v>14</v>
      </c>
      <c r="Q283" s="24">
        <v>6</v>
      </c>
      <c r="X283" s="24">
        <f t="shared" si="9"/>
        <v>70</v>
      </c>
      <c r="Y283" s="8">
        <f t="shared" si="10"/>
        <v>0</v>
      </c>
      <c r="Z283" s="4"/>
    </row>
    <row r="284" spans="1:26" x14ac:dyDescent="0.25">
      <c r="A284" s="34">
        <v>21</v>
      </c>
      <c r="B284" s="31">
        <v>22</v>
      </c>
      <c r="C284" s="4" t="s">
        <v>621</v>
      </c>
      <c r="D284" s="4" t="s">
        <v>621</v>
      </c>
      <c r="E284" s="4" t="s">
        <v>576</v>
      </c>
      <c r="F284" s="4" t="s">
        <v>3</v>
      </c>
      <c r="G284" s="4" t="s">
        <v>45</v>
      </c>
      <c r="H284" s="4"/>
      <c r="I284" s="24">
        <v>58</v>
      </c>
      <c r="J284" s="24">
        <v>37</v>
      </c>
      <c r="K284" s="24">
        <v>3</v>
      </c>
      <c r="L284" s="24">
        <v>5</v>
      </c>
      <c r="P284" s="24">
        <v>9</v>
      </c>
      <c r="Q284" s="24">
        <v>4</v>
      </c>
      <c r="X284" s="24">
        <f t="shared" si="9"/>
        <v>58</v>
      </c>
      <c r="Y284" s="8">
        <f t="shared" si="10"/>
        <v>0</v>
      </c>
      <c r="Z284" s="4"/>
    </row>
    <row r="285" spans="1:26" x14ac:dyDescent="0.25">
      <c r="A285" s="34">
        <v>25</v>
      </c>
      <c r="B285" s="31">
        <v>30</v>
      </c>
      <c r="C285" s="4" t="s">
        <v>636</v>
      </c>
      <c r="D285" s="4" t="s">
        <v>637</v>
      </c>
      <c r="E285" s="4" t="s">
        <v>576</v>
      </c>
      <c r="F285" s="4" t="s">
        <v>3</v>
      </c>
      <c r="G285" s="4" t="s">
        <v>45</v>
      </c>
      <c r="H285" s="4"/>
      <c r="I285" s="24">
        <v>70.05</v>
      </c>
      <c r="J285" s="24">
        <v>56.01</v>
      </c>
      <c r="L285" s="24">
        <v>8.7200000000000006</v>
      </c>
      <c r="Q285" s="24">
        <v>2.33</v>
      </c>
      <c r="U285" s="24">
        <v>3.44</v>
      </c>
      <c r="X285" s="24">
        <f t="shared" si="9"/>
        <v>70.5</v>
      </c>
      <c r="Y285" s="8">
        <f t="shared" si="10"/>
        <v>-0.45000000000000284</v>
      </c>
      <c r="Z285" s="4"/>
    </row>
    <row r="286" spans="1:26" x14ac:dyDescent="0.25">
      <c r="A286" s="34">
        <v>31</v>
      </c>
      <c r="B286" s="31">
        <v>36</v>
      </c>
      <c r="C286" s="4" t="s">
        <v>651</v>
      </c>
      <c r="D286" s="4" t="s">
        <v>652</v>
      </c>
      <c r="E286" s="4" t="s">
        <v>576</v>
      </c>
      <c r="F286" s="4" t="s">
        <v>3</v>
      </c>
      <c r="G286" s="4" t="s">
        <v>45</v>
      </c>
      <c r="H286" s="4"/>
      <c r="I286" s="24">
        <v>171.9</v>
      </c>
      <c r="J286" s="24">
        <v>80.5</v>
      </c>
      <c r="K286" s="24">
        <v>40</v>
      </c>
      <c r="L286" s="24">
        <v>20.7</v>
      </c>
      <c r="P286" s="24">
        <v>21.8</v>
      </c>
      <c r="Q286" s="24">
        <v>8.9</v>
      </c>
      <c r="X286" s="24">
        <f t="shared" si="9"/>
        <v>171.9</v>
      </c>
      <c r="Y286" s="8">
        <f t="shared" si="10"/>
        <v>0</v>
      </c>
      <c r="Z286" s="4"/>
    </row>
    <row r="287" spans="1:26" x14ac:dyDescent="0.25">
      <c r="A287" s="34">
        <v>29</v>
      </c>
      <c r="B287" s="31">
        <v>34</v>
      </c>
      <c r="C287" s="4" t="s">
        <v>646</v>
      </c>
      <c r="D287" s="4" t="s">
        <v>647</v>
      </c>
      <c r="E287" s="4" t="s">
        <v>576</v>
      </c>
      <c r="F287" s="4" t="s">
        <v>3</v>
      </c>
      <c r="G287" s="4" t="s">
        <v>648</v>
      </c>
      <c r="H287" s="4" t="s">
        <v>216</v>
      </c>
      <c r="I287" s="24">
        <v>216</v>
      </c>
      <c r="J287" s="24">
        <v>121.91</v>
      </c>
      <c r="K287" s="24">
        <v>10.75</v>
      </c>
      <c r="L287" s="24">
        <v>6.01</v>
      </c>
      <c r="Q287" s="24">
        <v>20.82</v>
      </c>
      <c r="T287" s="24">
        <v>46</v>
      </c>
      <c r="U287" s="24">
        <v>10.51</v>
      </c>
      <c r="X287" s="24">
        <f t="shared" si="9"/>
        <v>215.99999999999997</v>
      </c>
      <c r="Y287" s="8">
        <f t="shared" si="10"/>
        <v>0</v>
      </c>
      <c r="Z287" s="4"/>
    </row>
    <row r="288" spans="1:26" x14ac:dyDescent="0.25">
      <c r="A288" s="34">
        <v>22</v>
      </c>
      <c r="B288" s="31">
        <v>23</v>
      </c>
      <c r="C288" s="4" t="s">
        <v>628</v>
      </c>
      <c r="D288" s="4" t="s">
        <v>628</v>
      </c>
      <c r="E288" s="4" t="s">
        <v>576</v>
      </c>
      <c r="F288" s="4" t="s">
        <v>3</v>
      </c>
      <c r="G288" s="4" t="s">
        <v>629</v>
      </c>
      <c r="H288" s="4" t="s">
        <v>39</v>
      </c>
      <c r="I288" s="24">
        <v>162.30000000000001</v>
      </c>
      <c r="J288" s="24">
        <v>95.06</v>
      </c>
      <c r="K288" s="24">
        <v>49.69</v>
      </c>
      <c r="L288" s="24">
        <v>6.8</v>
      </c>
      <c r="M288" s="24">
        <v>3</v>
      </c>
      <c r="P288" s="24">
        <v>2.5</v>
      </c>
      <c r="Q288" s="24">
        <v>8.25</v>
      </c>
      <c r="X288" s="24">
        <f t="shared" si="9"/>
        <v>165.3</v>
      </c>
      <c r="Y288" s="8">
        <f t="shared" si="10"/>
        <v>-3</v>
      </c>
      <c r="Z288" s="4"/>
    </row>
    <row r="289" spans="1:26" x14ac:dyDescent="0.25">
      <c r="A289" s="34">
        <v>23</v>
      </c>
      <c r="B289" s="31">
        <v>28</v>
      </c>
      <c r="C289" s="4" t="s">
        <v>630</v>
      </c>
      <c r="D289" s="4" t="s">
        <v>490</v>
      </c>
      <c r="E289" s="4" t="s">
        <v>576</v>
      </c>
      <c r="F289" s="4" t="s">
        <v>3</v>
      </c>
      <c r="G289" s="4" t="s">
        <v>631</v>
      </c>
      <c r="H289" s="4" t="s">
        <v>632</v>
      </c>
      <c r="I289" s="24">
        <v>131.04</v>
      </c>
      <c r="J289" s="24">
        <v>75.150000000000006</v>
      </c>
      <c r="K289" s="24">
        <v>35.17</v>
      </c>
      <c r="Q289" s="24">
        <v>20.72</v>
      </c>
      <c r="X289" s="24">
        <f t="shared" si="9"/>
        <v>131.04000000000002</v>
      </c>
      <c r="Y289" s="8">
        <f t="shared" si="10"/>
        <v>0</v>
      </c>
      <c r="Z289" s="4"/>
    </row>
    <row r="290" spans="1:26" x14ac:dyDescent="0.25">
      <c r="A290" s="34">
        <v>19</v>
      </c>
      <c r="B290" s="31">
        <v>20</v>
      </c>
      <c r="C290" s="4" t="s">
        <v>624</v>
      </c>
      <c r="D290" s="4" t="s">
        <v>621</v>
      </c>
      <c r="E290" s="4" t="s">
        <v>576</v>
      </c>
      <c r="F290" s="4" t="s">
        <v>3</v>
      </c>
      <c r="G290" s="4" t="s">
        <v>625</v>
      </c>
      <c r="H290" s="4" t="s">
        <v>230</v>
      </c>
      <c r="I290" s="24">
        <v>87</v>
      </c>
      <c r="J290" s="24">
        <v>47.09</v>
      </c>
      <c r="K290" s="24">
        <v>29.82</v>
      </c>
      <c r="L290" s="24">
        <v>7.32</v>
      </c>
      <c r="Q290" s="24">
        <v>2.77</v>
      </c>
      <c r="X290" s="24">
        <f t="shared" si="9"/>
        <v>86.999999999999986</v>
      </c>
      <c r="Y290" s="8">
        <f t="shared" si="10"/>
        <v>0</v>
      </c>
      <c r="Z290" s="4"/>
    </row>
    <row r="291" spans="1:26" x14ac:dyDescent="0.25">
      <c r="A291" s="34">
        <v>13</v>
      </c>
      <c r="B291" s="31">
        <v>13</v>
      </c>
      <c r="C291" s="4" t="s">
        <v>606</v>
      </c>
      <c r="D291" s="4" t="s">
        <v>607</v>
      </c>
      <c r="E291" s="4" t="s">
        <v>576</v>
      </c>
      <c r="F291" s="4" t="s">
        <v>3</v>
      </c>
      <c r="G291" s="4" t="s">
        <v>608</v>
      </c>
      <c r="H291" s="4" t="s">
        <v>609</v>
      </c>
      <c r="I291" s="24">
        <v>137.57</v>
      </c>
      <c r="J291" s="24">
        <v>74.540000000000006</v>
      </c>
      <c r="K291" s="24">
        <v>46.15</v>
      </c>
      <c r="L291" s="24">
        <v>0.92</v>
      </c>
      <c r="Q291" s="24">
        <v>15.96</v>
      </c>
      <c r="X291" s="24">
        <f t="shared" si="9"/>
        <v>137.57</v>
      </c>
      <c r="Y291" s="8">
        <f t="shared" si="10"/>
        <v>0</v>
      </c>
      <c r="Z291" s="4"/>
    </row>
    <row r="292" spans="1:26" x14ac:dyDescent="0.25">
      <c r="A292" s="34">
        <v>2</v>
      </c>
      <c r="B292" s="31">
        <v>2</v>
      </c>
      <c r="C292" s="4" t="s">
        <v>578</v>
      </c>
      <c r="D292" s="4" t="s">
        <v>575</v>
      </c>
      <c r="E292" s="4" t="s">
        <v>576</v>
      </c>
      <c r="F292" s="4" t="s">
        <v>3</v>
      </c>
      <c r="G292" s="4" t="s">
        <v>579</v>
      </c>
      <c r="H292" s="4" t="s">
        <v>580</v>
      </c>
      <c r="I292" s="24">
        <v>136.69</v>
      </c>
      <c r="J292" s="24">
        <v>113.06</v>
      </c>
      <c r="K292" s="24">
        <v>11.38</v>
      </c>
      <c r="L292" s="24">
        <v>2.1800000000000002</v>
      </c>
      <c r="Q292" s="24">
        <v>10.07</v>
      </c>
      <c r="X292" s="24">
        <f t="shared" si="9"/>
        <v>136.69</v>
      </c>
      <c r="Y292" s="8">
        <f t="shared" si="10"/>
        <v>0</v>
      </c>
      <c r="Z292" s="4"/>
    </row>
    <row r="293" spans="1:26" x14ac:dyDescent="0.25">
      <c r="A293" s="34">
        <v>18</v>
      </c>
      <c r="B293" s="31">
        <v>19</v>
      </c>
      <c r="C293" s="4" t="s">
        <v>620</v>
      </c>
      <c r="D293" s="4" t="s">
        <v>621</v>
      </c>
      <c r="E293" s="4" t="s">
        <v>576</v>
      </c>
      <c r="F293" s="4" t="s">
        <v>3</v>
      </c>
      <c r="G293" s="4" t="s">
        <v>622</v>
      </c>
      <c r="H293" s="4" t="s">
        <v>623</v>
      </c>
      <c r="I293" s="24">
        <v>79.3</v>
      </c>
      <c r="J293" s="24">
        <v>73.66</v>
      </c>
      <c r="Q293" s="24">
        <v>2.04</v>
      </c>
      <c r="T293" s="24">
        <v>3.6</v>
      </c>
      <c r="X293" s="24">
        <f t="shared" si="9"/>
        <v>79.3</v>
      </c>
      <c r="Y293" s="8">
        <f t="shared" si="10"/>
        <v>0</v>
      </c>
      <c r="Z293" s="4"/>
    </row>
    <row r="294" spans="1:26" x14ac:dyDescent="0.25">
      <c r="A294" s="34">
        <v>4</v>
      </c>
      <c r="B294" s="31">
        <v>4</v>
      </c>
      <c r="C294" s="4" t="s">
        <v>678</v>
      </c>
      <c r="D294" s="4" t="s">
        <v>671</v>
      </c>
      <c r="E294" s="4" t="s">
        <v>672</v>
      </c>
      <c r="F294" s="4" t="s">
        <v>3</v>
      </c>
      <c r="G294" s="4" t="s">
        <v>679</v>
      </c>
      <c r="H294" s="4"/>
      <c r="I294" s="24">
        <v>72</v>
      </c>
      <c r="J294" s="24">
        <v>45.53</v>
      </c>
      <c r="K294" s="24">
        <v>14.44</v>
      </c>
      <c r="L294" s="24">
        <v>2.61</v>
      </c>
      <c r="Q294" s="24">
        <v>1.42</v>
      </c>
      <c r="T294" s="24">
        <v>8</v>
      </c>
      <c r="X294" s="24">
        <f t="shared" si="9"/>
        <v>72</v>
      </c>
      <c r="Y294" s="8">
        <f t="shared" si="10"/>
        <v>0</v>
      </c>
      <c r="Z294" s="4"/>
    </row>
    <row r="295" spans="1:26" x14ac:dyDescent="0.25">
      <c r="A295" s="34">
        <v>21</v>
      </c>
      <c r="B295" s="31">
        <v>21</v>
      </c>
      <c r="C295" s="4" t="s">
        <v>708</v>
      </c>
      <c r="D295" s="4" t="s">
        <v>345</v>
      </c>
      <c r="E295" s="4" t="s">
        <v>672</v>
      </c>
      <c r="F295" s="4" t="s">
        <v>3</v>
      </c>
      <c r="G295" s="4" t="s">
        <v>346</v>
      </c>
      <c r="H295" s="4" t="s">
        <v>279</v>
      </c>
      <c r="I295" s="24">
        <v>95.09</v>
      </c>
      <c r="J295" s="24">
        <v>45.7</v>
      </c>
      <c r="L295" s="24">
        <v>6.3</v>
      </c>
      <c r="N295" s="24">
        <v>2</v>
      </c>
      <c r="O295" s="24">
        <v>2.5</v>
      </c>
      <c r="Q295" s="24">
        <v>7.59</v>
      </c>
      <c r="T295" s="24">
        <v>31</v>
      </c>
      <c r="X295" s="24">
        <f t="shared" si="9"/>
        <v>95.09</v>
      </c>
      <c r="Y295" s="8">
        <f t="shared" si="10"/>
        <v>0</v>
      </c>
      <c r="Z295" s="4"/>
    </row>
    <row r="296" spans="1:26" x14ac:dyDescent="0.25">
      <c r="A296" s="34">
        <v>22</v>
      </c>
      <c r="B296" s="31">
        <v>22</v>
      </c>
      <c r="C296" s="4" t="s">
        <v>709</v>
      </c>
      <c r="D296" s="4" t="s">
        <v>710</v>
      </c>
      <c r="E296" s="4" t="s">
        <v>672</v>
      </c>
      <c r="F296" s="4" t="s">
        <v>3</v>
      </c>
      <c r="G296" s="4" t="s">
        <v>346</v>
      </c>
      <c r="H296" s="4" t="s">
        <v>279</v>
      </c>
      <c r="I296" s="24">
        <v>840</v>
      </c>
      <c r="J296" s="24">
        <v>377</v>
      </c>
      <c r="K296" s="24">
        <v>30</v>
      </c>
      <c r="L296" s="24">
        <v>16</v>
      </c>
      <c r="N296" s="24">
        <v>4</v>
      </c>
      <c r="O296" s="24">
        <v>4</v>
      </c>
      <c r="Q296" s="24">
        <v>9</v>
      </c>
      <c r="T296" s="24">
        <v>400</v>
      </c>
      <c r="X296" s="24">
        <f t="shared" si="9"/>
        <v>840</v>
      </c>
      <c r="Y296" s="8">
        <f t="shared" si="10"/>
        <v>0</v>
      </c>
      <c r="Z296" s="4"/>
    </row>
    <row r="297" spans="1:26" x14ac:dyDescent="0.25">
      <c r="A297" s="34">
        <v>24</v>
      </c>
      <c r="B297" s="31">
        <v>24</v>
      </c>
      <c r="C297" s="4" t="s">
        <v>354</v>
      </c>
      <c r="D297" s="4" t="s">
        <v>710</v>
      </c>
      <c r="E297" s="4" t="s">
        <v>672</v>
      </c>
      <c r="F297" s="4" t="s">
        <v>3</v>
      </c>
      <c r="G297" s="4" t="s">
        <v>346</v>
      </c>
      <c r="H297" s="4" t="s">
        <v>358</v>
      </c>
      <c r="I297" s="24">
        <v>506.43</v>
      </c>
      <c r="J297" s="24">
        <v>338.95</v>
      </c>
      <c r="K297" s="24">
        <v>13.4</v>
      </c>
      <c r="L297" s="24">
        <v>34.700000000000003</v>
      </c>
      <c r="N297" s="24">
        <v>3.3</v>
      </c>
      <c r="O297" s="24">
        <v>5.28</v>
      </c>
      <c r="P297" s="24">
        <v>30.8</v>
      </c>
      <c r="Q297" s="24">
        <v>25</v>
      </c>
      <c r="T297" s="24">
        <v>55</v>
      </c>
      <c r="X297" s="24">
        <f t="shared" si="9"/>
        <v>506.42999999999995</v>
      </c>
      <c r="Y297" s="8">
        <f t="shared" si="10"/>
        <v>0</v>
      </c>
      <c r="Z297" s="4"/>
    </row>
    <row r="298" spans="1:26" x14ac:dyDescent="0.25">
      <c r="A298" s="34">
        <v>34</v>
      </c>
      <c r="B298" s="31">
        <v>34</v>
      </c>
      <c r="C298" s="4" t="s">
        <v>731</v>
      </c>
      <c r="D298" s="4" t="s">
        <v>732</v>
      </c>
      <c r="E298" s="4" t="s">
        <v>672</v>
      </c>
      <c r="F298" s="4" t="s">
        <v>3</v>
      </c>
      <c r="G298" s="4" t="s">
        <v>346</v>
      </c>
      <c r="H298" s="4" t="s">
        <v>10</v>
      </c>
      <c r="I298" s="24">
        <v>558</v>
      </c>
      <c r="J298" s="24">
        <v>345</v>
      </c>
      <c r="K298" s="24">
        <v>60</v>
      </c>
      <c r="L298" s="24">
        <v>24</v>
      </c>
      <c r="M298" s="24">
        <v>1</v>
      </c>
      <c r="O298" s="24">
        <v>6</v>
      </c>
      <c r="Q298" s="24">
        <v>15</v>
      </c>
      <c r="T298" s="24">
        <v>107</v>
      </c>
      <c r="X298" s="24">
        <f t="shared" si="9"/>
        <v>558</v>
      </c>
      <c r="Y298" s="8">
        <f t="shared" si="10"/>
        <v>0</v>
      </c>
      <c r="Z298" s="4"/>
    </row>
    <row r="299" spans="1:26" x14ac:dyDescent="0.25">
      <c r="A299" s="34">
        <v>35</v>
      </c>
      <c r="B299" s="31">
        <v>35</v>
      </c>
      <c r="C299" s="4" t="s">
        <v>733</v>
      </c>
      <c r="D299" s="4" t="s">
        <v>732</v>
      </c>
      <c r="E299" s="4" t="s">
        <v>672</v>
      </c>
      <c r="F299" s="4" t="s">
        <v>3</v>
      </c>
      <c r="G299" s="4" t="s">
        <v>346</v>
      </c>
      <c r="H299" s="4" t="s">
        <v>734</v>
      </c>
      <c r="I299" s="24">
        <v>109.6</v>
      </c>
      <c r="J299" s="24">
        <v>89.9</v>
      </c>
      <c r="K299" s="24">
        <v>9.4499999999999993</v>
      </c>
      <c r="L299" s="24">
        <v>6.15</v>
      </c>
      <c r="N299" s="24">
        <v>0.8</v>
      </c>
      <c r="O299" s="24">
        <v>0.5</v>
      </c>
      <c r="Q299" s="24">
        <v>1.5</v>
      </c>
      <c r="T299" s="24">
        <v>1.3</v>
      </c>
      <c r="X299" s="24">
        <f t="shared" si="9"/>
        <v>109.60000000000001</v>
      </c>
      <c r="Y299" s="8">
        <f t="shared" si="10"/>
        <v>0</v>
      </c>
      <c r="Z299" s="4"/>
    </row>
    <row r="300" spans="1:26" x14ac:dyDescent="0.25">
      <c r="A300" s="34">
        <v>15</v>
      </c>
      <c r="B300" s="31">
        <v>15</v>
      </c>
      <c r="C300" s="4" t="s">
        <v>15207</v>
      </c>
      <c r="D300" s="4" t="s">
        <v>691</v>
      </c>
      <c r="E300" s="4" t="s">
        <v>672</v>
      </c>
      <c r="F300" s="4" t="s">
        <v>3</v>
      </c>
      <c r="G300" s="4" t="s">
        <v>699</v>
      </c>
      <c r="H300" s="4"/>
      <c r="I300" s="24">
        <v>173.29</v>
      </c>
      <c r="J300" s="24">
        <v>118.95</v>
      </c>
      <c r="K300" s="24">
        <v>7.95</v>
      </c>
      <c r="L300" s="24">
        <v>31.26</v>
      </c>
      <c r="N300" s="24">
        <v>3.37</v>
      </c>
      <c r="O300" s="24">
        <v>1.5</v>
      </c>
      <c r="P300" s="24">
        <v>0.28999999999999998</v>
      </c>
      <c r="Q300" s="24">
        <v>9.9700000000000006</v>
      </c>
      <c r="X300" s="24">
        <f t="shared" si="9"/>
        <v>173.29</v>
      </c>
      <c r="Y300" s="8">
        <f t="shared" si="10"/>
        <v>0</v>
      </c>
      <c r="Z300" s="11"/>
    </row>
    <row r="301" spans="1:26" x14ac:dyDescent="0.25">
      <c r="A301" s="34">
        <v>18</v>
      </c>
      <c r="B301" s="31">
        <v>18</v>
      </c>
      <c r="C301" s="4" t="s">
        <v>705</v>
      </c>
      <c r="D301" s="4" t="s">
        <v>703</v>
      </c>
      <c r="E301" s="4" t="s">
        <v>672</v>
      </c>
      <c r="F301" s="4" t="s">
        <v>3</v>
      </c>
      <c r="G301" s="4" t="s">
        <v>706</v>
      </c>
      <c r="H301" s="4"/>
      <c r="I301" s="24">
        <v>235.75</v>
      </c>
      <c r="J301" s="24">
        <v>161.4</v>
      </c>
      <c r="K301" s="24">
        <v>21.9</v>
      </c>
      <c r="L301" s="24">
        <v>47.05</v>
      </c>
      <c r="N301" s="24">
        <v>1</v>
      </c>
      <c r="O301" s="24">
        <v>1.4</v>
      </c>
      <c r="Q301" s="24">
        <v>1.9</v>
      </c>
      <c r="R301" s="24">
        <v>1.1000000000000001</v>
      </c>
      <c r="X301" s="24">
        <f t="shared" si="9"/>
        <v>235.75000000000003</v>
      </c>
      <c r="Y301" s="8">
        <f t="shared" si="10"/>
        <v>0</v>
      </c>
      <c r="Z301" s="4"/>
    </row>
    <row r="302" spans="1:26" x14ac:dyDescent="0.25">
      <c r="A302" s="34">
        <v>41</v>
      </c>
      <c r="B302" s="31">
        <v>43</v>
      </c>
      <c r="C302" s="4" t="s">
        <v>674</v>
      </c>
      <c r="D302" s="4" t="s">
        <v>671</v>
      </c>
      <c r="E302" s="4" t="s">
        <v>672</v>
      </c>
      <c r="F302" s="4" t="s">
        <v>3</v>
      </c>
      <c r="G302" s="4" t="s">
        <v>742</v>
      </c>
      <c r="H302" s="4"/>
      <c r="I302" s="24">
        <v>108</v>
      </c>
      <c r="K302" s="24">
        <v>108</v>
      </c>
      <c r="X302" s="24">
        <f t="shared" si="9"/>
        <v>108</v>
      </c>
      <c r="Y302" s="8">
        <f t="shared" si="10"/>
        <v>0</v>
      </c>
      <c r="Z302" s="4"/>
    </row>
    <row r="303" spans="1:26" x14ac:dyDescent="0.25">
      <c r="A303" s="34">
        <v>16</v>
      </c>
      <c r="B303" s="31">
        <v>16</v>
      </c>
      <c r="C303" s="4" t="s">
        <v>700</v>
      </c>
      <c r="D303" s="4" t="s">
        <v>691</v>
      </c>
      <c r="E303" s="4" t="s">
        <v>672</v>
      </c>
      <c r="F303" s="4" t="s">
        <v>3</v>
      </c>
      <c r="G303" s="4" t="s">
        <v>701</v>
      </c>
      <c r="H303" s="4"/>
      <c r="I303" s="24">
        <v>226.85</v>
      </c>
      <c r="J303" s="24">
        <v>75.05</v>
      </c>
      <c r="K303" s="24">
        <v>16.45</v>
      </c>
      <c r="L303" s="24">
        <v>60.95</v>
      </c>
      <c r="M303" s="24">
        <v>0.55000000000000004</v>
      </c>
      <c r="O303" s="24">
        <v>1.34</v>
      </c>
      <c r="P303" s="24">
        <v>0.16</v>
      </c>
      <c r="Q303" s="24">
        <v>3.85</v>
      </c>
      <c r="T303" s="24">
        <v>68.5</v>
      </c>
      <c r="X303" s="24">
        <f t="shared" si="9"/>
        <v>226.85</v>
      </c>
      <c r="Y303" s="8">
        <f t="shared" si="10"/>
        <v>0</v>
      </c>
      <c r="Z303" s="4"/>
    </row>
    <row r="304" spans="1:26" x14ac:dyDescent="0.25">
      <c r="A304" s="34">
        <v>14</v>
      </c>
      <c r="B304" s="31">
        <v>14</v>
      </c>
      <c r="C304" s="4" t="s">
        <v>697</v>
      </c>
      <c r="D304" s="4" t="s">
        <v>691</v>
      </c>
      <c r="E304" s="4" t="s">
        <v>672</v>
      </c>
      <c r="F304" s="4" t="s">
        <v>3</v>
      </c>
      <c r="G304" s="4" t="s">
        <v>698</v>
      </c>
      <c r="H304" s="4"/>
      <c r="I304" s="24">
        <v>311</v>
      </c>
      <c r="J304" s="24">
        <v>224</v>
      </c>
      <c r="K304" s="24">
        <v>30</v>
      </c>
      <c r="L304" s="24">
        <v>15</v>
      </c>
      <c r="M304" s="24">
        <v>1</v>
      </c>
      <c r="N304" s="24">
        <v>2</v>
      </c>
      <c r="O304" s="24">
        <v>7</v>
      </c>
      <c r="P304" s="24">
        <v>1</v>
      </c>
      <c r="Q304" s="24">
        <v>1</v>
      </c>
      <c r="T304" s="24">
        <v>30</v>
      </c>
      <c r="X304" s="24">
        <f t="shared" si="9"/>
        <v>311</v>
      </c>
      <c r="Y304" s="8">
        <f t="shared" si="10"/>
        <v>0</v>
      </c>
      <c r="Z304" s="4"/>
    </row>
    <row r="305" spans="1:26" x14ac:dyDescent="0.25">
      <c r="A305" s="34">
        <v>8</v>
      </c>
      <c r="B305" s="31">
        <v>8</v>
      </c>
      <c r="C305" s="4" t="s">
        <v>684</v>
      </c>
      <c r="D305" s="4" t="s">
        <v>671</v>
      </c>
      <c r="E305" s="4" t="s">
        <v>672</v>
      </c>
      <c r="F305" s="4" t="s">
        <v>3</v>
      </c>
      <c r="G305" s="4" t="s">
        <v>685</v>
      </c>
      <c r="H305" s="4"/>
      <c r="I305" s="24">
        <v>89.55</v>
      </c>
      <c r="J305" s="24">
        <v>36.25</v>
      </c>
      <c r="K305" s="24">
        <v>5</v>
      </c>
      <c r="L305" s="24">
        <v>26.95</v>
      </c>
      <c r="M305" s="24">
        <v>0.7</v>
      </c>
      <c r="O305" s="24">
        <v>0.65</v>
      </c>
      <c r="T305" s="24">
        <v>20</v>
      </c>
      <c r="X305" s="24">
        <f t="shared" si="9"/>
        <v>89.550000000000011</v>
      </c>
      <c r="Y305" s="8">
        <f t="shared" si="10"/>
        <v>0</v>
      </c>
      <c r="Z305" s="4"/>
    </row>
    <row r="306" spans="1:26" x14ac:dyDescent="0.25">
      <c r="A306" s="34">
        <v>30</v>
      </c>
      <c r="B306" s="31">
        <v>30</v>
      </c>
      <c r="C306" s="4" t="s">
        <v>722</v>
      </c>
      <c r="D306" s="4" t="s">
        <v>713</v>
      </c>
      <c r="E306" s="4" t="s">
        <v>672</v>
      </c>
      <c r="F306" s="4" t="s">
        <v>3</v>
      </c>
      <c r="G306" s="4" t="s">
        <v>723</v>
      </c>
      <c r="H306" s="4"/>
      <c r="I306" s="24">
        <v>130</v>
      </c>
      <c r="J306" s="24">
        <v>83.9</v>
      </c>
      <c r="K306" s="24">
        <v>15.2</v>
      </c>
      <c r="L306" s="24">
        <v>15.05</v>
      </c>
      <c r="N306" s="24">
        <v>5.5</v>
      </c>
      <c r="O306" s="24">
        <v>4</v>
      </c>
      <c r="Q306" s="24">
        <v>2.8</v>
      </c>
      <c r="R306" s="24">
        <v>3.55</v>
      </c>
      <c r="X306" s="24">
        <f t="shared" si="9"/>
        <v>130</v>
      </c>
      <c r="Y306" s="8">
        <f t="shared" si="10"/>
        <v>0</v>
      </c>
      <c r="Z306" s="4"/>
    </row>
    <row r="307" spans="1:26" x14ac:dyDescent="0.25">
      <c r="A307" s="34">
        <v>12</v>
      </c>
      <c r="B307" s="31">
        <v>12</v>
      </c>
      <c r="C307" s="4" t="s">
        <v>693</v>
      </c>
      <c r="D307" s="4" t="s">
        <v>691</v>
      </c>
      <c r="E307" s="4" t="s">
        <v>672</v>
      </c>
      <c r="F307" s="4" t="s">
        <v>3</v>
      </c>
      <c r="G307" s="4" t="s">
        <v>694</v>
      </c>
      <c r="H307" s="4"/>
      <c r="I307" s="24">
        <v>181.15</v>
      </c>
      <c r="J307" s="24">
        <v>91.5</v>
      </c>
      <c r="L307" s="24">
        <v>13.2</v>
      </c>
      <c r="M307" s="24">
        <v>3.15</v>
      </c>
      <c r="O307" s="24">
        <v>1.65</v>
      </c>
      <c r="P307" s="24">
        <v>4.75</v>
      </c>
      <c r="Q307" s="24">
        <v>59.9</v>
      </c>
      <c r="T307" s="24">
        <v>7</v>
      </c>
      <c r="X307" s="24">
        <f t="shared" si="9"/>
        <v>181.15</v>
      </c>
      <c r="Y307" s="8">
        <f t="shared" si="10"/>
        <v>0</v>
      </c>
      <c r="Z307" s="4"/>
    </row>
    <row r="308" spans="1:26" x14ac:dyDescent="0.25">
      <c r="A308" s="34">
        <v>5</v>
      </c>
      <c r="B308" s="31">
        <v>5</v>
      </c>
      <c r="C308" s="4" t="s">
        <v>680</v>
      </c>
      <c r="D308" s="4" t="s">
        <v>671</v>
      </c>
      <c r="E308" s="4" t="s">
        <v>672</v>
      </c>
      <c r="F308" s="4" t="s">
        <v>3</v>
      </c>
      <c r="G308" s="4" t="s">
        <v>368</v>
      </c>
      <c r="H308" s="4"/>
      <c r="I308" s="24">
        <v>103.66</v>
      </c>
      <c r="J308" s="24">
        <v>13.43</v>
      </c>
      <c r="K308" s="24">
        <v>39.54</v>
      </c>
      <c r="L308" s="24">
        <v>27.34</v>
      </c>
      <c r="M308" s="24">
        <v>2.2000000000000002</v>
      </c>
      <c r="R308" s="24">
        <v>1.92</v>
      </c>
      <c r="S308" s="24">
        <v>1.89</v>
      </c>
      <c r="T308" s="24">
        <v>17.34</v>
      </c>
      <c r="X308" s="24">
        <f t="shared" si="9"/>
        <v>103.66000000000001</v>
      </c>
      <c r="Y308" s="8">
        <f t="shared" si="10"/>
        <v>0</v>
      </c>
      <c r="Z308" s="4"/>
    </row>
    <row r="309" spans="1:26" x14ac:dyDescent="0.25">
      <c r="A309" s="34">
        <v>38</v>
      </c>
      <c r="B309" s="31">
        <v>38</v>
      </c>
      <c r="C309" s="4" t="s">
        <v>739</v>
      </c>
      <c r="D309" s="4" t="s">
        <v>737</v>
      </c>
      <c r="E309" s="4" t="s">
        <v>672</v>
      </c>
      <c r="F309" s="4" t="s">
        <v>3</v>
      </c>
      <c r="G309" s="4" t="s">
        <v>368</v>
      </c>
      <c r="H309" s="4"/>
      <c r="I309" s="24">
        <v>292</v>
      </c>
      <c r="J309" s="24">
        <v>126.4</v>
      </c>
      <c r="K309" s="24">
        <v>42.1</v>
      </c>
      <c r="L309" s="24">
        <v>18.55</v>
      </c>
      <c r="Q309" s="24">
        <v>4.95</v>
      </c>
      <c r="U309" s="24">
        <v>100</v>
      </c>
      <c r="X309" s="24">
        <f t="shared" si="9"/>
        <v>292</v>
      </c>
      <c r="Y309" s="8">
        <f t="shared" si="10"/>
        <v>0</v>
      </c>
      <c r="Z309" s="4"/>
    </row>
    <row r="310" spans="1:26" ht="30" x14ac:dyDescent="0.25">
      <c r="A310" s="34">
        <v>10</v>
      </c>
      <c r="B310" s="31">
        <v>10</v>
      </c>
      <c r="C310" s="5" t="s">
        <v>688</v>
      </c>
      <c r="D310" s="4" t="s">
        <v>671</v>
      </c>
      <c r="E310" s="4" t="s">
        <v>672</v>
      </c>
      <c r="F310" s="4" t="s">
        <v>3</v>
      </c>
      <c r="G310" s="4" t="s">
        <v>689</v>
      </c>
      <c r="H310" s="4"/>
      <c r="I310" s="24">
        <v>119.85</v>
      </c>
      <c r="J310" s="24">
        <v>12.1</v>
      </c>
      <c r="K310" s="24">
        <v>34.799999999999997</v>
      </c>
      <c r="L310" s="24">
        <v>23.7</v>
      </c>
      <c r="Q310" s="24">
        <v>4.25</v>
      </c>
      <c r="T310" s="24">
        <v>45</v>
      </c>
      <c r="X310" s="24">
        <f t="shared" si="9"/>
        <v>119.85</v>
      </c>
      <c r="Y310" s="8">
        <f t="shared" si="10"/>
        <v>0</v>
      </c>
      <c r="Z310" s="4"/>
    </row>
    <row r="311" spans="1:26" x14ac:dyDescent="0.25">
      <c r="A311" s="34">
        <v>3</v>
      </c>
      <c r="B311" s="31">
        <v>3</v>
      </c>
      <c r="C311" s="4" t="s">
        <v>676</v>
      </c>
      <c r="D311" s="4" t="s">
        <v>671</v>
      </c>
      <c r="E311" s="4" t="s">
        <v>672</v>
      </c>
      <c r="F311" s="4" t="s">
        <v>3</v>
      </c>
      <c r="G311" s="4" t="s">
        <v>677</v>
      </c>
      <c r="H311" s="4"/>
      <c r="I311" s="24">
        <v>63.25</v>
      </c>
      <c r="J311" s="24">
        <v>36.25</v>
      </c>
      <c r="K311" s="24">
        <v>3.2</v>
      </c>
      <c r="L311" s="24">
        <v>3.15</v>
      </c>
      <c r="Q311" s="24">
        <v>7.65</v>
      </c>
      <c r="T311" s="24">
        <v>13</v>
      </c>
      <c r="X311" s="24">
        <f t="shared" si="9"/>
        <v>63.25</v>
      </c>
      <c r="Y311" s="8">
        <f t="shared" si="10"/>
        <v>0</v>
      </c>
      <c r="Z311" s="4"/>
    </row>
    <row r="312" spans="1:26" x14ac:dyDescent="0.25">
      <c r="A312" s="34">
        <v>26</v>
      </c>
      <c r="B312" s="31">
        <v>26</v>
      </c>
      <c r="C312" s="4" t="s">
        <v>715</v>
      </c>
      <c r="D312" s="4" t="s">
        <v>713</v>
      </c>
      <c r="E312" s="4" t="s">
        <v>672</v>
      </c>
      <c r="F312" s="4" t="s">
        <v>3</v>
      </c>
      <c r="G312" s="4" t="s">
        <v>141</v>
      </c>
      <c r="H312" s="4" t="s">
        <v>716</v>
      </c>
      <c r="I312" s="24">
        <v>294.14999999999998</v>
      </c>
      <c r="J312" s="24">
        <v>183.12</v>
      </c>
      <c r="K312" s="24">
        <v>19.809999999999999</v>
      </c>
      <c r="L312" s="24">
        <v>14.25</v>
      </c>
      <c r="N312" s="24">
        <v>4.8</v>
      </c>
      <c r="O312" s="24">
        <v>1.6</v>
      </c>
      <c r="P312" s="24">
        <v>1.5</v>
      </c>
      <c r="Q312" s="24">
        <v>4.87</v>
      </c>
      <c r="R312" s="24">
        <v>0.2</v>
      </c>
      <c r="T312" s="24">
        <v>64</v>
      </c>
      <c r="X312" s="24">
        <f t="shared" si="9"/>
        <v>294.14999999999998</v>
      </c>
      <c r="Y312" s="8">
        <f t="shared" si="10"/>
        <v>0</v>
      </c>
      <c r="Z312" s="4"/>
    </row>
    <row r="313" spans="1:26" x14ac:dyDescent="0.25">
      <c r="A313" s="34">
        <v>13</v>
      </c>
      <c r="B313" s="31">
        <v>13</v>
      </c>
      <c r="C313" s="4" t="s">
        <v>695</v>
      </c>
      <c r="D313" s="4" t="s">
        <v>691</v>
      </c>
      <c r="E313" s="4" t="s">
        <v>672</v>
      </c>
      <c r="F313" s="4" t="s">
        <v>3</v>
      </c>
      <c r="G313" s="4" t="s">
        <v>696</v>
      </c>
      <c r="H313" s="4"/>
      <c r="I313" s="24">
        <v>111.15</v>
      </c>
      <c r="J313" s="24">
        <v>73.2</v>
      </c>
      <c r="K313" s="24">
        <v>6.1</v>
      </c>
      <c r="L313" s="24">
        <v>14.6</v>
      </c>
      <c r="N313" s="24">
        <v>1.1499999999999999</v>
      </c>
      <c r="O313" s="24">
        <v>0.9</v>
      </c>
      <c r="Q313" s="24">
        <v>1.2</v>
      </c>
      <c r="T313" s="24">
        <v>14</v>
      </c>
      <c r="X313" s="24">
        <f t="shared" si="9"/>
        <v>111.15</v>
      </c>
      <c r="Y313" s="8">
        <f t="shared" si="10"/>
        <v>0</v>
      </c>
      <c r="Z313" s="4"/>
    </row>
    <row r="314" spans="1:26" x14ac:dyDescent="0.25">
      <c r="A314" s="34">
        <v>11</v>
      </c>
      <c r="B314" s="31">
        <v>11</v>
      </c>
      <c r="C314" s="4" t="s">
        <v>690</v>
      </c>
      <c r="D314" s="4" t="s">
        <v>691</v>
      </c>
      <c r="E314" s="4" t="s">
        <v>672</v>
      </c>
      <c r="F314" s="4" t="s">
        <v>3</v>
      </c>
      <c r="G314" s="4" t="s">
        <v>692</v>
      </c>
      <c r="H314" s="4"/>
      <c r="I314" s="24">
        <v>283.07</v>
      </c>
      <c r="J314" s="24">
        <v>165.75</v>
      </c>
      <c r="K314" s="24">
        <v>22.74</v>
      </c>
      <c r="L314" s="24">
        <v>26.63</v>
      </c>
      <c r="P314" s="24">
        <v>5.22</v>
      </c>
      <c r="Q314" s="24">
        <v>62.73</v>
      </c>
      <c r="X314" s="24">
        <f t="shared" si="9"/>
        <v>283.07</v>
      </c>
      <c r="Y314" s="8">
        <f t="shared" si="10"/>
        <v>0</v>
      </c>
      <c r="Z314" s="4"/>
    </row>
    <row r="315" spans="1:26" x14ac:dyDescent="0.25">
      <c r="A315" s="34">
        <v>37</v>
      </c>
      <c r="B315" s="31">
        <v>37</v>
      </c>
      <c r="C315" s="4" t="s">
        <v>736</v>
      </c>
      <c r="D315" s="4" t="s">
        <v>737</v>
      </c>
      <c r="E315" s="4" t="s">
        <v>672</v>
      </c>
      <c r="F315" s="4" t="s">
        <v>3</v>
      </c>
      <c r="G315" s="4" t="s">
        <v>738</v>
      </c>
      <c r="H315" s="4"/>
      <c r="I315" s="24">
        <v>152.97</v>
      </c>
      <c r="J315" s="24">
        <v>109.12</v>
      </c>
      <c r="K315" s="24">
        <v>19.18</v>
      </c>
      <c r="N315" s="24">
        <v>11.61</v>
      </c>
      <c r="O315" s="24">
        <v>1</v>
      </c>
      <c r="Q315" s="24">
        <v>11.87</v>
      </c>
      <c r="R315" s="24">
        <v>0.19</v>
      </c>
      <c r="X315" s="24">
        <f t="shared" si="9"/>
        <v>152.97000000000003</v>
      </c>
      <c r="Y315" s="8">
        <f t="shared" si="10"/>
        <v>0</v>
      </c>
      <c r="Z315" s="4"/>
    </row>
    <row r="316" spans="1:26" x14ac:dyDescent="0.25">
      <c r="A316" s="34">
        <v>17</v>
      </c>
      <c r="B316" s="31">
        <v>17</v>
      </c>
      <c r="C316" s="4" t="s">
        <v>702</v>
      </c>
      <c r="D316" s="4" t="s">
        <v>703</v>
      </c>
      <c r="E316" s="4" t="s">
        <v>672</v>
      </c>
      <c r="F316" s="4" t="s">
        <v>3</v>
      </c>
      <c r="G316" s="4" t="s">
        <v>704</v>
      </c>
      <c r="H316" s="4"/>
      <c r="I316" s="24">
        <v>946</v>
      </c>
      <c r="J316" s="24">
        <v>358</v>
      </c>
      <c r="K316" s="24">
        <v>30</v>
      </c>
      <c r="L316" s="24">
        <v>48</v>
      </c>
      <c r="M316" s="24">
        <v>16</v>
      </c>
      <c r="O316" s="24">
        <v>17</v>
      </c>
      <c r="P316" s="24">
        <v>54</v>
      </c>
      <c r="Q316" s="24">
        <v>3</v>
      </c>
      <c r="T316" s="24">
        <v>420</v>
      </c>
      <c r="X316" s="24">
        <f t="shared" si="9"/>
        <v>946</v>
      </c>
      <c r="Y316" s="8">
        <f t="shared" si="10"/>
        <v>0</v>
      </c>
      <c r="Z316" s="4"/>
    </row>
    <row r="317" spans="1:26" x14ac:dyDescent="0.25">
      <c r="A317" s="34">
        <v>32</v>
      </c>
      <c r="B317" s="31">
        <v>32</v>
      </c>
      <c r="C317" s="4" t="s">
        <v>727</v>
      </c>
      <c r="D317" s="4" t="s">
        <v>725</v>
      </c>
      <c r="E317" s="4" t="s">
        <v>672</v>
      </c>
      <c r="F317" s="4" t="s">
        <v>3</v>
      </c>
      <c r="G317" s="4" t="s">
        <v>704</v>
      </c>
      <c r="H317" s="4" t="s">
        <v>728</v>
      </c>
      <c r="I317" s="24">
        <v>188.68</v>
      </c>
      <c r="J317" s="24">
        <v>80.150000000000006</v>
      </c>
      <c r="K317" s="24">
        <v>7.8</v>
      </c>
      <c r="L317" s="24">
        <v>26.75</v>
      </c>
      <c r="N317" s="24">
        <v>4.5999999999999996</v>
      </c>
      <c r="O317" s="24">
        <v>3.7</v>
      </c>
      <c r="P317" s="24">
        <v>47.75</v>
      </c>
      <c r="Q317" s="24">
        <v>9.1</v>
      </c>
      <c r="R317" s="24">
        <v>6.23</v>
      </c>
      <c r="T317" s="24">
        <v>2.6</v>
      </c>
      <c r="X317" s="24">
        <f t="shared" si="9"/>
        <v>188.67999999999998</v>
      </c>
      <c r="Y317" s="8">
        <f t="shared" si="10"/>
        <v>0</v>
      </c>
      <c r="Z317" s="4"/>
    </row>
    <row r="318" spans="1:26" x14ac:dyDescent="0.25">
      <c r="A318" s="34">
        <v>33</v>
      </c>
      <c r="B318" s="31">
        <v>33</v>
      </c>
      <c r="C318" s="4" t="s">
        <v>729</v>
      </c>
      <c r="D318" s="4" t="s">
        <v>671</v>
      </c>
      <c r="E318" s="4" t="s">
        <v>672</v>
      </c>
      <c r="F318" s="4" t="s">
        <v>3</v>
      </c>
      <c r="G318" s="4" t="s">
        <v>704</v>
      </c>
      <c r="H318" s="4" t="s">
        <v>730</v>
      </c>
      <c r="I318" s="24">
        <v>143</v>
      </c>
      <c r="J318" s="24">
        <v>17</v>
      </c>
      <c r="K318" s="24">
        <v>2</v>
      </c>
      <c r="N318" s="24">
        <v>5.35</v>
      </c>
      <c r="O318" s="24">
        <v>2.6</v>
      </c>
      <c r="P318" s="24">
        <v>116.05</v>
      </c>
      <c r="X318" s="24">
        <f t="shared" ref="X318:X381" si="11">SUM(J318:W318)</f>
        <v>143</v>
      </c>
      <c r="Y318" s="8">
        <f t="shared" si="10"/>
        <v>0</v>
      </c>
      <c r="Z318" s="4"/>
    </row>
    <row r="319" spans="1:26" x14ac:dyDescent="0.25">
      <c r="A319" s="34">
        <v>31</v>
      </c>
      <c r="B319" s="31">
        <v>31</v>
      </c>
      <c r="C319" s="4" t="s">
        <v>724</v>
      </c>
      <c r="D319" s="4" t="s">
        <v>725</v>
      </c>
      <c r="E319" s="4" t="s">
        <v>672</v>
      </c>
      <c r="F319" s="4" t="s">
        <v>3</v>
      </c>
      <c r="G319" s="4" t="s">
        <v>726</v>
      </c>
      <c r="H319" s="4"/>
      <c r="I319" s="24">
        <v>109.5</v>
      </c>
      <c r="J319" s="24">
        <v>82.67</v>
      </c>
      <c r="K319" s="24">
        <v>12.75</v>
      </c>
      <c r="N319" s="24">
        <v>1.3</v>
      </c>
      <c r="O319" s="24">
        <v>2.98</v>
      </c>
      <c r="Q319" s="24">
        <v>2.2000000000000002</v>
      </c>
      <c r="T319" s="24">
        <v>7.6</v>
      </c>
      <c r="X319" s="24">
        <f t="shared" si="11"/>
        <v>109.5</v>
      </c>
      <c r="Y319" s="8">
        <f t="shared" si="10"/>
        <v>0</v>
      </c>
      <c r="Z319" s="4"/>
    </row>
    <row r="320" spans="1:26" x14ac:dyDescent="0.25">
      <c r="A320" s="34">
        <v>25</v>
      </c>
      <c r="B320" s="31">
        <v>25</v>
      </c>
      <c r="C320" s="4" t="s">
        <v>712</v>
      </c>
      <c r="D320" s="4" t="s">
        <v>713</v>
      </c>
      <c r="E320" s="4" t="s">
        <v>672</v>
      </c>
      <c r="F320" s="4" t="s">
        <v>3</v>
      </c>
      <c r="G320" s="4" t="s">
        <v>714</v>
      </c>
      <c r="H320" s="4" t="s">
        <v>230</v>
      </c>
      <c r="I320" s="24">
        <v>316.86</v>
      </c>
      <c r="J320" s="24">
        <v>136.15</v>
      </c>
      <c r="K320" s="24">
        <v>9.4</v>
      </c>
      <c r="L320" s="24">
        <v>47.3</v>
      </c>
      <c r="N320" s="24">
        <v>1.3</v>
      </c>
      <c r="O320" s="24">
        <v>4.0999999999999996</v>
      </c>
      <c r="P320" s="24">
        <v>9.1999999999999993</v>
      </c>
      <c r="Q320" s="24">
        <v>3.91</v>
      </c>
      <c r="R320" s="24">
        <v>0.5</v>
      </c>
      <c r="T320" s="24">
        <v>105</v>
      </c>
      <c r="X320" s="24">
        <f t="shared" si="11"/>
        <v>316.86</v>
      </c>
      <c r="Y320" s="8">
        <f t="shared" si="10"/>
        <v>0</v>
      </c>
      <c r="Z320" s="4"/>
    </row>
    <row r="321" spans="1:26" x14ac:dyDescent="0.25">
      <c r="A321" s="34">
        <v>40</v>
      </c>
      <c r="B321" s="31">
        <v>42</v>
      </c>
      <c r="C321" s="4" t="s">
        <v>741</v>
      </c>
      <c r="D321" s="4" t="s">
        <v>713</v>
      </c>
      <c r="E321" s="4" t="s">
        <v>672</v>
      </c>
      <c r="F321" s="4" t="s">
        <v>3</v>
      </c>
      <c r="G321" s="4" t="s">
        <v>714</v>
      </c>
      <c r="H321" s="4" t="s">
        <v>730</v>
      </c>
      <c r="I321" s="24">
        <v>117.38</v>
      </c>
      <c r="J321" s="24">
        <v>62.7</v>
      </c>
      <c r="K321" s="24">
        <v>27.56</v>
      </c>
      <c r="L321" s="24">
        <v>18.399999999999999</v>
      </c>
      <c r="N321" s="24">
        <v>3.5</v>
      </c>
      <c r="O321" s="24">
        <v>0.4</v>
      </c>
      <c r="P321" s="24">
        <v>1.7</v>
      </c>
      <c r="Q321" s="24">
        <v>3.02</v>
      </c>
      <c r="R321" s="24">
        <v>0.1</v>
      </c>
      <c r="X321" s="24">
        <f t="shared" si="11"/>
        <v>117.38</v>
      </c>
      <c r="Y321" s="8">
        <f t="shared" si="10"/>
        <v>0</v>
      </c>
      <c r="Z321" s="4"/>
    </row>
    <row r="322" spans="1:26" x14ac:dyDescent="0.25">
      <c r="A322" s="34">
        <v>20</v>
      </c>
      <c r="B322" s="31">
        <v>20</v>
      </c>
      <c r="C322" s="4" t="s">
        <v>15208</v>
      </c>
      <c r="D322" s="4" t="s">
        <v>345</v>
      </c>
      <c r="E322" s="4" t="s">
        <v>672</v>
      </c>
      <c r="F322" s="4" t="s">
        <v>3</v>
      </c>
      <c r="G322" s="4" t="s">
        <v>300</v>
      </c>
      <c r="H322" s="4"/>
      <c r="I322" s="24">
        <v>150.43</v>
      </c>
      <c r="J322" s="24">
        <v>117.85</v>
      </c>
      <c r="K322" s="24">
        <v>25.2</v>
      </c>
      <c r="O322" s="24">
        <v>1.2</v>
      </c>
      <c r="Q322" s="24">
        <v>6.18</v>
      </c>
      <c r="X322" s="24">
        <f t="shared" si="11"/>
        <v>150.42999999999998</v>
      </c>
      <c r="Y322" s="8">
        <f t="shared" ref="Y322:Y385" si="12">I322-X322</f>
        <v>0</v>
      </c>
      <c r="Z322" s="4"/>
    </row>
    <row r="323" spans="1:26" x14ac:dyDescent="0.25">
      <c r="A323" s="34">
        <v>27</v>
      </c>
      <c r="B323" s="31">
        <v>27</v>
      </c>
      <c r="C323" s="4" t="s">
        <v>717</v>
      </c>
      <c r="D323" s="4" t="s">
        <v>713</v>
      </c>
      <c r="E323" s="4" t="s">
        <v>672</v>
      </c>
      <c r="F323" s="4" t="s">
        <v>3</v>
      </c>
      <c r="G323" s="4" t="s">
        <v>300</v>
      </c>
      <c r="H323" s="4"/>
      <c r="I323" s="24">
        <v>69.55</v>
      </c>
      <c r="J323" s="24">
        <v>41.95</v>
      </c>
      <c r="L323" s="24">
        <v>14</v>
      </c>
      <c r="N323" s="24">
        <v>1</v>
      </c>
      <c r="O323" s="24">
        <v>0.94</v>
      </c>
      <c r="Q323" s="24">
        <v>11.6</v>
      </c>
      <c r="R323" s="24">
        <v>0.06</v>
      </c>
      <c r="X323" s="24">
        <f t="shared" si="11"/>
        <v>69.55</v>
      </c>
      <c r="Y323" s="8">
        <f t="shared" si="12"/>
        <v>0</v>
      </c>
      <c r="Z323" s="4"/>
    </row>
    <row r="324" spans="1:26" x14ac:dyDescent="0.25">
      <c r="A324" s="34">
        <v>36</v>
      </c>
      <c r="B324" s="31">
        <v>36</v>
      </c>
      <c r="C324" s="4" t="s">
        <v>735</v>
      </c>
      <c r="D324" s="4" t="s">
        <v>732</v>
      </c>
      <c r="E324" s="4" t="s">
        <v>672</v>
      </c>
      <c r="F324" s="4" t="s">
        <v>3</v>
      </c>
      <c r="G324" s="4" t="s">
        <v>300</v>
      </c>
      <c r="H324" s="4"/>
      <c r="I324" s="24">
        <v>220.15</v>
      </c>
      <c r="J324" s="24">
        <v>174.98</v>
      </c>
      <c r="K324" s="24">
        <v>8.6</v>
      </c>
      <c r="L324" s="24">
        <v>26.3</v>
      </c>
      <c r="N324" s="24">
        <v>3</v>
      </c>
      <c r="O324" s="24">
        <v>1.5</v>
      </c>
      <c r="Q324" s="24">
        <v>1.77</v>
      </c>
      <c r="R324" s="24">
        <v>0.5</v>
      </c>
      <c r="T324" s="24">
        <v>3.5</v>
      </c>
      <c r="X324" s="24">
        <f t="shared" si="11"/>
        <v>220.15</v>
      </c>
      <c r="Y324" s="8">
        <f t="shared" si="12"/>
        <v>0</v>
      </c>
      <c r="Z324" s="4"/>
    </row>
    <row r="325" spans="1:26" x14ac:dyDescent="0.25">
      <c r="A325" s="34">
        <v>7</v>
      </c>
      <c r="B325" s="31">
        <v>7</v>
      </c>
      <c r="C325" s="4" t="s">
        <v>682</v>
      </c>
      <c r="D325" s="4" t="s">
        <v>671</v>
      </c>
      <c r="E325" s="4" t="s">
        <v>672</v>
      </c>
      <c r="F325" s="4" t="s">
        <v>3</v>
      </c>
      <c r="G325" s="4" t="s">
        <v>683</v>
      </c>
      <c r="H325" s="4"/>
      <c r="I325" s="24">
        <v>61.91</v>
      </c>
      <c r="J325" s="24">
        <v>32</v>
      </c>
      <c r="K325" s="24">
        <v>17</v>
      </c>
      <c r="M325" s="24">
        <v>1.69</v>
      </c>
      <c r="O325" s="24">
        <v>1.22</v>
      </c>
      <c r="T325" s="24">
        <v>10</v>
      </c>
      <c r="X325" s="24">
        <f t="shared" si="11"/>
        <v>61.91</v>
      </c>
      <c r="Y325" s="8">
        <f t="shared" si="12"/>
        <v>0</v>
      </c>
      <c r="Z325" s="4"/>
    </row>
    <row r="326" spans="1:26" x14ac:dyDescent="0.25">
      <c r="A326" s="34">
        <v>6</v>
      </c>
      <c r="B326" s="31">
        <v>6</v>
      </c>
      <c r="C326" s="4" t="s">
        <v>680</v>
      </c>
      <c r="D326" s="4" t="s">
        <v>671</v>
      </c>
      <c r="E326" s="4" t="s">
        <v>672</v>
      </c>
      <c r="F326" s="4" t="s">
        <v>3</v>
      </c>
      <c r="G326" s="4" t="s">
        <v>681</v>
      </c>
      <c r="H326" s="4"/>
      <c r="I326" s="24">
        <v>108.43</v>
      </c>
      <c r="J326" s="24">
        <v>14.2</v>
      </c>
      <c r="K326" s="24">
        <v>35.72</v>
      </c>
      <c r="L326" s="24">
        <v>40.770000000000003</v>
      </c>
      <c r="M326" s="24">
        <v>1.1200000000000001</v>
      </c>
      <c r="P326" s="24">
        <v>0.64</v>
      </c>
      <c r="R326" s="24">
        <v>1.61</v>
      </c>
      <c r="S326" s="24">
        <v>2.0299999999999998</v>
      </c>
      <c r="T326" s="24">
        <v>12.34</v>
      </c>
      <c r="X326" s="24">
        <f t="shared" si="11"/>
        <v>108.43</v>
      </c>
      <c r="Y326" s="8">
        <f t="shared" si="12"/>
        <v>0</v>
      </c>
      <c r="Z326" s="4"/>
    </row>
    <row r="327" spans="1:26" x14ac:dyDescent="0.25">
      <c r="A327" s="34">
        <v>23</v>
      </c>
      <c r="B327" s="31">
        <v>23</v>
      </c>
      <c r="C327" s="4" t="s">
        <v>711</v>
      </c>
      <c r="D327" s="4" t="s">
        <v>710</v>
      </c>
      <c r="E327" s="4" t="s">
        <v>672</v>
      </c>
      <c r="F327" s="4" t="s">
        <v>3</v>
      </c>
      <c r="G327" s="4" t="s">
        <v>353</v>
      </c>
      <c r="H327" s="4"/>
      <c r="I327" s="24">
        <v>327</v>
      </c>
      <c r="J327" s="24">
        <v>220</v>
      </c>
      <c r="K327" s="24">
        <v>17</v>
      </c>
      <c r="L327" s="24">
        <v>2</v>
      </c>
      <c r="M327" s="24">
        <v>4</v>
      </c>
      <c r="O327" s="24">
        <v>2</v>
      </c>
      <c r="Q327" s="24">
        <v>27</v>
      </c>
      <c r="T327" s="24">
        <v>55</v>
      </c>
      <c r="X327" s="24">
        <f t="shared" si="11"/>
        <v>327</v>
      </c>
      <c r="Y327" s="8">
        <f t="shared" si="12"/>
        <v>0</v>
      </c>
      <c r="Z327" s="11"/>
    </row>
    <row r="328" spans="1:26" x14ac:dyDescent="0.25">
      <c r="A328" s="34">
        <v>39</v>
      </c>
      <c r="B328" s="31">
        <v>39</v>
      </c>
      <c r="C328" s="4" t="s">
        <v>740</v>
      </c>
      <c r="D328" s="4" t="s">
        <v>737</v>
      </c>
      <c r="E328" s="4" t="s">
        <v>672</v>
      </c>
      <c r="F328" s="4" t="s">
        <v>3</v>
      </c>
      <c r="G328" s="4" t="s">
        <v>364</v>
      </c>
      <c r="H328" s="4"/>
      <c r="I328" s="24">
        <v>261.35000000000002</v>
      </c>
      <c r="J328" s="24">
        <v>92.75</v>
      </c>
      <c r="K328" s="24">
        <v>59.15</v>
      </c>
      <c r="L328" s="24">
        <v>23.35</v>
      </c>
      <c r="N328" s="24">
        <v>1.8</v>
      </c>
      <c r="O328" s="24">
        <v>4</v>
      </c>
      <c r="Q328" s="24">
        <v>5.3</v>
      </c>
      <c r="T328" s="24">
        <v>25</v>
      </c>
      <c r="U328" s="24">
        <v>50</v>
      </c>
      <c r="X328" s="24">
        <f t="shared" si="11"/>
        <v>261.35000000000002</v>
      </c>
      <c r="Y328" s="8">
        <f t="shared" si="12"/>
        <v>0</v>
      </c>
      <c r="Z328" s="4"/>
    </row>
    <row r="329" spans="1:26" x14ac:dyDescent="0.25">
      <c r="A329" s="34">
        <v>29</v>
      </c>
      <c r="B329" s="31">
        <v>29</v>
      </c>
      <c r="C329" s="4" t="s">
        <v>720</v>
      </c>
      <c r="D329" s="4" t="s">
        <v>713</v>
      </c>
      <c r="E329" s="4" t="s">
        <v>672</v>
      </c>
      <c r="F329" s="4" t="s">
        <v>3</v>
      </c>
      <c r="G329" s="4" t="s">
        <v>721</v>
      </c>
      <c r="H329" s="4"/>
      <c r="I329" s="24">
        <v>250</v>
      </c>
      <c r="J329" s="24">
        <v>177.9</v>
      </c>
      <c r="K329" s="24">
        <v>11.15</v>
      </c>
      <c r="L329" s="24">
        <v>49.45</v>
      </c>
      <c r="N329" s="24">
        <v>3.1</v>
      </c>
      <c r="O329" s="24">
        <v>2.5</v>
      </c>
      <c r="P329" s="24">
        <v>1.7</v>
      </c>
      <c r="Q329" s="24">
        <v>3</v>
      </c>
      <c r="R329" s="24">
        <v>1.2</v>
      </c>
      <c r="X329" s="24">
        <f t="shared" si="11"/>
        <v>249.99999999999997</v>
      </c>
      <c r="Y329" s="8">
        <f t="shared" si="12"/>
        <v>0</v>
      </c>
      <c r="Z329" s="4"/>
    </row>
    <row r="330" spans="1:26" x14ac:dyDescent="0.25">
      <c r="A330" s="34">
        <v>28</v>
      </c>
      <c r="B330" s="31">
        <v>28</v>
      </c>
      <c r="C330" s="4" t="s">
        <v>718</v>
      </c>
      <c r="D330" s="4" t="s">
        <v>713</v>
      </c>
      <c r="E330" s="4" t="s">
        <v>672</v>
      </c>
      <c r="F330" s="4" t="s">
        <v>3</v>
      </c>
      <c r="G330" s="4" t="s">
        <v>719</v>
      </c>
      <c r="H330" s="4"/>
      <c r="I330" s="24">
        <v>291.66000000000003</v>
      </c>
      <c r="J330" s="24">
        <v>178.22</v>
      </c>
      <c r="K330" s="24">
        <v>36.6</v>
      </c>
      <c r="L330" s="24">
        <v>10.84</v>
      </c>
      <c r="N330" s="24">
        <v>2.35</v>
      </c>
      <c r="O330" s="24">
        <v>2.65</v>
      </c>
      <c r="P330" s="24">
        <v>0.21</v>
      </c>
      <c r="Q330" s="24">
        <v>4.92</v>
      </c>
      <c r="R330" s="24">
        <v>0.87</v>
      </c>
      <c r="T330" s="24">
        <v>55</v>
      </c>
      <c r="X330" s="24">
        <f t="shared" si="11"/>
        <v>291.65999999999997</v>
      </c>
      <c r="Y330" s="8">
        <f t="shared" si="12"/>
        <v>0</v>
      </c>
      <c r="Z330" s="4"/>
    </row>
    <row r="331" spans="1:26" x14ac:dyDescent="0.25">
      <c r="A331" s="34">
        <v>2</v>
      </c>
      <c r="B331" s="31">
        <v>2</v>
      </c>
      <c r="C331" s="4" t="s">
        <v>674</v>
      </c>
      <c r="D331" s="4" t="s">
        <v>671</v>
      </c>
      <c r="E331" s="4" t="s">
        <v>672</v>
      </c>
      <c r="F331" s="4" t="s">
        <v>3</v>
      </c>
      <c r="G331" s="4" t="s">
        <v>675</v>
      </c>
      <c r="H331" s="4"/>
      <c r="I331" s="24">
        <v>727</v>
      </c>
      <c r="K331" s="24">
        <v>45.27</v>
      </c>
      <c r="P331" s="24">
        <v>3</v>
      </c>
      <c r="Q331" s="24">
        <v>0.43</v>
      </c>
      <c r="T331" s="24">
        <v>60</v>
      </c>
      <c r="U331" s="24">
        <v>618.29999999999995</v>
      </c>
      <c r="X331" s="24">
        <f t="shared" si="11"/>
        <v>727</v>
      </c>
      <c r="Y331" s="8">
        <f t="shared" si="12"/>
        <v>0</v>
      </c>
      <c r="Z331" s="4"/>
    </row>
    <row r="332" spans="1:26" x14ac:dyDescent="0.25">
      <c r="A332" s="34">
        <v>1</v>
      </c>
      <c r="B332" s="31">
        <v>1</v>
      </c>
      <c r="C332" s="4" t="s">
        <v>15209</v>
      </c>
      <c r="D332" s="4" t="s">
        <v>671</v>
      </c>
      <c r="E332" s="4" t="s">
        <v>672</v>
      </c>
      <c r="F332" s="4" t="s">
        <v>3</v>
      </c>
      <c r="G332" s="4" t="s">
        <v>673</v>
      </c>
      <c r="H332" s="4"/>
      <c r="I332" s="24">
        <v>982</v>
      </c>
      <c r="J332" s="24">
        <v>6.98</v>
      </c>
      <c r="K332" s="24">
        <v>38.25</v>
      </c>
      <c r="L332" s="24">
        <v>8.52</v>
      </c>
      <c r="O332" s="24">
        <v>0.5</v>
      </c>
      <c r="P332" s="24">
        <v>15</v>
      </c>
      <c r="Q332" s="24">
        <v>343.75</v>
      </c>
      <c r="R332" s="24">
        <v>5</v>
      </c>
      <c r="S332" s="24">
        <v>4</v>
      </c>
      <c r="T332" s="24">
        <v>560</v>
      </c>
      <c r="X332" s="24">
        <f t="shared" si="11"/>
        <v>982</v>
      </c>
      <c r="Y332" s="8">
        <f t="shared" si="12"/>
        <v>0</v>
      </c>
      <c r="Z332" s="4"/>
    </row>
    <row r="333" spans="1:26" x14ac:dyDescent="0.25">
      <c r="A333" s="34">
        <v>19</v>
      </c>
      <c r="B333" s="31">
        <v>19</v>
      </c>
      <c r="C333" s="4" t="s">
        <v>707</v>
      </c>
      <c r="D333" s="4" t="s">
        <v>345</v>
      </c>
      <c r="E333" s="4" t="s">
        <v>672</v>
      </c>
      <c r="F333" s="4" t="s">
        <v>3</v>
      </c>
      <c r="G333" s="4" t="s">
        <v>347</v>
      </c>
      <c r="H333" s="4"/>
      <c r="I333" s="24">
        <v>494</v>
      </c>
      <c r="J333" s="24">
        <v>280</v>
      </c>
      <c r="K333" s="24">
        <v>20</v>
      </c>
      <c r="L333" s="24">
        <v>13</v>
      </c>
      <c r="N333" s="24">
        <v>4</v>
      </c>
      <c r="O333" s="24">
        <v>15</v>
      </c>
      <c r="P333" s="24">
        <v>40</v>
      </c>
      <c r="Q333" s="24">
        <v>10</v>
      </c>
      <c r="T333" s="24">
        <v>112</v>
      </c>
      <c r="X333" s="24">
        <f t="shared" si="11"/>
        <v>494</v>
      </c>
      <c r="Y333" s="8">
        <f t="shared" si="12"/>
        <v>0</v>
      </c>
      <c r="Z333" s="4"/>
    </row>
    <row r="334" spans="1:26" x14ac:dyDescent="0.25">
      <c r="A334" s="34">
        <v>9</v>
      </c>
      <c r="B334" s="31">
        <v>9</v>
      </c>
      <c r="C334" s="4" t="s">
        <v>686</v>
      </c>
      <c r="D334" s="4" t="s">
        <v>671</v>
      </c>
      <c r="E334" s="4" t="s">
        <v>672</v>
      </c>
      <c r="F334" s="4" t="s">
        <v>3</v>
      </c>
      <c r="G334" s="4" t="s">
        <v>687</v>
      </c>
      <c r="H334" s="4"/>
      <c r="I334" s="24">
        <v>108.65</v>
      </c>
      <c r="J334" s="24">
        <v>39</v>
      </c>
      <c r="K334" s="24">
        <v>11.8</v>
      </c>
      <c r="L334" s="24">
        <v>22.05</v>
      </c>
      <c r="M334" s="24">
        <v>2.4500000000000002</v>
      </c>
      <c r="O334" s="24">
        <v>0.9</v>
      </c>
      <c r="Q334" s="24">
        <v>2.4500000000000002</v>
      </c>
      <c r="T334" s="24">
        <v>30</v>
      </c>
      <c r="X334" s="24">
        <f t="shared" si="11"/>
        <v>108.65</v>
      </c>
      <c r="Y334" s="8">
        <f t="shared" si="12"/>
        <v>0</v>
      </c>
      <c r="Z334" s="4"/>
    </row>
    <row r="335" spans="1:26" x14ac:dyDescent="0.25">
      <c r="A335" s="34">
        <v>7</v>
      </c>
      <c r="B335" s="31">
        <v>7</v>
      </c>
      <c r="C335" s="4" t="s">
        <v>756</v>
      </c>
      <c r="D335" s="4" t="s">
        <v>744</v>
      </c>
      <c r="E335" s="4" t="s">
        <v>745</v>
      </c>
      <c r="F335" s="4" t="s">
        <v>3</v>
      </c>
      <c r="G335" s="4" t="s">
        <v>757</v>
      </c>
      <c r="H335" s="4" t="s">
        <v>758</v>
      </c>
      <c r="I335" s="24">
        <v>100.6</v>
      </c>
      <c r="J335" s="24">
        <v>85</v>
      </c>
      <c r="K335" s="24">
        <v>12.2</v>
      </c>
      <c r="L335" s="24">
        <v>1</v>
      </c>
      <c r="M335" s="24">
        <v>0.2</v>
      </c>
      <c r="N335" s="24">
        <v>1.3</v>
      </c>
      <c r="O335" s="24">
        <v>0.9</v>
      </c>
      <c r="X335" s="24">
        <f t="shared" si="11"/>
        <v>100.60000000000001</v>
      </c>
      <c r="Y335" s="8">
        <f t="shared" si="12"/>
        <v>0</v>
      </c>
      <c r="Z335" s="4"/>
    </row>
    <row r="336" spans="1:26" x14ac:dyDescent="0.25">
      <c r="A336" s="34">
        <v>52</v>
      </c>
      <c r="B336" s="31">
        <v>53</v>
      </c>
      <c r="C336" s="4" t="s">
        <v>852</v>
      </c>
      <c r="D336" s="4" t="s">
        <v>836</v>
      </c>
      <c r="E336" s="4" t="s">
        <v>745</v>
      </c>
      <c r="F336" s="4" t="s">
        <v>3</v>
      </c>
      <c r="G336" s="4" t="s">
        <v>853</v>
      </c>
      <c r="H336" s="4"/>
      <c r="I336" s="24">
        <v>95.4</v>
      </c>
      <c r="J336" s="24">
        <v>79</v>
      </c>
      <c r="K336" s="24">
        <v>10.6</v>
      </c>
      <c r="L336" s="24">
        <v>2.4</v>
      </c>
      <c r="O336" s="24">
        <v>2.2000000000000002</v>
      </c>
      <c r="Q336" s="24">
        <v>1.2</v>
      </c>
      <c r="X336" s="24">
        <f t="shared" si="11"/>
        <v>95.4</v>
      </c>
      <c r="Y336" s="8">
        <f t="shared" si="12"/>
        <v>0</v>
      </c>
      <c r="Z336" s="4"/>
    </row>
    <row r="337" spans="1:26" x14ac:dyDescent="0.25">
      <c r="A337" s="34">
        <v>50</v>
      </c>
      <c r="B337" s="31">
        <v>51</v>
      </c>
      <c r="C337" s="4" t="s">
        <v>848</v>
      </c>
      <c r="D337" s="4" t="s">
        <v>780</v>
      </c>
      <c r="E337" s="4" t="s">
        <v>745</v>
      </c>
      <c r="F337" s="4" t="s">
        <v>3</v>
      </c>
      <c r="G337" s="4" t="s">
        <v>849</v>
      </c>
      <c r="H337" s="4"/>
      <c r="I337" s="24">
        <v>90.8</v>
      </c>
      <c r="J337" s="24">
        <v>80</v>
      </c>
      <c r="L337" s="24">
        <v>1.7</v>
      </c>
      <c r="O337" s="24">
        <v>0.1</v>
      </c>
      <c r="T337" s="24">
        <v>9</v>
      </c>
      <c r="X337" s="24">
        <f t="shared" si="11"/>
        <v>90.8</v>
      </c>
      <c r="Y337" s="8">
        <f t="shared" si="12"/>
        <v>0</v>
      </c>
      <c r="Z337" s="4"/>
    </row>
    <row r="338" spans="1:26" x14ac:dyDescent="0.25">
      <c r="A338" s="34">
        <v>36</v>
      </c>
      <c r="B338" s="31">
        <v>37</v>
      </c>
      <c r="C338" s="4" t="s">
        <v>818</v>
      </c>
      <c r="D338" s="4" t="s">
        <v>814</v>
      </c>
      <c r="E338" s="4" t="s">
        <v>745</v>
      </c>
      <c r="F338" s="4" t="s">
        <v>3</v>
      </c>
      <c r="G338" s="4" t="s">
        <v>819</v>
      </c>
      <c r="H338" s="4" t="s">
        <v>540</v>
      </c>
      <c r="I338" s="24">
        <v>333</v>
      </c>
      <c r="J338" s="24">
        <v>150</v>
      </c>
      <c r="K338" s="24">
        <v>65</v>
      </c>
      <c r="L338" s="24">
        <v>75</v>
      </c>
      <c r="O338" s="24">
        <v>5</v>
      </c>
      <c r="P338" s="24">
        <v>2</v>
      </c>
      <c r="Q338" s="24">
        <v>3</v>
      </c>
      <c r="T338" s="24">
        <v>30</v>
      </c>
      <c r="U338" s="24">
        <v>3</v>
      </c>
      <c r="X338" s="24">
        <f t="shared" si="11"/>
        <v>333</v>
      </c>
      <c r="Y338" s="8">
        <f t="shared" si="12"/>
        <v>0</v>
      </c>
      <c r="Z338" s="4"/>
    </row>
    <row r="339" spans="1:26" x14ac:dyDescent="0.25">
      <c r="A339" s="34">
        <v>45</v>
      </c>
      <c r="B339" s="31">
        <v>46</v>
      </c>
      <c r="C339" s="4" t="s">
        <v>837</v>
      </c>
      <c r="D339" s="4" t="s">
        <v>836</v>
      </c>
      <c r="E339" s="4" t="s">
        <v>745</v>
      </c>
      <c r="F339" s="4" t="s">
        <v>3</v>
      </c>
      <c r="G339" s="4" t="s">
        <v>838</v>
      </c>
      <c r="H339" s="4"/>
      <c r="I339" s="24">
        <v>174.7</v>
      </c>
      <c r="J339" s="24">
        <v>155</v>
      </c>
      <c r="K339" s="24">
        <v>10.4</v>
      </c>
      <c r="L339" s="24">
        <v>4.5</v>
      </c>
      <c r="O339" s="24">
        <v>2.1</v>
      </c>
      <c r="Q339" s="24">
        <v>2.7</v>
      </c>
      <c r="X339" s="24">
        <f t="shared" si="11"/>
        <v>174.7</v>
      </c>
      <c r="Y339" s="8">
        <f t="shared" si="12"/>
        <v>0</v>
      </c>
      <c r="Z339" s="4"/>
    </row>
    <row r="340" spans="1:26" x14ac:dyDescent="0.25">
      <c r="A340" s="34">
        <v>8</v>
      </c>
      <c r="B340" s="31">
        <v>8</v>
      </c>
      <c r="C340" s="4" t="s">
        <v>759</v>
      </c>
      <c r="D340" s="4" t="s">
        <v>744</v>
      </c>
      <c r="E340" s="4" t="s">
        <v>745</v>
      </c>
      <c r="F340" s="4" t="s">
        <v>3</v>
      </c>
      <c r="G340" s="4" t="s">
        <v>588</v>
      </c>
      <c r="H340" s="4" t="s">
        <v>13</v>
      </c>
      <c r="I340" s="24">
        <v>53.7</v>
      </c>
      <c r="J340" s="24">
        <v>48</v>
      </c>
      <c r="L340" s="24">
        <v>4.5</v>
      </c>
      <c r="M340" s="24">
        <v>0.1</v>
      </c>
      <c r="N340" s="24">
        <v>0.6</v>
      </c>
      <c r="O340" s="24">
        <v>0.4</v>
      </c>
      <c r="P340" s="24">
        <v>0.1</v>
      </c>
      <c r="X340" s="24">
        <f t="shared" si="11"/>
        <v>53.7</v>
      </c>
      <c r="Y340" s="8">
        <f t="shared" si="12"/>
        <v>0</v>
      </c>
      <c r="Z340" s="4"/>
    </row>
    <row r="341" spans="1:26" x14ac:dyDescent="0.25">
      <c r="A341" s="34">
        <v>16</v>
      </c>
      <c r="B341" s="31">
        <v>16</v>
      </c>
      <c r="C341" s="4" t="s">
        <v>777</v>
      </c>
      <c r="D341" s="4" t="s">
        <v>778</v>
      </c>
      <c r="E341" s="4" t="s">
        <v>745</v>
      </c>
      <c r="F341" s="4" t="s">
        <v>3</v>
      </c>
      <c r="G341" s="4" t="s">
        <v>779</v>
      </c>
      <c r="H341" s="4" t="s">
        <v>286</v>
      </c>
      <c r="I341" s="24">
        <v>178.5</v>
      </c>
      <c r="J341" s="24">
        <v>139.9</v>
      </c>
      <c r="K341" s="24">
        <v>17.5</v>
      </c>
      <c r="L341" s="24">
        <v>11.5</v>
      </c>
      <c r="O341" s="24">
        <v>3.6</v>
      </c>
      <c r="Q341" s="24">
        <v>6</v>
      </c>
      <c r="X341" s="24">
        <f t="shared" si="11"/>
        <v>178.5</v>
      </c>
      <c r="Y341" s="8">
        <f t="shared" si="12"/>
        <v>0</v>
      </c>
      <c r="Z341" s="4"/>
    </row>
    <row r="342" spans="1:26" x14ac:dyDescent="0.25">
      <c r="A342" s="34">
        <v>49</v>
      </c>
      <c r="B342" s="31">
        <v>50</v>
      </c>
      <c r="C342" s="4" t="s">
        <v>845</v>
      </c>
      <c r="D342" s="4" t="s">
        <v>808</v>
      </c>
      <c r="E342" s="4" t="s">
        <v>745</v>
      </c>
      <c r="F342" s="4" t="s">
        <v>3</v>
      </c>
      <c r="G342" s="4" t="s">
        <v>846</v>
      </c>
      <c r="H342" s="4" t="s">
        <v>847</v>
      </c>
      <c r="I342" s="24">
        <v>58.1</v>
      </c>
      <c r="J342" s="24">
        <v>40.200000000000003</v>
      </c>
      <c r="K342" s="24">
        <v>5.5</v>
      </c>
      <c r="L342" s="24">
        <v>12.3</v>
      </c>
      <c r="O342" s="24">
        <v>0.1</v>
      </c>
      <c r="X342" s="24">
        <f t="shared" si="11"/>
        <v>58.1</v>
      </c>
      <c r="Y342" s="8">
        <f t="shared" si="12"/>
        <v>0</v>
      </c>
      <c r="Z342" s="4"/>
    </row>
    <row r="343" spans="1:26" x14ac:dyDescent="0.25">
      <c r="A343" s="34">
        <v>33</v>
      </c>
      <c r="B343" s="31">
        <v>34</v>
      </c>
      <c r="C343" s="4" t="s">
        <v>812</v>
      </c>
      <c r="D343" s="4" t="s">
        <v>808</v>
      </c>
      <c r="E343" s="4" t="s">
        <v>745</v>
      </c>
      <c r="F343" s="4" t="s">
        <v>3</v>
      </c>
      <c r="G343" s="4" t="s">
        <v>64</v>
      </c>
      <c r="H343" s="4"/>
      <c r="I343" s="24">
        <v>262.89999999999998</v>
      </c>
      <c r="J343" s="24">
        <v>234.4</v>
      </c>
      <c r="K343" s="24">
        <v>10.5</v>
      </c>
      <c r="M343" s="24">
        <v>2</v>
      </c>
      <c r="N343" s="24">
        <v>6</v>
      </c>
      <c r="O343" s="24">
        <v>2</v>
      </c>
      <c r="P343" s="24">
        <v>0.5</v>
      </c>
      <c r="Q343" s="24">
        <v>7.5</v>
      </c>
      <c r="X343" s="24">
        <f t="shared" si="11"/>
        <v>262.89999999999998</v>
      </c>
      <c r="Y343" s="8">
        <f t="shared" si="12"/>
        <v>0</v>
      </c>
      <c r="Z343" s="4"/>
    </row>
    <row r="344" spans="1:26" x14ac:dyDescent="0.25">
      <c r="A344" s="34">
        <v>37</v>
      </c>
      <c r="B344" s="31">
        <v>38</v>
      </c>
      <c r="C344" s="4" t="s">
        <v>820</v>
      </c>
      <c r="D344" s="4" t="s">
        <v>814</v>
      </c>
      <c r="E344" s="4" t="s">
        <v>745</v>
      </c>
      <c r="F344" s="4" t="s">
        <v>3</v>
      </c>
      <c r="G344" s="4" t="s">
        <v>821</v>
      </c>
      <c r="H344" s="4" t="s">
        <v>429</v>
      </c>
      <c r="I344" s="24">
        <v>124.2</v>
      </c>
      <c r="J344" s="24">
        <v>64</v>
      </c>
      <c r="K344" s="24">
        <v>16.2</v>
      </c>
      <c r="L344" s="24">
        <v>17.2</v>
      </c>
      <c r="O344" s="24">
        <v>0.7</v>
      </c>
      <c r="Q344" s="24">
        <v>11.1</v>
      </c>
      <c r="T344" s="24">
        <v>15</v>
      </c>
      <c r="X344" s="24">
        <f t="shared" si="11"/>
        <v>124.2</v>
      </c>
      <c r="Y344" s="8">
        <f t="shared" si="12"/>
        <v>0</v>
      </c>
      <c r="Z344" s="4"/>
    </row>
    <row r="345" spans="1:26" x14ac:dyDescent="0.25">
      <c r="A345" s="34">
        <v>31</v>
      </c>
      <c r="B345" s="31">
        <v>32</v>
      </c>
      <c r="C345" s="4" t="s">
        <v>810</v>
      </c>
      <c r="D345" s="4" t="s">
        <v>808</v>
      </c>
      <c r="E345" s="4" t="s">
        <v>745</v>
      </c>
      <c r="F345" s="4" t="s">
        <v>3</v>
      </c>
      <c r="G345" s="4" t="s">
        <v>685</v>
      </c>
      <c r="H345" s="4"/>
      <c r="I345" s="24">
        <v>382.3</v>
      </c>
      <c r="J345" s="24">
        <v>110.8</v>
      </c>
      <c r="K345" s="24">
        <v>6.7</v>
      </c>
      <c r="L345" s="24">
        <v>12.2</v>
      </c>
      <c r="N345" s="24">
        <v>5</v>
      </c>
      <c r="O345" s="24">
        <v>1.7</v>
      </c>
      <c r="Q345" s="24">
        <v>0.3</v>
      </c>
      <c r="R345" s="24">
        <v>2</v>
      </c>
      <c r="S345" s="24">
        <v>1.1000000000000001</v>
      </c>
      <c r="T345" s="24">
        <v>242.5</v>
      </c>
      <c r="X345" s="24">
        <f t="shared" si="11"/>
        <v>382.29999999999995</v>
      </c>
      <c r="Y345" s="8">
        <f t="shared" si="12"/>
        <v>0</v>
      </c>
      <c r="Z345" s="4"/>
    </row>
    <row r="346" spans="1:26" x14ac:dyDescent="0.25">
      <c r="A346" s="34">
        <v>32</v>
      </c>
      <c r="B346" s="31">
        <v>33</v>
      </c>
      <c r="C346" s="4" t="s">
        <v>811</v>
      </c>
      <c r="D346" s="4" t="s">
        <v>808</v>
      </c>
      <c r="E346" s="4" t="s">
        <v>745</v>
      </c>
      <c r="F346" s="4" t="s">
        <v>3</v>
      </c>
      <c r="G346" s="4" t="s">
        <v>685</v>
      </c>
      <c r="H346" s="4"/>
      <c r="I346" s="24">
        <v>579.5</v>
      </c>
      <c r="J346" s="24">
        <v>243</v>
      </c>
      <c r="K346" s="24">
        <v>47.8</v>
      </c>
      <c r="L346" s="24">
        <v>5</v>
      </c>
      <c r="N346" s="24">
        <v>3.4</v>
      </c>
      <c r="O346" s="24">
        <v>3</v>
      </c>
      <c r="P346" s="24">
        <v>0.2</v>
      </c>
      <c r="Q346" s="24">
        <v>10</v>
      </c>
      <c r="R346" s="24">
        <v>3.2</v>
      </c>
      <c r="T346" s="24">
        <v>263.89999999999998</v>
      </c>
      <c r="X346" s="24">
        <f t="shared" si="11"/>
        <v>579.5</v>
      </c>
      <c r="Y346" s="8">
        <f t="shared" si="12"/>
        <v>0</v>
      </c>
      <c r="Z346" s="4"/>
    </row>
    <row r="347" spans="1:26" x14ac:dyDescent="0.25">
      <c r="A347" s="34">
        <v>14</v>
      </c>
      <c r="B347" s="31">
        <v>14</v>
      </c>
      <c r="C347" s="4" t="s">
        <v>772</v>
      </c>
      <c r="D347" s="4" t="s">
        <v>770</v>
      </c>
      <c r="E347" s="4" t="s">
        <v>745</v>
      </c>
      <c r="F347" s="4" t="s">
        <v>3</v>
      </c>
      <c r="G347" s="4" t="s">
        <v>773</v>
      </c>
      <c r="H347" s="4" t="s">
        <v>774</v>
      </c>
      <c r="I347" s="24">
        <v>156.5</v>
      </c>
      <c r="J347" s="24">
        <v>134.1</v>
      </c>
      <c r="K347" s="24">
        <v>0.7</v>
      </c>
      <c r="L347" s="24">
        <v>1.3</v>
      </c>
      <c r="N347" s="24">
        <v>0.9</v>
      </c>
      <c r="O347" s="24">
        <v>2.7</v>
      </c>
      <c r="T347" s="24">
        <v>16.8</v>
      </c>
      <c r="X347" s="24">
        <f t="shared" si="11"/>
        <v>156.5</v>
      </c>
      <c r="Y347" s="8">
        <f t="shared" si="12"/>
        <v>0</v>
      </c>
      <c r="Z347" s="4"/>
    </row>
    <row r="348" spans="1:26" x14ac:dyDescent="0.25">
      <c r="A348" s="34">
        <v>34</v>
      </c>
      <c r="B348" s="31">
        <v>35</v>
      </c>
      <c r="C348" s="4" t="s">
        <v>813</v>
      </c>
      <c r="D348" s="4" t="s">
        <v>814</v>
      </c>
      <c r="E348" s="4" t="s">
        <v>745</v>
      </c>
      <c r="F348" s="4" t="s">
        <v>3</v>
      </c>
      <c r="G348" s="4" t="s">
        <v>815</v>
      </c>
      <c r="H348" s="4"/>
      <c r="I348" s="24">
        <v>138.69999999999999</v>
      </c>
      <c r="J348" s="24">
        <v>83.6</v>
      </c>
      <c r="K348" s="24">
        <v>25.4</v>
      </c>
      <c r="L348" s="24">
        <v>3.2</v>
      </c>
      <c r="O348" s="24">
        <v>1.5</v>
      </c>
      <c r="Q348" s="24">
        <v>1</v>
      </c>
      <c r="T348" s="24">
        <v>24</v>
      </c>
      <c r="X348" s="24">
        <f t="shared" si="11"/>
        <v>138.69999999999999</v>
      </c>
      <c r="Y348" s="8">
        <f t="shared" si="12"/>
        <v>0</v>
      </c>
      <c r="Z348" s="4"/>
    </row>
    <row r="349" spans="1:26" x14ac:dyDescent="0.25">
      <c r="A349" s="34">
        <v>20</v>
      </c>
      <c r="B349" s="31">
        <v>20</v>
      </c>
      <c r="C349" s="4" t="s">
        <v>785</v>
      </c>
      <c r="D349" s="4" t="s">
        <v>780</v>
      </c>
      <c r="E349" s="4" t="s">
        <v>745</v>
      </c>
      <c r="F349" s="4" t="s">
        <v>3</v>
      </c>
      <c r="G349" s="4" t="s">
        <v>786</v>
      </c>
      <c r="H349" s="4"/>
      <c r="I349" s="24">
        <v>83.8</v>
      </c>
      <c r="J349" s="24">
        <v>39.799999999999997</v>
      </c>
      <c r="N349" s="24">
        <v>8</v>
      </c>
      <c r="O349" s="24">
        <v>1</v>
      </c>
      <c r="Q349" s="24">
        <v>4</v>
      </c>
      <c r="T349" s="24">
        <v>31</v>
      </c>
      <c r="X349" s="24">
        <f t="shared" si="11"/>
        <v>83.8</v>
      </c>
      <c r="Y349" s="8">
        <f t="shared" si="12"/>
        <v>0</v>
      </c>
      <c r="Z349" s="4"/>
    </row>
    <row r="350" spans="1:26" x14ac:dyDescent="0.25">
      <c r="A350" s="34">
        <v>47</v>
      </c>
      <c r="B350" s="31">
        <v>48</v>
      </c>
      <c r="C350" s="4" t="s">
        <v>841</v>
      </c>
      <c r="D350" s="4" t="s">
        <v>836</v>
      </c>
      <c r="E350" s="4" t="s">
        <v>745</v>
      </c>
      <c r="F350" s="4" t="s">
        <v>3</v>
      </c>
      <c r="G350" s="4" t="s">
        <v>842</v>
      </c>
      <c r="H350" s="4"/>
      <c r="I350" s="24">
        <v>176.4</v>
      </c>
      <c r="J350" s="24">
        <v>131.30000000000001</v>
      </c>
      <c r="K350" s="24">
        <v>16</v>
      </c>
      <c r="L350" s="24">
        <v>22.7</v>
      </c>
      <c r="O350" s="24">
        <v>4.2</v>
      </c>
      <c r="Q350" s="24">
        <v>2.2000000000000002</v>
      </c>
      <c r="X350" s="24">
        <f t="shared" si="11"/>
        <v>176.39999999999998</v>
      </c>
      <c r="Y350" s="8">
        <f t="shared" si="12"/>
        <v>0</v>
      </c>
      <c r="Z350" s="4"/>
    </row>
    <row r="351" spans="1:26" x14ac:dyDescent="0.25">
      <c r="A351" s="34">
        <v>6</v>
      </c>
      <c r="B351" s="31">
        <v>6</v>
      </c>
      <c r="C351" s="4" t="s">
        <v>754</v>
      </c>
      <c r="D351" s="4" t="s">
        <v>744</v>
      </c>
      <c r="E351" s="4" t="s">
        <v>745</v>
      </c>
      <c r="F351" s="4" t="s">
        <v>3</v>
      </c>
      <c r="G351" s="4" t="s">
        <v>755</v>
      </c>
      <c r="H351" s="4" t="s">
        <v>10</v>
      </c>
      <c r="I351" s="24">
        <v>64.7</v>
      </c>
      <c r="J351" s="24">
        <v>36.200000000000003</v>
      </c>
      <c r="K351" s="24">
        <v>6.5</v>
      </c>
      <c r="L351" s="24">
        <v>16</v>
      </c>
      <c r="M351" s="24">
        <v>2.2999999999999998</v>
      </c>
      <c r="N351" s="24">
        <v>1.3</v>
      </c>
      <c r="O351" s="24">
        <v>2.4</v>
      </c>
      <c r="X351" s="24">
        <f t="shared" si="11"/>
        <v>64.7</v>
      </c>
      <c r="Y351" s="8">
        <f t="shared" si="12"/>
        <v>0</v>
      </c>
      <c r="Z351" s="4"/>
    </row>
    <row r="352" spans="1:26" x14ac:dyDescent="0.25">
      <c r="A352" s="34">
        <v>5</v>
      </c>
      <c r="B352" s="31">
        <v>5</v>
      </c>
      <c r="C352" s="4" t="s">
        <v>752</v>
      </c>
      <c r="D352" s="4" t="s">
        <v>744</v>
      </c>
      <c r="E352" s="4" t="s">
        <v>745</v>
      </c>
      <c r="F352" s="4" t="s">
        <v>3</v>
      </c>
      <c r="G352" s="4" t="s">
        <v>753</v>
      </c>
      <c r="H352" s="4" t="s">
        <v>485</v>
      </c>
      <c r="I352" s="24">
        <v>62.7</v>
      </c>
      <c r="J352" s="24">
        <v>46.3</v>
      </c>
      <c r="K352" s="24">
        <v>2.7</v>
      </c>
      <c r="L352" s="24">
        <v>13.1</v>
      </c>
      <c r="M352" s="24">
        <v>0.5</v>
      </c>
      <c r="N352" s="24">
        <v>0.1</v>
      </c>
      <c r="X352" s="24">
        <f t="shared" si="11"/>
        <v>62.7</v>
      </c>
      <c r="Y352" s="8">
        <f t="shared" si="12"/>
        <v>0</v>
      </c>
      <c r="Z352" s="4"/>
    </row>
    <row r="353" spans="1:26" x14ac:dyDescent="0.25">
      <c r="A353" s="34">
        <v>22</v>
      </c>
      <c r="B353" s="31">
        <v>22</v>
      </c>
      <c r="C353" s="4" t="s">
        <v>386</v>
      </c>
      <c r="D353" s="4" t="s">
        <v>780</v>
      </c>
      <c r="E353" s="4" t="s">
        <v>745</v>
      </c>
      <c r="F353" s="4" t="s">
        <v>3</v>
      </c>
      <c r="G353" s="4" t="s">
        <v>790</v>
      </c>
      <c r="H353" s="4" t="s">
        <v>791</v>
      </c>
      <c r="I353" s="24">
        <v>82.5</v>
      </c>
      <c r="J353" s="24">
        <v>67</v>
      </c>
      <c r="K353" s="24">
        <v>13.5</v>
      </c>
      <c r="M353" s="24">
        <v>0.2</v>
      </c>
      <c r="O353" s="24">
        <v>1.7</v>
      </c>
      <c r="U353" s="24">
        <v>0.1</v>
      </c>
      <c r="X353" s="24">
        <f t="shared" si="11"/>
        <v>82.5</v>
      </c>
      <c r="Y353" s="8">
        <f t="shared" si="12"/>
        <v>0</v>
      </c>
      <c r="Z353" s="4"/>
    </row>
    <row r="354" spans="1:26" x14ac:dyDescent="0.25">
      <c r="A354" s="34">
        <v>24</v>
      </c>
      <c r="B354" s="31">
        <v>25</v>
      </c>
      <c r="C354" s="4" t="s">
        <v>795</v>
      </c>
      <c r="D354" s="4" t="s">
        <v>780</v>
      </c>
      <c r="E354" s="4" t="s">
        <v>745</v>
      </c>
      <c r="F354" s="4" t="s">
        <v>3</v>
      </c>
      <c r="G354" s="4" t="s">
        <v>796</v>
      </c>
      <c r="H354" s="4"/>
      <c r="I354" s="24">
        <v>276.5</v>
      </c>
      <c r="J354" s="24">
        <v>220.8</v>
      </c>
      <c r="K354" s="24">
        <v>21.5</v>
      </c>
      <c r="L354" s="24">
        <v>1.8</v>
      </c>
      <c r="O354" s="24">
        <v>2</v>
      </c>
      <c r="Q354" s="24">
        <v>30.4</v>
      </c>
      <c r="X354" s="24">
        <f t="shared" si="11"/>
        <v>276.5</v>
      </c>
      <c r="Y354" s="8">
        <f t="shared" si="12"/>
        <v>0</v>
      </c>
      <c r="Z354" s="4"/>
    </row>
    <row r="355" spans="1:26" x14ac:dyDescent="0.25">
      <c r="A355" s="34">
        <v>12</v>
      </c>
      <c r="B355" s="31">
        <v>12</v>
      </c>
      <c r="C355" s="4" t="s">
        <v>767</v>
      </c>
      <c r="D355" s="4" t="s">
        <v>765</v>
      </c>
      <c r="E355" s="4" t="s">
        <v>745</v>
      </c>
      <c r="F355" s="4" t="s">
        <v>3</v>
      </c>
      <c r="G355" s="4" t="s">
        <v>768</v>
      </c>
      <c r="H355" s="4" t="s">
        <v>429</v>
      </c>
      <c r="I355" s="24">
        <v>151</v>
      </c>
      <c r="J355" s="24">
        <v>89.4</v>
      </c>
      <c r="K355" s="24">
        <v>7</v>
      </c>
      <c r="L355" s="24">
        <v>18.7</v>
      </c>
      <c r="M355" s="24">
        <v>0.5</v>
      </c>
      <c r="N355" s="24">
        <v>0.8</v>
      </c>
      <c r="O355" s="24">
        <v>1.8</v>
      </c>
      <c r="P355" s="24">
        <v>0.2</v>
      </c>
      <c r="T355" s="24">
        <v>32.6</v>
      </c>
      <c r="X355" s="24">
        <f t="shared" si="11"/>
        <v>151</v>
      </c>
      <c r="Y355" s="8">
        <f t="shared" si="12"/>
        <v>0</v>
      </c>
      <c r="Z355" s="4"/>
    </row>
    <row r="356" spans="1:26" x14ac:dyDescent="0.25">
      <c r="A356" s="34">
        <v>15</v>
      </c>
      <c r="B356" s="31">
        <v>15</v>
      </c>
      <c r="C356" s="4" t="s">
        <v>775</v>
      </c>
      <c r="D356" s="4" t="s">
        <v>770</v>
      </c>
      <c r="E356" s="4" t="s">
        <v>745</v>
      </c>
      <c r="F356" s="4" t="s">
        <v>3</v>
      </c>
      <c r="G356" s="4" t="s">
        <v>776</v>
      </c>
      <c r="H356" s="4"/>
      <c r="I356" s="24">
        <v>418.4</v>
      </c>
      <c r="J356" s="24">
        <v>221.6</v>
      </c>
      <c r="K356" s="24">
        <v>29.1</v>
      </c>
      <c r="M356" s="24">
        <v>1.7</v>
      </c>
      <c r="O356" s="24">
        <v>4.9000000000000004</v>
      </c>
      <c r="Q356" s="24">
        <v>11.1</v>
      </c>
      <c r="T356" s="24">
        <v>150</v>
      </c>
      <c r="X356" s="24">
        <f t="shared" si="11"/>
        <v>418.4</v>
      </c>
      <c r="Y356" s="8">
        <f t="shared" si="12"/>
        <v>0</v>
      </c>
      <c r="Z356" s="11"/>
    </row>
    <row r="357" spans="1:26" x14ac:dyDescent="0.25">
      <c r="A357" s="34">
        <v>11</v>
      </c>
      <c r="B357" s="31">
        <v>11</v>
      </c>
      <c r="C357" s="4" t="s">
        <v>764</v>
      </c>
      <c r="D357" s="4" t="s">
        <v>765</v>
      </c>
      <c r="E357" s="4" t="s">
        <v>745</v>
      </c>
      <c r="F357" s="4" t="s">
        <v>3</v>
      </c>
      <c r="G357" s="4" t="s">
        <v>766</v>
      </c>
      <c r="H357" s="4" t="s">
        <v>19</v>
      </c>
      <c r="I357" s="24">
        <v>1069.9000000000001</v>
      </c>
      <c r="J357" s="24">
        <v>86.9</v>
      </c>
      <c r="K357" s="24">
        <v>9.9</v>
      </c>
      <c r="L357" s="24">
        <v>1.9</v>
      </c>
      <c r="M357" s="24">
        <v>0.8</v>
      </c>
      <c r="N357" s="24">
        <v>4.4000000000000004</v>
      </c>
      <c r="O357" s="24">
        <v>2</v>
      </c>
      <c r="P357" s="24">
        <v>1.8</v>
      </c>
      <c r="R357" s="24">
        <v>1.7</v>
      </c>
      <c r="T357" s="24">
        <v>960.5</v>
      </c>
      <c r="X357" s="24">
        <f t="shared" si="11"/>
        <v>1069.9000000000001</v>
      </c>
      <c r="Y357" s="8">
        <f t="shared" si="12"/>
        <v>0</v>
      </c>
      <c r="Z357" s="4"/>
    </row>
    <row r="358" spans="1:26" x14ac:dyDescent="0.25">
      <c r="A358" s="34">
        <v>27</v>
      </c>
      <c r="B358" s="31">
        <v>28</v>
      </c>
      <c r="C358" s="4" t="s">
        <v>799</v>
      </c>
      <c r="D358" s="4" t="s">
        <v>780</v>
      </c>
      <c r="E358" s="4" t="s">
        <v>745</v>
      </c>
      <c r="F358" s="4" t="s">
        <v>3</v>
      </c>
      <c r="G358" s="4" t="s">
        <v>800</v>
      </c>
      <c r="H358" s="4" t="s">
        <v>553</v>
      </c>
      <c r="I358" s="24">
        <v>313</v>
      </c>
      <c r="J358" s="24">
        <v>178.3</v>
      </c>
      <c r="K358" s="24">
        <v>8.5</v>
      </c>
      <c r="L358" s="24">
        <v>58.2</v>
      </c>
      <c r="M358" s="24">
        <v>10</v>
      </c>
      <c r="N358" s="24">
        <v>4</v>
      </c>
      <c r="O358" s="24">
        <v>1</v>
      </c>
      <c r="Q358" s="24">
        <v>1</v>
      </c>
      <c r="R358" s="24">
        <v>1</v>
      </c>
      <c r="S358" s="24">
        <v>1</v>
      </c>
      <c r="T358" s="24">
        <v>50</v>
      </c>
      <c r="X358" s="24">
        <f t="shared" si="11"/>
        <v>313</v>
      </c>
      <c r="Y358" s="8">
        <f t="shared" si="12"/>
        <v>0</v>
      </c>
      <c r="Z358" s="4"/>
    </row>
    <row r="359" spans="1:26" x14ac:dyDescent="0.25">
      <c r="A359" s="34">
        <v>40</v>
      </c>
      <c r="B359" s="31">
        <v>41</v>
      </c>
      <c r="C359" s="4" t="s">
        <v>826</v>
      </c>
      <c r="D359" s="4" t="s">
        <v>827</v>
      </c>
      <c r="E359" s="4" t="s">
        <v>745</v>
      </c>
      <c r="F359" s="4" t="s">
        <v>3</v>
      </c>
      <c r="G359" s="4" t="s">
        <v>828</v>
      </c>
      <c r="H359" s="4"/>
      <c r="I359" s="24">
        <v>374.8</v>
      </c>
      <c r="J359" s="24">
        <v>353.7</v>
      </c>
      <c r="K359" s="24">
        <v>1.6</v>
      </c>
      <c r="L359" s="24">
        <v>7.9</v>
      </c>
      <c r="M359" s="24">
        <v>2</v>
      </c>
      <c r="N359" s="24">
        <v>7</v>
      </c>
      <c r="O359" s="24">
        <v>2</v>
      </c>
      <c r="R359" s="24">
        <v>0.6</v>
      </c>
      <c r="X359" s="24">
        <f t="shared" si="11"/>
        <v>374.8</v>
      </c>
      <c r="Y359" s="8">
        <f t="shared" si="12"/>
        <v>0</v>
      </c>
      <c r="Z359" s="4"/>
    </row>
    <row r="360" spans="1:26" x14ac:dyDescent="0.25">
      <c r="A360" s="34">
        <v>9</v>
      </c>
      <c r="B360" s="31">
        <v>9</v>
      </c>
      <c r="C360" s="4" t="s">
        <v>760</v>
      </c>
      <c r="D360" s="4" t="s">
        <v>744</v>
      </c>
      <c r="E360" s="4" t="s">
        <v>745</v>
      </c>
      <c r="F360" s="4" t="s">
        <v>3</v>
      </c>
      <c r="G360" s="4" t="s">
        <v>761</v>
      </c>
      <c r="H360" s="4" t="s">
        <v>19</v>
      </c>
      <c r="I360" s="24">
        <v>539.4</v>
      </c>
      <c r="J360" s="24">
        <v>214.6</v>
      </c>
      <c r="K360" s="24">
        <v>15</v>
      </c>
      <c r="L360" s="24">
        <v>13.9</v>
      </c>
      <c r="M360" s="24">
        <v>5</v>
      </c>
      <c r="N360" s="24">
        <v>1</v>
      </c>
      <c r="O360" s="24">
        <v>4.4000000000000004</v>
      </c>
      <c r="P360" s="24">
        <v>0.7</v>
      </c>
      <c r="Q360" s="24">
        <v>10.5</v>
      </c>
      <c r="T360" s="24">
        <v>271.5</v>
      </c>
      <c r="U360" s="24">
        <v>2.8</v>
      </c>
      <c r="X360" s="24">
        <f t="shared" si="11"/>
        <v>539.4</v>
      </c>
      <c r="Y360" s="8">
        <f t="shared" si="12"/>
        <v>0</v>
      </c>
      <c r="Z360" s="4"/>
    </row>
    <row r="361" spans="1:26" x14ac:dyDescent="0.25">
      <c r="A361" s="34">
        <v>42</v>
      </c>
      <c r="B361" s="31">
        <v>43</v>
      </c>
      <c r="C361" s="4" t="s">
        <v>831</v>
      </c>
      <c r="D361" s="4" t="s">
        <v>827</v>
      </c>
      <c r="E361" s="4" t="s">
        <v>745</v>
      </c>
      <c r="F361" s="4" t="s">
        <v>3</v>
      </c>
      <c r="G361" s="4" t="s">
        <v>832</v>
      </c>
      <c r="H361" s="4"/>
      <c r="I361" s="24">
        <v>131</v>
      </c>
      <c r="J361" s="24">
        <v>64.7</v>
      </c>
      <c r="K361" s="24">
        <v>5.0999999999999996</v>
      </c>
      <c r="L361" s="24">
        <v>8.3000000000000007</v>
      </c>
      <c r="N361" s="24">
        <v>1.4</v>
      </c>
      <c r="O361" s="24">
        <v>2</v>
      </c>
      <c r="Q361" s="24">
        <v>0.5</v>
      </c>
      <c r="T361" s="24">
        <v>49</v>
      </c>
      <c r="X361" s="24">
        <f t="shared" si="11"/>
        <v>131</v>
      </c>
      <c r="Y361" s="8">
        <f t="shared" si="12"/>
        <v>0</v>
      </c>
      <c r="Z361" s="4"/>
    </row>
    <row r="362" spans="1:26" x14ac:dyDescent="0.25">
      <c r="A362" s="34">
        <v>30</v>
      </c>
      <c r="B362" s="31">
        <v>31</v>
      </c>
      <c r="C362" s="4" t="s">
        <v>807</v>
      </c>
      <c r="D362" s="4" t="s">
        <v>808</v>
      </c>
      <c r="E362" s="4" t="s">
        <v>745</v>
      </c>
      <c r="F362" s="4" t="s">
        <v>3</v>
      </c>
      <c r="G362" s="4" t="s">
        <v>809</v>
      </c>
      <c r="H362" s="4"/>
      <c r="I362" s="24">
        <v>501.6</v>
      </c>
      <c r="J362" s="24">
        <v>211.6</v>
      </c>
      <c r="K362" s="24">
        <v>26.3</v>
      </c>
      <c r="L362" s="24">
        <v>5.0999999999999996</v>
      </c>
      <c r="O362" s="24">
        <v>6.2</v>
      </c>
      <c r="T362" s="24">
        <v>251.5</v>
      </c>
      <c r="U362" s="24">
        <v>0.9</v>
      </c>
      <c r="X362" s="24">
        <f t="shared" si="11"/>
        <v>501.59999999999997</v>
      </c>
      <c r="Y362" s="8">
        <f t="shared" si="12"/>
        <v>0</v>
      </c>
      <c r="Z362" s="4"/>
    </row>
    <row r="363" spans="1:26" x14ac:dyDescent="0.25">
      <c r="A363" s="34">
        <v>48</v>
      </c>
      <c r="B363" s="31">
        <v>49</v>
      </c>
      <c r="C363" s="4" t="s">
        <v>843</v>
      </c>
      <c r="D363" s="4" t="s">
        <v>836</v>
      </c>
      <c r="E363" s="4" t="s">
        <v>745</v>
      </c>
      <c r="F363" s="4" t="s">
        <v>3</v>
      </c>
      <c r="G363" s="4" t="s">
        <v>844</v>
      </c>
      <c r="H363" s="4"/>
      <c r="I363" s="24">
        <v>118.7</v>
      </c>
      <c r="J363" s="24">
        <v>101</v>
      </c>
      <c r="K363" s="24">
        <v>1.5</v>
      </c>
      <c r="L363" s="24">
        <v>11.5</v>
      </c>
      <c r="O363" s="24">
        <v>2.7</v>
      </c>
      <c r="P363" s="24">
        <v>0.3</v>
      </c>
      <c r="Q363" s="24">
        <v>1.7</v>
      </c>
      <c r="X363" s="24">
        <f t="shared" si="11"/>
        <v>118.7</v>
      </c>
      <c r="Y363" s="8">
        <f t="shared" si="12"/>
        <v>0</v>
      </c>
      <c r="Z363" s="4"/>
    </row>
    <row r="364" spans="1:26" x14ac:dyDescent="0.25">
      <c r="A364" s="34">
        <v>39</v>
      </c>
      <c r="B364" s="31">
        <v>40</v>
      </c>
      <c r="C364" s="4" t="s">
        <v>824</v>
      </c>
      <c r="D364" s="4" t="s">
        <v>814</v>
      </c>
      <c r="E364" s="4" t="s">
        <v>745</v>
      </c>
      <c r="F364" s="4" t="s">
        <v>3</v>
      </c>
      <c r="G364" s="4" t="s">
        <v>825</v>
      </c>
      <c r="H364" s="4" t="s">
        <v>176</v>
      </c>
      <c r="I364" s="24">
        <v>230.5</v>
      </c>
      <c r="J364" s="24">
        <v>160</v>
      </c>
      <c r="K364" s="24">
        <v>12.2</v>
      </c>
      <c r="L364" s="24">
        <v>3.8</v>
      </c>
      <c r="O364" s="24">
        <v>4.2</v>
      </c>
      <c r="Q364" s="24">
        <v>0.3</v>
      </c>
      <c r="T364" s="24">
        <v>50</v>
      </c>
      <c r="X364" s="24">
        <f t="shared" si="11"/>
        <v>230.5</v>
      </c>
      <c r="Y364" s="8">
        <f t="shared" si="12"/>
        <v>0</v>
      </c>
      <c r="Z364" s="4"/>
    </row>
    <row r="365" spans="1:26" x14ac:dyDescent="0.25">
      <c r="A365" s="34">
        <v>2</v>
      </c>
      <c r="B365" s="31">
        <v>2</v>
      </c>
      <c r="C365" s="4" t="s">
        <v>747</v>
      </c>
      <c r="D365" s="4" t="s">
        <v>744</v>
      </c>
      <c r="E365" s="4" t="s">
        <v>745</v>
      </c>
      <c r="F365" s="4" t="s">
        <v>3</v>
      </c>
      <c r="G365" s="4" t="s">
        <v>650</v>
      </c>
      <c r="H365" s="4" t="s">
        <v>13</v>
      </c>
      <c r="I365" s="24">
        <v>161.5</v>
      </c>
      <c r="J365" s="24">
        <v>117.1</v>
      </c>
      <c r="K365" s="24">
        <v>5.4</v>
      </c>
      <c r="L365" s="24">
        <v>17</v>
      </c>
      <c r="N365" s="24">
        <v>0.5</v>
      </c>
      <c r="O365" s="24">
        <v>2.5</v>
      </c>
      <c r="P365" s="24">
        <v>1</v>
      </c>
      <c r="T365" s="24">
        <v>18</v>
      </c>
      <c r="X365" s="24">
        <f t="shared" si="11"/>
        <v>161.5</v>
      </c>
      <c r="Y365" s="8">
        <f t="shared" si="12"/>
        <v>0</v>
      </c>
      <c r="Z365" s="4"/>
    </row>
    <row r="366" spans="1:26" x14ac:dyDescent="0.25">
      <c r="A366" s="34">
        <v>35</v>
      </c>
      <c r="B366" s="31">
        <v>36</v>
      </c>
      <c r="C366" s="4" t="s">
        <v>816</v>
      </c>
      <c r="D366" s="4" t="s">
        <v>814</v>
      </c>
      <c r="E366" s="4" t="s">
        <v>745</v>
      </c>
      <c r="F366" s="4" t="s">
        <v>3</v>
      </c>
      <c r="G366" s="4" t="s">
        <v>817</v>
      </c>
      <c r="H366" s="4" t="s">
        <v>245</v>
      </c>
      <c r="I366" s="24">
        <v>274</v>
      </c>
      <c r="J366" s="24">
        <v>177</v>
      </c>
      <c r="K366" s="24">
        <v>40.4</v>
      </c>
      <c r="L366" s="24">
        <v>13.8</v>
      </c>
      <c r="M366" s="24">
        <v>0.5</v>
      </c>
      <c r="N366" s="24">
        <v>5</v>
      </c>
      <c r="O366" s="24">
        <v>3.5</v>
      </c>
      <c r="Q366" s="24">
        <v>13.8</v>
      </c>
      <c r="T366" s="24">
        <v>20</v>
      </c>
      <c r="X366" s="24">
        <f t="shared" si="11"/>
        <v>274</v>
      </c>
      <c r="Y366" s="8">
        <f t="shared" si="12"/>
        <v>0</v>
      </c>
      <c r="Z366" s="4"/>
    </row>
    <row r="367" spans="1:26" x14ac:dyDescent="0.25">
      <c r="A367" s="34">
        <v>43</v>
      </c>
      <c r="B367" s="31">
        <v>44</v>
      </c>
      <c r="C367" s="4" t="s">
        <v>833</v>
      </c>
      <c r="D367" s="4" t="s">
        <v>827</v>
      </c>
      <c r="E367" s="4" t="s">
        <v>745</v>
      </c>
      <c r="F367" s="4" t="s">
        <v>3</v>
      </c>
      <c r="G367" s="4" t="s">
        <v>834</v>
      </c>
      <c r="H367" s="4"/>
      <c r="I367" s="24">
        <v>282.2</v>
      </c>
      <c r="J367" s="24">
        <v>112.5</v>
      </c>
      <c r="K367" s="24">
        <v>26.7</v>
      </c>
      <c r="L367" s="24">
        <v>18.600000000000001</v>
      </c>
      <c r="M367" s="24">
        <v>1.2</v>
      </c>
      <c r="N367" s="24">
        <v>1.5</v>
      </c>
      <c r="O367" s="24">
        <v>4.9000000000000004</v>
      </c>
      <c r="Q367" s="24">
        <v>2.6</v>
      </c>
      <c r="T367" s="24">
        <v>114.2</v>
      </c>
      <c r="X367" s="24">
        <f t="shared" si="11"/>
        <v>282.2</v>
      </c>
      <c r="Y367" s="8">
        <f t="shared" si="12"/>
        <v>0</v>
      </c>
      <c r="Z367" s="4"/>
    </row>
    <row r="368" spans="1:26" x14ac:dyDescent="0.25">
      <c r="A368" s="34">
        <v>51</v>
      </c>
      <c r="B368" s="31">
        <v>52</v>
      </c>
      <c r="C368" s="4" t="s">
        <v>850</v>
      </c>
      <c r="D368" s="4" t="s">
        <v>836</v>
      </c>
      <c r="E368" s="4" t="s">
        <v>745</v>
      </c>
      <c r="F368" s="4" t="s">
        <v>3</v>
      </c>
      <c r="G368" s="4" t="s">
        <v>851</v>
      </c>
      <c r="H368" s="4"/>
      <c r="I368" s="24">
        <v>87.7</v>
      </c>
      <c r="J368" s="24">
        <v>67.599999999999994</v>
      </c>
      <c r="L368" s="24">
        <v>12.8</v>
      </c>
      <c r="O368" s="24">
        <v>1.8</v>
      </c>
      <c r="P368" s="24">
        <v>0.2</v>
      </c>
      <c r="Q368" s="24">
        <v>5.3</v>
      </c>
      <c r="X368" s="24">
        <f t="shared" si="11"/>
        <v>87.699999999999989</v>
      </c>
      <c r="Y368" s="8">
        <f t="shared" si="12"/>
        <v>0</v>
      </c>
      <c r="Z368" s="4"/>
    </row>
    <row r="369" spans="1:26" x14ac:dyDescent="0.25">
      <c r="A369" s="34">
        <v>46</v>
      </c>
      <c r="B369" s="31">
        <v>47</v>
      </c>
      <c r="C369" s="4" t="s">
        <v>839</v>
      </c>
      <c r="D369" s="4" t="s">
        <v>836</v>
      </c>
      <c r="E369" s="4" t="s">
        <v>745</v>
      </c>
      <c r="F369" s="4" t="s">
        <v>3</v>
      </c>
      <c r="G369" s="4" t="s">
        <v>840</v>
      </c>
      <c r="H369" s="4"/>
      <c r="I369" s="24">
        <v>255.8</v>
      </c>
      <c r="J369" s="24">
        <v>183.1</v>
      </c>
      <c r="K369" s="24">
        <v>14</v>
      </c>
      <c r="L369" s="24">
        <v>13.7</v>
      </c>
      <c r="M369" s="24">
        <v>1</v>
      </c>
      <c r="N369" s="24">
        <v>1.6</v>
      </c>
      <c r="O369" s="24">
        <v>2.9</v>
      </c>
      <c r="Q369" s="24">
        <v>3.2</v>
      </c>
      <c r="R369" s="24">
        <v>0.2</v>
      </c>
      <c r="T369" s="24">
        <v>36.1</v>
      </c>
      <c r="X369" s="24">
        <f t="shared" si="11"/>
        <v>255.79999999999995</v>
      </c>
      <c r="Y369" s="8">
        <f t="shared" si="12"/>
        <v>0</v>
      </c>
      <c r="Z369" s="4"/>
    </row>
    <row r="370" spans="1:26" x14ac:dyDescent="0.25">
      <c r="A370" s="34">
        <v>17</v>
      </c>
      <c r="B370" s="31">
        <v>17</v>
      </c>
      <c r="C370" s="4" t="s">
        <v>91</v>
      </c>
      <c r="D370" s="4" t="s">
        <v>780</v>
      </c>
      <c r="E370" s="4" t="s">
        <v>745</v>
      </c>
      <c r="F370" s="4" t="s">
        <v>3</v>
      </c>
      <c r="G370" s="4" t="s">
        <v>781</v>
      </c>
      <c r="H370" s="4" t="s">
        <v>283</v>
      </c>
      <c r="I370" s="24">
        <v>134.5</v>
      </c>
      <c r="J370" s="24">
        <v>93.1</v>
      </c>
      <c r="K370" s="24">
        <v>17.899999999999999</v>
      </c>
      <c r="L370" s="24">
        <v>14</v>
      </c>
      <c r="O370" s="24">
        <v>3.5</v>
      </c>
      <c r="Q370" s="24">
        <v>6</v>
      </c>
      <c r="X370" s="24">
        <f t="shared" si="11"/>
        <v>134.5</v>
      </c>
      <c r="Y370" s="8">
        <f t="shared" si="12"/>
        <v>0</v>
      </c>
      <c r="Z370" s="4"/>
    </row>
    <row r="371" spans="1:26" x14ac:dyDescent="0.25">
      <c r="A371" s="34">
        <v>10</v>
      </c>
      <c r="B371" s="31">
        <v>10</v>
      </c>
      <c r="C371" s="4" t="s">
        <v>762</v>
      </c>
      <c r="D371" s="4" t="s">
        <v>744</v>
      </c>
      <c r="E371" s="4" t="s">
        <v>745</v>
      </c>
      <c r="F371" s="4" t="s">
        <v>3</v>
      </c>
      <c r="G371" s="4" t="s">
        <v>763</v>
      </c>
      <c r="H371" s="4" t="s">
        <v>485</v>
      </c>
      <c r="I371" s="24">
        <v>291.89999999999998</v>
      </c>
      <c r="J371" s="24">
        <v>204.9</v>
      </c>
      <c r="K371" s="24">
        <v>1.3</v>
      </c>
      <c r="L371" s="24">
        <v>4.9000000000000004</v>
      </c>
      <c r="M371" s="24">
        <v>0.8</v>
      </c>
      <c r="N371" s="24">
        <v>5.2</v>
      </c>
      <c r="O371" s="24">
        <v>4.8</v>
      </c>
      <c r="T371" s="24">
        <v>70</v>
      </c>
      <c r="X371" s="24">
        <f t="shared" si="11"/>
        <v>291.90000000000003</v>
      </c>
      <c r="Y371" s="8">
        <f t="shared" si="12"/>
        <v>0</v>
      </c>
      <c r="Z371" s="4"/>
    </row>
    <row r="372" spans="1:26" x14ac:dyDescent="0.25">
      <c r="A372" s="34">
        <v>21</v>
      </c>
      <c r="B372" s="31">
        <v>21</v>
      </c>
      <c r="C372" s="4" t="s">
        <v>787</v>
      </c>
      <c r="D372" s="4" t="s">
        <v>780</v>
      </c>
      <c r="E372" s="4" t="s">
        <v>745</v>
      </c>
      <c r="F372" s="4" t="s">
        <v>3</v>
      </c>
      <c r="G372" s="4" t="s">
        <v>788</v>
      </c>
      <c r="H372" s="4" t="s">
        <v>789</v>
      </c>
      <c r="I372" s="24">
        <v>94.8</v>
      </c>
      <c r="J372" s="24">
        <v>82.7</v>
      </c>
      <c r="K372" s="24">
        <v>3.2</v>
      </c>
      <c r="L372" s="24">
        <v>5.4</v>
      </c>
      <c r="M372" s="24">
        <v>1</v>
      </c>
      <c r="O372" s="24">
        <v>1</v>
      </c>
      <c r="P372" s="24">
        <v>0.5</v>
      </c>
      <c r="Q372" s="24">
        <v>1</v>
      </c>
      <c r="X372" s="24">
        <f t="shared" si="11"/>
        <v>94.800000000000011</v>
      </c>
      <c r="Y372" s="8">
        <f t="shared" si="12"/>
        <v>0</v>
      </c>
      <c r="Z372" s="4"/>
    </row>
    <row r="373" spans="1:26" x14ac:dyDescent="0.25">
      <c r="A373" s="34">
        <v>38</v>
      </c>
      <c r="B373" s="31">
        <v>39</v>
      </c>
      <c r="C373" s="4" t="s">
        <v>822</v>
      </c>
      <c r="D373" s="4" t="s">
        <v>814</v>
      </c>
      <c r="E373" s="4" t="s">
        <v>745</v>
      </c>
      <c r="F373" s="4" t="s">
        <v>3</v>
      </c>
      <c r="G373" s="4" t="s">
        <v>823</v>
      </c>
      <c r="H373" s="4"/>
      <c r="I373" s="24">
        <v>700</v>
      </c>
      <c r="J373" s="24">
        <v>168</v>
      </c>
      <c r="K373" s="24">
        <v>20</v>
      </c>
      <c r="L373" s="24">
        <v>20</v>
      </c>
      <c r="M373" s="24">
        <v>3</v>
      </c>
      <c r="N373" s="24">
        <v>4</v>
      </c>
      <c r="O373" s="24">
        <v>5</v>
      </c>
      <c r="T373" s="24">
        <v>480</v>
      </c>
      <c r="X373" s="24">
        <f t="shared" si="11"/>
        <v>700</v>
      </c>
      <c r="Y373" s="8">
        <f t="shared" si="12"/>
        <v>0</v>
      </c>
      <c r="Z373" s="4"/>
    </row>
    <row r="374" spans="1:26" x14ac:dyDescent="0.25">
      <c r="A374" s="34">
        <v>29</v>
      </c>
      <c r="B374" s="31">
        <v>30</v>
      </c>
      <c r="C374" s="4" t="s">
        <v>805</v>
      </c>
      <c r="D374" s="4" t="s">
        <v>802</v>
      </c>
      <c r="E374" s="4" t="s">
        <v>745</v>
      </c>
      <c r="F374" s="4" t="s">
        <v>3</v>
      </c>
      <c r="G374" s="4" t="s">
        <v>806</v>
      </c>
      <c r="H374" s="4"/>
      <c r="I374" s="24">
        <v>180</v>
      </c>
      <c r="J374" s="24">
        <v>109.9</v>
      </c>
      <c r="K374" s="24">
        <v>9.1</v>
      </c>
      <c r="L374" s="24">
        <v>13.9</v>
      </c>
      <c r="N374" s="24">
        <v>1.2</v>
      </c>
      <c r="O374" s="24">
        <v>1.6</v>
      </c>
      <c r="P374" s="24">
        <v>0.4</v>
      </c>
      <c r="Q374" s="24">
        <v>3.9</v>
      </c>
      <c r="T374" s="24">
        <v>40</v>
      </c>
      <c r="X374" s="24">
        <f t="shared" si="11"/>
        <v>180</v>
      </c>
      <c r="Y374" s="8">
        <f t="shared" si="12"/>
        <v>0</v>
      </c>
      <c r="Z374" s="4"/>
    </row>
    <row r="375" spans="1:26" x14ac:dyDescent="0.25">
      <c r="A375" s="34">
        <v>3</v>
      </c>
      <c r="B375" s="31">
        <v>3</v>
      </c>
      <c r="C375" s="4" t="s">
        <v>748</v>
      </c>
      <c r="D375" s="4" t="s">
        <v>744</v>
      </c>
      <c r="E375" s="4" t="s">
        <v>745</v>
      </c>
      <c r="F375" s="4" t="s">
        <v>3</v>
      </c>
      <c r="G375" s="4" t="s">
        <v>749</v>
      </c>
      <c r="H375" s="4" t="s">
        <v>19</v>
      </c>
      <c r="I375" s="24">
        <v>137.69999999999999</v>
      </c>
      <c r="J375" s="24">
        <v>103</v>
      </c>
      <c r="N375" s="24">
        <v>2.8</v>
      </c>
      <c r="O375" s="24">
        <v>1.9</v>
      </c>
      <c r="T375" s="24">
        <v>30</v>
      </c>
      <c r="X375" s="24">
        <f t="shared" si="11"/>
        <v>137.69999999999999</v>
      </c>
      <c r="Y375" s="8">
        <f t="shared" si="12"/>
        <v>0</v>
      </c>
      <c r="Z375" s="4"/>
    </row>
    <row r="376" spans="1:26" x14ac:dyDescent="0.25">
      <c r="A376" s="34">
        <v>41</v>
      </c>
      <c r="B376" s="31">
        <v>42</v>
      </c>
      <c r="C376" s="4" t="s">
        <v>829</v>
      </c>
      <c r="D376" s="4" t="s">
        <v>827</v>
      </c>
      <c r="E376" s="4" t="s">
        <v>745</v>
      </c>
      <c r="F376" s="4" t="s">
        <v>3</v>
      </c>
      <c r="G376" s="4" t="s">
        <v>830</v>
      </c>
      <c r="H376" s="4"/>
      <c r="I376" s="24">
        <v>236</v>
      </c>
      <c r="J376" s="24">
        <v>133.6</v>
      </c>
      <c r="L376" s="24">
        <v>6.1</v>
      </c>
      <c r="N376" s="24">
        <v>2</v>
      </c>
      <c r="O376" s="24">
        <v>6.1</v>
      </c>
      <c r="P376" s="24">
        <v>36.5</v>
      </c>
      <c r="Q376" s="24">
        <v>2.4</v>
      </c>
      <c r="T376" s="24">
        <v>49.3</v>
      </c>
      <c r="X376" s="24">
        <f t="shared" si="11"/>
        <v>236</v>
      </c>
      <c r="Y376" s="8">
        <f t="shared" si="12"/>
        <v>0</v>
      </c>
      <c r="Z376" s="4"/>
    </row>
    <row r="377" spans="1:26" x14ac:dyDescent="0.25">
      <c r="A377" s="34">
        <v>13</v>
      </c>
      <c r="B377" s="31">
        <v>13</v>
      </c>
      <c r="C377" s="4" t="s">
        <v>769</v>
      </c>
      <c r="D377" s="4" t="s">
        <v>770</v>
      </c>
      <c r="E377" s="4" t="s">
        <v>745</v>
      </c>
      <c r="F377" s="4" t="s">
        <v>3</v>
      </c>
      <c r="G377" s="4" t="s">
        <v>771</v>
      </c>
      <c r="H377" s="4" t="s">
        <v>237</v>
      </c>
      <c r="I377" s="24">
        <v>1081.4000000000001</v>
      </c>
      <c r="J377" s="24">
        <v>93.4</v>
      </c>
      <c r="K377" s="24">
        <v>21.4</v>
      </c>
      <c r="M377" s="24">
        <v>0.6</v>
      </c>
      <c r="N377" s="24">
        <v>0.8</v>
      </c>
      <c r="O377" s="24">
        <v>3.6</v>
      </c>
      <c r="Q377" s="24">
        <v>0.5</v>
      </c>
      <c r="T377" s="24">
        <v>960</v>
      </c>
      <c r="U377" s="24">
        <v>1.1000000000000001</v>
      </c>
      <c r="X377" s="24">
        <f t="shared" si="11"/>
        <v>1081.3999999999999</v>
      </c>
      <c r="Y377" s="8">
        <f t="shared" si="12"/>
        <v>0</v>
      </c>
      <c r="Z377" s="4"/>
    </row>
    <row r="378" spans="1:26" x14ac:dyDescent="0.25">
      <c r="A378" s="34">
        <v>25</v>
      </c>
      <c r="B378" s="31">
        <v>26</v>
      </c>
      <c r="C378" s="5" t="s">
        <v>797</v>
      </c>
      <c r="D378" s="4" t="s">
        <v>780</v>
      </c>
      <c r="E378" s="4" t="s">
        <v>745</v>
      </c>
      <c r="F378" s="4" t="s">
        <v>3</v>
      </c>
      <c r="G378" s="4" t="s">
        <v>771</v>
      </c>
      <c r="H378" s="4"/>
      <c r="I378" s="24">
        <v>114.1</v>
      </c>
      <c r="J378" s="24">
        <v>104.5</v>
      </c>
      <c r="K378" s="24">
        <v>1</v>
      </c>
      <c r="L378" s="24">
        <v>0.7</v>
      </c>
      <c r="M378" s="24">
        <v>4.0999999999999996</v>
      </c>
      <c r="N378" s="24">
        <v>2.4</v>
      </c>
      <c r="O378" s="24">
        <v>1.4</v>
      </c>
      <c r="X378" s="24">
        <f t="shared" si="11"/>
        <v>114.10000000000001</v>
      </c>
      <c r="Y378" s="8">
        <f t="shared" si="12"/>
        <v>0</v>
      </c>
      <c r="Z378" s="4"/>
    </row>
    <row r="379" spans="1:26" x14ac:dyDescent="0.25">
      <c r="A379" s="34">
        <v>26</v>
      </c>
      <c r="B379" s="31">
        <v>27</v>
      </c>
      <c r="C379" s="4" t="s">
        <v>798</v>
      </c>
      <c r="D379" s="4" t="s">
        <v>780</v>
      </c>
      <c r="E379" s="4" t="s">
        <v>745</v>
      </c>
      <c r="F379" s="4" t="s">
        <v>3</v>
      </c>
      <c r="G379" s="4" t="s">
        <v>771</v>
      </c>
      <c r="H379" s="4"/>
      <c r="I379" s="24">
        <v>379.5</v>
      </c>
      <c r="J379" s="24">
        <v>178.5</v>
      </c>
      <c r="K379" s="24">
        <v>26</v>
      </c>
      <c r="O379" s="24">
        <v>2</v>
      </c>
      <c r="Q379" s="24">
        <v>23.5</v>
      </c>
      <c r="T379" s="24">
        <v>149.5</v>
      </c>
      <c r="X379" s="24">
        <f t="shared" si="11"/>
        <v>379.5</v>
      </c>
      <c r="Y379" s="8">
        <f t="shared" si="12"/>
        <v>0</v>
      </c>
      <c r="Z379" s="4"/>
    </row>
    <row r="380" spans="1:26" ht="30" x14ac:dyDescent="0.25">
      <c r="A380" s="34">
        <v>19</v>
      </c>
      <c r="B380" s="31">
        <v>19</v>
      </c>
      <c r="C380" s="5" t="s">
        <v>783</v>
      </c>
      <c r="D380" s="4" t="s">
        <v>780</v>
      </c>
      <c r="E380" s="4" t="s">
        <v>745</v>
      </c>
      <c r="F380" s="4" t="s">
        <v>3</v>
      </c>
      <c r="G380" s="4" t="s">
        <v>784</v>
      </c>
      <c r="H380" s="4" t="s">
        <v>39</v>
      </c>
      <c r="I380" s="24">
        <v>212.5</v>
      </c>
      <c r="J380" s="24">
        <v>197.4</v>
      </c>
      <c r="K380" s="24">
        <v>12.2</v>
      </c>
      <c r="M380" s="24">
        <v>0.8</v>
      </c>
      <c r="O380" s="24">
        <v>1.6</v>
      </c>
      <c r="P380" s="24">
        <v>0.5</v>
      </c>
      <c r="X380" s="24">
        <f t="shared" si="11"/>
        <v>212.5</v>
      </c>
      <c r="Y380" s="8">
        <f t="shared" si="12"/>
        <v>0</v>
      </c>
      <c r="Z380" s="4"/>
    </row>
    <row r="381" spans="1:26" x14ac:dyDescent="0.25">
      <c r="A381" s="34">
        <v>44</v>
      </c>
      <c r="B381" s="31">
        <v>45</v>
      </c>
      <c r="C381" s="4" t="s">
        <v>835</v>
      </c>
      <c r="D381" s="4" t="s">
        <v>836</v>
      </c>
      <c r="E381" s="4" t="s">
        <v>745</v>
      </c>
      <c r="F381" s="4" t="s">
        <v>3</v>
      </c>
      <c r="G381" s="4" t="s">
        <v>347</v>
      </c>
      <c r="H381" s="4" t="s">
        <v>237</v>
      </c>
      <c r="I381" s="24">
        <v>180.2</v>
      </c>
      <c r="J381" s="24">
        <v>152.4</v>
      </c>
      <c r="K381" s="24">
        <v>3</v>
      </c>
      <c r="L381" s="24">
        <v>9.1</v>
      </c>
      <c r="M381" s="24">
        <v>3</v>
      </c>
      <c r="O381" s="24">
        <v>6.8</v>
      </c>
      <c r="Q381" s="24">
        <v>2</v>
      </c>
      <c r="U381" s="24">
        <v>3.9</v>
      </c>
      <c r="X381" s="24">
        <f t="shared" si="11"/>
        <v>180.20000000000002</v>
      </c>
      <c r="Y381" s="8">
        <f t="shared" si="12"/>
        <v>0</v>
      </c>
      <c r="Z381" s="4"/>
    </row>
    <row r="382" spans="1:26" x14ac:dyDescent="0.25">
      <c r="A382" s="34">
        <v>23</v>
      </c>
      <c r="B382" s="31" t="s">
        <v>792</v>
      </c>
      <c r="C382" s="4" t="s">
        <v>793</v>
      </c>
      <c r="D382" s="4" t="s">
        <v>780</v>
      </c>
      <c r="E382" s="4" t="s">
        <v>745</v>
      </c>
      <c r="F382" s="4" t="s">
        <v>3</v>
      </c>
      <c r="G382" s="4" t="s">
        <v>794</v>
      </c>
      <c r="H382" s="11"/>
      <c r="I382" s="24">
        <v>358.5</v>
      </c>
      <c r="J382" s="24">
        <v>241.2</v>
      </c>
      <c r="K382" s="24">
        <v>4.5999999999999996</v>
      </c>
      <c r="L382" s="24">
        <v>6.6</v>
      </c>
      <c r="M382" s="24">
        <v>2.5</v>
      </c>
      <c r="O382" s="24">
        <v>5.6</v>
      </c>
      <c r="P382" s="24">
        <v>1.2</v>
      </c>
      <c r="Q382" s="24">
        <v>34</v>
      </c>
      <c r="T382" s="24">
        <v>60</v>
      </c>
      <c r="U382" s="24">
        <v>2.8</v>
      </c>
      <c r="X382" s="24">
        <f t="shared" ref="X382:X445" si="13">SUM(J382:W382)</f>
        <v>358.5</v>
      </c>
      <c r="Y382" s="8">
        <f t="shared" si="12"/>
        <v>0</v>
      </c>
      <c r="Z382" s="11"/>
    </row>
    <row r="383" spans="1:26" x14ac:dyDescent="0.25">
      <c r="A383" s="34">
        <v>18</v>
      </c>
      <c r="B383" s="31">
        <v>18</v>
      </c>
      <c r="C383" s="4" t="s">
        <v>780</v>
      </c>
      <c r="D383" s="4" t="s">
        <v>780</v>
      </c>
      <c r="E383" s="4" t="s">
        <v>745</v>
      </c>
      <c r="F383" s="4" t="s">
        <v>3</v>
      </c>
      <c r="G383" s="4" t="s">
        <v>782</v>
      </c>
      <c r="H383" s="4" t="s">
        <v>198</v>
      </c>
      <c r="I383" s="24">
        <v>347.9</v>
      </c>
      <c r="J383" s="24">
        <v>275.39999999999998</v>
      </c>
      <c r="K383" s="24">
        <v>22.1</v>
      </c>
      <c r="L383" s="24">
        <v>40</v>
      </c>
      <c r="M383" s="24">
        <v>1.7</v>
      </c>
      <c r="O383" s="24">
        <v>3.5</v>
      </c>
      <c r="P383" s="24">
        <v>0.3</v>
      </c>
      <c r="Q383" s="24">
        <v>4.9000000000000004</v>
      </c>
      <c r="X383" s="24">
        <f t="shared" si="13"/>
        <v>347.9</v>
      </c>
      <c r="Y383" s="8">
        <f t="shared" si="12"/>
        <v>0</v>
      </c>
      <c r="Z383" s="4"/>
    </row>
    <row r="384" spans="1:26" x14ac:dyDescent="0.25">
      <c r="A384" s="34">
        <v>1</v>
      </c>
      <c r="B384" s="31">
        <v>1</v>
      </c>
      <c r="C384" s="4" t="s">
        <v>743</v>
      </c>
      <c r="D384" s="4" t="s">
        <v>744</v>
      </c>
      <c r="E384" s="4" t="s">
        <v>745</v>
      </c>
      <c r="F384" s="4" t="s">
        <v>3</v>
      </c>
      <c r="G384" s="4" t="s">
        <v>746</v>
      </c>
      <c r="H384" s="4" t="s">
        <v>154</v>
      </c>
      <c r="I384" s="24">
        <v>187.5</v>
      </c>
      <c r="J384" s="24">
        <v>148.5</v>
      </c>
      <c r="K384" s="24">
        <v>26.4</v>
      </c>
      <c r="L384" s="24">
        <v>7</v>
      </c>
      <c r="M384" s="24">
        <v>1.1000000000000001</v>
      </c>
      <c r="N384" s="24">
        <v>2.2000000000000002</v>
      </c>
      <c r="O384" s="24">
        <v>2.2000000000000002</v>
      </c>
      <c r="P384" s="24">
        <v>0.1</v>
      </c>
      <c r="X384" s="24">
        <f t="shared" si="13"/>
        <v>187.49999999999997</v>
      </c>
      <c r="Y384" s="8">
        <f t="shared" si="12"/>
        <v>0</v>
      </c>
      <c r="Z384" s="4"/>
    </row>
    <row r="385" spans="1:26" x14ac:dyDescent="0.25">
      <c r="A385" s="34">
        <v>53</v>
      </c>
      <c r="B385" s="31">
        <v>55</v>
      </c>
      <c r="C385" s="4" t="s">
        <v>854</v>
      </c>
      <c r="D385" s="4" t="s">
        <v>780</v>
      </c>
      <c r="E385" s="4" t="s">
        <v>745</v>
      </c>
      <c r="F385" s="4" t="s">
        <v>3</v>
      </c>
      <c r="G385" s="4" t="s">
        <v>855</v>
      </c>
      <c r="H385" s="4" t="s">
        <v>377</v>
      </c>
      <c r="I385" s="24">
        <v>63.3</v>
      </c>
      <c r="J385" s="24">
        <v>43.7</v>
      </c>
      <c r="K385" s="24">
        <v>4.2</v>
      </c>
      <c r="L385" s="24">
        <v>7.1</v>
      </c>
      <c r="M385" s="24">
        <v>0.5</v>
      </c>
      <c r="O385" s="24">
        <v>0.4</v>
      </c>
      <c r="P385" s="24">
        <v>0.8</v>
      </c>
      <c r="Q385" s="24">
        <v>3</v>
      </c>
      <c r="R385" s="24">
        <v>1.3</v>
      </c>
      <c r="T385" s="24">
        <v>2.2999999999999998</v>
      </c>
      <c r="X385" s="24">
        <f t="shared" si="13"/>
        <v>63.3</v>
      </c>
      <c r="Y385" s="8">
        <f t="shared" si="12"/>
        <v>0</v>
      </c>
      <c r="Z385" s="4"/>
    </row>
    <row r="386" spans="1:26" x14ac:dyDescent="0.25">
      <c r="A386" s="34">
        <v>28</v>
      </c>
      <c r="B386" s="31">
        <v>29</v>
      </c>
      <c r="C386" s="4" t="s">
        <v>801</v>
      </c>
      <c r="D386" s="4" t="s">
        <v>802</v>
      </c>
      <c r="E386" s="4" t="s">
        <v>745</v>
      </c>
      <c r="F386" s="4" t="s">
        <v>3</v>
      </c>
      <c r="G386" s="4" t="s">
        <v>803</v>
      </c>
      <c r="H386" s="4" t="s">
        <v>804</v>
      </c>
      <c r="I386" s="24">
        <v>212</v>
      </c>
      <c r="J386" s="24">
        <v>100</v>
      </c>
      <c r="K386" s="24">
        <v>25</v>
      </c>
      <c r="L386" s="24">
        <v>70</v>
      </c>
      <c r="M386" s="24">
        <v>5</v>
      </c>
      <c r="O386" s="24">
        <v>7</v>
      </c>
      <c r="P386" s="24">
        <v>2</v>
      </c>
      <c r="Q386" s="24">
        <v>2</v>
      </c>
      <c r="R386" s="24">
        <v>1</v>
      </c>
      <c r="X386" s="24">
        <f t="shared" si="13"/>
        <v>212</v>
      </c>
      <c r="Y386" s="8">
        <f t="shared" ref="Y386:Y449" si="14">I386-X386</f>
        <v>0</v>
      </c>
      <c r="Z386" s="4"/>
    </row>
    <row r="387" spans="1:26" x14ac:dyDescent="0.25">
      <c r="A387" s="34">
        <v>4</v>
      </c>
      <c r="B387" s="31">
        <v>4</v>
      </c>
      <c r="C387" s="4" t="s">
        <v>750</v>
      </c>
      <c r="D387" s="4" t="s">
        <v>744</v>
      </c>
      <c r="E387" s="4" t="s">
        <v>745</v>
      </c>
      <c r="F387" s="4" t="s">
        <v>3</v>
      </c>
      <c r="G387" s="4" t="s">
        <v>751</v>
      </c>
      <c r="H387" s="4" t="s">
        <v>176</v>
      </c>
      <c r="I387" s="24">
        <v>443</v>
      </c>
      <c r="J387" s="24">
        <v>206.5</v>
      </c>
      <c r="K387" s="24">
        <v>13.5</v>
      </c>
      <c r="O387" s="24">
        <v>4</v>
      </c>
      <c r="T387" s="24">
        <v>219</v>
      </c>
      <c r="X387" s="24">
        <f t="shared" si="13"/>
        <v>443</v>
      </c>
      <c r="Y387" s="8">
        <f t="shared" si="14"/>
        <v>0</v>
      </c>
      <c r="Z387" s="4"/>
    </row>
    <row r="388" spans="1:26" x14ac:dyDescent="0.25">
      <c r="A388" s="34">
        <v>46</v>
      </c>
      <c r="B388" s="31">
        <v>46</v>
      </c>
      <c r="C388" s="4" t="s">
        <v>961</v>
      </c>
      <c r="D388" s="4" t="s">
        <v>962</v>
      </c>
      <c r="E388" s="4" t="s">
        <v>857</v>
      </c>
      <c r="F388" s="4" t="s">
        <v>858</v>
      </c>
      <c r="G388" s="4" t="s">
        <v>963</v>
      </c>
      <c r="H388" s="4" t="s">
        <v>441</v>
      </c>
      <c r="I388" s="24">
        <v>145.6</v>
      </c>
      <c r="J388" s="24">
        <v>86.6</v>
      </c>
      <c r="K388" s="24">
        <v>29.5</v>
      </c>
      <c r="L388" s="24">
        <v>7.1</v>
      </c>
      <c r="M388" s="24">
        <v>6.1</v>
      </c>
      <c r="N388" s="24">
        <v>0.2</v>
      </c>
      <c r="O388" s="24">
        <v>1.9</v>
      </c>
      <c r="P388" s="24">
        <v>0.2</v>
      </c>
      <c r="Q388" s="24">
        <v>13</v>
      </c>
      <c r="R388" s="24">
        <v>1</v>
      </c>
      <c r="X388" s="24">
        <f t="shared" si="13"/>
        <v>145.59999999999997</v>
      </c>
      <c r="Y388" s="8">
        <f t="shared" si="14"/>
        <v>0</v>
      </c>
      <c r="Z388" s="4"/>
    </row>
    <row r="389" spans="1:26" x14ac:dyDescent="0.25">
      <c r="A389" s="34">
        <v>1</v>
      </c>
      <c r="B389" s="31">
        <v>1</v>
      </c>
      <c r="C389" s="4" t="s">
        <v>272</v>
      </c>
      <c r="D389" s="4" t="s">
        <v>856</v>
      </c>
      <c r="E389" s="4" t="s">
        <v>857</v>
      </c>
      <c r="F389" s="4" t="s">
        <v>858</v>
      </c>
      <c r="G389" s="4" t="s">
        <v>859</v>
      </c>
      <c r="H389" s="4" t="s">
        <v>860</v>
      </c>
      <c r="I389" s="24">
        <v>197</v>
      </c>
      <c r="J389" s="24">
        <v>138.5</v>
      </c>
      <c r="K389" s="24">
        <v>27.2</v>
      </c>
      <c r="L389" s="24">
        <v>6</v>
      </c>
      <c r="M389" s="24">
        <v>2.6</v>
      </c>
      <c r="O389" s="24">
        <v>1.7</v>
      </c>
      <c r="P389" s="24">
        <v>0.7</v>
      </c>
      <c r="T389" s="24">
        <v>19.100000000000001</v>
      </c>
      <c r="W389" s="24">
        <v>1.2</v>
      </c>
      <c r="X389" s="24">
        <f t="shared" si="13"/>
        <v>196.99999999999994</v>
      </c>
      <c r="Y389" s="8">
        <f t="shared" si="14"/>
        <v>0</v>
      </c>
      <c r="Z389" s="4"/>
    </row>
    <row r="390" spans="1:26" x14ac:dyDescent="0.25">
      <c r="A390" s="34">
        <v>60</v>
      </c>
      <c r="B390" s="31">
        <v>60</v>
      </c>
      <c r="C390" s="4" t="s">
        <v>993</v>
      </c>
      <c r="D390" s="4" t="s">
        <v>990</v>
      </c>
      <c r="E390" s="4" t="s">
        <v>857</v>
      </c>
      <c r="F390" s="4" t="s">
        <v>858</v>
      </c>
      <c r="G390" s="4" t="s">
        <v>994</v>
      </c>
      <c r="H390" s="4" t="s">
        <v>995</v>
      </c>
      <c r="I390" s="24">
        <v>432.5</v>
      </c>
      <c r="J390" s="24">
        <v>243.3</v>
      </c>
      <c r="K390" s="24">
        <v>31.5</v>
      </c>
      <c r="M390" s="24">
        <v>1</v>
      </c>
      <c r="N390" s="24">
        <v>1.5</v>
      </c>
      <c r="O390" s="24">
        <v>10</v>
      </c>
      <c r="P390" s="24">
        <v>3</v>
      </c>
      <c r="Q390" s="24">
        <v>5.9</v>
      </c>
      <c r="R390" s="24">
        <v>2.5</v>
      </c>
      <c r="T390" s="24">
        <v>132.30000000000001</v>
      </c>
      <c r="W390" s="24">
        <v>1.5</v>
      </c>
      <c r="X390" s="24">
        <f t="shared" si="13"/>
        <v>432.5</v>
      </c>
      <c r="Y390" s="8">
        <f t="shared" si="14"/>
        <v>0</v>
      </c>
      <c r="Z390" s="4"/>
    </row>
    <row r="391" spans="1:26" x14ac:dyDescent="0.25">
      <c r="A391" s="34">
        <v>2</v>
      </c>
      <c r="B391" s="31">
        <v>2</v>
      </c>
      <c r="C391" s="4" t="s">
        <v>861</v>
      </c>
      <c r="D391" s="4" t="s">
        <v>856</v>
      </c>
      <c r="E391" s="4" t="s">
        <v>857</v>
      </c>
      <c r="F391" s="4" t="s">
        <v>858</v>
      </c>
      <c r="G391" s="4" t="s">
        <v>15128</v>
      </c>
      <c r="H391" s="4" t="s">
        <v>862</v>
      </c>
      <c r="I391" s="24">
        <v>413</v>
      </c>
      <c r="J391" s="24">
        <v>343.8</v>
      </c>
      <c r="K391" s="24">
        <v>25.8</v>
      </c>
      <c r="L391" s="24">
        <v>28.2</v>
      </c>
      <c r="M391" s="24">
        <v>1</v>
      </c>
      <c r="O391" s="24">
        <v>3.2</v>
      </c>
      <c r="T391" s="24">
        <v>11</v>
      </c>
      <c r="X391" s="24">
        <f t="shared" si="13"/>
        <v>413</v>
      </c>
      <c r="Y391" s="8">
        <f t="shared" si="14"/>
        <v>0</v>
      </c>
      <c r="Z391" s="4"/>
    </row>
    <row r="392" spans="1:26" x14ac:dyDescent="0.25">
      <c r="A392" s="34">
        <v>50</v>
      </c>
      <c r="B392" s="31">
        <v>50</v>
      </c>
      <c r="C392" s="4" t="s">
        <v>973</v>
      </c>
      <c r="D392" s="4" t="s">
        <v>965</v>
      </c>
      <c r="E392" s="4" t="s">
        <v>857</v>
      </c>
      <c r="F392" s="4" t="s">
        <v>858</v>
      </c>
      <c r="G392" s="4" t="s">
        <v>974</v>
      </c>
      <c r="H392" s="4" t="s">
        <v>39</v>
      </c>
      <c r="I392" s="24">
        <v>105.3</v>
      </c>
      <c r="J392" s="24">
        <v>83.9</v>
      </c>
      <c r="K392" s="24">
        <v>4</v>
      </c>
      <c r="M392" s="24">
        <v>0.2</v>
      </c>
      <c r="N392" s="24">
        <v>0.1</v>
      </c>
      <c r="O392" s="24">
        <v>1</v>
      </c>
      <c r="P392" s="24">
        <v>2.1</v>
      </c>
      <c r="Q392" s="24">
        <v>9.9</v>
      </c>
      <c r="R392" s="24">
        <v>1.6</v>
      </c>
      <c r="T392" s="24">
        <v>2.5</v>
      </c>
      <c r="X392" s="24">
        <f t="shared" si="13"/>
        <v>105.3</v>
      </c>
      <c r="Y392" s="8">
        <f t="shared" si="14"/>
        <v>0</v>
      </c>
      <c r="Z392" s="4"/>
    </row>
    <row r="393" spans="1:26" x14ac:dyDescent="0.25">
      <c r="A393" s="34">
        <v>8</v>
      </c>
      <c r="B393" s="31">
        <v>8</v>
      </c>
      <c r="C393" s="4" t="s">
        <v>874</v>
      </c>
      <c r="D393" s="4" t="s">
        <v>856</v>
      </c>
      <c r="E393" s="4" t="s">
        <v>857</v>
      </c>
      <c r="F393" s="4" t="s">
        <v>858</v>
      </c>
      <c r="G393" s="4" t="s">
        <v>875</v>
      </c>
      <c r="H393" s="4" t="s">
        <v>213</v>
      </c>
      <c r="I393" s="24">
        <v>340.2</v>
      </c>
      <c r="J393" s="24">
        <v>207.9</v>
      </c>
      <c r="K393" s="24">
        <v>0.5</v>
      </c>
      <c r="L393" s="24">
        <v>6.1</v>
      </c>
      <c r="O393" s="24">
        <v>4.5</v>
      </c>
      <c r="P393" s="24">
        <v>10</v>
      </c>
      <c r="Q393" s="24">
        <v>0.3</v>
      </c>
      <c r="R393" s="24">
        <v>1.9</v>
      </c>
      <c r="T393" s="24">
        <v>109</v>
      </c>
      <c r="X393" s="24">
        <f t="shared" si="13"/>
        <v>340.20000000000005</v>
      </c>
      <c r="Y393" s="8">
        <f t="shared" si="14"/>
        <v>0</v>
      </c>
      <c r="Z393" s="4"/>
    </row>
    <row r="394" spans="1:26" x14ac:dyDescent="0.25">
      <c r="A394" s="34">
        <v>41</v>
      </c>
      <c r="B394" s="31">
        <v>41</v>
      </c>
      <c r="C394" s="4" t="s">
        <v>948</v>
      </c>
      <c r="D394" s="4" t="s">
        <v>946</v>
      </c>
      <c r="E394" s="4" t="s">
        <v>857</v>
      </c>
      <c r="F394" s="4" t="s">
        <v>858</v>
      </c>
      <c r="G394" s="4" t="s">
        <v>949</v>
      </c>
      <c r="H394" s="4" t="s">
        <v>950</v>
      </c>
      <c r="I394" s="24">
        <v>111.6</v>
      </c>
      <c r="J394" s="24">
        <v>74.400000000000006</v>
      </c>
      <c r="K394" s="24">
        <v>20.9</v>
      </c>
      <c r="L394" s="24">
        <v>5.9</v>
      </c>
      <c r="M394" s="24">
        <v>2.5</v>
      </c>
      <c r="N394" s="24">
        <v>0.2</v>
      </c>
      <c r="O394" s="24">
        <v>1.5</v>
      </c>
      <c r="P394" s="24">
        <v>2.4</v>
      </c>
      <c r="R394" s="24">
        <v>3.2</v>
      </c>
      <c r="W394" s="24">
        <v>0.6</v>
      </c>
      <c r="X394" s="24">
        <f t="shared" si="13"/>
        <v>111.60000000000002</v>
      </c>
      <c r="Y394" s="8">
        <f t="shared" si="14"/>
        <v>0</v>
      </c>
      <c r="Z394" s="4"/>
    </row>
    <row r="395" spans="1:26" x14ac:dyDescent="0.25">
      <c r="A395" s="34">
        <v>5</v>
      </c>
      <c r="B395" s="31">
        <v>5</v>
      </c>
      <c r="C395" s="4" t="s">
        <v>867</v>
      </c>
      <c r="D395" s="4" t="s">
        <v>856</v>
      </c>
      <c r="E395" s="4" t="s">
        <v>857</v>
      </c>
      <c r="F395" s="4" t="s">
        <v>858</v>
      </c>
      <c r="G395" s="4" t="s">
        <v>868</v>
      </c>
      <c r="H395" s="4" t="s">
        <v>869</v>
      </c>
      <c r="I395" s="24">
        <v>270</v>
      </c>
      <c r="J395" s="24">
        <v>231</v>
      </c>
      <c r="K395" s="24">
        <v>9.6</v>
      </c>
      <c r="L395" s="24">
        <v>16.5</v>
      </c>
      <c r="M395" s="24">
        <v>0.6</v>
      </c>
      <c r="N395" s="24">
        <v>0.3</v>
      </c>
      <c r="O395" s="24">
        <v>3.8</v>
      </c>
      <c r="P395" s="24">
        <v>0.3</v>
      </c>
      <c r="R395" s="24">
        <v>1.8</v>
      </c>
      <c r="S395" s="24">
        <v>2.2000000000000002</v>
      </c>
      <c r="T395" s="24">
        <v>1.9</v>
      </c>
      <c r="W395" s="24">
        <v>2</v>
      </c>
      <c r="X395" s="24">
        <f t="shared" si="13"/>
        <v>270.00000000000006</v>
      </c>
      <c r="Y395" s="8">
        <f t="shared" si="14"/>
        <v>0</v>
      </c>
      <c r="Z395" s="4"/>
    </row>
    <row r="396" spans="1:26" x14ac:dyDescent="0.25">
      <c r="A396" s="34">
        <v>42</v>
      </c>
      <c r="B396" s="31">
        <v>42</v>
      </c>
      <c r="C396" s="4" t="s">
        <v>951</v>
      </c>
      <c r="D396" s="4" t="s">
        <v>952</v>
      </c>
      <c r="E396" s="4" t="s">
        <v>857</v>
      </c>
      <c r="F396" s="4" t="s">
        <v>858</v>
      </c>
      <c r="G396" s="5" t="s">
        <v>953</v>
      </c>
      <c r="H396" s="4" t="s">
        <v>19</v>
      </c>
      <c r="I396" s="24">
        <v>218.1</v>
      </c>
      <c r="J396" s="24">
        <v>119.1</v>
      </c>
      <c r="L396" s="24">
        <v>85.7</v>
      </c>
      <c r="O396" s="24">
        <v>0.3</v>
      </c>
      <c r="P396" s="24">
        <v>2</v>
      </c>
      <c r="T396" s="24">
        <v>11</v>
      </c>
      <c r="X396" s="24">
        <f t="shared" si="13"/>
        <v>218.10000000000002</v>
      </c>
      <c r="Y396" s="8">
        <f t="shared" si="14"/>
        <v>0</v>
      </c>
      <c r="Z396" s="4"/>
    </row>
    <row r="397" spans="1:26" x14ac:dyDescent="0.25">
      <c r="A397" s="34">
        <v>31</v>
      </c>
      <c r="B397" s="31">
        <v>31</v>
      </c>
      <c r="C397" s="4" t="s">
        <v>927</v>
      </c>
      <c r="D397" s="4" t="s">
        <v>916</v>
      </c>
      <c r="E397" s="4" t="s">
        <v>857</v>
      </c>
      <c r="F397" s="4" t="s">
        <v>858</v>
      </c>
      <c r="G397" s="4" t="s">
        <v>928</v>
      </c>
      <c r="H397" s="4" t="s">
        <v>13</v>
      </c>
      <c r="I397" s="24">
        <v>118.5</v>
      </c>
      <c r="J397" s="24">
        <v>74.2</v>
      </c>
      <c r="K397" s="24">
        <v>3.3</v>
      </c>
      <c r="L397" s="24">
        <v>31.4</v>
      </c>
      <c r="M397" s="24">
        <v>0.8</v>
      </c>
      <c r="O397" s="24">
        <v>0.6</v>
      </c>
      <c r="T397" s="24">
        <v>8.1999999999999993</v>
      </c>
      <c r="X397" s="24">
        <f t="shared" si="13"/>
        <v>118.5</v>
      </c>
      <c r="Y397" s="8">
        <f t="shared" si="14"/>
        <v>0</v>
      </c>
      <c r="Z397" s="4"/>
    </row>
    <row r="398" spans="1:26" x14ac:dyDescent="0.25">
      <c r="A398" s="34">
        <v>55</v>
      </c>
      <c r="B398" s="31">
        <v>55</v>
      </c>
      <c r="C398" s="4" t="s">
        <v>983</v>
      </c>
      <c r="D398" s="4" t="s">
        <v>976</v>
      </c>
      <c r="E398" s="4" t="s">
        <v>857</v>
      </c>
      <c r="F398" s="4" t="s">
        <v>858</v>
      </c>
      <c r="G398" s="4" t="s">
        <v>928</v>
      </c>
      <c r="H398" s="4" t="s">
        <v>13</v>
      </c>
      <c r="I398" s="24">
        <v>103.8</v>
      </c>
      <c r="J398" s="24">
        <v>77.3</v>
      </c>
      <c r="L398" s="24">
        <v>26</v>
      </c>
      <c r="O398" s="24">
        <v>0.5</v>
      </c>
      <c r="X398" s="24">
        <f t="shared" si="13"/>
        <v>103.8</v>
      </c>
      <c r="Y398" s="8">
        <f t="shared" si="14"/>
        <v>0</v>
      </c>
      <c r="Z398" s="4"/>
    </row>
    <row r="399" spans="1:26" x14ac:dyDescent="0.25">
      <c r="A399" s="34">
        <v>11</v>
      </c>
      <c r="B399" s="31">
        <v>11</v>
      </c>
      <c r="C399" s="4" t="s">
        <v>880</v>
      </c>
      <c r="D399" s="4" t="s">
        <v>856</v>
      </c>
      <c r="E399" s="4" t="s">
        <v>857</v>
      </c>
      <c r="F399" s="4" t="s">
        <v>858</v>
      </c>
      <c r="G399" s="4" t="s">
        <v>881</v>
      </c>
      <c r="H399" s="4" t="s">
        <v>882</v>
      </c>
      <c r="I399" s="24">
        <v>156.80000000000001</v>
      </c>
      <c r="J399" s="24">
        <v>150.1</v>
      </c>
      <c r="K399" s="24">
        <v>2</v>
      </c>
      <c r="O399" s="24">
        <v>1.5</v>
      </c>
      <c r="R399" s="24">
        <v>3.2</v>
      </c>
      <c r="X399" s="24">
        <f t="shared" si="13"/>
        <v>156.79999999999998</v>
      </c>
      <c r="Y399" s="8">
        <f t="shared" si="14"/>
        <v>0</v>
      </c>
      <c r="Z399" s="4"/>
    </row>
    <row r="400" spans="1:26" x14ac:dyDescent="0.25">
      <c r="A400" s="34">
        <v>29</v>
      </c>
      <c r="B400" s="31">
        <v>29</v>
      </c>
      <c r="C400" s="4" t="s">
        <v>923</v>
      </c>
      <c r="D400" s="4" t="s">
        <v>916</v>
      </c>
      <c r="E400" s="4" t="s">
        <v>857</v>
      </c>
      <c r="F400" s="4" t="s">
        <v>858</v>
      </c>
      <c r="G400" s="4" t="s">
        <v>924</v>
      </c>
      <c r="H400" s="4" t="s">
        <v>245</v>
      </c>
      <c r="I400" s="24">
        <v>174.2</v>
      </c>
      <c r="J400" s="24">
        <v>108.6</v>
      </c>
      <c r="K400" s="24">
        <v>2.6</v>
      </c>
      <c r="L400" s="24">
        <v>48.6</v>
      </c>
      <c r="M400" s="24">
        <v>0.2</v>
      </c>
      <c r="O400" s="24">
        <v>0.6</v>
      </c>
      <c r="T400" s="24">
        <v>13.6</v>
      </c>
      <c r="X400" s="24">
        <f t="shared" si="13"/>
        <v>174.19999999999996</v>
      </c>
      <c r="Y400" s="8">
        <f t="shared" si="14"/>
        <v>0</v>
      </c>
      <c r="Z400" s="4"/>
    </row>
    <row r="401" spans="1:26" x14ac:dyDescent="0.25">
      <c r="A401" s="34">
        <v>28</v>
      </c>
      <c r="B401" s="31">
        <v>28</v>
      </c>
      <c r="C401" s="4" t="s">
        <v>922</v>
      </c>
      <c r="D401" s="4" t="s">
        <v>916</v>
      </c>
      <c r="E401" s="4" t="s">
        <v>857</v>
      </c>
      <c r="F401" s="4" t="s">
        <v>858</v>
      </c>
      <c r="G401" s="4" t="s">
        <v>460</v>
      </c>
      <c r="H401" s="4" t="s">
        <v>154</v>
      </c>
      <c r="I401" s="24">
        <v>105</v>
      </c>
      <c r="J401" s="24">
        <v>69</v>
      </c>
      <c r="K401" s="24">
        <v>1.9</v>
      </c>
      <c r="L401" s="24">
        <v>25.1</v>
      </c>
      <c r="O401" s="24">
        <v>0.4</v>
      </c>
      <c r="T401" s="24">
        <v>8.6</v>
      </c>
      <c r="X401" s="24">
        <f t="shared" si="13"/>
        <v>105</v>
      </c>
      <c r="Y401" s="8">
        <f t="shared" si="14"/>
        <v>0</v>
      </c>
      <c r="Z401" s="4"/>
    </row>
    <row r="402" spans="1:26" x14ac:dyDescent="0.25">
      <c r="A402" s="34">
        <v>36</v>
      </c>
      <c r="B402" s="31">
        <v>36</v>
      </c>
      <c r="C402" s="4" t="s">
        <v>936</v>
      </c>
      <c r="D402" s="4" t="s">
        <v>916</v>
      </c>
      <c r="E402" s="4" t="s">
        <v>857</v>
      </c>
      <c r="F402" s="4" t="s">
        <v>858</v>
      </c>
      <c r="G402" s="4" t="s">
        <v>937</v>
      </c>
      <c r="H402" s="4" t="s">
        <v>494</v>
      </c>
      <c r="I402" s="24">
        <v>228.5</v>
      </c>
      <c r="J402" s="24">
        <v>171</v>
      </c>
      <c r="K402" s="24">
        <v>18.600000000000001</v>
      </c>
      <c r="L402" s="24">
        <v>5.2</v>
      </c>
      <c r="O402" s="24">
        <v>1</v>
      </c>
      <c r="Q402" s="24">
        <v>3.7</v>
      </c>
      <c r="R402" s="24">
        <v>0.2</v>
      </c>
      <c r="T402" s="24">
        <v>28.8</v>
      </c>
      <c r="X402" s="24">
        <f t="shared" si="13"/>
        <v>228.49999999999997</v>
      </c>
      <c r="Y402" s="8">
        <f t="shared" si="14"/>
        <v>0</v>
      </c>
      <c r="Z402" s="4"/>
    </row>
    <row r="403" spans="1:26" x14ac:dyDescent="0.25">
      <c r="A403" s="34">
        <v>62</v>
      </c>
      <c r="B403" s="31">
        <v>62</v>
      </c>
      <c r="C403" s="4" t="s">
        <v>997</v>
      </c>
      <c r="D403" s="4" t="s">
        <v>990</v>
      </c>
      <c r="E403" s="4" t="s">
        <v>857</v>
      </c>
      <c r="F403" s="4" t="s">
        <v>858</v>
      </c>
      <c r="G403" s="5" t="s">
        <v>998</v>
      </c>
      <c r="H403" s="4" t="s">
        <v>999</v>
      </c>
      <c r="I403" s="24">
        <v>133.9</v>
      </c>
      <c r="J403" s="24">
        <v>117.2</v>
      </c>
      <c r="K403" s="24">
        <v>11.4</v>
      </c>
      <c r="L403" s="24">
        <v>1.8</v>
      </c>
      <c r="O403" s="24">
        <v>1</v>
      </c>
      <c r="R403" s="24">
        <v>2.5</v>
      </c>
      <c r="X403" s="24">
        <f t="shared" si="13"/>
        <v>133.9</v>
      </c>
      <c r="Y403" s="8">
        <f t="shared" si="14"/>
        <v>0</v>
      </c>
      <c r="Z403" s="4"/>
    </row>
    <row r="404" spans="1:26" x14ac:dyDescent="0.25">
      <c r="A404" s="34">
        <v>66</v>
      </c>
      <c r="B404" s="31">
        <v>1</v>
      </c>
      <c r="C404" s="4" t="s">
        <v>1007</v>
      </c>
      <c r="D404" s="4" t="s">
        <v>916</v>
      </c>
      <c r="E404" s="4" t="s">
        <v>857</v>
      </c>
      <c r="F404" s="4" t="s">
        <v>858</v>
      </c>
      <c r="G404" s="5" t="s">
        <v>1008</v>
      </c>
      <c r="H404" s="4" t="s">
        <v>245</v>
      </c>
      <c r="I404" s="24">
        <v>76.8</v>
      </c>
      <c r="J404" s="24">
        <v>33.700000000000003</v>
      </c>
      <c r="K404" s="24">
        <v>2.7</v>
      </c>
      <c r="O404" s="24">
        <v>0.5</v>
      </c>
      <c r="Q404" s="24">
        <v>4.8</v>
      </c>
      <c r="T404" s="24">
        <v>35.1</v>
      </c>
      <c r="X404" s="24">
        <f t="shared" si="13"/>
        <v>76.800000000000011</v>
      </c>
      <c r="Y404" s="8">
        <f t="shared" si="14"/>
        <v>0</v>
      </c>
      <c r="Z404" s="4"/>
    </row>
    <row r="405" spans="1:26" x14ac:dyDescent="0.25">
      <c r="A405" s="34">
        <v>14</v>
      </c>
      <c r="B405" s="31">
        <v>14</v>
      </c>
      <c r="C405" s="4" t="s">
        <v>887</v>
      </c>
      <c r="D405" s="4" t="s">
        <v>856</v>
      </c>
      <c r="E405" s="4" t="s">
        <v>857</v>
      </c>
      <c r="F405" s="4" t="s">
        <v>858</v>
      </c>
      <c r="G405" s="4" t="s">
        <v>888</v>
      </c>
      <c r="H405" s="4" t="s">
        <v>889</v>
      </c>
      <c r="I405" s="24">
        <v>196</v>
      </c>
      <c r="J405" s="24">
        <v>170.8</v>
      </c>
      <c r="K405" s="24">
        <v>17.5</v>
      </c>
      <c r="M405" s="24">
        <v>0.7</v>
      </c>
      <c r="O405" s="24">
        <v>1.5</v>
      </c>
      <c r="R405" s="24">
        <v>0.5</v>
      </c>
      <c r="S405" s="24">
        <v>0.2</v>
      </c>
      <c r="T405" s="24">
        <v>4.5</v>
      </c>
      <c r="W405" s="24">
        <v>0.3</v>
      </c>
      <c r="X405" s="24">
        <f t="shared" si="13"/>
        <v>196</v>
      </c>
      <c r="Y405" s="8">
        <f t="shared" si="14"/>
        <v>0</v>
      </c>
      <c r="Z405" s="4"/>
    </row>
    <row r="406" spans="1:26" x14ac:dyDescent="0.25">
      <c r="A406" s="34">
        <v>9</v>
      </c>
      <c r="B406" s="31">
        <v>9</v>
      </c>
      <c r="C406" s="4" t="s">
        <v>876</v>
      </c>
      <c r="D406" s="4" t="s">
        <v>856</v>
      </c>
      <c r="E406" s="4" t="s">
        <v>857</v>
      </c>
      <c r="F406" s="4" t="s">
        <v>858</v>
      </c>
      <c r="G406" s="4" t="s">
        <v>877</v>
      </c>
      <c r="H406" s="4" t="s">
        <v>878</v>
      </c>
      <c r="I406" s="24">
        <v>125.9</v>
      </c>
      <c r="J406" s="24">
        <v>45</v>
      </c>
      <c r="K406" s="24">
        <v>12.2</v>
      </c>
      <c r="L406" s="24">
        <v>1.3</v>
      </c>
      <c r="O406" s="24">
        <v>1.2</v>
      </c>
      <c r="P406" s="24">
        <v>4</v>
      </c>
      <c r="Q406" s="24">
        <v>0.8</v>
      </c>
      <c r="R406" s="24">
        <v>0.8</v>
      </c>
      <c r="T406" s="24">
        <v>60.6</v>
      </c>
      <c r="X406" s="24">
        <f t="shared" si="13"/>
        <v>125.9</v>
      </c>
      <c r="Y406" s="8">
        <f t="shared" si="14"/>
        <v>0</v>
      </c>
      <c r="Z406" s="4"/>
    </row>
    <row r="407" spans="1:26" x14ac:dyDescent="0.25">
      <c r="A407" s="34">
        <v>10</v>
      </c>
      <c r="B407" s="31">
        <v>10</v>
      </c>
      <c r="C407" s="4" t="s">
        <v>879</v>
      </c>
      <c r="D407" s="4" t="s">
        <v>856</v>
      </c>
      <c r="E407" s="4" t="s">
        <v>857</v>
      </c>
      <c r="F407" s="4" t="s">
        <v>858</v>
      </c>
      <c r="G407" s="4" t="s">
        <v>877</v>
      </c>
      <c r="H407" s="4" t="s">
        <v>878</v>
      </c>
      <c r="I407" s="24">
        <v>345.8</v>
      </c>
      <c r="J407" s="24">
        <v>127</v>
      </c>
      <c r="K407" s="24">
        <v>7.8</v>
      </c>
      <c r="L407" s="24">
        <v>8.8000000000000007</v>
      </c>
      <c r="M407" s="24">
        <v>1.7</v>
      </c>
      <c r="N407" s="24">
        <v>1.3</v>
      </c>
      <c r="O407" s="24">
        <v>2.1</v>
      </c>
      <c r="P407" s="24">
        <v>152.1</v>
      </c>
      <c r="Q407" s="24">
        <v>6.8</v>
      </c>
      <c r="R407" s="24">
        <v>3.7</v>
      </c>
      <c r="T407" s="24">
        <v>34.5</v>
      </c>
      <c r="X407" s="24">
        <f t="shared" si="13"/>
        <v>345.8</v>
      </c>
      <c r="Y407" s="8">
        <f t="shared" si="14"/>
        <v>0</v>
      </c>
      <c r="Z407" s="4"/>
    </row>
    <row r="408" spans="1:26" x14ac:dyDescent="0.25">
      <c r="A408" s="34">
        <v>15</v>
      </c>
      <c r="B408" s="31">
        <v>15</v>
      </c>
      <c r="C408" s="4" t="s">
        <v>890</v>
      </c>
      <c r="D408" s="4" t="s">
        <v>856</v>
      </c>
      <c r="E408" s="4" t="s">
        <v>857</v>
      </c>
      <c r="F408" s="4" t="s">
        <v>858</v>
      </c>
      <c r="G408" s="4" t="s">
        <v>891</v>
      </c>
      <c r="H408" s="4" t="s">
        <v>892</v>
      </c>
      <c r="I408" s="24">
        <v>290.60000000000002</v>
      </c>
      <c r="J408" s="24">
        <v>238.9</v>
      </c>
      <c r="K408" s="24">
        <v>35</v>
      </c>
      <c r="M408" s="24">
        <v>0.5</v>
      </c>
      <c r="O408" s="24">
        <v>4</v>
      </c>
      <c r="P408" s="24">
        <v>0.7</v>
      </c>
      <c r="R408" s="24">
        <v>1</v>
      </c>
      <c r="T408" s="24">
        <v>10</v>
      </c>
      <c r="W408" s="24">
        <v>0.5</v>
      </c>
      <c r="X408" s="24">
        <f t="shared" si="13"/>
        <v>290.59999999999997</v>
      </c>
      <c r="Y408" s="8">
        <f t="shared" si="14"/>
        <v>0</v>
      </c>
      <c r="Z408" s="11"/>
    </row>
    <row r="409" spans="1:26" x14ac:dyDescent="0.25">
      <c r="A409" s="34">
        <v>21</v>
      </c>
      <c r="B409" s="31">
        <v>21</v>
      </c>
      <c r="C409" s="4" t="s">
        <v>903</v>
      </c>
      <c r="D409" s="4" t="s">
        <v>904</v>
      </c>
      <c r="E409" s="4" t="s">
        <v>857</v>
      </c>
      <c r="F409" s="4" t="s">
        <v>858</v>
      </c>
      <c r="G409" s="5" t="s">
        <v>891</v>
      </c>
      <c r="H409" s="4" t="s">
        <v>905</v>
      </c>
      <c r="I409" s="24">
        <v>1558.6</v>
      </c>
      <c r="J409" s="24">
        <v>302.60000000000002</v>
      </c>
      <c r="K409" s="24">
        <v>28.6</v>
      </c>
      <c r="L409" s="24">
        <v>10.4</v>
      </c>
      <c r="M409" s="24">
        <v>0.2</v>
      </c>
      <c r="O409" s="24">
        <v>8.8000000000000007</v>
      </c>
      <c r="Q409" s="24">
        <v>4.3</v>
      </c>
      <c r="R409" s="24">
        <v>1.3</v>
      </c>
      <c r="S409" s="24">
        <v>1.9</v>
      </c>
      <c r="T409" s="24">
        <v>1198.2</v>
      </c>
      <c r="W409" s="24">
        <v>2.2999999999999998</v>
      </c>
      <c r="X409" s="24">
        <f t="shared" si="13"/>
        <v>1558.6000000000001</v>
      </c>
      <c r="Y409" s="8">
        <f t="shared" si="14"/>
        <v>0</v>
      </c>
      <c r="Z409" s="4"/>
    </row>
    <row r="410" spans="1:26" x14ac:dyDescent="0.25">
      <c r="A410" s="34">
        <v>59</v>
      </c>
      <c r="B410" s="31">
        <v>59</v>
      </c>
      <c r="C410" s="4" t="s">
        <v>991</v>
      </c>
      <c r="D410" s="4" t="s">
        <v>990</v>
      </c>
      <c r="E410" s="4" t="s">
        <v>857</v>
      </c>
      <c r="F410" s="4" t="s">
        <v>858</v>
      </c>
      <c r="G410" s="5" t="s">
        <v>891</v>
      </c>
      <c r="H410" s="4" t="s">
        <v>992</v>
      </c>
      <c r="I410" s="24">
        <v>721.5</v>
      </c>
      <c r="J410" s="24">
        <v>584.20000000000005</v>
      </c>
      <c r="K410" s="24">
        <v>91.4</v>
      </c>
      <c r="L410" s="24">
        <v>13.1</v>
      </c>
      <c r="O410" s="24">
        <v>7.1</v>
      </c>
      <c r="P410" s="24">
        <v>5.2</v>
      </c>
      <c r="R410" s="24">
        <v>1.4</v>
      </c>
      <c r="S410" s="24">
        <v>1.9</v>
      </c>
      <c r="T410" s="24">
        <v>14.6</v>
      </c>
      <c r="W410" s="24">
        <v>2.6</v>
      </c>
      <c r="X410" s="24">
        <f t="shared" si="13"/>
        <v>721.50000000000011</v>
      </c>
      <c r="Y410" s="8">
        <f t="shared" si="14"/>
        <v>0</v>
      </c>
      <c r="Z410" s="4"/>
    </row>
    <row r="411" spans="1:26" x14ac:dyDescent="0.25">
      <c r="A411" s="34">
        <v>16</v>
      </c>
      <c r="B411" s="31">
        <v>16</v>
      </c>
      <c r="C411" s="4" t="s">
        <v>893</v>
      </c>
      <c r="D411" s="4" t="s">
        <v>856</v>
      </c>
      <c r="E411" s="4" t="s">
        <v>857</v>
      </c>
      <c r="F411" s="4" t="s">
        <v>858</v>
      </c>
      <c r="G411" s="4" t="s">
        <v>15125</v>
      </c>
      <c r="H411" s="4" t="s">
        <v>300</v>
      </c>
      <c r="I411" s="24">
        <v>508.8</v>
      </c>
      <c r="J411" s="24">
        <v>323.3</v>
      </c>
      <c r="K411" s="24">
        <v>48.4</v>
      </c>
      <c r="L411" s="24">
        <v>9</v>
      </c>
      <c r="M411" s="24">
        <v>0.5</v>
      </c>
      <c r="N411" s="24">
        <v>0.5</v>
      </c>
      <c r="O411" s="24">
        <v>8.1</v>
      </c>
      <c r="P411" s="24">
        <v>4.5999999999999996</v>
      </c>
      <c r="Q411" s="24">
        <v>10.5</v>
      </c>
      <c r="R411" s="24">
        <v>25.9</v>
      </c>
      <c r="S411" s="24">
        <v>3.9</v>
      </c>
      <c r="T411" s="24">
        <v>73.599999999999994</v>
      </c>
      <c r="W411" s="24">
        <v>0.5</v>
      </c>
      <c r="X411" s="24">
        <f t="shared" si="13"/>
        <v>508.79999999999995</v>
      </c>
      <c r="Y411" s="8">
        <f t="shared" si="14"/>
        <v>0</v>
      </c>
      <c r="Z411" s="4"/>
    </row>
    <row r="412" spans="1:26" x14ac:dyDescent="0.25">
      <c r="A412" s="34">
        <v>49</v>
      </c>
      <c r="B412" s="31">
        <v>49</v>
      </c>
      <c r="C412" s="4" t="s">
        <v>970</v>
      </c>
      <c r="D412" s="4" t="s">
        <v>965</v>
      </c>
      <c r="E412" s="4" t="s">
        <v>857</v>
      </c>
      <c r="F412" s="4" t="s">
        <v>858</v>
      </c>
      <c r="G412" s="5" t="s">
        <v>971</v>
      </c>
      <c r="H412" s="4" t="s">
        <v>972</v>
      </c>
      <c r="I412" s="24">
        <v>108.1</v>
      </c>
      <c r="J412" s="24">
        <v>44.5</v>
      </c>
      <c r="K412" s="24">
        <v>5.5</v>
      </c>
      <c r="O412" s="24">
        <v>0.3</v>
      </c>
      <c r="T412" s="24">
        <v>57.8</v>
      </c>
      <c r="X412" s="24">
        <f t="shared" si="13"/>
        <v>108.1</v>
      </c>
      <c r="Y412" s="8">
        <f t="shared" si="14"/>
        <v>0</v>
      </c>
      <c r="Z412" s="4"/>
    </row>
    <row r="413" spans="1:26" x14ac:dyDescent="0.25">
      <c r="A413" s="34">
        <v>12</v>
      </c>
      <c r="B413" s="31">
        <v>12</v>
      </c>
      <c r="C413" s="4" t="s">
        <v>883</v>
      </c>
      <c r="D413" s="4" t="s">
        <v>856</v>
      </c>
      <c r="E413" s="4" t="s">
        <v>857</v>
      </c>
      <c r="F413" s="4" t="s">
        <v>858</v>
      </c>
      <c r="G413" s="4" t="s">
        <v>884</v>
      </c>
      <c r="H413" s="4" t="s">
        <v>39</v>
      </c>
      <c r="I413" s="24">
        <v>138.19999999999999</v>
      </c>
      <c r="J413" s="24">
        <v>124</v>
      </c>
      <c r="K413" s="24">
        <v>7</v>
      </c>
      <c r="L413" s="24">
        <v>0.7</v>
      </c>
      <c r="O413" s="24">
        <v>0.5</v>
      </c>
      <c r="T413" s="24">
        <v>6</v>
      </c>
      <c r="X413" s="24">
        <f t="shared" si="13"/>
        <v>138.19999999999999</v>
      </c>
      <c r="Y413" s="8">
        <f t="shared" si="14"/>
        <v>0</v>
      </c>
      <c r="Z413" s="4"/>
    </row>
    <row r="414" spans="1:26" x14ac:dyDescent="0.25">
      <c r="A414" s="34">
        <v>6</v>
      </c>
      <c r="B414" s="31">
        <v>6</v>
      </c>
      <c r="C414" s="4" t="s">
        <v>870</v>
      </c>
      <c r="D414" s="4" t="s">
        <v>856</v>
      </c>
      <c r="E414" s="4" t="s">
        <v>857</v>
      </c>
      <c r="F414" s="4" t="s">
        <v>858</v>
      </c>
      <c r="G414" s="4" t="s">
        <v>871</v>
      </c>
      <c r="H414" s="4" t="s">
        <v>872</v>
      </c>
      <c r="I414" s="24">
        <v>145.4</v>
      </c>
      <c r="J414" s="24">
        <v>107.6</v>
      </c>
      <c r="K414" s="24">
        <v>3.2</v>
      </c>
      <c r="L414" s="24">
        <v>4.7</v>
      </c>
      <c r="O414" s="24">
        <v>0.7</v>
      </c>
      <c r="Q414" s="24">
        <v>1.4</v>
      </c>
      <c r="R414" s="24">
        <v>0.8</v>
      </c>
      <c r="T414" s="24">
        <v>27</v>
      </c>
      <c r="X414" s="24">
        <f t="shared" si="13"/>
        <v>145.4</v>
      </c>
      <c r="Y414" s="8">
        <f t="shared" si="14"/>
        <v>0</v>
      </c>
      <c r="Z414" s="4"/>
    </row>
    <row r="415" spans="1:26" x14ac:dyDescent="0.25">
      <c r="A415" s="34">
        <v>26</v>
      </c>
      <c r="B415" s="31">
        <v>26</v>
      </c>
      <c r="C415" s="4" t="s">
        <v>915</v>
      </c>
      <c r="D415" s="4" t="s">
        <v>916</v>
      </c>
      <c r="E415" s="4" t="s">
        <v>857</v>
      </c>
      <c r="F415" s="4" t="s">
        <v>858</v>
      </c>
      <c r="G415" s="4" t="s">
        <v>917</v>
      </c>
      <c r="H415" s="4" t="s">
        <v>918</v>
      </c>
      <c r="I415" s="24">
        <v>508.9</v>
      </c>
      <c r="J415" s="24">
        <v>19.8</v>
      </c>
      <c r="K415" s="24">
        <v>0.7</v>
      </c>
      <c r="L415" s="24">
        <v>6</v>
      </c>
      <c r="O415" s="24">
        <v>0.3</v>
      </c>
      <c r="P415" s="24">
        <v>482.1</v>
      </c>
      <c r="X415" s="24">
        <f t="shared" si="13"/>
        <v>508.90000000000003</v>
      </c>
      <c r="Y415" s="8">
        <f t="shared" si="14"/>
        <v>0</v>
      </c>
      <c r="Z415" s="4"/>
    </row>
    <row r="416" spans="1:26" x14ac:dyDescent="0.25">
      <c r="A416" s="34">
        <v>63</v>
      </c>
      <c r="B416" s="31">
        <v>63</v>
      </c>
      <c r="C416" s="4" t="s">
        <v>1000</v>
      </c>
      <c r="D416" s="4" t="s">
        <v>990</v>
      </c>
      <c r="E416" s="4" t="s">
        <v>857</v>
      </c>
      <c r="F416" s="4" t="s">
        <v>858</v>
      </c>
      <c r="G416" s="4" t="s">
        <v>1001</v>
      </c>
      <c r="H416" s="4" t="s">
        <v>441</v>
      </c>
      <c r="I416" s="24">
        <v>259.89999999999998</v>
      </c>
      <c r="J416" s="24">
        <v>220.5</v>
      </c>
      <c r="K416" s="24">
        <v>14</v>
      </c>
      <c r="M416" s="24">
        <v>0.5</v>
      </c>
      <c r="N416" s="24">
        <v>0.5</v>
      </c>
      <c r="O416" s="24">
        <v>3</v>
      </c>
      <c r="P416" s="24">
        <v>1.4</v>
      </c>
      <c r="R416" s="24">
        <v>1.5</v>
      </c>
      <c r="T416" s="24">
        <v>17.5</v>
      </c>
      <c r="W416" s="24">
        <v>1</v>
      </c>
      <c r="X416" s="24">
        <f t="shared" si="13"/>
        <v>259.89999999999998</v>
      </c>
      <c r="Y416" s="8">
        <f t="shared" si="14"/>
        <v>0</v>
      </c>
      <c r="Z416" s="4"/>
    </row>
    <row r="417" spans="1:26" x14ac:dyDescent="0.25">
      <c r="A417" s="34">
        <v>22</v>
      </c>
      <c r="B417" s="31">
        <v>22</v>
      </c>
      <c r="C417" s="4" t="s">
        <v>906</v>
      </c>
      <c r="D417" s="4" t="s">
        <v>904</v>
      </c>
      <c r="E417" s="4" t="s">
        <v>857</v>
      </c>
      <c r="F417" s="4" t="s">
        <v>858</v>
      </c>
      <c r="G417" s="4" t="s">
        <v>907</v>
      </c>
      <c r="H417" s="4" t="s">
        <v>245</v>
      </c>
      <c r="I417" s="24">
        <v>115.6</v>
      </c>
      <c r="J417" s="24">
        <v>86.5</v>
      </c>
      <c r="K417" s="24">
        <v>15.8</v>
      </c>
      <c r="L417" s="24">
        <v>1.7</v>
      </c>
      <c r="M417" s="24">
        <v>1</v>
      </c>
      <c r="N417" s="24">
        <v>0.5</v>
      </c>
      <c r="O417" s="24">
        <v>0.9</v>
      </c>
      <c r="Q417" s="24">
        <v>9.1999999999999993</v>
      </c>
      <c r="X417" s="24">
        <f t="shared" si="13"/>
        <v>115.60000000000001</v>
      </c>
      <c r="Y417" s="8">
        <f t="shared" si="14"/>
        <v>0</v>
      </c>
      <c r="Z417" s="4"/>
    </row>
    <row r="418" spans="1:26" x14ac:dyDescent="0.25">
      <c r="A418" s="34">
        <v>38</v>
      </c>
      <c r="B418" s="31">
        <v>38</v>
      </c>
      <c r="C418" s="4" t="s">
        <v>940</v>
      </c>
      <c r="D418" s="4" t="s">
        <v>912</v>
      </c>
      <c r="E418" s="4" t="s">
        <v>857</v>
      </c>
      <c r="F418" s="4" t="s">
        <v>858</v>
      </c>
      <c r="G418" s="4" t="s">
        <v>941</v>
      </c>
      <c r="H418" s="4" t="s">
        <v>201</v>
      </c>
      <c r="I418" s="24">
        <v>640.20000000000005</v>
      </c>
      <c r="J418" s="24">
        <v>18.2</v>
      </c>
      <c r="O418" s="24">
        <v>0.5</v>
      </c>
      <c r="P418" s="24">
        <v>621.5</v>
      </c>
      <c r="X418" s="24">
        <f t="shared" si="13"/>
        <v>640.20000000000005</v>
      </c>
      <c r="Y418" s="8">
        <f t="shared" si="14"/>
        <v>0</v>
      </c>
      <c r="Z418" s="4"/>
    </row>
    <row r="419" spans="1:26" x14ac:dyDescent="0.25">
      <c r="A419" s="34">
        <v>37</v>
      </c>
      <c r="B419" s="31">
        <v>37</v>
      </c>
      <c r="C419" s="4" t="s">
        <v>938</v>
      </c>
      <c r="D419" s="4" t="s">
        <v>916</v>
      </c>
      <c r="E419" s="4" t="s">
        <v>857</v>
      </c>
      <c r="F419" s="4" t="s">
        <v>858</v>
      </c>
      <c r="G419" s="4" t="s">
        <v>939</v>
      </c>
      <c r="H419" s="4" t="s">
        <v>265</v>
      </c>
      <c r="I419" s="24">
        <v>226.2</v>
      </c>
      <c r="J419" s="24">
        <v>118.9</v>
      </c>
      <c r="K419" s="24">
        <v>12.8</v>
      </c>
      <c r="L419" s="24">
        <v>5.5</v>
      </c>
      <c r="O419" s="24">
        <v>0.5</v>
      </c>
      <c r="Q419" s="24">
        <v>10.199999999999999</v>
      </c>
      <c r="R419" s="24">
        <v>0.2</v>
      </c>
      <c r="S419" s="24">
        <v>0.1</v>
      </c>
      <c r="T419" s="24">
        <v>78</v>
      </c>
      <c r="X419" s="24">
        <f t="shared" si="13"/>
        <v>226.2</v>
      </c>
      <c r="Y419" s="8">
        <f t="shared" si="14"/>
        <v>0</v>
      </c>
      <c r="Z419" s="4"/>
    </row>
    <row r="420" spans="1:26" x14ac:dyDescent="0.25">
      <c r="A420" s="34">
        <v>17</v>
      </c>
      <c r="B420" s="31">
        <v>17</v>
      </c>
      <c r="C420" s="4" t="s">
        <v>894</v>
      </c>
      <c r="D420" s="4" t="s">
        <v>856</v>
      </c>
      <c r="E420" s="4" t="s">
        <v>857</v>
      </c>
      <c r="F420" s="4" t="s">
        <v>858</v>
      </c>
      <c r="G420" s="4" t="s">
        <v>895</v>
      </c>
      <c r="H420" s="4" t="s">
        <v>896</v>
      </c>
      <c r="I420" s="24">
        <v>108.7</v>
      </c>
      <c r="J420" s="24">
        <v>91.3</v>
      </c>
      <c r="K420" s="24">
        <v>1.5</v>
      </c>
      <c r="L420" s="24">
        <v>2.9</v>
      </c>
      <c r="O420" s="24">
        <v>1</v>
      </c>
      <c r="Q420" s="24">
        <v>11.7</v>
      </c>
      <c r="R420" s="24">
        <v>0.3</v>
      </c>
      <c r="X420" s="24">
        <f t="shared" si="13"/>
        <v>108.7</v>
      </c>
      <c r="Y420" s="8">
        <f t="shared" si="14"/>
        <v>0</v>
      </c>
      <c r="Z420" s="4"/>
    </row>
    <row r="421" spans="1:26" x14ac:dyDescent="0.25">
      <c r="A421" s="34">
        <v>13</v>
      </c>
      <c r="B421" s="31">
        <v>13</v>
      </c>
      <c r="C421" s="4" t="s">
        <v>885</v>
      </c>
      <c r="D421" s="4" t="s">
        <v>856</v>
      </c>
      <c r="E421" s="4" t="s">
        <v>857</v>
      </c>
      <c r="F421" s="4" t="s">
        <v>858</v>
      </c>
      <c r="G421" s="4" t="s">
        <v>886</v>
      </c>
      <c r="H421" s="4" t="s">
        <v>35</v>
      </c>
      <c r="I421" s="24">
        <v>140</v>
      </c>
      <c r="J421" s="24">
        <v>132</v>
      </c>
      <c r="L421" s="24">
        <v>7.5</v>
      </c>
      <c r="O421" s="24">
        <v>0.5</v>
      </c>
      <c r="X421" s="24">
        <f t="shared" si="13"/>
        <v>140</v>
      </c>
      <c r="Y421" s="8">
        <f t="shared" si="14"/>
        <v>0</v>
      </c>
      <c r="Z421" s="4"/>
    </row>
    <row r="422" spans="1:26" x14ac:dyDescent="0.25">
      <c r="A422" s="34">
        <v>18</v>
      </c>
      <c r="B422" s="31">
        <v>18</v>
      </c>
      <c r="C422" s="4" t="s">
        <v>897</v>
      </c>
      <c r="D422" s="4" t="s">
        <v>898</v>
      </c>
      <c r="E422" s="4" t="s">
        <v>857</v>
      </c>
      <c r="F422" s="4" t="s">
        <v>858</v>
      </c>
      <c r="G422" s="4" t="s">
        <v>899</v>
      </c>
      <c r="H422" s="4" t="s">
        <v>553</v>
      </c>
      <c r="I422" s="24">
        <v>235</v>
      </c>
      <c r="J422" s="24">
        <v>145.19999999999999</v>
      </c>
      <c r="K422" s="24">
        <v>29</v>
      </c>
      <c r="L422" s="24">
        <v>5.6</v>
      </c>
      <c r="M422" s="24">
        <v>0.6</v>
      </c>
      <c r="N422" s="24">
        <v>0.3</v>
      </c>
      <c r="O422" s="24">
        <v>1.5</v>
      </c>
      <c r="P422" s="24">
        <v>28.1</v>
      </c>
      <c r="Q422" s="24">
        <v>2.5</v>
      </c>
      <c r="T422" s="24">
        <v>22.2</v>
      </c>
      <c r="X422" s="24">
        <f t="shared" si="13"/>
        <v>234.99999999999997</v>
      </c>
      <c r="Y422" s="8">
        <f t="shared" si="14"/>
        <v>0</v>
      </c>
      <c r="Z422" s="4"/>
    </row>
    <row r="423" spans="1:26" x14ac:dyDescent="0.25">
      <c r="A423" s="34">
        <v>51</v>
      </c>
      <c r="B423" s="31">
        <v>51</v>
      </c>
      <c r="C423" s="4" t="s">
        <v>975</v>
      </c>
      <c r="D423" s="4" t="s">
        <v>976</v>
      </c>
      <c r="E423" s="4" t="s">
        <v>857</v>
      </c>
      <c r="F423" s="4" t="s">
        <v>858</v>
      </c>
      <c r="G423" s="4" t="s">
        <v>977</v>
      </c>
      <c r="H423" s="4" t="s">
        <v>39</v>
      </c>
      <c r="I423" s="24">
        <v>177</v>
      </c>
      <c r="J423" s="24">
        <v>123.3</v>
      </c>
      <c r="L423" s="24">
        <v>3.4</v>
      </c>
      <c r="M423" s="24">
        <v>0.5</v>
      </c>
      <c r="O423" s="24">
        <v>0.9</v>
      </c>
      <c r="P423" s="24">
        <v>0.7</v>
      </c>
      <c r="Q423" s="24">
        <v>0.2</v>
      </c>
      <c r="R423" s="24">
        <v>0.3</v>
      </c>
      <c r="T423" s="24">
        <v>47.7</v>
      </c>
      <c r="X423" s="24">
        <f t="shared" si="13"/>
        <v>177</v>
      </c>
      <c r="Y423" s="8">
        <f t="shared" si="14"/>
        <v>0</v>
      </c>
      <c r="Z423" s="4"/>
    </row>
    <row r="424" spans="1:26" x14ac:dyDescent="0.25">
      <c r="A424" s="34">
        <v>20</v>
      </c>
      <c r="B424" s="31">
        <v>20</v>
      </c>
      <c r="C424" s="4" t="s">
        <v>901</v>
      </c>
      <c r="D424" s="4" t="s">
        <v>898</v>
      </c>
      <c r="E424" s="4" t="s">
        <v>857</v>
      </c>
      <c r="F424" s="4" t="s">
        <v>858</v>
      </c>
      <c r="G424" s="4" t="s">
        <v>902</v>
      </c>
      <c r="H424" s="4" t="s">
        <v>494</v>
      </c>
      <c r="I424" s="24">
        <v>302.2</v>
      </c>
      <c r="J424" s="24">
        <v>61.1</v>
      </c>
      <c r="K424" s="24">
        <v>2.4</v>
      </c>
      <c r="L424" s="24">
        <v>1.4</v>
      </c>
      <c r="M424" s="24">
        <v>0.2</v>
      </c>
      <c r="N424" s="24">
        <v>0.1</v>
      </c>
      <c r="O424" s="24">
        <v>0.3</v>
      </c>
      <c r="P424" s="24">
        <v>223.9</v>
      </c>
      <c r="Q424" s="24">
        <v>6.3</v>
      </c>
      <c r="R424" s="24">
        <v>0.3</v>
      </c>
      <c r="S424" s="24">
        <v>2</v>
      </c>
      <c r="T424" s="24">
        <v>4</v>
      </c>
      <c r="W424" s="24">
        <v>0.2</v>
      </c>
      <c r="X424" s="24">
        <f t="shared" si="13"/>
        <v>302.2</v>
      </c>
      <c r="Y424" s="8">
        <f t="shared" si="14"/>
        <v>0</v>
      </c>
      <c r="Z424" s="4"/>
    </row>
    <row r="425" spans="1:26" x14ac:dyDescent="0.25">
      <c r="A425" s="34">
        <v>52</v>
      </c>
      <c r="B425" s="31">
        <v>52</v>
      </c>
      <c r="C425" s="4" t="s">
        <v>976</v>
      </c>
      <c r="D425" s="4" t="s">
        <v>976</v>
      </c>
      <c r="E425" s="4" t="s">
        <v>857</v>
      </c>
      <c r="F425" s="4" t="s">
        <v>858</v>
      </c>
      <c r="G425" s="5" t="s">
        <v>978</v>
      </c>
      <c r="H425" s="4" t="s">
        <v>979</v>
      </c>
      <c r="I425" s="24">
        <v>157.80000000000001</v>
      </c>
      <c r="J425" s="24">
        <v>120.9</v>
      </c>
      <c r="K425" s="24">
        <v>22.4</v>
      </c>
      <c r="L425" s="24">
        <v>0.4</v>
      </c>
      <c r="P425" s="24">
        <v>7.3</v>
      </c>
      <c r="Q425" s="24">
        <v>1.8</v>
      </c>
      <c r="T425" s="24">
        <v>2</v>
      </c>
      <c r="W425" s="24">
        <v>3</v>
      </c>
      <c r="X425" s="24">
        <f t="shared" si="13"/>
        <v>157.80000000000004</v>
      </c>
      <c r="Y425" s="8">
        <f t="shared" si="14"/>
        <v>0</v>
      </c>
      <c r="Z425" s="4"/>
    </row>
    <row r="426" spans="1:26" x14ac:dyDescent="0.25">
      <c r="A426" s="34">
        <v>34</v>
      </c>
      <c r="B426" s="31">
        <v>34</v>
      </c>
      <c r="C426" s="4" t="s">
        <v>916</v>
      </c>
      <c r="D426" s="4" t="s">
        <v>916</v>
      </c>
      <c r="E426" s="4" t="s">
        <v>857</v>
      </c>
      <c r="F426" s="4" t="s">
        <v>858</v>
      </c>
      <c r="G426" s="4" t="s">
        <v>933</v>
      </c>
      <c r="H426" s="4" t="s">
        <v>485</v>
      </c>
      <c r="I426" s="24">
        <v>597.1</v>
      </c>
      <c r="J426" s="24">
        <v>197.6</v>
      </c>
      <c r="K426" s="24">
        <v>24.7</v>
      </c>
      <c r="M426" s="24">
        <v>0.9</v>
      </c>
      <c r="N426" s="24">
        <v>0.6</v>
      </c>
      <c r="O426" s="24">
        <v>3.3</v>
      </c>
      <c r="Q426" s="24">
        <v>0.8</v>
      </c>
      <c r="T426" s="24">
        <v>368.7</v>
      </c>
      <c r="U426" s="24">
        <v>0.5</v>
      </c>
      <c r="X426" s="24">
        <f t="shared" si="13"/>
        <v>597.1</v>
      </c>
      <c r="Y426" s="8">
        <f t="shared" si="14"/>
        <v>0</v>
      </c>
      <c r="Z426" s="4"/>
    </row>
    <row r="427" spans="1:26" x14ac:dyDescent="0.25">
      <c r="A427" s="34">
        <v>64</v>
      </c>
      <c r="B427" s="31">
        <v>64</v>
      </c>
      <c r="C427" s="4" t="s">
        <v>1002</v>
      </c>
      <c r="D427" s="4" t="s">
        <v>916</v>
      </c>
      <c r="E427" s="4" t="s">
        <v>857</v>
      </c>
      <c r="F427" s="4" t="s">
        <v>858</v>
      </c>
      <c r="G427" s="4" t="s">
        <v>933</v>
      </c>
      <c r="H427" s="4" t="s">
        <v>1003</v>
      </c>
      <c r="I427" s="24">
        <v>157</v>
      </c>
      <c r="J427" s="24">
        <v>102.5</v>
      </c>
      <c r="K427" s="24">
        <v>0.6</v>
      </c>
      <c r="L427" s="24">
        <v>41.8</v>
      </c>
      <c r="O427" s="24">
        <v>0.6</v>
      </c>
      <c r="T427" s="24">
        <v>11.5</v>
      </c>
      <c r="X427" s="24">
        <f t="shared" si="13"/>
        <v>156.99999999999997</v>
      </c>
      <c r="Y427" s="8">
        <f t="shared" si="14"/>
        <v>0</v>
      </c>
      <c r="Z427" s="4"/>
    </row>
    <row r="428" spans="1:26" x14ac:dyDescent="0.25">
      <c r="A428" s="34">
        <v>44</v>
      </c>
      <c r="B428" s="31">
        <v>44</v>
      </c>
      <c r="C428" s="4" t="s">
        <v>956</v>
      </c>
      <c r="D428" s="4" t="s">
        <v>952</v>
      </c>
      <c r="E428" s="4" t="s">
        <v>857</v>
      </c>
      <c r="F428" s="4" t="s">
        <v>858</v>
      </c>
      <c r="G428" s="4" t="s">
        <v>957</v>
      </c>
      <c r="H428" s="4" t="s">
        <v>429</v>
      </c>
      <c r="I428" s="24">
        <v>277.5</v>
      </c>
      <c r="J428" s="24">
        <v>58.4</v>
      </c>
      <c r="K428" s="24">
        <v>4.7</v>
      </c>
      <c r="L428" s="24">
        <v>13.4</v>
      </c>
      <c r="O428" s="24">
        <v>0.8</v>
      </c>
      <c r="P428" s="24">
        <v>197.4</v>
      </c>
      <c r="Q428" s="24">
        <v>0.3</v>
      </c>
      <c r="R428" s="24">
        <v>2.1</v>
      </c>
      <c r="T428" s="24">
        <v>0.4</v>
      </c>
      <c r="X428" s="24">
        <f t="shared" si="13"/>
        <v>277.5</v>
      </c>
      <c r="Y428" s="8">
        <f t="shared" si="14"/>
        <v>0</v>
      </c>
      <c r="Z428" s="4"/>
    </row>
    <row r="429" spans="1:26" x14ac:dyDescent="0.25">
      <c r="A429" s="34">
        <v>40</v>
      </c>
      <c r="B429" s="31">
        <v>40</v>
      </c>
      <c r="C429" s="4" t="s">
        <v>945</v>
      </c>
      <c r="D429" s="4" t="s">
        <v>946</v>
      </c>
      <c r="E429" s="4" t="s">
        <v>857</v>
      </c>
      <c r="F429" s="4" t="s">
        <v>858</v>
      </c>
      <c r="G429" s="4" t="s">
        <v>947</v>
      </c>
      <c r="H429" s="4"/>
      <c r="I429" s="24">
        <v>170</v>
      </c>
      <c r="J429" s="24">
        <v>135.30000000000001</v>
      </c>
      <c r="K429" s="24">
        <v>3.8</v>
      </c>
      <c r="L429" s="24">
        <v>2.5</v>
      </c>
      <c r="M429" s="24">
        <v>3.2</v>
      </c>
      <c r="O429" s="24">
        <v>1.3</v>
      </c>
      <c r="P429" s="24">
        <v>0.5</v>
      </c>
      <c r="Q429" s="24">
        <v>4.0999999999999996</v>
      </c>
      <c r="R429" s="24">
        <v>3.3</v>
      </c>
      <c r="T429" s="24">
        <v>16</v>
      </c>
      <c r="X429" s="24">
        <f t="shared" si="13"/>
        <v>170.00000000000003</v>
      </c>
      <c r="Y429" s="8">
        <f t="shared" si="14"/>
        <v>0</v>
      </c>
      <c r="Z429" s="4"/>
    </row>
    <row r="430" spans="1:26" x14ac:dyDescent="0.25">
      <c r="A430" s="34">
        <v>56</v>
      </c>
      <c r="B430" s="31">
        <v>56</v>
      </c>
      <c r="C430" s="4" t="s">
        <v>984</v>
      </c>
      <c r="D430" s="4" t="s">
        <v>976</v>
      </c>
      <c r="E430" s="4" t="s">
        <v>857</v>
      </c>
      <c r="F430" s="4" t="s">
        <v>858</v>
      </c>
      <c r="G430" s="4" t="s">
        <v>985</v>
      </c>
      <c r="H430" s="4" t="s">
        <v>39</v>
      </c>
      <c r="I430" s="24">
        <v>101.5</v>
      </c>
      <c r="J430" s="24">
        <v>34.200000000000003</v>
      </c>
      <c r="K430" s="24">
        <v>2</v>
      </c>
      <c r="L430" s="24">
        <v>31.3</v>
      </c>
      <c r="M430" s="24">
        <v>0.5</v>
      </c>
      <c r="O430" s="24">
        <v>0.2</v>
      </c>
      <c r="T430" s="24">
        <v>33.299999999999997</v>
      </c>
      <c r="X430" s="24">
        <f t="shared" si="13"/>
        <v>101.5</v>
      </c>
      <c r="Y430" s="8">
        <f t="shared" si="14"/>
        <v>0</v>
      </c>
      <c r="Z430" s="4"/>
    </row>
    <row r="431" spans="1:26" x14ac:dyDescent="0.25">
      <c r="A431" s="34">
        <v>65</v>
      </c>
      <c r="B431" s="31">
        <v>65</v>
      </c>
      <c r="C431" s="4" t="s">
        <v>1004</v>
      </c>
      <c r="D431" s="4" t="s">
        <v>898</v>
      </c>
      <c r="E431" s="4" t="s">
        <v>857</v>
      </c>
      <c r="F431" s="4" t="s">
        <v>858</v>
      </c>
      <c r="G431" s="4" t="s">
        <v>1005</v>
      </c>
      <c r="H431" s="4" t="s">
        <v>1006</v>
      </c>
      <c r="I431" s="24">
        <v>260.60000000000002</v>
      </c>
      <c r="P431" s="24">
        <v>260.60000000000002</v>
      </c>
      <c r="X431" s="24">
        <f t="shared" si="13"/>
        <v>260.60000000000002</v>
      </c>
      <c r="Y431" s="8">
        <f t="shared" si="14"/>
        <v>0</v>
      </c>
      <c r="Z431" s="4"/>
    </row>
    <row r="432" spans="1:26" x14ac:dyDescent="0.25">
      <c r="A432" s="34">
        <v>48</v>
      </c>
      <c r="B432" s="31">
        <v>48</v>
      </c>
      <c r="C432" s="4" t="s">
        <v>967</v>
      </c>
      <c r="D432" s="4" t="s">
        <v>965</v>
      </c>
      <c r="E432" s="4" t="s">
        <v>857</v>
      </c>
      <c r="F432" s="4" t="s">
        <v>858</v>
      </c>
      <c r="G432" s="4" t="s">
        <v>968</v>
      </c>
      <c r="H432" s="4" t="s">
        <v>969</v>
      </c>
      <c r="I432" s="24">
        <v>138.4</v>
      </c>
      <c r="J432" s="24">
        <v>99.5</v>
      </c>
      <c r="K432" s="24">
        <v>0.8</v>
      </c>
      <c r="M432" s="24">
        <v>0.7</v>
      </c>
      <c r="O432" s="24">
        <v>1.1000000000000001</v>
      </c>
      <c r="Q432" s="24">
        <v>17.2</v>
      </c>
      <c r="T432" s="24">
        <v>19.100000000000001</v>
      </c>
      <c r="X432" s="24">
        <f t="shared" si="13"/>
        <v>138.4</v>
      </c>
      <c r="Y432" s="8">
        <f t="shared" si="14"/>
        <v>0</v>
      </c>
      <c r="Z432" s="4"/>
    </row>
    <row r="433" spans="1:26" x14ac:dyDescent="0.25">
      <c r="A433" s="34">
        <v>30</v>
      </c>
      <c r="B433" s="31">
        <v>30</v>
      </c>
      <c r="C433" s="4" t="s">
        <v>925</v>
      </c>
      <c r="D433" s="4" t="s">
        <v>916</v>
      </c>
      <c r="E433" s="4" t="s">
        <v>857</v>
      </c>
      <c r="F433" s="4" t="s">
        <v>858</v>
      </c>
      <c r="G433" s="4" t="s">
        <v>926</v>
      </c>
      <c r="H433" s="4" t="s">
        <v>216</v>
      </c>
      <c r="I433" s="24">
        <v>149.69999999999999</v>
      </c>
      <c r="J433" s="24">
        <v>102.9</v>
      </c>
      <c r="K433" s="24">
        <v>0.5</v>
      </c>
      <c r="L433" s="24">
        <v>32.9</v>
      </c>
      <c r="O433" s="24">
        <v>0.4</v>
      </c>
      <c r="T433" s="24">
        <v>13</v>
      </c>
      <c r="X433" s="24">
        <f t="shared" si="13"/>
        <v>149.70000000000002</v>
      </c>
      <c r="Y433" s="8">
        <f t="shared" si="14"/>
        <v>0</v>
      </c>
      <c r="Z433" s="4"/>
    </row>
    <row r="434" spans="1:26" x14ac:dyDescent="0.25">
      <c r="A434" s="34">
        <v>57</v>
      </c>
      <c r="B434" s="31">
        <v>57</v>
      </c>
      <c r="C434" s="4" t="s">
        <v>986</v>
      </c>
      <c r="D434" s="4" t="s">
        <v>976</v>
      </c>
      <c r="E434" s="4" t="s">
        <v>857</v>
      </c>
      <c r="F434" s="4" t="s">
        <v>858</v>
      </c>
      <c r="G434" s="4" t="s">
        <v>987</v>
      </c>
      <c r="H434" s="4" t="s">
        <v>988</v>
      </c>
      <c r="I434" s="24">
        <v>153.19999999999999</v>
      </c>
      <c r="J434" s="24">
        <v>116.1</v>
      </c>
      <c r="K434" s="24">
        <v>0.6</v>
      </c>
      <c r="L434" s="24">
        <v>33.700000000000003</v>
      </c>
      <c r="M434" s="24">
        <v>1</v>
      </c>
      <c r="N434" s="24">
        <v>0.3</v>
      </c>
      <c r="O434" s="24">
        <v>0.4</v>
      </c>
      <c r="P434" s="24">
        <v>0.5</v>
      </c>
      <c r="R434" s="24">
        <v>0.2</v>
      </c>
      <c r="S434" s="24">
        <v>0.1</v>
      </c>
      <c r="W434" s="24">
        <v>0.3</v>
      </c>
      <c r="X434" s="24">
        <f t="shared" si="13"/>
        <v>153.19999999999999</v>
      </c>
      <c r="Y434" s="8">
        <f t="shared" si="14"/>
        <v>0</v>
      </c>
      <c r="Z434" s="4"/>
    </row>
    <row r="435" spans="1:26" x14ac:dyDescent="0.25">
      <c r="A435" s="34">
        <v>35</v>
      </c>
      <c r="B435" s="31">
        <v>35</v>
      </c>
      <c r="C435" s="4" t="s">
        <v>934</v>
      </c>
      <c r="D435" s="4" t="s">
        <v>916</v>
      </c>
      <c r="E435" s="4" t="s">
        <v>857</v>
      </c>
      <c r="F435" s="4" t="s">
        <v>858</v>
      </c>
      <c r="G435" s="4" t="s">
        <v>935</v>
      </c>
      <c r="H435" s="4" t="s">
        <v>154</v>
      </c>
      <c r="I435" s="24">
        <v>114.1</v>
      </c>
      <c r="J435" s="24">
        <v>29.1</v>
      </c>
      <c r="K435" s="24">
        <v>10.199999999999999</v>
      </c>
      <c r="L435" s="24">
        <v>2.5</v>
      </c>
      <c r="O435" s="24">
        <v>0.3</v>
      </c>
      <c r="Q435" s="24">
        <v>2.2000000000000002</v>
      </c>
      <c r="T435" s="24">
        <v>59.3</v>
      </c>
      <c r="U435" s="24">
        <v>10.5</v>
      </c>
      <c r="X435" s="24">
        <f t="shared" si="13"/>
        <v>114.1</v>
      </c>
      <c r="Y435" s="8">
        <f t="shared" si="14"/>
        <v>0</v>
      </c>
      <c r="Z435" s="4"/>
    </row>
    <row r="436" spans="1:26" x14ac:dyDescent="0.25">
      <c r="A436" s="34">
        <v>33</v>
      </c>
      <c r="B436" s="31">
        <v>33</v>
      </c>
      <c r="C436" s="4" t="s">
        <v>500</v>
      </c>
      <c r="D436" s="4" t="s">
        <v>916</v>
      </c>
      <c r="E436" s="4" t="s">
        <v>857</v>
      </c>
      <c r="F436" s="4" t="s">
        <v>858</v>
      </c>
      <c r="G436" s="4" t="s">
        <v>931</v>
      </c>
      <c r="H436" s="4" t="s">
        <v>932</v>
      </c>
      <c r="I436" s="24">
        <v>185.5</v>
      </c>
      <c r="J436" s="24">
        <v>92.7</v>
      </c>
      <c r="K436" s="24">
        <v>10.8</v>
      </c>
      <c r="L436" s="24">
        <v>2.6</v>
      </c>
      <c r="M436" s="24">
        <v>0.4</v>
      </c>
      <c r="N436" s="24">
        <v>0.2</v>
      </c>
      <c r="O436" s="24">
        <v>0.4</v>
      </c>
      <c r="Q436" s="24">
        <v>0.2</v>
      </c>
      <c r="T436" s="24">
        <v>78.2</v>
      </c>
      <c r="X436" s="24">
        <f t="shared" si="13"/>
        <v>185.5</v>
      </c>
      <c r="Y436" s="8">
        <f t="shared" si="14"/>
        <v>0</v>
      </c>
      <c r="Z436" s="4"/>
    </row>
    <row r="437" spans="1:26" x14ac:dyDescent="0.25">
      <c r="A437" s="34">
        <v>25</v>
      </c>
      <c r="B437" s="31">
        <v>25</v>
      </c>
      <c r="C437" s="4" t="s">
        <v>911</v>
      </c>
      <c r="D437" s="4" t="s">
        <v>912</v>
      </c>
      <c r="E437" s="4" t="s">
        <v>857</v>
      </c>
      <c r="F437" s="4" t="s">
        <v>858</v>
      </c>
      <c r="G437" s="5" t="s">
        <v>913</v>
      </c>
      <c r="H437" s="4" t="s">
        <v>914</v>
      </c>
      <c r="I437" s="24">
        <v>130.19999999999999</v>
      </c>
      <c r="J437" s="24">
        <v>117.8</v>
      </c>
      <c r="K437" s="24">
        <v>5.7</v>
      </c>
      <c r="L437" s="24">
        <v>1.6</v>
      </c>
      <c r="M437" s="24">
        <v>0.3</v>
      </c>
      <c r="N437" s="24">
        <v>0.2</v>
      </c>
      <c r="O437" s="24">
        <v>2</v>
      </c>
      <c r="P437" s="24">
        <v>0.7</v>
      </c>
      <c r="Q437" s="24">
        <v>0.8</v>
      </c>
      <c r="R437" s="24">
        <v>1.1000000000000001</v>
      </c>
      <c r="X437" s="24">
        <f t="shared" si="13"/>
        <v>130.19999999999999</v>
      </c>
      <c r="Y437" s="8">
        <f t="shared" si="14"/>
        <v>0</v>
      </c>
      <c r="Z437" s="4"/>
    </row>
    <row r="438" spans="1:26" x14ac:dyDescent="0.25">
      <c r="A438" s="34">
        <v>4</v>
      </c>
      <c r="B438" s="31">
        <v>4</v>
      </c>
      <c r="C438" s="4" t="s">
        <v>865</v>
      </c>
      <c r="D438" s="4" t="s">
        <v>856</v>
      </c>
      <c r="E438" s="4" t="s">
        <v>857</v>
      </c>
      <c r="F438" s="4" t="s">
        <v>858</v>
      </c>
      <c r="G438" s="4" t="s">
        <v>15126</v>
      </c>
      <c r="H438" s="4" t="s">
        <v>866</v>
      </c>
      <c r="I438" s="24">
        <v>504</v>
      </c>
      <c r="J438" s="24">
        <v>323.7</v>
      </c>
      <c r="K438" s="24">
        <v>10</v>
      </c>
      <c r="M438" s="24">
        <v>0.5</v>
      </c>
      <c r="N438" s="24">
        <v>0.5</v>
      </c>
      <c r="O438" s="24">
        <v>6</v>
      </c>
      <c r="P438" s="24">
        <v>0.3</v>
      </c>
      <c r="Q438" s="24">
        <v>10</v>
      </c>
      <c r="R438" s="24">
        <v>1.5</v>
      </c>
      <c r="S438" s="24">
        <v>0.5</v>
      </c>
      <c r="T438" s="24">
        <v>150</v>
      </c>
      <c r="W438" s="24">
        <v>1</v>
      </c>
      <c r="X438" s="24">
        <f t="shared" si="13"/>
        <v>504</v>
      </c>
      <c r="Y438" s="8">
        <f t="shared" si="14"/>
        <v>0</v>
      </c>
      <c r="Z438" s="4"/>
    </row>
    <row r="439" spans="1:26" x14ac:dyDescent="0.25">
      <c r="A439" s="34">
        <v>47</v>
      </c>
      <c r="B439" s="31">
        <v>47</v>
      </c>
      <c r="C439" s="4" t="s">
        <v>964</v>
      </c>
      <c r="D439" s="4" t="s">
        <v>965</v>
      </c>
      <c r="E439" s="4" t="s">
        <v>857</v>
      </c>
      <c r="F439" s="4" t="s">
        <v>858</v>
      </c>
      <c r="G439" s="4" t="s">
        <v>966</v>
      </c>
      <c r="H439" s="4" t="s">
        <v>471</v>
      </c>
      <c r="I439" s="24">
        <v>323.3</v>
      </c>
      <c r="J439" s="24">
        <v>95.2</v>
      </c>
      <c r="K439" s="24">
        <v>67.400000000000006</v>
      </c>
      <c r="L439" s="24">
        <v>150.6</v>
      </c>
      <c r="M439" s="24">
        <v>0.5</v>
      </c>
      <c r="N439" s="24">
        <v>0.5</v>
      </c>
      <c r="O439" s="24">
        <v>0.7</v>
      </c>
      <c r="Q439" s="24">
        <v>2.2000000000000002</v>
      </c>
      <c r="T439" s="24">
        <v>6.2</v>
      </c>
      <c r="X439" s="24">
        <f t="shared" si="13"/>
        <v>323.3</v>
      </c>
      <c r="Y439" s="8">
        <f t="shared" si="14"/>
        <v>0</v>
      </c>
      <c r="Z439" s="4"/>
    </row>
    <row r="440" spans="1:26" x14ac:dyDescent="0.25">
      <c r="A440" s="34">
        <v>23</v>
      </c>
      <c r="B440" s="31">
        <v>23</v>
      </c>
      <c r="C440" s="4" t="s">
        <v>908</v>
      </c>
      <c r="D440" s="4" t="s">
        <v>904</v>
      </c>
      <c r="E440" s="4" t="s">
        <v>857</v>
      </c>
      <c r="F440" s="4" t="s">
        <v>858</v>
      </c>
      <c r="G440" s="4" t="s">
        <v>45</v>
      </c>
      <c r="H440" s="4"/>
      <c r="I440" s="24">
        <v>302.7</v>
      </c>
      <c r="J440" s="24">
        <v>283.7</v>
      </c>
      <c r="K440" s="24">
        <v>4</v>
      </c>
      <c r="L440" s="24">
        <v>10.199999999999999</v>
      </c>
      <c r="M440" s="24">
        <v>0.6</v>
      </c>
      <c r="O440" s="24">
        <v>1</v>
      </c>
      <c r="P440" s="24">
        <v>0.2</v>
      </c>
      <c r="R440" s="24">
        <v>0.7</v>
      </c>
      <c r="T440" s="24">
        <v>0.9</v>
      </c>
      <c r="W440" s="24">
        <v>1.4</v>
      </c>
      <c r="X440" s="24">
        <f t="shared" si="13"/>
        <v>302.69999999999993</v>
      </c>
      <c r="Y440" s="8">
        <f t="shared" si="14"/>
        <v>0</v>
      </c>
      <c r="Z440" s="11"/>
    </row>
    <row r="441" spans="1:26" x14ac:dyDescent="0.25">
      <c r="A441" s="34">
        <v>24</v>
      </c>
      <c r="B441" s="31">
        <v>24</v>
      </c>
      <c r="C441" s="4" t="s">
        <v>909</v>
      </c>
      <c r="D441" s="4" t="s">
        <v>910</v>
      </c>
      <c r="E441" s="4" t="s">
        <v>857</v>
      </c>
      <c r="F441" s="4" t="s">
        <v>858</v>
      </c>
      <c r="G441" s="4" t="s">
        <v>45</v>
      </c>
      <c r="H441" s="4"/>
      <c r="I441" s="24">
        <v>182.9</v>
      </c>
      <c r="J441" s="24">
        <v>22.6</v>
      </c>
      <c r="K441" s="24">
        <v>1.8</v>
      </c>
      <c r="O441" s="24">
        <v>0.5</v>
      </c>
      <c r="P441" s="24">
        <v>158</v>
      </c>
      <c r="X441" s="24">
        <f t="shared" si="13"/>
        <v>182.9</v>
      </c>
      <c r="Y441" s="8">
        <f t="shared" si="14"/>
        <v>0</v>
      </c>
      <c r="Z441" s="4"/>
    </row>
    <row r="442" spans="1:26" x14ac:dyDescent="0.25">
      <c r="A442" s="34">
        <v>45</v>
      </c>
      <c r="B442" s="31">
        <v>45</v>
      </c>
      <c r="C442" s="4" t="s">
        <v>958</v>
      </c>
      <c r="D442" s="4" t="s">
        <v>952</v>
      </c>
      <c r="E442" s="4" t="s">
        <v>857</v>
      </c>
      <c r="F442" s="4" t="s">
        <v>858</v>
      </c>
      <c r="G442" s="4" t="s">
        <v>959</v>
      </c>
      <c r="H442" s="4" t="s">
        <v>960</v>
      </c>
      <c r="I442" s="24">
        <v>110.3</v>
      </c>
      <c r="J442" s="24">
        <v>52.7</v>
      </c>
      <c r="K442" s="24">
        <v>19.600000000000001</v>
      </c>
      <c r="L442" s="24">
        <v>1.4</v>
      </c>
      <c r="M442" s="24">
        <v>0.9</v>
      </c>
      <c r="N442" s="24">
        <v>0.3</v>
      </c>
      <c r="O442" s="24">
        <v>1.2</v>
      </c>
      <c r="P442" s="24">
        <v>31.8</v>
      </c>
      <c r="Q442" s="24">
        <v>1</v>
      </c>
      <c r="R442" s="24">
        <v>1.4</v>
      </c>
      <c r="X442" s="24">
        <f t="shared" si="13"/>
        <v>110.30000000000003</v>
      </c>
      <c r="Y442" s="8">
        <f t="shared" si="14"/>
        <v>0</v>
      </c>
      <c r="Z442" s="4"/>
    </row>
    <row r="443" spans="1:26" x14ac:dyDescent="0.25">
      <c r="A443" s="34">
        <v>53</v>
      </c>
      <c r="B443" s="31">
        <v>53</v>
      </c>
      <c r="C443" s="4" t="s">
        <v>980</v>
      </c>
      <c r="D443" s="4" t="s">
        <v>976</v>
      </c>
      <c r="E443" s="4" t="s">
        <v>857</v>
      </c>
      <c r="F443" s="4" t="s">
        <v>858</v>
      </c>
      <c r="G443" s="4" t="s">
        <v>959</v>
      </c>
      <c r="H443" s="4" t="s">
        <v>154</v>
      </c>
      <c r="I443" s="24">
        <v>163.6</v>
      </c>
      <c r="J443" s="24">
        <v>137.6</v>
      </c>
      <c r="K443" s="24">
        <v>2.8</v>
      </c>
      <c r="M443" s="24">
        <v>0.2</v>
      </c>
      <c r="N443" s="24">
        <v>0.1</v>
      </c>
      <c r="O443" s="24">
        <v>0.5</v>
      </c>
      <c r="P443" s="24">
        <v>13.1</v>
      </c>
      <c r="R443" s="24">
        <v>0.7</v>
      </c>
      <c r="S443" s="24">
        <v>0.3</v>
      </c>
      <c r="T443" s="24">
        <v>8.3000000000000007</v>
      </c>
      <c r="X443" s="24">
        <f t="shared" si="13"/>
        <v>163.6</v>
      </c>
      <c r="Y443" s="8">
        <f t="shared" si="14"/>
        <v>0</v>
      </c>
      <c r="Z443" s="4"/>
    </row>
    <row r="444" spans="1:26" x14ac:dyDescent="0.25">
      <c r="A444" s="34">
        <v>39</v>
      </c>
      <c r="B444" s="31">
        <v>39</v>
      </c>
      <c r="C444" s="4" t="s">
        <v>942</v>
      </c>
      <c r="D444" s="4" t="s">
        <v>912</v>
      </c>
      <c r="E444" s="4" t="s">
        <v>857</v>
      </c>
      <c r="F444" s="4" t="s">
        <v>858</v>
      </c>
      <c r="G444" s="4" t="s">
        <v>943</v>
      </c>
      <c r="H444" s="4" t="s">
        <v>944</v>
      </c>
      <c r="I444" s="24">
        <v>396</v>
      </c>
      <c r="P444" s="24">
        <v>396</v>
      </c>
      <c r="X444" s="24">
        <f t="shared" si="13"/>
        <v>396</v>
      </c>
      <c r="Y444" s="8">
        <f t="shared" si="14"/>
        <v>0</v>
      </c>
      <c r="Z444" s="4"/>
    </row>
    <row r="445" spans="1:26" x14ac:dyDescent="0.25">
      <c r="A445" s="34">
        <v>32</v>
      </c>
      <c r="B445" s="31">
        <v>32</v>
      </c>
      <c r="C445" s="4" t="s">
        <v>929</v>
      </c>
      <c r="D445" s="4" t="s">
        <v>916</v>
      </c>
      <c r="E445" s="4" t="s">
        <v>857</v>
      </c>
      <c r="F445" s="4" t="s">
        <v>858</v>
      </c>
      <c r="G445" s="4" t="s">
        <v>930</v>
      </c>
      <c r="H445" s="4" t="s">
        <v>19</v>
      </c>
      <c r="I445" s="24">
        <v>457.5</v>
      </c>
      <c r="J445" s="24">
        <v>180.2</v>
      </c>
      <c r="K445" s="24">
        <v>14.3</v>
      </c>
      <c r="L445" s="24">
        <v>2.9</v>
      </c>
      <c r="M445" s="24">
        <v>0.5</v>
      </c>
      <c r="N445" s="24">
        <v>0.3</v>
      </c>
      <c r="O445" s="24">
        <v>1.1000000000000001</v>
      </c>
      <c r="T445" s="24">
        <v>258.2</v>
      </c>
      <c r="X445" s="24">
        <f t="shared" si="13"/>
        <v>457.5</v>
      </c>
      <c r="Y445" s="8">
        <f t="shared" si="14"/>
        <v>0</v>
      </c>
      <c r="Z445" s="4"/>
    </row>
    <row r="446" spans="1:26" x14ac:dyDescent="0.25">
      <c r="A446" s="34">
        <v>27</v>
      </c>
      <c r="B446" s="31">
        <v>27</v>
      </c>
      <c r="C446" s="4" t="s">
        <v>919</v>
      </c>
      <c r="D446" s="4" t="s">
        <v>916</v>
      </c>
      <c r="E446" s="4" t="s">
        <v>857</v>
      </c>
      <c r="F446" s="4" t="s">
        <v>858</v>
      </c>
      <c r="G446" s="4" t="s">
        <v>920</v>
      </c>
      <c r="H446" s="4" t="s">
        <v>921</v>
      </c>
      <c r="I446" s="24">
        <v>119</v>
      </c>
      <c r="J446" s="24">
        <v>53.9</v>
      </c>
      <c r="K446" s="24">
        <v>15.7</v>
      </c>
      <c r="L446" s="24">
        <v>20.9</v>
      </c>
      <c r="O446" s="24">
        <v>0.7</v>
      </c>
      <c r="T446" s="24">
        <v>27.8</v>
      </c>
      <c r="X446" s="24">
        <f t="shared" ref="X446:X509" si="15">SUM(J446:W446)</f>
        <v>119</v>
      </c>
      <c r="Y446" s="8">
        <f t="shared" si="14"/>
        <v>0</v>
      </c>
      <c r="Z446" s="4"/>
    </row>
    <row r="447" spans="1:26" x14ac:dyDescent="0.25">
      <c r="A447" s="34">
        <v>43</v>
      </c>
      <c r="B447" s="31">
        <v>43</v>
      </c>
      <c r="C447" s="4" t="s">
        <v>954</v>
      </c>
      <c r="D447" s="4" t="s">
        <v>952</v>
      </c>
      <c r="E447" s="4" t="s">
        <v>857</v>
      </c>
      <c r="F447" s="4" t="s">
        <v>858</v>
      </c>
      <c r="G447" s="4" t="s">
        <v>955</v>
      </c>
      <c r="H447" s="4" t="s">
        <v>39</v>
      </c>
      <c r="I447" s="24">
        <v>123.6</v>
      </c>
      <c r="J447" s="24">
        <v>71.900000000000006</v>
      </c>
      <c r="K447" s="24">
        <v>10.4</v>
      </c>
      <c r="L447" s="24">
        <v>11.8</v>
      </c>
      <c r="N447" s="24">
        <v>0.3</v>
      </c>
      <c r="O447" s="24">
        <v>1.3</v>
      </c>
      <c r="P447" s="24">
        <v>16.5</v>
      </c>
      <c r="Q447" s="24">
        <v>0.7</v>
      </c>
      <c r="R447" s="24">
        <v>1.3</v>
      </c>
      <c r="T447" s="24">
        <v>9.4</v>
      </c>
      <c r="X447" s="24">
        <f t="shared" si="15"/>
        <v>123.60000000000001</v>
      </c>
      <c r="Y447" s="8">
        <f t="shared" si="14"/>
        <v>0</v>
      </c>
      <c r="Z447" s="4"/>
    </row>
    <row r="448" spans="1:26" x14ac:dyDescent="0.25">
      <c r="A448" s="34">
        <v>3</v>
      </c>
      <c r="B448" s="31">
        <v>3</v>
      </c>
      <c r="C448" s="4" t="s">
        <v>863</v>
      </c>
      <c r="D448" s="4" t="s">
        <v>856</v>
      </c>
      <c r="E448" s="4" t="s">
        <v>857</v>
      </c>
      <c r="F448" s="4" t="s">
        <v>858</v>
      </c>
      <c r="G448" s="4" t="s">
        <v>864</v>
      </c>
      <c r="H448" s="4" t="s">
        <v>148</v>
      </c>
      <c r="I448" s="24">
        <v>238.8</v>
      </c>
      <c r="J448" s="24">
        <v>209.2</v>
      </c>
      <c r="L448" s="24">
        <v>24.2</v>
      </c>
      <c r="M448" s="24">
        <v>0.7</v>
      </c>
      <c r="O448" s="24">
        <v>1.5</v>
      </c>
      <c r="P448" s="24">
        <v>1.6</v>
      </c>
      <c r="T448" s="24">
        <v>1.6</v>
      </c>
      <c r="X448" s="24">
        <f t="shared" si="15"/>
        <v>238.79999999999995</v>
      </c>
      <c r="Y448" s="8">
        <f t="shared" si="14"/>
        <v>0</v>
      </c>
      <c r="Z448" s="4"/>
    </row>
    <row r="449" spans="1:26" x14ac:dyDescent="0.25">
      <c r="A449" s="34">
        <v>7</v>
      </c>
      <c r="B449" s="31">
        <v>7</v>
      </c>
      <c r="C449" s="4" t="s">
        <v>873</v>
      </c>
      <c r="D449" s="4" t="s">
        <v>856</v>
      </c>
      <c r="E449" s="4" t="s">
        <v>857</v>
      </c>
      <c r="F449" s="4" t="s">
        <v>858</v>
      </c>
      <c r="G449" s="4" t="s">
        <v>864</v>
      </c>
      <c r="H449" s="4" t="s">
        <v>148</v>
      </c>
      <c r="I449" s="24">
        <v>454</v>
      </c>
      <c r="J449" s="24">
        <v>213.7</v>
      </c>
      <c r="K449" s="24">
        <v>7.7</v>
      </c>
      <c r="L449" s="24">
        <v>13</v>
      </c>
      <c r="M449" s="24">
        <v>2</v>
      </c>
      <c r="N449" s="24">
        <v>1</v>
      </c>
      <c r="O449" s="24">
        <v>3.5</v>
      </c>
      <c r="P449" s="24">
        <v>144</v>
      </c>
      <c r="R449" s="24">
        <v>3.6</v>
      </c>
      <c r="T449" s="24">
        <v>64</v>
      </c>
      <c r="W449" s="24">
        <v>1.5</v>
      </c>
      <c r="X449" s="24">
        <f t="shared" si="15"/>
        <v>454</v>
      </c>
      <c r="Y449" s="8">
        <f t="shared" si="14"/>
        <v>0</v>
      </c>
      <c r="Z449" s="4"/>
    </row>
    <row r="450" spans="1:26" x14ac:dyDescent="0.25">
      <c r="A450" s="34">
        <v>54</v>
      </c>
      <c r="B450" s="31">
        <v>54</v>
      </c>
      <c r="C450" s="4" t="s">
        <v>981</v>
      </c>
      <c r="D450" s="4" t="s">
        <v>976</v>
      </c>
      <c r="E450" s="4" t="s">
        <v>857</v>
      </c>
      <c r="F450" s="4" t="s">
        <v>858</v>
      </c>
      <c r="G450" s="4" t="s">
        <v>982</v>
      </c>
      <c r="H450" s="4" t="s">
        <v>572</v>
      </c>
      <c r="I450" s="24">
        <v>120.1</v>
      </c>
      <c r="J450" s="24">
        <v>61.7</v>
      </c>
      <c r="K450" s="24">
        <v>3.5</v>
      </c>
      <c r="L450" s="24">
        <v>25.5</v>
      </c>
      <c r="O450" s="24">
        <v>0.5</v>
      </c>
      <c r="P450" s="24">
        <v>5.2</v>
      </c>
      <c r="T450" s="24">
        <v>23.7</v>
      </c>
      <c r="X450" s="24">
        <f t="shared" si="15"/>
        <v>120.10000000000001</v>
      </c>
      <c r="Y450" s="8">
        <f t="shared" ref="Y450:Y513" si="16">I450-X450</f>
        <v>0</v>
      </c>
      <c r="Z450" s="4"/>
    </row>
    <row r="451" spans="1:26" x14ac:dyDescent="0.25">
      <c r="A451" s="34">
        <v>19</v>
      </c>
      <c r="B451" s="31">
        <v>19</v>
      </c>
      <c r="C451" s="4" t="s">
        <v>866</v>
      </c>
      <c r="D451" s="4" t="s">
        <v>898</v>
      </c>
      <c r="E451" s="4" t="s">
        <v>857</v>
      </c>
      <c r="F451" s="4" t="s">
        <v>858</v>
      </c>
      <c r="G451" s="4" t="s">
        <v>900</v>
      </c>
      <c r="H451" s="4" t="s">
        <v>866</v>
      </c>
      <c r="I451" s="24">
        <v>124.2</v>
      </c>
      <c r="J451" s="24">
        <v>112.7</v>
      </c>
      <c r="K451" s="24">
        <v>5</v>
      </c>
      <c r="L451" s="24">
        <v>2.1</v>
      </c>
      <c r="M451" s="24">
        <v>0.5</v>
      </c>
      <c r="N451" s="24">
        <v>0.3</v>
      </c>
      <c r="O451" s="24">
        <v>1.6</v>
      </c>
      <c r="Q451" s="24">
        <v>2</v>
      </c>
      <c r="X451" s="24">
        <f t="shared" si="15"/>
        <v>124.19999999999999</v>
      </c>
      <c r="Y451" s="8">
        <f t="shared" si="16"/>
        <v>0</v>
      </c>
      <c r="Z451" s="4"/>
    </row>
    <row r="452" spans="1:26" x14ac:dyDescent="0.25">
      <c r="A452" s="34">
        <v>58</v>
      </c>
      <c r="B452" s="31">
        <v>58</v>
      </c>
      <c r="C452" s="4" t="s">
        <v>989</v>
      </c>
      <c r="D452" s="4" t="s">
        <v>990</v>
      </c>
      <c r="E452" s="4" t="s">
        <v>857</v>
      </c>
      <c r="F452" s="4" t="s">
        <v>858</v>
      </c>
      <c r="G452" s="4" t="s">
        <v>900</v>
      </c>
      <c r="H452" s="4" t="s">
        <v>944</v>
      </c>
      <c r="I452" s="24">
        <v>209.8</v>
      </c>
      <c r="J452" s="24">
        <v>145.30000000000001</v>
      </c>
      <c r="K452" s="24">
        <v>26.2</v>
      </c>
      <c r="L452" s="24">
        <v>3.1</v>
      </c>
      <c r="M452" s="24">
        <v>3.6</v>
      </c>
      <c r="O452" s="24">
        <v>4.7</v>
      </c>
      <c r="P452" s="24">
        <v>6.1</v>
      </c>
      <c r="Q452" s="24">
        <v>2.6</v>
      </c>
      <c r="R452" s="24">
        <v>0.4</v>
      </c>
      <c r="T452" s="24">
        <v>17.8</v>
      </c>
      <c r="X452" s="24">
        <f t="shared" si="15"/>
        <v>209.79999999999998</v>
      </c>
      <c r="Y452" s="8">
        <f t="shared" si="16"/>
        <v>0</v>
      </c>
      <c r="Z452" s="4"/>
    </row>
    <row r="453" spans="1:26" x14ac:dyDescent="0.25">
      <c r="A453" s="34">
        <v>61</v>
      </c>
      <c r="B453" s="31">
        <v>61</v>
      </c>
      <c r="C453" s="4" t="s">
        <v>990</v>
      </c>
      <c r="D453" s="4" t="s">
        <v>990</v>
      </c>
      <c r="E453" s="4" t="s">
        <v>857</v>
      </c>
      <c r="F453" s="4" t="s">
        <v>858</v>
      </c>
      <c r="G453" s="4" t="s">
        <v>996</v>
      </c>
      <c r="H453" s="4" t="s">
        <v>494</v>
      </c>
      <c r="I453" s="24">
        <v>149.4</v>
      </c>
      <c r="J453" s="24">
        <v>114.3</v>
      </c>
      <c r="K453" s="24">
        <v>18.7</v>
      </c>
      <c r="L453" s="24">
        <v>11.8</v>
      </c>
      <c r="N453" s="24">
        <v>0.5</v>
      </c>
      <c r="O453" s="24">
        <v>3</v>
      </c>
      <c r="R453" s="24">
        <v>0.8</v>
      </c>
      <c r="W453" s="24">
        <v>0.3</v>
      </c>
      <c r="X453" s="24">
        <f t="shared" si="15"/>
        <v>149.40000000000003</v>
      </c>
      <c r="Y453" s="8">
        <f t="shared" si="16"/>
        <v>0</v>
      </c>
      <c r="Z453" s="4"/>
    </row>
    <row r="454" spans="1:26" x14ac:dyDescent="0.25">
      <c r="A454" s="34">
        <v>67</v>
      </c>
      <c r="B454" s="31">
        <v>3</v>
      </c>
      <c r="C454" s="4" t="s">
        <v>986</v>
      </c>
      <c r="D454" s="4" t="s">
        <v>976</v>
      </c>
      <c r="E454" s="4" t="s">
        <v>857</v>
      </c>
      <c r="F454" s="4" t="s">
        <v>858</v>
      </c>
      <c r="G454" s="5"/>
      <c r="H454" s="4"/>
      <c r="I454" s="24">
        <v>56.3</v>
      </c>
      <c r="J454" s="24">
        <v>22</v>
      </c>
      <c r="K454" s="24">
        <v>2</v>
      </c>
      <c r="N454" s="24">
        <v>0.5</v>
      </c>
      <c r="O454" s="24">
        <v>1</v>
      </c>
      <c r="P454" s="24">
        <v>26.3</v>
      </c>
      <c r="R454" s="24">
        <v>1.5</v>
      </c>
      <c r="S454" s="24">
        <v>3</v>
      </c>
      <c r="X454" s="24">
        <f t="shared" si="15"/>
        <v>56.3</v>
      </c>
      <c r="Y454" s="8">
        <f t="shared" si="16"/>
        <v>0</v>
      </c>
      <c r="Z454" s="4"/>
    </row>
    <row r="455" spans="1:26" x14ac:dyDescent="0.25">
      <c r="A455" s="34">
        <v>64</v>
      </c>
      <c r="B455" s="31">
        <v>64</v>
      </c>
      <c r="C455" s="4" t="s">
        <v>1155</v>
      </c>
      <c r="D455" s="4" t="s">
        <v>1105</v>
      </c>
      <c r="E455" s="4" t="s">
        <v>1011</v>
      </c>
      <c r="F455" s="4" t="s">
        <v>858</v>
      </c>
      <c r="G455" s="4" t="s">
        <v>1156</v>
      </c>
      <c r="H455" s="4"/>
      <c r="I455" s="24">
        <v>200.6</v>
      </c>
      <c r="J455" s="24">
        <v>142.6</v>
      </c>
      <c r="K455" s="24">
        <v>5</v>
      </c>
      <c r="O455" s="24">
        <v>1.5</v>
      </c>
      <c r="P455" s="24">
        <v>5</v>
      </c>
      <c r="R455" s="24">
        <v>1.5</v>
      </c>
      <c r="T455" s="24">
        <v>45</v>
      </c>
      <c r="X455" s="24">
        <f t="shared" si="15"/>
        <v>200.6</v>
      </c>
      <c r="Y455" s="8">
        <f t="shared" si="16"/>
        <v>0</v>
      </c>
      <c r="Z455" s="4"/>
    </row>
    <row r="456" spans="1:26" x14ac:dyDescent="0.25">
      <c r="A456" s="34">
        <v>43</v>
      </c>
      <c r="B456" s="31">
        <v>43</v>
      </c>
      <c r="C456" s="4" t="s">
        <v>1107</v>
      </c>
      <c r="D456" s="4" t="s">
        <v>1105</v>
      </c>
      <c r="E456" s="4" t="s">
        <v>1011</v>
      </c>
      <c r="F456" s="4" t="s">
        <v>858</v>
      </c>
      <c r="G456" s="4" t="s">
        <v>1108</v>
      </c>
      <c r="H456" s="4" t="s">
        <v>1109</v>
      </c>
      <c r="I456" s="24">
        <v>64.900000000000006</v>
      </c>
      <c r="J456" s="24">
        <v>60.1</v>
      </c>
      <c r="K456" s="24">
        <v>4.5</v>
      </c>
      <c r="R456" s="24">
        <v>0.3</v>
      </c>
      <c r="X456" s="24">
        <f t="shared" si="15"/>
        <v>64.899999999999991</v>
      </c>
      <c r="Y456" s="8">
        <f t="shared" si="16"/>
        <v>0</v>
      </c>
      <c r="Z456" s="4"/>
    </row>
    <row r="457" spans="1:26" x14ac:dyDescent="0.25">
      <c r="A457" s="34">
        <v>33</v>
      </c>
      <c r="B457" s="31">
        <v>33</v>
      </c>
      <c r="C457" s="4" t="s">
        <v>1086</v>
      </c>
      <c r="D457" s="4" t="s">
        <v>1083</v>
      </c>
      <c r="E457" s="4" t="s">
        <v>1011</v>
      </c>
      <c r="F457" s="4" t="s">
        <v>858</v>
      </c>
      <c r="G457" s="4" t="s">
        <v>15149</v>
      </c>
      <c r="H457" s="4" t="s">
        <v>1087</v>
      </c>
      <c r="I457" s="24">
        <v>105.4</v>
      </c>
      <c r="J457" s="24">
        <v>70.5</v>
      </c>
      <c r="K457" s="24">
        <v>9.8000000000000007</v>
      </c>
      <c r="O457" s="24">
        <v>1.5</v>
      </c>
      <c r="P457" s="24">
        <v>0.2</v>
      </c>
      <c r="Q457" s="24">
        <v>0.8</v>
      </c>
      <c r="R457" s="24">
        <v>3.5</v>
      </c>
      <c r="T457" s="24">
        <v>19.100000000000001</v>
      </c>
      <c r="X457" s="24">
        <f t="shared" si="15"/>
        <v>105.4</v>
      </c>
      <c r="Y457" s="8">
        <f t="shared" si="16"/>
        <v>0</v>
      </c>
      <c r="Z457" s="4"/>
    </row>
    <row r="458" spans="1:26" x14ac:dyDescent="0.25">
      <c r="A458" s="34">
        <v>35</v>
      </c>
      <c r="B458" s="31">
        <v>35</v>
      </c>
      <c r="C458" s="4" t="s">
        <v>1090</v>
      </c>
      <c r="D458" s="4" t="s">
        <v>1091</v>
      </c>
      <c r="E458" s="4" t="s">
        <v>1011</v>
      </c>
      <c r="F458" s="4" t="s">
        <v>858</v>
      </c>
      <c r="G458" s="4" t="s">
        <v>15149</v>
      </c>
      <c r="H458" s="4" t="s">
        <v>148</v>
      </c>
      <c r="I458" s="24">
        <v>162.1</v>
      </c>
      <c r="J458" s="24">
        <v>130.19999999999999</v>
      </c>
      <c r="K458" s="24">
        <v>4.4000000000000004</v>
      </c>
      <c r="O458" s="24">
        <v>1.8</v>
      </c>
      <c r="P458" s="24">
        <v>0.5</v>
      </c>
      <c r="Q458" s="24">
        <v>0.3</v>
      </c>
      <c r="R458" s="24">
        <v>2</v>
      </c>
      <c r="T458" s="24">
        <v>22.9</v>
      </c>
      <c r="X458" s="24">
        <f t="shared" si="15"/>
        <v>162.10000000000002</v>
      </c>
      <c r="Y458" s="8">
        <f t="shared" si="16"/>
        <v>0</v>
      </c>
      <c r="Z458" s="4"/>
    </row>
    <row r="459" spans="1:26" x14ac:dyDescent="0.25">
      <c r="A459" s="34">
        <v>22</v>
      </c>
      <c r="B459" s="31">
        <v>22</v>
      </c>
      <c r="C459" s="4" t="s">
        <v>1061</v>
      </c>
      <c r="D459" s="4" t="s">
        <v>1062</v>
      </c>
      <c r="E459" s="4" t="s">
        <v>1011</v>
      </c>
      <c r="F459" s="4" t="s">
        <v>858</v>
      </c>
      <c r="G459" s="4" t="s">
        <v>1063</v>
      </c>
      <c r="H459" s="4" t="s">
        <v>148</v>
      </c>
      <c r="I459" s="24">
        <v>235.2</v>
      </c>
      <c r="J459" s="24">
        <v>27.7</v>
      </c>
      <c r="K459" s="24">
        <v>7.1</v>
      </c>
      <c r="O459" s="24">
        <v>1</v>
      </c>
      <c r="P459" s="24">
        <v>108.6</v>
      </c>
      <c r="Q459" s="24">
        <v>40.799999999999997</v>
      </c>
      <c r="T459" s="24">
        <v>50</v>
      </c>
      <c r="X459" s="24">
        <f t="shared" si="15"/>
        <v>235.2</v>
      </c>
      <c r="Y459" s="8">
        <f t="shared" si="16"/>
        <v>0</v>
      </c>
      <c r="Z459" s="4"/>
    </row>
    <row r="460" spans="1:26" x14ac:dyDescent="0.25">
      <c r="A460" s="34">
        <v>14</v>
      </c>
      <c r="B460" s="31">
        <v>14</v>
      </c>
      <c r="C460" s="4" t="s">
        <v>1044</v>
      </c>
      <c r="D460" s="4" t="s">
        <v>1031</v>
      </c>
      <c r="E460" s="4" t="s">
        <v>1011</v>
      </c>
      <c r="F460" s="4" t="s">
        <v>858</v>
      </c>
      <c r="G460" s="4" t="s">
        <v>15138</v>
      </c>
      <c r="H460" s="4" t="s">
        <v>39</v>
      </c>
      <c r="I460" s="24">
        <v>275.2</v>
      </c>
      <c r="J460" s="24">
        <v>214.2</v>
      </c>
      <c r="K460" s="24">
        <v>7</v>
      </c>
      <c r="L460" s="24">
        <v>2</v>
      </c>
      <c r="O460" s="24">
        <v>3</v>
      </c>
      <c r="P460" s="24">
        <v>9.5</v>
      </c>
      <c r="R460" s="24">
        <v>0.6</v>
      </c>
      <c r="T460" s="24">
        <v>38.9</v>
      </c>
      <c r="X460" s="24">
        <f t="shared" si="15"/>
        <v>275.2</v>
      </c>
      <c r="Y460" s="8">
        <f t="shared" si="16"/>
        <v>0</v>
      </c>
      <c r="Z460" s="4"/>
    </row>
    <row r="461" spans="1:26" x14ac:dyDescent="0.25">
      <c r="A461" s="34">
        <v>62</v>
      </c>
      <c r="B461" s="31">
        <v>62</v>
      </c>
      <c r="C461" s="4" t="s">
        <v>1150</v>
      </c>
      <c r="D461" s="4" t="s">
        <v>1053</v>
      </c>
      <c r="E461" s="4" t="s">
        <v>1011</v>
      </c>
      <c r="F461" s="4" t="s">
        <v>858</v>
      </c>
      <c r="G461" s="4" t="s">
        <v>1151</v>
      </c>
      <c r="H461" s="4" t="s">
        <v>109</v>
      </c>
      <c r="I461" s="24">
        <v>836.7</v>
      </c>
      <c r="J461" s="24">
        <v>432.5</v>
      </c>
      <c r="K461" s="24">
        <v>30</v>
      </c>
      <c r="L461" s="24">
        <v>2.5</v>
      </c>
      <c r="O461" s="24">
        <v>2.5</v>
      </c>
      <c r="P461" s="24">
        <v>25</v>
      </c>
      <c r="Q461" s="24">
        <v>30</v>
      </c>
      <c r="R461" s="24">
        <v>2</v>
      </c>
      <c r="T461" s="24">
        <v>312.2</v>
      </c>
      <c r="X461" s="24">
        <f t="shared" si="15"/>
        <v>836.7</v>
      </c>
      <c r="Y461" s="8">
        <f t="shared" si="16"/>
        <v>0</v>
      </c>
      <c r="Z461" s="4"/>
    </row>
    <row r="462" spans="1:26" x14ac:dyDescent="0.25">
      <c r="A462" s="34">
        <v>23</v>
      </c>
      <c r="B462" s="31">
        <v>23</v>
      </c>
      <c r="C462" s="4" t="s">
        <v>1064</v>
      </c>
      <c r="D462" s="4" t="s">
        <v>1062</v>
      </c>
      <c r="E462" s="4" t="s">
        <v>1011</v>
      </c>
      <c r="F462" s="4" t="s">
        <v>858</v>
      </c>
      <c r="G462" s="4" t="s">
        <v>1065</v>
      </c>
      <c r="H462" s="4" t="s">
        <v>1066</v>
      </c>
      <c r="I462" s="24">
        <v>126.6</v>
      </c>
      <c r="J462" s="24">
        <v>93.6</v>
      </c>
      <c r="K462" s="24">
        <v>2</v>
      </c>
      <c r="O462" s="24">
        <v>1</v>
      </c>
      <c r="T462" s="24">
        <v>30</v>
      </c>
      <c r="X462" s="24">
        <f t="shared" si="15"/>
        <v>126.6</v>
      </c>
      <c r="Y462" s="8">
        <f t="shared" si="16"/>
        <v>0</v>
      </c>
      <c r="Z462" s="11"/>
    </row>
    <row r="463" spans="1:26" x14ac:dyDescent="0.25">
      <c r="A463" s="34">
        <v>3</v>
      </c>
      <c r="B463" s="31">
        <v>3</v>
      </c>
      <c r="C463" s="4" t="s">
        <v>1015</v>
      </c>
      <c r="D463" s="4" t="s">
        <v>1010</v>
      </c>
      <c r="E463" s="4" t="s">
        <v>1011</v>
      </c>
      <c r="F463" s="4" t="s">
        <v>858</v>
      </c>
      <c r="G463" s="4" t="s">
        <v>1016</v>
      </c>
      <c r="H463" s="4" t="s">
        <v>39</v>
      </c>
      <c r="I463" s="24">
        <v>194.9</v>
      </c>
      <c r="J463" s="24">
        <v>46</v>
      </c>
      <c r="K463" s="24">
        <v>5</v>
      </c>
      <c r="O463" s="24">
        <v>1</v>
      </c>
      <c r="P463" s="24">
        <v>36</v>
      </c>
      <c r="Q463" s="24">
        <v>24.6</v>
      </c>
      <c r="R463" s="24">
        <v>2.2999999999999998</v>
      </c>
      <c r="T463" s="24">
        <v>80</v>
      </c>
      <c r="X463" s="24">
        <f t="shared" si="15"/>
        <v>194.89999999999998</v>
      </c>
      <c r="Y463" s="8">
        <f t="shared" si="16"/>
        <v>0</v>
      </c>
      <c r="Z463" s="4"/>
    </row>
    <row r="464" spans="1:26" x14ac:dyDescent="0.25">
      <c r="A464" s="34">
        <v>31</v>
      </c>
      <c r="B464" s="31">
        <v>31</v>
      </c>
      <c r="C464" s="4" t="s">
        <v>1082</v>
      </c>
      <c r="D464" s="4" t="s">
        <v>1083</v>
      </c>
      <c r="E464" s="4" t="s">
        <v>1011</v>
      </c>
      <c r="F464" s="4" t="s">
        <v>858</v>
      </c>
      <c r="G464" s="4" t="s">
        <v>1084</v>
      </c>
      <c r="H464" s="4" t="s">
        <v>882</v>
      </c>
      <c r="I464" s="24">
        <v>266.39999999999998</v>
      </c>
      <c r="J464" s="24">
        <v>190.5</v>
      </c>
      <c r="K464" s="24">
        <v>25.3</v>
      </c>
      <c r="L464" s="24">
        <v>12.6</v>
      </c>
      <c r="O464" s="24">
        <v>1.8</v>
      </c>
      <c r="P464" s="24">
        <v>7</v>
      </c>
      <c r="R464" s="24">
        <v>4</v>
      </c>
      <c r="T464" s="24">
        <v>25.2</v>
      </c>
      <c r="X464" s="24">
        <f t="shared" si="15"/>
        <v>266.40000000000003</v>
      </c>
      <c r="Y464" s="8">
        <f t="shared" si="16"/>
        <v>0</v>
      </c>
      <c r="Z464" s="4"/>
    </row>
    <row r="465" spans="1:26" x14ac:dyDescent="0.25">
      <c r="A465" s="34">
        <v>56</v>
      </c>
      <c r="B465" s="31">
        <v>56</v>
      </c>
      <c r="C465" s="4" t="s">
        <v>1139</v>
      </c>
      <c r="D465" s="4" t="s">
        <v>1127</v>
      </c>
      <c r="E465" s="4" t="s">
        <v>1011</v>
      </c>
      <c r="F465" s="4" t="s">
        <v>858</v>
      </c>
      <c r="G465" s="4" t="s">
        <v>1140</v>
      </c>
      <c r="H465" s="4" t="s">
        <v>39</v>
      </c>
      <c r="I465" s="24">
        <v>100.3</v>
      </c>
      <c r="J465" s="24">
        <v>71.3</v>
      </c>
      <c r="K465" s="24">
        <v>16.899999999999999</v>
      </c>
      <c r="M465" s="24">
        <v>0.8</v>
      </c>
      <c r="O465" s="24">
        <v>0.8</v>
      </c>
      <c r="R465" s="24">
        <v>0.6</v>
      </c>
      <c r="T465" s="24">
        <v>9.9</v>
      </c>
      <c r="X465" s="24">
        <f t="shared" si="15"/>
        <v>100.29999999999998</v>
      </c>
      <c r="Y465" s="8">
        <f t="shared" si="16"/>
        <v>0</v>
      </c>
      <c r="Z465" s="4"/>
    </row>
    <row r="466" spans="1:26" x14ac:dyDescent="0.25">
      <c r="A466" s="34">
        <v>18</v>
      </c>
      <c r="B466" s="31">
        <v>18</v>
      </c>
      <c r="C466" s="4" t="s">
        <v>1052</v>
      </c>
      <c r="D466" s="4" t="s">
        <v>1053</v>
      </c>
      <c r="E466" s="4" t="s">
        <v>1011</v>
      </c>
      <c r="F466" s="4" t="s">
        <v>858</v>
      </c>
      <c r="G466" s="4" t="s">
        <v>1054</v>
      </c>
      <c r="H466" s="4" t="s">
        <v>862</v>
      </c>
      <c r="I466" s="24">
        <v>216.3</v>
      </c>
      <c r="J466" s="24">
        <v>167.4</v>
      </c>
      <c r="K466" s="24">
        <v>19.2</v>
      </c>
      <c r="L466" s="24">
        <v>8.5</v>
      </c>
      <c r="O466" s="24">
        <v>4.5999999999999996</v>
      </c>
      <c r="Q466" s="24">
        <v>1.8</v>
      </c>
      <c r="R466" s="24">
        <v>2.4</v>
      </c>
      <c r="S466" s="24">
        <v>0.5</v>
      </c>
      <c r="T466" s="24">
        <v>11.9</v>
      </c>
      <c r="X466" s="24">
        <f t="shared" si="15"/>
        <v>216.3</v>
      </c>
      <c r="Y466" s="8">
        <f t="shared" si="16"/>
        <v>0</v>
      </c>
      <c r="Z466" s="4"/>
    </row>
    <row r="467" spans="1:26" x14ac:dyDescent="0.25">
      <c r="A467" s="34">
        <v>65</v>
      </c>
      <c r="B467" s="31">
        <v>65</v>
      </c>
      <c r="C467" s="4" t="s">
        <v>1157</v>
      </c>
      <c r="D467" s="4" t="s">
        <v>1031</v>
      </c>
      <c r="E467" s="4" t="s">
        <v>1011</v>
      </c>
      <c r="F467" s="4" t="s">
        <v>858</v>
      </c>
      <c r="G467" s="4" t="s">
        <v>1158</v>
      </c>
      <c r="H467" s="4" t="s">
        <v>1159</v>
      </c>
      <c r="I467" s="24">
        <v>348.7</v>
      </c>
      <c r="J467" s="24">
        <v>206.9</v>
      </c>
      <c r="K467" s="24">
        <v>40</v>
      </c>
      <c r="M467" s="24">
        <v>1.8</v>
      </c>
      <c r="N467" s="24">
        <v>1</v>
      </c>
      <c r="O467" s="24">
        <v>4</v>
      </c>
      <c r="P467" s="24">
        <v>1</v>
      </c>
      <c r="R467" s="24">
        <v>2</v>
      </c>
      <c r="T467" s="24">
        <v>92</v>
      </c>
      <c r="X467" s="24">
        <f t="shared" si="15"/>
        <v>348.70000000000005</v>
      </c>
      <c r="Y467" s="8">
        <f t="shared" si="16"/>
        <v>0</v>
      </c>
      <c r="Z467" s="4"/>
    </row>
    <row r="468" spans="1:26" x14ac:dyDescent="0.25">
      <c r="A468" s="34">
        <v>27</v>
      </c>
      <c r="B468" s="31">
        <v>27</v>
      </c>
      <c r="C468" s="4" t="s">
        <v>1073</v>
      </c>
      <c r="D468" s="4" t="s">
        <v>1062</v>
      </c>
      <c r="E468" s="4" t="s">
        <v>1011</v>
      </c>
      <c r="F468" s="4" t="s">
        <v>858</v>
      </c>
      <c r="G468" s="4" t="s">
        <v>1074</v>
      </c>
      <c r="H468" s="4" t="s">
        <v>154</v>
      </c>
      <c r="I468" s="24">
        <v>298.5</v>
      </c>
      <c r="J468" s="24">
        <v>107.7</v>
      </c>
      <c r="K468" s="24">
        <v>25.4</v>
      </c>
      <c r="M468" s="24">
        <v>0.6</v>
      </c>
      <c r="O468" s="24">
        <v>1.3</v>
      </c>
      <c r="Q468" s="24">
        <v>78.5</v>
      </c>
      <c r="R468" s="24">
        <v>10</v>
      </c>
      <c r="T468" s="24">
        <v>75</v>
      </c>
      <c r="X468" s="24">
        <f t="shared" si="15"/>
        <v>298.5</v>
      </c>
      <c r="Y468" s="8">
        <f t="shared" si="16"/>
        <v>0</v>
      </c>
      <c r="Z468" s="4"/>
    </row>
    <row r="469" spans="1:26" x14ac:dyDescent="0.25">
      <c r="A469" s="34">
        <v>21</v>
      </c>
      <c r="B469" s="31">
        <v>21</v>
      </c>
      <c r="C469" s="4" t="s">
        <v>1059</v>
      </c>
      <c r="D469" s="4" t="s">
        <v>1053</v>
      </c>
      <c r="E469" s="4" t="s">
        <v>1011</v>
      </c>
      <c r="F469" s="4" t="s">
        <v>858</v>
      </c>
      <c r="G469" s="4" t="s">
        <v>1060</v>
      </c>
      <c r="H469" s="4"/>
      <c r="I469" s="24">
        <v>190.6</v>
      </c>
      <c r="J469" s="24">
        <v>117.4</v>
      </c>
      <c r="K469" s="24">
        <v>4.5999999999999996</v>
      </c>
      <c r="L469" s="24">
        <v>1.1000000000000001</v>
      </c>
      <c r="N469" s="24">
        <v>0.9</v>
      </c>
      <c r="O469" s="24">
        <v>0.7</v>
      </c>
      <c r="P469" s="24">
        <v>1.7</v>
      </c>
      <c r="Q469" s="24">
        <v>0.2</v>
      </c>
      <c r="R469" s="24">
        <v>1.6</v>
      </c>
      <c r="T469" s="24">
        <v>62.4</v>
      </c>
      <c r="X469" s="24">
        <f t="shared" si="15"/>
        <v>190.60000000000002</v>
      </c>
      <c r="Y469" s="8">
        <f t="shared" si="16"/>
        <v>0</v>
      </c>
      <c r="Z469" s="4"/>
    </row>
    <row r="470" spans="1:26" x14ac:dyDescent="0.25">
      <c r="A470" s="34">
        <v>37</v>
      </c>
      <c r="B470" s="31">
        <v>37</v>
      </c>
      <c r="C470" s="4" t="s">
        <v>1094</v>
      </c>
      <c r="D470" s="4" t="s">
        <v>1091</v>
      </c>
      <c r="E470" s="4" t="s">
        <v>1011</v>
      </c>
      <c r="F470" s="4" t="s">
        <v>858</v>
      </c>
      <c r="G470" s="4" t="s">
        <v>1095</v>
      </c>
      <c r="H470" s="4" t="s">
        <v>1096</v>
      </c>
      <c r="I470" s="24">
        <v>309.8</v>
      </c>
      <c r="J470" s="24">
        <v>222.6</v>
      </c>
      <c r="K470" s="24">
        <v>25.7</v>
      </c>
      <c r="L470" s="24">
        <v>3.2</v>
      </c>
      <c r="O470" s="24">
        <v>2.2999999999999998</v>
      </c>
      <c r="P470" s="24">
        <v>18.3</v>
      </c>
      <c r="R470" s="24">
        <v>2.7</v>
      </c>
      <c r="T470" s="24">
        <v>35</v>
      </c>
      <c r="X470" s="24">
        <f t="shared" si="15"/>
        <v>309.79999999999995</v>
      </c>
      <c r="Y470" s="8">
        <f t="shared" si="16"/>
        <v>0</v>
      </c>
      <c r="Z470" s="4"/>
    </row>
    <row r="471" spans="1:26" x14ac:dyDescent="0.25">
      <c r="A471" s="34">
        <v>59</v>
      </c>
      <c r="B471" s="31">
        <v>59</v>
      </c>
      <c r="C471" s="4" t="s">
        <v>1144</v>
      </c>
      <c r="D471" s="4" t="s">
        <v>1127</v>
      </c>
      <c r="E471" s="4" t="s">
        <v>1011</v>
      </c>
      <c r="F471" s="4" t="s">
        <v>858</v>
      </c>
      <c r="G471" s="4" t="s">
        <v>1095</v>
      </c>
      <c r="H471" s="4" t="s">
        <v>882</v>
      </c>
      <c r="I471" s="24">
        <v>118.2</v>
      </c>
      <c r="J471" s="24">
        <v>108.2</v>
      </c>
      <c r="K471" s="24">
        <v>7.1</v>
      </c>
      <c r="M471" s="24">
        <v>0.5</v>
      </c>
      <c r="O471" s="24">
        <v>1.5</v>
      </c>
      <c r="R471" s="24">
        <v>0.9</v>
      </c>
      <c r="X471" s="24">
        <f t="shared" si="15"/>
        <v>118.2</v>
      </c>
      <c r="Y471" s="8">
        <f t="shared" si="16"/>
        <v>0</v>
      </c>
      <c r="Z471" s="4"/>
    </row>
    <row r="472" spans="1:26" x14ac:dyDescent="0.25">
      <c r="A472" s="34">
        <v>19</v>
      </c>
      <c r="B472" s="31">
        <v>19</v>
      </c>
      <c r="C472" s="4" t="s">
        <v>1055</v>
      </c>
      <c r="D472" s="4" t="s">
        <v>1053</v>
      </c>
      <c r="E472" s="4" t="s">
        <v>1011</v>
      </c>
      <c r="F472" s="4" t="s">
        <v>858</v>
      </c>
      <c r="G472" s="4" t="s">
        <v>1056</v>
      </c>
      <c r="H472" s="4" t="s">
        <v>22</v>
      </c>
      <c r="I472" s="24">
        <v>433.4</v>
      </c>
      <c r="J472" s="24">
        <v>244.4</v>
      </c>
      <c r="K472" s="24">
        <v>31.7</v>
      </c>
      <c r="L472" s="24">
        <v>12.5</v>
      </c>
      <c r="M472" s="24">
        <v>1.3</v>
      </c>
      <c r="O472" s="24">
        <v>1.5</v>
      </c>
      <c r="P472" s="24">
        <v>96.6</v>
      </c>
      <c r="Q472" s="24">
        <v>34.5</v>
      </c>
      <c r="R472" s="24">
        <v>7</v>
      </c>
      <c r="T472" s="24">
        <v>3.9</v>
      </c>
      <c r="X472" s="24">
        <f t="shared" si="15"/>
        <v>433.4</v>
      </c>
      <c r="Y472" s="8">
        <f t="shared" si="16"/>
        <v>0</v>
      </c>
      <c r="Z472" s="4"/>
    </row>
    <row r="473" spans="1:26" x14ac:dyDescent="0.25">
      <c r="A473" s="34">
        <v>28</v>
      </c>
      <c r="B473" s="31">
        <v>28</v>
      </c>
      <c r="C473" s="4" t="s">
        <v>1075</v>
      </c>
      <c r="D473" s="4" t="s">
        <v>1062</v>
      </c>
      <c r="E473" s="4" t="s">
        <v>1011</v>
      </c>
      <c r="F473" s="4" t="s">
        <v>858</v>
      </c>
      <c r="G473" s="4" t="s">
        <v>1076</v>
      </c>
      <c r="H473" s="4" t="s">
        <v>1077</v>
      </c>
      <c r="I473" s="24">
        <v>129.69999999999999</v>
      </c>
      <c r="J473" s="24">
        <v>65.8</v>
      </c>
      <c r="K473" s="24">
        <v>6.5</v>
      </c>
      <c r="O473" s="24">
        <v>0.4</v>
      </c>
      <c r="P473" s="24">
        <v>0.3</v>
      </c>
      <c r="T473" s="24">
        <v>56.7</v>
      </c>
      <c r="X473" s="24">
        <f t="shared" si="15"/>
        <v>129.69999999999999</v>
      </c>
      <c r="Y473" s="8">
        <f t="shared" si="16"/>
        <v>0</v>
      </c>
      <c r="Z473" s="4"/>
    </row>
    <row r="474" spans="1:26" x14ac:dyDescent="0.25">
      <c r="A474" s="34">
        <v>30</v>
      </c>
      <c r="B474" s="31">
        <v>30</v>
      </c>
      <c r="C474" s="4" t="s">
        <v>1080</v>
      </c>
      <c r="D474" s="4" t="s">
        <v>1062</v>
      </c>
      <c r="E474" s="4" t="s">
        <v>1011</v>
      </c>
      <c r="F474" s="4" t="s">
        <v>858</v>
      </c>
      <c r="G474" s="4" t="s">
        <v>1076</v>
      </c>
      <c r="H474" s="4" t="s">
        <v>1081</v>
      </c>
      <c r="I474" s="24">
        <v>102</v>
      </c>
      <c r="J474" s="24">
        <v>63.5</v>
      </c>
      <c r="K474" s="24">
        <v>7.5</v>
      </c>
      <c r="O474" s="24">
        <v>1</v>
      </c>
      <c r="T474" s="24">
        <v>30</v>
      </c>
      <c r="X474" s="24">
        <f t="shared" si="15"/>
        <v>102</v>
      </c>
      <c r="Y474" s="8">
        <f t="shared" si="16"/>
        <v>0</v>
      </c>
      <c r="Z474" s="4"/>
    </row>
    <row r="475" spans="1:26" x14ac:dyDescent="0.25">
      <c r="A475" s="34">
        <v>57</v>
      </c>
      <c r="B475" s="31">
        <v>57</v>
      </c>
      <c r="C475" s="4" t="s">
        <v>1141</v>
      </c>
      <c r="D475" s="4" t="s">
        <v>1127</v>
      </c>
      <c r="E475" s="4" t="s">
        <v>1011</v>
      </c>
      <c r="F475" s="4" t="s">
        <v>858</v>
      </c>
      <c r="G475" s="4" t="s">
        <v>460</v>
      </c>
      <c r="H475" s="4" t="s">
        <v>154</v>
      </c>
      <c r="I475" s="24">
        <v>232.8</v>
      </c>
      <c r="J475" s="24">
        <v>46</v>
      </c>
      <c r="K475" s="24">
        <v>13.6</v>
      </c>
      <c r="L475" s="24">
        <v>3</v>
      </c>
      <c r="O475" s="24">
        <v>1.6</v>
      </c>
      <c r="P475" s="24">
        <v>25.4</v>
      </c>
      <c r="Q475" s="24">
        <v>19.8</v>
      </c>
      <c r="R475" s="24">
        <v>1</v>
      </c>
      <c r="T475" s="24">
        <v>122.4</v>
      </c>
      <c r="X475" s="24">
        <f t="shared" si="15"/>
        <v>232.8</v>
      </c>
      <c r="Y475" s="8">
        <f t="shared" si="16"/>
        <v>0</v>
      </c>
      <c r="Z475" s="4"/>
    </row>
    <row r="476" spans="1:26" x14ac:dyDescent="0.25">
      <c r="A476" s="34">
        <v>9</v>
      </c>
      <c r="B476" s="31">
        <v>9</v>
      </c>
      <c r="C476" s="4" t="s">
        <v>1030</v>
      </c>
      <c r="D476" s="4" t="s">
        <v>1031</v>
      </c>
      <c r="E476" s="4" t="s">
        <v>1011</v>
      </c>
      <c r="F476" s="4" t="s">
        <v>858</v>
      </c>
      <c r="G476" s="4" t="s">
        <v>1032</v>
      </c>
      <c r="H476" s="4" t="s">
        <v>1033</v>
      </c>
      <c r="I476" s="24">
        <v>151.5</v>
      </c>
      <c r="J476" s="24">
        <v>133.19999999999999</v>
      </c>
      <c r="K476" s="24">
        <v>12.7</v>
      </c>
      <c r="O476" s="24">
        <v>1</v>
      </c>
      <c r="R476" s="24">
        <v>1.2</v>
      </c>
      <c r="T476" s="24">
        <v>3.4</v>
      </c>
      <c r="X476" s="24">
        <f t="shared" si="15"/>
        <v>151.49999999999997</v>
      </c>
      <c r="Y476" s="8">
        <f t="shared" si="16"/>
        <v>0</v>
      </c>
      <c r="Z476" s="4"/>
    </row>
    <row r="477" spans="1:26" x14ac:dyDescent="0.25">
      <c r="A477" s="34">
        <v>44</v>
      </c>
      <c r="B477" s="31">
        <v>44</v>
      </c>
      <c r="C477" s="4" t="s">
        <v>1110</v>
      </c>
      <c r="D477" s="4" t="s">
        <v>1105</v>
      </c>
      <c r="E477" s="4" t="s">
        <v>1011</v>
      </c>
      <c r="F477" s="4" t="s">
        <v>858</v>
      </c>
      <c r="G477" s="4" t="s">
        <v>1111</v>
      </c>
      <c r="H477" s="4" t="s">
        <v>148</v>
      </c>
      <c r="I477" s="24">
        <v>412</v>
      </c>
      <c r="J477" s="24">
        <v>405.8</v>
      </c>
      <c r="K477" s="24">
        <v>1.2</v>
      </c>
      <c r="R477" s="24">
        <v>5</v>
      </c>
      <c r="X477" s="24">
        <f t="shared" si="15"/>
        <v>412</v>
      </c>
      <c r="Y477" s="8">
        <f t="shared" si="16"/>
        <v>0</v>
      </c>
      <c r="Z477" s="4"/>
    </row>
    <row r="478" spans="1:26" x14ac:dyDescent="0.25">
      <c r="A478" s="34">
        <v>66</v>
      </c>
      <c r="B478" s="31">
        <v>66</v>
      </c>
      <c r="C478" s="4" t="s">
        <v>1160</v>
      </c>
      <c r="D478" s="4" t="s">
        <v>1083</v>
      </c>
      <c r="E478" s="4" t="s">
        <v>1011</v>
      </c>
      <c r="F478" s="4" t="s">
        <v>858</v>
      </c>
      <c r="G478" s="5" t="s">
        <v>1161</v>
      </c>
      <c r="H478" s="4" t="s">
        <v>283</v>
      </c>
      <c r="I478" s="24">
        <v>344.1</v>
      </c>
      <c r="J478" s="24">
        <v>159.6</v>
      </c>
      <c r="K478" s="24">
        <v>18.7</v>
      </c>
      <c r="O478" s="24">
        <v>3</v>
      </c>
      <c r="P478" s="24">
        <v>5</v>
      </c>
      <c r="Q478" s="24">
        <v>12.5</v>
      </c>
      <c r="R478" s="24">
        <v>1.5</v>
      </c>
      <c r="T478" s="24">
        <v>143.80000000000001</v>
      </c>
      <c r="X478" s="24">
        <f t="shared" si="15"/>
        <v>344.1</v>
      </c>
      <c r="Y478" s="8">
        <f t="shared" si="16"/>
        <v>0</v>
      </c>
      <c r="Z478" s="4"/>
    </row>
    <row r="479" spans="1:26" x14ac:dyDescent="0.25">
      <c r="A479" s="34">
        <v>12</v>
      </c>
      <c r="B479" s="31">
        <v>12</v>
      </c>
      <c r="C479" s="4" t="s">
        <v>1038</v>
      </c>
      <c r="D479" s="4" t="s">
        <v>1031</v>
      </c>
      <c r="E479" s="4" t="s">
        <v>1011</v>
      </c>
      <c r="F479" s="4" t="s">
        <v>858</v>
      </c>
      <c r="G479" s="4" t="s">
        <v>1039</v>
      </c>
      <c r="H479" s="4" t="s">
        <v>1040</v>
      </c>
      <c r="I479" s="24">
        <v>153.30000000000001</v>
      </c>
      <c r="J479" s="24">
        <v>60.9</v>
      </c>
      <c r="K479" s="24">
        <v>12.4</v>
      </c>
      <c r="O479" s="24">
        <v>1.5</v>
      </c>
      <c r="P479" s="24">
        <v>30</v>
      </c>
      <c r="R479" s="24">
        <v>1</v>
      </c>
      <c r="T479" s="24">
        <v>47.5</v>
      </c>
      <c r="X479" s="24">
        <f t="shared" si="15"/>
        <v>153.30000000000001</v>
      </c>
      <c r="Y479" s="8">
        <f t="shared" si="16"/>
        <v>0</v>
      </c>
      <c r="Z479" s="4"/>
    </row>
    <row r="480" spans="1:26" x14ac:dyDescent="0.25">
      <c r="A480" s="34">
        <v>26</v>
      </c>
      <c r="B480" s="31">
        <v>26</v>
      </c>
      <c r="C480" s="4" t="s">
        <v>1072</v>
      </c>
      <c r="D480" s="4" t="s">
        <v>1062</v>
      </c>
      <c r="E480" s="4" t="s">
        <v>1011</v>
      </c>
      <c r="F480" s="4" t="s">
        <v>858</v>
      </c>
      <c r="G480" s="4" t="s">
        <v>15210</v>
      </c>
      <c r="H480" s="4" t="s">
        <v>1043</v>
      </c>
      <c r="I480" s="24">
        <v>110.9</v>
      </c>
      <c r="J480" s="24">
        <v>8.9</v>
      </c>
      <c r="K480" s="24">
        <v>1</v>
      </c>
      <c r="O480" s="24">
        <v>1</v>
      </c>
      <c r="P480" s="24">
        <v>15</v>
      </c>
      <c r="Q480" s="24">
        <v>55</v>
      </c>
      <c r="T480" s="24">
        <v>30</v>
      </c>
      <c r="X480" s="24">
        <f t="shared" si="15"/>
        <v>110.9</v>
      </c>
      <c r="Y480" s="8">
        <f t="shared" si="16"/>
        <v>0</v>
      </c>
      <c r="Z480" s="4"/>
    </row>
    <row r="481" spans="1:26" x14ac:dyDescent="0.25">
      <c r="A481" s="34">
        <v>41</v>
      </c>
      <c r="B481" s="31">
        <v>41</v>
      </c>
      <c r="C481" s="4" t="s">
        <v>1101</v>
      </c>
      <c r="D481" s="4" t="s">
        <v>1091</v>
      </c>
      <c r="E481" s="4" t="s">
        <v>1011</v>
      </c>
      <c r="F481" s="4" t="s">
        <v>858</v>
      </c>
      <c r="G481" s="4" t="s">
        <v>1102</v>
      </c>
      <c r="H481" s="4" t="s">
        <v>1103</v>
      </c>
      <c r="I481" s="24">
        <v>139.69999999999999</v>
      </c>
      <c r="J481" s="24">
        <v>131.4</v>
      </c>
      <c r="K481" s="24">
        <v>6.8</v>
      </c>
      <c r="O481" s="24">
        <v>1</v>
      </c>
      <c r="Q481" s="24">
        <v>0.5</v>
      </c>
      <c r="X481" s="24">
        <f t="shared" si="15"/>
        <v>139.70000000000002</v>
      </c>
      <c r="Y481" s="8">
        <f t="shared" si="16"/>
        <v>0</v>
      </c>
      <c r="Z481" s="4"/>
    </row>
    <row r="482" spans="1:26" x14ac:dyDescent="0.25">
      <c r="A482" s="34">
        <v>48</v>
      </c>
      <c r="B482" s="31">
        <v>48</v>
      </c>
      <c r="C482" s="4" t="s">
        <v>1118</v>
      </c>
      <c r="D482" s="4" t="s">
        <v>1119</v>
      </c>
      <c r="E482" s="4" t="s">
        <v>1011</v>
      </c>
      <c r="F482" s="4" t="s">
        <v>858</v>
      </c>
      <c r="G482" s="4" t="s">
        <v>1120</v>
      </c>
      <c r="H482" s="4" t="s">
        <v>944</v>
      </c>
      <c r="I482" s="24">
        <v>111.6</v>
      </c>
      <c r="J482" s="24">
        <v>106.6</v>
      </c>
      <c r="K482" s="24">
        <v>3</v>
      </c>
      <c r="M482" s="24">
        <v>1</v>
      </c>
      <c r="O482" s="24">
        <v>1</v>
      </c>
      <c r="X482" s="24">
        <f t="shared" si="15"/>
        <v>111.6</v>
      </c>
      <c r="Y482" s="8">
        <f t="shared" si="16"/>
        <v>0</v>
      </c>
      <c r="Z482" s="4"/>
    </row>
    <row r="483" spans="1:26" x14ac:dyDescent="0.25">
      <c r="A483" s="34">
        <v>46</v>
      </c>
      <c r="B483" s="31">
        <v>46</v>
      </c>
      <c r="C483" s="4" t="s">
        <v>1114</v>
      </c>
      <c r="D483" s="4" t="s">
        <v>1105</v>
      </c>
      <c r="E483" s="4" t="s">
        <v>1011</v>
      </c>
      <c r="F483" s="4" t="s">
        <v>858</v>
      </c>
      <c r="G483" s="4" t="s">
        <v>1115</v>
      </c>
      <c r="H483" s="4" t="s">
        <v>429</v>
      </c>
      <c r="I483" s="24">
        <v>953.5</v>
      </c>
      <c r="J483" s="24">
        <v>298.39999999999998</v>
      </c>
      <c r="K483" s="24">
        <v>24.2</v>
      </c>
      <c r="M483" s="24">
        <v>0.7</v>
      </c>
      <c r="O483" s="24">
        <v>4.3</v>
      </c>
      <c r="P483" s="24">
        <v>255.7</v>
      </c>
      <c r="Q483" s="24">
        <v>9.5</v>
      </c>
      <c r="R483" s="24">
        <v>3</v>
      </c>
      <c r="T483" s="24">
        <v>357.7</v>
      </c>
      <c r="X483" s="24">
        <f t="shared" si="15"/>
        <v>953.5</v>
      </c>
      <c r="Y483" s="8">
        <f t="shared" si="16"/>
        <v>0</v>
      </c>
      <c r="Z483" s="4"/>
    </row>
    <row r="484" spans="1:26" ht="30" x14ac:dyDescent="0.25">
      <c r="A484" s="34">
        <v>17</v>
      </c>
      <c r="B484" s="31">
        <v>17</v>
      </c>
      <c r="C484" s="4" t="s">
        <v>1050</v>
      </c>
      <c r="D484" s="4" t="s">
        <v>1031</v>
      </c>
      <c r="E484" s="4" t="s">
        <v>1011</v>
      </c>
      <c r="F484" s="4" t="s">
        <v>858</v>
      </c>
      <c r="G484" s="5" t="s">
        <v>15211</v>
      </c>
      <c r="H484" s="5" t="s">
        <v>1051</v>
      </c>
      <c r="I484" s="24">
        <v>160.05000000000001</v>
      </c>
      <c r="J484" s="24">
        <v>41.25</v>
      </c>
      <c r="K484" s="24">
        <v>2.04</v>
      </c>
      <c r="L484" s="24">
        <v>18.18</v>
      </c>
      <c r="O484" s="24">
        <v>0.39</v>
      </c>
      <c r="P484" s="24">
        <v>87.7</v>
      </c>
      <c r="T484" s="24">
        <v>10.49</v>
      </c>
      <c r="X484" s="24">
        <f t="shared" si="15"/>
        <v>160.05000000000001</v>
      </c>
      <c r="Y484" s="8">
        <f t="shared" si="16"/>
        <v>0</v>
      </c>
      <c r="Z484" s="4"/>
    </row>
    <row r="485" spans="1:26" x14ac:dyDescent="0.25">
      <c r="A485" s="34">
        <v>20</v>
      </c>
      <c r="B485" s="31">
        <v>20</v>
      </c>
      <c r="C485" s="4" t="s">
        <v>1057</v>
      </c>
      <c r="D485" s="4" t="s">
        <v>1053</v>
      </c>
      <c r="E485" s="4" t="s">
        <v>1011</v>
      </c>
      <c r="F485" s="4" t="s">
        <v>858</v>
      </c>
      <c r="G485" s="4" t="s">
        <v>1058</v>
      </c>
      <c r="H485" s="4" t="s">
        <v>154</v>
      </c>
      <c r="I485" s="24">
        <v>699.8</v>
      </c>
      <c r="J485" s="24">
        <v>405.8</v>
      </c>
      <c r="K485" s="24">
        <v>18.5</v>
      </c>
      <c r="O485" s="24">
        <v>2.5</v>
      </c>
      <c r="P485" s="24">
        <v>33</v>
      </c>
      <c r="Q485" s="24">
        <v>5.7</v>
      </c>
      <c r="R485" s="24">
        <v>1</v>
      </c>
      <c r="T485" s="24">
        <v>233.3</v>
      </c>
      <c r="X485" s="24">
        <f t="shared" si="15"/>
        <v>699.8</v>
      </c>
      <c r="Y485" s="8">
        <f t="shared" si="16"/>
        <v>0</v>
      </c>
      <c r="Z485" s="4"/>
    </row>
    <row r="486" spans="1:26" x14ac:dyDescent="0.25">
      <c r="A486" s="34">
        <v>6</v>
      </c>
      <c r="B486" s="31">
        <v>6</v>
      </c>
      <c r="C486" s="4" t="s">
        <v>1022</v>
      </c>
      <c r="D486" s="4" t="s">
        <v>1010</v>
      </c>
      <c r="E486" s="4" t="s">
        <v>1011</v>
      </c>
      <c r="F486" s="4" t="s">
        <v>858</v>
      </c>
      <c r="G486" s="4" t="s">
        <v>1023</v>
      </c>
      <c r="H486" s="4" t="s">
        <v>39</v>
      </c>
      <c r="I486" s="24">
        <v>109.4</v>
      </c>
      <c r="J486" s="24">
        <v>16</v>
      </c>
      <c r="K486" s="24">
        <v>5.3</v>
      </c>
      <c r="L486" s="24">
        <v>0.6</v>
      </c>
      <c r="O486" s="24">
        <v>0.6</v>
      </c>
      <c r="Q486" s="24">
        <v>24.4</v>
      </c>
      <c r="R486" s="24">
        <v>2</v>
      </c>
      <c r="T486" s="24">
        <v>60.5</v>
      </c>
      <c r="X486" s="24">
        <f t="shared" si="15"/>
        <v>109.4</v>
      </c>
      <c r="Y486" s="8">
        <f t="shared" si="16"/>
        <v>0</v>
      </c>
      <c r="Z486" s="4"/>
    </row>
    <row r="487" spans="1:26" x14ac:dyDescent="0.25">
      <c r="A487" s="34">
        <v>61</v>
      </c>
      <c r="B487" s="31">
        <v>61</v>
      </c>
      <c r="C487" s="4" t="s">
        <v>1148</v>
      </c>
      <c r="D487" s="4" t="s">
        <v>1053</v>
      </c>
      <c r="E487" s="4" t="s">
        <v>1011</v>
      </c>
      <c r="F487" s="4" t="s">
        <v>858</v>
      </c>
      <c r="G487" s="4" t="s">
        <v>1149</v>
      </c>
      <c r="H487" s="4" t="s">
        <v>866</v>
      </c>
      <c r="I487" s="24">
        <v>1088.5999999999999</v>
      </c>
      <c r="J487" s="24">
        <v>646</v>
      </c>
      <c r="K487" s="24">
        <v>75</v>
      </c>
      <c r="M487" s="24">
        <v>0.5</v>
      </c>
      <c r="O487" s="24">
        <v>3</v>
      </c>
      <c r="P487" s="24">
        <v>50</v>
      </c>
      <c r="Q487" s="24">
        <v>3</v>
      </c>
      <c r="R487" s="24">
        <v>10</v>
      </c>
      <c r="T487" s="24">
        <v>301.10000000000002</v>
      </c>
      <c r="X487" s="24">
        <f t="shared" si="15"/>
        <v>1088.5999999999999</v>
      </c>
      <c r="Y487" s="8">
        <f t="shared" si="16"/>
        <v>0</v>
      </c>
      <c r="Z487" s="4"/>
    </row>
    <row r="488" spans="1:26" x14ac:dyDescent="0.25">
      <c r="A488" s="34">
        <v>25</v>
      </c>
      <c r="B488" s="31">
        <v>25</v>
      </c>
      <c r="C488" s="4" t="s">
        <v>1069</v>
      </c>
      <c r="D488" s="4" t="s">
        <v>1062</v>
      </c>
      <c r="E488" s="4" t="s">
        <v>1011</v>
      </c>
      <c r="F488" s="4" t="s">
        <v>858</v>
      </c>
      <c r="G488" s="4" t="s">
        <v>1070</v>
      </c>
      <c r="H488" s="4" t="s">
        <v>1071</v>
      </c>
      <c r="I488" s="24">
        <v>110.2</v>
      </c>
      <c r="J488" s="24">
        <v>19.7</v>
      </c>
      <c r="K488" s="24">
        <v>0.8</v>
      </c>
      <c r="O488" s="24">
        <v>0.2</v>
      </c>
      <c r="Q488" s="24">
        <v>46.3</v>
      </c>
      <c r="T488" s="24">
        <v>43.2</v>
      </c>
      <c r="X488" s="24">
        <f t="shared" si="15"/>
        <v>110.2</v>
      </c>
      <c r="Y488" s="8">
        <f t="shared" si="16"/>
        <v>0</v>
      </c>
      <c r="Z488" s="4"/>
    </row>
    <row r="489" spans="1:26" x14ac:dyDescent="0.25">
      <c r="A489" s="34">
        <v>47</v>
      </c>
      <c r="B489" s="31">
        <v>47</v>
      </c>
      <c r="C489" s="4" t="s">
        <v>1116</v>
      </c>
      <c r="D489" s="4" t="s">
        <v>1105</v>
      </c>
      <c r="E489" s="4" t="s">
        <v>1011</v>
      </c>
      <c r="F489" s="4" t="s">
        <v>858</v>
      </c>
      <c r="G489" s="4" t="s">
        <v>1117</v>
      </c>
      <c r="H489" s="4" t="s">
        <v>1033</v>
      </c>
      <c r="I489" s="24">
        <v>359.9</v>
      </c>
      <c r="J489" s="24">
        <v>197</v>
      </c>
      <c r="K489" s="24">
        <v>23.3</v>
      </c>
      <c r="L489" s="24">
        <v>0.7</v>
      </c>
      <c r="O489" s="24">
        <v>1.7</v>
      </c>
      <c r="P489" s="24">
        <v>2.2000000000000002</v>
      </c>
      <c r="Q489" s="24">
        <v>43.4</v>
      </c>
      <c r="R489" s="24">
        <v>4</v>
      </c>
      <c r="T489" s="24">
        <v>87.6</v>
      </c>
      <c r="X489" s="24">
        <f t="shared" si="15"/>
        <v>359.9</v>
      </c>
      <c r="Y489" s="8">
        <f t="shared" si="16"/>
        <v>0</v>
      </c>
      <c r="Z489" s="4"/>
    </row>
    <row r="490" spans="1:26" x14ac:dyDescent="0.25">
      <c r="A490" s="34">
        <v>32</v>
      </c>
      <c r="B490" s="31">
        <v>32</v>
      </c>
      <c r="C490" s="4" t="s">
        <v>345</v>
      </c>
      <c r="D490" s="4" t="s">
        <v>1083</v>
      </c>
      <c r="E490" s="4" t="s">
        <v>1011</v>
      </c>
      <c r="F490" s="4" t="s">
        <v>858</v>
      </c>
      <c r="G490" s="4" t="s">
        <v>1085</v>
      </c>
      <c r="H490" s="4" t="s">
        <v>39</v>
      </c>
      <c r="I490" s="24">
        <v>280</v>
      </c>
      <c r="J490" s="24">
        <v>222.6</v>
      </c>
      <c r="K490" s="24">
        <v>23.9</v>
      </c>
      <c r="O490" s="24">
        <v>3.5</v>
      </c>
      <c r="R490" s="24">
        <v>2</v>
      </c>
      <c r="T490" s="24">
        <v>28</v>
      </c>
      <c r="X490" s="24">
        <f t="shared" si="15"/>
        <v>280</v>
      </c>
      <c r="Y490" s="8">
        <f t="shared" si="16"/>
        <v>0</v>
      </c>
      <c r="Z490" s="4"/>
    </row>
    <row r="491" spans="1:26" x14ac:dyDescent="0.25">
      <c r="A491" s="34">
        <v>42</v>
      </c>
      <c r="B491" s="31">
        <v>42</v>
      </c>
      <c r="C491" s="4" t="s">
        <v>1104</v>
      </c>
      <c r="D491" s="4" t="s">
        <v>1105</v>
      </c>
      <c r="E491" s="4" t="s">
        <v>1011</v>
      </c>
      <c r="F491" s="4" t="s">
        <v>858</v>
      </c>
      <c r="G491" s="4" t="s">
        <v>1106</v>
      </c>
      <c r="H491" s="4" t="s">
        <v>15111</v>
      </c>
      <c r="I491" s="24">
        <v>724</v>
      </c>
      <c r="J491" s="24">
        <v>245.1</v>
      </c>
      <c r="K491" s="24">
        <v>42.4</v>
      </c>
      <c r="O491" s="24">
        <v>10.199999999999999</v>
      </c>
      <c r="P491" s="24">
        <v>1.8</v>
      </c>
      <c r="R491" s="24">
        <v>2.2999999999999998</v>
      </c>
      <c r="T491" s="24">
        <v>422.2</v>
      </c>
      <c r="X491" s="24">
        <f t="shared" si="15"/>
        <v>724</v>
      </c>
      <c r="Y491" s="8">
        <f t="shared" si="16"/>
        <v>0</v>
      </c>
      <c r="Z491" s="4"/>
    </row>
    <row r="492" spans="1:26" x14ac:dyDescent="0.25">
      <c r="A492" s="34">
        <v>45</v>
      </c>
      <c r="B492" s="31">
        <v>45</v>
      </c>
      <c r="C492" s="4" t="s">
        <v>1112</v>
      </c>
      <c r="D492" s="4" t="s">
        <v>1105</v>
      </c>
      <c r="E492" s="4" t="s">
        <v>1011</v>
      </c>
      <c r="F492" s="4" t="s">
        <v>858</v>
      </c>
      <c r="G492" s="4" t="s">
        <v>1106</v>
      </c>
      <c r="H492" s="4" t="s">
        <v>1113</v>
      </c>
      <c r="I492" s="24">
        <v>647.79999999999995</v>
      </c>
      <c r="J492" s="24">
        <v>415</v>
      </c>
      <c r="O492" s="24">
        <v>6</v>
      </c>
      <c r="P492" s="24">
        <v>24.5</v>
      </c>
      <c r="R492" s="24">
        <v>18</v>
      </c>
      <c r="T492" s="24">
        <v>184.3</v>
      </c>
      <c r="X492" s="24">
        <f t="shared" si="15"/>
        <v>647.79999999999995</v>
      </c>
      <c r="Y492" s="8">
        <f t="shared" si="16"/>
        <v>0</v>
      </c>
      <c r="Z492" s="4"/>
    </row>
    <row r="493" spans="1:26" x14ac:dyDescent="0.25">
      <c r="A493" s="34">
        <v>52</v>
      </c>
      <c r="B493" s="31">
        <v>52</v>
      </c>
      <c r="C493" s="4" t="s">
        <v>1129</v>
      </c>
      <c r="D493" s="4" t="s">
        <v>1127</v>
      </c>
      <c r="E493" s="4" t="s">
        <v>1011</v>
      </c>
      <c r="F493" s="4" t="s">
        <v>858</v>
      </c>
      <c r="G493" s="4" t="s">
        <v>1130</v>
      </c>
      <c r="H493" s="4" t="s">
        <v>1131</v>
      </c>
      <c r="I493" s="24">
        <v>122.1</v>
      </c>
      <c r="J493" s="24">
        <v>47.1</v>
      </c>
      <c r="K493" s="24">
        <v>13.6</v>
      </c>
      <c r="O493" s="24">
        <v>1</v>
      </c>
      <c r="Q493" s="24">
        <v>39.5</v>
      </c>
      <c r="R493" s="24">
        <v>0.9</v>
      </c>
      <c r="T493" s="24">
        <v>20</v>
      </c>
      <c r="X493" s="24">
        <f t="shared" si="15"/>
        <v>122.10000000000001</v>
      </c>
      <c r="Y493" s="8">
        <f t="shared" si="16"/>
        <v>0</v>
      </c>
      <c r="Z493" s="4"/>
    </row>
    <row r="494" spans="1:26" x14ac:dyDescent="0.25">
      <c r="A494" s="34">
        <v>16</v>
      </c>
      <c r="B494" s="31">
        <v>16</v>
      </c>
      <c r="C494" s="4" t="s">
        <v>1048</v>
      </c>
      <c r="D494" s="4" t="s">
        <v>1031</v>
      </c>
      <c r="E494" s="4" t="s">
        <v>1011</v>
      </c>
      <c r="F494" s="4" t="s">
        <v>858</v>
      </c>
      <c r="G494" s="4" t="s">
        <v>1049</v>
      </c>
      <c r="H494" s="4" t="s">
        <v>245</v>
      </c>
      <c r="I494" s="24">
        <v>119</v>
      </c>
      <c r="J494" s="24">
        <v>44</v>
      </c>
      <c r="K494" s="24">
        <v>6</v>
      </c>
      <c r="O494" s="24">
        <v>1</v>
      </c>
      <c r="Q494" s="24">
        <v>18</v>
      </c>
      <c r="T494" s="24">
        <v>50</v>
      </c>
      <c r="X494" s="24">
        <f t="shared" si="15"/>
        <v>119</v>
      </c>
      <c r="Y494" s="8">
        <f t="shared" si="16"/>
        <v>0</v>
      </c>
      <c r="Z494" s="4"/>
    </row>
    <row r="495" spans="1:26" x14ac:dyDescent="0.25">
      <c r="A495" s="34">
        <v>54</v>
      </c>
      <c r="B495" s="31">
        <v>54</v>
      </c>
      <c r="C495" s="4" t="s">
        <v>1134</v>
      </c>
      <c r="D495" s="4" t="s">
        <v>1127</v>
      </c>
      <c r="E495" s="4" t="s">
        <v>1011</v>
      </c>
      <c r="F495" s="4" t="s">
        <v>858</v>
      </c>
      <c r="G495" s="4" t="s">
        <v>1135</v>
      </c>
      <c r="H495" s="4" t="s">
        <v>1136</v>
      </c>
      <c r="I495" s="24">
        <v>240</v>
      </c>
      <c r="J495" s="24">
        <v>169.2</v>
      </c>
      <c r="K495" s="24">
        <v>17.3</v>
      </c>
      <c r="L495" s="24">
        <v>1.9</v>
      </c>
      <c r="O495" s="24">
        <v>1.6</v>
      </c>
      <c r="P495" s="24">
        <v>0.7</v>
      </c>
      <c r="R495" s="24">
        <v>2</v>
      </c>
      <c r="T495" s="24">
        <v>47.3</v>
      </c>
      <c r="X495" s="24">
        <f t="shared" si="15"/>
        <v>240</v>
      </c>
      <c r="Y495" s="8">
        <f t="shared" si="16"/>
        <v>0</v>
      </c>
      <c r="Z495" s="4"/>
    </row>
    <row r="496" spans="1:26" x14ac:dyDescent="0.25">
      <c r="A496" s="34">
        <v>49</v>
      </c>
      <c r="B496" s="31">
        <v>49</v>
      </c>
      <c r="C496" s="4" t="s">
        <v>1121</v>
      </c>
      <c r="D496" s="4" t="s">
        <v>1119</v>
      </c>
      <c r="E496" s="4" t="s">
        <v>1011</v>
      </c>
      <c r="F496" s="4" t="s">
        <v>858</v>
      </c>
      <c r="G496" s="4" t="s">
        <v>1122</v>
      </c>
      <c r="H496" s="4" t="s">
        <v>1123</v>
      </c>
      <c r="I496" s="24">
        <v>151.1</v>
      </c>
      <c r="J496" s="24">
        <v>143.6</v>
      </c>
      <c r="K496" s="24">
        <v>6</v>
      </c>
      <c r="O496" s="24">
        <v>0.5</v>
      </c>
      <c r="R496" s="24">
        <v>1</v>
      </c>
      <c r="X496" s="24">
        <f t="shared" si="15"/>
        <v>151.1</v>
      </c>
      <c r="Y496" s="8">
        <f t="shared" si="16"/>
        <v>0</v>
      </c>
      <c r="Z496" s="4"/>
    </row>
    <row r="497" spans="1:26" x14ac:dyDescent="0.25">
      <c r="A497" s="34">
        <v>5</v>
      </c>
      <c r="B497" s="31">
        <v>5</v>
      </c>
      <c r="C497" s="4" t="s">
        <v>1020</v>
      </c>
      <c r="D497" s="4" t="s">
        <v>1010</v>
      </c>
      <c r="E497" s="4" t="s">
        <v>1011</v>
      </c>
      <c r="F497" s="4" t="s">
        <v>858</v>
      </c>
      <c r="G497" s="4" t="s">
        <v>1021</v>
      </c>
      <c r="H497" s="4" t="s">
        <v>154</v>
      </c>
      <c r="I497" s="24">
        <v>275.2</v>
      </c>
      <c r="J497" s="24">
        <v>34</v>
      </c>
      <c r="K497" s="24">
        <v>8</v>
      </c>
      <c r="O497" s="24">
        <v>3</v>
      </c>
      <c r="P497" s="24">
        <v>10</v>
      </c>
      <c r="Q497" s="24">
        <v>72.2</v>
      </c>
      <c r="R497" s="24">
        <v>3</v>
      </c>
      <c r="T497" s="24">
        <v>145</v>
      </c>
      <c r="X497" s="24">
        <f t="shared" si="15"/>
        <v>275.2</v>
      </c>
      <c r="Y497" s="8">
        <f t="shared" si="16"/>
        <v>0</v>
      </c>
      <c r="Z497" s="4"/>
    </row>
    <row r="498" spans="1:26" x14ac:dyDescent="0.25">
      <c r="A498" s="34">
        <v>36</v>
      </c>
      <c r="B498" s="31">
        <v>36</v>
      </c>
      <c r="C498" s="4" t="s">
        <v>1092</v>
      </c>
      <c r="D498" s="4" t="s">
        <v>1091</v>
      </c>
      <c r="E498" s="4" t="s">
        <v>1011</v>
      </c>
      <c r="F498" s="4" t="s">
        <v>858</v>
      </c>
      <c r="G498" s="4" t="s">
        <v>1093</v>
      </c>
      <c r="H498" s="4" t="s">
        <v>39</v>
      </c>
      <c r="I498" s="24">
        <v>127.4</v>
      </c>
      <c r="J498" s="24">
        <v>107.7</v>
      </c>
      <c r="K498" s="24">
        <v>12</v>
      </c>
      <c r="Q498" s="24">
        <v>4.2</v>
      </c>
      <c r="R498" s="24">
        <v>3.5</v>
      </c>
      <c r="X498" s="24">
        <f t="shared" si="15"/>
        <v>127.4</v>
      </c>
      <c r="Y498" s="8">
        <f t="shared" si="16"/>
        <v>0</v>
      </c>
      <c r="Z498" s="4"/>
    </row>
    <row r="499" spans="1:26" x14ac:dyDescent="0.25">
      <c r="A499" s="34">
        <v>10</v>
      </c>
      <c r="B499" s="31">
        <v>10</v>
      </c>
      <c r="C499" s="4" t="s">
        <v>1034</v>
      </c>
      <c r="D499" s="4" t="s">
        <v>1031</v>
      </c>
      <c r="E499" s="4" t="s">
        <v>1011</v>
      </c>
      <c r="F499" s="4" t="s">
        <v>858</v>
      </c>
      <c r="G499" s="4" t="s">
        <v>585</v>
      </c>
      <c r="H499" s="4" t="s">
        <v>39</v>
      </c>
      <c r="I499" s="24">
        <v>170</v>
      </c>
      <c r="J499" s="24">
        <v>102.9</v>
      </c>
      <c r="K499" s="24">
        <v>2</v>
      </c>
      <c r="L499" s="24">
        <v>5</v>
      </c>
      <c r="M499" s="24">
        <v>0.5</v>
      </c>
      <c r="O499" s="24">
        <v>1.1000000000000001</v>
      </c>
      <c r="R499" s="24">
        <v>3</v>
      </c>
      <c r="T499" s="24">
        <v>55.5</v>
      </c>
      <c r="X499" s="24">
        <f t="shared" si="15"/>
        <v>170</v>
      </c>
      <c r="Y499" s="8">
        <f t="shared" si="16"/>
        <v>0</v>
      </c>
      <c r="Z499" s="4"/>
    </row>
    <row r="500" spans="1:26" x14ac:dyDescent="0.25">
      <c r="A500" s="34">
        <v>55</v>
      </c>
      <c r="B500" s="31">
        <v>55</v>
      </c>
      <c r="C500" s="4" t="s">
        <v>1137</v>
      </c>
      <c r="D500" s="4" t="s">
        <v>1127</v>
      </c>
      <c r="E500" s="4" t="s">
        <v>1011</v>
      </c>
      <c r="F500" s="4" t="s">
        <v>858</v>
      </c>
      <c r="G500" s="4" t="s">
        <v>1138</v>
      </c>
      <c r="H500" s="4" t="s">
        <v>13</v>
      </c>
      <c r="I500" s="24">
        <v>132.9</v>
      </c>
      <c r="J500" s="24">
        <v>1.4</v>
      </c>
      <c r="K500" s="24">
        <v>3.7</v>
      </c>
      <c r="Q500" s="24">
        <v>31</v>
      </c>
      <c r="R500" s="24">
        <v>0.5</v>
      </c>
      <c r="T500" s="24">
        <v>96.3</v>
      </c>
      <c r="X500" s="24">
        <f t="shared" si="15"/>
        <v>132.9</v>
      </c>
      <c r="Y500" s="8">
        <f t="shared" si="16"/>
        <v>0</v>
      </c>
      <c r="Z500" s="4"/>
    </row>
    <row r="501" spans="1:26" x14ac:dyDescent="0.25">
      <c r="A501" s="34">
        <v>4</v>
      </c>
      <c r="B501" s="31">
        <v>4</v>
      </c>
      <c r="C501" s="4" t="s">
        <v>1017</v>
      </c>
      <c r="D501" s="4" t="s">
        <v>1010</v>
      </c>
      <c r="E501" s="4" t="s">
        <v>1011</v>
      </c>
      <c r="F501" s="4" t="s">
        <v>858</v>
      </c>
      <c r="G501" s="4" t="s">
        <v>1018</v>
      </c>
      <c r="H501" s="4" t="s">
        <v>1019</v>
      </c>
      <c r="I501" s="24">
        <v>124.4</v>
      </c>
      <c r="J501" s="24">
        <v>44.9</v>
      </c>
      <c r="K501" s="24">
        <v>12</v>
      </c>
      <c r="O501" s="24">
        <v>1.3</v>
      </c>
      <c r="Q501" s="24">
        <v>65.2</v>
      </c>
      <c r="R501" s="24">
        <v>1</v>
      </c>
      <c r="X501" s="24">
        <f t="shared" si="15"/>
        <v>124.4</v>
      </c>
      <c r="Y501" s="8">
        <f t="shared" si="16"/>
        <v>0</v>
      </c>
      <c r="Z501" s="4"/>
    </row>
    <row r="502" spans="1:26" x14ac:dyDescent="0.25">
      <c r="A502" s="34">
        <v>34</v>
      </c>
      <c r="B502" s="31">
        <v>34</v>
      </c>
      <c r="C502" s="4" t="s">
        <v>1088</v>
      </c>
      <c r="D502" s="4" t="s">
        <v>1083</v>
      </c>
      <c r="E502" s="4" t="s">
        <v>1011</v>
      </c>
      <c r="F502" s="4" t="s">
        <v>858</v>
      </c>
      <c r="G502" s="4" t="s">
        <v>1089</v>
      </c>
      <c r="H502" s="4" t="s">
        <v>148</v>
      </c>
      <c r="I502" s="24">
        <v>140.30000000000001</v>
      </c>
      <c r="J502" s="24">
        <v>103.4</v>
      </c>
      <c r="K502" s="24">
        <v>6</v>
      </c>
      <c r="L502" s="24">
        <v>6.8</v>
      </c>
      <c r="O502" s="24">
        <v>0.5</v>
      </c>
      <c r="Q502" s="24">
        <v>1</v>
      </c>
      <c r="T502" s="24">
        <v>22.6</v>
      </c>
      <c r="X502" s="24">
        <f t="shared" si="15"/>
        <v>140.30000000000001</v>
      </c>
      <c r="Y502" s="8">
        <f t="shared" si="16"/>
        <v>0</v>
      </c>
      <c r="Z502" s="4"/>
    </row>
    <row r="503" spans="1:26" x14ac:dyDescent="0.25">
      <c r="A503" s="34">
        <v>63</v>
      </c>
      <c r="B503" s="31">
        <v>63</v>
      </c>
      <c r="C503" s="4" t="s">
        <v>1152</v>
      </c>
      <c r="D503" s="4" t="s">
        <v>1053</v>
      </c>
      <c r="E503" s="4" t="s">
        <v>1011</v>
      </c>
      <c r="F503" s="4" t="s">
        <v>858</v>
      </c>
      <c r="G503" s="5" t="s">
        <v>1153</v>
      </c>
      <c r="H503" s="4" t="s">
        <v>1154</v>
      </c>
      <c r="I503" s="24">
        <v>198.9</v>
      </c>
      <c r="J503" s="24">
        <v>123</v>
      </c>
      <c r="K503" s="24">
        <v>37</v>
      </c>
      <c r="L503" s="24">
        <v>11</v>
      </c>
      <c r="M503" s="24">
        <v>0.5</v>
      </c>
      <c r="O503" s="24">
        <v>3.4</v>
      </c>
      <c r="Q503" s="24">
        <v>9</v>
      </c>
      <c r="T503" s="24">
        <v>15</v>
      </c>
      <c r="X503" s="24">
        <f t="shared" si="15"/>
        <v>198.9</v>
      </c>
      <c r="Y503" s="8">
        <f t="shared" si="16"/>
        <v>0</v>
      </c>
      <c r="Z503" s="4"/>
    </row>
    <row r="504" spans="1:26" x14ac:dyDescent="0.25">
      <c r="A504" s="34">
        <v>15</v>
      </c>
      <c r="B504" s="31">
        <v>15</v>
      </c>
      <c r="C504" s="4" t="s">
        <v>1045</v>
      </c>
      <c r="D504" s="4" t="s">
        <v>1031</v>
      </c>
      <c r="E504" s="4" t="s">
        <v>1011</v>
      </c>
      <c r="F504" s="4" t="s">
        <v>858</v>
      </c>
      <c r="G504" s="4" t="s">
        <v>1046</v>
      </c>
      <c r="H504" s="4" t="s">
        <v>1047</v>
      </c>
      <c r="I504" s="24">
        <v>167.8</v>
      </c>
      <c r="J504" s="24">
        <v>107.7</v>
      </c>
      <c r="K504" s="24">
        <v>6.3</v>
      </c>
      <c r="O504" s="24">
        <v>3</v>
      </c>
      <c r="P504" s="24">
        <v>35</v>
      </c>
      <c r="Q504" s="24">
        <v>12.8</v>
      </c>
      <c r="R504" s="24">
        <v>1</v>
      </c>
      <c r="T504" s="24">
        <v>2</v>
      </c>
      <c r="X504" s="24">
        <f t="shared" si="15"/>
        <v>167.8</v>
      </c>
      <c r="Y504" s="8">
        <f t="shared" si="16"/>
        <v>0</v>
      </c>
      <c r="Z504" s="11"/>
    </row>
    <row r="505" spans="1:26" x14ac:dyDescent="0.25">
      <c r="A505" s="34">
        <v>29</v>
      </c>
      <c r="B505" s="31">
        <v>29</v>
      </c>
      <c r="C505" s="4" t="s">
        <v>1078</v>
      </c>
      <c r="D505" s="4" t="s">
        <v>1062</v>
      </c>
      <c r="E505" s="4" t="s">
        <v>1011</v>
      </c>
      <c r="F505" s="4" t="s">
        <v>858</v>
      </c>
      <c r="G505" s="4" t="s">
        <v>1079</v>
      </c>
      <c r="H505" s="4" t="s">
        <v>154</v>
      </c>
      <c r="I505" s="24">
        <v>133.80000000000001</v>
      </c>
      <c r="J505" s="24">
        <v>69.2</v>
      </c>
      <c r="K505" s="24">
        <v>6.7</v>
      </c>
      <c r="L505" s="24">
        <v>4.9000000000000004</v>
      </c>
      <c r="O505" s="24">
        <v>1</v>
      </c>
      <c r="T505" s="24">
        <v>52</v>
      </c>
      <c r="X505" s="24">
        <f t="shared" si="15"/>
        <v>133.80000000000001</v>
      </c>
      <c r="Y505" s="8">
        <f t="shared" si="16"/>
        <v>0</v>
      </c>
      <c r="Z505" s="4"/>
    </row>
    <row r="506" spans="1:26" x14ac:dyDescent="0.25">
      <c r="A506" s="34">
        <v>60</v>
      </c>
      <c r="B506" s="31">
        <v>60</v>
      </c>
      <c r="C506" s="4" t="s">
        <v>1145</v>
      </c>
      <c r="D506" s="4" t="s">
        <v>1127</v>
      </c>
      <c r="E506" s="4" t="s">
        <v>1011</v>
      </c>
      <c r="F506" s="4" t="s">
        <v>858</v>
      </c>
      <c r="G506" s="4" t="s">
        <v>1146</v>
      </c>
      <c r="H506" s="4" t="s">
        <v>1147</v>
      </c>
      <c r="I506" s="24">
        <v>215.9</v>
      </c>
      <c r="J506" s="24">
        <v>145.4</v>
      </c>
      <c r="K506" s="24">
        <v>39.700000000000003</v>
      </c>
      <c r="M506" s="24">
        <v>3.8</v>
      </c>
      <c r="O506" s="24">
        <v>3</v>
      </c>
      <c r="P506" s="24">
        <v>0.8</v>
      </c>
      <c r="Q506" s="24">
        <v>1.6</v>
      </c>
      <c r="R506" s="24">
        <v>6.5</v>
      </c>
      <c r="T506" s="24">
        <v>15.1</v>
      </c>
      <c r="X506" s="24">
        <f t="shared" si="15"/>
        <v>215.90000000000003</v>
      </c>
      <c r="Y506" s="8">
        <f t="shared" si="16"/>
        <v>0</v>
      </c>
      <c r="Z506" s="4"/>
    </row>
    <row r="507" spans="1:26" x14ac:dyDescent="0.25">
      <c r="A507" s="34">
        <v>11</v>
      </c>
      <c r="B507" s="31">
        <v>11</v>
      </c>
      <c r="C507" s="4" t="s">
        <v>1035</v>
      </c>
      <c r="D507" s="4" t="s">
        <v>1031</v>
      </c>
      <c r="E507" s="4" t="s">
        <v>1011</v>
      </c>
      <c r="F507" s="4" t="s">
        <v>858</v>
      </c>
      <c r="G507" s="4" t="s">
        <v>1036</v>
      </c>
      <c r="H507" s="4" t="s">
        <v>1037</v>
      </c>
      <c r="I507" s="24">
        <v>587.79999999999995</v>
      </c>
      <c r="J507" s="24">
        <v>163</v>
      </c>
      <c r="K507" s="24">
        <v>28.5</v>
      </c>
      <c r="M507" s="24">
        <v>0.5</v>
      </c>
      <c r="O507" s="24">
        <v>6.9</v>
      </c>
      <c r="P507" s="24">
        <v>272.39999999999998</v>
      </c>
      <c r="R507" s="24">
        <v>1.5</v>
      </c>
      <c r="T507" s="24">
        <v>115</v>
      </c>
      <c r="X507" s="24">
        <f t="shared" si="15"/>
        <v>587.79999999999995</v>
      </c>
      <c r="Y507" s="8">
        <f t="shared" si="16"/>
        <v>0</v>
      </c>
      <c r="Z507" s="4"/>
    </row>
    <row r="508" spans="1:26" x14ac:dyDescent="0.25">
      <c r="A508" s="34">
        <v>58</v>
      </c>
      <c r="B508" s="31">
        <v>58</v>
      </c>
      <c r="C508" s="4" t="s">
        <v>1142</v>
      </c>
      <c r="D508" s="4" t="s">
        <v>1127</v>
      </c>
      <c r="E508" s="4" t="s">
        <v>1011</v>
      </c>
      <c r="F508" s="4" t="s">
        <v>858</v>
      </c>
      <c r="G508" s="4" t="s">
        <v>1143</v>
      </c>
      <c r="H508" s="4" t="s">
        <v>283</v>
      </c>
      <c r="I508" s="24">
        <v>117.8</v>
      </c>
      <c r="J508" s="24">
        <v>55.7</v>
      </c>
      <c r="K508" s="24">
        <v>9.8000000000000007</v>
      </c>
      <c r="L508" s="24">
        <v>4.5999999999999996</v>
      </c>
      <c r="O508" s="24">
        <v>0.5</v>
      </c>
      <c r="P508" s="24">
        <v>24.3</v>
      </c>
      <c r="R508" s="24">
        <v>2</v>
      </c>
      <c r="T508" s="24">
        <v>20.9</v>
      </c>
      <c r="X508" s="24">
        <f t="shared" si="15"/>
        <v>117.79999999999998</v>
      </c>
      <c r="Y508" s="8">
        <f t="shared" si="16"/>
        <v>0</v>
      </c>
      <c r="Z508" s="4"/>
    </row>
    <row r="509" spans="1:26" x14ac:dyDescent="0.25">
      <c r="A509" s="34">
        <v>8</v>
      </c>
      <c r="B509" s="31">
        <v>8</v>
      </c>
      <c r="C509" s="4" t="s">
        <v>1027</v>
      </c>
      <c r="D509" s="4" t="s">
        <v>1028</v>
      </c>
      <c r="E509" s="4" t="s">
        <v>1011</v>
      </c>
      <c r="F509" s="4" t="s">
        <v>858</v>
      </c>
      <c r="G509" s="4" t="s">
        <v>1029</v>
      </c>
      <c r="H509" s="4" t="s">
        <v>995</v>
      </c>
      <c r="I509" s="24">
        <v>126.2</v>
      </c>
      <c r="J509" s="24">
        <v>108</v>
      </c>
      <c r="K509" s="24">
        <v>3.7</v>
      </c>
      <c r="L509" s="24">
        <v>3.5</v>
      </c>
      <c r="O509" s="24">
        <v>0.5</v>
      </c>
      <c r="P509" s="24">
        <v>7.2</v>
      </c>
      <c r="Q509" s="24">
        <v>3</v>
      </c>
      <c r="R509" s="24">
        <v>0.3</v>
      </c>
      <c r="X509" s="24">
        <f t="shared" si="15"/>
        <v>126.2</v>
      </c>
      <c r="Y509" s="8">
        <f t="shared" si="16"/>
        <v>0</v>
      </c>
      <c r="Z509" s="4"/>
    </row>
    <row r="510" spans="1:26" x14ac:dyDescent="0.25">
      <c r="A510" s="34">
        <v>38</v>
      </c>
      <c r="B510" s="31">
        <v>38</v>
      </c>
      <c r="C510" s="4" t="s">
        <v>1097</v>
      </c>
      <c r="D510" s="4" t="s">
        <v>1091</v>
      </c>
      <c r="E510" s="4" t="s">
        <v>1011</v>
      </c>
      <c r="F510" s="4" t="s">
        <v>858</v>
      </c>
      <c r="G510" s="4" t="s">
        <v>1098</v>
      </c>
      <c r="H510" s="4" t="s">
        <v>866</v>
      </c>
      <c r="I510" s="24">
        <v>551</v>
      </c>
      <c r="J510" s="24">
        <v>246.2</v>
      </c>
      <c r="K510" s="24">
        <v>22.3</v>
      </c>
      <c r="O510" s="24">
        <v>6</v>
      </c>
      <c r="P510" s="24">
        <v>98</v>
      </c>
      <c r="Q510" s="24">
        <v>6</v>
      </c>
      <c r="R510" s="24">
        <v>2</v>
      </c>
      <c r="T510" s="24">
        <v>170.5</v>
      </c>
      <c r="X510" s="24">
        <f t="shared" ref="X510:X521" si="17">SUM(J510:W510)</f>
        <v>551</v>
      </c>
      <c r="Y510" s="8">
        <f t="shared" si="16"/>
        <v>0</v>
      </c>
      <c r="Z510" s="4"/>
    </row>
    <row r="511" spans="1:26" x14ac:dyDescent="0.25">
      <c r="A511" s="34">
        <v>39</v>
      </c>
      <c r="B511" s="31">
        <v>39</v>
      </c>
      <c r="C511" s="4" t="s">
        <v>1099</v>
      </c>
      <c r="D511" s="4" t="s">
        <v>1091</v>
      </c>
      <c r="E511" s="4" t="s">
        <v>1011</v>
      </c>
      <c r="F511" s="4" t="s">
        <v>858</v>
      </c>
      <c r="G511" s="4" t="s">
        <v>1098</v>
      </c>
      <c r="H511" s="4" t="s">
        <v>1100</v>
      </c>
      <c r="I511" s="24">
        <v>291.89999999999998</v>
      </c>
      <c r="J511" s="24">
        <v>178.1</v>
      </c>
      <c r="K511" s="24">
        <v>12.3</v>
      </c>
      <c r="O511" s="24">
        <v>3.4</v>
      </c>
      <c r="Q511" s="24">
        <v>33.700000000000003</v>
      </c>
      <c r="R511" s="24">
        <v>2</v>
      </c>
      <c r="T511" s="24">
        <v>62.4</v>
      </c>
      <c r="X511" s="24">
        <f t="shared" si="17"/>
        <v>291.89999999999998</v>
      </c>
      <c r="Y511" s="8">
        <f t="shared" si="16"/>
        <v>0</v>
      </c>
      <c r="Z511" s="4"/>
    </row>
    <row r="512" spans="1:26" x14ac:dyDescent="0.25">
      <c r="A512" s="34">
        <v>40</v>
      </c>
      <c r="B512" s="31">
        <v>40</v>
      </c>
      <c r="C512" s="4" t="s">
        <v>1091</v>
      </c>
      <c r="D512" s="4" t="s">
        <v>1091</v>
      </c>
      <c r="E512" s="4" t="s">
        <v>1011</v>
      </c>
      <c r="F512" s="4" t="s">
        <v>858</v>
      </c>
      <c r="G512" s="4" t="s">
        <v>45</v>
      </c>
      <c r="H512" s="4"/>
      <c r="I512" s="24">
        <v>180</v>
      </c>
      <c r="J512" s="24">
        <v>165.2</v>
      </c>
      <c r="K512" s="24">
        <v>3.8</v>
      </c>
      <c r="O512" s="24">
        <v>2</v>
      </c>
      <c r="P512" s="24">
        <v>2</v>
      </c>
      <c r="Q512" s="24">
        <v>5</v>
      </c>
      <c r="R512" s="24">
        <v>2</v>
      </c>
      <c r="X512" s="24">
        <f t="shared" si="17"/>
        <v>180</v>
      </c>
      <c r="Y512" s="8">
        <f t="shared" si="16"/>
        <v>0</v>
      </c>
      <c r="Z512" s="4"/>
    </row>
    <row r="513" spans="1:26" x14ac:dyDescent="0.25">
      <c r="A513" s="34">
        <v>53</v>
      </c>
      <c r="B513" s="31">
        <v>53</v>
      </c>
      <c r="C513" s="4" t="s">
        <v>1132</v>
      </c>
      <c r="D513" s="4" t="s">
        <v>1127</v>
      </c>
      <c r="E513" s="4" t="s">
        <v>1011</v>
      </c>
      <c r="F513" s="4" t="s">
        <v>858</v>
      </c>
      <c r="G513" s="4" t="s">
        <v>1133</v>
      </c>
      <c r="H513" s="4" t="s">
        <v>248</v>
      </c>
      <c r="I513" s="24">
        <v>177.4</v>
      </c>
      <c r="J513" s="24">
        <v>147.4</v>
      </c>
      <c r="K513" s="24">
        <v>22.8</v>
      </c>
      <c r="L513" s="24">
        <v>2.4</v>
      </c>
      <c r="O513" s="24">
        <v>3.7</v>
      </c>
      <c r="R513" s="24">
        <v>1.1000000000000001</v>
      </c>
      <c r="X513" s="24">
        <f t="shared" si="17"/>
        <v>177.4</v>
      </c>
      <c r="Y513" s="8">
        <f t="shared" si="16"/>
        <v>0</v>
      </c>
      <c r="Z513" s="4"/>
    </row>
    <row r="514" spans="1:26" x14ac:dyDescent="0.25">
      <c r="A514" s="34">
        <v>1</v>
      </c>
      <c r="B514" s="31">
        <v>1</v>
      </c>
      <c r="C514" s="4" t="s">
        <v>1009</v>
      </c>
      <c r="D514" s="4" t="s">
        <v>1010</v>
      </c>
      <c r="E514" s="4" t="s">
        <v>1011</v>
      </c>
      <c r="F514" s="4" t="s">
        <v>858</v>
      </c>
      <c r="G514" s="4" t="s">
        <v>1012</v>
      </c>
      <c r="H514" s="4" t="s">
        <v>774</v>
      </c>
      <c r="I514" s="24">
        <v>127.4</v>
      </c>
      <c r="J514" s="24">
        <v>17</v>
      </c>
      <c r="K514" s="24">
        <v>4</v>
      </c>
      <c r="O514" s="24">
        <v>0.5</v>
      </c>
      <c r="Q514" s="24">
        <v>20.7</v>
      </c>
      <c r="R514" s="24">
        <v>1</v>
      </c>
      <c r="T514" s="24">
        <v>84.2</v>
      </c>
      <c r="X514" s="24">
        <f t="shared" si="17"/>
        <v>127.4</v>
      </c>
      <c r="Y514" s="8">
        <f t="shared" ref="Y514:Y521" si="18">I514-X514</f>
        <v>0</v>
      </c>
      <c r="Z514" s="4"/>
    </row>
    <row r="515" spans="1:26" x14ac:dyDescent="0.25">
      <c r="A515" s="34">
        <v>2</v>
      </c>
      <c r="B515" s="31">
        <v>2</v>
      </c>
      <c r="C515" s="4" t="s">
        <v>1013</v>
      </c>
      <c r="D515" s="4" t="s">
        <v>1010</v>
      </c>
      <c r="E515" s="4" t="s">
        <v>1011</v>
      </c>
      <c r="F515" s="4" t="s">
        <v>858</v>
      </c>
      <c r="G515" s="4" t="s">
        <v>1012</v>
      </c>
      <c r="H515" s="4" t="s">
        <v>1014</v>
      </c>
      <c r="I515" s="24">
        <v>132.30000000000001</v>
      </c>
      <c r="J515" s="24">
        <v>15.1</v>
      </c>
      <c r="K515" s="24">
        <v>3</v>
      </c>
      <c r="O515" s="24">
        <v>2</v>
      </c>
      <c r="Q515" s="24">
        <v>31.7</v>
      </c>
      <c r="R515" s="24">
        <v>0.5</v>
      </c>
      <c r="T515" s="24">
        <v>80</v>
      </c>
      <c r="X515" s="24">
        <f t="shared" si="17"/>
        <v>132.30000000000001</v>
      </c>
      <c r="Y515" s="8">
        <f t="shared" si="18"/>
        <v>0</v>
      </c>
      <c r="Z515" s="4"/>
    </row>
    <row r="516" spans="1:26" x14ac:dyDescent="0.25">
      <c r="A516" s="34">
        <v>24</v>
      </c>
      <c r="B516" s="31">
        <v>24</v>
      </c>
      <c r="C516" s="4" t="s">
        <v>1067</v>
      </c>
      <c r="D516" s="4" t="s">
        <v>1062</v>
      </c>
      <c r="E516" s="4" t="s">
        <v>1011</v>
      </c>
      <c r="F516" s="4" t="s">
        <v>858</v>
      </c>
      <c r="G516" s="4" t="s">
        <v>1068</v>
      </c>
      <c r="H516" s="4" t="s">
        <v>148</v>
      </c>
      <c r="I516" s="24">
        <v>101.8</v>
      </c>
      <c r="J516" s="24">
        <v>75.8</v>
      </c>
      <c r="K516" s="24">
        <v>2.5</v>
      </c>
      <c r="L516" s="24">
        <v>2.5</v>
      </c>
      <c r="O516" s="24">
        <v>1</v>
      </c>
      <c r="T516" s="24">
        <v>20</v>
      </c>
      <c r="X516" s="24">
        <f t="shared" si="17"/>
        <v>101.8</v>
      </c>
      <c r="Y516" s="8">
        <f t="shared" si="18"/>
        <v>0</v>
      </c>
      <c r="Z516" s="4"/>
    </row>
    <row r="517" spans="1:26" x14ac:dyDescent="0.25">
      <c r="A517" s="34">
        <v>13</v>
      </c>
      <c r="B517" s="31">
        <v>13</v>
      </c>
      <c r="C517" s="4" t="s">
        <v>1041</v>
      </c>
      <c r="D517" s="4" t="s">
        <v>1031</v>
      </c>
      <c r="E517" s="4" t="s">
        <v>1011</v>
      </c>
      <c r="F517" s="4" t="s">
        <v>858</v>
      </c>
      <c r="G517" s="4" t="s">
        <v>1042</v>
      </c>
      <c r="H517" s="4" t="s">
        <v>1043</v>
      </c>
      <c r="I517" s="24">
        <v>255.7</v>
      </c>
      <c r="J517" s="24">
        <v>212.6</v>
      </c>
      <c r="K517" s="24">
        <v>11.5</v>
      </c>
      <c r="L517" s="24">
        <v>5.5</v>
      </c>
      <c r="M517" s="24">
        <v>2</v>
      </c>
      <c r="O517" s="24">
        <v>1.5</v>
      </c>
      <c r="P517" s="24">
        <v>12.2</v>
      </c>
      <c r="R517" s="24">
        <v>0.4</v>
      </c>
      <c r="T517" s="24">
        <v>10</v>
      </c>
      <c r="X517" s="24">
        <f t="shared" si="17"/>
        <v>255.7</v>
      </c>
      <c r="Y517" s="8">
        <f t="shared" si="18"/>
        <v>0</v>
      </c>
      <c r="Z517" s="4"/>
    </row>
    <row r="518" spans="1:26" x14ac:dyDescent="0.25">
      <c r="A518" s="34">
        <v>50</v>
      </c>
      <c r="B518" s="31">
        <v>50</v>
      </c>
      <c r="C518" s="4" t="s">
        <v>1124</v>
      </c>
      <c r="D518" s="4" t="s">
        <v>1119</v>
      </c>
      <c r="E518" s="4" t="s">
        <v>1011</v>
      </c>
      <c r="F518" s="4" t="s">
        <v>858</v>
      </c>
      <c r="G518" s="4" t="s">
        <v>1125</v>
      </c>
      <c r="H518" s="4" t="s">
        <v>1033</v>
      </c>
      <c r="I518" s="24">
        <v>192.5</v>
      </c>
      <c r="J518" s="24">
        <v>176.2</v>
      </c>
      <c r="K518" s="24">
        <v>13.8</v>
      </c>
      <c r="O518" s="24">
        <v>1.5</v>
      </c>
      <c r="R518" s="24">
        <v>1</v>
      </c>
      <c r="X518" s="24">
        <f t="shared" si="17"/>
        <v>192.5</v>
      </c>
      <c r="Y518" s="8">
        <f t="shared" si="18"/>
        <v>0</v>
      </c>
      <c r="Z518" s="4"/>
    </row>
    <row r="519" spans="1:26" ht="30" x14ac:dyDescent="0.25">
      <c r="A519" s="34">
        <v>7</v>
      </c>
      <c r="B519" s="31">
        <v>7</v>
      </c>
      <c r="C519" s="4" t="s">
        <v>1024</v>
      </c>
      <c r="D519" s="4" t="s">
        <v>1010</v>
      </c>
      <c r="E519" s="4" t="s">
        <v>1011</v>
      </c>
      <c r="F519" s="4" t="s">
        <v>858</v>
      </c>
      <c r="G519" s="4" t="s">
        <v>1025</v>
      </c>
      <c r="H519" s="5" t="s">
        <v>1026</v>
      </c>
      <c r="I519" s="24">
        <v>105.83</v>
      </c>
      <c r="J519" s="24">
        <v>20.05</v>
      </c>
      <c r="K519" s="24">
        <v>2.2000000000000002</v>
      </c>
      <c r="L519" s="24">
        <v>34.409999999999997</v>
      </c>
      <c r="O519" s="24">
        <v>0.49</v>
      </c>
      <c r="T519" s="24">
        <v>48.68</v>
      </c>
      <c r="X519" s="24">
        <f t="shared" si="17"/>
        <v>105.83</v>
      </c>
      <c r="Y519" s="8">
        <f t="shared" si="18"/>
        <v>0</v>
      </c>
      <c r="Z519" s="4"/>
    </row>
    <row r="520" spans="1:26" x14ac:dyDescent="0.25">
      <c r="A520" s="34">
        <v>67</v>
      </c>
      <c r="B520" s="31">
        <v>67</v>
      </c>
      <c r="C520" s="4" t="s">
        <v>1162</v>
      </c>
      <c r="D520" s="4" t="s">
        <v>1127</v>
      </c>
      <c r="E520" s="4" t="s">
        <v>1011</v>
      </c>
      <c r="F520" s="4" t="s">
        <v>858</v>
      </c>
      <c r="G520" s="5" t="s">
        <v>1163</v>
      </c>
      <c r="H520" s="4" t="s">
        <v>1164</v>
      </c>
      <c r="I520" s="24">
        <v>161.4</v>
      </c>
      <c r="P520" s="24">
        <v>161.4</v>
      </c>
      <c r="X520" s="24">
        <f t="shared" si="17"/>
        <v>161.4</v>
      </c>
      <c r="Y520" s="8">
        <f t="shared" si="18"/>
        <v>0</v>
      </c>
      <c r="Z520" s="4"/>
    </row>
    <row r="521" spans="1:26" x14ac:dyDescent="0.25">
      <c r="A521" s="34">
        <v>51</v>
      </c>
      <c r="B521" s="31">
        <v>51</v>
      </c>
      <c r="C521" s="4" t="s">
        <v>1126</v>
      </c>
      <c r="D521" s="4" t="s">
        <v>1127</v>
      </c>
      <c r="E521" s="4" t="s">
        <v>1011</v>
      </c>
      <c r="F521" s="4" t="s">
        <v>858</v>
      </c>
      <c r="G521" s="4" t="s">
        <v>1128</v>
      </c>
      <c r="H521" s="4" t="s">
        <v>960</v>
      </c>
      <c r="I521" s="24">
        <v>336.9</v>
      </c>
      <c r="J521" s="24">
        <v>189</v>
      </c>
      <c r="K521" s="24">
        <v>18.399999999999999</v>
      </c>
      <c r="O521" s="24">
        <v>3</v>
      </c>
      <c r="R521" s="24">
        <v>2</v>
      </c>
      <c r="T521" s="24">
        <v>124.5</v>
      </c>
      <c r="X521" s="24">
        <f t="shared" si="17"/>
        <v>336.9</v>
      </c>
      <c r="Y521" s="8">
        <f t="shared" si="18"/>
        <v>0</v>
      </c>
      <c r="Z521" s="4"/>
    </row>
    <row r="522" spans="1:26" x14ac:dyDescent="0.25">
      <c r="A522" s="34">
        <v>2</v>
      </c>
      <c r="B522" s="31">
        <v>2</v>
      </c>
      <c r="C522" s="4" t="s">
        <v>1169</v>
      </c>
      <c r="D522" s="4" t="s">
        <v>1166</v>
      </c>
      <c r="E522" s="4" t="s">
        <v>1167</v>
      </c>
      <c r="F522" s="4" t="s">
        <v>858</v>
      </c>
      <c r="G522" s="4" t="s">
        <v>1170</v>
      </c>
      <c r="H522" s="4" t="s">
        <v>1171</v>
      </c>
      <c r="I522" s="24">
        <v>719.86</v>
      </c>
      <c r="J522" s="24">
        <v>90</v>
      </c>
      <c r="N522" s="24">
        <v>1</v>
      </c>
      <c r="O522" s="24">
        <v>2</v>
      </c>
      <c r="Q522" s="24">
        <v>30</v>
      </c>
      <c r="R522" s="24">
        <v>2.5</v>
      </c>
      <c r="S522" s="24">
        <v>3.5</v>
      </c>
      <c r="T522" s="24">
        <v>416.8</v>
      </c>
      <c r="W522" s="24">
        <v>174.06</v>
      </c>
      <c r="X522" s="24">
        <v>719.8599999999999</v>
      </c>
      <c r="Y522" s="8">
        <v>0</v>
      </c>
      <c r="Z522" s="4"/>
    </row>
    <row r="523" spans="1:26" x14ac:dyDescent="0.25">
      <c r="A523" s="34">
        <v>1</v>
      </c>
      <c r="B523" s="31">
        <v>1</v>
      </c>
      <c r="C523" s="4" t="s">
        <v>1165</v>
      </c>
      <c r="D523" s="4" t="s">
        <v>1166</v>
      </c>
      <c r="E523" s="4" t="s">
        <v>1167</v>
      </c>
      <c r="F523" s="4" t="s">
        <v>858</v>
      </c>
      <c r="G523" s="4" t="s">
        <v>1168</v>
      </c>
      <c r="H523" s="4" t="s">
        <v>10</v>
      </c>
      <c r="I523" s="24">
        <v>389.14</v>
      </c>
      <c r="J523" s="24">
        <v>170.5</v>
      </c>
      <c r="K523" s="24">
        <v>6</v>
      </c>
      <c r="L523" s="24">
        <v>12.5</v>
      </c>
      <c r="N523" s="24">
        <v>4.5</v>
      </c>
      <c r="O523" s="24">
        <v>3</v>
      </c>
      <c r="Q523" s="24">
        <v>13</v>
      </c>
      <c r="R523" s="24">
        <v>4</v>
      </c>
      <c r="S523" s="24">
        <v>3</v>
      </c>
      <c r="T523" s="24">
        <v>123.35</v>
      </c>
      <c r="W523" s="24">
        <v>49.29</v>
      </c>
      <c r="X523" s="24">
        <v>389.14000000000004</v>
      </c>
      <c r="Y523" s="8">
        <v>0</v>
      </c>
      <c r="Z523" s="4"/>
    </row>
    <row r="524" spans="1:26" x14ac:dyDescent="0.25">
      <c r="A524" s="34">
        <v>12</v>
      </c>
      <c r="B524" s="31">
        <v>12</v>
      </c>
      <c r="C524" s="4" t="s">
        <v>1191</v>
      </c>
      <c r="D524" s="4" t="s">
        <v>1190</v>
      </c>
      <c r="E524" s="4" t="s">
        <v>1174</v>
      </c>
      <c r="F524" s="4" t="s">
        <v>858</v>
      </c>
      <c r="G524" s="4" t="s">
        <v>1192</v>
      </c>
      <c r="H524" s="4"/>
      <c r="I524" s="24">
        <v>142.6</v>
      </c>
      <c r="J524" s="24">
        <v>114.8</v>
      </c>
      <c r="L524" s="24">
        <v>1.6</v>
      </c>
      <c r="Q524" s="24">
        <v>19.5</v>
      </c>
      <c r="T524" s="24">
        <v>6.7</v>
      </c>
      <c r="X524" s="24">
        <f t="shared" ref="X524:X555" si="19">SUM(J524:W524)</f>
        <v>142.59999999999997</v>
      </c>
      <c r="Y524" s="8">
        <f t="shared" ref="Y524:Y587" si="20">I524-X524</f>
        <v>0</v>
      </c>
      <c r="Z524" s="4"/>
    </row>
    <row r="525" spans="1:26" x14ac:dyDescent="0.25">
      <c r="A525" s="34">
        <v>63</v>
      </c>
      <c r="B525" s="31">
        <v>64</v>
      </c>
      <c r="C525" s="4" t="s">
        <v>1269</v>
      </c>
      <c r="D525" s="4" t="s">
        <v>1268</v>
      </c>
      <c r="E525" s="4" t="s">
        <v>1174</v>
      </c>
      <c r="F525" s="4" t="s">
        <v>858</v>
      </c>
      <c r="G525" s="4" t="s">
        <v>1270</v>
      </c>
      <c r="H525" s="4"/>
      <c r="I525" s="24">
        <v>1336</v>
      </c>
      <c r="J525" s="24">
        <v>323</v>
      </c>
      <c r="K525" s="24">
        <v>20</v>
      </c>
      <c r="L525" s="24">
        <v>10</v>
      </c>
      <c r="M525" s="24">
        <v>0.5</v>
      </c>
      <c r="N525" s="24">
        <v>1</v>
      </c>
      <c r="O525" s="24">
        <v>5</v>
      </c>
      <c r="P525" s="24">
        <v>1.5</v>
      </c>
      <c r="T525" s="24">
        <v>975</v>
      </c>
      <c r="X525" s="24">
        <f t="shared" si="19"/>
        <v>1336</v>
      </c>
      <c r="Y525" s="8">
        <f t="shared" si="20"/>
        <v>0</v>
      </c>
      <c r="Z525" s="4"/>
    </row>
    <row r="526" spans="1:26" x14ac:dyDescent="0.25">
      <c r="A526" s="34">
        <v>64</v>
      </c>
      <c r="B526" s="31">
        <v>65</v>
      </c>
      <c r="C526" s="4" t="s">
        <v>1271</v>
      </c>
      <c r="D526" s="4" t="s">
        <v>1268</v>
      </c>
      <c r="E526" s="4" t="s">
        <v>1174</v>
      </c>
      <c r="F526" s="4" t="s">
        <v>858</v>
      </c>
      <c r="G526" s="4" t="s">
        <v>1270</v>
      </c>
      <c r="H526" s="4"/>
      <c r="I526" s="24">
        <v>422</v>
      </c>
      <c r="J526" s="24">
        <v>250</v>
      </c>
      <c r="K526" s="24">
        <v>12.5</v>
      </c>
      <c r="L526" s="24">
        <v>6.2</v>
      </c>
      <c r="M526" s="24">
        <v>9.1999999999999993</v>
      </c>
      <c r="Q526" s="24">
        <v>19.100000000000001</v>
      </c>
      <c r="T526" s="24">
        <v>125</v>
      </c>
      <c r="X526" s="24">
        <f t="shared" si="19"/>
        <v>422</v>
      </c>
      <c r="Y526" s="8">
        <f t="shared" si="20"/>
        <v>0</v>
      </c>
      <c r="Z526" s="4"/>
    </row>
    <row r="527" spans="1:26" x14ac:dyDescent="0.25">
      <c r="A527" s="34">
        <v>65</v>
      </c>
      <c r="B527" s="31">
        <v>66</v>
      </c>
      <c r="C527" s="4" t="s">
        <v>1272</v>
      </c>
      <c r="D527" s="4" t="s">
        <v>1268</v>
      </c>
      <c r="E527" s="4" t="s">
        <v>1174</v>
      </c>
      <c r="F527" s="4" t="s">
        <v>858</v>
      </c>
      <c r="G527" s="4" t="s">
        <v>1270</v>
      </c>
      <c r="H527" s="4"/>
      <c r="I527" s="24">
        <v>226</v>
      </c>
      <c r="J527" s="24">
        <v>140</v>
      </c>
      <c r="K527" s="24">
        <v>10</v>
      </c>
      <c r="O527" s="24">
        <v>0.5</v>
      </c>
      <c r="Q527" s="24">
        <v>0.5</v>
      </c>
      <c r="T527" s="24">
        <v>75</v>
      </c>
      <c r="X527" s="24">
        <f t="shared" si="19"/>
        <v>226</v>
      </c>
      <c r="Y527" s="8">
        <f t="shared" si="20"/>
        <v>0</v>
      </c>
      <c r="Z527" s="4"/>
    </row>
    <row r="528" spans="1:26" x14ac:dyDescent="0.25">
      <c r="A528" s="34">
        <v>66</v>
      </c>
      <c r="B528" s="31">
        <v>67</v>
      </c>
      <c r="C528" s="4" t="s">
        <v>1273</v>
      </c>
      <c r="D528" s="4" t="s">
        <v>1268</v>
      </c>
      <c r="E528" s="4" t="s">
        <v>1174</v>
      </c>
      <c r="F528" s="4" t="s">
        <v>858</v>
      </c>
      <c r="G528" s="4" t="s">
        <v>1270</v>
      </c>
      <c r="H528" s="4"/>
      <c r="I528" s="24">
        <v>529</v>
      </c>
      <c r="J528" s="24">
        <v>270</v>
      </c>
      <c r="K528" s="24">
        <v>80</v>
      </c>
      <c r="L528" s="24">
        <v>75</v>
      </c>
      <c r="M528" s="24">
        <v>2</v>
      </c>
      <c r="O528" s="24">
        <v>2</v>
      </c>
      <c r="Q528" s="24">
        <v>31</v>
      </c>
      <c r="T528" s="24">
        <v>69</v>
      </c>
      <c r="X528" s="24">
        <f t="shared" si="19"/>
        <v>529</v>
      </c>
      <c r="Y528" s="8">
        <f t="shared" si="20"/>
        <v>0</v>
      </c>
      <c r="Z528" s="4"/>
    </row>
    <row r="529" spans="1:26" x14ac:dyDescent="0.25">
      <c r="A529" s="34">
        <v>40</v>
      </c>
      <c r="B529" s="31">
        <v>41</v>
      </c>
      <c r="C529" s="4" t="s">
        <v>1236</v>
      </c>
      <c r="D529" s="4" t="s">
        <v>1216</v>
      </c>
      <c r="E529" s="4" t="s">
        <v>1174</v>
      </c>
      <c r="F529" s="4" t="s">
        <v>858</v>
      </c>
      <c r="G529" s="4" t="s">
        <v>1248</v>
      </c>
      <c r="H529" s="4"/>
      <c r="I529" s="24">
        <v>410</v>
      </c>
      <c r="J529" s="24">
        <v>240</v>
      </c>
      <c r="K529" s="24">
        <v>75</v>
      </c>
      <c r="L529" s="24">
        <v>45</v>
      </c>
      <c r="Q529" s="24">
        <v>18</v>
      </c>
      <c r="R529" s="24">
        <v>22</v>
      </c>
      <c r="T529" s="24">
        <v>10</v>
      </c>
      <c r="X529" s="24">
        <f t="shared" si="19"/>
        <v>410</v>
      </c>
      <c r="Y529" s="8">
        <f t="shared" si="20"/>
        <v>0</v>
      </c>
      <c r="Z529" s="4"/>
    </row>
    <row r="530" spans="1:26" x14ac:dyDescent="0.25">
      <c r="A530" s="34">
        <v>49</v>
      </c>
      <c r="B530" s="31">
        <v>50</v>
      </c>
      <c r="C530" s="4" t="s">
        <v>1247</v>
      </c>
      <c r="D530" s="4" t="s">
        <v>1216</v>
      </c>
      <c r="E530" s="4" t="s">
        <v>1174</v>
      </c>
      <c r="F530" s="4" t="s">
        <v>858</v>
      </c>
      <c r="G530" s="4" t="s">
        <v>1248</v>
      </c>
      <c r="H530" s="4"/>
      <c r="I530" s="24">
        <v>847.5</v>
      </c>
      <c r="J530" s="24">
        <v>171.5</v>
      </c>
      <c r="K530" s="24">
        <v>20</v>
      </c>
      <c r="L530" s="24">
        <v>27</v>
      </c>
      <c r="Q530" s="24">
        <v>2</v>
      </c>
      <c r="R530" s="24">
        <v>2</v>
      </c>
      <c r="T530" s="24">
        <v>625</v>
      </c>
      <c r="X530" s="24">
        <f t="shared" si="19"/>
        <v>847.5</v>
      </c>
      <c r="Y530" s="8">
        <f t="shared" si="20"/>
        <v>0</v>
      </c>
      <c r="Z530" s="4"/>
    </row>
    <row r="531" spans="1:26" x14ac:dyDescent="0.25">
      <c r="A531" s="34">
        <v>54</v>
      </c>
      <c r="B531" s="31">
        <v>55</v>
      </c>
      <c r="C531" s="4" t="s">
        <v>1254</v>
      </c>
      <c r="D531" s="4" t="s">
        <v>1216</v>
      </c>
      <c r="E531" s="4" t="s">
        <v>1174</v>
      </c>
      <c r="F531" s="4" t="s">
        <v>858</v>
      </c>
      <c r="G531" s="4" t="s">
        <v>1248</v>
      </c>
      <c r="H531" s="4"/>
      <c r="I531" s="24">
        <v>194.2</v>
      </c>
      <c r="J531" s="24">
        <v>125</v>
      </c>
      <c r="K531" s="24">
        <v>20</v>
      </c>
      <c r="L531" s="24">
        <v>17.5</v>
      </c>
      <c r="M531" s="24">
        <v>9.6999999999999993</v>
      </c>
      <c r="R531" s="24">
        <v>1</v>
      </c>
      <c r="T531" s="24">
        <v>21</v>
      </c>
      <c r="X531" s="24">
        <f t="shared" si="19"/>
        <v>194.2</v>
      </c>
      <c r="Y531" s="8">
        <f t="shared" si="20"/>
        <v>0</v>
      </c>
      <c r="Z531" s="4"/>
    </row>
    <row r="532" spans="1:26" x14ac:dyDescent="0.25">
      <c r="A532" s="34">
        <v>4</v>
      </c>
      <c r="B532" s="31">
        <v>4</v>
      </c>
      <c r="C532" s="4" t="s">
        <v>1179</v>
      </c>
      <c r="D532" s="4" t="s">
        <v>1173</v>
      </c>
      <c r="E532" s="4" t="s">
        <v>1174</v>
      </c>
      <c r="F532" s="4" t="s">
        <v>858</v>
      </c>
      <c r="G532" s="4" t="s">
        <v>1180</v>
      </c>
      <c r="H532" s="4"/>
      <c r="I532" s="24">
        <v>203.1</v>
      </c>
      <c r="J532" s="24">
        <v>93.4</v>
      </c>
      <c r="K532" s="24">
        <v>5.7</v>
      </c>
      <c r="L532" s="24">
        <v>11.3</v>
      </c>
      <c r="Q532" s="24">
        <v>1.8</v>
      </c>
      <c r="T532" s="24">
        <v>90.9</v>
      </c>
      <c r="X532" s="24">
        <f t="shared" si="19"/>
        <v>203.10000000000002</v>
      </c>
      <c r="Y532" s="8">
        <f t="shared" si="20"/>
        <v>0</v>
      </c>
      <c r="Z532" s="4"/>
    </row>
    <row r="533" spans="1:26" x14ac:dyDescent="0.25">
      <c r="A533" s="34">
        <v>20</v>
      </c>
      <c r="B533" s="31">
        <v>21</v>
      </c>
      <c r="C533" s="4" t="s">
        <v>1203</v>
      </c>
      <c r="D533" s="4" t="s">
        <v>1201</v>
      </c>
      <c r="E533" s="4" t="s">
        <v>1174</v>
      </c>
      <c r="F533" s="4" t="s">
        <v>858</v>
      </c>
      <c r="G533" s="4" t="s">
        <v>1204</v>
      </c>
      <c r="H533" s="4"/>
      <c r="I533" s="24">
        <v>110.6</v>
      </c>
      <c r="J533" s="24">
        <v>47.6</v>
      </c>
      <c r="K533" s="24">
        <v>12.5</v>
      </c>
      <c r="L533" s="24">
        <v>5.5</v>
      </c>
      <c r="Q533" s="24">
        <v>5</v>
      </c>
      <c r="T533" s="24">
        <v>40</v>
      </c>
      <c r="X533" s="24">
        <f t="shared" si="19"/>
        <v>110.6</v>
      </c>
      <c r="Y533" s="8">
        <f t="shared" si="20"/>
        <v>0</v>
      </c>
      <c r="Z533" s="4"/>
    </row>
    <row r="534" spans="1:26" x14ac:dyDescent="0.25">
      <c r="A534" s="34">
        <v>13</v>
      </c>
      <c r="B534" s="31">
        <v>13</v>
      </c>
      <c r="C534" s="4" t="s">
        <v>1193</v>
      </c>
      <c r="D534" s="4" t="s">
        <v>1190</v>
      </c>
      <c r="E534" s="4" t="s">
        <v>1174</v>
      </c>
      <c r="F534" s="4" t="s">
        <v>858</v>
      </c>
      <c r="G534" s="4" t="s">
        <v>15212</v>
      </c>
      <c r="H534" s="4"/>
      <c r="I534" s="24">
        <v>567.20000000000005</v>
      </c>
      <c r="J534" s="24">
        <v>257.39999999999998</v>
      </c>
      <c r="K534" s="24">
        <v>50.6</v>
      </c>
      <c r="L534" s="24">
        <v>14.7</v>
      </c>
      <c r="P534" s="24">
        <v>40.4</v>
      </c>
      <c r="R534" s="24">
        <v>6.2</v>
      </c>
      <c r="T534" s="24">
        <v>197.9</v>
      </c>
      <c r="X534" s="24">
        <f t="shared" si="19"/>
        <v>567.19999999999993</v>
      </c>
      <c r="Y534" s="8">
        <f t="shared" si="20"/>
        <v>0</v>
      </c>
      <c r="Z534" s="4"/>
    </row>
    <row r="535" spans="1:26" x14ac:dyDescent="0.25">
      <c r="A535" s="34">
        <v>70</v>
      </c>
      <c r="B535" s="31">
        <v>71</v>
      </c>
      <c r="C535" s="4" t="s">
        <v>1280</v>
      </c>
      <c r="D535" s="4" t="s">
        <v>1268</v>
      </c>
      <c r="E535" s="4" t="s">
        <v>1174</v>
      </c>
      <c r="F535" s="4" t="s">
        <v>858</v>
      </c>
      <c r="G535" s="5" t="s">
        <v>1281</v>
      </c>
      <c r="H535" s="4"/>
      <c r="I535" s="24">
        <v>102</v>
      </c>
      <c r="J535" s="24">
        <v>75</v>
      </c>
      <c r="K535" s="24">
        <v>17</v>
      </c>
      <c r="L535" s="24">
        <v>4</v>
      </c>
      <c r="O535" s="24">
        <v>2</v>
      </c>
      <c r="Q535" s="24">
        <v>3</v>
      </c>
      <c r="T535" s="24">
        <v>1</v>
      </c>
      <c r="X535" s="24">
        <f t="shared" si="19"/>
        <v>102</v>
      </c>
      <c r="Y535" s="8">
        <f t="shared" si="20"/>
        <v>0</v>
      </c>
      <c r="Z535" s="4"/>
    </row>
    <row r="536" spans="1:26" x14ac:dyDescent="0.25">
      <c r="A536" s="34">
        <v>24</v>
      </c>
      <c r="B536" s="31">
        <v>25</v>
      </c>
      <c r="C536" s="4" t="s">
        <v>1210</v>
      </c>
      <c r="D536" s="4" t="s">
        <v>1201</v>
      </c>
      <c r="E536" s="4" t="s">
        <v>1174</v>
      </c>
      <c r="F536" s="4" t="s">
        <v>858</v>
      </c>
      <c r="G536" s="5" t="s">
        <v>588</v>
      </c>
      <c r="H536" s="4"/>
      <c r="I536" s="24">
        <v>100.2</v>
      </c>
      <c r="J536" s="24">
        <v>73.5</v>
      </c>
      <c r="K536" s="24">
        <v>4.9000000000000004</v>
      </c>
      <c r="L536" s="24">
        <v>3.5</v>
      </c>
      <c r="Q536" s="24">
        <v>12.4</v>
      </c>
      <c r="R536" s="24">
        <v>5.9</v>
      </c>
      <c r="X536" s="24">
        <f t="shared" si="19"/>
        <v>100.20000000000002</v>
      </c>
      <c r="Y536" s="8">
        <f t="shared" si="20"/>
        <v>0</v>
      </c>
      <c r="Z536" s="4"/>
    </row>
    <row r="537" spans="1:26" x14ac:dyDescent="0.25">
      <c r="A537" s="34">
        <v>17</v>
      </c>
      <c r="B537" s="31">
        <v>17</v>
      </c>
      <c r="C537" s="4" t="s">
        <v>1199</v>
      </c>
      <c r="D537" s="4" t="s">
        <v>1190</v>
      </c>
      <c r="E537" s="4" t="s">
        <v>1174</v>
      </c>
      <c r="F537" s="4" t="s">
        <v>858</v>
      </c>
      <c r="G537" s="4" t="s">
        <v>1200</v>
      </c>
      <c r="H537" s="4"/>
      <c r="I537" s="24">
        <v>171.4</v>
      </c>
      <c r="J537" s="24">
        <v>89.8</v>
      </c>
      <c r="K537" s="24">
        <v>7.6</v>
      </c>
      <c r="L537" s="24">
        <v>0.5</v>
      </c>
      <c r="Q537" s="24">
        <v>0.2</v>
      </c>
      <c r="T537" s="24">
        <v>73.3</v>
      </c>
      <c r="X537" s="24">
        <f t="shared" si="19"/>
        <v>171.39999999999998</v>
      </c>
      <c r="Y537" s="8">
        <f t="shared" si="20"/>
        <v>0</v>
      </c>
      <c r="Z537" s="4"/>
    </row>
    <row r="538" spans="1:26" x14ac:dyDescent="0.25">
      <c r="A538" s="34">
        <v>28</v>
      </c>
      <c r="B538" s="31">
        <v>29</v>
      </c>
      <c r="C538" s="4" t="s">
        <v>1217</v>
      </c>
      <c r="D538" s="4" t="s">
        <v>1216</v>
      </c>
      <c r="E538" s="4" t="s">
        <v>1174</v>
      </c>
      <c r="F538" s="4" t="s">
        <v>858</v>
      </c>
      <c r="G538" s="4" t="s">
        <v>1218</v>
      </c>
      <c r="H538" s="4"/>
      <c r="I538" s="24">
        <v>856.4</v>
      </c>
      <c r="J538" s="24">
        <v>119.5</v>
      </c>
      <c r="K538" s="24">
        <v>178.4</v>
      </c>
      <c r="L538" s="24">
        <v>30.6</v>
      </c>
      <c r="Q538" s="24">
        <v>16.899999999999999</v>
      </c>
      <c r="R538" s="24">
        <v>9.8000000000000007</v>
      </c>
      <c r="T538" s="24">
        <v>501.2</v>
      </c>
      <c r="X538" s="24">
        <f t="shared" si="19"/>
        <v>856.4</v>
      </c>
      <c r="Y538" s="8">
        <f t="shared" si="20"/>
        <v>0</v>
      </c>
      <c r="Z538" s="4"/>
    </row>
    <row r="539" spans="1:26" x14ac:dyDescent="0.25">
      <c r="A539" s="34">
        <v>6</v>
      </c>
      <c r="B539" s="31">
        <v>6</v>
      </c>
      <c r="C539" s="4" t="s">
        <v>1179</v>
      </c>
      <c r="D539" s="4" t="s">
        <v>1173</v>
      </c>
      <c r="E539" s="4" t="s">
        <v>1174</v>
      </c>
      <c r="F539" s="4" t="s">
        <v>858</v>
      </c>
      <c r="G539" s="4" t="s">
        <v>1181</v>
      </c>
      <c r="H539" s="4"/>
      <c r="I539" s="24">
        <v>341</v>
      </c>
      <c r="J539" s="24">
        <v>195.6</v>
      </c>
      <c r="K539" s="24">
        <v>15.3</v>
      </c>
      <c r="L539" s="24">
        <v>5.2</v>
      </c>
      <c r="Q539" s="24">
        <v>2</v>
      </c>
      <c r="T539" s="24">
        <v>122.9</v>
      </c>
      <c r="X539" s="24">
        <f t="shared" si="19"/>
        <v>341</v>
      </c>
      <c r="Y539" s="8">
        <f t="shared" si="20"/>
        <v>0</v>
      </c>
      <c r="Z539" s="4"/>
    </row>
    <row r="540" spans="1:26" x14ac:dyDescent="0.25">
      <c r="A540" s="34">
        <v>38</v>
      </c>
      <c r="B540" s="31">
        <v>39</v>
      </c>
      <c r="C540" s="4" t="s">
        <v>1233</v>
      </c>
      <c r="D540" s="4" t="s">
        <v>1220</v>
      </c>
      <c r="E540" s="4" t="s">
        <v>1174</v>
      </c>
      <c r="F540" s="4" t="s">
        <v>858</v>
      </c>
      <c r="G540" s="4" t="s">
        <v>1234</v>
      </c>
      <c r="H540" s="4"/>
      <c r="I540" s="24">
        <v>500</v>
      </c>
      <c r="J540" s="24">
        <v>260</v>
      </c>
      <c r="K540" s="24">
        <v>25</v>
      </c>
      <c r="Q540" s="24">
        <v>2.5</v>
      </c>
      <c r="R540" s="24">
        <v>12.5</v>
      </c>
      <c r="T540" s="24">
        <v>200</v>
      </c>
      <c r="X540" s="24">
        <f t="shared" si="19"/>
        <v>500</v>
      </c>
      <c r="Y540" s="8">
        <f t="shared" si="20"/>
        <v>0</v>
      </c>
      <c r="Z540" s="4"/>
    </row>
    <row r="541" spans="1:26" x14ac:dyDescent="0.25">
      <c r="A541" s="34">
        <v>25</v>
      </c>
      <c r="B541" s="31">
        <v>26</v>
      </c>
      <c r="C541" s="4" t="s">
        <v>1211</v>
      </c>
      <c r="D541" s="4" t="s">
        <v>1201</v>
      </c>
      <c r="E541" s="4" t="s">
        <v>1174</v>
      </c>
      <c r="F541" s="4" t="s">
        <v>858</v>
      </c>
      <c r="G541" s="4" t="s">
        <v>1212</v>
      </c>
      <c r="H541" s="4"/>
      <c r="I541" s="24">
        <v>356</v>
      </c>
      <c r="J541" s="24">
        <v>160.4</v>
      </c>
      <c r="K541" s="24">
        <v>34.200000000000003</v>
      </c>
      <c r="L541" s="24">
        <v>3.5</v>
      </c>
      <c r="Q541" s="24">
        <v>26.5</v>
      </c>
      <c r="R541" s="24">
        <v>2.8</v>
      </c>
      <c r="T541" s="24">
        <v>128.6</v>
      </c>
      <c r="X541" s="24">
        <f t="shared" si="19"/>
        <v>356</v>
      </c>
      <c r="Y541" s="8">
        <f t="shared" si="20"/>
        <v>0</v>
      </c>
      <c r="Z541" s="4"/>
    </row>
    <row r="542" spans="1:26" x14ac:dyDescent="0.25">
      <c r="A542" s="34">
        <v>9</v>
      </c>
      <c r="B542" s="31">
        <v>9</v>
      </c>
      <c r="C542" s="4" t="s">
        <v>1185</v>
      </c>
      <c r="D542" s="4" t="s">
        <v>1173</v>
      </c>
      <c r="E542" s="4" t="s">
        <v>1174</v>
      </c>
      <c r="F542" s="4" t="s">
        <v>858</v>
      </c>
      <c r="G542" s="4" t="s">
        <v>1186</v>
      </c>
      <c r="H542" s="4"/>
      <c r="I542" s="24">
        <v>116.6</v>
      </c>
      <c r="J542" s="24">
        <v>46.4</v>
      </c>
      <c r="K542" s="24">
        <v>33.5</v>
      </c>
      <c r="L542" s="24">
        <v>15.9</v>
      </c>
      <c r="Q542" s="24">
        <v>0.3</v>
      </c>
      <c r="T542" s="24">
        <v>20.5</v>
      </c>
      <c r="X542" s="24">
        <f t="shared" si="19"/>
        <v>116.60000000000001</v>
      </c>
      <c r="Y542" s="8">
        <f t="shared" si="20"/>
        <v>0</v>
      </c>
      <c r="Z542" s="4"/>
    </row>
    <row r="543" spans="1:26" x14ac:dyDescent="0.25">
      <c r="A543" s="34">
        <v>61</v>
      </c>
      <c r="B543" s="31">
        <v>62</v>
      </c>
      <c r="C543" s="4" t="s">
        <v>1265</v>
      </c>
      <c r="D543" s="4" t="s">
        <v>1256</v>
      </c>
      <c r="E543" s="4" t="s">
        <v>1174</v>
      </c>
      <c r="F543" s="4" t="s">
        <v>858</v>
      </c>
      <c r="G543" s="4" t="s">
        <v>1266</v>
      </c>
      <c r="H543" s="4"/>
      <c r="I543" s="24">
        <v>142</v>
      </c>
      <c r="J543" s="24">
        <v>130</v>
      </c>
      <c r="K543" s="24">
        <v>7</v>
      </c>
      <c r="L543" s="24">
        <v>1</v>
      </c>
      <c r="M543" s="24">
        <v>1.5</v>
      </c>
      <c r="O543" s="24">
        <v>2.5</v>
      </c>
      <c r="X543" s="24">
        <f t="shared" si="19"/>
        <v>142</v>
      </c>
      <c r="Y543" s="8">
        <f t="shared" si="20"/>
        <v>0</v>
      </c>
      <c r="Z543" s="4"/>
    </row>
    <row r="544" spans="1:26" x14ac:dyDescent="0.25">
      <c r="A544" s="34">
        <v>62</v>
      </c>
      <c r="B544" s="31">
        <v>63</v>
      </c>
      <c r="C544" s="4" t="s">
        <v>1267</v>
      </c>
      <c r="D544" s="4" t="s">
        <v>1268</v>
      </c>
      <c r="E544" s="4" t="s">
        <v>1174</v>
      </c>
      <c r="F544" s="4" t="s">
        <v>858</v>
      </c>
      <c r="G544" s="4" t="s">
        <v>1266</v>
      </c>
      <c r="H544" s="4"/>
      <c r="I544" s="24">
        <v>176</v>
      </c>
      <c r="J544" s="24">
        <v>142</v>
      </c>
      <c r="K544" s="24">
        <v>17</v>
      </c>
      <c r="L544" s="24">
        <v>15</v>
      </c>
      <c r="R544" s="24">
        <v>2</v>
      </c>
      <c r="X544" s="24">
        <f t="shared" si="19"/>
        <v>176</v>
      </c>
      <c r="Y544" s="8">
        <f t="shared" si="20"/>
        <v>0</v>
      </c>
      <c r="Z544" s="4"/>
    </row>
    <row r="545" spans="1:26" x14ac:dyDescent="0.25">
      <c r="A545" s="34">
        <v>1</v>
      </c>
      <c r="B545" s="31">
        <v>1</v>
      </c>
      <c r="C545" s="4" t="s">
        <v>1172</v>
      </c>
      <c r="D545" s="4" t="s">
        <v>1173</v>
      </c>
      <c r="E545" s="4" t="s">
        <v>1174</v>
      </c>
      <c r="F545" s="4" t="s">
        <v>858</v>
      </c>
      <c r="G545" s="4" t="s">
        <v>1175</v>
      </c>
      <c r="H545" s="4"/>
      <c r="I545" s="24">
        <v>935.1</v>
      </c>
      <c r="J545" s="24">
        <v>172</v>
      </c>
      <c r="K545" s="24">
        <v>23.8</v>
      </c>
      <c r="L545" s="24">
        <v>7.8</v>
      </c>
      <c r="Q545" s="24">
        <v>4.4000000000000004</v>
      </c>
      <c r="T545" s="24">
        <v>727.1</v>
      </c>
      <c r="X545" s="24">
        <f t="shared" si="19"/>
        <v>935.1</v>
      </c>
      <c r="Y545" s="8">
        <f t="shared" si="20"/>
        <v>0</v>
      </c>
      <c r="Z545" s="4"/>
    </row>
    <row r="546" spans="1:26" x14ac:dyDescent="0.25">
      <c r="A546" s="34">
        <v>60</v>
      </c>
      <c r="B546" s="31">
        <v>61</v>
      </c>
      <c r="C546" s="4" t="s">
        <v>1263</v>
      </c>
      <c r="D546" s="4" t="s">
        <v>1256</v>
      </c>
      <c r="E546" s="4" t="s">
        <v>1174</v>
      </c>
      <c r="F546" s="4" t="s">
        <v>858</v>
      </c>
      <c r="G546" s="4" t="s">
        <v>1264</v>
      </c>
      <c r="H546" s="4"/>
      <c r="I546" s="24">
        <v>116</v>
      </c>
      <c r="J546" s="24">
        <v>22</v>
      </c>
      <c r="K546" s="24">
        <v>11</v>
      </c>
      <c r="L546" s="24">
        <v>11</v>
      </c>
      <c r="Q546" s="24">
        <v>48.8</v>
      </c>
      <c r="R546" s="24">
        <v>0.2</v>
      </c>
      <c r="T546" s="24">
        <v>23</v>
      </c>
      <c r="X546" s="24">
        <f t="shared" si="19"/>
        <v>116</v>
      </c>
      <c r="Y546" s="8">
        <f t="shared" si="20"/>
        <v>0</v>
      </c>
      <c r="Z546" s="4"/>
    </row>
    <row r="547" spans="1:26" x14ac:dyDescent="0.25">
      <c r="A547" s="34">
        <v>14</v>
      </c>
      <c r="B547" s="31">
        <v>14</v>
      </c>
      <c r="C547" s="4" t="s">
        <v>1194</v>
      </c>
      <c r="D547" s="4" t="s">
        <v>1190</v>
      </c>
      <c r="E547" s="4" t="s">
        <v>1174</v>
      </c>
      <c r="F547" s="4" t="s">
        <v>858</v>
      </c>
      <c r="G547" s="4" t="s">
        <v>884</v>
      </c>
      <c r="H547" s="4"/>
      <c r="I547" s="24">
        <v>146.1</v>
      </c>
      <c r="J547" s="24">
        <v>34.5</v>
      </c>
      <c r="T547" s="24">
        <v>111.6</v>
      </c>
      <c r="X547" s="24">
        <f t="shared" si="19"/>
        <v>146.1</v>
      </c>
      <c r="Y547" s="8">
        <f t="shared" si="20"/>
        <v>0</v>
      </c>
      <c r="Z547" s="4"/>
    </row>
    <row r="548" spans="1:26" x14ac:dyDescent="0.25">
      <c r="A548" s="34">
        <v>22</v>
      </c>
      <c r="B548" s="31">
        <v>23</v>
      </c>
      <c r="C548" s="4" t="s">
        <v>1206</v>
      </c>
      <c r="D548" s="4" t="s">
        <v>1201</v>
      </c>
      <c r="E548" s="4" t="s">
        <v>1174</v>
      </c>
      <c r="F548" s="4" t="s">
        <v>858</v>
      </c>
      <c r="G548" s="4" t="s">
        <v>1207</v>
      </c>
      <c r="H548" s="4"/>
      <c r="I548" s="24">
        <v>917.1</v>
      </c>
      <c r="J548" s="24">
        <v>176.7</v>
      </c>
      <c r="K548" s="24">
        <v>41.5</v>
      </c>
      <c r="L548" s="24">
        <v>21.3</v>
      </c>
      <c r="Q548" s="24">
        <v>3.4</v>
      </c>
      <c r="R548" s="24">
        <v>7.7</v>
      </c>
      <c r="T548" s="24">
        <v>666.5</v>
      </c>
      <c r="X548" s="24">
        <f t="shared" si="19"/>
        <v>917.1</v>
      </c>
      <c r="Y548" s="8">
        <f t="shared" si="20"/>
        <v>0</v>
      </c>
      <c r="Z548" s="11"/>
    </row>
    <row r="549" spans="1:26" x14ac:dyDescent="0.25">
      <c r="A549" s="34">
        <v>27</v>
      </c>
      <c r="B549" s="31">
        <v>28</v>
      </c>
      <c r="C549" s="4" t="s">
        <v>1215</v>
      </c>
      <c r="D549" s="4" t="s">
        <v>1216</v>
      </c>
      <c r="E549" s="4" t="s">
        <v>1174</v>
      </c>
      <c r="F549" s="4" t="s">
        <v>858</v>
      </c>
      <c r="G549" s="4" t="s">
        <v>1207</v>
      </c>
      <c r="H549" s="4"/>
      <c r="I549" s="24">
        <v>159.5</v>
      </c>
      <c r="J549" s="24">
        <v>146.5</v>
      </c>
      <c r="K549" s="24">
        <v>6</v>
      </c>
      <c r="L549" s="24">
        <v>3.2</v>
      </c>
      <c r="Q549" s="24">
        <v>1.6</v>
      </c>
      <c r="R549" s="24">
        <v>2.2000000000000002</v>
      </c>
      <c r="X549" s="24">
        <f t="shared" si="19"/>
        <v>159.49999999999997</v>
      </c>
      <c r="Y549" s="8">
        <f t="shared" si="20"/>
        <v>0</v>
      </c>
      <c r="Z549" s="4"/>
    </row>
    <row r="550" spans="1:26" x14ac:dyDescent="0.25">
      <c r="A550" s="34">
        <v>32</v>
      </c>
      <c r="B550" s="31">
        <v>33</v>
      </c>
      <c r="C550" s="4" t="s">
        <v>1225</v>
      </c>
      <c r="D550" s="4" t="s">
        <v>1201</v>
      </c>
      <c r="E550" s="4" t="s">
        <v>1174</v>
      </c>
      <c r="F550" s="4" t="s">
        <v>858</v>
      </c>
      <c r="G550" s="4" t="s">
        <v>1207</v>
      </c>
      <c r="H550" s="4"/>
      <c r="I550" s="24">
        <v>358.4</v>
      </c>
      <c r="J550" s="24">
        <v>172.5</v>
      </c>
      <c r="K550" s="24">
        <v>31.3</v>
      </c>
      <c r="L550" s="24">
        <v>97.5</v>
      </c>
      <c r="Q550" s="24">
        <v>48.7</v>
      </c>
      <c r="R550" s="24">
        <v>8.4</v>
      </c>
      <c r="X550" s="24">
        <f t="shared" si="19"/>
        <v>358.4</v>
      </c>
      <c r="Y550" s="8">
        <f t="shared" si="20"/>
        <v>0</v>
      </c>
      <c r="Z550" s="4"/>
    </row>
    <row r="551" spans="1:26" x14ac:dyDescent="0.25">
      <c r="A551" s="34">
        <v>15</v>
      </c>
      <c r="B551" s="31">
        <v>15</v>
      </c>
      <c r="C551" s="4" t="s">
        <v>1195</v>
      </c>
      <c r="D551" s="4" t="s">
        <v>1190</v>
      </c>
      <c r="E551" s="4" t="s">
        <v>1174</v>
      </c>
      <c r="F551" s="4" t="s">
        <v>858</v>
      </c>
      <c r="G551" s="4" t="s">
        <v>1196</v>
      </c>
      <c r="H551" s="4"/>
      <c r="I551" s="24">
        <v>312.10000000000002</v>
      </c>
      <c r="J551" s="24">
        <v>124.1</v>
      </c>
      <c r="K551" s="24">
        <v>35.6</v>
      </c>
      <c r="L551" s="24">
        <v>13.7</v>
      </c>
      <c r="Q551" s="24">
        <v>24.2</v>
      </c>
      <c r="T551" s="24">
        <v>114.5</v>
      </c>
      <c r="X551" s="24">
        <f t="shared" si="19"/>
        <v>312.09999999999997</v>
      </c>
      <c r="Y551" s="8">
        <f t="shared" si="20"/>
        <v>0</v>
      </c>
      <c r="Z551" s="11"/>
    </row>
    <row r="552" spans="1:26" x14ac:dyDescent="0.25">
      <c r="A552" s="34">
        <v>43</v>
      </c>
      <c r="B552" s="31">
        <v>44</v>
      </c>
      <c r="C552" s="4" t="s">
        <v>1216</v>
      </c>
      <c r="D552" s="4" t="s">
        <v>1216</v>
      </c>
      <c r="E552" s="4" t="s">
        <v>1174</v>
      </c>
      <c r="F552" s="4" t="s">
        <v>858</v>
      </c>
      <c r="G552" s="5" t="s">
        <v>1241</v>
      </c>
      <c r="H552" s="4"/>
      <c r="I552" s="24">
        <v>253</v>
      </c>
      <c r="J552" s="24">
        <v>203</v>
      </c>
      <c r="K552" s="24">
        <v>22.5</v>
      </c>
      <c r="P552" s="24">
        <v>0.5</v>
      </c>
      <c r="Q552" s="24">
        <v>21.5</v>
      </c>
      <c r="R552" s="24">
        <v>5.5</v>
      </c>
      <c r="X552" s="24">
        <f t="shared" si="19"/>
        <v>253</v>
      </c>
      <c r="Y552" s="8">
        <f t="shared" si="20"/>
        <v>0</v>
      </c>
      <c r="Z552" s="4"/>
    </row>
    <row r="553" spans="1:26" x14ac:dyDescent="0.25">
      <c r="A553" s="34">
        <v>46</v>
      </c>
      <c r="B553" s="31">
        <v>47</v>
      </c>
      <c r="C553" s="4" t="s">
        <v>1244</v>
      </c>
      <c r="D553" s="4" t="s">
        <v>1216</v>
      </c>
      <c r="E553" s="4" t="s">
        <v>1174</v>
      </c>
      <c r="F553" s="4" t="s">
        <v>858</v>
      </c>
      <c r="G553" s="4" t="s">
        <v>1241</v>
      </c>
      <c r="H553" s="4"/>
      <c r="I553" s="24">
        <v>84.5</v>
      </c>
      <c r="J553" s="24">
        <v>73</v>
      </c>
      <c r="K553" s="24">
        <v>7</v>
      </c>
      <c r="Q553" s="24">
        <v>1.2</v>
      </c>
      <c r="R553" s="24">
        <v>3.3</v>
      </c>
      <c r="X553" s="24">
        <f t="shared" si="19"/>
        <v>84.5</v>
      </c>
      <c r="Y553" s="8">
        <f t="shared" si="20"/>
        <v>0</v>
      </c>
      <c r="Z553" s="4"/>
    </row>
    <row r="554" spans="1:26" x14ac:dyDescent="0.25">
      <c r="A554" s="34">
        <v>47</v>
      </c>
      <c r="B554" s="31">
        <v>48</v>
      </c>
      <c r="C554" s="4" t="s">
        <v>1245</v>
      </c>
      <c r="D554" s="4" t="s">
        <v>1216</v>
      </c>
      <c r="E554" s="4" t="s">
        <v>1174</v>
      </c>
      <c r="F554" s="4" t="s">
        <v>858</v>
      </c>
      <c r="G554" s="4" t="s">
        <v>1241</v>
      </c>
      <c r="H554" s="4"/>
      <c r="I554" s="24">
        <v>346</v>
      </c>
      <c r="J554" s="24">
        <v>3</v>
      </c>
      <c r="K554" s="24">
        <v>336</v>
      </c>
      <c r="R554" s="24">
        <v>7</v>
      </c>
      <c r="X554" s="24">
        <f t="shared" si="19"/>
        <v>346</v>
      </c>
      <c r="Y554" s="8">
        <f t="shared" si="20"/>
        <v>0</v>
      </c>
      <c r="Z554" s="4"/>
    </row>
    <row r="555" spans="1:26" x14ac:dyDescent="0.25">
      <c r="A555" s="34">
        <v>48</v>
      </c>
      <c r="B555" s="31">
        <v>49</v>
      </c>
      <c r="C555" s="4" t="s">
        <v>1246</v>
      </c>
      <c r="D555" s="4" t="s">
        <v>1216</v>
      </c>
      <c r="E555" s="4" t="s">
        <v>1174</v>
      </c>
      <c r="F555" s="4" t="s">
        <v>858</v>
      </c>
      <c r="G555" s="4" t="s">
        <v>1241</v>
      </c>
      <c r="H555" s="4"/>
      <c r="I555" s="24">
        <v>221</v>
      </c>
      <c r="J555" s="24">
        <v>157</v>
      </c>
      <c r="K555" s="24">
        <v>26</v>
      </c>
      <c r="M555" s="24">
        <v>33</v>
      </c>
      <c r="Q555" s="24">
        <v>2</v>
      </c>
      <c r="R555" s="24">
        <v>3</v>
      </c>
      <c r="X555" s="24">
        <f t="shared" si="19"/>
        <v>221</v>
      </c>
      <c r="Y555" s="8">
        <f t="shared" si="20"/>
        <v>0</v>
      </c>
      <c r="Z555" s="4"/>
    </row>
    <row r="556" spans="1:26" x14ac:dyDescent="0.25">
      <c r="A556" s="34">
        <v>50</v>
      </c>
      <c r="B556" s="31">
        <v>51</v>
      </c>
      <c r="C556" s="4" t="s">
        <v>1249</v>
      </c>
      <c r="D556" s="4" t="s">
        <v>1216</v>
      </c>
      <c r="E556" s="4" t="s">
        <v>1174</v>
      </c>
      <c r="F556" s="4" t="s">
        <v>858</v>
      </c>
      <c r="G556" s="4" t="s">
        <v>1241</v>
      </c>
      <c r="H556" s="4"/>
      <c r="I556" s="24">
        <v>966</v>
      </c>
      <c r="J556" s="24">
        <v>42</v>
      </c>
      <c r="K556" s="24">
        <v>18</v>
      </c>
      <c r="R556" s="24">
        <v>6</v>
      </c>
      <c r="T556" s="24">
        <v>900</v>
      </c>
      <c r="X556" s="24">
        <f t="shared" ref="X556:X587" si="21">SUM(J556:W556)</f>
        <v>966</v>
      </c>
      <c r="Y556" s="8">
        <f t="shared" si="20"/>
        <v>0</v>
      </c>
      <c r="Z556" s="4"/>
    </row>
    <row r="557" spans="1:26" x14ac:dyDescent="0.25">
      <c r="A557" s="34">
        <v>71</v>
      </c>
      <c r="B557" s="31">
        <v>72</v>
      </c>
      <c r="C557" s="4" t="s">
        <v>1190</v>
      </c>
      <c r="D557" s="4" t="s">
        <v>1268</v>
      </c>
      <c r="E557" s="4" t="s">
        <v>1174</v>
      </c>
      <c r="F557" s="4" t="s">
        <v>858</v>
      </c>
      <c r="G557" s="5" t="s">
        <v>1282</v>
      </c>
      <c r="H557" s="4"/>
      <c r="I557" s="24">
        <v>218.4</v>
      </c>
      <c r="J557" s="24">
        <v>50</v>
      </c>
      <c r="K557" s="24">
        <v>2</v>
      </c>
      <c r="L557" s="24">
        <v>10</v>
      </c>
      <c r="P557" s="24">
        <v>34.5</v>
      </c>
      <c r="Q557" s="24">
        <v>121.9</v>
      </c>
      <c r="X557" s="24">
        <f t="shared" si="21"/>
        <v>218.4</v>
      </c>
      <c r="Y557" s="8">
        <f t="shared" si="20"/>
        <v>0</v>
      </c>
      <c r="Z557" s="4"/>
    </row>
    <row r="558" spans="1:26" x14ac:dyDescent="0.25">
      <c r="A558" s="34">
        <v>67</v>
      </c>
      <c r="B558" s="31">
        <v>68</v>
      </c>
      <c r="C558" s="4" t="s">
        <v>1274</v>
      </c>
      <c r="D558" s="4" t="s">
        <v>1268</v>
      </c>
      <c r="E558" s="4" t="s">
        <v>1174</v>
      </c>
      <c r="F558" s="4" t="s">
        <v>858</v>
      </c>
      <c r="G558" s="5" t="s">
        <v>1275</v>
      </c>
      <c r="H558" s="4"/>
      <c r="I558" s="24">
        <v>559</v>
      </c>
      <c r="J558" s="24">
        <v>430</v>
      </c>
      <c r="K558" s="24">
        <v>25</v>
      </c>
      <c r="L558" s="24">
        <v>15</v>
      </c>
      <c r="O558" s="24">
        <v>2</v>
      </c>
      <c r="Q558" s="24">
        <v>33</v>
      </c>
      <c r="R558" s="24">
        <v>2</v>
      </c>
      <c r="S558" s="24">
        <v>2</v>
      </c>
      <c r="T558" s="24">
        <v>50</v>
      </c>
      <c r="X558" s="24">
        <f t="shared" si="21"/>
        <v>559</v>
      </c>
      <c r="Y558" s="8">
        <f t="shared" si="20"/>
        <v>0</v>
      </c>
      <c r="Z558" s="4"/>
    </row>
    <row r="559" spans="1:26" x14ac:dyDescent="0.25">
      <c r="A559" s="34">
        <v>33</v>
      </c>
      <c r="B559" s="31">
        <v>34</v>
      </c>
      <c r="C559" s="4" t="s">
        <v>1226</v>
      </c>
      <c r="D559" s="4" t="s">
        <v>1201</v>
      </c>
      <c r="E559" s="4" t="s">
        <v>1174</v>
      </c>
      <c r="F559" s="4" t="s">
        <v>858</v>
      </c>
      <c r="G559" s="4" t="s">
        <v>1227</v>
      </c>
      <c r="H559" s="4"/>
      <c r="I559" s="24">
        <v>330</v>
      </c>
      <c r="J559" s="24">
        <v>172</v>
      </c>
      <c r="K559" s="24">
        <v>30</v>
      </c>
      <c r="L559" s="24">
        <v>15</v>
      </c>
      <c r="R559" s="24">
        <v>7</v>
      </c>
      <c r="T559" s="24">
        <v>106</v>
      </c>
      <c r="X559" s="24">
        <f t="shared" si="21"/>
        <v>330</v>
      </c>
      <c r="Y559" s="8">
        <f t="shared" si="20"/>
        <v>0</v>
      </c>
      <c r="Z559" s="4"/>
    </row>
    <row r="560" spans="1:26" x14ac:dyDescent="0.25">
      <c r="A560" s="34">
        <v>5</v>
      </c>
      <c r="B560" s="31">
        <v>5</v>
      </c>
      <c r="C560" s="4" t="s">
        <v>1179</v>
      </c>
      <c r="D560" s="4" t="s">
        <v>1173</v>
      </c>
      <c r="E560" s="4" t="s">
        <v>1174</v>
      </c>
      <c r="F560" s="4" t="s">
        <v>858</v>
      </c>
      <c r="G560" s="4" t="s">
        <v>1135</v>
      </c>
      <c r="H560" s="4"/>
      <c r="I560" s="24">
        <v>225.1</v>
      </c>
      <c r="J560" s="24">
        <v>74.7</v>
      </c>
      <c r="K560" s="24">
        <v>15</v>
      </c>
      <c r="L560" s="24">
        <v>12.5</v>
      </c>
      <c r="Q560" s="24">
        <v>6.5</v>
      </c>
      <c r="T560" s="24">
        <v>116.4</v>
      </c>
      <c r="X560" s="24">
        <f t="shared" si="21"/>
        <v>225.10000000000002</v>
      </c>
      <c r="Y560" s="8">
        <f t="shared" si="20"/>
        <v>0</v>
      </c>
      <c r="Z560" s="4"/>
    </row>
    <row r="561" spans="1:26" x14ac:dyDescent="0.25">
      <c r="A561" s="34">
        <v>2</v>
      </c>
      <c r="B561" s="31">
        <v>2</v>
      </c>
      <c r="C561" s="4" t="s">
        <v>1176</v>
      </c>
      <c r="D561" s="4" t="s">
        <v>1173</v>
      </c>
      <c r="E561" s="4" t="s">
        <v>1174</v>
      </c>
      <c r="F561" s="4" t="s">
        <v>858</v>
      </c>
      <c r="G561" s="4" t="s">
        <v>1177</v>
      </c>
      <c r="H561" s="4"/>
      <c r="I561" s="24">
        <v>203.2</v>
      </c>
      <c r="J561" s="24">
        <v>87.6</v>
      </c>
      <c r="K561" s="24">
        <v>15.2</v>
      </c>
      <c r="L561" s="24">
        <v>10.7</v>
      </c>
      <c r="Q561" s="24">
        <v>2.9</v>
      </c>
      <c r="T561" s="24">
        <v>86.8</v>
      </c>
      <c r="X561" s="24">
        <f t="shared" si="21"/>
        <v>203.2</v>
      </c>
      <c r="Y561" s="8">
        <f t="shared" si="20"/>
        <v>0</v>
      </c>
      <c r="Z561" s="4"/>
    </row>
    <row r="562" spans="1:26" x14ac:dyDescent="0.25">
      <c r="A562" s="34">
        <v>21</v>
      </c>
      <c r="B562" s="31">
        <v>22</v>
      </c>
      <c r="C562" s="4" t="s">
        <v>1205</v>
      </c>
      <c r="D562" s="4" t="s">
        <v>1201</v>
      </c>
      <c r="E562" s="4" t="s">
        <v>1174</v>
      </c>
      <c r="F562" s="4" t="s">
        <v>858</v>
      </c>
      <c r="G562" s="4" t="s">
        <v>1177</v>
      </c>
      <c r="H562" s="4"/>
      <c r="I562" s="24">
        <v>111.5</v>
      </c>
      <c r="J562" s="24">
        <v>68.599999999999994</v>
      </c>
      <c r="K562" s="24">
        <v>9.3000000000000007</v>
      </c>
      <c r="Q562" s="24">
        <v>3.5</v>
      </c>
      <c r="T562" s="24">
        <v>30.1</v>
      </c>
      <c r="X562" s="24">
        <f t="shared" si="21"/>
        <v>111.5</v>
      </c>
      <c r="Y562" s="8">
        <f t="shared" si="20"/>
        <v>0</v>
      </c>
      <c r="Z562" s="4"/>
    </row>
    <row r="563" spans="1:26" x14ac:dyDescent="0.25">
      <c r="A563" s="34">
        <v>68</v>
      </c>
      <c r="B563" s="31">
        <v>69</v>
      </c>
      <c r="C563" s="4" t="s">
        <v>1276</v>
      </c>
      <c r="D563" s="4" t="s">
        <v>1268</v>
      </c>
      <c r="E563" s="4" t="s">
        <v>1174</v>
      </c>
      <c r="F563" s="4" t="s">
        <v>858</v>
      </c>
      <c r="G563" s="5" t="s">
        <v>1277</v>
      </c>
      <c r="H563" s="4"/>
      <c r="I563" s="24">
        <v>135</v>
      </c>
      <c r="J563" s="24">
        <v>86</v>
      </c>
      <c r="K563" s="24">
        <v>9.1</v>
      </c>
      <c r="L563" s="24">
        <v>4</v>
      </c>
      <c r="M563" s="24">
        <v>0.2</v>
      </c>
      <c r="O563" s="24">
        <v>0.7</v>
      </c>
      <c r="T563" s="24">
        <v>35</v>
      </c>
      <c r="X563" s="24">
        <f t="shared" si="21"/>
        <v>135</v>
      </c>
      <c r="Y563" s="8">
        <f t="shared" si="20"/>
        <v>0</v>
      </c>
      <c r="Z563" s="4"/>
    </row>
    <row r="564" spans="1:26" x14ac:dyDescent="0.25">
      <c r="A564" s="34">
        <v>11</v>
      </c>
      <c r="B564" s="31">
        <v>11</v>
      </c>
      <c r="C564" s="4" t="s">
        <v>1189</v>
      </c>
      <c r="D564" s="4" t="s">
        <v>1190</v>
      </c>
      <c r="E564" s="4" t="s">
        <v>1174</v>
      </c>
      <c r="F564" s="4" t="s">
        <v>858</v>
      </c>
      <c r="G564" s="4" t="s">
        <v>935</v>
      </c>
      <c r="H564" s="4"/>
      <c r="I564" s="24">
        <v>248.6</v>
      </c>
      <c r="J564" s="24">
        <v>104.4</v>
      </c>
      <c r="K564" s="24">
        <v>8.8000000000000007</v>
      </c>
      <c r="L564" s="24">
        <v>3.8</v>
      </c>
      <c r="Q564" s="24">
        <v>1.7</v>
      </c>
      <c r="T564" s="24">
        <v>129.9</v>
      </c>
      <c r="X564" s="24">
        <f t="shared" si="21"/>
        <v>248.60000000000002</v>
      </c>
      <c r="Y564" s="8">
        <f t="shared" si="20"/>
        <v>0</v>
      </c>
      <c r="Z564" s="4"/>
    </row>
    <row r="565" spans="1:26" x14ac:dyDescent="0.25">
      <c r="A565" s="34">
        <v>16</v>
      </c>
      <c r="B565" s="31">
        <v>16</v>
      </c>
      <c r="C565" s="4" t="s">
        <v>1197</v>
      </c>
      <c r="D565" s="4" t="s">
        <v>1190</v>
      </c>
      <c r="E565" s="4" t="s">
        <v>1174</v>
      </c>
      <c r="F565" s="4" t="s">
        <v>858</v>
      </c>
      <c r="G565" s="4" t="s">
        <v>1198</v>
      </c>
      <c r="H565" s="4"/>
      <c r="I565" s="24">
        <v>232</v>
      </c>
      <c r="J565" s="24">
        <v>42.7</v>
      </c>
      <c r="K565" s="24">
        <v>6.1</v>
      </c>
      <c r="L565" s="24">
        <v>7.2</v>
      </c>
      <c r="T565" s="24">
        <v>176</v>
      </c>
      <c r="X565" s="24">
        <f t="shared" si="21"/>
        <v>232</v>
      </c>
      <c r="Y565" s="8">
        <f t="shared" si="20"/>
        <v>0</v>
      </c>
      <c r="Z565" s="4"/>
    </row>
    <row r="566" spans="1:26" x14ac:dyDescent="0.25">
      <c r="A566" s="34">
        <v>69</v>
      </c>
      <c r="B566" s="31">
        <v>70</v>
      </c>
      <c r="C566" s="4" t="s">
        <v>1278</v>
      </c>
      <c r="D566" s="4" t="s">
        <v>1268</v>
      </c>
      <c r="E566" s="4" t="s">
        <v>1174</v>
      </c>
      <c r="F566" s="4" t="s">
        <v>858</v>
      </c>
      <c r="G566" s="5" t="s">
        <v>1279</v>
      </c>
      <c r="H566" s="4"/>
      <c r="I566" s="24">
        <v>679.8</v>
      </c>
      <c r="J566" s="24">
        <v>554</v>
      </c>
      <c r="K566" s="24">
        <v>37</v>
      </c>
      <c r="L566" s="24">
        <v>26</v>
      </c>
      <c r="M566" s="24">
        <v>3</v>
      </c>
      <c r="P566" s="24">
        <v>17.5</v>
      </c>
      <c r="Q566" s="24">
        <v>39.5</v>
      </c>
      <c r="R566" s="24">
        <v>2</v>
      </c>
      <c r="S566" s="24">
        <v>0.8</v>
      </c>
      <c r="X566" s="24">
        <f t="shared" si="21"/>
        <v>679.8</v>
      </c>
      <c r="Y566" s="8">
        <f t="shared" si="20"/>
        <v>0</v>
      </c>
      <c r="Z566" s="4"/>
    </row>
    <row r="567" spans="1:26" x14ac:dyDescent="0.25">
      <c r="A567" s="34">
        <v>29</v>
      </c>
      <c r="B567" s="31">
        <v>30</v>
      </c>
      <c r="C567" s="4" t="s">
        <v>1219</v>
      </c>
      <c r="D567" s="4" t="s">
        <v>1220</v>
      </c>
      <c r="E567" s="4" t="s">
        <v>1174</v>
      </c>
      <c r="F567" s="4" t="s">
        <v>858</v>
      </c>
      <c r="G567" s="4" t="s">
        <v>9</v>
      </c>
      <c r="H567" s="4"/>
      <c r="I567" s="24">
        <v>109.1</v>
      </c>
      <c r="J567" s="24">
        <v>88.2</v>
      </c>
      <c r="K567" s="24">
        <v>0.8</v>
      </c>
      <c r="L567" s="24">
        <v>13.8</v>
      </c>
      <c r="Q567" s="24">
        <v>5.2</v>
      </c>
      <c r="R567" s="24">
        <v>1.1000000000000001</v>
      </c>
      <c r="X567" s="24">
        <f t="shared" si="21"/>
        <v>109.1</v>
      </c>
      <c r="Y567" s="8">
        <f t="shared" si="20"/>
        <v>0</v>
      </c>
      <c r="Z567" s="4"/>
    </row>
    <row r="568" spans="1:26" x14ac:dyDescent="0.25">
      <c r="A568" s="34">
        <v>26</v>
      </c>
      <c r="B568" s="31">
        <v>27</v>
      </c>
      <c r="C568" s="4" t="s">
        <v>1213</v>
      </c>
      <c r="D568" s="4" t="s">
        <v>1201</v>
      </c>
      <c r="E568" s="4" t="s">
        <v>1174</v>
      </c>
      <c r="F568" s="4" t="s">
        <v>858</v>
      </c>
      <c r="G568" s="4" t="s">
        <v>1214</v>
      </c>
      <c r="H568" s="4"/>
      <c r="I568" s="24">
        <v>227.3</v>
      </c>
      <c r="J568" s="24">
        <v>175</v>
      </c>
      <c r="K568" s="24">
        <v>10.6</v>
      </c>
      <c r="L568" s="24">
        <v>9.3000000000000007</v>
      </c>
      <c r="Q568" s="24">
        <v>15</v>
      </c>
      <c r="T568" s="24">
        <v>17.399999999999999</v>
      </c>
      <c r="X568" s="24">
        <f t="shared" si="21"/>
        <v>227.3</v>
      </c>
      <c r="Y568" s="8">
        <f t="shared" si="20"/>
        <v>0</v>
      </c>
      <c r="Z568" s="4"/>
    </row>
    <row r="569" spans="1:26" x14ac:dyDescent="0.25">
      <c r="A569" s="34">
        <v>52</v>
      </c>
      <c r="B569" s="31">
        <v>53</v>
      </c>
      <c r="C569" s="4" t="s">
        <v>1250</v>
      </c>
      <c r="D569" s="4" t="s">
        <v>1216</v>
      </c>
      <c r="E569" s="4" t="s">
        <v>1174</v>
      </c>
      <c r="F569" s="4" t="s">
        <v>858</v>
      </c>
      <c r="G569" s="4" t="s">
        <v>1252</v>
      </c>
      <c r="H569" s="4"/>
      <c r="I569" s="24">
        <v>178.3</v>
      </c>
      <c r="J569" s="24">
        <v>55</v>
      </c>
      <c r="K569" s="24">
        <v>6.3</v>
      </c>
      <c r="L569" s="24">
        <v>5</v>
      </c>
      <c r="P569" s="24">
        <v>6</v>
      </c>
      <c r="Q569" s="24">
        <v>19</v>
      </c>
      <c r="R569" s="24">
        <v>14</v>
      </c>
      <c r="T569" s="24">
        <v>73</v>
      </c>
      <c r="X569" s="24">
        <f t="shared" si="21"/>
        <v>178.3</v>
      </c>
      <c r="Y569" s="8">
        <f t="shared" si="20"/>
        <v>0</v>
      </c>
      <c r="Z569" s="4"/>
    </row>
    <row r="570" spans="1:26" x14ac:dyDescent="0.25">
      <c r="A570" s="34">
        <v>55</v>
      </c>
      <c r="B570" s="31">
        <v>56</v>
      </c>
      <c r="C570" s="4" t="s">
        <v>1255</v>
      </c>
      <c r="D570" s="4" t="s">
        <v>1256</v>
      </c>
      <c r="E570" s="4" t="s">
        <v>1174</v>
      </c>
      <c r="F570" s="4" t="s">
        <v>858</v>
      </c>
      <c r="G570" s="4" t="s">
        <v>1257</v>
      </c>
      <c r="H570" s="4"/>
      <c r="I570" s="24">
        <v>116</v>
      </c>
      <c r="J570" s="24">
        <v>68</v>
      </c>
      <c r="K570" s="24">
        <v>14</v>
      </c>
      <c r="L570" s="24">
        <v>14</v>
      </c>
      <c r="Q570" s="24">
        <v>13</v>
      </c>
      <c r="R570" s="24">
        <v>7</v>
      </c>
      <c r="X570" s="24">
        <f t="shared" si="21"/>
        <v>116</v>
      </c>
      <c r="Y570" s="8">
        <f t="shared" si="20"/>
        <v>0</v>
      </c>
      <c r="Z570" s="4"/>
    </row>
    <row r="571" spans="1:26" x14ac:dyDescent="0.25">
      <c r="A571" s="34">
        <v>59</v>
      </c>
      <c r="B571" s="31">
        <v>60</v>
      </c>
      <c r="C571" s="4" t="s">
        <v>1261</v>
      </c>
      <c r="D571" s="4" t="s">
        <v>1256</v>
      </c>
      <c r="E571" s="4" t="s">
        <v>1174</v>
      </c>
      <c r="F571" s="4" t="s">
        <v>858</v>
      </c>
      <c r="G571" s="4" t="s">
        <v>1262</v>
      </c>
      <c r="H571" s="4"/>
      <c r="I571" s="24">
        <v>195</v>
      </c>
      <c r="J571" s="24">
        <v>140</v>
      </c>
      <c r="K571" s="24">
        <v>25</v>
      </c>
      <c r="L571" s="24">
        <v>10</v>
      </c>
      <c r="P571" s="24">
        <v>2</v>
      </c>
      <c r="Q571" s="24">
        <v>11.5</v>
      </c>
      <c r="R571" s="24">
        <v>6.5</v>
      </c>
      <c r="X571" s="24">
        <f t="shared" si="21"/>
        <v>195</v>
      </c>
      <c r="Y571" s="8">
        <f t="shared" si="20"/>
        <v>0</v>
      </c>
      <c r="Z571" s="4"/>
    </row>
    <row r="572" spans="1:26" x14ac:dyDescent="0.25">
      <c r="A572" s="34">
        <v>34</v>
      </c>
      <c r="B572" s="31">
        <v>35</v>
      </c>
      <c r="C572" s="4" t="s">
        <v>1228</v>
      </c>
      <c r="D572" s="4" t="s">
        <v>1229</v>
      </c>
      <c r="E572" s="4" t="s">
        <v>1174</v>
      </c>
      <c r="F572" s="4" t="s">
        <v>858</v>
      </c>
      <c r="G572" s="4" t="s">
        <v>45</v>
      </c>
      <c r="H572" s="4"/>
      <c r="I572" s="24">
        <v>220</v>
      </c>
      <c r="J572" s="24">
        <v>150</v>
      </c>
      <c r="L572" s="24">
        <v>67</v>
      </c>
      <c r="R572" s="24">
        <v>3</v>
      </c>
      <c r="X572" s="24">
        <f t="shared" si="21"/>
        <v>220</v>
      </c>
      <c r="Y572" s="8">
        <f t="shared" si="20"/>
        <v>0</v>
      </c>
      <c r="Z572" s="4"/>
    </row>
    <row r="573" spans="1:26" x14ac:dyDescent="0.25">
      <c r="A573" s="34">
        <v>35</v>
      </c>
      <c r="B573" s="31">
        <v>36</v>
      </c>
      <c r="C573" s="4" t="s">
        <v>1230</v>
      </c>
      <c r="D573" s="4" t="s">
        <v>1229</v>
      </c>
      <c r="E573" s="4" t="s">
        <v>1174</v>
      </c>
      <c r="F573" s="4" t="s">
        <v>858</v>
      </c>
      <c r="G573" s="4" t="s">
        <v>45</v>
      </c>
      <c r="H573" s="4"/>
      <c r="I573" s="24">
        <v>242.3</v>
      </c>
      <c r="J573" s="24">
        <v>142.30000000000001</v>
      </c>
      <c r="K573" s="24">
        <v>54</v>
      </c>
      <c r="L573" s="24">
        <v>36</v>
      </c>
      <c r="P573" s="24">
        <v>0.3</v>
      </c>
      <c r="Q573" s="24">
        <v>4.7</v>
      </c>
      <c r="R573" s="24">
        <v>5</v>
      </c>
      <c r="X573" s="24">
        <f t="shared" si="21"/>
        <v>242.3</v>
      </c>
      <c r="Y573" s="8">
        <f t="shared" si="20"/>
        <v>0</v>
      </c>
      <c r="Z573" s="4"/>
    </row>
    <row r="574" spans="1:26" x14ac:dyDescent="0.25">
      <c r="A574" s="34">
        <v>36</v>
      </c>
      <c r="B574" s="31">
        <v>37</v>
      </c>
      <c r="C574" s="4" t="s">
        <v>1231</v>
      </c>
      <c r="D574" s="4" t="s">
        <v>1229</v>
      </c>
      <c r="E574" s="4" t="s">
        <v>1174</v>
      </c>
      <c r="F574" s="4" t="s">
        <v>858</v>
      </c>
      <c r="G574" s="4" t="s">
        <v>45</v>
      </c>
      <c r="H574" s="4"/>
      <c r="I574" s="24">
        <v>202</v>
      </c>
      <c r="J574" s="24">
        <v>154.5</v>
      </c>
      <c r="K574" s="24">
        <v>20</v>
      </c>
      <c r="L574" s="24">
        <v>11.5</v>
      </c>
      <c r="Q574" s="24">
        <v>3.5</v>
      </c>
      <c r="R574" s="24">
        <v>2.5</v>
      </c>
      <c r="T574" s="24">
        <v>10</v>
      </c>
      <c r="X574" s="24">
        <f t="shared" si="21"/>
        <v>202</v>
      </c>
      <c r="Y574" s="8">
        <f t="shared" si="20"/>
        <v>0</v>
      </c>
      <c r="Z574" s="4"/>
    </row>
    <row r="575" spans="1:26" x14ac:dyDescent="0.25">
      <c r="A575" s="34">
        <v>18</v>
      </c>
      <c r="B575" s="31">
        <v>19</v>
      </c>
      <c r="C575" s="4" t="s">
        <v>1097</v>
      </c>
      <c r="D575" s="4" t="s">
        <v>1201</v>
      </c>
      <c r="E575" s="4" t="s">
        <v>1174</v>
      </c>
      <c r="F575" s="4" t="s">
        <v>858</v>
      </c>
      <c r="G575" s="4" t="s">
        <v>45</v>
      </c>
      <c r="H575" s="4"/>
      <c r="I575" s="24">
        <v>517.79999999999995</v>
      </c>
      <c r="J575" s="24">
        <v>248.1</v>
      </c>
      <c r="K575" s="24">
        <v>153.80000000000001</v>
      </c>
      <c r="Q575" s="24">
        <v>28.8</v>
      </c>
      <c r="T575" s="24">
        <v>87.1</v>
      </c>
      <c r="X575" s="24">
        <f t="shared" si="21"/>
        <v>517.79999999999995</v>
      </c>
      <c r="Y575" s="8">
        <f t="shared" si="20"/>
        <v>0</v>
      </c>
      <c r="Z575" s="4"/>
    </row>
    <row r="576" spans="1:26" x14ac:dyDescent="0.25">
      <c r="A576" s="34">
        <v>19</v>
      </c>
      <c r="B576" s="31">
        <v>20</v>
      </c>
      <c r="C576" s="4" t="s">
        <v>1202</v>
      </c>
      <c r="D576" s="4" t="s">
        <v>1201</v>
      </c>
      <c r="E576" s="4" t="s">
        <v>1174</v>
      </c>
      <c r="F576" s="4" t="s">
        <v>858</v>
      </c>
      <c r="G576" s="4" t="s">
        <v>45</v>
      </c>
      <c r="H576" s="4"/>
      <c r="I576" s="24">
        <v>229</v>
      </c>
      <c r="J576" s="24">
        <v>126.1</v>
      </c>
      <c r="K576" s="24">
        <v>53.1</v>
      </c>
      <c r="L576" s="24">
        <v>27.3</v>
      </c>
      <c r="Q576" s="24">
        <v>12.6</v>
      </c>
      <c r="T576" s="24">
        <v>9.9</v>
      </c>
      <c r="X576" s="24">
        <f t="shared" si="21"/>
        <v>229</v>
      </c>
      <c r="Y576" s="8">
        <f t="shared" si="20"/>
        <v>0</v>
      </c>
      <c r="Z576" s="4"/>
    </row>
    <row r="577" spans="1:26" x14ac:dyDescent="0.25">
      <c r="A577" s="34">
        <v>44</v>
      </c>
      <c r="B577" s="31">
        <v>45</v>
      </c>
      <c r="C577" s="4" t="s">
        <v>1242</v>
      </c>
      <c r="D577" s="4" t="s">
        <v>1216</v>
      </c>
      <c r="E577" s="4" t="s">
        <v>1174</v>
      </c>
      <c r="F577" s="4" t="s">
        <v>858</v>
      </c>
      <c r="G577" s="4" t="s">
        <v>45</v>
      </c>
      <c r="H577" s="4"/>
      <c r="I577" s="24">
        <v>540.5</v>
      </c>
      <c r="J577" s="24">
        <v>324</v>
      </c>
      <c r="K577" s="24">
        <v>163.5</v>
      </c>
      <c r="Q577" s="24">
        <v>29</v>
      </c>
      <c r="R577" s="24">
        <v>19</v>
      </c>
      <c r="T577" s="24">
        <v>5</v>
      </c>
      <c r="X577" s="24">
        <f t="shared" si="21"/>
        <v>540.5</v>
      </c>
      <c r="Y577" s="8">
        <f t="shared" si="20"/>
        <v>0</v>
      </c>
      <c r="Z577" s="4"/>
    </row>
    <row r="578" spans="1:26" x14ac:dyDescent="0.25">
      <c r="A578" s="34">
        <v>45</v>
      </c>
      <c r="B578" s="31">
        <v>46</v>
      </c>
      <c r="C578" s="4" t="s">
        <v>1243</v>
      </c>
      <c r="D578" s="4" t="s">
        <v>1216</v>
      </c>
      <c r="E578" s="4" t="s">
        <v>1174</v>
      </c>
      <c r="F578" s="4" t="s">
        <v>858</v>
      </c>
      <c r="G578" s="4" t="s">
        <v>45</v>
      </c>
      <c r="H578" s="4"/>
      <c r="I578" s="24">
        <v>203.5</v>
      </c>
      <c r="J578" s="24">
        <v>150</v>
      </c>
      <c r="K578" s="24">
        <v>25</v>
      </c>
      <c r="Q578" s="24">
        <v>22.5</v>
      </c>
      <c r="R578" s="24">
        <v>6</v>
      </c>
      <c r="X578" s="24">
        <f t="shared" si="21"/>
        <v>203.5</v>
      </c>
      <c r="Y578" s="8">
        <f t="shared" si="20"/>
        <v>0</v>
      </c>
      <c r="Z578" s="4"/>
    </row>
    <row r="579" spans="1:26" x14ac:dyDescent="0.25">
      <c r="A579" s="34">
        <v>56</v>
      </c>
      <c r="B579" s="31">
        <v>57</v>
      </c>
      <c r="C579" s="4" t="s">
        <v>1258</v>
      </c>
      <c r="D579" s="4" t="s">
        <v>1256</v>
      </c>
      <c r="E579" s="4" t="s">
        <v>1174</v>
      </c>
      <c r="F579" s="4" t="s">
        <v>858</v>
      </c>
      <c r="G579" s="4" t="s">
        <v>45</v>
      </c>
      <c r="H579" s="4"/>
      <c r="I579" s="24">
        <v>310.89999999999998</v>
      </c>
      <c r="J579" s="24">
        <v>247.7</v>
      </c>
      <c r="K579" s="24">
        <v>22</v>
      </c>
      <c r="L579" s="24">
        <v>1</v>
      </c>
      <c r="Q579" s="24">
        <v>35.200000000000003</v>
      </c>
      <c r="R579" s="24">
        <v>5</v>
      </c>
      <c r="X579" s="24">
        <f t="shared" si="21"/>
        <v>310.89999999999998</v>
      </c>
      <c r="Y579" s="8">
        <f t="shared" si="20"/>
        <v>0</v>
      </c>
      <c r="Z579" s="4"/>
    </row>
    <row r="580" spans="1:26" x14ac:dyDescent="0.25">
      <c r="A580" s="34">
        <v>57</v>
      </c>
      <c r="B580" s="31">
        <v>58</v>
      </c>
      <c r="C580" s="4" t="s">
        <v>1259</v>
      </c>
      <c r="D580" s="4" t="s">
        <v>1256</v>
      </c>
      <c r="E580" s="4" t="s">
        <v>1174</v>
      </c>
      <c r="F580" s="4" t="s">
        <v>858</v>
      </c>
      <c r="G580" s="4" t="s">
        <v>45</v>
      </c>
      <c r="H580" s="4"/>
      <c r="I580" s="24">
        <v>158.1</v>
      </c>
      <c r="J580" s="24">
        <v>153.4</v>
      </c>
      <c r="P580" s="24">
        <v>0.1</v>
      </c>
      <c r="Q580" s="24">
        <v>1.5</v>
      </c>
      <c r="R580" s="24">
        <v>3.1</v>
      </c>
      <c r="X580" s="24">
        <f t="shared" si="21"/>
        <v>158.1</v>
      </c>
      <c r="Y580" s="8">
        <f t="shared" si="20"/>
        <v>0</v>
      </c>
      <c r="Z580" s="4"/>
    </row>
    <row r="581" spans="1:26" x14ac:dyDescent="0.25">
      <c r="A581" s="34">
        <v>58</v>
      </c>
      <c r="B581" s="31">
        <v>59</v>
      </c>
      <c r="C581" s="4" t="s">
        <v>1260</v>
      </c>
      <c r="D581" s="4" t="s">
        <v>1256</v>
      </c>
      <c r="E581" s="4" t="s">
        <v>1174</v>
      </c>
      <c r="F581" s="4" t="s">
        <v>858</v>
      </c>
      <c r="G581" s="4" t="s">
        <v>45</v>
      </c>
      <c r="H581" s="4"/>
      <c r="I581" s="24">
        <v>312.39999999999998</v>
      </c>
      <c r="J581" s="24">
        <v>243</v>
      </c>
      <c r="K581" s="24">
        <v>50</v>
      </c>
      <c r="L581" s="24">
        <v>10.9</v>
      </c>
      <c r="R581" s="24">
        <v>8</v>
      </c>
      <c r="T581" s="24">
        <v>0.5</v>
      </c>
      <c r="X581" s="24">
        <f t="shared" si="21"/>
        <v>312.39999999999998</v>
      </c>
      <c r="Y581" s="8">
        <f t="shared" si="20"/>
        <v>0</v>
      </c>
      <c r="Z581" s="4"/>
    </row>
    <row r="582" spans="1:26" x14ac:dyDescent="0.25">
      <c r="A582" s="34">
        <v>41</v>
      </c>
      <c r="B582" s="31">
        <v>42</v>
      </c>
      <c r="C582" s="5" t="s">
        <v>1237</v>
      </c>
      <c r="D582" s="4" t="s">
        <v>1216</v>
      </c>
      <c r="E582" s="4" t="s">
        <v>1174</v>
      </c>
      <c r="F582" s="4" t="s">
        <v>858</v>
      </c>
      <c r="G582" s="4" t="s">
        <v>1238</v>
      </c>
      <c r="H582" s="4"/>
      <c r="I582" s="24">
        <v>245</v>
      </c>
      <c r="J582" s="24">
        <v>85.2</v>
      </c>
      <c r="K582" s="24">
        <v>7.5</v>
      </c>
      <c r="L582" s="24">
        <v>31.1</v>
      </c>
      <c r="Q582" s="24">
        <v>117.4</v>
      </c>
      <c r="R582" s="24">
        <v>3.8</v>
      </c>
      <c r="X582" s="24">
        <f t="shared" si="21"/>
        <v>245.00000000000003</v>
      </c>
      <c r="Y582" s="8">
        <f t="shared" si="20"/>
        <v>0</v>
      </c>
      <c r="Z582" s="4"/>
    </row>
    <row r="583" spans="1:26" x14ac:dyDescent="0.25">
      <c r="A583" s="34">
        <v>31</v>
      </c>
      <c r="B583" s="31">
        <v>32</v>
      </c>
      <c r="C583" s="4" t="s">
        <v>1223</v>
      </c>
      <c r="D583" s="4" t="s">
        <v>1201</v>
      </c>
      <c r="E583" s="4" t="s">
        <v>1174</v>
      </c>
      <c r="F583" s="4" t="s">
        <v>858</v>
      </c>
      <c r="G583" s="4" t="s">
        <v>1224</v>
      </c>
      <c r="H583" s="4"/>
      <c r="X583" s="24">
        <f t="shared" si="21"/>
        <v>0</v>
      </c>
      <c r="Y583" s="8">
        <f t="shared" si="20"/>
        <v>0</v>
      </c>
      <c r="Z583" s="4"/>
    </row>
    <row r="584" spans="1:26" x14ac:dyDescent="0.25">
      <c r="A584" s="34">
        <v>3</v>
      </c>
      <c r="B584" s="31">
        <v>3</v>
      </c>
      <c r="C584" s="4" t="s">
        <v>1178</v>
      </c>
      <c r="D584" s="4" t="s">
        <v>1173</v>
      </c>
      <c r="E584" s="4" t="s">
        <v>1174</v>
      </c>
      <c r="F584" s="4" t="s">
        <v>858</v>
      </c>
      <c r="G584" s="4" t="s">
        <v>943</v>
      </c>
      <c r="H584" s="4"/>
      <c r="I584" s="24">
        <v>223.8</v>
      </c>
      <c r="J584" s="24">
        <v>50.2</v>
      </c>
      <c r="K584" s="24">
        <v>3.9</v>
      </c>
      <c r="L584" s="24">
        <v>1.2</v>
      </c>
      <c r="Q584" s="24">
        <v>0.9</v>
      </c>
      <c r="T584" s="24">
        <v>167.6</v>
      </c>
      <c r="X584" s="24">
        <f t="shared" si="21"/>
        <v>223.8</v>
      </c>
      <c r="Y584" s="8">
        <f t="shared" si="20"/>
        <v>0</v>
      </c>
      <c r="Z584" s="4"/>
    </row>
    <row r="585" spans="1:26" x14ac:dyDescent="0.25">
      <c r="A585" s="34">
        <v>53</v>
      </c>
      <c r="B585" s="31">
        <v>54</v>
      </c>
      <c r="C585" s="4" t="s">
        <v>1250</v>
      </c>
      <c r="D585" s="4" t="s">
        <v>1216</v>
      </c>
      <c r="E585" s="4" t="s">
        <v>1174</v>
      </c>
      <c r="F585" s="4" t="s">
        <v>858</v>
      </c>
      <c r="G585" s="4" t="s">
        <v>1253</v>
      </c>
      <c r="H585" s="4"/>
      <c r="I585" s="24">
        <v>167</v>
      </c>
      <c r="J585" s="24">
        <v>63</v>
      </c>
      <c r="K585" s="24">
        <v>8.5</v>
      </c>
      <c r="L585" s="24">
        <v>3.3</v>
      </c>
      <c r="P585" s="24">
        <v>3.2</v>
      </c>
      <c r="Q585" s="24">
        <v>5</v>
      </c>
      <c r="R585" s="24">
        <v>4</v>
      </c>
      <c r="T585" s="24">
        <v>80</v>
      </c>
      <c r="X585" s="24">
        <f t="shared" si="21"/>
        <v>167</v>
      </c>
      <c r="Y585" s="8">
        <f t="shared" si="20"/>
        <v>0</v>
      </c>
      <c r="Z585" s="4"/>
    </row>
    <row r="586" spans="1:26" x14ac:dyDescent="0.25">
      <c r="A586" s="34">
        <v>37</v>
      </c>
      <c r="B586" s="31">
        <v>38</v>
      </c>
      <c r="C586" s="4" t="s">
        <v>225</v>
      </c>
      <c r="D586" s="4" t="s">
        <v>1229</v>
      </c>
      <c r="E586" s="4" t="s">
        <v>1174</v>
      </c>
      <c r="F586" s="4" t="s">
        <v>858</v>
      </c>
      <c r="G586" s="4" t="s">
        <v>1232</v>
      </c>
      <c r="H586" s="4"/>
      <c r="I586" s="24">
        <v>150</v>
      </c>
      <c r="J586" s="24">
        <v>60</v>
      </c>
      <c r="L586" s="24">
        <v>1</v>
      </c>
      <c r="Q586" s="24">
        <v>88.6</v>
      </c>
      <c r="R586" s="24">
        <v>0.4</v>
      </c>
      <c r="X586" s="24">
        <f t="shared" si="21"/>
        <v>150</v>
      </c>
      <c r="Y586" s="8">
        <f t="shared" si="20"/>
        <v>0</v>
      </c>
      <c r="Z586" s="4"/>
    </row>
    <row r="587" spans="1:26" x14ac:dyDescent="0.25">
      <c r="A587" s="34">
        <v>39</v>
      </c>
      <c r="B587" s="31">
        <v>40</v>
      </c>
      <c r="C587" s="4" t="s">
        <v>1235</v>
      </c>
      <c r="D587" s="4" t="s">
        <v>1216</v>
      </c>
      <c r="E587" s="4" t="s">
        <v>1174</v>
      </c>
      <c r="F587" s="4" t="s">
        <v>858</v>
      </c>
      <c r="G587" s="4" t="s">
        <v>1232</v>
      </c>
      <c r="H587" s="4"/>
      <c r="I587" s="24">
        <v>238.6</v>
      </c>
      <c r="J587" s="24">
        <v>151.19999999999999</v>
      </c>
      <c r="K587" s="24">
        <v>25</v>
      </c>
      <c r="L587" s="24">
        <v>25</v>
      </c>
      <c r="Q587" s="24">
        <v>4.3</v>
      </c>
      <c r="R587" s="24">
        <v>8.1</v>
      </c>
      <c r="T587" s="24">
        <v>25</v>
      </c>
      <c r="X587" s="24">
        <f t="shared" si="21"/>
        <v>238.6</v>
      </c>
      <c r="Y587" s="8">
        <f t="shared" si="20"/>
        <v>0</v>
      </c>
      <c r="Z587" s="4"/>
    </row>
    <row r="588" spans="1:26" x14ac:dyDescent="0.25">
      <c r="A588" s="34">
        <v>30</v>
      </c>
      <c r="B588" s="31">
        <v>31</v>
      </c>
      <c r="C588" s="4" t="s">
        <v>1221</v>
      </c>
      <c r="D588" s="4" t="s">
        <v>1201</v>
      </c>
      <c r="E588" s="4" t="s">
        <v>1174</v>
      </c>
      <c r="F588" s="4" t="s">
        <v>858</v>
      </c>
      <c r="G588" s="4" t="s">
        <v>1222</v>
      </c>
      <c r="H588" s="4"/>
      <c r="I588" s="24">
        <v>420</v>
      </c>
      <c r="J588" s="24">
        <v>300</v>
      </c>
      <c r="K588" s="24">
        <v>30</v>
      </c>
      <c r="L588" s="24">
        <v>20</v>
      </c>
      <c r="P588" s="24">
        <v>1</v>
      </c>
      <c r="Q588" s="24">
        <v>49</v>
      </c>
      <c r="R588" s="24">
        <v>20</v>
      </c>
      <c r="X588" s="24">
        <f t="shared" ref="X588:X596" si="22">SUM(J588:W588)</f>
        <v>420</v>
      </c>
      <c r="Y588" s="8">
        <f t="shared" ref="Y588:Y651" si="23">I588-X588</f>
        <v>0</v>
      </c>
      <c r="Z588" s="4"/>
    </row>
    <row r="589" spans="1:26" x14ac:dyDescent="0.25">
      <c r="A589" s="34">
        <v>7</v>
      </c>
      <c r="B589" s="31">
        <v>7</v>
      </c>
      <c r="C589" s="4" t="s">
        <v>1182</v>
      </c>
      <c r="D589" s="4" t="s">
        <v>1173</v>
      </c>
      <c r="E589" s="4" t="s">
        <v>1174</v>
      </c>
      <c r="F589" s="4" t="s">
        <v>858</v>
      </c>
      <c r="G589" s="4" t="s">
        <v>1183</v>
      </c>
      <c r="H589" s="4" t="s">
        <v>572</v>
      </c>
      <c r="I589" s="24">
        <v>255.9</v>
      </c>
      <c r="J589" s="24">
        <v>96.2</v>
      </c>
      <c r="K589" s="24">
        <v>26.8</v>
      </c>
      <c r="L589" s="24">
        <v>11.7</v>
      </c>
      <c r="Q589" s="24">
        <v>1.2</v>
      </c>
      <c r="T589" s="24">
        <v>120</v>
      </c>
      <c r="X589" s="24">
        <f t="shared" si="22"/>
        <v>255.89999999999998</v>
      </c>
      <c r="Y589" s="8">
        <f t="shared" si="23"/>
        <v>0</v>
      </c>
      <c r="Z589" s="4"/>
    </row>
    <row r="590" spans="1:26" x14ac:dyDescent="0.25">
      <c r="A590" s="34">
        <v>8</v>
      </c>
      <c r="B590" s="31">
        <v>8</v>
      </c>
      <c r="C590" s="4" t="s">
        <v>1184</v>
      </c>
      <c r="D590" s="4" t="s">
        <v>1173</v>
      </c>
      <c r="E590" s="4" t="s">
        <v>1174</v>
      </c>
      <c r="F590" s="4" t="s">
        <v>858</v>
      </c>
      <c r="G590" s="4" t="s">
        <v>1183</v>
      </c>
      <c r="H590" s="4" t="s">
        <v>471</v>
      </c>
      <c r="I590" s="24">
        <v>127.3</v>
      </c>
      <c r="J590" s="24">
        <v>48.8</v>
      </c>
      <c r="K590" s="24">
        <v>10.8</v>
      </c>
      <c r="L590" s="24">
        <v>10.7</v>
      </c>
      <c r="Q590" s="24">
        <v>2.1</v>
      </c>
      <c r="T590" s="24">
        <v>54.9</v>
      </c>
      <c r="X590" s="24">
        <f t="shared" si="22"/>
        <v>127.29999999999998</v>
      </c>
      <c r="Y590" s="8">
        <f t="shared" si="23"/>
        <v>0</v>
      </c>
      <c r="Z590" s="4"/>
    </row>
    <row r="591" spans="1:26" x14ac:dyDescent="0.25">
      <c r="A591" s="34">
        <v>51</v>
      </c>
      <c r="B591" s="31">
        <v>52</v>
      </c>
      <c r="C591" s="4" t="s">
        <v>1250</v>
      </c>
      <c r="D591" s="4" t="s">
        <v>1216</v>
      </c>
      <c r="E591" s="4" t="s">
        <v>1174</v>
      </c>
      <c r="F591" s="4" t="s">
        <v>858</v>
      </c>
      <c r="G591" s="4" t="s">
        <v>1251</v>
      </c>
      <c r="H591" s="4"/>
      <c r="I591" s="24">
        <v>180</v>
      </c>
      <c r="J591" s="24">
        <v>45</v>
      </c>
      <c r="K591" s="24">
        <v>6.3</v>
      </c>
      <c r="L591" s="24">
        <v>3.7</v>
      </c>
      <c r="P591" s="24">
        <v>13</v>
      </c>
      <c r="Q591" s="24">
        <v>32</v>
      </c>
      <c r="R591" s="24">
        <v>4</v>
      </c>
      <c r="T591" s="24">
        <v>76</v>
      </c>
      <c r="X591" s="24">
        <f t="shared" si="22"/>
        <v>180</v>
      </c>
      <c r="Y591" s="8">
        <f t="shared" si="23"/>
        <v>0</v>
      </c>
      <c r="Z591" s="4"/>
    </row>
    <row r="592" spans="1:26" x14ac:dyDescent="0.25">
      <c r="A592" s="34">
        <v>23</v>
      </c>
      <c r="B592" s="31">
        <v>24</v>
      </c>
      <c r="C592" s="4" t="s">
        <v>1208</v>
      </c>
      <c r="D592" s="4" t="s">
        <v>1201</v>
      </c>
      <c r="E592" s="4" t="s">
        <v>1174</v>
      </c>
      <c r="F592" s="4" t="s">
        <v>858</v>
      </c>
      <c r="G592" s="4" t="s">
        <v>1209</v>
      </c>
      <c r="H592" s="4"/>
      <c r="I592" s="24">
        <v>247.5</v>
      </c>
      <c r="J592" s="24">
        <v>122.3</v>
      </c>
      <c r="K592" s="24">
        <v>19.2</v>
      </c>
      <c r="L592" s="24">
        <v>24.5</v>
      </c>
      <c r="Q592" s="24">
        <v>3</v>
      </c>
      <c r="T592" s="24">
        <v>78.5</v>
      </c>
      <c r="X592" s="24">
        <f t="shared" si="22"/>
        <v>247.5</v>
      </c>
      <c r="Y592" s="8">
        <f t="shared" si="23"/>
        <v>0</v>
      </c>
      <c r="Z592" s="4"/>
    </row>
    <row r="593" spans="1:26" x14ac:dyDescent="0.25">
      <c r="A593" s="34">
        <v>10</v>
      </c>
      <c r="B593" s="31">
        <v>10</v>
      </c>
      <c r="C593" s="4" t="s">
        <v>1187</v>
      </c>
      <c r="D593" s="4" t="s">
        <v>1173</v>
      </c>
      <c r="E593" s="4" t="s">
        <v>1174</v>
      </c>
      <c r="F593" s="4" t="s">
        <v>858</v>
      </c>
      <c r="G593" s="4" t="s">
        <v>1188</v>
      </c>
      <c r="H593" s="4"/>
      <c r="I593" s="24">
        <v>112</v>
      </c>
      <c r="J593" s="24">
        <v>43.9</v>
      </c>
      <c r="K593" s="24">
        <v>27.7</v>
      </c>
      <c r="L593" s="24">
        <v>14.5</v>
      </c>
      <c r="Q593" s="24">
        <v>0.6</v>
      </c>
      <c r="T593" s="24">
        <v>25.3</v>
      </c>
      <c r="X593" s="24">
        <f t="shared" si="22"/>
        <v>111.99999999999999</v>
      </c>
      <c r="Y593" s="8">
        <f t="shared" si="23"/>
        <v>0</v>
      </c>
      <c r="Z593" s="4"/>
    </row>
    <row r="594" spans="1:26" x14ac:dyDescent="0.25">
      <c r="A594" s="34">
        <v>42</v>
      </c>
      <c r="B594" s="31">
        <v>43</v>
      </c>
      <c r="C594" s="4" t="s">
        <v>1239</v>
      </c>
      <c r="D594" s="4" t="s">
        <v>1216</v>
      </c>
      <c r="E594" s="4" t="s">
        <v>1174</v>
      </c>
      <c r="F594" s="4" t="s">
        <v>858</v>
      </c>
      <c r="G594" s="4" t="s">
        <v>1240</v>
      </c>
      <c r="H594" s="4"/>
      <c r="X594" s="24">
        <f t="shared" si="22"/>
        <v>0</v>
      </c>
      <c r="Y594" s="8">
        <f t="shared" si="23"/>
        <v>0</v>
      </c>
      <c r="Z594" s="4"/>
    </row>
    <row r="595" spans="1:26" x14ac:dyDescent="0.25">
      <c r="A595" s="34">
        <v>72</v>
      </c>
      <c r="B595" s="31">
        <v>73</v>
      </c>
      <c r="C595" s="4" t="s">
        <v>1283</v>
      </c>
      <c r="D595" s="4" t="s">
        <v>1283</v>
      </c>
      <c r="E595" s="4" t="s">
        <v>1174</v>
      </c>
      <c r="F595" s="4" t="s">
        <v>858</v>
      </c>
      <c r="G595" s="5"/>
      <c r="H595" s="4"/>
      <c r="I595" s="24">
        <v>136.9</v>
      </c>
      <c r="J595" s="24">
        <v>100.8</v>
      </c>
      <c r="K595" s="24">
        <v>31.3</v>
      </c>
      <c r="L595" s="24">
        <v>1.3</v>
      </c>
      <c r="Q595" s="24">
        <v>1.9</v>
      </c>
      <c r="R595" s="24">
        <v>0.9</v>
      </c>
      <c r="T595" s="24">
        <v>0.7</v>
      </c>
      <c r="X595" s="24">
        <f t="shared" si="22"/>
        <v>136.9</v>
      </c>
      <c r="Y595" s="8">
        <f t="shared" si="23"/>
        <v>0</v>
      </c>
      <c r="Z595" s="4"/>
    </row>
    <row r="596" spans="1:26" x14ac:dyDescent="0.25">
      <c r="A596" s="34">
        <v>29</v>
      </c>
      <c r="B596" s="31">
        <v>30</v>
      </c>
      <c r="C596" s="4" t="s">
        <v>1353</v>
      </c>
      <c r="D596" s="4" t="s">
        <v>1350</v>
      </c>
      <c r="E596" s="4" t="s">
        <v>1286</v>
      </c>
      <c r="F596" s="4" t="s">
        <v>858</v>
      </c>
      <c r="G596" s="4" t="s">
        <v>1354</v>
      </c>
      <c r="H596" s="4" t="s">
        <v>1355</v>
      </c>
      <c r="I596" s="24">
        <v>481.7</v>
      </c>
      <c r="J596" s="24">
        <v>333.9</v>
      </c>
      <c r="K596" s="24">
        <v>33.6</v>
      </c>
      <c r="L596" s="24">
        <v>5.7</v>
      </c>
      <c r="M596" s="24">
        <v>1.8</v>
      </c>
      <c r="O596" s="24">
        <v>6.7</v>
      </c>
      <c r="P596" s="24">
        <v>9.5</v>
      </c>
      <c r="Q596" s="24">
        <v>5.4</v>
      </c>
      <c r="R596" s="24">
        <v>9.3000000000000007</v>
      </c>
      <c r="T596" s="24">
        <v>75.8</v>
      </c>
      <c r="X596" s="24">
        <f t="shared" si="22"/>
        <v>481.7</v>
      </c>
      <c r="Y596" s="8">
        <f t="shared" si="23"/>
        <v>0</v>
      </c>
      <c r="Z596" s="4"/>
    </row>
    <row r="597" spans="1:26" x14ac:dyDescent="0.25">
      <c r="A597" s="34">
        <v>11</v>
      </c>
      <c r="B597" s="31">
        <v>12</v>
      </c>
      <c r="C597" s="4" t="s">
        <v>1308</v>
      </c>
      <c r="D597" s="4" t="s">
        <v>1295</v>
      </c>
      <c r="E597" s="4" t="s">
        <v>1286</v>
      </c>
      <c r="F597" s="4" t="s">
        <v>858</v>
      </c>
      <c r="G597" s="4" t="s">
        <v>1309</v>
      </c>
      <c r="H597" s="4" t="s">
        <v>154</v>
      </c>
      <c r="I597" s="24">
        <v>153.30000000000001</v>
      </c>
      <c r="J597" s="24">
        <v>115.3</v>
      </c>
      <c r="K597" s="24">
        <v>2.8</v>
      </c>
      <c r="L597" s="24">
        <v>0.3</v>
      </c>
      <c r="M597" s="24">
        <v>0.2</v>
      </c>
      <c r="N597" s="24">
        <v>0.3</v>
      </c>
      <c r="O597" s="24">
        <v>0.9</v>
      </c>
      <c r="P597" s="24">
        <v>3.4</v>
      </c>
      <c r="Q597" s="24">
        <v>14.8</v>
      </c>
      <c r="R597" s="24">
        <v>3.6</v>
      </c>
      <c r="S597" s="24">
        <v>0.1</v>
      </c>
      <c r="T597" s="24">
        <v>11.6</v>
      </c>
      <c r="X597" s="24">
        <f>SUM(J597:V597)</f>
        <v>153.29999999999998</v>
      </c>
      <c r="Y597" s="8">
        <f t="shared" si="23"/>
        <v>0</v>
      </c>
      <c r="Z597" s="4"/>
    </row>
    <row r="598" spans="1:26" x14ac:dyDescent="0.25">
      <c r="A598" s="34">
        <v>47</v>
      </c>
      <c r="B598" s="31">
        <v>48</v>
      </c>
      <c r="C598" s="4" t="s">
        <v>1390</v>
      </c>
      <c r="D598" s="4" t="s">
        <v>1391</v>
      </c>
      <c r="E598" s="4" t="s">
        <v>1286</v>
      </c>
      <c r="F598" s="4" t="s">
        <v>858</v>
      </c>
      <c r="G598" s="4" t="s">
        <v>45</v>
      </c>
      <c r="H598" s="4"/>
      <c r="I598" s="24">
        <v>172.6</v>
      </c>
      <c r="J598" s="24">
        <v>135.80000000000001</v>
      </c>
      <c r="L598" s="24">
        <v>21.4</v>
      </c>
      <c r="O598" s="24">
        <v>9.3000000000000007</v>
      </c>
      <c r="P598" s="24">
        <v>0.9</v>
      </c>
      <c r="R598" s="24">
        <v>5.2</v>
      </c>
      <c r="X598" s="24">
        <f t="shared" ref="X598:X606" si="24">SUM(J598:W598)</f>
        <v>172.60000000000002</v>
      </c>
      <c r="Y598" s="8">
        <f t="shared" si="23"/>
        <v>0</v>
      </c>
      <c r="Z598" s="4"/>
    </row>
    <row r="599" spans="1:26" x14ac:dyDescent="0.25">
      <c r="A599" s="34">
        <v>32</v>
      </c>
      <c r="B599" s="31">
        <v>33</v>
      </c>
      <c r="C599" s="4" t="s">
        <v>1360</v>
      </c>
      <c r="D599" s="4" t="s">
        <v>1350</v>
      </c>
      <c r="E599" s="4" t="s">
        <v>1286</v>
      </c>
      <c r="F599" s="4" t="s">
        <v>858</v>
      </c>
      <c r="G599" s="4" t="s">
        <v>1361</v>
      </c>
      <c r="H599" s="4" t="s">
        <v>1362</v>
      </c>
      <c r="I599" s="24">
        <v>125.1</v>
      </c>
      <c r="J599" s="24">
        <v>109.7</v>
      </c>
      <c r="K599" s="24">
        <v>1.9</v>
      </c>
      <c r="L599" s="24">
        <v>10</v>
      </c>
      <c r="O599" s="24">
        <v>1.4</v>
      </c>
      <c r="R599" s="24">
        <v>2.1</v>
      </c>
      <c r="X599" s="24">
        <f t="shared" si="24"/>
        <v>125.10000000000001</v>
      </c>
      <c r="Y599" s="8">
        <f t="shared" si="23"/>
        <v>0</v>
      </c>
      <c r="Z599" s="4"/>
    </row>
    <row r="600" spans="1:26" x14ac:dyDescent="0.25">
      <c r="A600" s="34">
        <v>38</v>
      </c>
      <c r="B600" s="31">
        <v>39</v>
      </c>
      <c r="C600" s="4" t="s">
        <v>1371</v>
      </c>
      <c r="D600" s="4" t="s">
        <v>1350</v>
      </c>
      <c r="E600" s="4" t="s">
        <v>1286</v>
      </c>
      <c r="F600" s="4" t="s">
        <v>858</v>
      </c>
      <c r="G600" s="4" t="s">
        <v>1095</v>
      </c>
      <c r="H600" s="4" t="s">
        <v>1047</v>
      </c>
      <c r="I600" s="24">
        <v>145.69999999999999</v>
      </c>
      <c r="J600" s="24">
        <v>127</v>
      </c>
      <c r="K600" s="24">
        <v>9.6</v>
      </c>
      <c r="O600" s="24">
        <v>2</v>
      </c>
      <c r="Q600" s="24">
        <v>4.4000000000000004</v>
      </c>
      <c r="R600" s="24">
        <v>2.7</v>
      </c>
      <c r="X600" s="24">
        <f t="shared" si="24"/>
        <v>145.69999999999999</v>
      </c>
      <c r="Y600" s="8">
        <f t="shared" si="23"/>
        <v>0</v>
      </c>
      <c r="Z600" s="4"/>
    </row>
    <row r="601" spans="1:26" x14ac:dyDescent="0.25">
      <c r="A601" s="34">
        <v>21</v>
      </c>
      <c r="B601" s="31">
        <v>22</v>
      </c>
      <c r="C601" s="4" t="s">
        <v>1335</v>
      </c>
      <c r="D601" s="4" t="s">
        <v>1333</v>
      </c>
      <c r="E601" s="4" t="s">
        <v>1286</v>
      </c>
      <c r="F601" s="4" t="s">
        <v>858</v>
      </c>
      <c r="G601" s="4" t="s">
        <v>1336</v>
      </c>
      <c r="H601" s="4" t="s">
        <v>248</v>
      </c>
      <c r="I601" s="24">
        <v>146.6</v>
      </c>
      <c r="J601" s="24">
        <v>135.30000000000001</v>
      </c>
      <c r="K601" s="24">
        <v>4.2</v>
      </c>
      <c r="O601" s="24">
        <v>1.4</v>
      </c>
      <c r="Q601" s="24">
        <v>1.2</v>
      </c>
      <c r="R601" s="24">
        <v>1.3</v>
      </c>
      <c r="T601" s="24">
        <v>3.2</v>
      </c>
      <c r="X601" s="24">
        <f t="shared" si="24"/>
        <v>146.6</v>
      </c>
      <c r="Y601" s="8">
        <f t="shared" si="23"/>
        <v>0</v>
      </c>
      <c r="Z601" s="4"/>
    </row>
    <row r="602" spans="1:26" x14ac:dyDescent="0.25">
      <c r="A602" s="34">
        <v>23</v>
      </c>
      <c r="B602" s="31">
        <v>24</v>
      </c>
      <c r="C602" s="4" t="s">
        <v>1340</v>
      </c>
      <c r="D602" s="4" t="s">
        <v>1333</v>
      </c>
      <c r="E602" s="4" t="s">
        <v>1286</v>
      </c>
      <c r="F602" s="4" t="s">
        <v>858</v>
      </c>
      <c r="G602" s="4" t="s">
        <v>1341</v>
      </c>
      <c r="H602" s="4" t="s">
        <v>216</v>
      </c>
      <c r="I602" s="24">
        <v>113.9</v>
      </c>
      <c r="J602" s="24">
        <v>110.5</v>
      </c>
      <c r="K602" s="24">
        <v>1.5</v>
      </c>
      <c r="O602" s="24">
        <v>1.3</v>
      </c>
      <c r="T602" s="24">
        <v>0.6</v>
      </c>
      <c r="X602" s="24">
        <f t="shared" si="24"/>
        <v>113.89999999999999</v>
      </c>
      <c r="Y602" s="8">
        <f t="shared" si="23"/>
        <v>0</v>
      </c>
      <c r="Z602" s="4"/>
    </row>
    <row r="603" spans="1:26" x14ac:dyDescent="0.25">
      <c r="A603" s="34">
        <v>43</v>
      </c>
      <c r="B603" s="31">
        <v>44</v>
      </c>
      <c r="C603" s="4" t="s">
        <v>1381</v>
      </c>
      <c r="D603" s="4" t="s">
        <v>1350</v>
      </c>
      <c r="E603" s="4" t="s">
        <v>1286</v>
      </c>
      <c r="F603" s="4" t="s">
        <v>858</v>
      </c>
      <c r="G603" s="4" t="s">
        <v>1382</v>
      </c>
      <c r="H603" s="4"/>
      <c r="I603" s="24">
        <v>366.5</v>
      </c>
      <c r="J603" s="24">
        <v>158.5</v>
      </c>
      <c r="K603" s="24">
        <v>46.4</v>
      </c>
      <c r="L603" s="24">
        <v>4</v>
      </c>
      <c r="M603" s="24">
        <v>0.6</v>
      </c>
      <c r="O603" s="24">
        <v>5.5</v>
      </c>
      <c r="P603" s="24">
        <v>19.7</v>
      </c>
      <c r="Q603" s="24">
        <v>28.6</v>
      </c>
      <c r="R603" s="24">
        <v>7.8</v>
      </c>
      <c r="T603" s="24">
        <v>95.4</v>
      </c>
      <c r="X603" s="24">
        <f t="shared" si="24"/>
        <v>366.5</v>
      </c>
      <c r="Y603" s="8">
        <f t="shared" si="23"/>
        <v>0</v>
      </c>
      <c r="Z603" s="4"/>
    </row>
    <row r="604" spans="1:26" x14ac:dyDescent="0.25">
      <c r="A604" s="34">
        <v>24</v>
      </c>
      <c r="B604" s="31">
        <v>25</v>
      </c>
      <c r="C604" s="4" t="s">
        <v>1342</v>
      </c>
      <c r="D604" s="4" t="s">
        <v>1333</v>
      </c>
      <c r="E604" s="4" t="s">
        <v>1286</v>
      </c>
      <c r="F604" s="4" t="s">
        <v>858</v>
      </c>
      <c r="G604" s="4" t="s">
        <v>1343</v>
      </c>
      <c r="H604" s="4" t="s">
        <v>286</v>
      </c>
      <c r="I604" s="24">
        <v>175</v>
      </c>
      <c r="J604" s="24">
        <v>167.7</v>
      </c>
      <c r="K604" s="24">
        <v>4.2</v>
      </c>
      <c r="O604" s="24">
        <v>2.4</v>
      </c>
      <c r="T604" s="24">
        <v>0.7</v>
      </c>
      <c r="X604" s="24">
        <f t="shared" si="24"/>
        <v>174.99999999999997</v>
      </c>
      <c r="Y604" s="8">
        <f t="shared" si="23"/>
        <v>0</v>
      </c>
      <c r="Z604" s="4"/>
    </row>
    <row r="605" spans="1:26" x14ac:dyDescent="0.25">
      <c r="A605" s="34">
        <v>39</v>
      </c>
      <c r="B605" s="31">
        <v>40</v>
      </c>
      <c r="C605" s="4" t="s">
        <v>1372</v>
      </c>
      <c r="D605" s="4" t="s">
        <v>1350</v>
      </c>
      <c r="E605" s="4" t="s">
        <v>1286</v>
      </c>
      <c r="F605" s="4" t="s">
        <v>858</v>
      </c>
      <c r="G605" s="4" t="s">
        <v>1373</v>
      </c>
      <c r="H605" s="4" t="s">
        <v>1374</v>
      </c>
      <c r="I605" s="24">
        <v>160.4</v>
      </c>
      <c r="J605" s="24">
        <v>63.1</v>
      </c>
      <c r="K605" s="24">
        <v>3</v>
      </c>
      <c r="L605" s="24">
        <v>9</v>
      </c>
      <c r="O605" s="24">
        <v>2.4</v>
      </c>
      <c r="P605" s="24">
        <v>44</v>
      </c>
      <c r="Q605" s="24">
        <v>6.4</v>
      </c>
      <c r="T605" s="24">
        <v>32.5</v>
      </c>
      <c r="X605" s="24">
        <f t="shared" si="24"/>
        <v>160.4</v>
      </c>
      <c r="Y605" s="8">
        <f t="shared" si="23"/>
        <v>0</v>
      </c>
      <c r="Z605" s="4"/>
    </row>
    <row r="606" spans="1:26" x14ac:dyDescent="0.25">
      <c r="A606" s="34">
        <v>25</v>
      </c>
      <c r="B606" s="31">
        <v>26</v>
      </c>
      <c r="C606" s="4" t="s">
        <v>1344</v>
      </c>
      <c r="D606" s="4" t="s">
        <v>1333</v>
      </c>
      <c r="E606" s="4" t="s">
        <v>1286</v>
      </c>
      <c r="F606" s="4" t="s">
        <v>858</v>
      </c>
      <c r="G606" s="4" t="s">
        <v>685</v>
      </c>
      <c r="H606" s="4" t="s">
        <v>39</v>
      </c>
      <c r="I606" s="24">
        <v>162</v>
      </c>
      <c r="J606" s="24">
        <v>139.5</v>
      </c>
      <c r="K606" s="24">
        <v>4.9000000000000004</v>
      </c>
      <c r="L606" s="24">
        <v>0.8</v>
      </c>
      <c r="O606" s="24">
        <v>3.7</v>
      </c>
      <c r="Q606" s="24">
        <v>11.7</v>
      </c>
      <c r="R606" s="24">
        <v>1.4</v>
      </c>
      <c r="X606" s="24">
        <f t="shared" si="24"/>
        <v>162</v>
      </c>
      <c r="Y606" s="8">
        <f t="shared" si="23"/>
        <v>0</v>
      </c>
      <c r="Z606" s="4"/>
    </row>
    <row r="607" spans="1:26" x14ac:dyDescent="0.25">
      <c r="A607" s="34">
        <v>1</v>
      </c>
      <c r="B607" s="31">
        <v>1</v>
      </c>
      <c r="C607" s="4" t="s">
        <v>1284</v>
      </c>
      <c r="D607" s="4" t="s">
        <v>1285</v>
      </c>
      <c r="E607" s="4" t="s">
        <v>1286</v>
      </c>
      <c r="F607" s="4" t="s">
        <v>858</v>
      </c>
      <c r="G607" s="4" t="s">
        <v>1287</v>
      </c>
      <c r="H607" s="4" t="s">
        <v>1288</v>
      </c>
      <c r="I607" s="24">
        <v>216.8</v>
      </c>
      <c r="J607" s="24">
        <v>193.6</v>
      </c>
      <c r="K607" s="24">
        <v>9.6</v>
      </c>
      <c r="O607" s="24">
        <v>2.6</v>
      </c>
      <c r="P607" s="24">
        <v>2.9</v>
      </c>
      <c r="Q607" s="24">
        <v>1.8</v>
      </c>
      <c r="T607" s="24">
        <v>6.3</v>
      </c>
      <c r="X607" s="24">
        <f>SUM(J607:V607)</f>
        <v>216.8</v>
      </c>
      <c r="Y607" s="8">
        <f t="shared" si="23"/>
        <v>0</v>
      </c>
      <c r="Z607" s="4"/>
    </row>
    <row r="608" spans="1:26" x14ac:dyDescent="0.25">
      <c r="A608" s="34">
        <v>3</v>
      </c>
      <c r="B608" s="31">
        <v>3</v>
      </c>
      <c r="C608" s="4" t="s">
        <v>1291</v>
      </c>
      <c r="D608" s="4" t="s">
        <v>1285</v>
      </c>
      <c r="E608" s="4" t="s">
        <v>1286</v>
      </c>
      <c r="F608" s="4" t="s">
        <v>858</v>
      </c>
      <c r="G608" s="4" t="s">
        <v>1287</v>
      </c>
      <c r="H608" s="4" t="s">
        <v>1081</v>
      </c>
      <c r="I608" s="24">
        <v>485.1</v>
      </c>
      <c r="J608" s="24">
        <v>259.7</v>
      </c>
      <c r="K608" s="24">
        <v>16.2</v>
      </c>
      <c r="L608" s="24">
        <v>8.1999999999999993</v>
      </c>
      <c r="O608" s="24">
        <v>7.5</v>
      </c>
      <c r="P608" s="24">
        <v>88.1</v>
      </c>
      <c r="R608" s="24">
        <v>2.6</v>
      </c>
      <c r="T608" s="24">
        <v>98.2</v>
      </c>
      <c r="U608" s="24">
        <v>4.5999999999999996</v>
      </c>
      <c r="X608" s="24">
        <f>SUM(J608:V608)</f>
        <v>485.09999999999997</v>
      </c>
      <c r="Y608" s="8">
        <f t="shared" si="23"/>
        <v>0</v>
      </c>
      <c r="Z608" s="4"/>
    </row>
    <row r="609" spans="1:26" x14ac:dyDescent="0.25">
      <c r="A609" s="34">
        <v>45</v>
      </c>
      <c r="B609" s="31">
        <v>46</v>
      </c>
      <c r="C609" s="4" t="s">
        <v>1386</v>
      </c>
      <c r="D609" s="4" t="s">
        <v>1387</v>
      </c>
      <c r="E609" s="4" t="s">
        <v>1286</v>
      </c>
      <c r="F609" s="4" t="s">
        <v>858</v>
      </c>
      <c r="G609" s="4" t="s">
        <v>1388</v>
      </c>
      <c r="H609" s="4" t="s">
        <v>1087</v>
      </c>
      <c r="I609" s="24">
        <v>346.3</v>
      </c>
      <c r="J609" s="24">
        <v>301.2</v>
      </c>
      <c r="K609" s="24">
        <v>6.6</v>
      </c>
      <c r="N609" s="24">
        <v>1</v>
      </c>
      <c r="O609" s="24">
        <v>11.7</v>
      </c>
      <c r="P609" s="24">
        <v>0.2</v>
      </c>
      <c r="Q609" s="24">
        <v>0.2</v>
      </c>
      <c r="R609" s="24">
        <v>11.8</v>
      </c>
      <c r="S609" s="24">
        <v>1.7</v>
      </c>
      <c r="T609" s="24">
        <v>10.199999999999999</v>
      </c>
      <c r="U609" s="24">
        <v>1.7</v>
      </c>
      <c r="X609" s="24">
        <f>SUM(J609:W609)</f>
        <v>346.29999999999995</v>
      </c>
      <c r="Y609" s="8">
        <f t="shared" si="23"/>
        <v>0</v>
      </c>
      <c r="Z609" s="4"/>
    </row>
    <row r="610" spans="1:26" x14ac:dyDescent="0.25">
      <c r="A610" s="34">
        <v>46</v>
      </c>
      <c r="B610" s="31">
        <v>47</v>
      </c>
      <c r="C610" s="4" t="s">
        <v>1389</v>
      </c>
      <c r="D610" s="4" t="s">
        <v>1387</v>
      </c>
      <c r="E610" s="4" t="s">
        <v>1286</v>
      </c>
      <c r="F610" s="4" t="s">
        <v>858</v>
      </c>
      <c r="G610" s="4" t="s">
        <v>1388</v>
      </c>
      <c r="H610" s="4" t="s">
        <v>1087</v>
      </c>
      <c r="I610" s="24">
        <v>256.39999999999998</v>
      </c>
      <c r="J610" s="24">
        <v>186.4</v>
      </c>
      <c r="K610" s="24">
        <v>4.7</v>
      </c>
      <c r="L610" s="24">
        <v>0.9</v>
      </c>
      <c r="O610" s="24">
        <v>3.1</v>
      </c>
      <c r="Q610" s="24">
        <v>2.5</v>
      </c>
      <c r="T610" s="24">
        <v>57.5</v>
      </c>
      <c r="U610" s="24">
        <v>1.3</v>
      </c>
      <c r="X610" s="24">
        <f>SUM(J610:W610)</f>
        <v>256.39999999999998</v>
      </c>
      <c r="Y610" s="8">
        <f t="shared" si="23"/>
        <v>0</v>
      </c>
      <c r="Z610" s="4"/>
    </row>
    <row r="611" spans="1:26" x14ac:dyDescent="0.25">
      <c r="A611" s="34">
        <v>34</v>
      </c>
      <c r="B611" s="31">
        <v>35</v>
      </c>
      <c r="C611" s="4" t="s">
        <v>1364</v>
      </c>
      <c r="D611" s="4" t="s">
        <v>1350</v>
      </c>
      <c r="E611" s="4" t="s">
        <v>1286</v>
      </c>
      <c r="F611" s="4" t="s">
        <v>858</v>
      </c>
      <c r="G611" s="4" t="s">
        <v>1365</v>
      </c>
      <c r="H611" s="4" t="s">
        <v>441</v>
      </c>
      <c r="I611" s="24">
        <v>557.4</v>
      </c>
      <c r="J611" s="24">
        <v>440.9</v>
      </c>
      <c r="K611" s="24">
        <v>30.2</v>
      </c>
      <c r="L611" s="24">
        <v>7.8</v>
      </c>
      <c r="M611" s="24">
        <v>2.5</v>
      </c>
      <c r="N611" s="24">
        <v>9.1999999999999993</v>
      </c>
      <c r="O611" s="24">
        <v>7.4</v>
      </c>
      <c r="P611" s="24">
        <v>6.8</v>
      </c>
      <c r="Q611" s="24">
        <v>9.1999999999999993</v>
      </c>
      <c r="R611" s="24">
        <v>2.4</v>
      </c>
      <c r="T611" s="24">
        <v>38</v>
      </c>
      <c r="U611" s="24">
        <v>3</v>
      </c>
      <c r="X611" s="24">
        <f>SUM(J611:W611)</f>
        <v>557.4</v>
      </c>
      <c r="Y611" s="8">
        <f t="shared" si="23"/>
        <v>0</v>
      </c>
      <c r="Z611" s="4"/>
    </row>
    <row r="612" spans="1:26" x14ac:dyDescent="0.25">
      <c r="A612" s="34">
        <v>2</v>
      </c>
      <c r="B612" s="31">
        <v>2</v>
      </c>
      <c r="C612" s="4" t="s">
        <v>1289</v>
      </c>
      <c r="D612" s="4" t="s">
        <v>1285</v>
      </c>
      <c r="E612" s="4" t="s">
        <v>1286</v>
      </c>
      <c r="F612" s="4" t="s">
        <v>858</v>
      </c>
      <c r="G612" s="4" t="s">
        <v>1290</v>
      </c>
      <c r="H612" s="4" t="s">
        <v>39</v>
      </c>
      <c r="I612" s="24">
        <v>178.9</v>
      </c>
      <c r="J612" s="24">
        <v>157</v>
      </c>
      <c r="K612" s="24">
        <v>5.0999999999999996</v>
      </c>
      <c r="L612" s="24">
        <v>3.1</v>
      </c>
      <c r="O612" s="24">
        <v>5.9</v>
      </c>
      <c r="P612" s="24">
        <v>2.6</v>
      </c>
      <c r="Q612" s="24">
        <v>5.0999999999999996</v>
      </c>
      <c r="R612" s="24">
        <v>0.1</v>
      </c>
      <c r="X612" s="24">
        <f>SUM(J612:V612)</f>
        <v>178.89999999999998</v>
      </c>
      <c r="Y612" s="8">
        <f t="shared" si="23"/>
        <v>0</v>
      </c>
      <c r="Z612" s="4"/>
    </row>
    <row r="613" spans="1:26" x14ac:dyDescent="0.25">
      <c r="A613" s="34">
        <v>6</v>
      </c>
      <c r="B613" s="31">
        <v>7</v>
      </c>
      <c r="C613" s="4" t="s">
        <v>1298</v>
      </c>
      <c r="D613" s="4" t="s">
        <v>1295</v>
      </c>
      <c r="E613" s="4" t="s">
        <v>1286</v>
      </c>
      <c r="F613" s="4" t="s">
        <v>858</v>
      </c>
      <c r="G613" s="4" t="s">
        <v>1299</v>
      </c>
      <c r="H613" s="4" t="s">
        <v>892</v>
      </c>
      <c r="I613" s="24">
        <v>154.69999999999999</v>
      </c>
      <c r="J613" s="24">
        <v>128.80000000000001</v>
      </c>
      <c r="K613" s="24">
        <v>13.9</v>
      </c>
      <c r="N613" s="24">
        <v>0.6</v>
      </c>
      <c r="O613" s="24">
        <v>3.7</v>
      </c>
      <c r="P613" s="24">
        <v>0.9</v>
      </c>
      <c r="R613" s="24">
        <v>5.6</v>
      </c>
      <c r="S613" s="24">
        <v>1.2</v>
      </c>
      <c r="X613" s="24">
        <f>SUM(J613:V613)</f>
        <v>154.69999999999999</v>
      </c>
      <c r="Y613" s="8">
        <f t="shared" si="23"/>
        <v>0</v>
      </c>
      <c r="Z613" s="4"/>
    </row>
    <row r="614" spans="1:26" x14ac:dyDescent="0.25">
      <c r="A614" s="34">
        <v>5</v>
      </c>
      <c r="B614" s="31">
        <v>5</v>
      </c>
      <c r="C614" s="4" t="s">
        <v>1294</v>
      </c>
      <c r="D614" s="4" t="s">
        <v>1295</v>
      </c>
      <c r="E614" s="4" t="s">
        <v>1286</v>
      </c>
      <c r="F614" s="4" t="s">
        <v>858</v>
      </c>
      <c r="G614" s="4" t="s">
        <v>1296</v>
      </c>
      <c r="H614" s="4" t="s">
        <v>1297</v>
      </c>
      <c r="I614" s="24">
        <v>649.79999999999995</v>
      </c>
      <c r="J614" s="24">
        <v>295.39999999999998</v>
      </c>
      <c r="K614" s="24">
        <v>27.8</v>
      </c>
      <c r="L614" s="24">
        <v>3.7</v>
      </c>
      <c r="M614" s="24">
        <v>15.6</v>
      </c>
      <c r="O614" s="24">
        <v>10.1</v>
      </c>
      <c r="P614" s="24">
        <v>14.4</v>
      </c>
      <c r="Q614" s="24">
        <v>18</v>
      </c>
      <c r="R614" s="24">
        <v>11.2</v>
      </c>
      <c r="T614" s="24">
        <v>253.6</v>
      </c>
      <c r="X614" s="24">
        <f>SUM(J614:V614)</f>
        <v>649.79999999999995</v>
      </c>
      <c r="Y614" s="8">
        <f t="shared" si="23"/>
        <v>0</v>
      </c>
      <c r="Z614" s="4"/>
    </row>
    <row r="615" spans="1:26" x14ac:dyDescent="0.25">
      <c r="A615" s="34">
        <v>20</v>
      </c>
      <c r="B615" s="31">
        <v>21</v>
      </c>
      <c r="C615" s="4" t="s">
        <v>1332</v>
      </c>
      <c r="D615" s="4" t="s">
        <v>1333</v>
      </c>
      <c r="E615" s="4" t="s">
        <v>1286</v>
      </c>
      <c r="F615" s="4" t="s">
        <v>858</v>
      </c>
      <c r="G615" s="4" t="s">
        <v>1334</v>
      </c>
      <c r="H615" s="4" t="s">
        <v>13</v>
      </c>
      <c r="I615" s="24">
        <v>115.7</v>
      </c>
      <c r="J615" s="24">
        <v>109.3</v>
      </c>
      <c r="K615" s="24">
        <v>4.5</v>
      </c>
      <c r="O615" s="24">
        <v>1.6</v>
      </c>
      <c r="Q615" s="24">
        <v>0.3</v>
      </c>
      <c r="X615" s="24">
        <f>SUM(J615:W615)</f>
        <v>115.69999999999999</v>
      </c>
      <c r="Y615" s="8">
        <f t="shared" si="23"/>
        <v>0</v>
      </c>
      <c r="Z615" s="4"/>
    </row>
    <row r="616" spans="1:26" x14ac:dyDescent="0.25">
      <c r="A616" s="34">
        <v>35</v>
      </c>
      <c r="B616" s="31">
        <v>36</v>
      </c>
      <c r="C616" s="4" t="s">
        <v>1366</v>
      </c>
      <c r="D616" s="4" t="s">
        <v>1350</v>
      </c>
      <c r="E616" s="4" t="s">
        <v>1286</v>
      </c>
      <c r="F616" s="4" t="s">
        <v>858</v>
      </c>
      <c r="G616" s="4" t="s">
        <v>1367</v>
      </c>
      <c r="H616" s="4" t="s">
        <v>1100</v>
      </c>
      <c r="I616" s="24">
        <v>135.5</v>
      </c>
      <c r="J616" s="24">
        <v>94.5</v>
      </c>
      <c r="K616" s="24">
        <v>24.3</v>
      </c>
      <c r="N616" s="24">
        <v>1.5</v>
      </c>
      <c r="O616" s="24">
        <v>0.8</v>
      </c>
      <c r="P616" s="24">
        <v>1.6</v>
      </c>
      <c r="Q616" s="24">
        <v>1.4</v>
      </c>
      <c r="R616" s="24">
        <v>3.6</v>
      </c>
      <c r="S616" s="24">
        <v>0.2</v>
      </c>
      <c r="T616" s="24">
        <v>7.6</v>
      </c>
      <c r="X616" s="24">
        <f>SUM(J616:W616)</f>
        <v>135.5</v>
      </c>
      <c r="Y616" s="8">
        <f t="shared" si="23"/>
        <v>0</v>
      </c>
      <c r="Z616" s="4"/>
    </row>
    <row r="617" spans="1:26" x14ac:dyDescent="0.25">
      <c r="A617" s="34">
        <v>7</v>
      </c>
      <c r="B617" s="31">
        <v>8</v>
      </c>
      <c r="C617" s="4" t="s">
        <v>1300</v>
      </c>
      <c r="D617" s="4" t="s">
        <v>1295</v>
      </c>
      <c r="E617" s="4" t="s">
        <v>1286</v>
      </c>
      <c r="F617" s="4" t="s">
        <v>858</v>
      </c>
      <c r="G617" s="4" t="s">
        <v>1301</v>
      </c>
      <c r="H617" s="4" t="s">
        <v>39</v>
      </c>
      <c r="I617" s="24">
        <v>128.6</v>
      </c>
      <c r="J617" s="24">
        <v>107.7</v>
      </c>
      <c r="K617" s="24">
        <v>12.4</v>
      </c>
      <c r="L617" s="24">
        <v>1</v>
      </c>
      <c r="M617" s="24">
        <v>0.3</v>
      </c>
      <c r="O617" s="24">
        <v>1.4</v>
      </c>
      <c r="P617" s="24">
        <v>1.3</v>
      </c>
      <c r="R617" s="24">
        <v>3.1</v>
      </c>
      <c r="S617" s="24">
        <v>1.4</v>
      </c>
      <c r="X617" s="24">
        <f>SUM(J617:V617)</f>
        <v>128.6</v>
      </c>
      <c r="Y617" s="8">
        <f t="shared" si="23"/>
        <v>0</v>
      </c>
      <c r="Z617" s="4"/>
    </row>
    <row r="618" spans="1:26" x14ac:dyDescent="0.25">
      <c r="A618" s="34">
        <v>8</v>
      </c>
      <c r="B618" s="31">
        <v>9</v>
      </c>
      <c r="C618" s="4" t="s">
        <v>1302</v>
      </c>
      <c r="D618" s="4" t="s">
        <v>1295</v>
      </c>
      <c r="E618" s="4" t="s">
        <v>1286</v>
      </c>
      <c r="F618" s="4" t="s">
        <v>858</v>
      </c>
      <c r="G618" s="4" t="s">
        <v>1303</v>
      </c>
      <c r="H618" s="4" t="s">
        <v>216</v>
      </c>
      <c r="I618" s="24">
        <v>118</v>
      </c>
      <c r="J618" s="24">
        <v>106.6</v>
      </c>
      <c r="K618" s="24">
        <v>6.3</v>
      </c>
      <c r="N618" s="24">
        <v>0.1</v>
      </c>
      <c r="O618" s="24">
        <v>2.2000000000000002</v>
      </c>
      <c r="P618" s="24">
        <v>1.9</v>
      </c>
      <c r="R618" s="24">
        <v>0.8</v>
      </c>
      <c r="S618" s="24">
        <v>0.1</v>
      </c>
      <c r="X618" s="24">
        <f>SUM(J618:V618)</f>
        <v>117.99999999999999</v>
      </c>
      <c r="Y618" s="8">
        <f t="shared" si="23"/>
        <v>0</v>
      </c>
      <c r="Z618" s="4"/>
    </row>
    <row r="619" spans="1:26" x14ac:dyDescent="0.25">
      <c r="A619" s="34">
        <v>14</v>
      </c>
      <c r="B619" s="31">
        <v>15</v>
      </c>
      <c r="C619" s="4" t="s">
        <v>1316</v>
      </c>
      <c r="D619" s="4" t="s">
        <v>1311</v>
      </c>
      <c r="E619" s="4" t="s">
        <v>1286</v>
      </c>
      <c r="F619" s="4" t="s">
        <v>858</v>
      </c>
      <c r="G619" s="4" t="s">
        <v>1317</v>
      </c>
      <c r="H619" s="4" t="s">
        <v>1318</v>
      </c>
      <c r="I619" s="24">
        <v>1636.5</v>
      </c>
      <c r="J619" s="24">
        <v>414.8</v>
      </c>
      <c r="K619" s="24">
        <v>71.099999999999994</v>
      </c>
      <c r="M619" s="24">
        <v>5.5</v>
      </c>
      <c r="O619" s="24">
        <v>13.9</v>
      </c>
      <c r="R619" s="24">
        <v>12.9</v>
      </c>
      <c r="S619" s="24">
        <v>15</v>
      </c>
      <c r="T619" s="24">
        <v>1103.3</v>
      </c>
      <c r="W619" s="38"/>
      <c r="X619" s="24">
        <f>SUM(J619:V619)</f>
        <v>1636.5</v>
      </c>
      <c r="Y619" s="8">
        <f t="shared" si="23"/>
        <v>0</v>
      </c>
      <c r="Z619" s="11"/>
    </row>
    <row r="620" spans="1:26" x14ac:dyDescent="0.25">
      <c r="A620" s="34">
        <v>4</v>
      </c>
      <c r="B620" s="31">
        <v>4</v>
      </c>
      <c r="C620" s="4" t="s">
        <v>1292</v>
      </c>
      <c r="D620" s="4" t="s">
        <v>1285</v>
      </c>
      <c r="E620" s="4" t="s">
        <v>1286</v>
      </c>
      <c r="F620" s="4" t="s">
        <v>858</v>
      </c>
      <c r="G620" s="4" t="s">
        <v>15123</v>
      </c>
      <c r="H620" s="4" t="s">
        <v>1293</v>
      </c>
      <c r="I620" s="24">
        <v>544.9</v>
      </c>
      <c r="J620" s="24">
        <v>348.4</v>
      </c>
      <c r="K620" s="24">
        <v>35.1</v>
      </c>
      <c r="N620" s="24">
        <v>2.9</v>
      </c>
      <c r="O620" s="24">
        <v>10.5</v>
      </c>
      <c r="P620" s="24">
        <v>11</v>
      </c>
      <c r="R620" s="24">
        <v>9.8000000000000007</v>
      </c>
      <c r="T620" s="24">
        <v>127.2</v>
      </c>
      <c r="X620" s="24">
        <f>SUM(J620:V620)</f>
        <v>544.9</v>
      </c>
      <c r="Y620" s="8">
        <f t="shared" si="23"/>
        <v>0</v>
      </c>
      <c r="Z620" s="4"/>
    </row>
    <row r="621" spans="1:26" x14ac:dyDescent="0.25">
      <c r="A621" s="34">
        <v>26</v>
      </c>
      <c r="B621" s="31">
        <v>27</v>
      </c>
      <c r="C621" s="4" t="s">
        <v>1345</v>
      </c>
      <c r="D621" s="4" t="s">
        <v>1333</v>
      </c>
      <c r="E621" s="4" t="s">
        <v>1286</v>
      </c>
      <c r="F621" s="4" t="s">
        <v>858</v>
      </c>
      <c r="G621" s="4" t="s">
        <v>15123</v>
      </c>
      <c r="H621" s="4" t="s">
        <v>1346</v>
      </c>
      <c r="I621" s="24">
        <v>185.9</v>
      </c>
      <c r="J621" s="24">
        <v>163.1</v>
      </c>
      <c r="K621" s="24">
        <v>12.3</v>
      </c>
      <c r="M621" s="24">
        <v>1.2</v>
      </c>
      <c r="O621" s="24">
        <v>6.5</v>
      </c>
      <c r="Q621" s="24">
        <v>0.4</v>
      </c>
      <c r="R621" s="24">
        <v>1.8</v>
      </c>
      <c r="S621" s="24">
        <v>0.6</v>
      </c>
      <c r="X621" s="24">
        <f>SUM(J621:W621)</f>
        <v>185.9</v>
      </c>
      <c r="Y621" s="8">
        <f t="shared" si="23"/>
        <v>0</v>
      </c>
      <c r="Z621" s="4"/>
    </row>
    <row r="622" spans="1:26" x14ac:dyDescent="0.25">
      <c r="A622" s="34">
        <v>44</v>
      </c>
      <c r="B622" s="31">
        <v>45</v>
      </c>
      <c r="C622" s="4" t="s">
        <v>1383</v>
      </c>
      <c r="D622" s="4" t="s">
        <v>1384</v>
      </c>
      <c r="E622" s="4" t="s">
        <v>1286</v>
      </c>
      <c r="F622" s="4" t="s">
        <v>858</v>
      </c>
      <c r="G622" s="4" t="s">
        <v>1385</v>
      </c>
      <c r="H622" s="4" t="s">
        <v>374</v>
      </c>
      <c r="I622" s="24">
        <v>191.5</v>
      </c>
      <c r="J622" s="24">
        <v>96.1</v>
      </c>
      <c r="K622" s="24">
        <v>13</v>
      </c>
      <c r="O622" s="24">
        <v>2</v>
      </c>
      <c r="Q622" s="24">
        <v>48.3</v>
      </c>
      <c r="T622" s="24">
        <v>32.1</v>
      </c>
      <c r="X622" s="24">
        <f>SUM(J622:W622)</f>
        <v>191.49999999999997</v>
      </c>
      <c r="Y622" s="8">
        <f t="shared" si="23"/>
        <v>0</v>
      </c>
      <c r="Z622" s="4"/>
    </row>
    <row r="623" spans="1:26" x14ac:dyDescent="0.25">
      <c r="A623" s="34">
        <v>10</v>
      </c>
      <c r="B623" s="31">
        <v>11</v>
      </c>
      <c r="C623" s="4" t="s">
        <v>1306</v>
      </c>
      <c r="D623" s="4" t="s">
        <v>1295</v>
      </c>
      <c r="E623" s="4" t="s">
        <v>1286</v>
      </c>
      <c r="F623" s="4" t="s">
        <v>858</v>
      </c>
      <c r="G623" s="4" t="s">
        <v>1307</v>
      </c>
      <c r="H623" s="4" t="s">
        <v>176</v>
      </c>
      <c r="I623" s="24">
        <v>160.1</v>
      </c>
      <c r="J623" s="24">
        <v>141</v>
      </c>
      <c r="K623" s="24">
        <v>9.1999999999999993</v>
      </c>
      <c r="N623" s="24">
        <v>0.6</v>
      </c>
      <c r="O623" s="24">
        <v>2.5</v>
      </c>
      <c r="P623" s="24">
        <v>0.9</v>
      </c>
      <c r="Q623" s="24">
        <v>0.7</v>
      </c>
      <c r="R623" s="24">
        <v>4.5</v>
      </c>
      <c r="S623" s="24">
        <v>0.7</v>
      </c>
      <c r="X623" s="24">
        <f>SUM(J623:V623)</f>
        <v>160.09999999999997</v>
      </c>
      <c r="Y623" s="8">
        <f t="shared" si="23"/>
        <v>0</v>
      </c>
      <c r="Z623" s="4"/>
    </row>
    <row r="624" spans="1:26" x14ac:dyDescent="0.25">
      <c r="A624" s="34">
        <v>16</v>
      </c>
      <c r="B624" s="31">
        <v>17</v>
      </c>
      <c r="C624" s="4" t="s">
        <v>1322</v>
      </c>
      <c r="D624" s="4" t="s">
        <v>1311</v>
      </c>
      <c r="E624" s="4" t="s">
        <v>1286</v>
      </c>
      <c r="F624" s="4" t="s">
        <v>858</v>
      </c>
      <c r="G624" s="4" t="s">
        <v>1323</v>
      </c>
      <c r="H624" s="4" t="s">
        <v>1171</v>
      </c>
      <c r="I624" s="24">
        <v>385.3</v>
      </c>
      <c r="J624" s="24">
        <v>272.7</v>
      </c>
      <c r="K624" s="24">
        <v>21.5</v>
      </c>
      <c r="M624" s="24">
        <v>2.5</v>
      </c>
      <c r="O624" s="24">
        <v>5.5</v>
      </c>
      <c r="Q624" s="24">
        <v>2.2000000000000002</v>
      </c>
      <c r="T624" s="24">
        <v>77</v>
      </c>
      <c r="U624" s="24">
        <v>3.9</v>
      </c>
      <c r="X624" s="24">
        <f>SUM(J624:V624)</f>
        <v>385.29999999999995</v>
      </c>
      <c r="Y624" s="8">
        <f t="shared" si="23"/>
        <v>0</v>
      </c>
      <c r="Z624" s="4"/>
    </row>
    <row r="625" spans="1:26" x14ac:dyDescent="0.25">
      <c r="A625" s="34">
        <v>17</v>
      </c>
      <c r="B625" s="31">
        <v>18</v>
      </c>
      <c r="C625" s="4" t="s">
        <v>1324</v>
      </c>
      <c r="D625" s="4" t="s">
        <v>1311</v>
      </c>
      <c r="E625" s="4" t="s">
        <v>1286</v>
      </c>
      <c r="F625" s="4" t="s">
        <v>858</v>
      </c>
      <c r="G625" s="4" t="s">
        <v>1323</v>
      </c>
      <c r="H625" s="4" t="s">
        <v>1325</v>
      </c>
      <c r="I625" s="24">
        <v>876.1</v>
      </c>
      <c r="J625" s="24">
        <v>350.2</v>
      </c>
      <c r="K625" s="24">
        <v>37.799999999999997</v>
      </c>
      <c r="L625" s="24">
        <v>3.1</v>
      </c>
      <c r="M625" s="24">
        <v>2.5</v>
      </c>
      <c r="O625" s="24">
        <v>3.1</v>
      </c>
      <c r="P625" s="24">
        <v>1</v>
      </c>
      <c r="Q625" s="24">
        <v>0.6</v>
      </c>
      <c r="R625" s="24">
        <v>8.3000000000000007</v>
      </c>
      <c r="S625" s="24">
        <v>1.7</v>
      </c>
      <c r="T625" s="24">
        <v>464.9</v>
      </c>
      <c r="U625" s="24">
        <v>2.9</v>
      </c>
      <c r="X625" s="24">
        <f>SUM(J625:V625)</f>
        <v>876.1</v>
      </c>
      <c r="Y625" s="8">
        <f t="shared" si="23"/>
        <v>0</v>
      </c>
      <c r="Z625" s="4"/>
    </row>
    <row r="626" spans="1:26" x14ac:dyDescent="0.25">
      <c r="A626" s="34">
        <v>30</v>
      </c>
      <c r="B626" s="31">
        <v>31</v>
      </c>
      <c r="C626" s="4" t="s">
        <v>1356</v>
      </c>
      <c r="D626" s="4" t="s">
        <v>1350</v>
      </c>
      <c r="E626" s="4" t="s">
        <v>1286</v>
      </c>
      <c r="F626" s="4" t="s">
        <v>858</v>
      </c>
      <c r="G626" s="4" t="s">
        <v>1357</v>
      </c>
      <c r="H626" s="4" t="s">
        <v>1358</v>
      </c>
      <c r="I626" s="24">
        <v>1637.7</v>
      </c>
      <c r="J626" s="24">
        <v>311.89999999999998</v>
      </c>
      <c r="K626" s="24">
        <v>36.700000000000003</v>
      </c>
      <c r="O626" s="24">
        <v>6</v>
      </c>
      <c r="P626" s="24">
        <v>8</v>
      </c>
      <c r="Q626" s="24">
        <v>49.9</v>
      </c>
      <c r="R626" s="24">
        <v>3.4</v>
      </c>
      <c r="T626" s="24">
        <v>1203.8</v>
      </c>
      <c r="U626" s="24">
        <v>18</v>
      </c>
      <c r="X626" s="24">
        <f t="shared" ref="X626:X633" si="25">SUM(J626:W626)</f>
        <v>1637.6999999999998</v>
      </c>
      <c r="Y626" s="8">
        <f t="shared" si="23"/>
        <v>0</v>
      </c>
      <c r="Z626" s="4"/>
    </row>
    <row r="627" spans="1:26" x14ac:dyDescent="0.25">
      <c r="A627" s="34">
        <v>31</v>
      </c>
      <c r="B627" s="31">
        <v>32</v>
      </c>
      <c r="C627" s="4" t="s">
        <v>1359</v>
      </c>
      <c r="D627" s="4" t="s">
        <v>1350</v>
      </c>
      <c r="E627" s="4" t="s">
        <v>1286</v>
      </c>
      <c r="F627" s="4" t="s">
        <v>858</v>
      </c>
      <c r="G627" s="4" t="s">
        <v>1357</v>
      </c>
      <c r="H627" s="4" t="s">
        <v>1358</v>
      </c>
      <c r="I627" s="24">
        <v>180.5</v>
      </c>
      <c r="J627" s="24">
        <v>125</v>
      </c>
      <c r="K627" s="24">
        <v>11.6</v>
      </c>
      <c r="O627" s="24">
        <v>5.9</v>
      </c>
      <c r="Q627" s="24">
        <v>10.6</v>
      </c>
      <c r="R627" s="24">
        <v>2.2999999999999998</v>
      </c>
      <c r="T627" s="24">
        <v>25.1</v>
      </c>
      <c r="X627" s="24">
        <f t="shared" si="25"/>
        <v>180.5</v>
      </c>
      <c r="Y627" s="8">
        <f t="shared" si="23"/>
        <v>0</v>
      </c>
      <c r="Z627" s="4"/>
    </row>
    <row r="628" spans="1:26" x14ac:dyDescent="0.25">
      <c r="A628" s="34">
        <v>19</v>
      </c>
      <c r="B628" s="31">
        <v>20</v>
      </c>
      <c r="C628" s="4" t="s">
        <v>1329</v>
      </c>
      <c r="D628" s="4" t="s">
        <v>1330</v>
      </c>
      <c r="E628" s="4" t="s">
        <v>1286</v>
      </c>
      <c r="F628" s="4" t="s">
        <v>858</v>
      </c>
      <c r="G628" s="4" t="s">
        <v>1331</v>
      </c>
      <c r="H628" s="4" t="s">
        <v>878</v>
      </c>
      <c r="I628" s="24">
        <v>125.9</v>
      </c>
      <c r="J628" s="24">
        <v>19.5</v>
      </c>
      <c r="K628" s="24">
        <v>12.9</v>
      </c>
      <c r="L628" s="24">
        <v>2.2000000000000002</v>
      </c>
      <c r="O628" s="24">
        <v>0.5</v>
      </c>
      <c r="Q628" s="24">
        <v>0.4</v>
      </c>
      <c r="R628" s="24">
        <v>2.1</v>
      </c>
      <c r="T628" s="24">
        <v>88.3</v>
      </c>
      <c r="X628" s="24">
        <f t="shared" si="25"/>
        <v>125.9</v>
      </c>
      <c r="Y628" s="8">
        <f t="shared" si="23"/>
        <v>0</v>
      </c>
      <c r="Z628" s="4"/>
    </row>
    <row r="629" spans="1:26" x14ac:dyDescent="0.25">
      <c r="A629" s="34">
        <v>37</v>
      </c>
      <c r="B629" s="31">
        <v>38</v>
      </c>
      <c r="C629" s="4" t="s">
        <v>131</v>
      </c>
      <c r="D629" s="4" t="s">
        <v>1350</v>
      </c>
      <c r="E629" s="4" t="s">
        <v>1286</v>
      </c>
      <c r="F629" s="4" t="s">
        <v>858</v>
      </c>
      <c r="G629" s="4" t="s">
        <v>1370</v>
      </c>
      <c r="H629" s="4"/>
      <c r="I629" s="24">
        <v>618.79999999999995</v>
      </c>
      <c r="J629" s="24">
        <v>389.3</v>
      </c>
      <c r="K629" s="24">
        <v>59.6</v>
      </c>
      <c r="N629" s="24">
        <v>2</v>
      </c>
      <c r="O629" s="24">
        <v>16.600000000000001</v>
      </c>
      <c r="P629" s="24">
        <v>9.3000000000000007</v>
      </c>
      <c r="Q629" s="24">
        <v>6.9</v>
      </c>
      <c r="T629" s="24">
        <v>135.1</v>
      </c>
      <c r="X629" s="24">
        <f t="shared" si="25"/>
        <v>618.80000000000007</v>
      </c>
      <c r="Y629" s="8">
        <f t="shared" si="23"/>
        <v>0</v>
      </c>
      <c r="Z629" s="4"/>
    </row>
    <row r="630" spans="1:26" x14ac:dyDescent="0.25">
      <c r="A630" s="34">
        <v>28</v>
      </c>
      <c r="B630" s="31">
        <v>29</v>
      </c>
      <c r="C630" s="4" t="s">
        <v>1349</v>
      </c>
      <c r="D630" s="4" t="s">
        <v>1350</v>
      </c>
      <c r="E630" s="4" t="s">
        <v>1286</v>
      </c>
      <c r="F630" s="4" t="s">
        <v>858</v>
      </c>
      <c r="G630" s="4" t="s">
        <v>1351</v>
      </c>
      <c r="H630" s="4" t="s">
        <v>1352</v>
      </c>
      <c r="I630" s="24">
        <v>221.8</v>
      </c>
      <c r="J630" s="24">
        <v>207.8</v>
      </c>
      <c r="K630" s="24">
        <v>4</v>
      </c>
      <c r="L630" s="24">
        <v>5.9</v>
      </c>
      <c r="O630" s="24">
        <v>1</v>
      </c>
      <c r="Q630" s="24">
        <v>1</v>
      </c>
      <c r="R630" s="24">
        <v>2.1</v>
      </c>
      <c r="X630" s="24">
        <f t="shared" si="25"/>
        <v>221.8</v>
      </c>
      <c r="Y630" s="8">
        <f t="shared" si="23"/>
        <v>0</v>
      </c>
      <c r="Z630" s="4"/>
    </row>
    <row r="631" spans="1:26" x14ac:dyDescent="0.25">
      <c r="A631" s="34">
        <v>27</v>
      </c>
      <c r="B631" s="31">
        <v>28</v>
      </c>
      <c r="C631" s="4" t="s">
        <v>1347</v>
      </c>
      <c r="D631" s="4" t="s">
        <v>1333</v>
      </c>
      <c r="E631" s="4" t="s">
        <v>1286</v>
      </c>
      <c r="F631" s="4" t="s">
        <v>858</v>
      </c>
      <c r="G631" s="4" t="s">
        <v>1348</v>
      </c>
      <c r="H631" s="4" t="s">
        <v>572</v>
      </c>
      <c r="I631" s="24">
        <v>177.5</v>
      </c>
      <c r="J631" s="24">
        <v>154.30000000000001</v>
      </c>
      <c r="K631" s="24">
        <v>8.3000000000000007</v>
      </c>
      <c r="L631" s="24">
        <v>5.4</v>
      </c>
      <c r="O631" s="24">
        <v>5.5</v>
      </c>
      <c r="T631" s="24">
        <v>4</v>
      </c>
      <c r="X631" s="24">
        <f t="shared" si="25"/>
        <v>177.50000000000003</v>
      </c>
      <c r="Y631" s="8">
        <f t="shared" si="23"/>
        <v>0</v>
      </c>
      <c r="Z631" s="4"/>
    </row>
    <row r="632" spans="1:26" x14ac:dyDescent="0.25">
      <c r="A632" s="34">
        <v>40</v>
      </c>
      <c r="B632" s="31">
        <v>41</v>
      </c>
      <c r="C632" s="4" t="s">
        <v>1375</v>
      </c>
      <c r="D632" s="4" t="s">
        <v>1350</v>
      </c>
      <c r="E632" s="4" t="s">
        <v>1286</v>
      </c>
      <c r="F632" s="4" t="s">
        <v>858</v>
      </c>
      <c r="G632" s="4" t="s">
        <v>1376</v>
      </c>
      <c r="H632" s="4"/>
      <c r="I632" s="24">
        <v>595.79999999999995</v>
      </c>
      <c r="J632" s="24">
        <v>319.10000000000002</v>
      </c>
      <c r="K632" s="24">
        <v>30.3</v>
      </c>
      <c r="L632" s="24">
        <v>21</v>
      </c>
      <c r="O632" s="24">
        <v>9.1999999999999993</v>
      </c>
      <c r="P632" s="24">
        <v>0.1</v>
      </c>
      <c r="Q632" s="24">
        <v>25.9</v>
      </c>
      <c r="T632" s="24">
        <v>180.2</v>
      </c>
      <c r="U632" s="24">
        <v>10</v>
      </c>
      <c r="X632" s="24">
        <f t="shared" si="25"/>
        <v>595.79999999999995</v>
      </c>
      <c r="Y632" s="8">
        <f t="shared" si="23"/>
        <v>0</v>
      </c>
      <c r="Z632" s="4"/>
    </row>
    <row r="633" spans="1:26" x14ac:dyDescent="0.25">
      <c r="A633" s="34">
        <v>22</v>
      </c>
      <c r="B633" s="31">
        <v>23</v>
      </c>
      <c r="C633" s="4" t="s">
        <v>1337</v>
      </c>
      <c r="D633" s="4" t="s">
        <v>1333</v>
      </c>
      <c r="E633" s="4" t="s">
        <v>1286</v>
      </c>
      <c r="F633" s="4" t="s">
        <v>858</v>
      </c>
      <c r="G633" s="4" t="s">
        <v>1338</v>
      </c>
      <c r="H633" s="4" t="s">
        <v>1339</v>
      </c>
      <c r="I633" s="24">
        <v>101.6</v>
      </c>
      <c r="J633" s="24">
        <v>65.599999999999994</v>
      </c>
      <c r="K633" s="24">
        <v>0.7</v>
      </c>
      <c r="L633" s="24">
        <v>0.8</v>
      </c>
      <c r="O633" s="24">
        <v>1</v>
      </c>
      <c r="Q633" s="24">
        <v>25.1</v>
      </c>
      <c r="R633" s="24">
        <v>1.7</v>
      </c>
      <c r="T633" s="24">
        <v>6.7</v>
      </c>
      <c r="X633" s="24">
        <f t="shared" si="25"/>
        <v>101.6</v>
      </c>
      <c r="Y633" s="8">
        <f t="shared" si="23"/>
        <v>0</v>
      </c>
      <c r="Z633" s="11"/>
    </row>
    <row r="634" spans="1:26" x14ac:dyDescent="0.25">
      <c r="A634" s="34">
        <v>18</v>
      </c>
      <c r="B634" s="31">
        <v>19</v>
      </c>
      <c r="C634" s="4" t="s">
        <v>1326</v>
      </c>
      <c r="D634" s="4" t="s">
        <v>1311</v>
      </c>
      <c r="E634" s="4" t="s">
        <v>1286</v>
      </c>
      <c r="F634" s="4" t="s">
        <v>858</v>
      </c>
      <c r="G634" s="4" t="s">
        <v>1327</v>
      </c>
      <c r="H634" s="4" t="s">
        <v>1328</v>
      </c>
      <c r="I634" s="24">
        <v>665.4</v>
      </c>
      <c r="J634" s="24">
        <v>275.60000000000002</v>
      </c>
      <c r="K634" s="24">
        <v>28.5</v>
      </c>
      <c r="M634" s="24">
        <v>4.3</v>
      </c>
      <c r="O634" s="24">
        <v>3.9</v>
      </c>
      <c r="P634" s="24">
        <v>3.2</v>
      </c>
      <c r="Q634" s="24">
        <v>56.8</v>
      </c>
      <c r="R634" s="24">
        <v>6.4</v>
      </c>
      <c r="S634" s="24">
        <v>0.6</v>
      </c>
      <c r="T634" s="24">
        <v>281.89999999999998</v>
      </c>
      <c r="U634" s="24">
        <v>4.2</v>
      </c>
      <c r="X634" s="24">
        <f>SUM(J634:V634)</f>
        <v>665.40000000000009</v>
      </c>
      <c r="Y634" s="8">
        <f t="shared" si="23"/>
        <v>0</v>
      </c>
      <c r="Z634" s="4"/>
    </row>
    <row r="635" spans="1:26" x14ac:dyDescent="0.25">
      <c r="A635" s="34">
        <v>9</v>
      </c>
      <c r="B635" s="31">
        <v>10</v>
      </c>
      <c r="C635" s="4" t="s">
        <v>1304</v>
      </c>
      <c r="D635" s="4" t="s">
        <v>1295</v>
      </c>
      <c r="E635" s="4" t="s">
        <v>1286</v>
      </c>
      <c r="F635" s="4" t="s">
        <v>858</v>
      </c>
      <c r="G635" s="4" t="s">
        <v>1305</v>
      </c>
      <c r="H635" s="4" t="s">
        <v>19</v>
      </c>
      <c r="I635" s="24">
        <v>140</v>
      </c>
      <c r="J635" s="24">
        <v>93.1</v>
      </c>
      <c r="K635" s="24">
        <v>15.3</v>
      </c>
      <c r="L635" s="24">
        <v>0.9</v>
      </c>
      <c r="M635" s="24">
        <v>0.3</v>
      </c>
      <c r="N635" s="24">
        <v>0.3</v>
      </c>
      <c r="O635" s="24">
        <v>1.4</v>
      </c>
      <c r="P635" s="24">
        <v>2.2999999999999998</v>
      </c>
      <c r="Q635" s="24">
        <v>17.8</v>
      </c>
      <c r="R635" s="24">
        <v>3.5</v>
      </c>
      <c r="S635" s="24">
        <v>1.2</v>
      </c>
      <c r="T635" s="24">
        <v>3.9</v>
      </c>
      <c r="X635" s="24">
        <f>SUM(J635:V635)</f>
        <v>140</v>
      </c>
      <c r="Y635" s="8">
        <f t="shared" si="23"/>
        <v>0</v>
      </c>
      <c r="Z635" s="4"/>
    </row>
    <row r="636" spans="1:26" x14ac:dyDescent="0.25">
      <c r="A636" s="34">
        <v>15</v>
      </c>
      <c r="B636" s="31">
        <v>16</v>
      </c>
      <c r="C636" s="4" t="s">
        <v>1319</v>
      </c>
      <c r="D636" s="4" t="s">
        <v>1311</v>
      </c>
      <c r="E636" s="4" t="s">
        <v>1286</v>
      </c>
      <c r="F636" s="4" t="s">
        <v>858</v>
      </c>
      <c r="G636" s="4" t="s">
        <v>1320</v>
      </c>
      <c r="H636" s="4" t="s">
        <v>1321</v>
      </c>
      <c r="I636" s="24">
        <v>195</v>
      </c>
      <c r="J636" s="24">
        <v>176.6</v>
      </c>
      <c r="K636" s="24">
        <v>5.3</v>
      </c>
      <c r="M636" s="24">
        <v>3.1</v>
      </c>
      <c r="O636" s="24">
        <v>6.4</v>
      </c>
      <c r="Q636" s="24">
        <v>2.2999999999999998</v>
      </c>
      <c r="S636" s="24">
        <v>1.3</v>
      </c>
      <c r="X636" s="24">
        <f>SUM(J636:V636)</f>
        <v>195.00000000000003</v>
      </c>
      <c r="Y636" s="8">
        <f t="shared" si="23"/>
        <v>0</v>
      </c>
      <c r="Z636" s="4"/>
    </row>
    <row r="637" spans="1:26" x14ac:dyDescent="0.25">
      <c r="A637" s="34">
        <v>12</v>
      </c>
      <c r="B637" s="31">
        <v>13</v>
      </c>
      <c r="C637" s="4" t="s">
        <v>1310</v>
      </c>
      <c r="D637" s="4" t="s">
        <v>1311</v>
      </c>
      <c r="E637" s="4" t="s">
        <v>1286</v>
      </c>
      <c r="F637" s="4" t="s">
        <v>858</v>
      </c>
      <c r="G637" s="4" t="s">
        <v>1312</v>
      </c>
      <c r="H637" s="4" t="s">
        <v>1313</v>
      </c>
      <c r="I637" s="24">
        <v>688.5</v>
      </c>
      <c r="J637" s="24">
        <v>352.9</v>
      </c>
      <c r="K637" s="24">
        <v>24.7</v>
      </c>
      <c r="M637" s="24">
        <v>1.1000000000000001</v>
      </c>
      <c r="O637" s="24">
        <v>3.2</v>
      </c>
      <c r="P637" s="24">
        <v>0.5</v>
      </c>
      <c r="Q637" s="24">
        <v>26.4</v>
      </c>
      <c r="R637" s="24">
        <v>5.5</v>
      </c>
      <c r="T637" s="24">
        <v>265.2</v>
      </c>
      <c r="U637" s="24">
        <v>9</v>
      </c>
      <c r="X637" s="24">
        <f>SUM(J637:V637)</f>
        <v>688.5</v>
      </c>
      <c r="Y637" s="8">
        <f t="shared" si="23"/>
        <v>0</v>
      </c>
      <c r="Z637" s="4"/>
    </row>
    <row r="638" spans="1:26" x14ac:dyDescent="0.25">
      <c r="A638" s="34">
        <v>41</v>
      </c>
      <c r="B638" s="31">
        <v>42</v>
      </c>
      <c r="C638" s="4" t="s">
        <v>1377</v>
      </c>
      <c r="D638" s="4" t="s">
        <v>1350</v>
      </c>
      <c r="E638" s="4" t="s">
        <v>1286</v>
      </c>
      <c r="F638" s="4" t="s">
        <v>858</v>
      </c>
      <c r="G638" s="4" t="s">
        <v>1378</v>
      </c>
      <c r="H638" s="4" t="s">
        <v>201</v>
      </c>
      <c r="I638" s="24">
        <v>135.19999999999999</v>
      </c>
      <c r="J638" s="24">
        <v>93.4</v>
      </c>
      <c r="K638" s="24">
        <v>16.399999999999999</v>
      </c>
      <c r="O638" s="24">
        <v>1.5</v>
      </c>
      <c r="Q638" s="24">
        <v>9.8000000000000007</v>
      </c>
      <c r="T638" s="24">
        <v>14.1</v>
      </c>
      <c r="X638" s="24">
        <f>SUM(J638:W638)</f>
        <v>135.20000000000002</v>
      </c>
      <c r="Y638" s="8">
        <f t="shared" si="23"/>
        <v>0</v>
      </c>
      <c r="Z638" s="4"/>
    </row>
    <row r="639" spans="1:26" x14ac:dyDescent="0.25">
      <c r="A639" s="34">
        <v>36</v>
      </c>
      <c r="B639" s="31">
        <v>37</v>
      </c>
      <c r="C639" s="4" t="s">
        <v>1368</v>
      </c>
      <c r="D639" s="4" t="s">
        <v>1350</v>
      </c>
      <c r="E639" s="4" t="s">
        <v>1286</v>
      </c>
      <c r="F639" s="4" t="s">
        <v>858</v>
      </c>
      <c r="G639" s="4" t="s">
        <v>1369</v>
      </c>
      <c r="H639" s="4"/>
      <c r="I639" s="24">
        <v>166</v>
      </c>
      <c r="J639" s="24">
        <v>131.9</v>
      </c>
      <c r="K639" s="24">
        <v>15.4</v>
      </c>
      <c r="O639" s="24">
        <v>7.1</v>
      </c>
      <c r="T639" s="24">
        <v>0.6</v>
      </c>
      <c r="U639" s="24">
        <v>11</v>
      </c>
      <c r="X639" s="24">
        <f>SUM(J639:W639)</f>
        <v>166</v>
      </c>
      <c r="Y639" s="8">
        <f t="shared" si="23"/>
        <v>0</v>
      </c>
      <c r="Z639" s="4"/>
    </row>
    <row r="640" spans="1:26" x14ac:dyDescent="0.25">
      <c r="A640" s="34">
        <v>33</v>
      </c>
      <c r="B640" s="31">
        <v>34</v>
      </c>
      <c r="C640" s="4" t="s">
        <v>1363</v>
      </c>
      <c r="D640" s="4" t="s">
        <v>1350</v>
      </c>
      <c r="E640" s="4" t="s">
        <v>1286</v>
      </c>
      <c r="F640" s="4" t="s">
        <v>858</v>
      </c>
      <c r="G640" s="4" t="s">
        <v>15119</v>
      </c>
      <c r="H640" s="4" t="s">
        <v>216</v>
      </c>
      <c r="I640" s="24">
        <v>578</v>
      </c>
      <c r="J640" s="24">
        <v>247</v>
      </c>
      <c r="K640" s="24">
        <v>54.4</v>
      </c>
      <c r="L640" s="24">
        <v>1.4</v>
      </c>
      <c r="O640" s="24">
        <v>9.6</v>
      </c>
      <c r="P640" s="24">
        <v>1.3</v>
      </c>
      <c r="Q640" s="24">
        <v>36.700000000000003</v>
      </c>
      <c r="T640" s="24">
        <v>227.6</v>
      </c>
      <c r="X640" s="24">
        <f>SUM(J640:W640)</f>
        <v>578</v>
      </c>
      <c r="Y640" s="8">
        <f t="shared" si="23"/>
        <v>0</v>
      </c>
      <c r="Z640" s="4"/>
    </row>
    <row r="641" spans="1:26" x14ac:dyDescent="0.25">
      <c r="A641" s="34">
        <v>42</v>
      </c>
      <c r="B641" s="31">
        <v>43</v>
      </c>
      <c r="C641" s="4" t="s">
        <v>1379</v>
      </c>
      <c r="D641" s="4" t="s">
        <v>1350</v>
      </c>
      <c r="E641" s="4" t="s">
        <v>1286</v>
      </c>
      <c r="F641" s="4" t="s">
        <v>858</v>
      </c>
      <c r="G641" s="4" t="s">
        <v>1380</v>
      </c>
      <c r="H641" s="4"/>
      <c r="I641" s="24">
        <v>375</v>
      </c>
      <c r="J641" s="24">
        <v>274.7</v>
      </c>
      <c r="K641" s="24">
        <v>17.600000000000001</v>
      </c>
      <c r="M641" s="24">
        <v>1</v>
      </c>
      <c r="N641" s="24">
        <v>17.100000000000001</v>
      </c>
      <c r="O641" s="24">
        <v>59.4</v>
      </c>
      <c r="Q641" s="24">
        <v>0.4</v>
      </c>
      <c r="U641" s="24">
        <v>4.8</v>
      </c>
      <c r="X641" s="24">
        <f>SUM(J641:W641)</f>
        <v>375</v>
      </c>
      <c r="Y641" s="8">
        <f t="shared" si="23"/>
        <v>0</v>
      </c>
      <c r="Z641" s="4"/>
    </row>
    <row r="642" spans="1:26" x14ac:dyDescent="0.25">
      <c r="A642" s="34">
        <v>13</v>
      </c>
      <c r="B642" s="31">
        <v>14</v>
      </c>
      <c r="C642" s="4" t="s">
        <v>1314</v>
      </c>
      <c r="D642" s="4" t="s">
        <v>1311</v>
      </c>
      <c r="E642" s="4" t="s">
        <v>1286</v>
      </c>
      <c r="F642" s="4" t="s">
        <v>858</v>
      </c>
      <c r="G642" s="4" t="s">
        <v>1315</v>
      </c>
      <c r="H642" s="4" t="s">
        <v>13</v>
      </c>
      <c r="I642" s="24">
        <v>512.70000000000005</v>
      </c>
      <c r="J642" s="24">
        <v>435.1</v>
      </c>
      <c r="K642" s="24">
        <v>58.7</v>
      </c>
      <c r="O642" s="24">
        <v>5.6</v>
      </c>
      <c r="R642" s="24">
        <v>6.3</v>
      </c>
      <c r="S642" s="24">
        <v>0.8</v>
      </c>
      <c r="T642" s="24">
        <v>6.2</v>
      </c>
      <c r="X642" s="24">
        <f>SUM(J642:V642)</f>
        <v>512.70000000000005</v>
      </c>
      <c r="Y642" s="8">
        <f t="shared" si="23"/>
        <v>0</v>
      </c>
      <c r="Z642" s="4"/>
    </row>
    <row r="643" spans="1:26" x14ac:dyDescent="0.25">
      <c r="A643" s="34">
        <v>43</v>
      </c>
      <c r="B643" s="31">
        <v>43</v>
      </c>
      <c r="C643" s="4" t="s">
        <v>1476</v>
      </c>
      <c r="D643" s="4" t="s">
        <v>1461</v>
      </c>
      <c r="E643" s="4" t="s">
        <v>1394</v>
      </c>
      <c r="F643" s="4" t="s">
        <v>858</v>
      </c>
      <c r="G643" s="4" t="s">
        <v>1477</v>
      </c>
      <c r="H643" s="4"/>
      <c r="I643" s="24">
        <v>144</v>
      </c>
      <c r="J643" s="24">
        <v>136.6</v>
      </c>
      <c r="K643" s="24">
        <v>1.5</v>
      </c>
      <c r="O643" s="24">
        <v>1.4</v>
      </c>
      <c r="Q643" s="24">
        <v>0.7</v>
      </c>
      <c r="R643" s="24">
        <v>3.8</v>
      </c>
      <c r="X643" s="24">
        <f t="shared" ref="X643:X674" si="26">SUM(J643:W643)</f>
        <v>144</v>
      </c>
      <c r="Y643" s="8">
        <f t="shared" si="23"/>
        <v>0</v>
      </c>
      <c r="Z643" s="4"/>
    </row>
    <row r="644" spans="1:26" x14ac:dyDescent="0.25">
      <c r="A644" s="34">
        <v>48</v>
      </c>
      <c r="B644" s="31">
        <v>48</v>
      </c>
      <c r="C644" s="4" t="s">
        <v>1487</v>
      </c>
      <c r="D644" s="4" t="s">
        <v>1479</v>
      </c>
      <c r="E644" s="4" t="s">
        <v>1394</v>
      </c>
      <c r="F644" s="4" t="s">
        <v>858</v>
      </c>
      <c r="G644" s="4" t="s">
        <v>1488</v>
      </c>
      <c r="H644" s="4"/>
      <c r="I644" s="24">
        <v>197.4</v>
      </c>
      <c r="J644" s="24">
        <v>125.5</v>
      </c>
      <c r="K644" s="24">
        <v>18.3</v>
      </c>
      <c r="L644" s="24">
        <v>8.6999999999999993</v>
      </c>
      <c r="N644" s="24">
        <v>3.9</v>
      </c>
      <c r="O644" s="24">
        <v>3.3</v>
      </c>
      <c r="P644" s="24">
        <v>1.3</v>
      </c>
      <c r="Q644" s="24">
        <v>1.9</v>
      </c>
      <c r="R644" s="24">
        <v>1.1000000000000001</v>
      </c>
      <c r="T644" s="24">
        <v>33.4</v>
      </c>
      <c r="X644" s="24">
        <f t="shared" si="26"/>
        <v>197.40000000000003</v>
      </c>
      <c r="Y644" s="8">
        <f t="shared" si="23"/>
        <v>0</v>
      </c>
      <c r="Z644" s="4"/>
    </row>
    <row r="645" spans="1:26" x14ac:dyDescent="0.25">
      <c r="A645" s="34">
        <v>49</v>
      </c>
      <c r="B645" s="31">
        <v>49</v>
      </c>
      <c r="C645" s="4" t="s">
        <v>1489</v>
      </c>
      <c r="D645" s="4" t="s">
        <v>1479</v>
      </c>
      <c r="E645" s="4" t="s">
        <v>1394</v>
      </c>
      <c r="F645" s="4" t="s">
        <v>858</v>
      </c>
      <c r="G645" s="4" t="s">
        <v>1488</v>
      </c>
      <c r="H645" s="4"/>
      <c r="I645" s="24">
        <v>168.7</v>
      </c>
      <c r="J645" s="24">
        <v>153.69999999999999</v>
      </c>
      <c r="K645" s="24">
        <v>4.7</v>
      </c>
      <c r="M645" s="24">
        <v>2.5</v>
      </c>
      <c r="O645" s="24">
        <v>2.8</v>
      </c>
      <c r="P645" s="24">
        <v>0.3</v>
      </c>
      <c r="R645" s="24">
        <v>1.2</v>
      </c>
      <c r="T645" s="24">
        <v>3.5</v>
      </c>
      <c r="X645" s="24">
        <f t="shared" si="26"/>
        <v>168.7</v>
      </c>
      <c r="Y645" s="8">
        <f t="shared" si="23"/>
        <v>0</v>
      </c>
      <c r="Z645" s="4"/>
    </row>
    <row r="646" spans="1:26" x14ac:dyDescent="0.25">
      <c r="A646" s="34">
        <v>40</v>
      </c>
      <c r="B646" s="31">
        <v>40</v>
      </c>
      <c r="C646" s="4" t="s">
        <v>1473</v>
      </c>
      <c r="D646" s="4" t="s">
        <v>1461</v>
      </c>
      <c r="E646" s="4" t="s">
        <v>1394</v>
      </c>
      <c r="F646" s="4" t="s">
        <v>858</v>
      </c>
      <c r="G646" s="4" t="s">
        <v>1474</v>
      </c>
      <c r="H646" s="4" t="s">
        <v>314</v>
      </c>
      <c r="I646" s="24">
        <v>201.2</v>
      </c>
      <c r="J646" s="24">
        <v>158.30000000000001</v>
      </c>
      <c r="K646" s="24">
        <v>18.899999999999999</v>
      </c>
      <c r="O646" s="24">
        <v>6.5</v>
      </c>
      <c r="P646" s="24">
        <v>1.4</v>
      </c>
      <c r="Q646" s="24">
        <v>0.9</v>
      </c>
      <c r="R646" s="24">
        <v>4.5999999999999996</v>
      </c>
      <c r="T646" s="24">
        <v>10.6</v>
      </c>
      <c r="X646" s="24">
        <f t="shared" si="26"/>
        <v>201.20000000000002</v>
      </c>
      <c r="Y646" s="8">
        <f t="shared" si="23"/>
        <v>0</v>
      </c>
      <c r="Z646" s="4"/>
    </row>
    <row r="647" spans="1:26" x14ac:dyDescent="0.25">
      <c r="A647" s="34">
        <v>47</v>
      </c>
      <c r="B647" s="31">
        <v>47</v>
      </c>
      <c r="C647" s="4" t="s">
        <v>1484</v>
      </c>
      <c r="D647" s="4" t="s">
        <v>1479</v>
      </c>
      <c r="E647" s="4" t="s">
        <v>1394</v>
      </c>
      <c r="F647" s="4" t="s">
        <v>858</v>
      </c>
      <c r="G647" s="4" t="s">
        <v>1485</v>
      </c>
      <c r="H647" s="4" t="s">
        <v>1486</v>
      </c>
      <c r="I647" s="24">
        <v>127</v>
      </c>
      <c r="J647" s="24">
        <v>80.5</v>
      </c>
      <c r="K647" s="24">
        <v>9.5</v>
      </c>
      <c r="L647" s="24">
        <v>1.3</v>
      </c>
      <c r="N647" s="24">
        <v>0.3</v>
      </c>
      <c r="O647" s="24">
        <v>2.4</v>
      </c>
      <c r="P647" s="24">
        <v>1.2</v>
      </c>
      <c r="Q647" s="24">
        <v>20.100000000000001</v>
      </c>
      <c r="T647" s="24">
        <v>11.7</v>
      </c>
      <c r="X647" s="24">
        <f t="shared" si="26"/>
        <v>127.00000000000001</v>
      </c>
      <c r="Y647" s="8">
        <f t="shared" si="23"/>
        <v>0</v>
      </c>
      <c r="Z647" s="4"/>
    </row>
    <row r="648" spans="1:26" x14ac:dyDescent="0.25">
      <c r="A648" s="34">
        <v>80</v>
      </c>
      <c r="B648" s="31">
        <v>80</v>
      </c>
      <c r="C648" s="4" t="s">
        <v>1544</v>
      </c>
      <c r="D648" s="4" t="s">
        <v>1539</v>
      </c>
      <c r="E648" s="4" t="s">
        <v>1394</v>
      </c>
      <c r="F648" s="4" t="s">
        <v>858</v>
      </c>
      <c r="G648" s="5" t="s">
        <v>1547</v>
      </c>
      <c r="H648" s="4" t="s">
        <v>1449</v>
      </c>
      <c r="I648" s="24">
        <v>178.6</v>
      </c>
      <c r="J648" s="24">
        <v>172</v>
      </c>
      <c r="Q648" s="24">
        <v>6.6</v>
      </c>
      <c r="X648" s="24">
        <f t="shared" si="26"/>
        <v>178.6</v>
      </c>
      <c r="Y648" s="8">
        <f t="shared" si="23"/>
        <v>0</v>
      </c>
      <c r="Z648" s="4"/>
    </row>
    <row r="649" spans="1:26" x14ac:dyDescent="0.25">
      <c r="A649" s="34">
        <v>26</v>
      </c>
      <c r="B649" s="31">
        <v>26</v>
      </c>
      <c r="C649" s="4" t="s">
        <v>1444</v>
      </c>
      <c r="D649" s="4" t="s">
        <v>1429</v>
      </c>
      <c r="E649" s="4" t="s">
        <v>1394</v>
      </c>
      <c r="F649" s="4" t="s">
        <v>858</v>
      </c>
      <c r="G649" s="4" t="s">
        <v>1445</v>
      </c>
      <c r="H649" s="4" t="s">
        <v>1446</v>
      </c>
      <c r="I649" s="24">
        <v>102.9</v>
      </c>
      <c r="J649" s="24">
        <v>97.2</v>
      </c>
      <c r="K649" s="24">
        <v>2</v>
      </c>
      <c r="O649" s="24">
        <v>3.5</v>
      </c>
      <c r="R649" s="24">
        <v>0.2</v>
      </c>
      <c r="X649" s="24">
        <f t="shared" si="26"/>
        <v>102.9</v>
      </c>
      <c r="Y649" s="8">
        <f t="shared" si="23"/>
        <v>0</v>
      </c>
      <c r="Z649" s="4"/>
    </row>
    <row r="650" spans="1:26" x14ac:dyDescent="0.25">
      <c r="A650" s="34">
        <v>53</v>
      </c>
      <c r="B650" s="31">
        <v>53</v>
      </c>
      <c r="C650" s="4" t="s">
        <v>1497</v>
      </c>
      <c r="D650" s="4" t="s">
        <v>1479</v>
      </c>
      <c r="E650" s="4" t="s">
        <v>1394</v>
      </c>
      <c r="F650" s="4" t="s">
        <v>858</v>
      </c>
      <c r="G650" s="4" t="s">
        <v>1498</v>
      </c>
      <c r="H650" s="4" t="s">
        <v>950</v>
      </c>
      <c r="I650" s="24">
        <v>121.9</v>
      </c>
      <c r="J650" s="24">
        <v>109.8</v>
      </c>
      <c r="K650" s="24">
        <v>2.2000000000000002</v>
      </c>
      <c r="O650" s="24">
        <v>2.1</v>
      </c>
      <c r="P650" s="24">
        <v>0.2</v>
      </c>
      <c r="Q650" s="24">
        <v>2.1</v>
      </c>
      <c r="S650" s="24">
        <v>5.5</v>
      </c>
      <c r="X650" s="24">
        <f t="shared" si="26"/>
        <v>121.89999999999999</v>
      </c>
      <c r="Y650" s="8">
        <f t="shared" si="23"/>
        <v>0</v>
      </c>
      <c r="Z650" s="4"/>
    </row>
    <row r="651" spans="1:26" x14ac:dyDescent="0.25">
      <c r="A651" s="34">
        <v>21</v>
      </c>
      <c r="B651" s="31">
        <v>21</v>
      </c>
      <c r="C651" s="4" t="s">
        <v>1434</v>
      </c>
      <c r="D651" s="4" t="s">
        <v>1429</v>
      </c>
      <c r="E651" s="4" t="s">
        <v>1394</v>
      </c>
      <c r="F651" s="4" t="s">
        <v>858</v>
      </c>
      <c r="G651" s="4" t="s">
        <v>1435</v>
      </c>
      <c r="H651" s="4" t="s">
        <v>230</v>
      </c>
      <c r="I651" s="24">
        <v>114.5</v>
      </c>
      <c r="J651" s="24">
        <v>106.8</v>
      </c>
      <c r="K651" s="24">
        <v>2.9</v>
      </c>
      <c r="O651" s="24">
        <v>4.8</v>
      </c>
      <c r="X651" s="24">
        <f t="shared" si="26"/>
        <v>114.5</v>
      </c>
      <c r="Y651" s="8">
        <f t="shared" si="23"/>
        <v>0</v>
      </c>
      <c r="Z651" s="4"/>
    </row>
    <row r="652" spans="1:26" x14ac:dyDescent="0.25">
      <c r="A652" s="34">
        <v>78</v>
      </c>
      <c r="B652" s="31">
        <v>78</v>
      </c>
      <c r="C652" s="4" t="s">
        <v>1539</v>
      </c>
      <c r="D652" s="4" t="s">
        <v>1539</v>
      </c>
      <c r="E652" s="4" t="s">
        <v>1394</v>
      </c>
      <c r="F652" s="4" t="s">
        <v>858</v>
      </c>
      <c r="G652" s="5" t="s">
        <v>15155</v>
      </c>
      <c r="H652" s="4" t="s">
        <v>1437</v>
      </c>
      <c r="I652" s="24">
        <v>120.5</v>
      </c>
      <c r="J652" s="24">
        <v>110</v>
      </c>
      <c r="P652" s="24">
        <v>2.7</v>
      </c>
      <c r="Q652" s="24">
        <v>2.8</v>
      </c>
      <c r="R652" s="24">
        <v>5</v>
      </c>
      <c r="X652" s="24">
        <f t="shared" si="26"/>
        <v>120.5</v>
      </c>
      <c r="Y652" s="8">
        <f t="shared" ref="Y652:Y715" si="27">I652-X652</f>
        <v>0</v>
      </c>
      <c r="Z652" s="4"/>
    </row>
    <row r="653" spans="1:26" x14ac:dyDescent="0.25">
      <c r="A653" s="34">
        <v>96</v>
      </c>
      <c r="B653" s="31">
        <v>96</v>
      </c>
      <c r="C653" s="4" t="s">
        <v>1570</v>
      </c>
      <c r="D653" s="4" t="s">
        <v>1479</v>
      </c>
      <c r="E653" s="4" t="s">
        <v>1394</v>
      </c>
      <c r="F653" s="4" t="s">
        <v>858</v>
      </c>
      <c r="G653" s="5" t="s">
        <v>1571</v>
      </c>
      <c r="H653" s="4"/>
      <c r="I653" s="24">
        <v>519</v>
      </c>
      <c r="J653" s="24">
        <v>456.5</v>
      </c>
      <c r="K653" s="24">
        <v>30</v>
      </c>
      <c r="N653" s="24">
        <v>1.5</v>
      </c>
      <c r="O653" s="24">
        <v>4</v>
      </c>
      <c r="Q653" s="24">
        <v>12.5</v>
      </c>
      <c r="R653" s="24">
        <v>12.5</v>
      </c>
      <c r="U653" s="24">
        <v>2</v>
      </c>
      <c r="X653" s="24">
        <f t="shared" si="26"/>
        <v>519</v>
      </c>
      <c r="Y653" s="8">
        <f t="shared" si="27"/>
        <v>0</v>
      </c>
      <c r="Z653" s="4"/>
    </row>
    <row r="654" spans="1:26" x14ac:dyDescent="0.25">
      <c r="A654" s="34">
        <v>37</v>
      </c>
      <c r="B654" s="31">
        <v>37</v>
      </c>
      <c r="C654" s="4" t="s">
        <v>1468</v>
      </c>
      <c r="D654" s="4" t="s">
        <v>1461</v>
      </c>
      <c r="E654" s="4" t="s">
        <v>1394</v>
      </c>
      <c r="F654" s="4" t="s">
        <v>858</v>
      </c>
      <c r="G654" s="4" t="s">
        <v>1469</v>
      </c>
      <c r="H654" s="4" t="s">
        <v>176</v>
      </c>
      <c r="I654" s="24">
        <v>155.4</v>
      </c>
      <c r="J654" s="24">
        <v>128.30000000000001</v>
      </c>
      <c r="K654" s="24">
        <v>8.4</v>
      </c>
      <c r="L654" s="24">
        <v>2.5</v>
      </c>
      <c r="Q654" s="24">
        <v>10.5</v>
      </c>
      <c r="R654" s="24">
        <v>2.7</v>
      </c>
      <c r="T654" s="24">
        <v>3</v>
      </c>
      <c r="X654" s="24">
        <f t="shared" si="26"/>
        <v>155.4</v>
      </c>
      <c r="Y654" s="8">
        <f t="shared" si="27"/>
        <v>0</v>
      </c>
      <c r="Z654" s="4"/>
    </row>
    <row r="655" spans="1:26" x14ac:dyDescent="0.25">
      <c r="A655" s="34">
        <v>46</v>
      </c>
      <c r="B655" s="31">
        <v>46</v>
      </c>
      <c r="C655" s="4" t="s">
        <v>1482</v>
      </c>
      <c r="D655" s="4" t="s">
        <v>1479</v>
      </c>
      <c r="E655" s="4" t="s">
        <v>1394</v>
      </c>
      <c r="F655" s="4" t="s">
        <v>858</v>
      </c>
      <c r="G655" s="4" t="s">
        <v>1483</v>
      </c>
      <c r="H655" s="4" t="s">
        <v>409</v>
      </c>
      <c r="I655" s="24">
        <v>130.80000000000001</v>
      </c>
      <c r="J655" s="24">
        <v>109</v>
      </c>
      <c r="K655" s="24">
        <v>8</v>
      </c>
      <c r="L655" s="24">
        <v>2.2000000000000002</v>
      </c>
      <c r="O655" s="24">
        <v>0.7</v>
      </c>
      <c r="P655" s="24">
        <v>1.6</v>
      </c>
      <c r="Q655" s="24">
        <v>8.4</v>
      </c>
      <c r="R655" s="24">
        <v>0.9</v>
      </c>
      <c r="X655" s="24">
        <f t="shared" si="26"/>
        <v>130.80000000000001</v>
      </c>
      <c r="Y655" s="8">
        <f t="shared" si="27"/>
        <v>0</v>
      </c>
      <c r="Z655" s="4"/>
    </row>
    <row r="656" spans="1:26" x14ac:dyDescent="0.25">
      <c r="A656" s="34">
        <v>30</v>
      </c>
      <c r="B656" s="31">
        <v>30</v>
      </c>
      <c r="C656" s="4" t="s">
        <v>1455</v>
      </c>
      <c r="D656" s="4" t="s">
        <v>1456</v>
      </c>
      <c r="E656" s="4" t="s">
        <v>1394</v>
      </c>
      <c r="F656" s="4" t="s">
        <v>858</v>
      </c>
      <c r="G656" s="4" t="s">
        <v>1457</v>
      </c>
      <c r="H656" s="4" t="s">
        <v>300</v>
      </c>
      <c r="I656" s="24">
        <v>181</v>
      </c>
      <c r="J656" s="24">
        <v>131.30000000000001</v>
      </c>
      <c r="K656" s="24">
        <v>2.6</v>
      </c>
      <c r="O656" s="24">
        <v>3.5</v>
      </c>
      <c r="Q656" s="24">
        <v>39.1</v>
      </c>
      <c r="R656" s="24">
        <v>2.5</v>
      </c>
      <c r="U656" s="24">
        <v>2</v>
      </c>
      <c r="X656" s="24">
        <f t="shared" si="26"/>
        <v>181</v>
      </c>
      <c r="Y656" s="8">
        <f t="shared" si="27"/>
        <v>0</v>
      </c>
      <c r="Z656" s="4"/>
    </row>
    <row r="657" spans="1:26" x14ac:dyDescent="0.25">
      <c r="A657" s="34">
        <v>36</v>
      </c>
      <c r="B657" s="31">
        <v>36</v>
      </c>
      <c r="C657" s="4" t="s">
        <v>1467</v>
      </c>
      <c r="D657" s="4" t="s">
        <v>1461</v>
      </c>
      <c r="E657" s="4" t="s">
        <v>1394</v>
      </c>
      <c r="F657" s="4" t="s">
        <v>858</v>
      </c>
      <c r="G657" s="4" t="s">
        <v>1457</v>
      </c>
      <c r="H657" s="4" t="s">
        <v>300</v>
      </c>
      <c r="I657" s="24">
        <v>585.6</v>
      </c>
      <c r="J657" s="24">
        <v>504.7</v>
      </c>
      <c r="K657" s="24">
        <v>19.8</v>
      </c>
      <c r="P657" s="24">
        <v>0.6</v>
      </c>
      <c r="Q657" s="24">
        <v>8.6</v>
      </c>
      <c r="R657" s="24">
        <v>14.9</v>
      </c>
      <c r="T657" s="24">
        <v>37</v>
      </c>
      <c r="X657" s="24">
        <f t="shared" si="26"/>
        <v>585.6</v>
      </c>
      <c r="Y657" s="8">
        <f t="shared" si="27"/>
        <v>0</v>
      </c>
      <c r="Z657" s="4"/>
    </row>
    <row r="658" spans="1:26" x14ac:dyDescent="0.25">
      <c r="A658" s="34">
        <v>77</v>
      </c>
      <c r="B658" s="31">
        <v>77</v>
      </c>
      <c r="C658" s="4" t="s">
        <v>1539</v>
      </c>
      <c r="D658" s="4" t="s">
        <v>1539</v>
      </c>
      <c r="E658" s="4" t="s">
        <v>1394</v>
      </c>
      <c r="F658" s="4" t="s">
        <v>858</v>
      </c>
      <c r="G658" s="5" t="s">
        <v>1457</v>
      </c>
      <c r="H658" s="4" t="s">
        <v>1543</v>
      </c>
      <c r="I658" s="24">
        <v>159.19999999999999</v>
      </c>
      <c r="J658" s="24">
        <v>133.30000000000001</v>
      </c>
      <c r="K658" s="24">
        <v>12.3</v>
      </c>
      <c r="Q658" s="24">
        <v>13.6</v>
      </c>
      <c r="X658" s="24">
        <f t="shared" si="26"/>
        <v>159.20000000000002</v>
      </c>
      <c r="Y658" s="8">
        <f t="shared" si="27"/>
        <v>0</v>
      </c>
      <c r="Z658" s="4"/>
    </row>
    <row r="659" spans="1:26" x14ac:dyDescent="0.25">
      <c r="A659" s="34">
        <v>91</v>
      </c>
      <c r="B659" s="31">
        <v>91</v>
      </c>
      <c r="C659" s="4" t="s">
        <v>1561</v>
      </c>
      <c r="D659" s="4" t="s">
        <v>1539</v>
      </c>
      <c r="E659" s="4" t="s">
        <v>1394</v>
      </c>
      <c r="F659" s="4" t="s">
        <v>858</v>
      </c>
      <c r="G659" s="5" t="s">
        <v>1457</v>
      </c>
      <c r="H659" s="4" t="s">
        <v>1562</v>
      </c>
      <c r="I659" s="24">
        <v>147</v>
      </c>
      <c r="J659" s="24">
        <v>112.6</v>
      </c>
      <c r="K659" s="24">
        <v>26.3</v>
      </c>
      <c r="M659" s="24">
        <v>0.9</v>
      </c>
      <c r="Q659" s="24">
        <v>3.2</v>
      </c>
      <c r="R659" s="24">
        <v>4</v>
      </c>
      <c r="X659" s="24">
        <f t="shared" si="26"/>
        <v>147</v>
      </c>
      <c r="Y659" s="8">
        <f t="shared" si="27"/>
        <v>0</v>
      </c>
      <c r="Z659" s="4"/>
    </row>
    <row r="660" spans="1:26" x14ac:dyDescent="0.25">
      <c r="A660" s="34">
        <v>92</v>
      </c>
      <c r="B660" s="31">
        <v>92</v>
      </c>
      <c r="C660" s="4" t="s">
        <v>1561</v>
      </c>
      <c r="D660" s="4" t="s">
        <v>1539</v>
      </c>
      <c r="E660" s="4" t="s">
        <v>1394</v>
      </c>
      <c r="F660" s="4" t="s">
        <v>858</v>
      </c>
      <c r="G660" s="5" t="s">
        <v>1457</v>
      </c>
      <c r="H660" s="4" t="s">
        <v>39</v>
      </c>
      <c r="I660" s="24">
        <v>204.7</v>
      </c>
      <c r="J660" s="24">
        <v>145.30000000000001</v>
      </c>
      <c r="K660" s="24">
        <v>46.6</v>
      </c>
      <c r="N660" s="24">
        <v>0.4</v>
      </c>
      <c r="Q660" s="24">
        <v>1.7</v>
      </c>
      <c r="R660" s="24">
        <v>10.7</v>
      </c>
      <c r="X660" s="24">
        <f t="shared" si="26"/>
        <v>204.7</v>
      </c>
      <c r="Y660" s="8">
        <f t="shared" si="27"/>
        <v>0</v>
      </c>
      <c r="Z660" s="4"/>
    </row>
    <row r="661" spans="1:26" ht="30" x14ac:dyDescent="0.25">
      <c r="A661" s="34">
        <v>71</v>
      </c>
      <c r="B661" s="31">
        <v>71</v>
      </c>
      <c r="C661" s="4" t="s">
        <v>1534</v>
      </c>
      <c r="D661" s="4" t="s">
        <v>1503</v>
      </c>
      <c r="E661" s="4" t="s">
        <v>1394</v>
      </c>
      <c r="F661" s="4" t="s">
        <v>858</v>
      </c>
      <c r="G661" s="5" t="s">
        <v>1535</v>
      </c>
      <c r="H661" s="4"/>
      <c r="I661" s="24">
        <v>128.9</v>
      </c>
      <c r="J661" s="24">
        <v>55</v>
      </c>
      <c r="L661" s="24">
        <v>73.900000000000006</v>
      </c>
      <c r="X661" s="24">
        <f t="shared" si="26"/>
        <v>128.9</v>
      </c>
      <c r="Y661" s="8">
        <f t="shared" si="27"/>
        <v>0</v>
      </c>
      <c r="Z661" s="4"/>
    </row>
    <row r="662" spans="1:26" x14ac:dyDescent="0.25">
      <c r="A662" s="34">
        <v>62</v>
      </c>
      <c r="B662" s="31">
        <v>62</v>
      </c>
      <c r="C662" s="4" t="s">
        <v>1516</v>
      </c>
      <c r="D662" s="4" t="s">
        <v>1503</v>
      </c>
      <c r="E662" s="4" t="s">
        <v>1394</v>
      </c>
      <c r="F662" s="4" t="s">
        <v>858</v>
      </c>
      <c r="G662" s="4" t="s">
        <v>1517</v>
      </c>
      <c r="H662" s="4" t="s">
        <v>882</v>
      </c>
      <c r="I662" s="24">
        <v>104.2</v>
      </c>
      <c r="J662" s="24">
        <v>61.8</v>
      </c>
      <c r="K662" s="24">
        <v>31.6</v>
      </c>
      <c r="M662" s="24">
        <v>0.2</v>
      </c>
      <c r="O662" s="24">
        <v>0.5</v>
      </c>
      <c r="R662" s="24">
        <v>0.7</v>
      </c>
      <c r="T662" s="24">
        <v>9.4</v>
      </c>
      <c r="X662" s="24">
        <f t="shared" si="26"/>
        <v>104.20000000000002</v>
      </c>
      <c r="Y662" s="8">
        <f t="shared" si="27"/>
        <v>0</v>
      </c>
      <c r="Z662" s="4"/>
    </row>
    <row r="663" spans="1:26" x14ac:dyDescent="0.25">
      <c r="A663" s="34">
        <v>50</v>
      </c>
      <c r="B663" s="31">
        <v>50</v>
      </c>
      <c r="C663" s="4" t="s">
        <v>1490</v>
      </c>
      <c r="D663" s="4" t="s">
        <v>1479</v>
      </c>
      <c r="E663" s="4" t="s">
        <v>1394</v>
      </c>
      <c r="F663" s="4" t="s">
        <v>858</v>
      </c>
      <c r="G663" s="4" t="s">
        <v>1491</v>
      </c>
      <c r="H663" s="4" t="s">
        <v>1492</v>
      </c>
      <c r="I663" s="24">
        <v>351.1</v>
      </c>
      <c r="J663" s="24">
        <v>276</v>
      </c>
      <c r="K663" s="24">
        <v>48.7</v>
      </c>
      <c r="O663" s="24">
        <v>3.6</v>
      </c>
      <c r="Q663" s="24">
        <v>9.6</v>
      </c>
      <c r="R663" s="24">
        <v>9.4</v>
      </c>
      <c r="U663" s="24">
        <v>3.8</v>
      </c>
      <c r="X663" s="24">
        <f t="shared" si="26"/>
        <v>351.1</v>
      </c>
      <c r="Y663" s="8">
        <f t="shared" si="27"/>
        <v>0</v>
      </c>
      <c r="Z663" s="4"/>
    </row>
    <row r="664" spans="1:26" x14ac:dyDescent="0.25">
      <c r="A664" s="34">
        <v>58</v>
      </c>
      <c r="B664" s="31">
        <v>58</v>
      </c>
      <c r="C664" s="4" t="s">
        <v>1176</v>
      </c>
      <c r="D664" s="4" t="s">
        <v>1503</v>
      </c>
      <c r="E664" s="4" t="s">
        <v>1394</v>
      </c>
      <c r="F664" s="4" t="s">
        <v>858</v>
      </c>
      <c r="G664" s="4" t="s">
        <v>1508</v>
      </c>
      <c r="H664" s="4" t="s">
        <v>1509</v>
      </c>
      <c r="I664" s="24">
        <v>102.4</v>
      </c>
      <c r="J664" s="24">
        <v>74.400000000000006</v>
      </c>
      <c r="K664" s="24">
        <v>12.4</v>
      </c>
      <c r="M664" s="24">
        <v>0.6</v>
      </c>
      <c r="P664" s="24">
        <v>3.1</v>
      </c>
      <c r="Q664" s="24">
        <v>0.3</v>
      </c>
      <c r="R664" s="24">
        <v>5.9</v>
      </c>
      <c r="T664" s="24">
        <v>0.7</v>
      </c>
      <c r="X664" s="24">
        <f t="shared" si="26"/>
        <v>97.4</v>
      </c>
      <c r="Y664" s="8">
        <f t="shared" si="27"/>
        <v>5</v>
      </c>
      <c r="Z664" s="4"/>
    </row>
    <row r="665" spans="1:26" x14ac:dyDescent="0.25">
      <c r="A665" s="34">
        <v>42</v>
      </c>
      <c r="B665" s="31">
        <v>42</v>
      </c>
      <c r="C665" s="4" t="s">
        <v>1475</v>
      </c>
      <c r="D665" s="4" t="s">
        <v>1461</v>
      </c>
      <c r="E665" s="4" t="s">
        <v>1394</v>
      </c>
      <c r="F665" s="4" t="s">
        <v>858</v>
      </c>
      <c r="G665" s="4" t="s">
        <v>1341</v>
      </c>
      <c r="H665" s="4" t="s">
        <v>1437</v>
      </c>
      <c r="I665" s="24">
        <v>312.2</v>
      </c>
      <c r="J665" s="24">
        <v>270.8</v>
      </c>
      <c r="K665" s="24">
        <v>17.5</v>
      </c>
      <c r="O665" s="24">
        <v>2.7</v>
      </c>
      <c r="Q665" s="24">
        <v>13.4</v>
      </c>
      <c r="R665" s="24">
        <v>6.4</v>
      </c>
      <c r="U665" s="24">
        <v>1.4</v>
      </c>
      <c r="X665" s="24">
        <f t="shared" si="26"/>
        <v>312.19999999999993</v>
      </c>
      <c r="Y665" s="8">
        <f t="shared" si="27"/>
        <v>0</v>
      </c>
      <c r="Z665" s="4"/>
    </row>
    <row r="666" spans="1:26" x14ac:dyDescent="0.25">
      <c r="A666" s="34">
        <v>83</v>
      </c>
      <c r="B666" s="31">
        <v>83</v>
      </c>
      <c r="C666" s="4" t="s">
        <v>1550</v>
      </c>
      <c r="D666" s="4" t="s">
        <v>1539</v>
      </c>
      <c r="E666" s="4" t="s">
        <v>1394</v>
      </c>
      <c r="F666" s="4" t="s">
        <v>858</v>
      </c>
      <c r="G666" s="5" t="s">
        <v>1551</v>
      </c>
      <c r="H666" s="4" t="s">
        <v>1552</v>
      </c>
      <c r="I666" s="24">
        <v>156.19999999999999</v>
      </c>
      <c r="J666" s="24">
        <v>134.69999999999999</v>
      </c>
      <c r="K666" s="24">
        <v>9.1</v>
      </c>
      <c r="O666" s="24">
        <v>4.9000000000000004</v>
      </c>
      <c r="R666" s="24">
        <v>7.5</v>
      </c>
      <c r="X666" s="24">
        <f t="shared" si="26"/>
        <v>156.19999999999999</v>
      </c>
      <c r="Y666" s="8">
        <f t="shared" si="27"/>
        <v>0</v>
      </c>
      <c r="Z666" s="4"/>
    </row>
    <row r="667" spans="1:26" x14ac:dyDescent="0.25">
      <c r="A667" s="34">
        <v>61</v>
      </c>
      <c r="B667" s="31">
        <v>61</v>
      </c>
      <c r="C667" s="4" t="s">
        <v>1512</v>
      </c>
      <c r="D667" s="4" t="s">
        <v>1503</v>
      </c>
      <c r="E667" s="4" t="s">
        <v>1394</v>
      </c>
      <c r="F667" s="4" t="s">
        <v>858</v>
      </c>
      <c r="G667" s="4" t="s">
        <v>15143</v>
      </c>
      <c r="H667" s="4" t="s">
        <v>1515</v>
      </c>
      <c r="I667" s="24">
        <v>109.5</v>
      </c>
      <c r="J667" s="24">
        <v>96.1</v>
      </c>
      <c r="K667" s="24">
        <v>12.1</v>
      </c>
      <c r="O667" s="24">
        <v>1.3</v>
      </c>
      <c r="X667" s="24">
        <f t="shared" si="26"/>
        <v>109.49999999999999</v>
      </c>
      <c r="Y667" s="8">
        <f t="shared" si="27"/>
        <v>0</v>
      </c>
      <c r="Z667" s="4"/>
    </row>
    <row r="668" spans="1:26" x14ac:dyDescent="0.25">
      <c r="A668" s="34">
        <v>84</v>
      </c>
      <c r="B668" s="31">
        <v>84</v>
      </c>
      <c r="C668" s="4" t="s">
        <v>1550</v>
      </c>
      <c r="D668" s="4" t="s">
        <v>1539</v>
      </c>
      <c r="E668" s="4" t="s">
        <v>1394</v>
      </c>
      <c r="F668" s="4" t="s">
        <v>858</v>
      </c>
      <c r="G668" s="4" t="s">
        <v>15143</v>
      </c>
      <c r="H668" s="4" t="s">
        <v>1545</v>
      </c>
      <c r="I668" s="24">
        <v>174.3</v>
      </c>
      <c r="J668" s="24">
        <v>162.5</v>
      </c>
      <c r="K668" s="24">
        <v>0.1</v>
      </c>
      <c r="O668" s="24">
        <v>3.5</v>
      </c>
      <c r="R668" s="24">
        <v>8.1999999999999993</v>
      </c>
      <c r="X668" s="24">
        <f t="shared" si="26"/>
        <v>174.29999999999998</v>
      </c>
      <c r="Y668" s="8">
        <f t="shared" si="27"/>
        <v>0</v>
      </c>
      <c r="Z668" s="4"/>
    </row>
    <row r="669" spans="1:26" x14ac:dyDescent="0.25">
      <c r="A669" s="34">
        <v>18</v>
      </c>
      <c r="B669" s="31">
        <v>18</v>
      </c>
      <c r="C669" s="4" t="s">
        <v>1428</v>
      </c>
      <c r="D669" s="4" t="s">
        <v>1429</v>
      </c>
      <c r="E669" s="4" t="s">
        <v>1394</v>
      </c>
      <c r="F669" s="4" t="s">
        <v>858</v>
      </c>
      <c r="G669" s="4" t="s">
        <v>924</v>
      </c>
      <c r="H669" s="4" t="s">
        <v>441</v>
      </c>
      <c r="I669" s="24">
        <v>312.89999999999998</v>
      </c>
      <c r="J669" s="24">
        <v>169.1</v>
      </c>
      <c r="K669" s="24">
        <v>5.4</v>
      </c>
      <c r="O669" s="24">
        <v>3.5</v>
      </c>
      <c r="R669" s="24">
        <v>1.5</v>
      </c>
      <c r="T669" s="24">
        <v>133.4</v>
      </c>
      <c r="X669" s="24">
        <f t="shared" si="26"/>
        <v>312.89999999999998</v>
      </c>
      <c r="Y669" s="8">
        <f t="shared" si="27"/>
        <v>0</v>
      </c>
      <c r="Z669" s="4"/>
    </row>
    <row r="670" spans="1:26" x14ac:dyDescent="0.25">
      <c r="A670" s="34">
        <v>97</v>
      </c>
      <c r="B670" s="31">
        <v>97</v>
      </c>
      <c r="C670" s="4" t="s">
        <v>1572</v>
      </c>
      <c r="D670" s="4" t="s">
        <v>1107</v>
      </c>
      <c r="E670" s="4" t="s">
        <v>1394</v>
      </c>
      <c r="F670" s="4" t="s">
        <v>858</v>
      </c>
      <c r="G670" s="5" t="s">
        <v>1573</v>
      </c>
      <c r="H670" s="4" t="s">
        <v>1564</v>
      </c>
      <c r="I670" s="24">
        <v>313</v>
      </c>
      <c r="J670" s="24">
        <v>144.30000000000001</v>
      </c>
      <c r="K670" s="24">
        <v>18</v>
      </c>
      <c r="L670" s="24">
        <v>2.5</v>
      </c>
      <c r="N670" s="24">
        <v>1</v>
      </c>
      <c r="O670" s="24">
        <v>3</v>
      </c>
      <c r="P670" s="24">
        <v>0.5</v>
      </c>
      <c r="Q670" s="24">
        <v>5.4</v>
      </c>
      <c r="R670" s="24">
        <v>1.3</v>
      </c>
      <c r="T670" s="24">
        <v>135</v>
      </c>
      <c r="U670" s="24">
        <v>2</v>
      </c>
      <c r="X670" s="24">
        <f t="shared" si="26"/>
        <v>313</v>
      </c>
      <c r="Y670" s="8">
        <f t="shared" si="27"/>
        <v>0</v>
      </c>
      <c r="Z670" s="4"/>
    </row>
    <row r="671" spans="1:26" x14ac:dyDescent="0.25">
      <c r="A671" s="34">
        <v>25</v>
      </c>
      <c r="B671" s="31">
        <v>25</v>
      </c>
      <c r="C671" s="4" t="s">
        <v>1441</v>
      </c>
      <c r="D671" s="4" t="s">
        <v>1429</v>
      </c>
      <c r="E671" s="4" t="s">
        <v>1394</v>
      </c>
      <c r="F671" s="4" t="s">
        <v>858</v>
      </c>
      <c r="G671" s="4" t="s">
        <v>1443</v>
      </c>
      <c r="H671" s="4" t="s">
        <v>39</v>
      </c>
      <c r="I671" s="24">
        <v>103.2</v>
      </c>
      <c r="J671" s="24">
        <v>95.9</v>
      </c>
      <c r="K671" s="24">
        <v>3.4</v>
      </c>
      <c r="O671" s="24">
        <v>2.9</v>
      </c>
      <c r="R671" s="24">
        <v>1</v>
      </c>
      <c r="X671" s="24">
        <f t="shared" si="26"/>
        <v>103.20000000000002</v>
      </c>
      <c r="Y671" s="8">
        <f t="shared" si="27"/>
        <v>0</v>
      </c>
      <c r="Z671" s="4"/>
    </row>
    <row r="672" spans="1:26" x14ac:dyDescent="0.25">
      <c r="A672" s="34">
        <v>38</v>
      </c>
      <c r="B672" s="31">
        <v>38</v>
      </c>
      <c r="C672" s="4" t="s">
        <v>1470</v>
      </c>
      <c r="D672" s="4" t="s">
        <v>1461</v>
      </c>
      <c r="E672" s="4" t="s">
        <v>1394</v>
      </c>
      <c r="F672" s="4" t="s">
        <v>858</v>
      </c>
      <c r="G672" s="4" t="s">
        <v>1443</v>
      </c>
      <c r="H672" s="4" t="s">
        <v>1471</v>
      </c>
      <c r="I672" s="24">
        <v>194</v>
      </c>
      <c r="J672" s="24">
        <v>165</v>
      </c>
      <c r="K672" s="24">
        <v>12.8</v>
      </c>
      <c r="O672" s="24">
        <v>2.2000000000000002</v>
      </c>
      <c r="P672" s="24">
        <v>0.6</v>
      </c>
      <c r="Q672" s="24">
        <v>10.4</v>
      </c>
      <c r="R672" s="24">
        <v>3</v>
      </c>
      <c r="X672" s="24">
        <f t="shared" si="26"/>
        <v>194</v>
      </c>
      <c r="Y672" s="8">
        <f t="shared" si="27"/>
        <v>0</v>
      </c>
      <c r="Z672" s="4"/>
    </row>
    <row r="673" spans="1:26" x14ac:dyDescent="0.25">
      <c r="A673" s="34">
        <v>1</v>
      </c>
      <c r="B673" s="31">
        <v>1</v>
      </c>
      <c r="C673" s="4" t="s">
        <v>1392</v>
      </c>
      <c r="D673" s="4" t="s">
        <v>1393</v>
      </c>
      <c r="E673" s="4" t="s">
        <v>1394</v>
      </c>
      <c r="F673" s="4" t="s">
        <v>858</v>
      </c>
      <c r="G673" s="4" t="s">
        <v>1395</v>
      </c>
      <c r="H673" s="4"/>
      <c r="I673" s="24">
        <v>131.5</v>
      </c>
      <c r="J673" s="24">
        <v>113.1</v>
      </c>
      <c r="K673" s="24">
        <v>9.6999999999999993</v>
      </c>
      <c r="N673" s="24">
        <v>1.1000000000000001</v>
      </c>
      <c r="Q673" s="24">
        <v>3.8</v>
      </c>
      <c r="R673" s="24">
        <v>2.2999999999999998</v>
      </c>
      <c r="U673" s="24">
        <v>1.5</v>
      </c>
      <c r="X673" s="24">
        <f t="shared" si="26"/>
        <v>131.5</v>
      </c>
      <c r="Y673" s="8">
        <f t="shared" si="27"/>
        <v>0</v>
      </c>
      <c r="Z673" s="4"/>
    </row>
    <row r="674" spans="1:26" x14ac:dyDescent="0.25">
      <c r="A674" s="34">
        <v>99</v>
      </c>
      <c r="B674" s="31">
        <v>99</v>
      </c>
      <c r="C674" s="4" t="s">
        <v>1576</v>
      </c>
      <c r="D674" s="4" t="s">
        <v>1503</v>
      </c>
      <c r="E674" s="4" t="s">
        <v>1394</v>
      </c>
      <c r="F674" s="4" t="s">
        <v>858</v>
      </c>
      <c r="G674" s="5" t="s">
        <v>1577</v>
      </c>
      <c r="H674" s="4" t="s">
        <v>1567</v>
      </c>
      <c r="I674" s="24">
        <v>232.5</v>
      </c>
      <c r="J674" s="24">
        <v>192</v>
      </c>
      <c r="K674" s="24">
        <v>25</v>
      </c>
      <c r="M674" s="24">
        <v>3</v>
      </c>
      <c r="O674" s="24">
        <v>3</v>
      </c>
      <c r="Q674" s="24">
        <v>7.5</v>
      </c>
      <c r="R674" s="24">
        <v>2</v>
      </c>
      <c r="X674" s="24">
        <f t="shared" si="26"/>
        <v>232.5</v>
      </c>
      <c r="Y674" s="8">
        <f t="shared" si="27"/>
        <v>0</v>
      </c>
      <c r="Z674" s="4"/>
    </row>
    <row r="675" spans="1:26" x14ac:dyDescent="0.25">
      <c r="A675" s="34">
        <v>27</v>
      </c>
      <c r="B675" s="31">
        <v>27</v>
      </c>
      <c r="C675" s="4" t="s">
        <v>1447</v>
      </c>
      <c r="D675" s="4" t="s">
        <v>1429</v>
      </c>
      <c r="E675" s="4" t="s">
        <v>1394</v>
      </c>
      <c r="F675" s="4" t="s">
        <v>858</v>
      </c>
      <c r="G675" s="4" t="s">
        <v>1448</v>
      </c>
      <c r="H675" s="4" t="s">
        <v>1449</v>
      </c>
      <c r="I675" s="24">
        <v>248.7</v>
      </c>
      <c r="J675" s="24">
        <v>161.9</v>
      </c>
      <c r="K675" s="24">
        <v>6.5</v>
      </c>
      <c r="O675" s="24">
        <v>4.5999999999999996</v>
      </c>
      <c r="R675" s="24">
        <v>1.5</v>
      </c>
      <c r="T675" s="24">
        <v>74.2</v>
      </c>
      <c r="X675" s="24">
        <f t="shared" ref="X675:X706" si="28">SUM(J675:W675)</f>
        <v>248.7</v>
      </c>
      <c r="Y675" s="8">
        <f t="shared" si="27"/>
        <v>0</v>
      </c>
      <c r="Z675" s="4"/>
    </row>
    <row r="676" spans="1:26" x14ac:dyDescent="0.25">
      <c r="A676" s="34">
        <v>73</v>
      </c>
      <c r="B676" s="31">
        <v>73</v>
      </c>
      <c r="C676" s="4" t="s">
        <v>1538</v>
      </c>
      <c r="D676" s="4" t="s">
        <v>1539</v>
      </c>
      <c r="E676" s="4" t="s">
        <v>1394</v>
      </c>
      <c r="F676" s="4" t="s">
        <v>858</v>
      </c>
      <c r="G676" s="5" t="s">
        <v>1540</v>
      </c>
      <c r="H676" s="4" t="s">
        <v>1420</v>
      </c>
      <c r="I676" s="24">
        <v>108.2</v>
      </c>
      <c r="J676" s="24">
        <v>97.6</v>
      </c>
      <c r="K676" s="24">
        <v>3</v>
      </c>
      <c r="Q676" s="24">
        <v>3</v>
      </c>
      <c r="R676" s="24">
        <v>3.1</v>
      </c>
      <c r="T676" s="24">
        <v>1.5</v>
      </c>
      <c r="X676" s="24">
        <f t="shared" si="28"/>
        <v>108.19999999999999</v>
      </c>
      <c r="Y676" s="8">
        <f t="shared" si="27"/>
        <v>0</v>
      </c>
      <c r="Z676" s="4"/>
    </row>
    <row r="677" spans="1:26" x14ac:dyDescent="0.25">
      <c r="A677" s="34">
        <v>32</v>
      </c>
      <c r="B677" s="31">
        <v>32</v>
      </c>
      <c r="C677" s="4" t="s">
        <v>1460</v>
      </c>
      <c r="D677" s="4" t="s">
        <v>1461</v>
      </c>
      <c r="E677" s="4" t="s">
        <v>1394</v>
      </c>
      <c r="F677" s="4" t="s">
        <v>858</v>
      </c>
      <c r="G677" s="4" t="s">
        <v>1462</v>
      </c>
      <c r="H677" s="4" t="s">
        <v>1463</v>
      </c>
      <c r="I677" s="24">
        <v>119.7</v>
      </c>
      <c r="J677" s="24">
        <v>95.4</v>
      </c>
      <c r="K677" s="24">
        <v>4</v>
      </c>
      <c r="O677" s="24">
        <v>1</v>
      </c>
      <c r="R677" s="24">
        <v>3</v>
      </c>
      <c r="T677" s="24">
        <v>16.3</v>
      </c>
      <c r="X677" s="24">
        <f t="shared" si="28"/>
        <v>119.7</v>
      </c>
      <c r="Y677" s="8">
        <f t="shared" si="27"/>
        <v>0</v>
      </c>
      <c r="Z677" s="4"/>
    </row>
    <row r="678" spans="1:26" x14ac:dyDescent="0.25">
      <c r="A678" s="34">
        <v>9</v>
      </c>
      <c r="B678" s="31">
        <v>9</v>
      </c>
      <c r="C678" s="4" t="s">
        <v>1412</v>
      </c>
      <c r="D678" s="4" t="s">
        <v>1393</v>
      </c>
      <c r="E678" s="4" t="s">
        <v>1394</v>
      </c>
      <c r="F678" s="4" t="s">
        <v>858</v>
      </c>
      <c r="G678" s="4" t="s">
        <v>1413</v>
      </c>
      <c r="H678" s="4" t="s">
        <v>1136</v>
      </c>
      <c r="I678" s="24">
        <v>107</v>
      </c>
      <c r="J678" s="24">
        <v>95.1</v>
      </c>
      <c r="Q678" s="24">
        <v>11.9</v>
      </c>
      <c r="X678" s="24">
        <f t="shared" si="28"/>
        <v>107</v>
      </c>
      <c r="Y678" s="8">
        <f t="shared" si="27"/>
        <v>0</v>
      </c>
      <c r="Z678" s="4"/>
    </row>
    <row r="679" spans="1:26" x14ac:dyDescent="0.25">
      <c r="A679" s="34">
        <v>41</v>
      </c>
      <c r="B679" s="31">
        <v>41</v>
      </c>
      <c r="C679" s="4" t="s">
        <v>173</v>
      </c>
      <c r="D679" s="4" t="s">
        <v>1461</v>
      </c>
      <c r="E679" s="4" t="s">
        <v>1394</v>
      </c>
      <c r="F679" s="4" t="s">
        <v>858</v>
      </c>
      <c r="G679" s="4" t="s">
        <v>1196</v>
      </c>
      <c r="H679" s="4" t="s">
        <v>39</v>
      </c>
      <c r="I679" s="24">
        <v>323.60000000000002</v>
      </c>
      <c r="J679" s="24">
        <v>264.60000000000002</v>
      </c>
      <c r="K679" s="24">
        <v>17.7</v>
      </c>
      <c r="O679" s="24">
        <v>8.6999999999999993</v>
      </c>
      <c r="P679" s="24">
        <v>1.1000000000000001</v>
      </c>
      <c r="Q679" s="24">
        <v>3.2</v>
      </c>
      <c r="R679" s="24">
        <v>9.3000000000000007</v>
      </c>
      <c r="T679" s="24">
        <v>19</v>
      </c>
      <c r="X679" s="24">
        <f t="shared" si="28"/>
        <v>323.60000000000002</v>
      </c>
      <c r="Y679" s="8">
        <f t="shared" si="27"/>
        <v>0</v>
      </c>
      <c r="Z679" s="4"/>
    </row>
    <row r="680" spans="1:26" x14ac:dyDescent="0.25">
      <c r="A680" s="34">
        <v>11</v>
      </c>
      <c r="B680" s="31">
        <v>11</v>
      </c>
      <c r="C680" s="4" t="s">
        <v>1416</v>
      </c>
      <c r="D680" s="4" t="s">
        <v>1393</v>
      </c>
      <c r="E680" s="4" t="s">
        <v>1394</v>
      </c>
      <c r="F680" s="4" t="s">
        <v>858</v>
      </c>
      <c r="G680" s="4" t="s">
        <v>1417</v>
      </c>
      <c r="H680" s="4"/>
      <c r="I680" s="24">
        <v>376.7</v>
      </c>
      <c r="J680" s="24">
        <v>185</v>
      </c>
      <c r="K680" s="24">
        <v>9.1</v>
      </c>
      <c r="L680" s="24">
        <v>4.3</v>
      </c>
      <c r="M680" s="24">
        <v>2.8</v>
      </c>
      <c r="N680" s="24">
        <v>2</v>
      </c>
      <c r="O680" s="24">
        <v>2.2000000000000002</v>
      </c>
      <c r="T680" s="24">
        <v>171.3</v>
      </c>
      <c r="X680" s="24">
        <f t="shared" si="28"/>
        <v>376.70000000000005</v>
      </c>
      <c r="Y680" s="8">
        <f t="shared" si="27"/>
        <v>0</v>
      </c>
      <c r="Z680" s="4"/>
    </row>
    <row r="681" spans="1:26" x14ac:dyDescent="0.25">
      <c r="A681" s="34">
        <v>10</v>
      </c>
      <c r="B681" s="31">
        <v>10</v>
      </c>
      <c r="C681" s="4" t="s">
        <v>1414</v>
      </c>
      <c r="D681" s="4" t="s">
        <v>1393</v>
      </c>
      <c r="E681" s="4" t="s">
        <v>1394</v>
      </c>
      <c r="F681" s="4" t="s">
        <v>858</v>
      </c>
      <c r="G681" s="4" t="s">
        <v>15135</v>
      </c>
      <c r="H681" s="4" t="s">
        <v>1415</v>
      </c>
      <c r="I681" s="24">
        <v>287.89999999999998</v>
      </c>
      <c r="J681" s="24">
        <v>239.1</v>
      </c>
      <c r="K681" s="24">
        <v>11.2</v>
      </c>
      <c r="L681" s="24">
        <v>7.7</v>
      </c>
      <c r="Q681" s="24">
        <v>29.9</v>
      </c>
      <c r="X681" s="24">
        <f t="shared" si="28"/>
        <v>287.89999999999998</v>
      </c>
      <c r="Y681" s="8">
        <f t="shared" si="27"/>
        <v>0</v>
      </c>
      <c r="Z681" s="4"/>
    </row>
    <row r="682" spans="1:26" x14ac:dyDescent="0.25">
      <c r="A682" s="34">
        <v>93</v>
      </c>
      <c r="B682" s="31">
        <v>93</v>
      </c>
      <c r="C682" s="4" t="s">
        <v>1561</v>
      </c>
      <c r="D682" s="4" t="s">
        <v>1539</v>
      </c>
      <c r="E682" s="4" t="s">
        <v>1394</v>
      </c>
      <c r="F682" s="4" t="s">
        <v>858</v>
      </c>
      <c r="G682" s="5" t="s">
        <v>1563</v>
      </c>
      <c r="H682" s="4" t="s">
        <v>1564</v>
      </c>
      <c r="I682" s="24">
        <v>167.1</v>
      </c>
      <c r="J682" s="24">
        <v>141.30000000000001</v>
      </c>
      <c r="K682" s="24">
        <v>16.5</v>
      </c>
      <c r="N682" s="24">
        <v>0.8</v>
      </c>
      <c r="Q682" s="24">
        <v>2</v>
      </c>
      <c r="R682" s="24">
        <v>6.5</v>
      </c>
      <c r="X682" s="24">
        <f t="shared" si="28"/>
        <v>167.10000000000002</v>
      </c>
      <c r="Y682" s="8">
        <f t="shared" si="27"/>
        <v>0</v>
      </c>
      <c r="Z682" s="4"/>
    </row>
    <row r="683" spans="1:26" ht="30" x14ac:dyDescent="0.25">
      <c r="A683" s="34">
        <v>2</v>
      </c>
      <c r="B683" s="31">
        <v>2</v>
      </c>
      <c r="C683" s="4" t="s">
        <v>1396</v>
      </c>
      <c r="D683" s="4" t="s">
        <v>1393</v>
      </c>
      <c r="E683" s="4" t="s">
        <v>1394</v>
      </c>
      <c r="F683" s="4" t="s">
        <v>858</v>
      </c>
      <c r="G683" s="5" t="s">
        <v>1397</v>
      </c>
      <c r="H683" s="5" t="s">
        <v>1398</v>
      </c>
      <c r="I683" s="24">
        <v>239.8</v>
      </c>
      <c r="J683" s="24">
        <v>226.9</v>
      </c>
      <c r="K683" s="24">
        <v>7.6</v>
      </c>
      <c r="N683" s="24">
        <v>1</v>
      </c>
      <c r="Q683" s="24">
        <v>2.4</v>
      </c>
      <c r="R683" s="24">
        <v>1.9</v>
      </c>
      <c r="X683" s="24">
        <f t="shared" si="28"/>
        <v>239.8</v>
      </c>
      <c r="Y683" s="8">
        <f t="shared" si="27"/>
        <v>0</v>
      </c>
      <c r="Z683" s="4"/>
    </row>
    <row r="684" spans="1:26" x14ac:dyDescent="0.25">
      <c r="A684" s="34">
        <v>24</v>
      </c>
      <c r="B684" s="31">
        <v>24</v>
      </c>
      <c r="C684" s="4" t="s">
        <v>1441</v>
      </c>
      <c r="D684" s="4" t="s">
        <v>1429</v>
      </c>
      <c r="E684" s="4" t="s">
        <v>1394</v>
      </c>
      <c r="F684" s="4" t="s">
        <v>858</v>
      </c>
      <c r="G684" s="4" t="s">
        <v>15158</v>
      </c>
      <c r="H684" s="4" t="s">
        <v>1442</v>
      </c>
      <c r="I684" s="24">
        <v>108</v>
      </c>
      <c r="J684" s="24">
        <v>104.9</v>
      </c>
      <c r="O684" s="24">
        <v>1.8</v>
      </c>
      <c r="Q684" s="24">
        <v>0.3</v>
      </c>
      <c r="R684" s="24">
        <v>1</v>
      </c>
      <c r="X684" s="24">
        <f t="shared" si="28"/>
        <v>108</v>
      </c>
      <c r="Y684" s="8">
        <f t="shared" si="27"/>
        <v>0</v>
      </c>
      <c r="Z684" s="4"/>
    </row>
    <row r="685" spans="1:26" x14ac:dyDescent="0.25">
      <c r="A685" s="34">
        <v>31</v>
      </c>
      <c r="B685" s="31">
        <v>31</v>
      </c>
      <c r="C685" s="4" t="s">
        <v>1458</v>
      </c>
      <c r="D685" s="4" t="s">
        <v>1456</v>
      </c>
      <c r="E685" s="4" t="s">
        <v>1394</v>
      </c>
      <c r="F685" s="4" t="s">
        <v>858</v>
      </c>
      <c r="G685" s="4" t="s">
        <v>1459</v>
      </c>
      <c r="H685" s="4" t="s">
        <v>1401</v>
      </c>
      <c r="I685" s="24">
        <v>127.5</v>
      </c>
      <c r="J685" s="24">
        <v>80.3</v>
      </c>
      <c r="K685" s="24">
        <v>7</v>
      </c>
      <c r="L685" s="24">
        <v>9</v>
      </c>
      <c r="Q685" s="24">
        <v>26</v>
      </c>
      <c r="R685" s="24">
        <v>5.2</v>
      </c>
      <c r="X685" s="24">
        <f t="shared" si="28"/>
        <v>127.5</v>
      </c>
      <c r="Y685" s="8">
        <f t="shared" si="27"/>
        <v>0</v>
      </c>
      <c r="Z685" s="4"/>
    </row>
    <row r="686" spans="1:26" x14ac:dyDescent="0.25">
      <c r="A686" s="34">
        <v>66</v>
      </c>
      <c r="B686" s="31">
        <v>66</v>
      </c>
      <c r="C686" s="4" t="s">
        <v>1524</v>
      </c>
      <c r="D686" s="4" t="s">
        <v>1503</v>
      </c>
      <c r="E686" s="4" t="s">
        <v>1394</v>
      </c>
      <c r="F686" s="4" t="s">
        <v>858</v>
      </c>
      <c r="G686" s="5" t="s">
        <v>1525</v>
      </c>
      <c r="H686" s="4" t="s">
        <v>1136</v>
      </c>
      <c r="I686" s="24">
        <v>108</v>
      </c>
      <c r="J686" s="24">
        <v>102</v>
      </c>
      <c r="K686" s="24">
        <v>1.5</v>
      </c>
      <c r="O686" s="24">
        <v>3.5</v>
      </c>
      <c r="R686" s="24">
        <v>1</v>
      </c>
      <c r="X686" s="24">
        <f t="shared" si="28"/>
        <v>108</v>
      </c>
      <c r="Y686" s="8">
        <f t="shared" si="27"/>
        <v>0</v>
      </c>
      <c r="Z686" s="4"/>
    </row>
    <row r="687" spans="1:26" x14ac:dyDescent="0.25">
      <c r="A687" s="34">
        <v>51</v>
      </c>
      <c r="B687" s="31">
        <v>51</v>
      </c>
      <c r="C687" s="4" t="s">
        <v>1493</v>
      </c>
      <c r="D687" s="4" t="s">
        <v>1479</v>
      </c>
      <c r="E687" s="4" t="s">
        <v>1394</v>
      </c>
      <c r="F687" s="4" t="s">
        <v>858</v>
      </c>
      <c r="G687" s="4" t="s">
        <v>15213</v>
      </c>
      <c r="H687" s="4" t="s">
        <v>245</v>
      </c>
      <c r="I687" s="24">
        <v>200.5</v>
      </c>
      <c r="J687" s="24">
        <v>184.6</v>
      </c>
      <c r="K687" s="24">
        <v>4</v>
      </c>
      <c r="M687" s="24">
        <v>1.3</v>
      </c>
      <c r="O687" s="24">
        <v>2.4</v>
      </c>
      <c r="P687" s="24">
        <v>0.5</v>
      </c>
      <c r="Q687" s="24">
        <v>7.7</v>
      </c>
      <c r="X687" s="24">
        <f t="shared" si="28"/>
        <v>200.5</v>
      </c>
      <c r="Y687" s="8">
        <f t="shared" si="27"/>
        <v>0</v>
      </c>
      <c r="Z687" s="4"/>
    </row>
    <row r="688" spans="1:26" x14ac:dyDescent="0.25">
      <c r="A688" s="34">
        <v>81</v>
      </c>
      <c r="B688" s="31">
        <v>81</v>
      </c>
      <c r="C688" s="4" t="s">
        <v>1544</v>
      </c>
      <c r="D688" s="4" t="s">
        <v>1539</v>
      </c>
      <c r="E688" s="4" t="s">
        <v>1394</v>
      </c>
      <c r="F688" s="4" t="s">
        <v>858</v>
      </c>
      <c r="G688" s="5" t="s">
        <v>1548</v>
      </c>
      <c r="H688" s="4" t="s">
        <v>882</v>
      </c>
      <c r="I688" s="24">
        <v>126.4</v>
      </c>
      <c r="J688" s="24">
        <v>117.5</v>
      </c>
      <c r="O688" s="24">
        <v>2.9</v>
      </c>
      <c r="Q688" s="24">
        <v>6</v>
      </c>
      <c r="X688" s="24">
        <f t="shared" si="28"/>
        <v>126.4</v>
      </c>
      <c r="Y688" s="8">
        <f t="shared" si="27"/>
        <v>0</v>
      </c>
      <c r="Z688" s="4"/>
    </row>
    <row r="689" spans="1:26" x14ac:dyDescent="0.25">
      <c r="A689" s="34">
        <v>59</v>
      </c>
      <c r="B689" s="31">
        <v>59</v>
      </c>
      <c r="C689" s="4" t="s">
        <v>1510</v>
      </c>
      <c r="D689" s="4" t="s">
        <v>1503</v>
      </c>
      <c r="E689" s="4" t="s">
        <v>1394</v>
      </c>
      <c r="F689" s="4" t="s">
        <v>858</v>
      </c>
      <c r="G689" s="4" t="s">
        <v>1511</v>
      </c>
      <c r="H689" s="4" t="s">
        <v>1318</v>
      </c>
      <c r="I689" s="24">
        <v>197.5</v>
      </c>
      <c r="J689" s="24">
        <v>184.7</v>
      </c>
      <c r="O689" s="24">
        <v>4</v>
      </c>
      <c r="Q689" s="24">
        <v>3.3</v>
      </c>
      <c r="U689" s="24">
        <v>5.5</v>
      </c>
      <c r="X689" s="24">
        <f t="shared" si="28"/>
        <v>197.5</v>
      </c>
      <c r="Y689" s="8">
        <f t="shared" si="27"/>
        <v>0</v>
      </c>
      <c r="Z689" s="4"/>
    </row>
    <row r="690" spans="1:26" x14ac:dyDescent="0.25">
      <c r="A690" s="34">
        <v>29</v>
      </c>
      <c r="B690" s="31">
        <v>29</v>
      </c>
      <c r="C690" s="4" t="s">
        <v>1452</v>
      </c>
      <c r="D690" s="4" t="s">
        <v>1453</v>
      </c>
      <c r="E690" s="4" t="s">
        <v>1394</v>
      </c>
      <c r="F690" s="4" t="s">
        <v>858</v>
      </c>
      <c r="G690" s="4" t="s">
        <v>1454</v>
      </c>
      <c r="H690" s="4" t="s">
        <v>216</v>
      </c>
      <c r="I690" s="24">
        <v>141.5</v>
      </c>
      <c r="J690" s="24">
        <v>121.1</v>
      </c>
      <c r="K690" s="24">
        <v>8.3000000000000007</v>
      </c>
      <c r="N690" s="24">
        <v>1</v>
      </c>
      <c r="O690" s="24">
        <v>1.1000000000000001</v>
      </c>
      <c r="Q690" s="24">
        <v>5.4</v>
      </c>
      <c r="R690" s="24">
        <v>4.5999999999999996</v>
      </c>
      <c r="X690" s="24">
        <f t="shared" si="28"/>
        <v>141.5</v>
      </c>
      <c r="Y690" s="8">
        <f t="shared" si="27"/>
        <v>0</v>
      </c>
      <c r="Z690" s="4"/>
    </row>
    <row r="691" spans="1:26" x14ac:dyDescent="0.25">
      <c r="A691" s="34">
        <v>5</v>
      </c>
      <c r="B691" s="31">
        <v>5</v>
      </c>
      <c r="C691" s="4" t="s">
        <v>1404</v>
      </c>
      <c r="D691" s="4" t="s">
        <v>1393</v>
      </c>
      <c r="E691" s="4" t="s">
        <v>1394</v>
      </c>
      <c r="F691" s="4" t="s">
        <v>858</v>
      </c>
      <c r="G691" s="4" t="s">
        <v>1303</v>
      </c>
      <c r="H691" s="4" t="s">
        <v>230</v>
      </c>
      <c r="I691" s="24">
        <v>110.9</v>
      </c>
      <c r="J691" s="24">
        <v>98.8</v>
      </c>
      <c r="K691" s="24">
        <v>3</v>
      </c>
      <c r="M691" s="24">
        <v>1.2</v>
      </c>
      <c r="Q691" s="24">
        <v>3.1</v>
      </c>
      <c r="R691" s="24">
        <v>1.7</v>
      </c>
      <c r="W691" s="24">
        <v>3.1</v>
      </c>
      <c r="X691" s="24">
        <f t="shared" si="28"/>
        <v>110.89999999999999</v>
      </c>
      <c r="Y691" s="8">
        <f t="shared" si="27"/>
        <v>0</v>
      </c>
      <c r="Z691" s="4"/>
    </row>
    <row r="692" spans="1:26" x14ac:dyDescent="0.25">
      <c r="A692" s="34">
        <v>4</v>
      </c>
      <c r="B692" s="31">
        <v>4</v>
      </c>
      <c r="C692" s="4" t="s">
        <v>1402</v>
      </c>
      <c r="D692" s="4" t="s">
        <v>1393</v>
      </c>
      <c r="E692" s="4" t="s">
        <v>1394</v>
      </c>
      <c r="F692" s="4" t="s">
        <v>858</v>
      </c>
      <c r="G692" s="4" t="s">
        <v>5155</v>
      </c>
      <c r="H692" s="4" t="s">
        <v>1403</v>
      </c>
      <c r="I692" s="24">
        <v>158.4</v>
      </c>
      <c r="J692" s="24">
        <v>121.8</v>
      </c>
      <c r="K692" s="24">
        <v>1.8</v>
      </c>
      <c r="M692" s="24">
        <v>1</v>
      </c>
      <c r="Q692" s="24">
        <v>5.4</v>
      </c>
      <c r="R692" s="24">
        <v>2.9</v>
      </c>
      <c r="T692" s="24">
        <v>24.2</v>
      </c>
      <c r="U692" s="24">
        <v>1.3</v>
      </c>
      <c r="X692" s="24">
        <f t="shared" si="28"/>
        <v>158.4</v>
      </c>
      <c r="Y692" s="8">
        <f t="shared" si="27"/>
        <v>0</v>
      </c>
      <c r="Z692" s="4"/>
    </row>
    <row r="693" spans="1:26" ht="30" x14ac:dyDescent="0.25">
      <c r="A693" s="34">
        <v>60</v>
      </c>
      <c r="B693" s="31">
        <v>60</v>
      </c>
      <c r="C693" s="4" t="s">
        <v>1512</v>
      </c>
      <c r="D693" s="4" t="s">
        <v>1503</v>
      </c>
      <c r="E693" s="4" t="s">
        <v>1394</v>
      </c>
      <c r="F693" s="4" t="s">
        <v>858</v>
      </c>
      <c r="G693" s="5" t="s">
        <v>1513</v>
      </c>
      <c r="H693" s="5" t="s">
        <v>1514</v>
      </c>
      <c r="I693" s="24">
        <v>255.8</v>
      </c>
      <c r="J693" s="24">
        <v>239.4</v>
      </c>
      <c r="K693" s="24">
        <v>1.5</v>
      </c>
      <c r="M693" s="24">
        <v>0.4</v>
      </c>
      <c r="O693" s="24">
        <v>3.2</v>
      </c>
      <c r="R693" s="24">
        <v>11</v>
      </c>
      <c r="T693" s="24">
        <v>0.3</v>
      </c>
      <c r="X693" s="24">
        <f t="shared" si="28"/>
        <v>255.8</v>
      </c>
      <c r="Y693" s="8">
        <f t="shared" si="27"/>
        <v>0</v>
      </c>
      <c r="Z693" s="4"/>
    </row>
    <row r="694" spans="1:26" x14ac:dyDescent="0.25">
      <c r="A694" s="34">
        <v>20</v>
      </c>
      <c r="B694" s="31">
        <v>20</v>
      </c>
      <c r="C694" s="4" t="s">
        <v>1433</v>
      </c>
      <c r="D694" s="4" t="s">
        <v>1429</v>
      </c>
      <c r="E694" s="4" t="s">
        <v>1394</v>
      </c>
      <c r="F694" s="4" t="s">
        <v>858</v>
      </c>
      <c r="G694" s="4" t="s">
        <v>957</v>
      </c>
      <c r="H694" s="4" t="s">
        <v>429</v>
      </c>
      <c r="I694" s="24">
        <v>155.5</v>
      </c>
      <c r="J694" s="24">
        <v>149.30000000000001</v>
      </c>
      <c r="K694" s="24">
        <v>0.7</v>
      </c>
      <c r="M694" s="24">
        <v>1</v>
      </c>
      <c r="O694" s="24">
        <v>3.5</v>
      </c>
      <c r="U694" s="24">
        <v>1</v>
      </c>
      <c r="X694" s="24">
        <f t="shared" si="28"/>
        <v>155.5</v>
      </c>
      <c r="Y694" s="8">
        <f t="shared" si="27"/>
        <v>0</v>
      </c>
      <c r="Z694" s="4"/>
    </row>
    <row r="695" spans="1:26" x14ac:dyDescent="0.25">
      <c r="A695" s="34">
        <v>28</v>
      </c>
      <c r="B695" s="31">
        <v>28</v>
      </c>
      <c r="C695" s="4" t="s">
        <v>1447</v>
      </c>
      <c r="D695" s="4" t="s">
        <v>1429</v>
      </c>
      <c r="E695" s="4" t="s">
        <v>1394</v>
      </c>
      <c r="F695" s="4" t="s">
        <v>858</v>
      </c>
      <c r="G695" s="4" t="s">
        <v>1450</v>
      </c>
      <c r="H695" s="4" t="s">
        <v>1451</v>
      </c>
      <c r="I695" s="24">
        <v>140.6</v>
      </c>
      <c r="J695" s="24">
        <v>134.69999999999999</v>
      </c>
      <c r="K695" s="24">
        <v>2.6</v>
      </c>
      <c r="O695" s="24">
        <v>2.6</v>
      </c>
      <c r="R695" s="24">
        <v>0.7</v>
      </c>
      <c r="X695" s="24">
        <f t="shared" si="28"/>
        <v>140.59999999999997</v>
      </c>
      <c r="Y695" s="8">
        <f t="shared" si="27"/>
        <v>0</v>
      </c>
      <c r="Z695" s="4"/>
    </row>
    <row r="696" spans="1:26" x14ac:dyDescent="0.25">
      <c r="A696" s="34">
        <v>12</v>
      </c>
      <c r="B696" s="31">
        <v>12</v>
      </c>
      <c r="C696" s="4" t="s">
        <v>1418</v>
      </c>
      <c r="D696" s="4" t="s">
        <v>1393</v>
      </c>
      <c r="E696" s="4" t="s">
        <v>1394</v>
      </c>
      <c r="F696" s="4" t="s">
        <v>858</v>
      </c>
      <c r="G696" s="4" t="s">
        <v>1419</v>
      </c>
      <c r="H696" s="4" t="s">
        <v>1420</v>
      </c>
      <c r="I696" s="24">
        <v>409.3</v>
      </c>
      <c r="J696" s="24">
        <v>409.3</v>
      </c>
      <c r="X696" s="24">
        <f t="shared" si="28"/>
        <v>409.3</v>
      </c>
      <c r="Y696" s="8">
        <f t="shared" si="27"/>
        <v>0</v>
      </c>
      <c r="Z696" s="4"/>
    </row>
    <row r="697" spans="1:26" x14ac:dyDescent="0.25">
      <c r="A697" s="34">
        <v>14</v>
      </c>
      <c r="B697" s="31">
        <v>14</v>
      </c>
      <c r="C697" s="4" t="s">
        <v>1422</v>
      </c>
      <c r="D697" s="4" t="s">
        <v>1107</v>
      </c>
      <c r="E697" s="4" t="s">
        <v>1394</v>
      </c>
      <c r="F697" s="4" t="s">
        <v>858</v>
      </c>
      <c r="G697" s="4" t="s">
        <v>1423</v>
      </c>
      <c r="H697" s="4" t="s">
        <v>804</v>
      </c>
      <c r="I697" s="24">
        <v>272.5</v>
      </c>
      <c r="J697" s="24">
        <v>248.3</v>
      </c>
      <c r="K697" s="24">
        <v>13</v>
      </c>
      <c r="N697" s="24">
        <v>0.6</v>
      </c>
      <c r="O697" s="24">
        <v>5.0999999999999996</v>
      </c>
      <c r="Q697" s="24">
        <v>1.2</v>
      </c>
      <c r="R697" s="24">
        <v>3.1</v>
      </c>
      <c r="U697" s="24">
        <v>1.2</v>
      </c>
      <c r="X697" s="24">
        <f t="shared" si="28"/>
        <v>272.50000000000006</v>
      </c>
      <c r="Y697" s="8">
        <f t="shared" si="27"/>
        <v>0</v>
      </c>
      <c r="Z697" s="4"/>
    </row>
    <row r="698" spans="1:26" x14ac:dyDescent="0.25">
      <c r="A698" s="34">
        <v>34</v>
      </c>
      <c r="B698" s="31">
        <v>34</v>
      </c>
      <c r="C698" s="4" t="s">
        <v>15214</v>
      </c>
      <c r="D698" s="4" t="s">
        <v>1461</v>
      </c>
      <c r="E698" s="4" t="s">
        <v>1394</v>
      </c>
      <c r="F698" s="4" t="s">
        <v>858</v>
      </c>
      <c r="G698" s="4" t="s">
        <v>6926</v>
      </c>
      <c r="H698" s="4" t="s">
        <v>1465</v>
      </c>
      <c r="I698" s="24">
        <v>101.1</v>
      </c>
      <c r="J698" s="24">
        <v>90.7</v>
      </c>
      <c r="K698" s="24">
        <v>5.7</v>
      </c>
      <c r="O698" s="24">
        <v>2.2999999999999998</v>
      </c>
      <c r="P698" s="24">
        <v>0.2</v>
      </c>
      <c r="Q698" s="24">
        <v>1</v>
      </c>
      <c r="R698" s="24">
        <v>1.2</v>
      </c>
      <c r="X698" s="24">
        <f t="shared" si="28"/>
        <v>101.10000000000001</v>
      </c>
      <c r="Y698" s="8">
        <f t="shared" si="27"/>
        <v>0</v>
      </c>
      <c r="Z698" s="4"/>
    </row>
    <row r="699" spans="1:26" x14ac:dyDescent="0.25">
      <c r="A699" s="34">
        <v>33</v>
      </c>
      <c r="B699" s="31">
        <v>33</v>
      </c>
      <c r="C699" s="4" t="s">
        <v>1460</v>
      </c>
      <c r="D699" s="4" t="s">
        <v>1461</v>
      </c>
      <c r="E699" s="4" t="s">
        <v>1394</v>
      </c>
      <c r="F699" s="4" t="s">
        <v>858</v>
      </c>
      <c r="G699" s="4" t="s">
        <v>1464</v>
      </c>
      <c r="H699" s="4" t="s">
        <v>485</v>
      </c>
      <c r="I699" s="24">
        <v>132.5</v>
      </c>
      <c r="J699" s="24">
        <v>123.2</v>
      </c>
      <c r="K699" s="24">
        <v>4.3</v>
      </c>
      <c r="L699" s="24">
        <v>0.5</v>
      </c>
      <c r="O699" s="24">
        <v>1.5</v>
      </c>
      <c r="Q699" s="24">
        <v>3</v>
      </c>
      <c r="X699" s="24">
        <f t="shared" si="28"/>
        <v>132.5</v>
      </c>
      <c r="Y699" s="8">
        <f t="shared" si="27"/>
        <v>0</v>
      </c>
      <c r="Z699" s="4"/>
    </row>
    <row r="700" spans="1:26" ht="30" x14ac:dyDescent="0.25">
      <c r="A700" s="34">
        <v>90</v>
      </c>
      <c r="B700" s="31">
        <v>90</v>
      </c>
      <c r="C700" s="4" t="s">
        <v>1558</v>
      </c>
      <c r="D700" s="4" t="s">
        <v>1539</v>
      </c>
      <c r="E700" s="4" t="s">
        <v>1394</v>
      </c>
      <c r="F700" s="4" t="s">
        <v>858</v>
      </c>
      <c r="G700" s="5" t="s">
        <v>1559</v>
      </c>
      <c r="H700" s="5" t="s">
        <v>1560</v>
      </c>
      <c r="I700" s="24">
        <v>272</v>
      </c>
      <c r="J700" s="24">
        <v>231</v>
      </c>
      <c r="K700" s="24">
        <v>23.2</v>
      </c>
      <c r="O700" s="24">
        <v>5</v>
      </c>
      <c r="Q700" s="24">
        <v>7.8</v>
      </c>
      <c r="R700" s="24">
        <v>5</v>
      </c>
      <c r="X700" s="24">
        <f t="shared" si="28"/>
        <v>272</v>
      </c>
      <c r="Y700" s="8">
        <f t="shared" si="27"/>
        <v>0</v>
      </c>
      <c r="Z700" s="4"/>
    </row>
    <row r="701" spans="1:26" x14ac:dyDescent="0.25">
      <c r="A701" s="34">
        <v>19</v>
      </c>
      <c r="B701" s="31">
        <v>19</v>
      </c>
      <c r="C701" s="4" t="s">
        <v>1430</v>
      </c>
      <c r="D701" s="4" t="s">
        <v>1429</v>
      </c>
      <c r="E701" s="4" t="s">
        <v>1394</v>
      </c>
      <c r="F701" s="4" t="s">
        <v>858</v>
      </c>
      <c r="G701" s="4" t="s">
        <v>1431</v>
      </c>
      <c r="H701" s="4" t="s">
        <v>1432</v>
      </c>
      <c r="I701" s="24">
        <v>115</v>
      </c>
      <c r="J701" s="24">
        <v>78.7</v>
      </c>
      <c r="K701" s="24">
        <v>1</v>
      </c>
      <c r="O701" s="24">
        <v>0.8</v>
      </c>
      <c r="R701" s="24">
        <v>0.5</v>
      </c>
      <c r="T701" s="24">
        <v>34</v>
      </c>
      <c r="X701" s="24">
        <f t="shared" si="28"/>
        <v>115</v>
      </c>
      <c r="Y701" s="8">
        <f t="shared" si="27"/>
        <v>0</v>
      </c>
      <c r="Z701" s="4"/>
    </row>
    <row r="702" spans="1:26" x14ac:dyDescent="0.25">
      <c r="A702" s="34">
        <v>45</v>
      </c>
      <c r="B702" s="31">
        <v>45</v>
      </c>
      <c r="C702" s="4" t="s">
        <v>1478</v>
      </c>
      <c r="D702" s="4" t="s">
        <v>1479</v>
      </c>
      <c r="E702" s="4" t="s">
        <v>1394</v>
      </c>
      <c r="F702" s="4" t="s">
        <v>858</v>
      </c>
      <c r="G702" s="4" t="s">
        <v>1481</v>
      </c>
      <c r="H702" s="4" t="s">
        <v>540</v>
      </c>
      <c r="I702" s="24">
        <v>109.8</v>
      </c>
      <c r="J702" s="24">
        <v>104.2</v>
      </c>
      <c r="M702" s="24">
        <v>1.2</v>
      </c>
      <c r="O702" s="24">
        <v>0.6</v>
      </c>
      <c r="Q702" s="24">
        <v>3</v>
      </c>
      <c r="R702" s="24">
        <v>0.8</v>
      </c>
      <c r="X702" s="24">
        <f t="shared" si="28"/>
        <v>109.8</v>
      </c>
      <c r="Y702" s="8">
        <f t="shared" si="27"/>
        <v>0</v>
      </c>
      <c r="Z702" s="4"/>
    </row>
    <row r="703" spans="1:26" x14ac:dyDescent="0.25">
      <c r="A703" s="34">
        <v>64</v>
      </c>
      <c r="B703" s="31">
        <v>64</v>
      </c>
      <c r="C703" s="4" t="s">
        <v>1520</v>
      </c>
      <c r="D703" s="4" t="s">
        <v>1503</v>
      </c>
      <c r="E703" s="4" t="s">
        <v>1394</v>
      </c>
      <c r="F703" s="4" t="s">
        <v>858</v>
      </c>
      <c r="G703" s="4" t="s">
        <v>1521</v>
      </c>
      <c r="H703" s="4" t="s">
        <v>1522</v>
      </c>
      <c r="I703" s="24">
        <v>130.9</v>
      </c>
      <c r="J703" s="24">
        <v>90.8</v>
      </c>
      <c r="K703" s="24">
        <v>38.700000000000003</v>
      </c>
      <c r="O703" s="24">
        <v>1.4</v>
      </c>
      <c r="X703" s="24">
        <f t="shared" si="28"/>
        <v>130.9</v>
      </c>
      <c r="Y703" s="8">
        <f t="shared" si="27"/>
        <v>0</v>
      </c>
      <c r="Z703" s="4"/>
    </row>
    <row r="704" spans="1:26" x14ac:dyDescent="0.25">
      <c r="A704" s="34">
        <v>98</v>
      </c>
      <c r="B704" s="31">
        <v>98</v>
      </c>
      <c r="C704" s="4" t="s">
        <v>1574</v>
      </c>
      <c r="D704" s="4" t="s">
        <v>1107</v>
      </c>
      <c r="E704" s="4" t="s">
        <v>1394</v>
      </c>
      <c r="F704" s="4" t="s">
        <v>858</v>
      </c>
      <c r="G704" s="5" t="s">
        <v>1575</v>
      </c>
      <c r="H704" s="4"/>
      <c r="I704" s="24">
        <v>2243</v>
      </c>
      <c r="J704" s="24">
        <v>400</v>
      </c>
      <c r="K704" s="24">
        <v>17</v>
      </c>
      <c r="N704" s="24">
        <v>1.5</v>
      </c>
      <c r="O704" s="24">
        <v>2</v>
      </c>
      <c r="Q704" s="24">
        <v>20.5</v>
      </c>
      <c r="R704" s="24">
        <v>2</v>
      </c>
      <c r="T704" s="24">
        <v>1800</v>
      </c>
      <c r="X704" s="24">
        <f t="shared" si="28"/>
        <v>2243</v>
      </c>
      <c r="Y704" s="8">
        <f t="shared" si="27"/>
        <v>0</v>
      </c>
      <c r="Z704" s="4"/>
    </row>
    <row r="705" spans="1:26" x14ac:dyDescent="0.25">
      <c r="A705" s="34">
        <v>23</v>
      </c>
      <c r="B705" s="31">
        <v>23</v>
      </c>
      <c r="C705" s="4" t="s">
        <v>1438</v>
      </c>
      <c r="D705" s="4" t="s">
        <v>1429</v>
      </c>
      <c r="E705" s="4" t="s">
        <v>1394</v>
      </c>
      <c r="F705" s="4" t="s">
        <v>858</v>
      </c>
      <c r="G705" s="4" t="s">
        <v>1439</v>
      </c>
      <c r="H705" s="4" t="s">
        <v>1440</v>
      </c>
      <c r="I705" s="24">
        <v>183.4</v>
      </c>
      <c r="J705" s="24">
        <v>171</v>
      </c>
      <c r="K705" s="24">
        <v>6</v>
      </c>
      <c r="O705" s="24">
        <v>4</v>
      </c>
      <c r="R705" s="24">
        <v>2.4</v>
      </c>
      <c r="X705" s="24">
        <f t="shared" si="28"/>
        <v>183.4</v>
      </c>
      <c r="Y705" s="8">
        <f t="shared" si="27"/>
        <v>0</v>
      </c>
      <c r="Z705" s="11"/>
    </row>
    <row r="706" spans="1:26" x14ac:dyDescent="0.25">
      <c r="A706" s="34">
        <v>68</v>
      </c>
      <c r="B706" s="31">
        <v>68</v>
      </c>
      <c r="C706" s="4" t="s">
        <v>1528</v>
      </c>
      <c r="D706" s="4" t="s">
        <v>1503</v>
      </c>
      <c r="E706" s="4" t="s">
        <v>1394</v>
      </c>
      <c r="F706" s="4" t="s">
        <v>858</v>
      </c>
      <c r="G706" s="5" t="s">
        <v>1529</v>
      </c>
      <c r="H706" s="4" t="s">
        <v>1446</v>
      </c>
      <c r="I706" s="24">
        <v>149.30000000000001</v>
      </c>
      <c r="J706" s="24">
        <v>137.6</v>
      </c>
      <c r="K706" s="24">
        <v>5.5</v>
      </c>
      <c r="L706" s="24">
        <v>0.9</v>
      </c>
      <c r="O706" s="24">
        <v>0.7</v>
      </c>
      <c r="P706" s="24">
        <v>0.8</v>
      </c>
      <c r="R706" s="24">
        <v>0.5</v>
      </c>
      <c r="T706" s="24">
        <v>3.3</v>
      </c>
      <c r="X706" s="24">
        <f t="shared" si="28"/>
        <v>149.30000000000001</v>
      </c>
      <c r="Y706" s="8">
        <f t="shared" si="27"/>
        <v>0</v>
      </c>
      <c r="Z706" s="4"/>
    </row>
    <row r="707" spans="1:26" x14ac:dyDescent="0.25">
      <c r="A707" s="34">
        <v>44</v>
      </c>
      <c r="B707" s="31">
        <v>44</v>
      </c>
      <c r="C707" s="4" t="s">
        <v>1478</v>
      </c>
      <c r="D707" s="4" t="s">
        <v>1479</v>
      </c>
      <c r="E707" s="4" t="s">
        <v>1394</v>
      </c>
      <c r="F707" s="4" t="s">
        <v>858</v>
      </c>
      <c r="G707" s="4" t="s">
        <v>1480</v>
      </c>
      <c r="H707" s="4" t="s">
        <v>5</v>
      </c>
      <c r="I707" s="24">
        <v>248.7</v>
      </c>
      <c r="J707" s="24">
        <v>228.8</v>
      </c>
      <c r="K707" s="24">
        <v>2.2000000000000002</v>
      </c>
      <c r="L707" s="24">
        <v>0.5</v>
      </c>
      <c r="N707" s="24">
        <v>2.6</v>
      </c>
      <c r="O707" s="24">
        <v>1.4</v>
      </c>
      <c r="P707" s="24">
        <v>4.5</v>
      </c>
      <c r="Q707" s="24">
        <v>6.6</v>
      </c>
      <c r="R707" s="24">
        <v>2.1</v>
      </c>
      <c r="X707" s="24">
        <f t="shared" ref="X707:X738" si="29">SUM(J707:W707)</f>
        <v>248.7</v>
      </c>
      <c r="Y707" s="8">
        <f t="shared" si="27"/>
        <v>0</v>
      </c>
      <c r="Z707" s="4"/>
    </row>
    <row r="708" spans="1:26" x14ac:dyDescent="0.25">
      <c r="A708" s="34">
        <v>95</v>
      </c>
      <c r="B708" s="31">
        <v>95</v>
      </c>
      <c r="C708" s="4" t="s">
        <v>1568</v>
      </c>
      <c r="D708" s="4" t="s">
        <v>1393</v>
      </c>
      <c r="E708" s="4" t="s">
        <v>1394</v>
      </c>
      <c r="F708" s="4" t="s">
        <v>858</v>
      </c>
      <c r="G708" s="5" t="s">
        <v>1790</v>
      </c>
      <c r="H708" s="4" t="s">
        <v>1569</v>
      </c>
      <c r="I708" s="24">
        <v>338</v>
      </c>
      <c r="J708" s="24">
        <v>279.89999999999998</v>
      </c>
      <c r="K708" s="24">
        <v>10.1</v>
      </c>
      <c r="L708" s="24">
        <v>3</v>
      </c>
      <c r="N708" s="24">
        <v>3.3</v>
      </c>
      <c r="O708" s="24">
        <v>5.4</v>
      </c>
      <c r="P708" s="24">
        <v>14</v>
      </c>
      <c r="Q708" s="24">
        <v>8.9</v>
      </c>
      <c r="R708" s="24">
        <v>3</v>
      </c>
      <c r="T708" s="24">
        <v>10.4</v>
      </c>
      <c r="X708" s="24">
        <f t="shared" si="29"/>
        <v>337.99999999999994</v>
      </c>
      <c r="Y708" s="8">
        <f t="shared" si="27"/>
        <v>0</v>
      </c>
      <c r="Z708" s="4"/>
    </row>
    <row r="709" spans="1:26" x14ac:dyDescent="0.25">
      <c r="A709" s="34">
        <v>8</v>
      </c>
      <c r="B709" s="31">
        <v>8</v>
      </c>
      <c r="C709" s="4" t="s">
        <v>1409</v>
      </c>
      <c r="D709" s="4" t="s">
        <v>1393</v>
      </c>
      <c r="E709" s="4" t="s">
        <v>1394</v>
      </c>
      <c r="F709" s="4" t="s">
        <v>858</v>
      </c>
      <c r="G709" s="4" t="s">
        <v>1410</v>
      </c>
      <c r="H709" s="4" t="s">
        <v>1411</v>
      </c>
      <c r="I709" s="24">
        <v>104</v>
      </c>
      <c r="J709" s="24">
        <v>103</v>
      </c>
      <c r="Q709" s="24">
        <v>1</v>
      </c>
      <c r="X709" s="24">
        <f t="shared" si="29"/>
        <v>104</v>
      </c>
      <c r="Y709" s="8">
        <f t="shared" si="27"/>
        <v>0</v>
      </c>
      <c r="Z709" s="4"/>
    </row>
    <row r="710" spans="1:26" x14ac:dyDescent="0.25">
      <c r="A710" s="34">
        <v>35</v>
      </c>
      <c r="B710" s="31">
        <v>35</v>
      </c>
      <c r="C710" s="4" t="s">
        <v>1461</v>
      </c>
      <c r="D710" s="4" t="s">
        <v>1461</v>
      </c>
      <c r="E710" s="4" t="s">
        <v>1394</v>
      </c>
      <c r="F710" s="4" t="s">
        <v>858</v>
      </c>
      <c r="G710" s="4" t="s">
        <v>15133</v>
      </c>
      <c r="H710" s="4" t="s">
        <v>1466</v>
      </c>
      <c r="I710" s="24">
        <v>340.9</v>
      </c>
      <c r="J710" s="24">
        <v>238.9</v>
      </c>
      <c r="L710" s="24">
        <v>1.7</v>
      </c>
      <c r="P710" s="24">
        <v>0.2</v>
      </c>
      <c r="Q710" s="24">
        <v>9.1999999999999993</v>
      </c>
      <c r="R710" s="24">
        <v>9.3000000000000007</v>
      </c>
      <c r="T710" s="24">
        <v>81.599999999999994</v>
      </c>
      <c r="X710" s="24">
        <f t="shared" si="29"/>
        <v>340.9</v>
      </c>
      <c r="Y710" s="8">
        <f t="shared" si="27"/>
        <v>0</v>
      </c>
      <c r="Z710" s="4"/>
    </row>
    <row r="711" spans="1:26" x14ac:dyDescent="0.25">
      <c r="A711" s="34">
        <v>56</v>
      </c>
      <c r="B711" s="31">
        <v>56</v>
      </c>
      <c r="C711" s="4" t="s">
        <v>1176</v>
      </c>
      <c r="D711" s="4" t="s">
        <v>1503</v>
      </c>
      <c r="E711" s="4" t="s">
        <v>1394</v>
      </c>
      <c r="F711" s="4" t="s">
        <v>858</v>
      </c>
      <c r="G711" s="4" t="s">
        <v>1504</v>
      </c>
      <c r="H711" s="4" t="s">
        <v>1505</v>
      </c>
      <c r="I711" s="24">
        <v>156.69999999999999</v>
      </c>
      <c r="J711" s="24">
        <v>119</v>
      </c>
      <c r="K711" s="24">
        <v>27.2</v>
      </c>
      <c r="M711" s="24">
        <v>1.4</v>
      </c>
      <c r="Q711" s="24">
        <v>2.7</v>
      </c>
      <c r="R711" s="24">
        <v>6.4</v>
      </c>
      <c r="X711" s="24">
        <f t="shared" si="29"/>
        <v>156.69999999999999</v>
      </c>
      <c r="Y711" s="8">
        <f t="shared" si="27"/>
        <v>0</v>
      </c>
      <c r="Z711" s="4"/>
    </row>
    <row r="712" spans="1:26" x14ac:dyDescent="0.25">
      <c r="A712" s="34">
        <v>69</v>
      </c>
      <c r="B712" s="31">
        <v>69</v>
      </c>
      <c r="C712" s="4" t="s">
        <v>1530</v>
      </c>
      <c r="D712" s="4" t="s">
        <v>1503</v>
      </c>
      <c r="E712" s="4" t="s">
        <v>1394</v>
      </c>
      <c r="F712" s="4" t="s">
        <v>858</v>
      </c>
      <c r="G712" s="5" t="s">
        <v>1531</v>
      </c>
      <c r="H712" s="4" t="s">
        <v>1532</v>
      </c>
      <c r="I712" s="24">
        <v>128.30000000000001</v>
      </c>
      <c r="J712" s="24">
        <v>122.8</v>
      </c>
      <c r="Q712" s="24">
        <v>2</v>
      </c>
      <c r="R712" s="24">
        <v>3.5</v>
      </c>
      <c r="X712" s="24">
        <f t="shared" si="29"/>
        <v>128.30000000000001</v>
      </c>
      <c r="Y712" s="8">
        <f t="shared" si="27"/>
        <v>0</v>
      </c>
      <c r="Z712" s="4"/>
    </row>
    <row r="713" spans="1:26" x14ac:dyDescent="0.25">
      <c r="A713" s="34">
        <v>70</v>
      </c>
      <c r="B713" s="31">
        <v>70</v>
      </c>
      <c r="C713" s="4" t="s">
        <v>1533</v>
      </c>
      <c r="D713" s="4" t="s">
        <v>1503</v>
      </c>
      <c r="E713" s="4" t="s">
        <v>1394</v>
      </c>
      <c r="F713" s="4" t="s">
        <v>858</v>
      </c>
      <c r="G713" s="5" t="s">
        <v>1531</v>
      </c>
      <c r="H713" s="4" t="s">
        <v>1463</v>
      </c>
      <c r="I713" s="24">
        <v>101.2</v>
      </c>
      <c r="J713" s="24">
        <v>94.7</v>
      </c>
      <c r="K713" s="24">
        <v>5</v>
      </c>
      <c r="N713" s="24">
        <v>0.5</v>
      </c>
      <c r="O713" s="24">
        <v>1</v>
      </c>
      <c r="X713" s="24">
        <f t="shared" si="29"/>
        <v>101.2</v>
      </c>
      <c r="Y713" s="8">
        <f t="shared" si="27"/>
        <v>0</v>
      </c>
      <c r="Z713" s="4"/>
    </row>
    <row r="714" spans="1:26" x14ac:dyDescent="0.25">
      <c r="A714" s="34">
        <v>3</v>
      </c>
      <c r="B714" s="31">
        <v>3</v>
      </c>
      <c r="C714" s="4" t="s">
        <v>1399</v>
      </c>
      <c r="D714" s="4" t="s">
        <v>1393</v>
      </c>
      <c r="E714" s="4" t="s">
        <v>1394</v>
      </c>
      <c r="F714" s="4" t="s">
        <v>858</v>
      </c>
      <c r="G714" s="4" t="s">
        <v>1400</v>
      </c>
      <c r="H714" s="4" t="s">
        <v>1401</v>
      </c>
      <c r="I714" s="24">
        <v>161.80000000000001</v>
      </c>
      <c r="J714" s="24">
        <v>132.9</v>
      </c>
      <c r="K714" s="24">
        <v>13.5</v>
      </c>
      <c r="N714" s="24">
        <v>1.8</v>
      </c>
      <c r="Q714" s="24">
        <v>11.1</v>
      </c>
      <c r="T714" s="24">
        <v>0.9</v>
      </c>
      <c r="U714" s="24">
        <v>1.6</v>
      </c>
      <c r="X714" s="24">
        <f t="shared" si="29"/>
        <v>161.80000000000001</v>
      </c>
      <c r="Y714" s="8">
        <f t="shared" si="27"/>
        <v>0</v>
      </c>
      <c r="Z714" s="4"/>
    </row>
    <row r="715" spans="1:26" x14ac:dyDescent="0.25">
      <c r="A715" s="34">
        <v>67</v>
      </c>
      <c r="B715" s="31">
        <v>67</v>
      </c>
      <c r="C715" s="4" t="s">
        <v>1526</v>
      </c>
      <c r="D715" s="4" t="s">
        <v>1503</v>
      </c>
      <c r="E715" s="4" t="s">
        <v>1394</v>
      </c>
      <c r="F715" s="4" t="s">
        <v>858</v>
      </c>
      <c r="G715" s="5" t="s">
        <v>1527</v>
      </c>
      <c r="H715" s="4" t="s">
        <v>485</v>
      </c>
      <c r="I715" s="24">
        <v>129.30000000000001</v>
      </c>
      <c r="J715" s="24">
        <v>78.3</v>
      </c>
      <c r="K715" s="24">
        <v>9.3000000000000007</v>
      </c>
      <c r="L715" s="24">
        <v>3</v>
      </c>
      <c r="O715" s="24">
        <v>0.5</v>
      </c>
      <c r="Q715" s="24">
        <v>1.3</v>
      </c>
      <c r="T715" s="24">
        <v>36.5</v>
      </c>
      <c r="U715" s="24">
        <v>0.4</v>
      </c>
      <c r="X715" s="24">
        <f t="shared" si="29"/>
        <v>129.29999999999998</v>
      </c>
      <c r="Y715" s="8">
        <f t="shared" si="27"/>
        <v>0</v>
      </c>
      <c r="Z715" s="4"/>
    </row>
    <row r="716" spans="1:26" x14ac:dyDescent="0.25">
      <c r="A716" s="34">
        <v>7</v>
      </c>
      <c r="B716" s="31">
        <v>7</v>
      </c>
      <c r="C716" s="4" t="s">
        <v>1408</v>
      </c>
      <c r="D716" s="4" t="s">
        <v>1393</v>
      </c>
      <c r="E716" s="4" t="s">
        <v>1394</v>
      </c>
      <c r="F716" s="4" t="s">
        <v>858</v>
      </c>
      <c r="G716" s="4" t="s">
        <v>45</v>
      </c>
      <c r="H716" s="4"/>
      <c r="I716" s="24">
        <v>103.1</v>
      </c>
      <c r="J716" s="24">
        <v>94.9</v>
      </c>
      <c r="M716" s="24">
        <v>0.9</v>
      </c>
      <c r="Q716" s="24">
        <v>1.7</v>
      </c>
      <c r="R716" s="24">
        <v>4.5</v>
      </c>
      <c r="U716" s="24">
        <v>1.4</v>
      </c>
      <c r="X716" s="24">
        <f t="shared" si="29"/>
        <v>103.40000000000002</v>
      </c>
      <c r="Y716" s="8">
        <f t="shared" ref="Y716:Y741" si="30">I716-X716</f>
        <v>-0.30000000000002558</v>
      </c>
      <c r="Z716" s="4"/>
    </row>
    <row r="717" spans="1:26" x14ac:dyDescent="0.25">
      <c r="A717" s="34">
        <v>13</v>
      </c>
      <c r="B717" s="31">
        <v>13</v>
      </c>
      <c r="C717" s="4" t="s">
        <v>1421</v>
      </c>
      <c r="D717" s="4" t="s">
        <v>1107</v>
      </c>
      <c r="E717" s="4" t="s">
        <v>1394</v>
      </c>
      <c r="F717" s="4" t="s">
        <v>858</v>
      </c>
      <c r="G717" s="4" t="s">
        <v>45</v>
      </c>
      <c r="H717" s="4"/>
      <c r="I717" s="24">
        <v>384.9</v>
      </c>
      <c r="J717" s="24">
        <v>353</v>
      </c>
      <c r="K717" s="24">
        <v>10.7</v>
      </c>
      <c r="N717" s="24">
        <v>0.6</v>
      </c>
      <c r="O717" s="24">
        <v>3.2</v>
      </c>
      <c r="Q717" s="24">
        <v>8.5</v>
      </c>
      <c r="R717" s="24">
        <v>6.9</v>
      </c>
      <c r="U717" s="24">
        <v>2</v>
      </c>
      <c r="X717" s="24">
        <f t="shared" si="29"/>
        <v>384.9</v>
      </c>
      <c r="Y717" s="8">
        <f t="shared" si="30"/>
        <v>0</v>
      </c>
      <c r="Z717" s="4"/>
    </row>
    <row r="718" spans="1:26" x14ac:dyDescent="0.25">
      <c r="A718" s="34">
        <v>94</v>
      </c>
      <c r="B718" s="31">
        <v>94</v>
      </c>
      <c r="C718" s="4" t="s">
        <v>1565</v>
      </c>
      <c r="D718" s="4" t="s">
        <v>1393</v>
      </c>
      <c r="E718" s="4" t="s">
        <v>1394</v>
      </c>
      <c r="F718" s="4" t="s">
        <v>858</v>
      </c>
      <c r="G718" s="5" t="s">
        <v>1566</v>
      </c>
      <c r="H718" s="4" t="s">
        <v>1567</v>
      </c>
      <c r="I718" s="24">
        <v>340</v>
      </c>
      <c r="J718" s="24">
        <v>320</v>
      </c>
      <c r="K718" s="24">
        <v>8</v>
      </c>
      <c r="N718" s="24">
        <v>2</v>
      </c>
      <c r="O718" s="24">
        <v>1</v>
      </c>
      <c r="Q718" s="24">
        <v>2</v>
      </c>
      <c r="R718" s="24">
        <v>5</v>
      </c>
      <c r="U718" s="24">
        <v>2</v>
      </c>
      <c r="X718" s="24">
        <f t="shared" si="29"/>
        <v>340</v>
      </c>
      <c r="Y718" s="8">
        <f t="shared" si="30"/>
        <v>0</v>
      </c>
      <c r="Z718" s="4"/>
    </row>
    <row r="719" spans="1:26" x14ac:dyDescent="0.25">
      <c r="A719" s="34">
        <v>82</v>
      </c>
      <c r="B719" s="31">
        <v>82</v>
      </c>
      <c r="C719" s="4" t="s">
        <v>1544</v>
      </c>
      <c r="D719" s="4" t="s">
        <v>1539</v>
      </c>
      <c r="E719" s="4" t="s">
        <v>1394</v>
      </c>
      <c r="F719" s="4" t="s">
        <v>858</v>
      </c>
      <c r="G719" s="5" t="s">
        <v>1549</v>
      </c>
      <c r="H719" s="4" t="s">
        <v>860</v>
      </c>
      <c r="I719" s="24">
        <v>120.1</v>
      </c>
      <c r="J719" s="24">
        <v>116.7</v>
      </c>
      <c r="O719" s="24">
        <v>1.9</v>
      </c>
      <c r="Q719" s="24">
        <v>1.5</v>
      </c>
      <c r="X719" s="24">
        <f t="shared" si="29"/>
        <v>120.10000000000001</v>
      </c>
      <c r="Y719" s="8">
        <f t="shared" si="30"/>
        <v>0</v>
      </c>
      <c r="Z719" s="4"/>
    </row>
    <row r="720" spans="1:26" x14ac:dyDescent="0.25">
      <c r="A720" s="34">
        <v>87</v>
      </c>
      <c r="B720" s="31">
        <v>87</v>
      </c>
      <c r="C720" s="4" t="s">
        <v>1554</v>
      </c>
      <c r="D720" s="4" t="s">
        <v>1539</v>
      </c>
      <c r="E720" s="4" t="s">
        <v>1394</v>
      </c>
      <c r="F720" s="4" t="s">
        <v>858</v>
      </c>
      <c r="G720" s="5" t="s">
        <v>1555</v>
      </c>
      <c r="H720" s="4" t="s">
        <v>1556</v>
      </c>
      <c r="I720" s="24">
        <v>203.1</v>
      </c>
      <c r="J720" s="24">
        <v>188.9</v>
      </c>
      <c r="K720" s="24">
        <v>10.5</v>
      </c>
      <c r="O720" s="24">
        <v>0.9</v>
      </c>
      <c r="Q720" s="24">
        <v>1.7</v>
      </c>
      <c r="R720" s="24">
        <v>1.1000000000000001</v>
      </c>
      <c r="X720" s="24">
        <f t="shared" si="29"/>
        <v>203.1</v>
      </c>
      <c r="Y720" s="8">
        <f t="shared" si="30"/>
        <v>0</v>
      </c>
      <c r="Z720" s="4"/>
    </row>
    <row r="721" spans="1:26" x14ac:dyDescent="0.25">
      <c r="A721" s="34">
        <v>74</v>
      </c>
      <c r="B721" s="31">
        <v>74</v>
      </c>
      <c r="C721" s="4" t="s">
        <v>1538</v>
      </c>
      <c r="D721" s="4" t="s">
        <v>1539</v>
      </c>
      <c r="E721" s="4" t="s">
        <v>1394</v>
      </c>
      <c r="F721" s="4" t="s">
        <v>858</v>
      </c>
      <c r="G721" s="5" t="s">
        <v>1541</v>
      </c>
      <c r="H721" s="4" t="s">
        <v>1437</v>
      </c>
      <c r="I721" s="24">
        <v>115.6</v>
      </c>
      <c r="J721" s="24">
        <v>88.9</v>
      </c>
      <c r="K721" s="24">
        <v>20</v>
      </c>
      <c r="O721" s="24">
        <v>1.7</v>
      </c>
      <c r="Q721" s="24">
        <v>3.8</v>
      </c>
      <c r="R721" s="24">
        <v>1.2</v>
      </c>
      <c r="X721" s="24">
        <f t="shared" si="29"/>
        <v>115.60000000000001</v>
      </c>
      <c r="Y721" s="8">
        <f t="shared" si="30"/>
        <v>0</v>
      </c>
      <c r="Z721" s="4"/>
    </row>
    <row r="722" spans="1:26" x14ac:dyDescent="0.25">
      <c r="A722" s="34">
        <v>15</v>
      </c>
      <c r="B722" s="31">
        <v>15</v>
      </c>
      <c r="C722" s="4" t="s">
        <v>1424</v>
      </c>
      <c r="D722" s="4" t="s">
        <v>1107</v>
      </c>
      <c r="E722" s="4" t="s">
        <v>1394</v>
      </c>
      <c r="F722" s="4" t="s">
        <v>858</v>
      </c>
      <c r="G722" s="4" t="s">
        <v>1425</v>
      </c>
      <c r="H722" s="4" t="s">
        <v>1426</v>
      </c>
      <c r="I722" s="24">
        <v>265</v>
      </c>
      <c r="J722" s="24">
        <v>122.9</v>
      </c>
      <c r="K722" s="24">
        <v>25.3</v>
      </c>
      <c r="L722" s="24">
        <v>0.8</v>
      </c>
      <c r="O722" s="24">
        <v>1.2</v>
      </c>
      <c r="P722" s="24">
        <v>0.5</v>
      </c>
      <c r="Q722" s="24">
        <v>0.2</v>
      </c>
      <c r="R722" s="24">
        <v>1.7</v>
      </c>
      <c r="S722" s="24">
        <v>0.5</v>
      </c>
      <c r="T722" s="24">
        <v>111.9</v>
      </c>
      <c r="X722" s="24">
        <f t="shared" si="29"/>
        <v>265</v>
      </c>
      <c r="Y722" s="8">
        <f t="shared" si="30"/>
        <v>0</v>
      </c>
      <c r="Z722" s="11"/>
    </row>
    <row r="723" spans="1:26" x14ac:dyDescent="0.25">
      <c r="A723" s="34">
        <v>16</v>
      </c>
      <c r="B723" s="31">
        <v>16</v>
      </c>
      <c r="C723" s="4" t="s">
        <v>1427</v>
      </c>
      <c r="D723" s="4" t="s">
        <v>1107</v>
      </c>
      <c r="E723" s="4" t="s">
        <v>1394</v>
      </c>
      <c r="F723" s="4" t="s">
        <v>858</v>
      </c>
      <c r="G723" s="4" t="s">
        <v>1425</v>
      </c>
      <c r="H723" s="4" t="s">
        <v>1426</v>
      </c>
      <c r="I723" s="24">
        <v>50.6</v>
      </c>
      <c r="J723" s="24">
        <v>41.2</v>
      </c>
      <c r="K723" s="24">
        <v>0.6</v>
      </c>
      <c r="L723" s="24">
        <v>4.9000000000000004</v>
      </c>
      <c r="O723" s="24">
        <v>2.2999999999999998</v>
      </c>
      <c r="U723" s="24">
        <v>1.6</v>
      </c>
      <c r="X723" s="24">
        <f t="shared" si="29"/>
        <v>50.6</v>
      </c>
      <c r="Y723" s="8">
        <f t="shared" si="30"/>
        <v>0</v>
      </c>
      <c r="Z723" s="4"/>
    </row>
    <row r="724" spans="1:26" x14ac:dyDescent="0.25">
      <c r="A724" s="34">
        <v>17</v>
      </c>
      <c r="B724" s="31">
        <v>17</v>
      </c>
      <c r="C724" s="4" t="s">
        <v>1107</v>
      </c>
      <c r="D724" s="4" t="s">
        <v>1107</v>
      </c>
      <c r="E724" s="4" t="s">
        <v>1394</v>
      </c>
      <c r="F724" s="4" t="s">
        <v>858</v>
      </c>
      <c r="G724" s="4" t="s">
        <v>1425</v>
      </c>
      <c r="H724" s="4" t="s">
        <v>1426</v>
      </c>
      <c r="I724" s="24">
        <v>61.2</v>
      </c>
      <c r="J724" s="24">
        <v>50.2</v>
      </c>
      <c r="K724" s="24">
        <v>3.4</v>
      </c>
      <c r="O724" s="24">
        <v>1.3</v>
      </c>
      <c r="Q724" s="24">
        <v>6.3</v>
      </c>
      <c r="X724" s="24">
        <f t="shared" si="29"/>
        <v>61.199999999999996</v>
      </c>
      <c r="Y724" s="8">
        <f t="shared" si="30"/>
        <v>0</v>
      </c>
      <c r="Z724" s="4"/>
    </row>
    <row r="725" spans="1:26" x14ac:dyDescent="0.25">
      <c r="A725" s="34">
        <v>72</v>
      </c>
      <c r="B725" s="31">
        <v>72</v>
      </c>
      <c r="C725" s="4" t="s">
        <v>1536</v>
      </c>
      <c r="D725" s="4" t="s">
        <v>1503</v>
      </c>
      <c r="E725" s="4" t="s">
        <v>1394</v>
      </c>
      <c r="F725" s="4" t="s">
        <v>858</v>
      </c>
      <c r="G725" s="5" t="s">
        <v>1537</v>
      </c>
      <c r="H725" s="4" t="s">
        <v>1446</v>
      </c>
      <c r="I725" s="24">
        <v>110.4</v>
      </c>
      <c r="J725" s="24">
        <v>86.2</v>
      </c>
      <c r="K725" s="24">
        <v>18.3</v>
      </c>
      <c r="M725" s="24">
        <v>0.3</v>
      </c>
      <c r="O725" s="24">
        <v>1.6</v>
      </c>
      <c r="Q725" s="24">
        <v>1.2</v>
      </c>
      <c r="R725" s="24">
        <v>0.8</v>
      </c>
      <c r="S725" s="24">
        <v>2</v>
      </c>
      <c r="X725" s="24">
        <f t="shared" si="29"/>
        <v>110.39999999999999</v>
      </c>
      <c r="Y725" s="8">
        <f t="shared" si="30"/>
        <v>0</v>
      </c>
      <c r="Z725" s="4"/>
    </row>
    <row r="726" spans="1:26" x14ac:dyDescent="0.25">
      <c r="A726" s="34">
        <v>79</v>
      </c>
      <c r="B726" s="31">
        <v>79</v>
      </c>
      <c r="C726" s="4" t="s">
        <v>1544</v>
      </c>
      <c r="D726" s="4" t="s">
        <v>1539</v>
      </c>
      <c r="E726" s="4" t="s">
        <v>1394</v>
      </c>
      <c r="F726" s="4" t="s">
        <v>858</v>
      </c>
      <c r="G726" s="5" t="s">
        <v>1545</v>
      </c>
      <c r="H726" s="4" t="s">
        <v>1546</v>
      </c>
      <c r="I726" s="24">
        <v>100.3</v>
      </c>
      <c r="J726" s="24">
        <v>92.9</v>
      </c>
      <c r="Q726" s="24">
        <v>7.4</v>
      </c>
      <c r="X726" s="24">
        <f t="shared" si="29"/>
        <v>100.30000000000001</v>
      </c>
      <c r="Y726" s="8">
        <f t="shared" si="30"/>
        <v>0</v>
      </c>
      <c r="Z726" s="4"/>
    </row>
    <row r="727" spans="1:26" x14ac:dyDescent="0.25">
      <c r="A727" s="34">
        <v>22</v>
      </c>
      <c r="B727" s="31">
        <v>22</v>
      </c>
      <c r="C727" s="4" t="s">
        <v>1434</v>
      </c>
      <c r="D727" s="4" t="s">
        <v>1429</v>
      </c>
      <c r="E727" s="4" t="s">
        <v>1394</v>
      </c>
      <c r="F727" s="4" t="s">
        <v>858</v>
      </c>
      <c r="G727" s="4" t="s">
        <v>1436</v>
      </c>
      <c r="H727" s="4" t="s">
        <v>1437</v>
      </c>
      <c r="I727" s="24">
        <v>187.8</v>
      </c>
      <c r="J727" s="24">
        <v>163.4</v>
      </c>
      <c r="K727" s="24">
        <v>16.399999999999999</v>
      </c>
      <c r="O727" s="24">
        <v>4.5</v>
      </c>
      <c r="Q727" s="24">
        <v>2.6</v>
      </c>
      <c r="R727" s="24">
        <v>0.9</v>
      </c>
      <c r="X727" s="24">
        <f t="shared" si="29"/>
        <v>187.8</v>
      </c>
      <c r="Y727" s="8">
        <f t="shared" si="30"/>
        <v>0</v>
      </c>
      <c r="Z727" s="4"/>
    </row>
    <row r="728" spans="1:26" x14ac:dyDescent="0.25">
      <c r="A728" s="34">
        <v>6</v>
      </c>
      <c r="B728" s="31">
        <v>6</v>
      </c>
      <c r="C728" s="4" t="s">
        <v>1405</v>
      </c>
      <c r="D728" s="4" t="s">
        <v>1393</v>
      </c>
      <c r="E728" s="4" t="s">
        <v>1394</v>
      </c>
      <c r="F728" s="4" t="s">
        <v>858</v>
      </c>
      <c r="G728" s="4" t="s">
        <v>1406</v>
      </c>
      <c r="H728" s="4" t="s">
        <v>1407</v>
      </c>
      <c r="I728" s="24">
        <v>65.5</v>
      </c>
      <c r="J728" s="24">
        <v>51.3</v>
      </c>
      <c r="M728" s="24">
        <v>0.4</v>
      </c>
      <c r="O728" s="24">
        <v>2.8</v>
      </c>
      <c r="R728" s="24">
        <v>11</v>
      </c>
      <c r="X728" s="24">
        <f t="shared" si="29"/>
        <v>65.5</v>
      </c>
      <c r="Y728" s="8">
        <f t="shared" si="30"/>
        <v>0</v>
      </c>
      <c r="Z728" s="4"/>
    </row>
    <row r="729" spans="1:26" x14ac:dyDescent="0.25">
      <c r="A729" s="34">
        <v>85</v>
      </c>
      <c r="B729" s="31">
        <v>85</v>
      </c>
      <c r="C729" s="4" t="s">
        <v>1550</v>
      </c>
      <c r="D729" s="4" t="s">
        <v>1539</v>
      </c>
      <c r="E729" s="4" t="s">
        <v>1394</v>
      </c>
      <c r="F729" s="4" t="s">
        <v>858</v>
      </c>
      <c r="G729" s="5" t="s">
        <v>1553</v>
      </c>
      <c r="H729" s="4" t="s">
        <v>35</v>
      </c>
      <c r="I729" s="24">
        <v>183.8</v>
      </c>
      <c r="J729" s="24">
        <v>172.8</v>
      </c>
      <c r="K729" s="24">
        <v>2</v>
      </c>
      <c r="N729" s="24">
        <v>2.5</v>
      </c>
      <c r="Q729" s="24">
        <v>6.5</v>
      </c>
      <c r="X729" s="24">
        <f t="shared" si="29"/>
        <v>183.8</v>
      </c>
      <c r="Y729" s="8">
        <f t="shared" si="30"/>
        <v>0</v>
      </c>
      <c r="Z729" s="4"/>
    </row>
    <row r="730" spans="1:26" x14ac:dyDescent="0.25">
      <c r="A730" s="34">
        <v>88</v>
      </c>
      <c r="B730" s="31">
        <v>88</v>
      </c>
      <c r="C730" s="4" t="s">
        <v>1554</v>
      </c>
      <c r="D730" s="4" t="s">
        <v>1539</v>
      </c>
      <c r="E730" s="4" t="s">
        <v>1394</v>
      </c>
      <c r="F730" s="4" t="s">
        <v>858</v>
      </c>
      <c r="G730" s="5" t="s">
        <v>1553</v>
      </c>
      <c r="H730" s="4" t="s">
        <v>1557</v>
      </c>
      <c r="I730" s="24">
        <v>121.4</v>
      </c>
      <c r="J730" s="24">
        <v>114.1</v>
      </c>
      <c r="K730" s="24">
        <v>5</v>
      </c>
      <c r="O730" s="24">
        <v>0.8</v>
      </c>
      <c r="R730" s="24">
        <v>0.7</v>
      </c>
      <c r="S730" s="24">
        <v>0.8</v>
      </c>
      <c r="X730" s="24">
        <f t="shared" si="29"/>
        <v>121.39999999999999</v>
      </c>
      <c r="Y730" s="8">
        <f t="shared" si="30"/>
        <v>0</v>
      </c>
      <c r="Z730" s="4"/>
    </row>
    <row r="731" spans="1:26" x14ac:dyDescent="0.25">
      <c r="A731" s="34">
        <v>89</v>
      </c>
      <c r="B731" s="31">
        <v>89</v>
      </c>
      <c r="C731" s="4" t="s">
        <v>1554</v>
      </c>
      <c r="D731" s="4" t="s">
        <v>1539</v>
      </c>
      <c r="E731" s="4" t="s">
        <v>1394</v>
      </c>
      <c r="F731" s="4" t="s">
        <v>858</v>
      </c>
      <c r="G731" s="5" t="s">
        <v>1553</v>
      </c>
      <c r="H731" s="4" t="s">
        <v>1113</v>
      </c>
      <c r="I731" s="24">
        <v>129.19999999999999</v>
      </c>
      <c r="J731" s="24">
        <v>126.9</v>
      </c>
      <c r="O731" s="24">
        <v>0.8</v>
      </c>
      <c r="R731" s="24">
        <v>1.5</v>
      </c>
      <c r="X731" s="24">
        <f t="shared" si="29"/>
        <v>129.19999999999999</v>
      </c>
      <c r="Y731" s="8">
        <f t="shared" si="30"/>
        <v>0</v>
      </c>
      <c r="Z731" s="4"/>
    </row>
    <row r="732" spans="1:26" x14ac:dyDescent="0.25">
      <c r="A732" s="34">
        <v>57</v>
      </c>
      <c r="B732" s="31">
        <v>57</v>
      </c>
      <c r="C732" s="4" t="s">
        <v>1176</v>
      </c>
      <c r="D732" s="4" t="s">
        <v>1503</v>
      </c>
      <c r="E732" s="4" t="s">
        <v>1394</v>
      </c>
      <c r="F732" s="4" t="s">
        <v>858</v>
      </c>
      <c r="G732" s="4" t="s">
        <v>1506</v>
      </c>
      <c r="H732" s="4" t="s">
        <v>1507</v>
      </c>
      <c r="I732" s="24">
        <v>105.6</v>
      </c>
      <c r="J732" s="24">
        <v>78.400000000000006</v>
      </c>
      <c r="K732" s="24">
        <v>21</v>
      </c>
      <c r="M732" s="24">
        <v>0.3</v>
      </c>
      <c r="Q732" s="24">
        <v>3.9</v>
      </c>
      <c r="R732" s="24">
        <v>2</v>
      </c>
      <c r="X732" s="24">
        <f t="shared" si="29"/>
        <v>105.60000000000001</v>
      </c>
      <c r="Y732" s="8">
        <f t="shared" si="30"/>
        <v>0</v>
      </c>
      <c r="Z732" s="4"/>
    </row>
    <row r="733" spans="1:26" x14ac:dyDescent="0.25">
      <c r="A733" s="34">
        <v>52</v>
      </c>
      <c r="B733" s="31">
        <v>52</v>
      </c>
      <c r="C733" s="4" t="s">
        <v>1494</v>
      </c>
      <c r="D733" s="4" t="s">
        <v>1479</v>
      </c>
      <c r="E733" s="4" t="s">
        <v>1394</v>
      </c>
      <c r="F733" s="4" t="s">
        <v>858</v>
      </c>
      <c r="G733" s="4" t="s">
        <v>1495</v>
      </c>
      <c r="H733" s="4" t="s">
        <v>1496</v>
      </c>
      <c r="I733" s="24">
        <v>148</v>
      </c>
      <c r="J733" s="24">
        <v>137.69999999999999</v>
      </c>
      <c r="K733" s="24">
        <v>3.3</v>
      </c>
      <c r="N733" s="24">
        <v>0.5</v>
      </c>
      <c r="O733" s="24">
        <v>2.2999999999999998</v>
      </c>
      <c r="P733" s="24">
        <v>0.2</v>
      </c>
      <c r="R733" s="24">
        <v>4</v>
      </c>
      <c r="X733" s="24">
        <f t="shared" si="29"/>
        <v>148</v>
      </c>
      <c r="Y733" s="8">
        <f t="shared" si="30"/>
        <v>0</v>
      </c>
      <c r="Z733" s="4"/>
    </row>
    <row r="734" spans="1:26" x14ac:dyDescent="0.25">
      <c r="A734" s="34">
        <v>39</v>
      </c>
      <c r="B734" s="31">
        <v>39</v>
      </c>
      <c r="C734" s="4" t="s">
        <v>1470</v>
      </c>
      <c r="D734" s="4" t="s">
        <v>1461</v>
      </c>
      <c r="E734" s="4" t="s">
        <v>1394</v>
      </c>
      <c r="F734" s="4" t="s">
        <v>858</v>
      </c>
      <c r="G734" s="4" t="s">
        <v>1472</v>
      </c>
      <c r="H734" s="4" t="s">
        <v>441</v>
      </c>
      <c r="I734" s="24">
        <v>148</v>
      </c>
      <c r="J734" s="24">
        <v>125</v>
      </c>
      <c r="K734" s="24">
        <v>17.3</v>
      </c>
      <c r="O734" s="24">
        <v>2</v>
      </c>
      <c r="Q734" s="24">
        <v>2</v>
      </c>
      <c r="R734" s="24">
        <v>1.7</v>
      </c>
      <c r="X734" s="24">
        <f t="shared" si="29"/>
        <v>148</v>
      </c>
      <c r="Y734" s="8">
        <f t="shared" si="30"/>
        <v>0</v>
      </c>
      <c r="Z734" s="4"/>
    </row>
    <row r="735" spans="1:26" x14ac:dyDescent="0.25">
      <c r="A735" s="34">
        <v>65</v>
      </c>
      <c r="B735" s="31">
        <v>65</v>
      </c>
      <c r="C735" s="4" t="s">
        <v>1523</v>
      </c>
      <c r="D735" s="4" t="s">
        <v>1503</v>
      </c>
      <c r="E735" s="4" t="s">
        <v>1394</v>
      </c>
      <c r="F735" s="4" t="s">
        <v>858</v>
      </c>
      <c r="G735" s="5" t="s">
        <v>1472</v>
      </c>
      <c r="H735" s="4" t="s">
        <v>1432</v>
      </c>
      <c r="I735" s="24">
        <v>200</v>
      </c>
      <c r="J735" s="24">
        <v>177.5</v>
      </c>
      <c r="K735" s="24">
        <v>6.5</v>
      </c>
      <c r="M735" s="24">
        <v>1</v>
      </c>
      <c r="O735" s="24">
        <v>4.5</v>
      </c>
      <c r="P735" s="24">
        <v>0.5</v>
      </c>
      <c r="Q735" s="24">
        <v>1</v>
      </c>
      <c r="R735" s="24">
        <v>4</v>
      </c>
      <c r="U735" s="24">
        <v>5</v>
      </c>
      <c r="X735" s="24">
        <f t="shared" si="29"/>
        <v>200</v>
      </c>
      <c r="Y735" s="8">
        <f t="shared" si="30"/>
        <v>0</v>
      </c>
      <c r="Z735" s="4"/>
    </row>
    <row r="736" spans="1:26" x14ac:dyDescent="0.25">
      <c r="A736" s="34">
        <v>63</v>
      </c>
      <c r="B736" s="31">
        <v>63</v>
      </c>
      <c r="C736" s="4" t="s">
        <v>1518</v>
      </c>
      <c r="D736" s="4" t="s">
        <v>1503</v>
      </c>
      <c r="E736" s="4" t="s">
        <v>1394</v>
      </c>
      <c r="F736" s="4" t="s">
        <v>858</v>
      </c>
      <c r="G736" s="4" t="s">
        <v>1519</v>
      </c>
      <c r="H736" s="4" t="s">
        <v>277</v>
      </c>
      <c r="I736" s="24">
        <v>125.9</v>
      </c>
      <c r="J736" s="24">
        <v>116.3</v>
      </c>
      <c r="K736" s="24">
        <v>6.1</v>
      </c>
      <c r="M736" s="24">
        <v>0.5</v>
      </c>
      <c r="O736" s="24">
        <v>1.4</v>
      </c>
      <c r="P736" s="24">
        <v>0.2</v>
      </c>
      <c r="R736" s="24">
        <v>1.1000000000000001</v>
      </c>
      <c r="U736" s="24">
        <v>0.3</v>
      </c>
      <c r="X736" s="24">
        <f t="shared" si="29"/>
        <v>125.89999999999999</v>
      </c>
      <c r="Y736" s="8">
        <f t="shared" si="30"/>
        <v>0</v>
      </c>
      <c r="Z736" s="4"/>
    </row>
    <row r="737" spans="1:26" x14ac:dyDescent="0.25">
      <c r="A737" s="34">
        <v>54</v>
      </c>
      <c r="B737" s="31">
        <v>54</v>
      </c>
      <c r="C737" s="4" t="s">
        <v>1499</v>
      </c>
      <c r="D737" s="4" t="s">
        <v>1479</v>
      </c>
      <c r="E737" s="4" t="s">
        <v>1394</v>
      </c>
      <c r="F737" s="4" t="s">
        <v>858</v>
      </c>
      <c r="G737" s="4" t="s">
        <v>1500</v>
      </c>
      <c r="H737" s="4" t="s">
        <v>1501</v>
      </c>
      <c r="I737" s="24">
        <v>114.9</v>
      </c>
      <c r="J737" s="24">
        <v>91.8</v>
      </c>
      <c r="M737" s="24">
        <v>1.7</v>
      </c>
      <c r="O737" s="24">
        <v>2</v>
      </c>
      <c r="Q737" s="24">
        <v>16</v>
      </c>
      <c r="R737" s="24">
        <v>3.4</v>
      </c>
      <c r="X737" s="24">
        <f t="shared" si="29"/>
        <v>114.9</v>
      </c>
      <c r="Y737" s="8">
        <f t="shared" si="30"/>
        <v>0</v>
      </c>
      <c r="Z737" s="4"/>
    </row>
    <row r="738" spans="1:26" x14ac:dyDescent="0.25">
      <c r="A738" s="34">
        <v>55</v>
      </c>
      <c r="B738" s="31">
        <v>55</v>
      </c>
      <c r="C738" s="4" t="s">
        <v>1502</v>
      </c>
      <c r="D738" s="4" t="s">
        <v>1479</v>
      </c>
      <c r="E738" s="4" t="s">
        <v>1394</v>
      </c>
      <c r="F738" s="4" t="s">
        <v>858</v>
      </c>
      <c r="G738" s="4" t="s">
        <v>1500</v>
      </c>
      <c r="H738" s="4" t="s">
        <v>1501</v>
      </c>
      <c r="I738" s="24">
        <v>99.3</v>
      </c>
      <c r="J738" s="24">
        <v>88.8</v>
      </c>
      <c r="M738" s="24">
        <v>0.4</v>
      </c>
      <c r="O738" s="24">
        <v>0.8</v>
      </c>
      <c r="Q738" s="24">
        <v>9.3000000000000007</v>
      </c>
      <c r="X738" s="24">
        <f t="shared" si="29"/>
        <v>99.3</v>
      </c>
      <c r="Y738" s="8">
        <f t="shared" si="30"/>
        <v>0</v>
      </c>
      <c r="Z738" s="4"/>
    </row>
    <row r="739" spans="1:26" x14ac:dyDescent="0.25">
      <c r="A739" s="34">
        <v>75</v>
      </c>
      <c r="B739" s="31">
        <v>75</v>
      </c>
      <c r="C739" s="4" t="s">
        <v>1538</v>
      </c>
      <c r="D739" s="4" t="s">
        <v>1539</v>
      </c>
      <c r="E739" s="4" t="s">
        <v>1394</v>
      </c>
      <c r="F739" s="4" t="s">
        <v>858</v>
      </c>
      <c r="G739" s="5" t="s">
        <v>1500</v>
      </c>
      <c r="H739" s="4" t="s">
        <v>1100</v>
      </c>
      <c r="I739" s="24">
        <v>191.6</v>
      </c>
      <c r="J739" s="24">
        <v>178.6</v>
      </c>
      <c r="O739" s="24">
        <v>4</v>
      </c>
      <c r="Q739" s="24">
        <v>5.2</v>
      </c>
      <c r="R739" s="24">
        <v>3.8</v>
      </c>
      <c r="X739" s="24">
        <f t="shared" ref="X739:X741" si="31">SUM(J739:W739)</f>
        <v>191.6</v>
      </c>
      <c r="Y739" s="8">
        <f t="shared" si="30"/>
        <v>0</v>
      </c>
      <c r="Z739" s="4"/>
    </row>
    <row r="740" spans="1:26" x14ac:dyDescent="0.25">
      <c r="A740" s="34">
        <v>76</v>
      </c>
      <c r="B740" s="31">
        <v>76</v>
      </c>
      <c r="C740" s="4" t="s">
        <v>1538</v>
      </c>
      <c r="D740" s="4" t="s">
        <v>1539</v>
      </c>
      <c r="E740" s="4" t="s">
        <v>1394</v>
      </c>
      <c r="F740" s="4" t="s">
        <v>858</v>
      </c>
      <c r="G740" s="5" t="s">
        <v>1500</v>
      </c>
      <c r="H740" s="4" t="s">
        <v>1542</v>
      </c>
      <c r="I740" s="24">
        <v>174.6</v>
      </c>
      <c r="J740" s="24">
        <v>151</v>
      </c>
      <c r="K740" s="24">
        <v>0.5</v>
      </c>
      <c r="L740" s="24">
        <v>13</v>
      </c>
      <c r="O740" s="24">
        <v>1.5</v>
      </c>
      <c r="Q740" s="24">
        <v>6.6</v>
      </c>
      <c r="R740" s="24">
        <v>2</v>
      </c>
      <c r="X740" s="24">
        <f t="shared" si="31"/>
        <v>174.6</v>
      </c>
      <c r="Y740" s="8">
        <f t="shared" si="30"/>
        <v>0</v>
      </c>
      <c r="Z740" s="4"/>
    </row>
    <row r="741" spans="1:26" x14ac:dyDescent="0.25">
      <c r="A741" s="34">
        <v>86</v>
      </c>
      <c r="B741" s="31">
        <v>86</v>
      </c>
      <c r="C741" s="4" t="s">
        <v>1554</v>
      </c>
      <c r="D741" s="4" t="s">
        <v>1539</v>
      </c>
      <c r="E741" s="4" t="s">
        <v>1394</v>
      </c>
      <c r="F741" s="4" t="s">
        <v>858</v>
      </c>
      <c r="G741" s="5" t="s">
        <v>3807</v>
      </c>
      <c r="H741" s="4" t="s">
        <v>6114</v>
      </c>
      <c r="I741" s="24">
        <v>115.1</v>
      </c>
      <c r="J741" s="24">
        <v>112</v>
      </c>
      <c r="N741" s="24">
        <v>1</v>
      </c>
      <c r="O741" s="24">
        <v>1.6</v>
      </c>
      <c r="P741" s="24">
        <v>0.2</v>
      </c>
      <c r="R741" s="24">
        <v>0.3</v>
      </c>
      <c r="X741" s="24">
        <f t="shared" si="31"/>
        <v>115.1</v>
      </c>
      <c r="Y741" s="8">
        <f t="shared" si="30"/>
        <v>0</v>
      </c>
      <c r="Z741" s="4"/>
    </row>
    <row r="742" spans="1:26" x14ac:dyDescent="0.25">
      <c r="A742" s="34">
        <v>20</v>
      </c>
      <c r="B742" s="30">
        <v>23</v>
      </c>
      <c r="C742" s="5" t="s">
        <v>2196</v>
      </c>
      <c r="D742" s="5" t="s">
        <v>2192</v>
      </c>
      <c r="E742" s="5" t="s">
        <v>2158</v>
      </c>
      <c r="F742" s="5" t="s">
        <v>1581</v>
      </c>
      <c r="G742" s="5" t="s">
        <v>2197</v>
      </c>
      <c r="H742" s="5"/>
      <c r="I742" s="37">
        <v>169.22</v>
      </c>
      <c r="J742" s="37">
        <v>140.65</v>
      </c>
      <c r="K742" s="37">
        <v>15.38</v>
      </c>
      <c r="L742" s="37">
        <v>0.41</v>
      </c>
      <c r="M742" s="37"/>
      <c r="N742" s="37"/>
      <c r="P742" s="37">
        <v>8.16</v>
      </c>
      <c r="Q742" s="37">
        <v>0.59</v>
      </c>
      <c r="R742" s="37">
        <v>3.73</v>
      </c>
      <c r="S742" s="37">
        <v>0.3</v>
      </c>
      <c r="T742" s="37"/>
      <c r="U742" s="37"/>
      <c r="X742" s="24">
        <v>169.22</v>
      </c>
      <c r="Y742" s="8">
        <v>0</v>
      </c>
      <c r="Z742" s="4"/>
    </row>
    <row r="743" spans="1:26" x14ac:dyDescent="0.25">
      <c r="A743" s="34">
        <v>27</v>
      </c>
      <c r="B743" s="30">
        <v>31</v>
      </c>
      <c r="C743" s="5" t="s">
        <v>2207</v>
      </c>
      <c r="D743" s="5" t="s">
        <v>2204</v>
      </c>
      <c r="E743" s="5" t="s">
        <v>2158</v>
      </c>
      <c r="F743" s="5" t="s">
        <v>1581</v>
      </c>
      <c r="G743" s="5" t="s">
        <v>2197</v>
      </c>
      <c r="H743" s="5"/>
      <c r="I743" s="37">
        <v>260.66000000000003</v>
      </c>
      <c r="J743" s="37">
        <v>111.06</v>
      </c>
      <c r="K743" s="37">
        <v>10</v>
      </c>
      <c r="L743" s="37"/>
      <c r="M743" s="37"/>
      <c r="N743" s="37">
        <v>1.08</v>
      </c>
      <c r="O743" s="37">
        <v>1.88</v>
      </c>
      <c r="P743" s="37">
        <v>0.33</v>
      </c>
      <c r="Q743" s="37"/>
      <c r="R743" s="37">
        <v>5.51</v>
      </c>
      <c r="S743" s="37">
        <v>0.8</v>
      </c>
      <c r="T743" s="37">
        <v>130</v>
      </c>
      <c r="U743" s="37"/>
      <c r="X743" s="24">
        <v>260.66000000000003</v>
      </c>
      <c r="Y743" s="8">
        <v>0</v>
      </c>
      <c r="Z743" s="4"/>
    </row>
    <row r="744" spans="1:26" x14ac:dyDescent="0.25">
      <c r="A744" s="34">
        <v>39</v>
      </c>
      <c r="B744" s="30">
        <v>43</v>
      </c>
      <c r="C744" s="5" t="s">
        <v>2227</v>
      </c>
      <c r="D744" s="5" t="s">
        <v>2223</v>
      </c>
      <c r="E744" s="5" t="s">
        <v>2158</v>
      </c>
      <c r="F744" s="5" t="s">
        <v>1581</v>
      </c>
      <c r="G744" s="5" t="s">
        <v>2228</v>
      </c>
      <c r="H744" s="5"/>
      <c r="I744" s="37">
        <v>129.86000000000001</v>
      </c>
      <c r="J744" s="37">
        <v>98.75</v>
      </c>
      <c r="K744" s="37">
        <v>1</v>
      </c>
      <c r="L744" s="37">
        <v>5.1100000000000003</v>
      </c>
      <c r="M744" s="37"/>
      <c r="N744" s="37">
        <v>2</v>
      </c>
      <c r="O744" s="37">
        <v>2</v>
      </c>
      <c r="P744" s="37"/>
      <c r="Q744" s="24">
        <v>15</v>
      </c>
      <c r="R744" s="37">
        <v>1</v>
      </c>
      <c r="S744" s="37"/>
      <c r="T744" s="37">
        <v>5</v>
      </c>
      <c r="X744" s="24">
        <v>129.86000000000001</v>
      </c>
      <c r="Y744" s="8">
        <v>0</v>
      </c>
      <c r="Z744" s="4"/>
    </row>
    <row r="745" spans="1:26" x14ac:dyDescent="0.25">
      <c r="A745" s="34">
        <v>13</v>
      </c>
      <c r="B745" s="30">
        <v>16</v>
      </c>
      <c r="C745" s="10" t="s">
        <v>2181</v>
      </c>
      <c r="D745" s="5" t="s">
        <v>2181</v>
      </c>
      <c r="E745" s="5" t="s">
        <v>2158</v>
      </c>
      <c r="F745" s="5" t="s">
        <v>1581</v>
      </c>
      <c r="G745" s="10" t="s">
        <v>588</v>
      </c>
      <c r="H745" s="5" t="s">
        <v>39</v>
      </c>
      <c r="I745" s="36">
        <v>226.31</v>
      </c>
      <c r="J745" s="36">
        <v>73.239999999999995</v>
      </c>
      <c r="K745" s="36">
        <v>5.98</v>
      </c>
      <c r="L745" s="36">
        <v>2.97</v>
      </c>
      <c r="M745" s="36">
        <v>0.8</v>
      </c>
      <c r="N745" s="37">
        <v>2.35</v>
      </c>
      <c r="O745" s="36">
        <v>1.7</v>
      </c>
      <c r="P745" s="36">
        <v>106.42</v>
      </c>
      <c r="Q745" s="36"/>
      <c r="R745" s="36">
        <v>1.37</v>
      </c>
      <c r="S745" s="36">
        <v>0.8</v>
      </c>
      <c r="T745" s="36">
        <v>30.68</v>
      </c>
      <c r="U745" s="36"/>
      <c r="X745" s="24">
        <v>226.31</v>
      </c>
      <c r="Y745" s="8">
        <v>0</v>
      </c>
      <c r="Z745" s="4"/>
    </row>
    <row r="746" spans="1:26" x14ac:dyDescent="0.25">
      <c r="A746" s="34">
        <v>1</v>
      </c>
      <c r="B746" s="30">
        <v>2</v>
      </c>
      <c r="C746" s="5" t="s">
        <v>2156</v>
      </c>
      <c r="D746" s="5" t="s">
        <v>2157</v>
      </c>
      <c r="E746" s="5" t="s">
        <v>2158</v>
      </c>
      <c r="F746" s="5" t="s">
        <v>1581</v>
      </c>
      <c r="G746" s="5" t="s">
        <v>2159</v>
      </c>
      <c r="H746" s="5"/>
      <c r="I746" s="37">
        <v>104.96</v>
      </c>
      <c r="J746" s="37">
        <v>48.92</v>
      </c>
      <c r="K746" s="37">
        <v>5.8</v>
      </c>
      <c r="L746" s="37"/>
      <c r="M746" s="37"/>
      <c r="N746" s="37"/>
      <c r="O746" s="37"/>
      <c r="P746" s="37">
        <v>1.3</v>
      </c>
      <c r="Q746" s="37">
        <f>44.88+1.46</f>
        <v>46.34</v>
      </c>
      <c r="R746" s="37">
        <v>2.2799999999999998</v>
      </c>
      <c r="S746" s="37">
        <v>0.32</v>
      </c>
      <c r="T746" s="37"/>
      <c r="U746" s="37"/>
      <c r="X746" s="24">
        <v>104.96</v>
      </c>
      <c r="Y746" s="8">
        <v>0</v>
      </c>
      <c r="Z746" s="4"/>
    </row>
    <row r="747" spans="1:26" x14ac:dyDescent="0.25">
      <c r="A747" s="34">
        <v>38</v>
      </c>
      <c r="B747" s="30">
        <v>42</v>
      </c>
      <c r="C747" s="5" t="s">
        <v>2225</v>
      </c>
      <c r="D747" s="5" t="s">
        <v>2223</v>
      </c>
      <c r="E747" s="5" t="s">
        <v>2158</v>
      </c>
      <c r="F747" s="5" t="s">
        <v>1581</v>
      </c>
      <c r="G747" s="5" t="s">
        <v>2226</v>
      </c>
      <c r="H747" s="5"/>
      <c r="I747" s="37">
        <v>243.4</v>
      </c>
      <c r="J747" s="37">
        <v>146.07</v>
      </c>
      <c r="K747" s="37">
        <v>6.48</v>
      </c>
      <c r="L747" s="37">
        <v>0.06</v>
      </c>
      <c r="M747" s="37"/>
      <c r="N747" s="37">
        <v>1.78</v>
      </c>
      <c r="O747" s="37">
        <v>0.14000000000000001</v>
      </c>
      <c r="P747" s="37">
        <v>0.21</v>
      </c>
      <c r="Q747" s="37"/>
      <c r="R747" s="37">
        <v>5</v>
      </c>
      <c r="S747" s="37">
        <v>3.41</v>
      </c>
      <c r="T747" s="37">
        <v>80.25</v>
      </c>
      <c r="U747" s="37"/>
      <c r="X747" s="24">
        <v>243.4</v>
      </c>
      <c r="Y747" s="8">
        <v>0</v>
      </c>
      <c r="Z747" s="4"/>
    </row>
    <row r="748" spans="1:26" x14ac:dyDescent="0.25">
      <c r="A748" s="34">
        <v>24</v>
      </c>
      <c r="B748" s="30">
        <v>28</v>
      </c>
      <c r="C748" s="5" t="s">
        <v>2203</v>
      </c>
      <c r="D748" s="5" t="s">
        <v>2204</v>
      </c>
      <c r="E748" s="5" t="s">
        <v>2158</v>
      </c>
      <c r="F748" s="5" t="s">
        <v>1581</v>
      </c>
      <c r="G748" s="5" t="s">
        <v>2205</v>
      </c>
      <c r="H748" s="5" t="s">
        <v>5</v>
      </c>
      <c r="I748" s="37">
        <v>402</v>
      </c>
      <c r="J748" s="37">
        <v>132</v>
      </c>
      <c r="K748" s="37">
        <v>40</v>
      </c>
      <c r="L748" s="37"/>
      <c r="M748" s="37"/>
      <c r="N748" s="37"/>
      <c r="O748" s="37">
        <v>2</v>
      </c>
      <c r="P748" s="37">
        <v>1</v>
      </c>
      <c r="Q748" s="37"/>
      <c r="R748" s="37">
        <v>2</v>
      </c>
      <c r="S748" s="37"/>
      <c r="T748" s="37">
        <v>225</v>
      </c>
      <c r="U748" s="37"/>
      <c r="X748" s="24">
        <v>402</v>
      </c>
      <c r="Y748" s="8">
        <v>0</v>
      </c>
      <c r="Z748" s="4"/>
    </row>
    <row r="749" spans="1:26" x14ac:dyDescent="0.25">
      <c r="A749" s="34">
        <v>25</v>
      </c>
      <c r="B749" s="30">
        <v>29</v>
      </c>
      <c r="C749" s="5" t="s">
        <v>2206</v>
      </c>
      <c r="D749" s="5" t="s">
        <v>2204</v>
      </c>
      <c r="E749" s="5" t="s">
        <v>2158</v>
      </c>
      <c r="F749" s="5" t="s">
        <v>1581</v>
      </c>
      <c r="G749" s="5" t="s">
        <v>2205</v>
      </c>
      <c r="H749" s="5" t="s">
        <v>5</v>
      </c>
      <c r="I749" s="37">
        <v>296.73</v>
      </c>
      <c r="J749" s="37">
        <v>248.43</v>
      </c>
      <c r="K749" s="37">
        <v>2.5</v>
      </c>
      <c r="L749" s="37">
        <v>0.18</v>
      </c>
      <c r="M749" s="37"/>
      <c r="N749" s="37">
        <v>3.85</v>
      </c>
      <c r="O749" s="37">
        <v>0.42</v>
      </c>
      <c r="P749" s="37">
        <v>1.1000000000000001</v>
      </c>
      <c r="Q749" s="37">
        <f>0.78+0.06</f>
        <v>0.84000000000000008</v>
      </c>
      <c r="R749" s="37">
        <v>8.51</v>
      </c>
      <c r="S749" s="37">
        <v>0.9</v>
      </c>
      <c r="T749" s="37">
        <v>30</v>
      </c>
      <c r="U749" s="37"/>
      <c r="X749" s="24">
        <v>296.73</v>
      </c>
      <c r="Y749" s="8">
        <v>0</v>
      </c>
      <c r="Z749" s="4"/>
    </row>
    <row r="750" spans="1:26" x14ac:dyDescent="0.25">
      <c r="A750" s="34">
        <v>29</v>
      </c>
      <c r="B750" s="30">
        <v>33</v>
      </c>
      <c r="C750" s="5" t="s">
        <v>2210</v>
      </c>
      <c r="D750" s="5" t="s">
        <v>2208</v>
      </c>
      <c r="E750" s="5" t="s">
        <v>2158</v>
      </c>
      <c r="F750" s="5" t="s">
        <v>1581</v>
      </c>
      <c r="G750" s="5" t="s">
        <v>2211</v>
      </c>
      <c r="H750" s="5" t="s">
        <v>950</v>
      </c>
      <c r="I750" s="37">
        <v>65.430000000000007</v>
      </c>
      <c r="J750" s="37">
        <v>3.5</v>
      </c>
      <c r="K750" s="37">
        <v>11.65</v>
      </c>
      <c r="L750" s="37">
        <v>2</v>
      </c>
      <c r="M750" s="37"/>
      <c r="N750" s="37"/>
      <c r="O750" s="37">
        <v>1</v>
      </c>
      <c r="P750" s="37">
        <v>36</v>
      </c>
      <c r="Q750" s="37">
        <v>3</v>
      </c>
      <c r="R750" s="37">
        <v>1.28</v>
      </c>
      <c r="S750" s="37">
        <v>1</v>
      </c>
      <c r="T750" s="37">
        <v>6</v>
      </c>
      <c r="U750" s="37"/>
      <c r="X750" s="24">
        <v>65.430000000000007</v>
      </c>
      <c r="Y750" s="8">
        <v>0</v>
      </c>
      <c r="Z750" s="4"/>
    </row>
    <row r="751" spans="1:26" ht="30" x14ac:dyDescent="0.25">
      <c r="A751" s="34">
        <v>41</v>
      </c>
      <c r="B751" s="30">
        <v>45</v>
      </c>
      <c r="C751" s="5" t="s">
        <v>2232</v>
      </c>
      <c r="D751" s="5" t="s">
        <v>2233</v>
      </c>
      <c r="E751" s="5" t="s">
        <v>2158</v>
      </c>
      <c r="F751" s="5" t="s">
        <v>1581</v>
      </c>
      <c r="G751" s="5" t="s">
        <v>2234</v>
      </c>
      <c r="H751" s="5"/>
      <c r="I751" s="37">
        <v>214.68</v>
      </c>
      <c r="J751" s="37">
        <v>213.72</v>
      </c>
      <c r="K751" s="37"/>
      <c r="L751" s="37"/>
      <c r="M751" s="37"/>
      <c r="O751" s="37"/>
      <c r="P751" s="37"/>
      <c r="Q751" s="37"/>
      <c r="R751" s="37">
        <v>0.96</v>
      </c>
      <c r="S751" s="37"/>
      <c r="T751" s="37"/>
      <c r="X751" s="24">
        <v>214.68</v>
      </c>
      <c r="Y751" s="8">
        <v>0</v>
      </c>
      <c r="Z751" s="4"/>
    </row>
    <row r="752" spans="1:26" x14ac:dyDescent="0.25">
      <c r="A752" s="34">
        <v>26</v>
      </c>
      <c r="B752" s="30">
        <v>30</v>
      </c>
      <c r="C752" s="5" t="s">
        <v>2204</v>
      </c>
      <c r="D752" s="5" t="s">
        <v>2204</v>
      </c>
      <c r="E752" s="5" t="s">
        <v>2158</v>
      </c>
      <c r="F752" s="5" t="s">
        <v>1581</v>
      </c>
      <c r="G752" s="5" t="s">
        <v>269</v>
      </c>
      <c r="H752" s="5" t="s">
        <v>19</v>
      </c>
      <c r="I752" s="37">
        <v>320.98</v>
      </c>
      <c r="J752" s="37">
        <v>118.87</v>
      </c>
      <c r="K752" s="37">
        <v>9.5</v>
      </c>
      <c r="L752" s="37"/>
      <c r="M752" s="37"/>
      <c r="N752" s="37">
        <v>2.68</v>
      </c>
      <c r="O752" s="37">
        <v>0.23</v>
      </c>
      <c r="P752" s="37">
        <v>0.05</v>
      </c>
      <c r="Q752" s="37">
        <v>0.25</v>
      </c>
      <c r="R752" s="37">
        <v>2.4</v>
      </c>
      <c r="S752" s="37"/>
      <c r="T752" s="37">
        <v>187</v>
      </c>
      <c r="U752" s="37"/>
      <c r="X752" s="24">
        <v>320.98</v>
      </c>
      <c r="Y752" s="8">
        <v>0</v>
      </c>
      <c r="Z752" s="4"/>
    </row>
    <row r="753" spans="1:26" ht="30" x14ac:dyDescent="0.25">
      <c r="A753" s="34">
        <v>8</v>
      </c>
      <c r="B753" s="30">
        <v>11</v>
      </c>
      <c r="C753" s="5" t="s">
        <v>2168</v>
      </c>
      <c r="D753" s="5" t="s">
        <v>2169</v>
      </c>
      <c r="E753" s="5" t="s">
        <v>2158</v>
      </c>
      <c r="F753" s="5" t="s">
        <v>1581</v>
      </c>
      <c r="G753" s="5" t="s">
        <v>2170</v>
      </c>
      <c r="H753" s="5" t="s">
        <v>2171</v>
      </c>
      <c r="I753" s="37">
        <v>267</v>
      </c>
      <c r="J753" s="37">
        <v>94</v>
      </c>
      <c r="K753" s="37">
        <v>13</v>
      </c>
      <c r="L753" s="37"/>
      <c r="M753" s="37"/>
      <c r="N753" s="37">
        <v>2</v>
      </c>
      <c r="O753" s="37">
        <v>1</v>
      </c>
      <c r="P753" s="37">
        <v>60</v>
      </c>
      <c r="Q753" s="24">
        <v>10</v>
      </c>
      <c r="R753" s="37">
        <v>1</v>
      </c>
      <c r="T753" s="37">
        <v>86</v>
      </c>
      <c r="U753" s="37"/>
      <c r="X753" s="24">
        <v>267</v>
      </c>
      <c r="Y753" s="8">
        <v>0</v>
      </c>
      <c r="Z753" s="4"/>
    </row>
    <row r="754" spans="1:26" x14ac:dyDescent="0.25">
      <c r="A754" s="34">
        <v>4</v>
      </c>
      <c r="B754" s="30">
        <v>5</v>
      </c>
      <c r="C754" s="5" t="s">
        <v>2163</v>
      </c>
      <c r="D754" s="5" t="s">
        <v>2157</v>
      </c>
      <c r="E754" s="5" t="s">
        <v>2158</v>
      </c>
      <c r="F754" s="5" t="s">
        <v>1581</v>
      </c>
      <c r="G754" s="5" t="s">
        <v>2164</v>
      </c>
      <c r="H754" s="5"/>
      <c r="I754" s="37">
        <v>69.64</v>
      </c>
      <c r="J754" s="37">
        <v>44.27</v>
      </c>
      <c r="K754" s="37">
        <v>19.16</v>
      </c>
      <c r="L754" s="37">
        <v>1.97</v>
      </c>
      <c r="M754" s="37"/>
      <c r="N754" s="37"/>
      <c r="O754" s="37"/>
      <c r="P754" s="37"/>
      <c r="Q754" s="37">
        <v>2.5499999999999998</v>
      </c>
      <c r="R754" s="37">
        <v>1.69</v>
      </c>
      <c r="S754" s="37"/>
      <c r="T754" s="37"/>
      <c r="U754" s="37"/>
      <c r="X754" s="24">
        <v>69.64</v>
      </c>
      <c r="Y754" s="8">
        <v>0</v>
      </c>
      <c r="Z754" s="4"/>
    </row>
    <row r="755" spans="1:26" x14ac:dyDescent="0.25">
      <c r="A755" s="34">
        <v>48</v>
      </c>
      <c r="B755" s="30">
        <v>96</v>
      </c>
      <c r="C755" s="5" t="s">
        <v>2244</v>
      </c>
      <c r="D755" s="4" t="s">
        <v>2186</v>
      </c>
      <c r="E755" s="5" t="s">
        <v>2158</v>
      </c>
      <c r="F755" s="5" t="s">
        <v>1581</v>
      </c>
      <c r="G755" s="5" t="s">
        <v>2245</v>
      </c>
      <c r="H755" s="4" t="s">
        <v>914</v>
      </c>
      <c r="I755" s="24">
        <v>54</v>
      </c>
      <c r="J755" s="24">
        <v>3</v>
      </c>
      <c r="K755" s="24">
        <v>1</v>
      </c>
      <c r="L755" s="24">
        <v>3</v>
      </c>
      <c r="P755" s="24">
        <v>3</v>
      </c>
      <c r="Q755" s="24">
        <v>1</v>
      </c>
      <c r="R755" s="24">
        <v>1</v>
      </c>
      <c r="S755" s="24">
        <v>2</v>
      </c>
      <c r="W755" s="24">
        <v>40</v>
      </c>
      <c r="X755" s="24">
        <v>54</v>
      </c>
      <c r="Y755" s="8">
        <v>0</v>
      </c>
      <c r="Z755" s="4"/>
    </row>
    <row r="756" spans="1:26" x14ac:dyDescent="0.25">
      <c r="A756" s="34">
        <v>18</v>
      </c>
      <c r="B756" s="30">
        <v>21</v>
      </c>
      <c r="C756" s="5" t="s">
        <v>2193</v>
      </c>
      <c r="D756" s="5" t="s">
        <v>2192</v>
      </c>
      <c r="E756" s="5" t="s">
        <v>2158</v>
      </c>
      <c r="F756" s="5" t="s">
        <v>1581</v>
      </c>
      <c r="G756" s="5" t="s">
        <v>2194</v>
      </c>
      <c r="H756" s="5" t="s">
        <v>39</v>
      </c>
      <c r="I756" s="37">
        <v>208.99</v>
      </c>
      <c r="J756" s="37">
        <v>114.19</v>
      </c>
      <c r="K756" s="37">
        <v>27.74</v>
      </c>
      <c r="L756" s="37"/>
      <c r="M756" s="37"/>
      <c r="N756" s="37">
        <v>0.42</v>
      </c>
      <c r="O756" s="37">
        <v>2.16</v>
      </c>
      <c r="P756" s="37"/>
      <c r="Q756" s="37">
        <v>59.69</v>
      </c>
      <c r="R756" s="37">
        <v>4.79</v>
      </c>
      <c r="S756" s="37"/>
      <c r="T756" s="37"/>
      <c r="U756" s="37"/>
      <c r="X756" s="24">
        <v>208.99</v>
      </c>
      <c r="Y756" s="8">
        <v>0</v>
      </c>
      <c r="Z756" s="4"/>
    </row>
    <row r="757" spans="1:26" x14ac:dyDescent="0.25">
      <c r="A757" s="34">
        <v>14</v>
      </c>
      <c r="B757" s="30">
        <v>17</v>
      </c>
      <c r="C757" s="5" t="s">
        <v>2183</v>
      </c>
      <c r="D757" s="5" t="s">
        <v>2181</v>
      </c>
      <c r="E757" s="5" t="s">
        <v>2158</v>
      </c>
      <c r="F757" s="5" t="s">
        <v>1581</v>
      </c>
      <c r="G757" s="5" t="s">
        <v>2184</v>
      </c>
      <c r="H757" s="5" t="s">
        <v>265</v>
      </c>
      <c r="I757" s="37">
        <v>92</v>
      </c>
      <c r="J757" s="37">
        <v>84.5</v>
      </c>
      <c r="K757" s="37">
        <v>3.5</v>
      </c>
      <c r="L757" s="37"/>
      <c r="M757" s="37"/>
      <c r="N757" s="37"/>
      <c r="O757" s="37"/>
      <c r="P757" s="37"/>
      <c r="Q757" s="37">
        <v>2</v>
      </c>
      <c r="R757" s="37">
        <v>2</v>
      </c>
      <c r="S757" s="37"/>
      <c r="T757" s="37"/>
      <c r="U757" s="37"/>
      <c r="X757" s="24">
        <v>92</v>
      </c>
      <c r="Y757" s="8">
        <v>0</v>
      </c>
      <c r="Z757" s="4"/>
    </row>
    <row r="758" spans="1:26" x14ac:dyDescent="0.25">
      <c r="A758" s="34">
        <v>16</v>
      </c>
      <c r="B758" s="30">
        <v>19</v>
      </c>
      <c r="C758" s="5" t="s">
        <v>2189</v>
      </c>
      <c r="D758" s="5" t="s">
        <v>2190</v>
      </c>
      <c r="E758" s="5" t="s">
        <v>2158</v>
      </c>
      <c r="F758" s="5" t="s">
        <v>1581</v>
      </c>
      <c r="G758" s="5" t="s">
        <v>2034</v>
      </c>
      <c r="H758" s="5" t="s">
        <v>39</v>
      </c>
      <c r="I758" s="37">
        <v>212.83</v>
      </c>
      <c r="J758" s="37">
        <v>139.72</v>
      </c>
      <c r="K758" s="37">
        <v>11.62</v>
      </c>
      <c r="L758" s="37"/>
      <c r="M758" s="37"/>
      <c r="N758" s="37">
        <v>8.66</v>
      </c>
      <c r="O758" s="37">
        <v>0.2</v>
      </c>
      <c r="P758" s="37"/>
      <c r="Q758" s="37">
        <f>2.21+2</f>
        <v>4.21</v>
      </c>
      <c r="R758" s="37">
        <v>4.09</v>
      </c>
      <c r="S758" s="37">
        <v>0.09</v>
      </c>
      <c r="T758" s="37">
        <v>44.24</v>
      </c>
      <c r="U758" s="37"/>
      <c r="X758" s="24">
        <v>212.83</v>
      </c>
      <c r="Y758" s="8">
        <v>0</v>
      </c>
      <c r="Z758" s="4"/>
    </row>
    <row r="759" spans="1:26" x14ac:dyDescent="0.25">
      <c r="A759" s="34">
        <v>37</v>
      </c>
      <c r="B759" s="30">
        <v>41</v>
      </c>
      <c r="C759" s="5" t="s">
        <v>2223</v>
      </c>
      <c r="D759" s="5" t="s">
        <v>2223</v>
      </c>
      <c r="E759" s="5" t="s">
        <v>2158</v>
      </c>
      <c r="F759" s="5" t="s">
        <v>1581</v>
      </c>
      <c r="G759" s="5" t="s">
        <v>2224</v>
      </c>
      <c r="H759" s="5"/>
      <c r="I759" s="37">
        <v>411</v>
      </c>
      <c r="J759" s="37">
        <v>237</v>
      </c>
      <c r="K759" s="37">
        <v>14</v>
      </c>
      <c r="L759" s="37"/>
      <c r="M759" s="37"/>
      <c r="N759" s="37">
        <v>10</v>
      </c>
      <c r="O759" s="37">
        <v>6</v>
      </c>
      <c r="P759" s="37">
        <v>5</v>
      </c>
      <c r="Q759" s="37">
        <v>26</v>
      </c>
      <c r="R759" s="37">
        <v>2</v>
      </c>
      <c r="S759" s="37">
        <v>3</v>
      </c>
      <c r="T759" s="37">
        <v>108</v>
      </c>
      <c r="U759" s="37"/>
      <c r="X759" s="24">
        <v>411</v>
      </c>
      <c r="Y759" s="8">
        <v>0</v>
      </c>
      <c r="Z759" s="4"/>
    </row>
    <row r="760" spans="1:26" x14ac:dyDescent="0.25">
      <c r="A760" s="34">
        <v>10</v>
      </c>
      <c r="B760" s="30">
        <v>13</v>
      </c>
      <c r="C760" s="5" t="s">
        <v>2174</v>
      </c>
      <c r="D760" s="5" t="s">
        <v>2175</v>
      </c>
      <c r="E760" s="5" t="s">
        <v>2158</v>
      </c>
      <c r="F760" s="5" t="s">
        <v>1581</v>
      </c>
      <c r="G760" s="5" t="s">
        <v>2176</v>
      </c>
      <c r="H760" s="5" t="s">
        <v>176</v>
      </c>
      <c r="I760" s="37">
        <v>571</v>
      </c>
      <c r="J760" s="37">
        <v>319</v>
      </c>
      <c r="K760" s="37">
        <v>41</v>
      </c>
      <c r="L760" s="37"/>
      <c r="M760" s="37">
        <v>1</v>
      </c>
      <c r="N760" s="37"/>
      <c r="O760" s="37">
        <v>7</v>
      </c>
      <c r="P760" s="37">
        <v>7</v>
      </c>
      <c r="Q760" s="37"/>
      <c r="R760" s="37">
        <v>3</v>
      </c>
      <c r="S760" s="37"/>
      <c r="T760" s="37">
        <v>193</v>
      </c>
      <c r="U760" s="37"/>
      <c r="X760" s="24">
        <v>571</v>
      </c>
      <c r="Y760" s="8">
        <v>0</v>
      </c>
      <c r="Z760" s="4"/>
    </row>
    <row r="761" spans="1:26" x14ac:dyDescent="0.25">
      <c r="A761" s="34">
        <v>42</v>
      </c>
      <c r="B761" s="30">
        <v>46</v>
      </c>
      <c r="C761" s="5" t="s">
        <v>2235</v>
      </c>
      <c r="D761" s="5" t="s">
        <v>2233</v>
      </c>
      <c r="E761" s="5" t="s">
        <v>2158</v>
      </c>
      <c r="F761" s="5" t="s">
        <v>1581</v>
      </c>
      <c r="G761" s="5" t="s">
        <v>2236</v>
      </c>
      <c r="H761" s="5"/>
      <c r="I761" s="37">
        <v>56.63</v>
      </c>
      <c r="J761" s="37">
        <v>37.69</v>
      </c>
      <c r="K761" s="37">
        <v>17.87</v>
      </c>
      <c r="L761" s="37"/>
      <c r="M761" s="37"/>
      <c r="N761" s="37"/>
      <c r="O761" s="37"/>
      <c r="P761" s="37"/>
      <c r="Q761" s="37"/>
      <c r="R761" s="37">
        <v>1.07</v>
      </c>
      <c r="S761" s="37"/>
      <c r="T761" s="37"/>
      <c r="X761" s="24">
        <v>56.63</v>
      </c>
      <c r="Y761" s="8">
        <v>0</v>
      </c>
      <c r="Z761" s="4"/>
    </row>
    <row r="762" spans="1:26" x14ac:dyDescent="0.25">
      <c r="A762" s="34">
        <v>28</v>
      </c>
      <c r="B762" s="30">
        <v>32</v>
      </c>
      <c r="C762" s="5" t="s">
        <v>2208</v>
      </c>
      <c r="D762" s="5" t="s">
        <v>2208</v>
      </c>
      <c r="E762" s="5" t="s">
        <v>2158</v>
      </c>
      <c r="F762" s="5" t="s">
        <v>1581</v>
      </c>
      <c r="G762" s="5" t="s">
        <v>2209</v>
      </c>
      <c r="H762" s="5"/>
      <c r="I762" s="37">
        <v>119</v>
      </c>
      <c r="J762" s="37">
        <v>83</v>
      </c>
      <c r="K762" s="37">
        <v>24</v>
      </c>
      <c r="L762" s="37"/>
      <c r="M762" s="37"/>
      <c r="N762" s="37">
        <v>3</v>
      </c>
      <c r="O762" s="37">
        <v>5</v>
      </c>
      <c r="P762" s="37"/>
      <c r="Q762" s="37">
        <v>2</v>
      </c>
      <c r="R762" s="37">
        <v>2</v>
      </c>
      <c r="S762" s="37"/>
      <c r="T762" s="37"/>
      <c r="U762" s="37"/>
      <c r="X762" s="24">
        <v>119</v>
      </c>
      <c r="Y762" s="8">
        <v>0</v>
      </c>
      <c r="Z762" s="4"/>
    </row>
    <row r="763" spans="1:26" x14ac:dyDescent="0.25">
      <c r="A763" s="34">
        <v>21</v>
      </c>
      <c r="B763" s="30">
        <v>25</v>
      </c>
      <c r="C763" s="5" t="s">
        <v>2198</v>
      </c>
      <c r="D763" s="5" t="s">
        <v>2198</v>
      </c>
      <c r="E763" s="5" t="s">
        <v>2158</v>
      </c>
      <c r="F763" s="5" t="s">
        <v>1581</v>
      </c>
      <c r="G763" s="5" t="s">
        <v>2199</v>
      </c>
      <c r="H763" s="5"/>
      <c r="I763" s="37">
        <v>82.56</v>
      </c>
      <c r="J763" s="37">
        <v>72.56</v>
      </c>
      <c r="K763" s="37">
        <v>2</v>
      </c>
      <c r="L763" s="37"/>
      <c r="M763" s="37"/>
      <c r="N763" s="37"/>
      <c r="O763" s="37">
        <v>5</v>
      </c>
      <c r="P763" s="37">
        <v>2</v>
      </c>
      <c r="Q763" s="37"/>
      <c r="R763" s="37">
        <v>1</v>
      </c>
      <c r="S763" s="37"/>
      <c r="T763" s="37"/>
      <c r="U763" s="37"/>
      <c r="X763" s="24">
        <v>82.56</v>
      </c>
      <c r="Y763" s="8">
        <v>0</v>
      </c>
      <c r="Z763" s="4"/>
    </row>
    <row r="764" spans="1:26" x14ac:dyDescent="0.25">
      <c r="A764" s="34">
        <v>19</v>
      </c>
      <c r="B764" s="30">
        <v>22</v>
      </c>
      <c r="C764" s="5" t="s">
        <v>2192</v>
      </c>
      <c r="D764" s="5" t="s">
        <v>2192</v>
      </c>
      <c r="E764" s="5" t="s">
        <v>2158</v>
      </c>
      <c r="F764" s="5" t="s">
        <v>1581</v>
      </c>
      <c r="G764" s="5" t="s">
        <v>2195</v>
      </c>
      <c r="H764" s="5" t="s">
        <v>19</v>
      </c>
      <c r="I764" s="37">
        <v>160.72999999999999</v>
      </c>
      <c r="J764" s="37">
        <v>57.73</v>
      </c>
      <c r="K764" s="37">
        <v>25</v>
      </c>
      <c r="L764" s="37">
        <v>5</v>
      </c>
      <c r="M764" s="37"/>
      <c r="N764" s="37">
        <v>5</v>
      </c>
      <c r="O764" s="37">
        <v>2</v>
      </c>
      <c r="P764" s="37">
        <v>60</v>
      </c>
      <c r="Q764" s="37"/>
      <c r="R764" s="37">
        <v>1</v>
      </c>
      <c r="S764" s="37"/>
      <c r="T764" s="37">
        <v>5</v>
      </c>
      <c r="U764" s="37"/>
      <c r="X764" s="24">
        <v>160.72999999999999</v>
      </c>
      <c r="Y764" s="8">
        <v>0</v>
      </c>
      <c r="Z764" s="4"/>
    </row>
    <row r="765" spans="1:26" x14ac:dyDescent="0.25">
      <c r="A765" s="34">
        <v>11</v>
      </c>
      <c r="B765" s="30">
        <v>14</v>
      </c>
      <c r="C765" s="5" t="s">
        <v>2177</v>
      </c>
      <c r="D765" s="5" t="s">
        <v>2177</v>
      </c>
      <c r="E765" s="5" t="s">
        <v>2158</v>
      </c>
      <c r="F765" s="5" t="s">
        <v>1581</v>
      </c>
      <c r="G765" s="5" t="s">
        <v>2178</v>
      </c>
      <c r="H765" s="5" t="s">
        <v>2179</v>
      </c>
      <c r="I765" s="37">
        <v>2282</v>
      </c>
      <c r="J765" s="37">
        <v>197</v>
      </c>
      <c r="K765" s="37">
        <v>43</v>
      </c>
      <c r="L765" s="37">
        <v>5</v>
      </c>
      <c r="M765" s="37">
        <v>2</v>
      </c>
      <c r="N765" s="37">
        <v>5</v>
      </c>
      <c r="O765" s="37">
        <v>4</v>
      </c>
      <c r="P765" s="37">
        <v>37</v>
      </c>
      <c r="Q765" s="37">
        <v>19</v>
      </c>
      <c r="R765" s="37">
        <v>4</v>
      </c>
      <c r="S765" s="37"/>
      <c r="T765" s="37">
        <v>1966</v>
      </c>
      <c r="U765" s="37"/>
      <c r="X765" s="24">
        <v>2282</v>
      </c>
      <c r="Y765" s="8">
        <v>0</v>
      </c>
      <c r="Z765" s="4"/>
    </row>
    <row r="766" spans="1:26" x14ac:dyDescent="0.25">
      <c r="A766" s="34">
        <v>36</v>
      </c>
      <c r="B766" s="30">
        <v>40</v>
      </c>
      <c r="C766" s="5" t="s">
        <v>2221</v>
      </c>
      <c r="D766" s="5" t="s">
        <v>2222</v>
      </c>
      <c r="E766" s="5" t="s">
        <v>2158</v>
      </c>
      <c r="F766" s="5" t="s">
        <v>1581</v>
      </c>
      <c r="G766" s="5" t="s">
        <v>2178</v>
      </c>
      <c r="H766" s="5" t="s">
        <v>198</v>
      </c>
      <c r="I766" s="37">
        <v>973</v>
      </c>
      <c r="J766" s="37">
        <v>659</v>
      </c>
      <c r="K766" s="37">
        <v>41</v>
      </c>
      <c r="L766" s="37"/>
      <c r="M766" s="37">
        <v>2</v>
      </c>
      <c r="N766" s="37">
        <v>18</v>
      </c>
      <c r="O766" s="37">
        <v>4</v>
      </c>
      <c r="P766" s="37">
        <v>235</v>
      </c>
      <c r="Q766" s="37">
        <v>4</v>
      </c>
      <c r="R766" s="37">
        <v>10</v>
      </c>
      <c r="S766" s="37"/>
      <c r="T766" s="37"/>
      <c r="U766" s="37"/>
      <c r="X766" s="24">
        <v>973</v>
      </c>
      <c r="Y766" s="8">
        <v>0</v>
      </c>
      <c r="Z766" s="4"/>
    </row>
    <row r="767" spans="1:26" x14ac:dyDescent="0.25">
      <c r="A767" s="34">
        <v>47</v>
      </c>
      <c r="B767" s="30">
        <v>51</v>
      </c>
      <c r="C767" s="5" t="s">
        <v>2243</v>
      </c>
      <c r="D767" s="5" t="s">
        <v>2177</v>
      </c>
      <c r="E767" s="5" t="s">
        <v>2158</v>
      </c>
      <c r="F767" s="5" t="s">
        <v>1581</v>
      </c>
      <c r="G767" s="5" t="s">
        <v>2178</v>
      </c>
      <c r="H767" s="5" t="s">
        <v>2179</v>
      </c>
      <c r="I767" s="24">
        <v>922</v>
      </c>
      <c r="J767" s="24">
        <v>164</v>
      </c>
      <c r="K767" s="24">
        <v>19</v>
      </c>
      <c r="L767" s="24">
        <v>3</v>
      </c>
      <c r="O767" s="24">
        <v>5</v>
      </c>
      <c r="Q767" s="24">
        <v>39</v>
      </c>
      <c r="R767" s="24">
        <v>1</v>
      </c>
      <c r="T767" s="24">
        <v>691</v>
      </c>
      <c r="X767" s="24">
        <v>922</v>
      </c>
      <c r="Y767" s="8">
        <v>0</v>
      </c>
      <c r="Z767" s="4"/>
    </row>
    <row r="768" spans="1:26" x14ac:dyDescent="0.25">
      <c r="A768" s="34">
        <v>15</v>
      </c>
      <c r="B768" s="30">
        <v>18</v>
      </c>
      <c r="C768" s="5" t="s">
        <v>2185</v>
      </c>
      <c r="D768" s="5" t="s">
        <v>2186</v>
      </c>
      <c r="E768" s="5" t="s">
        <v>2158</v>
      </c>
      <c r="F768" s="5" t="s">
        <v>1581</v>
      </c>
      <c r="G768" s="5" t="s">
        <v>2187</v>
      </c>
      <c r="H768" s="5" t="s">
        <v>2188</v>
      </c>
      <c r="I768" s="24">
        <v>3006</v>
      </c>
      <c r="J768" s="37">
        <v>169</v>
      </c>
      <c r="K768" s="37">
        <v>19</v>
      </c>
      <c r="L768" s="37">
        <v>3</v>
      </c>
      <c r="M768" s="37"/>
      <c r="N768" s="37">
        <v>20</v>
      </c>
      <c r="O768" s="37">
        <v>20</v>
      </c>
      <c r="P768" s="37">
        <v>70</v>
      </c>
      <c r="Q768" s="37"/>
      <c r="R768" s="37">
        <v>3</v>
      </c>
      <c r="S768" s="37"/>
      <c r="T768" s="37">
        <v>2702</v>
      </c>
      <c r="U768" s="37"/>
      <c r="X768" s="24">
        <v>3006</v>
      </c>
      <c r="Y768" s="8">
        <v>0</v>
      </c>
      <c r="Z768" s="4"/>
    </row>
    <row r="769" spans="1:26" x14ac:dyDescent="0.25">
      <c r="A769" s="34">
        <v>22</v>
      </c>
      <c r="B769" s="30">
        <v>26</v>
      </c>
      <c r="C769" s="5" t="s">
        <v>2200</v>
      </c>
      <c r="D769" s="5" t="s">
        <v>2201</v>
      </c>
      <c r="E769" s="5" t="s">
        <v>2158</v>
      </c>
      <c r="F769" s="5" t="s">
        <v>1581</v>
      </c>
      <c r="G769" s="5" t="s">
        <v>2187</v>
      </c>
      <c r="H769" s="5" t="s">
        <v>267</v>
      </c>
      <c r="I769" s="37">
        <v>668.09</v>
      </c>
      <c r="J769" s="37">
        <v>270.58</v>
      </c>
      <c r="K769" s="37">
        <v>18</v>
      </c>
      <c r="L769" s="37">
        <v>0.04</v>
      </c>
      <c r="M769" s="37"/>
      <c r="N769" s="37">
        <v>6.92</v>
      </c>
      <c r="O769" s="37">
        <v>1.05</v>
      </c>
      <c r="P769" s="37">
        <v>2.09</v>
      </c>
      <c r="Q769" s="37"/>
      <c r="R769" s="37">
        <v>4.0199999999999996</v>
      </c>
      <c r="S769" s="37">
        <v>1.39</v>
      </c>
      <c r="T769" s="37">
        <v>364</v>
      </c>
      <c r="U769" s="37"/>
      <c r="X769" s="24">
        <v>668.09</v>
      </c>
      <c r="Y769" s="8">
        <v>0</v>
      </c>
      <c r="Z769" s="4"/>
    </row>
    <row r="770" spans="1:26" x14ac:dyDescent="0.25">
      <c r="A770" s="34">
        <v>23</v>
      </c>
      <c r="B770" s="30">
        <v>27</v>
      </c>
      <c r="C770" s="5" t="s">
        <v>2202</v>
      </c>
      <c r="D770" s="5" t="s">
        <v>2201</v>
      </c>
      <c r="E770" s="5" t="s">
        <v>2158</v>
      </c>
      <c r="F770" s="5" t="s">
        <v>1581</v>
      </c>
      <c r="G770" s="5" t="s">
        <v>2187</v>
      </c>
      <c r="H770" s="5" t="s">
        <v>267</v>
      </c>
      <c r="I770" s="37">
        <v>3296.15</v>
      </c>
      <c r="J770" s="37">
        <v>295.60000000000002</v>
      </c>
      <c r="K770" s="37">
        <v>13.67</v>
      </c>
      <c r="L770" s="37"/>
      <c r="M770" s="37">
        <v>2.5</v>
      </c>
      <c r="N770" s="37">
        <v>7</v>
      </c>
      <c r="O770" s="37">
        <v>5.64</v>
      </c>
      <c r="P770" s="37"/>
      <c r="Q770" s="37">
        <v>4.42</v>
      </c>
      <c r="R770" s="37">
        <v>8.65</v>
      </c>
      <c r="S770" s="37">
        <v>0.67</v>
      </c>
      <c r="T770" s="37">
        <v>2958</v>
      </c>
      <c r="U770" s="37"/>
      <c r="X770" s="24">
        <v>3296.15</v>
      </c>
      <c r="Y770" s="8">
        <v>0</v>
      </c>
      <c r="Z770" s="4"/>
    </row>
    <row r="771" spans="1:26" x14ac:dyDescent="0.25">
      <c r="A771" s="34">
        <v>40</v>
      </c>
      <c r="B771" s="30">
        <v>44</v>
      </c>
      <c r="C771" s="5" t="s">
        <v>2229</v>
      </c>
      <c r="D771" s="5" t="s">
        <v>2223</v>
      </c>
      <c r="E771" s="5" t="s">
        <v>2158</v>
      </c>
      <c r="F771" s="5" t="s">
        <v>1581</v>
      </c>
      <c r="G771" s="5" t="s">
        <v>2230</v>
      </c>
      <c r="H771" s="5" t="s">
        <v>2231</v>
      </c>
      <c r="I771" s="37">
        <v>81.36</v>
      </c>
      <c r="J771" s="37">
        <v>38.979999999999997</v>
      </c>
      <c r="K771" s="37">
        <v>7.59</v>
      </c>
      <c r="L771" s="37">
        <v>4.04</v>
      </c>
      <c r="M771" s="37"/>
      <c r="N771" s="37">
        <v>7</v>
      </c>
      <c r="O771" s="37">
        <v>0.43</v>
      </c>
      <c r="P771" s="37">
        <v>7.41</v>
      </c>
      <c r="Q771" s="37">
        <f>4.23+0.47</f>
        <v>4.7</v>
      </c>
      <c r="R771" s="37">
        <v>1.54</v>
      </c>
      <c r="S771" s="37">
        <v>0.52</v>
      </c>
      <c r="T771" s="37">
        <v>9.14</v>
      </c>
      <c r="X771" s="24">
        <v>81.349999999999994</v>
      </c>
      <c r="Y771" s="8">
        <v>0.01</v>
      </c>
      <c r="Z771" s="4"/>
    </row>
    <row r="772" spans="1:26" x14ac:dyDescent="0.25">
      <c r="A772" s="34">
        <v>7</v>
      </c>
      <c r="B772" s="30">
        <v>10</v>
      </c>
      <c r="C772" s="5" t="s">
        <v>2167</v>
      </c>
      <c r="D772" s="5" t="s">
        <v>2167</v>
      </c>
      <c r="E772" s="5" t="s">
        <v>2158</v>
      </c>
      <c r="F772" s="5" t="s">
        <v>1581</v>
      </c>
      <c r="G772" s="5" t="s">
        <v>45</v>
      </c>
      <c r="H772" s="5"/>
      <c r="I772" s="37">
        <v>54.73</v>
      </c>
      <c r="J772" s="37">
        <v>51.5</v>
      </c>
      <c r="K772" s="37">
        <v>2</v>
      </c>
      <c r="L772" s="37"/>
      <c r="M772" s="37"/>
      <c r="N772" s="37"/>
      <c r="O772" s="37"/>
      <c r="P772" s="37">
        <v>0.19</v>
      </c>
      <c r="Q772" s="37"/>
      <c r="R772" s="37">
        <v>0.67</v>
      </c>
      <c r="S772" s="37">
        <v>0.37</v>
      </c>
      <c r="T772" s="37"/>
      <c r="U772" s="37"/>
      <c r="X772" s="24">
        <v>54.73</v>
      </c>
      <c r="Y772" s="8">
        <v>0</v>
      </c>
      <c r="Z772" s="4"/>
    </row>
    <row r="773" spans="1:26" x14ac:dyDescent="0.25">
      <c r="A773" s="34">
        <v>33</v>
      </c>
      <c r="B773" s="30">
        <v>37</v>
      </c>
      <c r="C773" s="5" t="s">
        <v>2217</v>
      </c>
      <c r="D773" s="5" t="s">
        <v>2217</v>
      </c>
      <c r="E773" s="5" t="s">
        <v>2158</v>
      </c>
      <c r="F773" s="5" t="s">
        <v>1581</v>
      </c>
      <c r="G773" s="5" t="s">
        <v>45</v>
      </c>
      <c r="H773" s="5"/>
      <c r="I773" s="37">
        <v>158</v>
      </c>
      <c r="J773" s="37">
        <v>127</v>
      </c>
      <c r="K773" s="37">
        <v>24</v>
      </c>
      <c r="L773" s="37"/>
      <c r="M773" s="37"/>
      <c r="N773" s="37">
        <v>3</v>
      </c>
      <c r="O773" s="37">
        <v>2</v>
      </c>
      <c r="P773" s="37">
        <v>1</v>
      </c>
      <c r="Q773" s="37"/>
      <c r="R773" s="37">
        <v>1</v>
      </c>
      <c r="S773" s="37"/>
      <c r="T773" s="37"/>
      <c r="U773" s="37"/>
      <c r="X773" s="24">
        <v>158</v>
      </c>
      <c r="Y773" s="8">
        <v>0</v>
      </c>
      <c r="Z773" s="4"/>
    </row>
    <row r="774" spans="1:26" x14ac:dyDescent="0.25">
      <c r="A774" s="34">
        <v>35</v>
      </c>
      <c r="B774" s="30">
        <v>39</v>
      </c>
      <c r="C774" s="5" t="s">
        <v>2220</v>
      </c>
      <c r="D774" s="5" t="s">
        <v>2217</v>
      </c>
      <c r="E774" s="5" t="s">
        <v>2158</v>
      </c>
      <c r="F774" s="5" t="s">
        <v>1581</v>
      </c>
      <c r="G774" s="5" t="s">
        <v>45</v>
      </c>
      <c r="H774" s="5"/>
      <c r="I774" s="37">
        <v>213.91</v>
      </c>
      <c r="J774" s="37">
        <v>74</v>
      </c>
      <c r="K774" s="37">
        <v>14.78</v>
      </c>
      <c r="L774" s="37"/>
      <c r="M774" s="37"/>
      <c r="N774" s="37">
        <v>2.5</v>
      </c>
      <c r="O774" s="37">
        <v>2</v>
      </c>
      <c r="P774" s="37">
        <v>115.63</v>
      </c>
      <c r="Q774" s="37"/>
      <c r="R774" s="37">
        <v>2</v>
      </c>
      <c r="S774" s="37">
        <v>3</v>
      </c>
      <c r="T774" s="37"/>
      <c r="U774" s="37"/>
      <c r="X774" s="24">
        <v>213.91</v>
      </c>
      <c r="Y774" s="8">
        <v>0</v>
      </c>
      <c r="Z774" s="4"/>
    </row>
    <row r="775" spans="1:26" x14ac:dyDescent="0.25">
      <c r="A775" s="34">
        <v>46</v>
      </c>
      <c r="B775" s="30">
        <v>50</v>
      </c>
      <c r="C775" s="5" t="s">
        <v>2241</v>
      </c>
      <c r="D775" s="5" t="s">
        <v>2242</v>
      </c>
      <c r="E775" s="5" t="s">
        <v>2158</v>
      </c>
      <c r="F775" s="5" t="s">
        <v>1581</v>
      </c>
      <c r="G775" s="5" t="s">
        <v>45</v>
      </c>
      <c r="H775" s="4"/>
      <c r="I775" s="24">
        <v>77.430000000000007</v>
      </c>
      <c r="J775" s="24">
        <v>60.21</v>
      </c>
      <c r="K775" s="24">
        <v>11.75</v>
      </c>
      <c r="P775" s="24">
        <v>2.94</v>
      </c>
      <c r="R775" s="24">
        <v>1.94</v>
      </c>
      <c r="S775" s="24">
        <v>0.59</v>
      </c>
      <c r="X775" s="24">
        <v>77.430000000000007</v>
      </c>
      <c r="Y775" s="8">
        <v>0</v>
      </c>
      <c r="Z775" s="4"/>
    </row>
    <row r="776" spans="1:26" x14ac:dyDescent="0.25">
      <c r="A776" s="34">
        <v>5</v>
      </c>
      <c r="B776" s="30">
        <v>6</v>
      </c>
      <c r="C776" s="5" t="s">
        <v>2165</v>
      </c>
      <c r="D776" s="5" t="s">
        <v>2157</v>
      </c>
      <c r="E776" s="5" t="s">
        <v>2158</v>
      </c>
      <c r="F776" s="5" t="s">
        <v>1581</v>
      </c>
      <c r="G776" s="5" t="s">
        <v>2166</v>
      </c>
      <c r="H776" s="5"/>
      <c r="I776" s="37">
        <v>57.5</v>
      </c>
      <c r="J776" s="37">
        <v>30.68</v>
      </c>
      <c r="K776" s="37">
        <v>22.9</v>
      </c>
      <c r="L776" s="37"/>
      <c r="M776" s="37"/>
      <c r="N776" s="37"/>
      <c r="O776" s="37"/>
      <c r="P776" s="37">
        <v>2.2000000000000002</v>
      </c>
      <c r="Q776" s="37"/>
      <c r="R776" s="37">
        <v>1.55</v>
      </c>
      <c r="S776" s="37">
        <v>0.17</v>
      </c>
      <c r="T776" s="37"/>
      <c r="U776" s="37"/>
      <c r="X776" s="24">
        <v>57.5</v>
      </c>
      <c r="Y776" s="8">
        <v>0</v>
      </c>
      <c r="Z776" s="4"/>
    </row>
    <row r="777" spans="1:26" x14ac:dyDescent="0.25">
      <c r="A777" s="34">
        <v>6</v>
      </c>
      <c r="B777" s="30">
        <v>9</v>
      </c>
      <c r="C777" s="5" t="s">
        <v>1512</v>
      </c>
      <c r="D777" s="5" t="s">
        <v>2167</v>
      </c>
      <c r="E777" s="5" t="s">
        <v>2158</v>
      </c>
      <c r="F777" s="5" t="s">
        <v>1581</v>
      </c>
      <c r="G777" s="5" t="s">
        <v>2166</v>
      </c>
      <c r="H777" s="5"/>
      <c r="I777" s="37">
        <v>468</v>
      </c>
      <c r="J777" s="37">
        <v>75</v>
      </c>
      <c r="K777" s="37">
        <v>24</v>
      </c>
      <c r="L777" s="37"/>
      <c r="M777" s="37"/>
      <c r="N777" s="37"/>
      <c r="O777" s="37">
        <v>5</v>
      </c>
      <c r="P777" s="37">
        <v>326</v>
      </c>
      <c r="Q777" s="37">
        <v>35</v>
      </c>
      <c r="R777" s="37">
        <v>2</v>
      </c>
      <c r="S777" s="37">
        <v>1</v>
      </c>
      <c r="T777" s="37"/>
      <c r="U777" s="37"/>
      <c r="X777" s="24">
        <v>468</v>
      </c>
      <c r="Y777" s="8">
        <v>0</v>
      </c>
      <c r="Z777" s="4"/>
    </row>
    <row r="778" spans="1:26" x14ac:dyDescent="0.25">
      <c r="A778" s="34">
        <v>44</v>
      </c>
      <c r="B778" s="30">
        <v>48</v>
      </c>
      <c r="C778" s="5" t="s">
        <v>2239</v>
      </c>
      <c r="D778" s="5" t="s">
        <v>2157</v>
      </c>
      <c r="E778" s="5" t="s">
        <v>2158</v>
      </c>
      <c r="F778" s="5" t="s">
        <v>1581</v>
      </c>
      <c r="G778" s="5" t="s">
        <v>2166</v>
      </c>
      <c r="H778" s="5"/>
      <c r="I778" s="37">
        <v>59.41</v>
      </c>
      <c r="J778" s="37">
        <v>47</v>
      </c>
      <c r="K778" s="37"/>
      <c r="L778" s="37"/>
      <c r="M778" s="37"/>
      <c r="N778" s="37"/>
      <c r="O778" s="37"/>
      <c r="P778" s="37">
        <v>2</v>
      </c>
      <c r="Q778" s="37">
        <v>10</v>
      </c>
      <c r="R778" s="37">
        <v>0.41</v>
      </c>
      <c r="S778" s="37"/>
      <c r="T778" s="37"/>
      <c r="X778" s="24">
        <v>59.41</v>
      </c>
      <c r="Y778" s="8">
        <v>0</v>
      </c>
      <c r="Z778" s="4"/>
    </row>
    <row r="779" spans="1:26" x14ac:dyDescent="0.25">
      <c r="A779" s="34">
        <v>30</v>
      </c>
      <c r="B779" s="30">
        <v>34</v>
      </c>
      <c r="C779" s="5" t="s">
        <v>2212</v>
      </c>
      <c r="D779" s="5" t="s">
        <v>2208</v>
      </c>
      <c r="E779" s="5" t="s">
        <v>2158</v>
      </c>
      <c r="F779" s="5" t="s">
        <v>1581</v>
      </c>
      <c r="G779" s="5" t="s">
        <v>2213</v>
      </c>
      <c r="H779" s="5" t="s">
        <v>39</v>
      </c>
      <c r="I779" s="37">
        <v>54.13</v>
      </c>
      <c r="J779" s="37">
        <v>39.92</v>
      </c>
      <c r="K779" s="37">
        <v>12.99</v>
      </c>
      <c r="L779" s="37"/>
      <c r="M779" s="37"/>
      <c r="N779" s="37"/>
      <c r="O779" s="37">
        <v>0.08</v>
      </c>
      <c r="P779" s="37"/>
      <c r="Q779" s="37"/>
      <c r="R779" s="37">
        <v>1.1399999999999999</v>
      </c>
      <c r="S779" s="37"/>
      <c r="T779" s="37"/>
      <c r="U779" s="37"/>
      <c r="X779" s="24">
        <v>54.13</v>
      </c>
      <c r="Y779" s="8">
        <v>0</v>
      </c>
      <c r="Z779" s="4"/>
    </row>
    <row r="780" spans="1:26" x14ac:dyDescent="0.25">
      <c r="A780" s="34">
        <v>12</v>
      </c>
      <c r="B780" s="30">
        <v>15</v>
      </c>
      <c r="C780" s="5" t="s">
        <v>2180</v>
      </c>
      <c r="D780" s="5" t="s">
        <v>2181</v>
      </c>
      <c r="E780" s="5" t="s">
        <v>2158</v>
      </c>
      <c r="F780" s="5" t="s">
        <v>1581</v>
      </c>
      <c r="G780" s="5" t="s">
        <v>2182</v>
      </c>
      <c r="H780" s="5" t="s">
        <v>1785</v>
      </c>
      <c r="I780" s="37">
        <v>228</v>
      </c>
      <c r="J780" s="37">
        <v>220</v>
      </c>
      <c r="K780" s="37"/>
      <c r="L780" s="37"/>
      <c r="M780" s="37">
        <v>1</v>
      </c>
      <c r="N780" s="37"/>
      <c r="O780" s="37">
        <v>2</v>
      </c>
      <c r="P780" s="37"/>
      <c r="Q780" s="37"/>
      <c r="R780" s="37">
        <v>5</v>
      </c>
      <c r="S780" s="37"/>
      <c r="T780" s="37"/>
      <c r="U780" s="37"/>
      <c r="X780" s="24">
        <v>228</v>
      </c>
      <c r="Y780" s="8">
        <v>0</v>
      </c>
      <c r="Z780" s="4"/>
    </row>
    <row r="781" spans="1:26" x14ac:dyDescent="0.25">
      <c r="A781" s="34">
        <v>34</v>
      </c>
      <c r="B781" s="30">
        <v>38</v>
      </c>
      <c r="C781" s="5" t="s">
        <v>2218</v>
      </c>
      <c r="D781" s="5" t="s">
        <v>2217</v>
      </c>
      <c r="E781" s="5" t="s">
        <v>2158</v>
      </c>
      <c r="F781" s="5" t="s">
        <v>1581</v>
      </c>
      <c r="G781" s="5" t="s">
        <v>2219</v>
      </c>
      <c r="H781" s="5" t="s">
        <v>245</v>
      </c>
      <c r="I781" s="37">
        <v>158</v>
      </c>
      <c r="J781" s="37">
        <v>140</v>
      </c>
      <c r="K781" s="37">
        <v>7</v>
      </c>
      <c r="L781" s="37"/>
      <c r="M781" s="37">
        <v>5</v>
      </c>
      <c r="N781" s="37">
        <v>2</v>
      </c>
      <c r="O781" s="37">
        <v>3</v>
      </c>
      <c r="P781" s="37"/>
      <c r="Q781" s="37"/>
      <c r="R781" s="37">
        <v>1</v>
      </c>
      <c r="S781" s="37"/>
      <c r="T781" s="37"/>
      <c r="U781" s="37"/>
      <c r="X781" s="24">
        <v>158</v>
      </c>
      <c r="Y781" s="8">
        <v>0</v>
      </c>
      <c r="Z781" s="4"/>
    </row>
    <row r="782" spans="1:26" x14ac:dyDescent="0.25">
      <c r="A782" s="34">
        <v>3</v>
      </c>
      <c r="B782" s="30">
        <v>4</v>
      </c>
      <c r="C782" s="5" t="s">
        <v>2162</v>
      </c>
      <c r="D782" s="5" t="s">
        <v>2157</v>
      </c>
      <c r="E782" s="5" t="s">
        <v>2158</v>
      </c>
      <c r="F782" s="5" t="s">
        <v>1581</v>
      </c>
      <c r="G782" s="5" t="s">
        <v>1886</v>
      </c>
      <c r="H782" s="5" t="s">
        <v>230</v>
      </c>
      <c r="I782" s="37">
        <v>573</v>
      </c>
      <c r="J782" s="37">
        <v>223</v>
      </c>
      <c r="K782" s="37"/>
      <c r="L782" s="37"/>
      <c r="M782" s="37"/>
      <c r="N782" s="37"/>
      <c r="O782" s="37">
        <v>2</v>
      </c>
      <c r="P782" s="37"/>
      <c r="Q782" s="37">
        <v>6</v>
      </c>
      <c r="R782" s="37">
        <v>2</v>
      </c>
      <c r="S782" s="37"/>
      <c r="T782" s="37">
        <v>340</v>
      </c>
      <c r="U782" s="37"/>
      <c r="X782" s="24">
        <v>573</v>
      </c>
      <c r="Y782" s="8">
        <v>0</v>
      </c>
      <c r="Z782" s="4"/>
    </row>
    <row r="783" spans="1:26" x14ac:dyDescent="0.25">
      <c r="A783" s="34">
        <v>32</v>
      </c>
      <c r="B783" s="30">
        <v>36</v>
      </c>
      <c r="C783" s="5" t="s">
        <v>2138</v>
      </c>
      <c r="D783" s="5" t="s">
        <v>2217</v>
      </c>
      <c r="E783" s="5" t="s">
        <v>2158</v>
      </c>
      <c r="F783" s="5" t="s">
        <v>1581</v>
      </c>
      <c r="G783" s="5" t="s">
        <v>1879</v>
      </c>
      <c r="H783" s="5" t="s">
        <v>19</v>
      </c>
      <c r="I783" s="37">
        <v>102</v>
      </c>
      <c r="J783" s="37">
        <v>94</v>
      </c>
      <c r="K783" s="37"/>
      <c r="L783" s="37"/>
      <c r="M783" s="37"/>
      <c r="N783" s="37">
        <v>2</v>
      </c>
      <c r="O783" s="37">
        <v>4</v>
      </c>
      <c r="P783" s="37"/>
      <c r="Q783" s="37"/>
      <c r="R783" s="37">
        <v>2</v>
      </c>
      <c r="S783" s="37"/>
      <c r="T783" s="37"/>
      <c r="U783" s="37"/>
      <c r="X783" s="24">
        <v>102</v>
      </c>
      <c r="Y783" s="8">
        <v>0</v>
      </c>
      <c r="Z783" s="4"/>
    </row>
    <row r="784" spans="1:26" x14ac:dyDescent="0.25">
      <c r="A784" s="34">
        <v>31</v>
      </c>
      <c r="B784" s="30">
        <v>35</v>
      </c>
      <c r="C784" s="5" t="s">
        <v>2214</v>
      </c>
      <c r="D784" s="5" t="s">
        <v>2032</v>
      </c>
      <c r="E784" s="5" t="s">
        <v>2158</v>
      </c>
      <c r="F784" s="5" t="s">
        <v>1581</v>
      </c>
      <c r="G784" s="5" t="s">
        <v>2215</v>
      </c>
      <c r="H784" s="5" t="s">
        <v>2216</v>
      </c>
      <c r="I784" s="37">
        <v>64.7</v>
      </c>
      <c r="J784" s="37">
        <v>43.13</v>
      </c>
      <c r="K784" s="37">
        <v>12.4</v>
      </c>
      <c r="L784" s="37"/>
      <c r="M784" s="37"/>
      <c r="N784" s="37">
        <v>0.91</v>
      </c>
      <c r="O784" s="37">
        <v>0.16</v>
      </c>
      <c r="P784" s="37">
        <v>1.02</v>
      </c>
      <c r="Q784" s="37">
        <v>1.0900000000000001</v>
      </c>
      <c r="R784" s="37">
        <v>0.6</v>
      </c>
      <c r="S784" s="37">
        <v>0.39</v>
      </c>
      <c r="T784" s="37">
        <v>5</v>
      </c>
      <c r="U784" s="37"/>
      <c r="X784" s="24">
        <v>64.7</v>
      </c>
      <c r="Y784" s="8">
        <v>0</v>
      </c>
      <c r="Z784" s="4"/>
    </row>
    <row r="785" spans="1:26" x14ac:dyDescent="0.25">
      <c r="A785" s="34">
        <v>2</v>
      </c>
      <c r="B785" s="30">
        <v>3</v>
      </c>
      <c r="C785" s="5" t="s">
        <v>2160</v>
      </c>
      <c r="D785" s="5" t="s">
        <v>2157</v>
      </c>
      <c r="E785" s="5" t="s">
        <v>2158</v>
      </c>
      <c r="F785" s="5" t="s">
        <v>1581</v>
      </c>
      <c r="G785" s="5" t="s">
        <v>2161</v>
      </c>
      <c r="H785" s="5"/>
      <c r="I785" s="37">
        <v>233.99</v>
      </c>
      <c r="J785" s="37">
        <v>167</v>
      </c>
      <c r="K785" s="37">
        <v>9.33</v>
      </c>
      <c r="L785" s="37"/>
      <c r="M785" s="37"/>
      <c r="N785" s="37">
        <v>2.2000000000000002</v>
      </c>
      <c r="O785" s="37">
        <v>5.24</v>
      </c>
      <c r="P785" s="37">
        <v>2.81</v>
      </c>
      <c r="Q785" s="37">
        <f>39.6+0.13</f>
        <v>39.730000000000004</v>
      </c>
      <c r="R785" s="37">
        <v>7.03</v>
      </c>
      <c r="S785" s="37">
        <v>0.65</v>
      </c>
      <c r="T785" s="37"/>
      <c r="U785" s="37"/>
      <c r="X785" s="24">
        <v>233.99</v>
      </c>
      <c r="Y785" s="8">
        <v>0</v>
      </c>
      <c r="Z785" s="4"/>
    </row>
    <row r="786" spans="1:26" x14ac:dyDescent="0.25">
      <c r="A786" s="34">
        <v>9</v>
      </c>
      <c r="B786" s="30">
        <v>12</v>
      </c>
      <c r="C786" s="5" t="s">
        <v>2172</v>
      </c>
      <c r="D786" s="5" t="s">
        <v>2169</v>
      </c>
      <c r="E786" s="5" t="s">
        <v>2158</v>
      </c>
      <c r="F786" s="5" t="s">
        <v>1581</v>
      </c>
      <c r="G786" s="5" t="s">
        <v>2173</v>
      </c>
      <c r="H786" s="5" t="s">
        <v>283</v>
      </c>
      <c r="I786" s="37">
        <v>466</v>
      </c>
      <c r="J786" s="37">
        <v>189</v>
      </c>
      <c r="K786" s="37">
        <v>28</v>
      </c>
      <c r="L786" s="37"/>
      <c r="M786" s="37">
        <v>2</v>
      </c>
      <c r="N786" s="37">
        <v>5</v>
      </c>
      <c r="O786" s="37"/>
      <c r="P786" s="37">
        <v>16</v>
      </c>
      <c r="Q786" s="37"/>
      <c r="R786" s="37">
        <v>2</v>
      </c>
      <c r="S786" s="37"/>
      <c r="T786" s="37">
        <v>224</v>
      </c>
      <c r="U786" s="37"/>
      <c r="X786" s="24">
        <v>466</v>
      </c>
      <c r="Y786" s="8">
        <v>0</v>
      </c>
      <c r="Z786" s="4"/>
    </row>
    <row r="787" spans="1:26" x14ac:dyDescent="0.25">
      <c r="A787" s="34">
        <v>17</v>
      </c>
      <c r="B787" s="30">
        <v>20</v>
      </c>
      <c r="C787" s="5" t="s">
        <v>2191</v>
      </c>
      <c r="D787" s="5" t="s">
        <v>2192</v>
      </c>
      <c r="E787" s="5" t="s">
        <v>2158</v>
      </c>
      <c r="F787" s="5" t="s">
        <v>1581</v>
      </c>
      <c r="G787" s="5" t="s">
        <v>1519</v>
      </c>
      <c r="H787" s="5" t="s">
        <v>230</v>
      </c>
      <c r="I787" s="37">
        <v>176</v>
      </c>
      <c r="J787" s="37">
        <v>149</v>
      </c>
      <c r="K787" s="37">
        <v>16</v>
      </c>
      <c r="L787" s="37"/>
      <c r="M787" s="37">
        <v>3</v>
      </c>
      <c r="N787" s="37">
        <v>1</v>
      </c>
      <c r="O787" s="37">
        <v>1</v>
      </c>
      <c r="P787" s="37">
        <v>5</v>
      </c>
      <c r="Q787" s="37"/>
      <c r="R787" s="37">
        <v>1</v>
      </c>
      <c r="S787" s="37"/>
      <c r="T787" s="37"/>
      <c r="U787" s="37"/>
      <c r="X787" s="24">
        <v>176</v>
      </c>
      <c r="Y787" s="8">
        <v>0</v>
      </c>
      <c r="Z787" s="4"/>
    </row>
    <row r="788" spans="1:26" x14ac:dyDescent="0.25">
      <c r="A788" s="34">
        <v>43</v>
      </c>
      <c r="B788" s="30">
        <v>47</v>
      </c>
      <c r="C788" s="5" t="s">
        <v>2237</v>
      </c>
      <c r="D788" s="5" t="s">
        <v>2157</v>
      </c>
      <c r="E788" s="5" t="s">
        <v>2158</v>
      </c>
      <c r="F788" s="5" t="s">
        <v>1581</v>
      </c>
      <c r="G788" s="5" t="s">
        <v>2238</v>
      </c>
      <c r="H788" s="5" t="s">
        <v>1154</v>
      </c>
      <c r="I788" s="37">
        <v>176.4</v>
      </c>
      <c r="J788" s="37"/>
      <c r="K788" s="37"/>
      <c r="L788" s="37">
        <v>2</v>
      </c>
      <c r="M788" s="37"/>
      <c r="N788" s="37"/>
      <c r="O788" s="37"/>
      <c r="P788" s="37">
        <v>1</v>
      </c>
      <c r="Q788" s="37">
        <v>3</v>
      </c>
      <c r="R788" s="37"/>
      <c r="S788" s="37"/>
      <c r="T788" s="37">
        <v>170.4</v>
      </c>
      <c r="X788" s="24">
        <v>176.4</v>
      </c>
      <c r="Y788" s="8">
        <v>0</v>
      </c>
      <c r="Z788" s="4"/>
    </row>
    <row r="789" spans="1:26" x14ac:dyDescent="0.25">
      <c r="A789" s="34">
        <v>45</v>
      </c>
      <c r="B789" s="30">
        <v>49</v>
      </c>
      <c r="C789" s="5" t="s">
        <v>2240</v>
      </c>
      <c r="D789" s="5" t="s">
        <v>2190</v>
      </c>
      <c r="E789" s="5" t="s">
        <v>2158</v>
      </c>
      <c r="F789" s="5" t="s">
        <v>1581</v>
      </c>
      <c r="G789" s="5"/>
      <c r="H789" s="5"/>
      <c r="I789" s="37">
        <v>65.650000000000006</v>
      </c>
      <c r="J789" s="37">
        <v>53.54</v>
      </c>
      <c r="K789" s="37"/>
      <c r="L789" s="37"/>
      <c r="M789" s="37"/>
      <c r="N789" s="37"/>
      <c r="O789" s="37"/>
      <c r="P789" s="37"/>
      <c r="Q789" s="37">
        <v>10.8</v>
      </c>
      <c r="R789" s="37">
        <v>1.31</v>
      </c>
      <c r="S789" s="37"/>
      <c r="T789" s="37"/>
      <c r="X789" s="24">
        <v>65.650000000000006</v>
      </c>
      <c r="Y789" s="8">
        <v>0</v>
      </c>
      <c r="Z789" s="4"/>
    </row>
    <row r="790" spans="1:26" x14ac:dyDescent="0.25">
      <c r="A790" s="34">
        <v>11</v>
      </c>
      <c r="B790" s="31">
        <v>13</v>
      </c>
      <c r="C790" s="4" t="s">
        <v>2267</v>
      </c>
      <c r="D790" s="4" t="s">
        <v>2268</v>
      </c>
      <c r="E790" s="4" t="s">
        <v>2248</v>
      </c>
      <c r="F790" s="4" t="s">
        <v>1581</v>
      </c>
      <c r="G790" s="4" t="s">
        <v>2269</v>
      </c>
      <c r="H790" s="4"/>
      <c r="I790" s="24">
        <v>305.5</v>
      </c>
      <c r="J790" s="24">
        <v>274.8</v>
      </c>
      <c r="K790" s="24">
        <v>5.3</v>
      </c>
      <c r="N790" s="24">
        <v>2.5</v>
      </c>
      <c r="O790" s="24">
        <v>2.8</v>
      </c>
      <c r="Q790" s="24">
        <v>11.6</v>
      </c>
      <c r="R790" s="24">
        <v>8.5</v>
      </c>
      <c r="X790" s="24">
        <f t="shared" ref="X790:X821" si="32">SUM(J790:W790)</f>
        <v>305.50000000000006</v>
      </c>
      <c r="Y790" s="8">
        <f t="shared" ref="Y790:Y821" si="33">I790-X790</f>
        <v>0</v>
      </c>
      <c r="Z790" s="4"/>
    </row>
    <row r="791" spans="1:26" x14ac:dyDescent="0.25">
      <c r="A791" s="34">
        <v>29</v>
      </c>
      <c r="B791" s="31">
        <v>33</v>
      </c>
      <c r="C791" s="4" t="s">
        <v>2301</v>
      </c>
      <c r="D791" s="4" t="s">
        <v>2268</v>
      </c>
      <c r="E791" s="4" t="s">
        <v>2248</v>
      </c>
      <c r="F791" s="4" t="s">
        <v>1581</v>
      </c>
      <c r="G791" s="4" t="s">
        <v>2302</v>
      </c>
      <c r="H791" s="4" t="s">
        <v>1567</v>
      </c>
      <c r="I791" s="24">
        <v>78.599999999999994</v>
      </c>
      <c r="J791" s="24">
        <v>67.3</v>
      </c>
      <c r="K791" s="24">
        <v>6.7</v>
      </c>
      <c r="O791" s="24">
        <v>4.4000000000000004</v>
      </c>
      <c r="P791" s="24">
        <v>0.2</v>
      </c>
      <c r="X791" s="24">
        <f t="shared" si="32"/>
        <v>78.600000000000009</v>
      </c>
      <c r="Y791" s="8">
        <f t="shared" si="33"/>
        <v>0</v>
      </c>
      <c r="Z791" s="4"/>
    </row>
    <row r="792" spans="1:26" x14ac:dyDescent="0.25">
      <c r="A792" s="34">
        <v>17</v>
      </c>
      <c r="B792" s="31">
        <v>19</v>
      </c>
      <c r="C792" s="4" t="s">
        <v>2279</v>
      </c>
      <c r="D792" s="4" t="s">
        <v>2268</v>
      </c>
      <c r="E792" s="4" t="s">
        <v>2248</v>
      </c>
      <c r="F792" s="4" t="s">
        <v>1581</v>
      </c>
      <c r="G792" s="4" t="s">
        <v>2280</v>
      </c>
      <c r="H792" s="4"/>
      <c r="I792" s="24">
        <v>46.7</v>
      </c>
      <c r="J792" s="24">
        <v>40.700000000000003</v>
      </c>
      <c r="L792" s="24">
        <v>5.6</v>
      </c>
      <c r="Q792" s="24">
        <v>0.4</v>
      </c>
      <c r="X792" s="24">
        <f t="shared" si="32"/>
        <v>46.7</v>
      </c>
      <c r="Y792" s="8">
        <f t="shared" si="33"/>
        <v>0</v>
      </c>
      <c r="Z792" s="4"/>
    </row>
    <row r="793" spans="1:26" x14ac:dyDescent="0.25">
      <c r="A793" s="34">
        <v>39</v>
      </c>
      <c r="B793" s="31">
        <v>43</v>
      </c>
      <c r="C793" s="4" t="s">
        <v>2254</v>
      </c>
      <c r="D793" s="4" t="s">
        <v>2254</v>
      </c>
      <c r="E793" s="4" t="s">
        <v>2248</v>
      </c>
      <c r="F793" s="4" t="s">
        <v>1581</v>
      </c>
      <c r="G793" s="4" t="s">
        <v>15258</v>
      </c>
      <c r="H793" s="4"/>
      <c r="I793" s="24">
        <v>298.5</v>
      </c>
      <c r="J793" s="24">
        <v>201.8</v>
      </c>
      <c r="K793" s="24">
        <v>22.6</v>
      </c>
      <c r="L793" s="24">
        <v>22.3</v>
      </c>
      <c r="N793" s="24">
        <v>0.8</v>
      </c>
      <c r="Q793" s="24">
        <v>16.399999999999999</v>
      </c>
      <c r="R793" s="24">
        <v>11.2</v>
      </c>
      <c r="T793" s="24">
        <v>23.4</v>
      </c>
      <c r="X793" s="24">
        <f t="shared" si="32"/>
        <v>298.5</v>
      </c>
      <c r="Y793" s="8">
        <f t="shared" si="33"/>
        <v>0</v>
      </c>
      <c r="Z793" s="4"/>
    </row>
    <row r="794" spans="1:26" x14ac:dyDescent="0.25">
      <c r="A794" s="34">
        <v>38</v>
      </c>
      <c r="B794" s="31">
        <v>42</v>
      </c>
      <c r="C794" s="4" t="s">
        <v>2316</v>
      </c>
      <c r="D794" s="4" t="s">
        <v>2264</v>
      </c>
      <c r="E794" s="4" t="s">
        <v>2248</v>
      </c>
      <c r="F794" s="4" t="s">
        <v>1581</v>
      </c>
      <c r="G794" s="4" t="s">
        <v>2317</v>
      </c>
      <c r="H794" s="4"/>
      <c r="I794" s="24">
        <v>288.60000000000002</v>
      </c>
      <c r="J794" s="24">
        <v>213.3</v>
      </c>
      <c r="K794" s="24">
        <v>16.8</v>
      </c>
      <c r="M794" s="24">
        <v>1.4</v>
      </c>
      <c r="O794" s="24">
        <v>28.8</v>
      </c>
      <c r="P794" s="24">
        <v>1.6</v>
      </c>
      <c r="Q794" s="24">
        <v>13.6</v>
      </c>
      <c r="R794" s="24">
        <v>13.1</v>
      </c>
      <c r="X794" s="24">
        <f t="shared" si="32"/>
        <v>288.60000000000008</v>
      </c>
      <c r="Y794" s="8">
        <f t="shared" si="33"/>
        <v>0</v>
      </c>
      <c r="Z794" s="4"/>
    </row>
    <row r="795" spans="1:26" x14ac:dyDescent="0.25">
      <c r="A795" s="34">
        <v>15</v>
      </c>
      <c r="B795" s="31">
        <v>17</v>
      </c>
      <c r="C795" s="4" t="s">
        <v>2100</v>
      </c>
      <c r="D795" s="4" t="s">
        <v>2276</v>
      </c>
      <c r="E795" s="4" t="s">
        <v>2248</v>
      </c>
      <c r="F795" s="4" t="s">
        <v>1581</v>
      </c>
      <c r="G795" s="4" t="s">
        <v>685</v>
      </c>
      <c r="H795" s="4" t="s">
        <v>10</v>
      </c>
      <c r="I795" s="24">
        <v>71.3</v>
      </c>
      <c r="J795" s="24">
        <v>60.5</v>
      </c>
      <c r="M795" s="24">
        <v>0.7</v>
      </c>
      <c r="O795" s="24">
        <v>0.3</v>
      </c>
      <c r="R795" s="24">
        <v>0.3</v>
      </c>
      <c r="T795" s="24">
        <v>9.5</v>
      </c>
      <c r="X795" s="24">
        <f t="shared" si="32"/>
        <v>71.3</v>
      </c>
      <c r="Y795" s="8">
        <f t="shared" si="33"/>
        <v>0</v>
      </c>
      <c r="Z795" s="4"/>
    </row>
    <row r="796" spans="1:26" x14ac:dyDescent="0.25">
      <c r="A796" s="34">
        <v>37</v>
      </c>
      <c r="B796" s="31">
        <v>41</v>
      </c>
      <c r="C796" s="4" t="s">
        <v>2313</v>
      </c>
      <c r="D796" s="4" t="s">
        <v>2314</v>
      </c>
      <c r="E796" s="4" t="s">
        <v>2248</v>
      </c>
      <c r="F796" s="4" t="s">
        <v>1581</v>
      </c>
      <c r="G796" s="4" t="s">
        <v>2315</v>
      </c>
      <c r="H796" s="4" t="s">
        <v>988</v>
      </c>
      <c r="I796" s="24">
        <v>80.8</v>
      </c>
      <c r="J796" s="24">
        <v>46.4</v>
      </c>
      <c r="K796" s="24">
        <v>0.8</v>
      </c>
      <c r="L796" s="24">
        <v>19.8</v>
      </c>
      <c r="P796" s="24">
        <v>0.8</v>
      </c>
      <c r="Q796" s="24">
        <v>3.7</v>
      </c>
      <c r="R796" s="24">
        <v>9.3000000000000007</v>
      </c>
      <c r="X796" s="24">
        <f t="shared" si="32"/>
        <v>80.8</v>
      </c>
      <c r="Y796" s="8">
        <f t="shared" si="33"/>
        <v>0</v>
      </c>
      <c r="Z796" s="4"/>
    </row>
    <row r="797" spans="1:26" x14ac:dyDescent="0.25">
      <c r="A797" s="34">
        <v>2</v>
      </c>
      <c r="B797" s="31">
        <v>2</v>
      </c>
      <c r="C797" s="4" t="s">
        <v>2250</v>
      </c>
      <c r="D797" s="4" t="s">
        <v>2251</v>
      </c>
      <c r="E797" s="4" t="s">
        <v>2248</v>
      </c>
      <c r="F797" s="4" t="s">
        <v>1581</v>
      </c>
      <c r="G797" s="4" t="s">
        <v>2252</v>
      </c>
      <c r="H797" s="4"/>
      <c r="I797" s="24">
        <v>122.3</v>
      </c>
      <c r="J797" s="24">
        <v>88.5</v>
      </c>
      <c r="K797" s="24">
        <v>25.4</v>
      </c>
      <c r="L797" s="24">
        <v>2.8</v>
      </c>
      <c r="M797" s="24">
        <v>0.6</v>
      </c>
      <c r="N797" s="24">
        <v>0.9</v>
      </c>
      <c r="O797" s="24">
        <v>1</v>
      </c>
      <c r="Q797" s="24">
        <v>0.2</v>
      </c>
      <c r="R797" s="24">
        <v>2</v>
      </c>
      <c r="S797" s="24">
        <v>0.9</v>
      </c>
      <c r="X797" s="24">
        <f t="shared" si="32"/>
        <v>122.30000000000001</v>
      </c>
      <c r="Y797" s="8">
        <f t="shared" si="33"/>
        <v>0</v>
      </c>
      <c r="Z797" s="4"/>
    </row>
    <row r="798" spans="1:26" x14ac:dyDescent="0.25">
      <c r="A798" s="34">
        <v>13</v>
      </c>
      <c r="B798" s="31">
        <v>15</v>
      </c>
      <c r="C798" s="4" t="s">
        <v>2272</v>
      </c>
      <c r="D798" s="4" t="s">
        <v>2273</v>
      </c>
      <c r="E798" s="4" t="s">
        <v>2248</v>
      </c>
      <c r="F798" s="4" t="s">
        <v>1581</v>
      </c>
      <c r="G798" s="4" t="s">
        <v>2274</v>
      </c>
      <c r="H798" s="4"/>
      <c r="I798" s="24">
        <v>67</v>
      </c>
      <c r="J798" s="24">
        <v>6.8</v>
      </c>
      <c r="L798" s="24">
        <v>56.9</v>
      </c>
      <c r="R798" s="24">
        <v>3.3</v>
      </c>
      <c r="X798" s="24">
        <f t="shared" si="32"/>
        <v>67</v>
      </c>
      <c r="Y798" s="8">
        <f t="shared" si="33"/>
        <v>0</v>
      </c>
      <c r="Z798" s="4"/>
    </row>
    <row r="799" spans="1:26" x14ac:dyDescent="0.25">
      <c r="A799" s="34">
        <v>26</v>
      </c>
      <c r="B799" s="31">
        <v>29</v>
      </c>
      <c r="C799" s="4" t="s">
        <v>2297</v>
      </c>
      <c r="D799" s="4" t="s">
        <v>2276</v>
      </c>
      <c r="E799" s="4" t="s">
        <v>2248</v>
      </c>
      <c r="F799" s="4" t="s">
        <v>1581</v>
      </c>
      <c r="G799" s="4" t="s">
        <v>2298</v>
      </c>
      <c r="H799" s="4" t="s">
        <v>1606</v>
      </c>
      <c r="I799" s="24">
        <v>144.1</v>
      </c>
      <c r="J799" s="24">
        <v>127.2</v>
      </c>
      <c r="K799" s="24">
        <v>0.1</v>
      </c>
      <c r="L799" s="24">
        <v>9.3000000000000007</v>
      </c>
      <c r="N799" s="24">
        <v>0.1</v>
      </c>
      <c r="O799" s="24">
        <v>1</v>
      </c>
      <c r="P799" s="24">
        <v>1.5</v>
      </c>
      <c r="Q799" s="24">
        <v>0.1</v>
      </c>
      <c r="R799" s="24">
        <v>4.0999999999999996</v>
      </c>
      <c r="T799" s="24">
        <v>0.7</v>
      </c>
      <c r="X799" s="24">
        <f t="shared" si="32"/>
        <v>144.09999999999997</v>
      </c>
      <c r="Y799" s="8">
        <f t="shared" si="33"/>
        <v>0</v>
      </c>
      <c r="Z799" s="4"/>
    </row>
    <row r="800" spans="1:26" x14ac:dyDescent="0.25">
      <c r="A800" s="34">
        <v>18</v>
      </c>
      <c r="B800" s="31">
        <v>20</v>
      </c>
      <c r="C800" s="4" t="s">
        <v>2281</v>
      </c>
      <c r="D800" s="4" t="s">
        <v>2276</v>
      </c>
      <c r="E800" s="4" t="s">
        <v>2248</v>
      </c>
      <c r="F800" s="4" t="s">
        <v>1581</v>
      </c>
      <c r="G800" s="4" t="s">
        <v>2282</v>
      </c>
      <c r="H800" s="4" t="s">
        <v>374</v>
      </c>
      <c r="I800" s="24">
        <v>82.8</v>
      </c>
      <c r="J800" s="24">
        <v>48.1</v>
      </c>
      <c r="L800" s="24">
        <v>26.1</v>
      </c>
      <c r="M800" s="24">
        <v>2.8</v>
      </c>
      <c r="O800" s="24">
        <v>0.8</v>
      </c>
      <c r="R800" s="24">
        <v>0.9</v>
      </c>
      <c r="S800" s="24">
        <v>1.1000000000000001</v>
      </c>
      <c r="T800" s="24">
        <v>2.8</v>
      </c>
      <c r="W800" s="24">
        <v>0.2</v>
      </c>
      <c r="X800" s="24">
        <f t="shared" si="32"/>
        <v>82.8</v>
      </c>
      <c r="Y800" s="8">
        <f t="shared" si="33"/>
        <v>0</v>
      </c>
      <c r="Z800" s="4"/>
    </row>
    <row r="801" spans="1:26" x14ac:dyDescent="0.25">
      <c r="A801" s="34">
        <v>36</v>
      </c>
      <c r="B801" s="31">
        <v>40</v>
      </c>
      <c r="C801" s="4" t="s">
        <v>2268</v>
      </c>
      <c r="D801" s="4" t="s">
        <v>2268</v>
      </c>
      <c r="E801" s="4" t="s">
        <v>2248</v>
      </c>
      <c r="F801" s="4" t="s">
        <v>1581</v>
      </c>
      <c r="G801" s="4" t="s">
        <v>2282</v>
      </c>
      <c r="H801" s="4" t="s">
        <v>374</v>
      </c>
      <c r="I801" s="24">
        <v>240.5</v>
      </c>
      <c r="J801" s="24">
        <v>202.3</v>
      </c>
      <c r="K801" s="24">
        <v>11.6</v>
      </c>
      <c r="N801" s="24">
        <v>3.2</v>
      </c>
      <c r="O801" s="24">
        <v>5.0999999999999996</v>
      </c>
      <c r="Q801" s="24">
        <v>4.8</v>
      </c>
      <c r="R801" s="24">
        <v>2.9</v>
      </c>
      <c r="S801" s="24">
        <v>1.1000000000000001</v>
      </c>
      <c r="T801" s="24">
        <v>9.5</v>
      </c>
      <c r="X801" s="24">
        <f t="shared" si="32"/>
        <v>240.5</v>
      </c>
      <c r="Y801" s="8">
        <f t="shared" si="33"/>
        <v>0</v>
      </c>
      <c r="Z801" s="4"/>
    </row>
    <row r="802" spans="1:26" x14ac:dyDescent="0.25">
      <c r="A802" s="34">
        <v>1</v>
      </c>
      <c r="B802" s="31">
        <v>1</v>
      </c>
      <c r="C802" s="4" t="s">
        <v>2246</v>
      </c>
      <c r="D802" s="4" t="s">
        <v>2247</v>
      </c>
      <c r="E802" s="4" t="s">
        <v>2248</v>
      </c>
      <c r="F802" s="4" t="s">
        <v>1581</v>
      </c>
      <c r="G802" s="4" t="s">
        <v>2249</v>
      </c>
      <c r="H802" s="4" t="s">
        <v>148</v>
      </c>
      <c r="I802" s="24">
        <v>101.2</v>
      </c>
      <c r="J802" s="24">
        <v>74</v>
      </c>
      <c r="M802" s="24">
        <v>1</v>
      </c>
      <c r="O802" s="24">
        <v>0.7</v>
      </c>
      <c r="R802" s="24">
        <v>1.3</v>
      </c>
      <c r="T802" s="24">
        <v>24.2</v>
      </c>
      <c r="X802" s="24">
        <f t="shared" si="32"/>
        <v>101.2</v>
      </c>
      <c r="Y802" s="8">
        <f t="shared" si="33"/>
        <v>0</v>
      </c>
      <c r="Z802" s="4"/>
    </row>
    <row r="803" spans="1:26" x14ac:dyDescent="0.25">
      <c r="A803" s="34">
        <v>22</v>
      </c>
      <c r="B803" s="31">
        <v>25</v>
      </c>
      <c r="C803" s="4" t="s">
        <v>2287</v>
      </c>
      <c r="D803" s="4" t="s">
        <v>2251</v>
      </c>
      <c r="E803" s="4" t="s">
        <v>2248</v>
      </c>
      <c r="F803" s="4" t="s">
        <v>1581</v>
      </c>
      <c r="G803" s="4" t="s">
        <v>2288</v>
      </c>
      <c r="H803" s="4"/>
      <c r="I803" s="24">
        <v>159.1</v>
      </c>
      <c r="J803" s="24">
        <v>129.6</v>
      </c>
      <c r="K803" s="24">
        <v>12.3</v>
      </c>
      <c r="M803" s="24">
        <v>4</v>
      </c>
      <c r="O803" s="24">
        <v>3.6</v>
      </c>
      <c r="P803" s="24">
        <v>4.3</v>
      </c>
      <c r="R803" s="24">
        <v>5.3</v>
      </c>
      <c r="X803" s="24">
        <f t="shared" si="32"/>
        <v>159.10000000000002</v>
      </c>
      <c r="Y803" s="8">
        <f t="shared" si="33"/>
        <v>0</v>
      </c>
      <c r="Z803" s="4"/>
    </row>
    <row r="804" spans="1:26" x14ac:dyDescent="0.25">
      <c r="A804" s="34">
        <v>32</v>
      </c>
      <c r="B804" s="31">
        <v>36</v>
      </c>
      <c r="C804" s="4" t="s">
        <v>2305</v>
      </c>
      <c r="D804" s="4" t="s">
        <v>2276</v>
      </c>
      <c r="E804" s="4" t="s">
        <v>2248</v>
      </c>
      <c r="F804" s="4" t="s">
        <v>1581</v>
      </c>
      <c r="G804" s="4" t="s">
        <v>2306</v>
      </c>
      <c r="H804" s="4" t="s">
        <v>2307</v>
      </c>
      <c r="I804" s="24">
        <v>98</v>
      </c>
      <c r="J804" s="24">
        <v>72.099999999999994</v>
      </c>
      <c r="O804" s="24">
        <v>5.2</v>
      </c>
      <c r="Q804" s="24">
        <v>18.899999999999999</v>
      </c>
      <c r="R804" s="24">
        <v>1.8</v>
      </c>
      <c r="X804" s="24">
        <f t="shared" si="32"/>
        <v>97.999999999999986</v>
      </c>
      <c r="Y804" s="8">
        <f t="shared" si="33"/>
        <v>0</v>
      </c>
      <c r="Z804" s="4"/>
    </row>
    <row r="805" spans="1:26" x14ac:dyDescent="0.25">
      <c r="A805" s="34">
        <v>31</v>
      </c>
      <c r="B805" s="31">
        <v>35</v>
      </c>
      <c r="C805" s="4" t="s">
        <v>2304</v>
      </c>
      <c r="D805" s="4" t="s">
        <v>2290</v>
      </c>
      <c r="E805" s="4" t="s">
        <v>2248</v>
      </c>
      <c r="F805" s="4" t="s">
        <v>1581</v>
      </c>
      <c r="G805" s="4" t="s">
        <v>215</v>
      </c>
      <c r="H805" s="4" t="s">
        <v>374</v>
      </c>
      <c r="I805" s="24">
        <v>1523</v>
      </c>
      <c r="J805" s="24">
        <v>226</v>
      </c>
      <c r="K805" s="24">
        <v>44.4</v>
      </c>
      <c r="O805" s="24">
        <v>27.5</v>
      </c>
      <c r="Q805" s="24">
        <v>6.1</v>
      </c>
      <c r="R805" s="24">
        <v>7.8</v>
      </c>
      <c r="T805" s="24">
        <v>1211.2</v>
      </c>
      <c r="X805" s="24">
        <f t="shared" si="32"/>
        <v>1523</v>
      </c>
      <c r="Y805" s="8">
        <f t="shared" si="33"/>
        <v>0</v>
      </c>
      <c r="Z805" s="4"/>
    </row>
    <row r="806" spans="1:26" x14ac:dyDescent="0.25">
      <c r="A806" s="34">
        <v>4</v>
      </c>
      <c r="B806" s="31">
        <v>5</v>
      </c>
      <c r="C806" s="4" t="s">
        <v>2257</v>
      </c>
      <c r="D806" s="4" t="s">
        <v>2258</v>
      </c>
      <c r="E806" s="4" t="s">
        <v>2248</v>
      </c>
      <c r="F806" s="4" t="s">
        <v>1581</v>
      </c>
      <c r="G806" s="4" t="s">
        <v>79</v>
      </c>
      <c r="H806" s="4" t="s">
        <v>374</v>
      </c>
      <c r="I806" s="24">
        <v>266.10000000000002</v>
      </c>
      <c r="J806" s="24">
        <v>226.4</v>
      </c>
      <c r="L806" s="24">
        <v>8.9</v>
      </c>
      <c r="M806" s="24">
        <v>5.6</v>
      </c>
      <c r="N806" s="24">
        <v>2.8</v>
      </c>
      <c r="O806" s="24">
        <v>2.2999999999999998</v>
      </c>
      <c r="Q806" s="24">
        <v>3.4</v>
      </c>
      <c r="R806" s="24">
        <v>7.7</v>
      </c>
      <c r="T806" s="24">
        <v>9</v>
      </c>
      <c r="X806" s="24">
        <f t="shared" si="32"/>
        <v>266.10000000000002</v>
      </c>
      <c r="Y806" s="8">
        <f t="shared" si="33"/>
        <v>0</v>
      </c>
      <c r="Z806" s="4"/>
    </row>
    <row r="807" spans="1:26" x14ac:dyDescent="0.25">
      <c r="A807" s="34">
        <v>44</v>
      </c>
      <c r="B807" s="31">
        <v>48</v>
      </c>
      <c r="C807" s="4" t="s">
        <v>2198</v>
      </c>
      <c r="D807" s="4" t="s">
        <v>2325</v>
      </c>
      <c r="E807" s="4" t="s">
        <v>2248</v>
      </c>
      <c r="F807" s="4" t="s">
        <v>1581</v>
      </c>
      <c r="G807" s="4" t="s">
        <v>79</v>
      </c>
      <c r="H807" s="4" t="s">
        <v>374</v>
      </c>
      <c r="I807" s="24">
        <v>150.1</v>
      </c>
      <c r="J807" s="24">
        <v>109.9</v>
      </c>
      <c r="K807" s="24">
        <v>1.4</v>
      </c>
      <c r="M807" s="24">
        <v>5</v>
      </c>
      <c r="O807" s="24">
        <v>5</v>
      </c>
      <c r="P807" s="24">
        <v>23.8</v>
      </c>
      <c r="S807" s="24">
        <v>5</v>
      </c>
      <c r="X807" s="24">
        <f t="shared" si="32"/>
        <v>150.10000000000002</v>
      </c>
      <c r="Y807" s="8">
        <f t="shared" si="33"/>
        <v>0</v>
      </c>
      <c r="Z807" s="4"/>
    </row>
    <row r="808" spans="1:26" x14ac:dyDescent="0.25">
      <c r="A808" s="34">
        <v>3</v>
      </c>
      <c r="B808" s="31">
        <v>3</v>
      </c>
      <c r="C808" s="4" t="s">
        <v>2253</v>
      </c>
      <c r="D808" s="4" t="s">
        <v>2254</v>
      </c>
      <c r="E808" s="4" t="s">
        <v>2248</v>
      </c>
      <c r="F808" s="4" t="s">
        <v>1581</v>
      </c>
      <c r="G808" s="4" t="s">
        <v>2255</v>
      </c>
      <c r="H808" s="4" t="s">
        <v>2256</v>
      </c>
      <c r="I808" s="24">
        <v>52.5</v>
      </c>
      <c r="J808" s="24">
        <v>22.3</v>
      </c>
      <c r="K808" s="24">
        <v>7.4</v>
      </c>
      <c r="L808" s="24">
        <v>2.5</v>
      </c>
      <c r="Q808" s="24">
        <v>17</v>
      </c>
      <c r="R808" s="24">
        <v>2.1</v>
      </c>
      <c r="S808" s="24">
        <v>1.2</v>
      </c>
      <c r="X808" s="24">
        <f t="shared" si="32"/>
        <v>52.500000000000007</v>
      </c>
      <c r="Y808" s="8">
        <f t="shared" si="33"/>
        <v>0</v>
      </c>
      <c r="Z808" s="4"/>
    </row>
    <row r="809" spans="1:26" x14ac:dyDescent="0.25">
      <c r="A809" s="34">
        <v>25</v>
      </c>
      <c r="B809" s="31">
        <v>28</v>
      </c>
      <c r="C809" s="4" t="s">
        <v>2295</v>
      </c>
      <c r="D809" s="4" t="s">
        <v>2264</v>
      </c>
      <c r="E809" s="4" t="s">
        <v>2248</v>
      </c>
      <c r="F809" s="4" t="s">
        <v>1581</v>
      </c>
      <c r="G809" s="4" t="s">
        <v>2296</v>
      </c>
      <c r="H809" s="4"/>
      <c r="I809" s="24">
        <v>145.30000000000001</v>
      </c>
      <c r="J809" s="24">
        <v>133.4</v>
      </c>
      <c r="K809" s="24">
        <v>1.8</v>
      </c>
      <c r="L809" s="24">
        <v>2.1</v>
      </c>
      <c r="N809" s="24">
        <v>1.6</v>
      </c>
      <c r="O809" s="24">
        <v>1.4</v>
      </c>
      <c r="Q809" s="24">
        <v>2.7</v>
      </c>
      <c r="R809" s="24">
        <v>2.2999999999999998</v>
      </c>
      <c r="X809" s="24">
        <f t="shared" si="32"/>
        <v>145.30000000000001</v>
      </c>
      <c r="Y809" s="8">
        <f t="shared" si="33"/>
        <v>0</v>
      </c>
      <c r="Z809" s="4"/>
    </row>
    <row r="810" spans="1:26" x14ac:dyDescent="0.25">
      <c r="A810" s="34">
        <v>16</v>
      </c>
      <c r="B810" s="31">
        <v>18</v>
      </c>
      <c r="C810" s="4" t="s">
        <v>199</v>
      </c>
      <c r="D810" s="4" t="s">
        <v>2277</v>
      </c>
      <c r="E810" s="4" t="s">
        <v>2248</v>
      </c>
      <c r="F810" s="4" t="s">
        <v>1581</v>
      </c>
      <c r="G810" s="4" t="s">
        <v>2278</v>
      </c>
      <c r="H810" s="4"/>
      <c r="I810" s="24">
        <v>82.4</v>
      </c>
      <c r="J810" s="24">
        <v>37.1</v>
      </c>
      <c r="K810" s="24">
        <v>0.7</v>
      </c>
      <c r="L810" s="24">
        <v>17.600000000000001</v>
      </c>
      <c r="O810" s="24">
        <v>0.6</v>
      </c>
      <c r="Q810" s="24">
        <v>21.4</v>
      </c>
      <c r="T810" s="24">
        <v>5</v>
      </c>
      <c r="X810" s="24">
        <f t="shared" si="32"/>
        <v>82.4</v>
      </c>
      <c r="Y810" s="8">
        <f t="shared" si="33"/>
        <v>0</v>
      </c>
      <c r="Z810" s="4"/>
    </row>
    <row r="811" spans="1:26" x14ac:dyDescent="0.25">
      <c r="A811" s="34">
        <v>24</v>
      </c>
      <c r="B811" s="31">
        <v>27</v>
      </c>
      <c r="C811" s="4" t="s">
        <v>2292</v>
      </c>
      <c r="D811" s="4" t="s">
        <v>2293</v>
      </c>
      <c r="E811" s="4" t="s">
        <v>2248</v>
      </c>
      <c r="F811" s="4" t="s">
        <v>1581</v>
      </c>
      <c r="G811" s="4" t="s">
        <v>2294</v>
      </c>
      <c r="H811" s="4" t="s">
        <v>369</v>
      </c>
      <c r="I811" s="24">
        <v>369.3</v>
      </c>
      <c r="J811" s="24">
        <v>327.60000000000002</v>
      </c>
      <c r="K811" s="24">
        <v>17.3</v>
      </c>
      <c r="L811" s="24">
        <v>9.6</v>
      </c>
      <c r="N811" s="24">
        <v>1.4</v>
      </c>
      <c r="O811" s="24">
        <v>2.2000000000000002</v>
      </c>
      <c r="P811" s="24">
        <v>0.5</v>
      </c>
      <c r="Q811" s="24">
        <v>0.4</v>
      </c>
      <c r="R811" s="24">
        <v>9.3000000000000007</v>
      </c>
      <c r="S811" s="24">
        <v>1</v>
      </c>
      <c r="X811" s="24">
        <f t="shared" si="32"/>
        <v>369.3</v>
      </c>
      <c r="Y811" s="8">
        <f t="shared" si="33"/>
        <v>0</v>
      </c>
      <c r="Z811" s="4"/>
    </row>
    <row r="812" spans="1:26" x14ac:dyDescent="0.25">
      <c r="A812" s="34">
        <v>21</v>
      </c>
      <c r="B812" s="31">
        <v>24</v>
      </c>
      <c r="C812" s="4" t="s">
        <v>2285</v>
      </c>
      <c r="D812" s="4" t="s">
        <v>2268</v>
      </c>
      <c r="E812" s="4" t="s">
        <v>2248</v>
      </c>
      <c r="F812" s="4" t="s">
        <v>1581</v>
      </c>
      <c r="G812" s="4" t="s">
        <v>2286</v>
      </c>
      <c r="H812" s="4"/>
      <c r="I812" s="24">
        <v>178.5</v>
      </c>
      <c r="J812" s="24">
        <v>88.6</v>
      </c>
      <c r="K812" s="24">
        <v>25.5</v>
      </c>
      <c r="O812" s="24">
        <v>2.4</v>
      </c>
      <c r="Q812" s="24">
        <v>0.3</v>
      </c>
      <c r="R812" s="24">
        <v>1.2</v>
      </c>
      <c r="T812" s="24">
        <v>60.5</v>
      </c>
      <c r="X812" s="24">
        <f t="shared" si="32"/>
        <v>178.5</v>
      </c>
      <c r="Y812" s="8">
        <f t="shared" si="33"/>
        <v>0</v>
      </c>
      <c r="Z812" s="4"/>
    </row>
    <row r="813" spans="1:26" x14ac:dyDescent="0.25">
      <c r="A813" s="34">
        <v>5</v>
      </c>
      <c r="B813" s="31">
        <v>6</v>
      </c>
      <c r="C813" s="4" t="s">
        <v>2259</v>
      </c>
      <c r="D813" s="4" t="s">
        <v>2260</v>
      </c>
      <c r="E813" s="4" t="s">
        <v>2248</v>
      </c>
      <c r="F813" s="4" t="s">
        <v>1581</v>
      </c>
      <c r="G813" s="4" t="s">
        <v>45</v>
      </c>
      <c r="H813" s="4"/>
      <c r="I813" s="24">
        <v>262.60000000000002</v>
      </c>
      <c r="J813" s="24">
        <v>162.30000000000001</v>
      </c>
      <c r="K813" s="24">
        <v>39.1</v>
      </c>
      <c r="L813" s="24">
        <v>2</v>
      </c>
      <c r="M813" s="24">
        <v>2.1</v>
      </c>
      <c r="O813" s="24">
        <v>2.2999999999999998</v>
      </c>
      <c r="P813" s="24">
        <v>8.9</v>
      </c>
      <c r="Q813" s="24">
        <v>21.7</v>
      </c>
      <c r="R813" s="24">
        <v>6.3</v>
      </c>
      <c r="T813" s="24">
        <v>17.899999999999999</v>
      </c>
      <c r="X813" s="24">
        <f t="shared" si="32"/>
        <v>262.60000000000002</v>
      </c>
      <c r="Y813" s="8">
        <f t="shared" si="33"/>
        <v>0</v>
      </c>
      <c r="Z813" s="4"/>
    </row>
    <row r="814" spans="1:26" x14ac:dyDescent="0.25">
      <c r="A814" s="34">
        <v>6</v>
      </c>
      <c r="B814" s="31">
        <v>7</v>
      </c>
      <c r="C814" s="4" t="s">
        <v>2261</v>
      </c>
      <c r="D814" s="4" t="s">
        <v>2262</v>
      </c>
      <c r="E814" s="4" t="s">
        <v>2248</v>
      </c>
      <c r="F814" s="4" t="s">
        <v>1581</v>
      </c>
      <c r="G814" s="4" t="s">
        <v>45</v>
      </c>
      <c r="H814" s="4"/>
      <c r="I814" s="24">
        <v>90.1</v>
      </c>
      <c r="J814" s="24">
        <v>71.099999999999994</v>
      </c>
      <c r="K814" s="24">
        <v>18.8</v>
      </c>
      <c r="R814" s="24">
        <v>0.2</v>
      </c>
      <c r="X814" s="24">
        <f t="shared" si="32"/>
        <v>90.1</v>
      </c>
      <c r="Y814" s="8">
        <f t="shared" si="33"/>
        <v>0</v>
      </c>
      <c r="Z814" s="4"/>
    </row>
    <row r="815" spans="1:26" x14ac:dyDescent="0.25">
      <c r="A815" s="34">
        <v>7</v>
      </c>
      <c r="B815" s="31">
        <v>8</v>
      </c>
      <c r="C815" s="4" t="s">
        <v>2247</v>
      </c>
      <c r="D815" s="4" t="s">
        <v>2247</v>
      </c>
      <c r="E815" s="4" t="s">
        <v>2248</v>
      </c>
      <c r="F815" s="4" t="s">
        <v>1581</v>
      </c>
      <c r="G815" s="4" t="s">
        <v>45</v>
      </c>
      <c r="H815" s="4"/>
      <c r="I815" s="24">
        <v>108.5</v>
      </c>
      <c r="J815" s="24">
        <v>70.2</v>
      </c>
      <c r="K815" s="24">
        <v>14.4</v>
      </c>
      <c r="L815" s="24">
        <v>3.9</v>
      </c>
      <c r="N815" s="24">
        <v>2.5</v>
      </c>
      <c r="O815" s="24">
        <v>1.7</v>
      </c>
      <c r="P815" s="24">
        <v>12.9</v>
      </c>
      <c r="R815" s="24">
        <v>2.9</v>
      </c>
      <c r="X815" s="24">
        <f t="shared" si="32"/>
        <v>108.50000000000003</v>
      </c>
      <c r="Y815" s="8">
        <f t="shared" si="33"/>
        <v>0</v>
      </c>
      <c r="Z815" s="4"/>
    </row>
    <row r="816" spans="1:26" x14ac:dyDescent="0.25">
      <c r="A816" s="34">
        <v>8</v>
      </c>
      <c r="B816" s="31">
        <v>9</v>
      </c>
      <c r="C816" s="4" t="s">
        <v>2263</v>
      </c>
      <c r="D816" s="4" t="s">
        <v>2264</v>
      </c>
      <c r="E816" s="4" t="s">
        <v>2248</v>
      </c>
      <c r="F816" s="4" t="s">
        <v>1581</v>
      </c>
      <c r="G816" s="4" t="s">
        <v>45</v>
      </c>
      <c r="H816" s="4"/>
      <c r="I816" s="24">
        <v>159.80000000000001</v>
      </c>
      <c r="J816" s="24">
        <v>111</v>
      </c>
      <c r="K816" s="24">
        <v>11.4</v>
      </c>
      <c r="L816" s="24">
        <v>32.6</v>
      </c>
      <c r="O816" s="24">
        <v>0.4</v>
      </c>
      <c r="Q816" s="24">
        <v>1.7</v>
      </c>
      <c r="R816" s="24">
        <v>2.7</v>
      </c>
      <c r="X816" s="24">
        <f t="shared" si="32"/>
        <v>159.79999999999998</v>
      </c>
      <c r="Y816" s="8">
        <f t="shared" si="33"/>
        <v>0</v>
      </c>
      <c r="Z816" s="4"/>
    </row>
    <row r="817" spans="1:26" x14ac:dyDescent="0.25">
      <c r="A817" s="34">
        <v>12</v>
      </c>
      <c r="B817" s="31">
        <v>14</v>
      </c>
      <c r="C817" s="4" t="s">
        <v>2270</v>
      </c>
      <c r="D817" s="4" t="s">
        <v>2271</v>
      </c>
      <c r="E817" s="4" t="s">
        <v>2248</v>
      </c>
      <c r="F817" s="4" t="s">
        <v>1581</v>
      </c>
      <c r="G817" s="4" t="s">
        <v>45</v>
      </c>
      <c r="H817" s="4"/>
      <c r="I817" s="24">
        <v>122.5</v>
      </c>
      <c r="J817" s="24">
        <v>109.5</v>
      </c>
      <c r="K817" s="24">
        <v>6.9</v>
      </c>
      <c r="M817" s="24">
        <v>1.5</v>
      </c>
      <c r="O817" s="24">
        <v>2</v>
      </c>
      <c r="R817" s="24">
        <v>2.6</v>
      </c>
      <c r="X817" s="24">
        <f t="shared" si="32"/>
        <v>122.5</v>
      </c>
      <c r="Y817" s="8">
        <f t="shared" si="33"/>
        <v>0</v>
      </c>
      <c r="Z817" s="4"/>
    </row>
    <row r="818" spans="1:26" x14ac:dyDescent="0.25">
      <c r="A818" s="34">
        <v>28</v>
      </c>
      <c r="B818" s="31">
        <v>32</v>
      </c>
      <c r="C818" s="4" t="s">
        <v>2300</v>
      </c>
      <c r="D818" s="4" t="s">
        <v>2276</v>
      </c>
      <c r="E818" s="4" t="s">
        <v>2248</v>
      </c>
      <c r="F818" s="4" t="s">
        <v>1581</v>
      </c>
      <c r="G818" s="4" t="s">
        <v>45</v>
      </c>
      <c r="H818" s="4"/>
      <c r="I818" s="24">
        <v>164.2</v>
      </c>
      <c r="J818" s="24">
        <v>131.1</v>
      </c>
      <c r="K818" s="24">
        <v>13.3</v>
      </c>
      <c r="L818" s="24">
        <v>4.7</v>
      </c>
      <c r="M818" s="24">
        <v>1.2</v>
      </c>
      <c r="O818" s="24">
        <v>1.7</v>
      </c>
      <c r="Q818" s="24">
        <v>7.9</v>
      </c>
      <c r="R818" s="24">
        <v>4.3</v>
      </c>
      <c r="X818" s="24">
        <f t="shared" si="32"/>
        <v>164.2</v>
      </c>
      <c r="Y818" s="8">
        <f t="shared" si="33"/>
        <v>0</v>
      </c>
      <c r="Z818" s="4"/>
    </row>
    <row r="819" spans="1:26" x14ac:dyDescent="0.25">
      <c r="A819" s="34">
        <v>30</v>
      </c>
      <c r="B819" s="31">
        <v>34</v>
      </c>
      <c r="C819" s="4" t="s">
        <v>2303</v>
      </c>
      <c r="D819" s="4" t="s">
        <v>2303</v>
      </c>
      <c r="E819" s="4" t="s">
        <v>2248</v>
      </c>
      <c r="F819" s="4" t="s">
        <v>1581</v>
      </c>
      <c r="G819" s="4" t="s">
        <v>45</v>
      </c>
      <c r="H819" s="4"/>
      <c r="I819" s="24">
        <v>109.9</v>
      </c>
      <c r="J819" s="24">
        <v>74.599999999999994</v>
      </c>
      <c r="K819" s="24">
        <v>3.7</v>
      </c>
      <c r="L819" s="24">
        <v>26.2</v>
      </c>
      <c r="O819" s="24">
        <v>2.6</v>
      </c>
      <c r="Q819" s="24">
        <v>0.5</v>
      </c>
      <c r="R819" s="24">
        <v>2.2999999999999998</v>
      </c>
      <c r="X819" s="24">
        <f t="shared" si="32"/>
        <v>109.89999999999999</v>
      </c>
      <c r="Y819" s="8">
        <f t="shared" si="33"/>
        <v>0</v>
      </c>
      <c r="Z819" s="4"/>
    </row>
    <row r="820" spans="1:26" x14ac:dyDescent="0.25">
      <c r="A820" s="34">
        <v>34</v>
      </c>
      <c r="B820" s="31">
        <v>38</v>
      </c>
      <c r="C820" s="4" t="s">
        <v>2309</v>
      </c>
      <c r="D820" s="4" t="s">
        <v>2310</v>
      </c>
      <c r="E820" s="4" t="s">
        <v>2248</v>
      </c>
      <c r="F820" s="4" t="s">
        <v>1581</v>
      </c>
      <c r="G820" s="4" t="s">
        <v>45</v>
      </c>
      <c r="H820" s="4"/>
      <c r="I820" s="24">
        <v>174.7</v>
      </c>
      <c r="J820" s="24">
        <v>168</v>
      </c>
      <c r="O820" s="24">
        <v>4.3</v>
      </c>
      <c r="P820" s="24">
        <v>2.2000000000000002</v>
      </c>
      <c r="R820" s="24">
        <v>0.2</v>
      </c>
      <c r="X820" s="24">
        <f t="shared" si="32"/>
        <v>174.7</v>
      </c>
      <c r="Y820" s="8">
        <f t="shared" si="33"/>
        <v>0</v>
      </c>
      <c r="Z820" s="4"/>
    </row>
    <row r="821" spans="1:26" x14ac:dyDescent="0.25">
      <c r="A821" s="34">
        <v>40</v>
      </c>
      <c r="B821" s="31">
        <v>44</v>
      </c>
      <c r="C821" s="4" t="s">
        <v>2318</v>
      </c>
      <c r="D821" s="4" t="s">
        <v>2319</v>
      </c>
      <c r="E821" s="4" t="s">
        <v>2248</v>
      </c>
      <c r="F821" s="4" t="s">
        <v>1581</v>
      </c>
      <c r="G821" s="4" t="s">
        <v>45</v>
      </c>
      <c r="H821" s="4"/>
      <c r="I821" s="24">
        <v>155.5</v>
      </c>
      <c r="J821" s="24">
        <v>135.4</v>
      </c>
      <c r="K821" s="24">
        <v>10.6</v>
      </c>
      <c r="N821" s="24">
        <v>8.5</v>
      </c>
      <c r="R821" s="24">
        <v>1</v>
      </c>
      <c r="X821" s="24">
        <f t="shared" si="32"/>
        <v>155.5</v>
      </c>
      <c r="Y821" s="8">
        <f t="shared" si="33"/>
        <v>0</v>
      </c>
      <c r="Z821" s="4"/>
    </row>
    <row r="822" spans="1:26" x14ac:dyDescent="0.25">
      <c r="A822" s="34">
        <v>42</v>
      </c>
      <c r="B822" s="31">
        <v>46</v>
      </c>
      <c r="C822" s="4" t="s">
        <v>2320</v>
      </c>
      <c r="D822" s="4" t="s">
        <v>2321</v>
      </c>
      <c r="E822" s="4" t="s">
        <v>2248</v>
      </c>
      <c r="F822" s="4" t="s">
        <v>1581</v>
      </c>
      <c r="G822" s="4" t="s">
        <v>45</v>
      </c>
      <c r="H822" s="4"/>
      <c r="I822" s="24">
        <v>131.30000000000001</v>
      </c>
      <c r="J822" s="24">
        <v>115.9</v>
      </c>
      <c r="K822" s="24">
        <v>10.199999999999999</v>
      </c>
      <c r="M822" s="24">
        <v>1.6</v>
      </c>
      <c r="O822" s="24">
        <v>1.4</v>
      </c>
      <c r="R822" s="24">
        <v>2.2000000000000002</v>
      </c>
      <c r="X822" s="24">
        <f t="shared" ref="X822:X853" si="34">SUM(J822:W822)</f>
        <v>131.29999999999998</v>
      </c>
      <c r="Y822" s="8">
        <f t="shared" ref="Y822:Y853" si="35">I822-X822</f>
        <v>0</v>
      </c>
      <c r="Z822" s="4"/>
    </row>
    <row r="823" spans="1:26" x14ac:dyDescent="0.25">
      <c r="A823" s="34">
        <v>23</v>
      </c>
      <c r="B823" s="31">
        <v>26</v>
      </c>
      <c r="C823" s="4" t="s">
        <v>2289</v>
      </c>
      <c r="D823" s="4" t="s">
        <v>2290</v>
      </c>
      <c r="E823" s="4" t="s">
        <v>2248</v>
      </c>
      <c r="F823" s="4" t="s">
        <v>1581</v>
      </c>
      <c r="G823" s="4" t="s">
        <v>2291</v>
      </c>
      <c r="H823" s="4"/>
      <c r="I823" s="24">
        <v>955.4</v>
      </c>
      <c r="J823" s="24">
        <v>693.5</v>
      </c>
      <c r="K823" s="24">
        <v>80.099999999999994</v>
      </c>
      <c r="L823" s="24">
        <v>14</v>
      </c>
      <c r="M823" s="24">
        <v>3.2</v>
      </c>
      <c r="O823" s="24">
        <v>5.3</v>
      </c>
      <c r="P823" s="24">
        <v>20.5</v>
      </c>
      <c r="Q823" s="24">
        <v>0.5</v>
      </c>
      <c r="R823" s="24">
        <v>32.4</v>
      </c>
      <c r="S823" s="24">
        <v>3.2</v>
      </c>
      <c r="T823" s="24">
        <v>102.7</v>
      </c>
      <c r="X823" s="24">
        <f t="shared" si="34"/>
        <v>955.40000000000009</v>
      </c>
      <c r="Y823" s="8">
        <f t="shared" si="35"/>
        <v>0</v>
      </c>
      <c r="Z823" s="4"/>
    </row>
    <row r="824" spans="1:26" x14ac:dyDescent="0.25">
      <c r="A824" s="34">
        <v>27</v>
      </c>
      <c r="B824" s="31">
        <v>30</v>
      </c>
      <c r="C824" s="4" t="s">
        <v>2299</v>
      </c>
      <c r="D824" s="4" t="s">
        <v>2268</v>
      </c>
      <c r="E824" s="4" t="s">
        <v>2248</v>
      </c>
      <c r="F824" s="4" t="s">
        <v>1581</v>
      </c>
      <c r="G824" s="4" t="s">
        <v>2291</v>
      </c>
      <c r="H824" s="4"/>
      <c r="I824" s="24">
        <v>448.2</v>
      </c>
      <c r="J824" s="24">
        <v>387.3</v>
      </c>
      <c r="K824" s="24">
        <v>22.7</v>
      </c>
      <c r="L824" s="24">
        <v>10.3</v>
      </c>
      <c r="M824" s="24">
        <v>1</v>
      </c>
      <c r="N824" s="24">
        <v>1</v>
      </c>
      <c r="O824" s="24">
        <v>6</v>
      </c>
      <c r="R824" s="24">
        <v>3.7</v>
      </c>
      <c r="T824" s="24">
        <v>16.2</v>
      </c>
      <c r="X824" s="24">
        <f t="shared" si="34"/>
        <v>448.2</v>
      </c>
      <c r="Y824" s="8">
        <f t="shared" si="35"/>
        <v>0</v>
      </c>
      <c r="Z824" s="4"/>
    </row>
    <row r="825" spans="1:26" x14ac:dyDescent="0.25">
      <c r="A825" s="34">
        <v>41</v>
      </c>
      <c r="B825" s="31">
        <v>45</v>
      </c>
      <c r="C825" s="4" t="s">
        <v>2318</v>
      </c>
      <c r="D825" s="4" t="s">
        <v>2258</v>
      </c>
      <c r="E825" s="4" t="s">
        <v>2248</v>
      </c>
      <c r="F825" s="4" t="s">
        <v>1581</v>
      </c>
      <c r="G825" s="4" t="s">
        <v>2291</v>
      </c>
      <c r="H825" s="4"/>
      <c r="I825" s="24">
        <v>245.9</v>
      </c>
      <c r="J825" s="24">
        <v>182.8</v>
      </c>
      <c r="N825" s="24">
        <v>1.2</v>
      </c>
      <c r="O825" s="24">
        <v>2.8</v>
      </c>
      <c r="P825" s="24">
        <v>0.4</v>
      </c>
      <c r="Q825" s="24">
        <v>6.2</v>
      </c>
      <c r="R825" s="24">
        <v>6.3</v>
      </c>
      <c r="S825" s="24">
        <v>0.2</v>
      </c>
      <c r="T825" s="24">
        <v>46</v>
      </c>
      <c r="X825" s="24">
        <f t="shared" si="34"/>
        <v>245.9</v>
      </c>
      <c r="Y825" s="8">
        <f t="shared" si="35"/>
        <v>0</v>
      </c>
      <c r="Z825" s="4"/>
    </row>
    <row r="826" spans="1:26" x14ac:dyDescent="0.25">
      <c r="A826" s="34">
        <v>45</v>
      </c>
      <c r="B826" s="31">
        <v>49</v>
      </c>
      <c r="C826" s="4" t="s">
        <v>2318</v>
      </c>
      <c r="D826" s="4" t="s">
        <v>2325</v>
      </c>
      <c r="E826" s="4" t="s">
        <v>2248</v>
      </c>
      <c r="F826" s="4" t="s">
        <v>1581</v>
      </c>
      <c r="G826" s="4" t="s">
        <v>2291</v>
      </c>
      <c r="H826" s="4"/>
      <c r="I826" s="24">
        <v>59.8</v>
      </c>
      <c r="K826" s="24">
        <v>55.8</v>
      </c>
      <c r="P826" s="24">
        <v>1.8</v>
      </c>
      <c r="R826" s="24">
        <v>2.2000000000000002</v>
      </c>
      <c r="X826" s="24">
        <f t="shared" si="34"/>
        <v>59.8</v>
      </c>
      <c r="Y826" s="8">
        <f t="shared" si="35"/>
        <v>0</v>
      </c>
      <c r="Z826" s="4"/>
    </row>
    <row r="827" spans="1:26" x14ac:dyDescent="0.25">
      <c r="A827" s="34">
        <v>43</v>
      </c>
      <c r="B827" s="31">
        <v>47</v>
      </c>
      <c r="C827" s="4" t="s">
        <v>2322</v>
      </c>
      <c r="D827" s="4" t="s">
        <v>2323</v>
      </c>
      <c r="E827" s="4" t="s">
        <v>2248</v>
      </c>
      <c r="F827" s="4" t="s">
        <v>1581</v>
      </c>
      <c r="G827" s="4" t="s">
        <v>2324</v>
      </c>
      <c r="H827" s="4" t="s">
        <v>1995</v>
      </c>
      <c r="I827" s="24">
        <v>388.1</v>
      </c>
      <c r="J827" s="24">
        <v>201.6</v>
      </c>
      <c r="K827" s="24">
        <v>160.5</v>
      </c>
      <c r="M827" s="24">
        <v>0.9</v>
      </c>
      <c r="N827" s="24">
        <v>1.3</v>
      </c>
      <c r="O827" s="24">
        <v>2.8</v>
      </c>
      <c r="P827" s="24">
        <v>0.3</v>
      </c>
      <c r="R827" s="24">
        <v>3.7</v>
      </c>
      <c r="T827" s="24">
        <v>17</v>
      </c>
      <c r="X827" s="24">
        <f t="shared" si="34"/>
        <v>388.1</v>
      </c>
      <c r="Y827" s="8">
        <f t="shared" si="35"/>
        <v>0</v>
      </c>
      <c r="Z827" s="4"/>
    </row>
    <row r="828" spans="1:26" x14ac:dyDescent="0.25">
      <c r="A828" s="34">
        <v>35</v>
      </c>
      <c r="B828" s="31">
        <v>39</v>
      </c>
      <c r="C828" s="4" t="s">
        <v>2311</v>
      </c>
      <c r="D828" s="4" t="s">
        <v>1938</v>
      </c>
      <c r="E828" s="4" t="s">
        <v>2248</v>
      </c>
      <c r="F828" s="4" t="s">
        <v>1581</v>
      </c>
      <c r="G828" s="4" t="s">
        <v>2312</v>
      </c>
      <c r="H828" s="4" t="s">
        <v>39</v>
      </c>
      <c r="I828" s="24">
        <v>239.3</v>
      </c>
      <c r="J828" s="24">
        <v>183.4</v>
      </c>
      <c r="K828" s="24">
        <v>28</v>
      </c>
      <c r="N828" s="24">
        <v>6</v>
      </c>
      <c r="O828" s="24">
        <v>3.8</v>
      </c>
      <c r="R828" s="24">
        <v>7.4</v>
      </c>
      <c r="S828" s="24">
        <v>2.5</v>
      </c>
      <c r="T828" s="24">
        <v>8.1999999999999993</v>
      </c>
      <c r="X828" s="24">
        <f t="shared" si="34"/>
        <v>239.3</v>
      </c>
      <c r="Y828" s="8">
        <f t="shared" si="35"/>
        <v>0</v>
      </c>
      <c r="Z828" s="4"/>
    </row>
    <row r="829" spans="1:26" x14ac:dyDescent="0.25">
      <c r="A829" s="34">
        <v>9</v>
      </c>
      <c r="B829" s="31">
        <v>11</v>
      </c>
      <c r="C829" s="4" t="s">
        <v>2265</v>
      </c>
      <c r="D829" s="4" t="s">
        <v>2254</v>
      </c>
      <c r="E829" s="4" t="s">
        <v>2248</v>
      </c>
      <c r="F829" s="4" t="s">
        <v>1581</v>
      </c>
      <c r="G829" s="4" t="s">
        <v>15232</v>
      </c>
      <c r="H829" s="4"/>
      <c r="I829" s="24">
        <v>236.3</v>
      </c>
      <c r="J829" s="24">
        <v>133</v>
      </c>
      <c r="K829" s="24">
        <v>28.1</v>
      </c>
      <c r="L829" s="24">
        <v>47.1</v>
      </c>
      <c r="M829" s="24">
        <v>1</v>
      </c>
      <c r="O829" s="24">
        <v>2.4</v>
      </c>
      <c r="P829" s="24">
        <v>0.9</v>
      </c>
      <c r="Q829" s="24">
        <v>21.8</v>
      </c>
      <c r="S829" s="24">
        <v>2</v>
      </c>
      <c r="X829" s="24">
        <f t="shared" si="34"/>
        <v>236.3</v>
      </c>
      <c r="Y829" s="8">
        <f t="shared" si="35"/>
        <v>0</v>
      </c>
      <c r="Z829" s="4"/>
    </row>
    <row r="830" spans="1:26" x14ac:dyDescent="0.25">
      <c r="A830" s="34">
        <v>10</v>
      </c>
      <c r="B830" s="31">
        <v>12</v>
      </c>
      <c r="C830" s="4" t="s">
        <v>2266</v>
      </c>
      <c r="D830" s="4" t="s">
        <v>2247</v>
      </c>
      <c r="E830" s="4" t="s">
        <v>2248</v>
      </c>
      <c r="F830" s="4" t="s">
        <v>1581</v>
      </c>
      <c r="G830" s="4" t="s">
        <v>15232</v>
      </c>
      <c r="H830" s="4"/>
      <c r="I830" s="24">
        <v>51.3</v>
      </c>
      <c r="J830" s="24">
        <v>16.3</v>
      </c>
      <c r="K830" s="24">
        <v>12.3</v>
      </c>
      <c r="L830" s="24">
        <v>15.3</v>
      </c>
      <c r="O830" s="24">
        <v>1.4</v>
      </c>
      <c r="Q830" s="24">
        <v>2</v>
      </c>
      <c r="R830" s="24">
        <v>2</v>
      </c>
      <c r="S830" s="24">
        <v>2</v>
      </c>
      <c r="X830" s="24">
        <f t="shared" si="34"/>
        <v>51.300000000000004</v>
      </c>
      <c r="Y830" s="8">
        <f t="shared" si="35"/>
        <v>0</v>
      </c>
      <c r="Z830" s="4"/>
    </row>
    <row r="831" spans="1:26" x14ac:dyDescent="0.25">
      <c r="A831" s="34">
        <v>19</v>
      </c>
      <c r="B831" s="31">
        <v>21</v>
      </c>
      <c r="C831" s="4" t="s">
        <v>2283</v>
      </c>
      <c r="D831" s="4" t="s">
        <v>2247</v>
      </c>
      <c r="E831" s="4" t="s">
        <v>2248</v>
      </c>
      <c r="F831" s="4" t="s">
        <v>1581</v>
      </c>
      <c r="G831" s="4" t="s">
        <v>15232</v>
      </c>
      <c r="H831" s="4"/>
      <c r="I831" s="24">
        <v>273</v>
      </c>
      <c r="J831" s="24">
        <v>78.7</v>
      </c>
      <c r="K831" s="24">
        <v>40.200000000000003</v>
      </c>
      <c r="L831" s="24">
        <v>55.4</v>
      </c>
      <c r="M831" s="24">
        <v>3.3</v>
      </c>
      <c r="O831" s="24">
        <v>11.6</v>
      </c>
      <c r="P831" s="24">
        <v>10.3</v>
      </c>
      <c r="Q831" s="24">
        <v>18.899999999999999</v>
      </c>
      <c r="R831" s="24">
        <v>12.2</v>
      </c>
      <c r="T831" s="24">
        <v>42.4</v>
      </c>
      <c r="X831" s="24">
        <f t="shared" si="34"/>
        <v>273</v>
      </c>
      <c r="Y831" s="8">
        <f t="shared" si="35"/>
        <v>0</v>
      </c>
      <c r="Z831" s="4"/>
    </row>
    <row r="832" spans="1:26" x14ac:dyDescent="0.25">
      <c r="A832" s="34">
        <v>33</v>
      </c>
      <c r="B832" s="31">
        <v>37</v>
      </c>
      <c r="C832" s="4" t="s">
        <v>2308</v>
      </c>
      <c r="D832" s="4" t="s">
        <v>2276</v>
      </c>
      <c r="E832" s="4" t="s">
        <v>2248</v>
      </c>
      <c r="F832" s="4" t="s">
        <v>1581</v>
      </c>
      <c r="G832" s="4" t="s">
        <v>15233</v>
      </c>
      <c r="H832" s="4"/>
      <c r="I832" s="24">
        <v>392.2</v>
      </c>
      <c r="J832" s="24">
        <v>358.1</v>
      </c>
      <c r="N832" s="24">
        <v>3</v>
      </c>
      <c r="O832" s="24">
        <v>3.2</v>
      </c>
      <c r="Q832" s="24">
        <v>17</v>
      </c>
      <c r="R832" s="24">
        <v>10.9</v>
      </c>
      <c r="X832" s="24">
        <f t="shared" si="34"/>
        <v>392.2</v>
      </c>
      <c r="Y832" s="8">
        <f t="shared" si="35"/>
        <v>0</v>
      </c>
      <c r="Z832" s="4"/>
    </row>
    <row r="833" spans="1:26" x14ac:dyDescent="0.25">
      <c r="A833" s="34">
        <v>20</v>
      </c>
      <c r="B833" s="31">
        <v>22</v>
      </c>
      <c r="C833" s="4" t="s">
        <v>2091</v>
      </c>
      <c r="D833" s="4" t="s">
        <v>2276</v>
      </c>
      <c r="E833" s="4" t="s">
        <v>2248</v>
      </c>
      <c r="F833" s="4" t="s">
        <v>1581</v>
      </c>
      <c r="G833" s="4" t="s">
        <v>2284</v>
      </c>
      <c r="H833" s="4" t="s">
        <v>39</v>
      </c>
      <c r="I833" s="24">
        <v>220.4</v>
      </c>
      <c r="J833" s="24">
        <v>212.7</v>
      </c>
      <c r="M833" s="24">
        <v>1.9</v>
      </c>
      <c r="O833" s="24">
        <v>2.9</v>
      </c>
      <c r="Q833" s="24">
        <v>0.7</v>
      </c>
      <c r="R833" s="24">
        <v>2.2000000000000002</v>
      </c>
      <c r="X833" s="24">
        <f t="shared" si="34"/>
        <v>220.39999999999998</v>
      </c>
      <c r="Y833" s="8">
        <f t="shared" si="35"/>
        <v>0</v>
      </c>
      <c r="Z833" s="4"/>
    </row>
    <row r="834" spans="1:26" x14ac:dyDescent="0.25">
      <c r="A834" s="34">
        <v>14</v>
      </c>
      <c r="B834" s="31">
        <v>16</v>
      </c>
      <c r="C834" s="4" t="s">
        <v>2251</v>
      </c>
      <c r="D834" s="4" t="s">
        <v>2251</v>
      </c>
      <c r="E834" s="4" t="s">
        <v>2248</v>
      </c>
      <c r="F834" s="4" t="s">
        <v>1581</v>
      </c>
      <c r="G834" s="4" t="s">
        <v>2275</v>
      </c>
      <c r="H834" s="4"/>
      <c r="I834" s="24">
        <v>114.4</v>
      </c>
      <c r="J834" s="24">
        <v>84</v>
      </c>
      <c r="K834" s="24">
        <v>11.3</v>
      </c>
      <c r="L834" s="24">
        <v>12.1</v>
      </c>
      <c r="M834" s="24">
        <v>1</v>
      </c>
      <c r="N834" s="24">
        <v>1</v>
      </c>
      <c r="O834" s="24">
        <v>1.7</v>
      </c>
      <c r="R834" s="24">
        <v>2.5</v>
      </c>
      <c r="X834" s="24">
        <f t="shared" si="34"/>
        <v>113.6</v>
      </c>
      <c r="Y834" s="8">
        <f t="shared" si="35"/>
        <v>0.80000000000001137</v>
      </c>
      <c r="Z834" s="4"/>
    </row>
    <row r="835" spans="1:26" x14ac:dyDescent="0.25">
      <c r="A835" s="34">
        <v>8</v>
      </c>
      <c r="B835" s="31">
        <v>8</v>
      </c>
      <c r="C835" s="4" t="s">
        <v>1594</v>
      </c>
      <c r="D835" s="4" t="s">
        <v>1594</v>
      </c>
      <c r="E835" s="4" t="s">
        <v>1580</v>
      </c>
      <c r="F835" s="4" t="s">
        <v>1581</v>
      </c>
      <c r="G835" s="4" t="s">
        <v>1596</v>
      </c>
      <c r="H835" s="4" t="s">
        <v>1597</v>
      </c>
      <c r="I835" s="24">
        <v>177.87</v>
      </c>
      <c r="J835" s="24">
        <v>125.15</v>
      </c>
      <c r="K835" s="24">
        <v>15.97</v>
      </c>
      <c r="L835" s="24">
        <v>5.95</v>
      </c>
      <c r="M835" s="24">
        <v>3.51</v>
      </c>
      <c r="N835" s="24">
        <v>0.43</v>
      </c>
      <c r="O835" s="24">
        <v>3.71</v>
      </c>
      <c r="P835" s="24">
        <v>2.19</v>
      </c>
      <c r="R835" s="24">
        <v>7.2</v>
      </c>
      <c r="T835" s="24">
        <v>6.75</v>
      </c>
      <c r="U835" s="24">
        <v>0.96</v>
      </c>
      <c r="W835" s="24">
        <v>6.05</v>
      </c>
      <c r="X835" s="24">
        <f t="shared" si="34"/>
        <v>177.87</v>
      </c>
      <c r="Y835" s="8">
        <f t="shared" si="35"/>
        <v>0</v>
      </c>
      <c r="Z835" s="4"/>
    </row>
    <row r="836" spans="1:26" x14ac:dyDescent="0.25">
      <c r="A836" s="34">
        <v>4</v>
      </c>
      <c r="B836" s="31">
        <v>4</v>
      </c>
      <c r="C836" s="4" t="s">
        <v>1584</v>
      </c>
      <c r="D836" s="4" t="s">
        <v>1584</v>
      </c>
      <c r="E836" s="4" t="s">
        <v>1580</v>
      </c>
      <c r="F836" s="4" t="s">
        <v>1581</v>
      </c>
      <c r="G836" s="4" t="s">
        <v>1589</v>
      </c>
      <c r="H836" s="4" t="s">
        <v>441</v>
      </c>
      <c r="I836" s="24">
        <v>185.44</v>
      </c>
      <c r="J836" s="24">
        <v>116.74</v>
      </c>
      <c r="K836" s="24">
        <v>26.5</v>
      </c>
      <c r="M836" s="24">
        <v>0.87</v>
      </c>
      <c r="O836" s="24">
        <v>1.18</v>
      </c>
      <c r="R836" s="24">
        <v>4.7300000000000004</v>
      </c>
      <c r="T836" s="24">
        <v>34.51</v>
      </c>
      <c r="U836" s="24">
        <v>0.91</v>
      </c>
      <c r="X836" s="24">
        <f t="shared" si="34"/>
        <v>185.44</v>
      </c>
      <c r="Y836" s="8">
        <f t="shared" si="35"/>
        <v>0</v>
      </c>
      <c r="Z836" s="4"/>
    </row>
    <row r="837" spans="1:26" x14ac:dyDescent="0.25">
      <c r="A837" s="34">
        <v>10</v>
      </c>
      <c r="B837" s="31">
        <v>10</v>
      </c>
      <c r="C837" s="4" t="s">
        <v>1601</v>
      </c>
      <c r="D837" s="4" t="s">
        <v>1594</v>
      </c>
      <c r="E837" s="4" t="s">
        <v>1580</v>
      </c>
      <c r="F837" s="4" t="s">
        <v>1581</v>
      </c>
      <c r="G837" s="4" t="s">
        <v>1602</v>
      </c>
      <c r="H837" s="4" t="s">
        <v>213</v>
      </c>
      <c r="I837" s="24">
        <v>123.31</v>
      </c>
      <c r="J837" s="24">
        <v>96.15</v>
      </c>
      <c r="K837" s="24">
        <v>16.05</v>
      </c>
      <c r="L837" s="24">
        <v>0.49</v>
      </c>
      <c r="M837" s="24">
        <v>0.4</v>
      </c>
      <c r="O837" s="24">
        <v>2.48</v>
      </c>
      <c r="R837" s="24">
        <v>5.14</v>
      </c>
      <c r="U837" s="24">
        <v>2.6</v>
      </c>
      <c r="X837" s="24">
        <f t="shared" si="34"/>
        <v>123.31</v>
      </c>
      <c r="Y837" s="8">
        <f t="shared" si="35"/>
        <v>0</v>
      </c>
      <c r="Z837" s="4"/>
    </row>
    <row r="838" spans="1:26" x14ac:dyDescent="0.25">
      <c r="A838" s="34">
        <v>13</v>
      </c>
      <c r="B838" s="31">
        <v>13</v>
      </c>
      <c r="C838" s="4" t="s">
        <v>1608</v>
      </c>
      <c r="D838" s="4" t="s">
        <v>1608</v>
      </c>
      <c r="E838" s="4" t="s">
        <v>1580</v>
      </c>
      <c r="F838" s="4" t="s">
        <v>1581</v>
      </c>
      <c r="G838" s="4" t="s">
        <v>1609</v>
      </c>
      <c r="H838" s="4"/>
      <c r="I838" s="24">
        <v>269.42</v>
      </c>
      <c r="J838" s="24">
        <v>237.73</v>
      </c>
      <c r="K838" s="24">
        <v>11.8</v>
      </c>
      <c r="L838" s="24">
        <v>3.79</v>
      </c>
      <c r="M838" s="24">
        <v>1</v>
      </c>
      <c r="O838" s="24">
        <v>5.7</v>
      </c>
      <c r="Q838" s="24">
        <v>0.93</v>
      </c>
      <c r="R838" s="24">
        <v>5.97</v>
      </c>
      <c r="S838" s="24">
        <v>2.5</v>
      </c>
      <c r="X838" s="24">
        <f t="shared" si="34"/>
        <v>269.42</v>
      </c>
      <c r="Y838" s="8">
        <f t="shared" si="35"/>
        <v>0</v>
      </c>
      <c r="Z838" s="4"/>
    </row>
    <row r="839" spans="1:26" x14ac:dyDescent="0.25">
      <c r="A839" s="34">
        <v>9</v>
      </c>
      <c r="B839" s="31">
        <v>9</v>
      </c>
      <c r="C839" s="4" t="s">
        <v>1598</v>
      </c>
      <c r="D839" s="4" t="s">
        <v>1599</v>
      </c>
      <c r="E839" s="4" t="s">
        <v>1580</v>
      </c>
      <c r="F839" s="4" t="s">
        <v>1581</v>
      </c>
      <c r="G839" s="4" t="s">
        <v>1600</v>
      </c>
      <c r="H839" s="4" t="s">
        <v>804</v>
      </c>
      <c r="I839" s="24">
        <v>223.02</v>
      </c>
      <c r="J839" s="24">
        <v>130.05000000000001</v>
      </c>
      <c r="K839" s="24">
        <v>24.5</v>
      </c>
      <c r="O839" s="24">
        <v>9.1</v>
      </c>
      <c r="Q839" s="24">
        <v>14.4</v>
      </c>
      <c r="R839" s="24">
        <v>8.07</v>
      </c>
      <c r="S839" s="24">
        <v>0.48</v>
      </c>
      <c r="T839" s="24">
        <v>36.42</v>
      </c>
      <c r="X839" s="24">
        <f t="shared" si="34"/>
        <v>223.01999999999998</v>
      </c>
      <c r="Y839" s="8">
        <f t="shared" si="35"/>
        <v>0</v>
      </c>
      <c r="Z839" s="4"/>
    </row>
    <row r="840" spans="1:26" x14ac:dyDescent="0.25">
      <c r="A840" s="34">
        <v>5</v>
      </c>
      <c r="B840" s="31">
        <v>5</v>
      </c>
      <c r="C840" s="4" t="s">
        <v>1590</v>
      </c>
      <c r="D840" s="4" t="s">
        <v>1584</v>
      </c>
      <c r="E840" s="4" t="s">
        <v>1580</v>
      </c>
      <c r="F840" s="4" t="s">
        <v>1581</v>
      </c>
      <c r="G840" s="4" t="s">
        <v>440</v>
      </c>
      <c r="H840" s="4" t="s">
        <v>1567</v>
      </c>
      <c r="I840" s="24">
        <v>189.58</v>
      </c>
      <c r="J840" s="24">
        <v>131.13999999999999</v>
      </c>
      <c r="K840" s="24">
        <v>1</v>
      </c>
      <c r="L840" s="24">
        <v>17.5</v>
      </c>
      <c r="M840" s="24">
        <v>0.81</v>
      </c>
      <c r="N840" s="24">
        <v>3.22</v>
      </c>
      <c r="O840" s="24">
        <v>3.04</v>
      </c>
      <c r="P840" s="24">
        <v>29.05</v>
      </c>
      <c r="Q840" s="24">
        <v>0.86</v>
      </c>
      <c r="R840" s="24">
        <v>2.06</v>
      </c>
      <c r="S840" s="24">
        <v>0.9</v>
      </c>
      <c r="X840" s="24">
        <f t="shared" si="34"/>
        <v>189.58</v>
      </c>
      <c r="Y840" s="8">
        <f t="shared" si="35"/>
        <v>0</v>
      </c>
      <c r="Z840" s="4"/>
    </row>
    <row r="841" spans="1:26" x14ac:dyDescent="0.25">
      <c r="A841" s="34">
        <v>22</v>
      </c>
      <c r="B841" s="31">
        <v>22</v>
      </c>
      <c r="C841" s="4" t="s">
        <v>1629</v>
      </c>
      <c r="D841" s="4" t="s">
        <v>1627</v>
      </c>
      <c r="E841" s="4" t="s">
        <v>1580</v>
      </c>
      <c r="F841" s="4" t="s">
        <v>1581</v>
      </c>
      <c r="G841" s="4" t="s">
        <v>1630</v>
      </c>
      <c r="H841" s="4"/>
      <c r="I841" s="24">
        <v>2879</v>
      </c>
      <c r="J841" s="24">
        <v>186</v>
      </c>
      <c r="K841" s="24">
        <v>76.33</v>
      </c>
      <c r="M841" s="24">
        <v>7.16</v>
      </c>
      <c r="N841" s="24">
        <v>19.16</v>
      </c>
      <c r="O841" s="24">
        <v>0.84</v>
      </c>
      <c r="R841" s="24">
        <v>3.12</v>
      </c>
      <c r="T841" s="24">
        <v>2586.39</v>
      </c>
      <c r="X841" s="24">
        <f t="shared" si="34"/>
        <v>2879</v>
      </c>
      <c r="Y841" s="8">
        <f t="shared" si="35"/>
        <v>0</v>
      </c>
      <c r="Z841" s="4"/>
    </row>
    <row r="842" spans="1:26" x14ac:dyDescent="0.25">
      <c r="A842" s="34">
        <v>23</v>
      </c>
      <c r="B842" s="31">
        <v>23</v>
      </c>
      <c r="C842" s="4" t="s">
        <v>1631</v>
      </c>
      <c r="D842" s="4" t="s">
        <v>1627</v>
      </c>
      <c r="E842" s="4" t="s">
        <v>1580</v>
      </c>
      <c r="F842" s="4" t="s">
        <v>1581</v>
      </c>
      <c r="G842" s="4" t="s">
        <v>1630</v>
      </c>
      <c r="H842" s="4"/>
      <c r="I842" s="24">
        <v>123.43</v>
      </c>
      <c r="J842" s="24">
        <v>112.19</v>
      </c>
      <c r="O842" s="24">
        <v>1.0900000000000001</v>
      </c>
      <c r="Q842" s="24">
        <v>7.99</v>
      </c>
      <c r="R842" s="24">
        <v>2.16</v>
      </c>
      <c r="X842" s="24">
        <f t="shared" si="34"/>
        <v>123.42999999999999</v>
      </c>
      <c r="Y842" s="8">
        <f t="shared" si="35"/>
        <v>0</v>
      </c>
      <c r="Z842" s="4"/>
    </row>
    <row r="843" spans="1:26" x14ac:dyDescent="0.25">
      <c r="A843" s="34">
        <v>24</v>
      </c>
      <c r="B843" s="31">
        <v>24</v>
      </c>
      <c r="C843" s="4" t="s">
        <v>1632</v>
      </c>
      <c r="D843" s="4" t="s">
        <v>1627</v>
      </c>
      <c r="E843" s="4" t="s">
        <v>1580</v>
      </c>
      <c r="F843" s="4" t="s">
        <v>1581</v>
      </c>
      <c r="G843" s="4" t="s">
        <v>1630</v>
      </c>
      <c r="H843" s="4"/>
      <c r="I843" s="24">
        <v>137.94</v>
      </c>
      <c r="J843" s="24">
        <v>132.97</v>
      </c>
      <c r="O843" s="24">
        <v>3.43</v>
      </c>
      <c r="R843" s="24">
        <v>1.54</v>
      </c>
      <c r="X843" s="24">
        <f t="shared" si="34"/>
        <v>137.94</v>
      </c>
      <c r="Y843" s="8">
        <f t="shared" si="35"/>
        <v>0</v>
      </c>
      <c r="Z843" s="4"/>
    </row>
    <row r="844" spans="1:26" x14ac:dyDescent="0.25">
      <c r="A844" s="34">
        <v>30</v>
      </c>
      <c r="B844" s="31">
        <v>59</v>
      </c>
      <c r="C844" s="4" t="s">
        <v>1643</v>
      </c>
      <c r="D844" s="4" t="s">
        <v>1644</v>
      </c>
      <c r="E844" s="4" t="s">
        <v>1580</v>
      </c>
      <c r="F844" s="4" t="s">
        <v>1581</v>
      </c>
      <c r="G844" s="4" t="s">
        <v>1643</v>
      </c>
      <c r="H844" s="4"/>
      <c r="I844" s="24">
        <v>83.56</v>
      </c>
      <c r="J844" s="24">
        <v>76.34</v>
      </c>
      <c r="K844" s="24">
        <v>3.19</v>
      </c>
      <c r="M844" s="24">
        <v>0.53</v>
      </c>
      <c r="Q844" s="24">
        <v>3.5</v>
      </c>
      <c r="X844" s="24">
        <f t="shared" si="34"/>
        <v>83.56</v>
      </c>
      <c r="Y844" s="8">
        <f t="shared" si="35"/>
        <v>0</v>
      </c>
      <c r="Z844" s="4"/>
    </row>
    <row r="845" spans="1:26" x14ac:dyDescent="0.25">
      <c r="A845" s="34">
        <v>21</v>
      </c>
      <c r="B845" s="31">
        <v>21</v>
      </c>
      <c r="C845" s="4" t="s">
        <v>1626</v>
      </c>
      <c r="D845" s="4" t="s">
        <v>1627</v>
      </c>
      <c r="E845" s="4" t="s">
        <v>1580</v>
      </c>
      <c r="F845" s="4" t="s">
        <v>1581</v>
      </c>
      <c r="G845" s="4" t="s">
        <v>1628</v>
      </c>
      <c r="H845" s="4" t="s">
        <v>623</v>
      </c>
      <c r="I845" s="24">
        <v>1211.56</v>
      </c>
      <c r="J845" s="24">
        <v>192.06</v>
      </c>
      <c r="N845" s="24">
        <v>10.5</v>
      </c>
      <c r="O845" s="24">
        <v>1.5</v>
      </c>
      <c r="P845" s="24">
        <v>50</v>
      </c>
      <c r="R845" s="24">
        <v>2.59</v>
      </c>
      <c r="T845" s="24">
        <v>954.91</v>
      </c>
      <c r="X845" s="24">
        <f t="shared" si="34"/>
        <v>1211.56</v>
      </c>
      <c r="Y845" s="8">
        <f t="shared" si="35"/>
        <v>0</v>
      </c>
      <c r="Z845" s="4"/>
    </row>
    <row r="846" spans="1:26" x14ac:dyDescent="0.25">
      <c r="A846" s="34">
        <v>25</v>
      </c>
      <c r="B846" s="31">
        <v>25</v>
      </c>
      <c r="C846" s="4" t="s">
        <v>1633</v>
      </c>
      <c r="D846" s="4" t="s">
        <v>1587</v>
      </c>
      <c r="E846" s="4" t="s">
        <v>1580</v>
      </c>
      <c r="F846" s="4" t="s">
        <v>1581</v>
      </c>
      <c r="G846" s="4" t="s">
        <v>1634</v>
      </c>
      <c r="H846" s="4" t="s">
        <v>1616</v>
      </c>
      <c r="I846" s="24">
        <v>669.65</v>
      </c>
      <c r="J846" s="24">
        <v>529.46</v>
      </c>
      <c r="K846" s="24">
        <v>18</v>
      </c>
      <c r="N846" s="24">
        <v>8</v>
      </c>
      <c r="O846" s="24">
        <v>10</v>
      </c>
      <c r="Q846" s="24">
        <v>9</v>
      </c>
      <c r="R846" s="24">
        <v>9.5399999999999991</v>
      </c>
      <c r="T846" s="24">
        <v>85.65</v>
      </c>
      <c r="X846" s="24">
        <f t="shared" si="34"/>
        <v>669.65</v>
      </c>
      <c r="Y846" s="8">
        <f t="shared" si="35"/>
        <v>0</v>
      </c>
      <c r="Z846" s="4"/>
    </row>
    <row r="847" spans="1:26" x14ac:dyDescent="0.25">
      <c r="A847" s="34">
        <v>1</v>
      </c>
      <c r="B847" s="31">
        <v>1</v>
      </c>
      <c r="C847" s="4" t="s">
        <v>1578</v>
      </c>
      <c r="D847" s="4" t="s">
        <v>1579</v>
      </c>
      <c r="E847" s="4" t="s">
        <v>1580</v>
      </c>
      <c r="F847" s="4" t="s">
        <v>1581</v>
      </c>
      <c r="G847" s="4" t="s">
        <v>1582</v>
      </c>
      <c r="H847" s="4" t="s">
        <v>198</v>
      </c>
      <c r="I847" s="24">
        <v>162.15</v>
      </c>
      <c r="J847" s="24">
        <v>132</v>
      </c>
      <c r="K847" s="24">
        <v>4</v>
      </c>
      <c r="M847" s="24">
        <v>3.65</v>
      </c>
      <c r="N847" s="24">
        <v>2</v>
      </c>
      <c r="O847" s="24">
        <v>3.5</v>
      </c>
      <c r="P847" s="24">
        <v>10.5</v>
      </c>
      <c r="Q847" s="24">
        <v>4.5</v>
      </c>
      <c r="R847" s="24">
        <v>2</v>
      </c>
      <c r="X847" s="24">
        <f t="shared" si="34"/>
        <v>162.15</v>
      </c>
      <c r="Y847" s="8">
        <f t="shared" si="35"/>
        <v>0</v>
      </c>
      <c r="Z847" s="4"/>
    </row>
    <row r="848" spans="1:26" x14ac:dyDescent="0.25">
      <c r="A848" s="34">
        <v>6</v>
      </c>
      <c r="B848" s="31">
        <v>6</v>
      </c>
      <c r="C848" s="4" t="s">
        <v>1591</v>
      </c>
      <c r="D848" s="4" t="s">
        <v>1592</v>
      </c>
      <c r="E848" s="4" t="s">
        <v>1580</v>
      </c>
      <c r="F848" s="4" t="s">
        <v>1581</v>
      </c>
      <c r="G848" s="4" t="s">
        <v>1582</v>
      </c>
      <c r="H848" s="4" t="s">
        <v>730</v>
      </c>
      <c r="I848" s="24">
        <v>225.09</v>
      </c>
      <c r="J848" s="24">
        <v>212.02</v>
      </c>
      <c r="M848" s="24">
        <v>2</v>
      </c>
      <c r="N848" s="24">
        <v>2</v>
      </c>
      <c r="O848" s="24">
        <v>1</v>
      </c>
      <c r="Q848" s="24">
        <v>5.75</v>
      </c>
      <c r="R848" s="24">
        <v>2.3199999999999998</v>
      </c>
      <c r="X848" s="24">
        <f t="shared" si="34"/>
        <v>225.09</v>
      </c>
      <c r="Y848" s="8">
        <f t="shared" si="35"/>
        <v>0</v>
      </c>
      <c r="Z848" s="4"/>
    </row>
    <row r="849" spans="1:26" x14ac:dyDescent="0.25">
      <c r="A849" s="34">
        <v>2</v>
      </c>
      <c r="B849" s="31">
        <v>2</v>
      </c>
      <c r="C849" s="4" t="s">
        <v>1583</v>
      </c>
      <c r="D849" s="4" t="s">
        <v>1584</v>
      </c>
      <c r="E849" s="4" t="s">
        <v>1580</v>
      </c>
      <c r="F849" s="4" t="s">
        <v>1581</v>
      </c>
      <c r="G849" s="4" t="s">
        <v>1585</v>
      </c>
      <c r="H849" s="4" t="s">
        <v>728</v>
      </c>
      <c r="I849" s="24">
        <v>264.38</v>
      </c>
      <c r="J849" s="24">
        <v>155.47999999999999</v>
      </c>
      <c r="K849" s="24">
        <v>33</v>
      </c>
      <c r="N849" s="24">
        <v>5.33</v>
      </c>
      <c r="O849" s="24">
        <v>2.04</v>
      </c>
      <c r="P849" s="24">
        <v>44</v>
      </c>
      <c r="Q849" s="24">
        <v>0.75</v>
      </c>
      <c r="R849" s="24">
        <v>7.54</v>
      </c>
      <c r="W849" s="24">
        <v>16.239999999999998</v>
      </c>
      <c r="X849" s="24">
        <f t="shared" si="34"/>
        <v>264.38</v>
      </c>
      <c r="Y849" s="8">
        <f t="shared" si="35"/>
        <v>0</v>
      </c>
      <c r="Z849" s="4"/>
    </row>
    <row r="850" spans="1:26" x14ac:dyDescent="0.25">
      <c r="A850" s="34">
        <v>7</v>
      </c>
      <c r="B850" s="31">
        <v>7</v>
      </c>
      <c r="C850" s="4" t="s">
        <v>1593</v>
      </c>
      <c r="D850" s="4" t="s">
        <v>1594</v>
      </c>
      <c r="E850" s="4" t="s">
        <v>1580</v>
      </c>
      <c r="F850" s="4" t="s">
        <v>1581</v>
      </c>
      <c r="G850" s="4" t="s">
        <v>1595</v>
      </c>
      <c r="H850" s="4" t="s">
        <v>1446</v>
      </c>
      <c r="I850" s="24">
        <v>114.81</v>
      </c>
      <c r="J850" s="24">
        <v>84.26</v>
      </c>
      <c r="K850" s="24">
        <v>9</v>
      </c>
      <c r="M850" s="24">
        <v>2.11</v>
      </c>
      <c r="O850" s="24">
        <v>0.89</v>
      </c>
      <c r="P850" s="24">
        <v>6.75</v>
      </c>
      <c r="R850" s="24">
        <v>3.68</v>
      </c>
      <c r="U850" s="24">
        <v>8.1199999999999992</v>
      </c>
      <c r="X850" s="24">
        <f t="shared" si="34"/>
        <v>114.81000000000002</v>
      </c>
      <c r="Y850" s="8">
        <f t="shared" si="35"/>
        <v>0</v>
      </c>
      <c r="Z850" s="4"/>
    </row>
    <row r="851" spans="1:26" x14ac:dyDescent="0.25">
      <c r="A851" s="34">
        <v>15</v>
      </c>
      <c r="B851" s="31">
        <v>15</v>
      </c>
      <c r="C851" s="4" t="s">
        <v>1611</v>
      </c>
      <c r="D851" s="4" t="s">
        <v>1610</v>
      </c>
      <c r="E851" s="4" t="s">
        <v>1580</v>
      </c>
      <c r="F851" s="4" t="s">
        <v>1581</v>
      </c>
      <c r="G851" s="4" t="s">
        <v>1612</v>
      </c>
      <c r="H851" s="4" t="s">
        <v>1613</v>
      </c>
      <c r="I851" s="24">
        <v>310.75</v>
      </c>
      <c r="J851" s="24">
        <v>190.47</v>
      </c>
      <c r="K851" s="24">
        <v>15.13</v>
      </c>
      <c r="L851" s="24">
        <v>90.75</v>
      </c>
      <c r="M851" s="24">
        <v>2</v>
      </c>
      <c r="O851" s="24">
        <v>10</v>
      </c>
      <c r="Q851" s="24">
        <v>0.63</v>
      </c>
      <c r="R851" s="24">
        <v>1.77</v>
      </c>
      <c r="X851" s="24">
        <f t="shared" si="34"/>
        <v>310.75</v>
      </c>
      <c r="Y851" s="8">
        <f t="shared" si="35"/>
        <v>0</v>
      </c>
      <c r="Z851" s="4"/>
    </row>
    <row r="852" spans="1:26" x14ac:dyDescent="0.25">
      <c r="A852" s="34">
        <v>17</v>
      </c>
      <c r="B852" s="31">
        <v>17</v>
      </c>
      <c r="C852" s="4" t="s">
        <v>1617</v>
      </c>
      <c r="D852" s="4" t="s">
        <v>1608</v>
      </c>
      <c r="E852" s="4" t="s">
        <v>1580</v>
      </c>
      <c r="F852" s="4" t="s">
        <v>1581</v>
      </c>
      <c r="G852" s="4" t="s">
        <v>1618</v>
      </c>
      <c r="H852" s="4" t="s">
        <v>1616</v>
      </c>
      <c r="I852" s="24">
        <v>293.44</v>
      </c>
      <c r="J852" s="24">
        <v>255.76</v>
      </c>
      <c r="K852" s="24">
        <v>14.3</v>
      </c>
      <c r="L852" s="24">
        <v>12.76</v>
      </c>
      <c r="M852" s="24">
        <v>0.53</v>
      </c>
      <c r="O852" s="24">
        <v>3.84</v>
      </c>
      <c r="P852" s="24">
        <v>0.65</v>
      </c>
      <c r="R852" s="24">
        <v>5.6</v>
      </c>
      <c r="X852" s="24">
        <f t="shared" si="34"/>
        <v>293.43999999999994</v>
      </c>
      <c r="Y852" s="8">
        <f t="shared" si="35"/>
        <v>0</v>
      </c>
      <c r="Z852" s="4"/>
    </row>
    <row r="853" spans="1:26" x14ac:dyDescent="0.25">
      <c r="A853" s="34">
        <v>19</v>
      </c>
      <c r="B853" s="31">
        <v>19</v>
      </c>
      <c r="C853" s="4" t="s">
        <v>1620</v>
      </c>
      <c r="D853" s="4" t="s">
        <v>1621</v>
      </c>
      <c r="E853" s="4" t="s">
        <v>1580</v>
      </c>
      <c r="F853" s="4" t="s">
        <v>1581</v>
      </c>
      <c r="G853" s="4" t="s">
        <v>1622</v>
      </c>
      <c r="H853" s="4" t="s">
        <v>1567</v>
      </c>
      <c r="I853" s="24">
        <v>129.94999999999999</v>
      </c>
      <c r="J853" s="24">
        <v>113.97</v>
      </c>
      <c r="K853" s="24">
        <v>4.87</v>
      </c>
      <c r="O853" s="24">
        <v>6.5</v>
      </c>
      <c r="Q853" s="24">
        <v>0.67</v>
      </c>
      <c r="R853" s="24">
        <v>3.94</v>
      </c>
      <c r="X853" s="24">
        <f t="shared" si="34"/>
        <v>129.95000000000002</v>
      </c>
      <c r="Y853" s="8">
        <f t="shared" si="35"/>
        <v>0</v>
      </c>
      <c r="Z853" s="4"/>
    </row>
    <row r="854" spans="1:26" x14ac:dyDescent="0.25">
      <c r="A854" s="34">
        <v>11</v>
      </c>
      <c r="B854" s="31">
        <v>11</v>
      </c>
      <c r="C854" s="4" t="s">
        <v>1603</v>
      </c>
      <c r="D854" s="4" t="s">
        <v>1604</v>
      </c>
      <c r="E854" s="4" t="s">
        <v>1580</v>
      </c>
      <c r="F854" s="4" t="s">
        <v>1581</v>
      </c>
      <c r="G854" s="4" t="s">
        <v>1605</v>
      </c>
      <c r="H854" s="4" t="s">
        <v>1606</v>
      </c>
      <c r="I854" s="24">
        <v>164</v>
      </c>
      <c r="J854" s="24">
        <v>158.35</v>
      </c>
      <c r="N854" s="24">
        <v>2</v>
      </c>
      <c r="O854" s="24">
        <v>1.62</v>
      </c>
      <c r="R854" s="24">
        <v>2.0299999999999998</v>
      </c>
      <c r="X854" s="24">
        <f t="shared" ref="X854:X865" si="36">SUM(J854:W854)</f>
        <v>164</v>
      </c>
      <c r="Y854" s="8">
        <f t="shared" ref="Y854:Y865" si="37">I854-X854</f>
        <v>0</v>
      </c>
      <c r="Z854" s="4"/>
    </row>
    <row r="855" spans="1:26" x14ac:dyDescent="0.25">
      <c r="A855" s="34">
        <v>29</v>
      </c>
      <c r="C855" s="4" t="s">
        <v>1603</v>
      </c>
      <c r="D855" s="4" t="s">
        <v>1604</v>
      </c>
      <c r="E855" s="4" t="s">
        <v>1580</v>
      </c>
      <c r="F855" s="4" t="s">
        <v>1581</v>
      </c>
      <c r="G855" s="4" t="s">
        <v>1605</v>
      </c>
      <c r="H855" s="4" t="s">
        <v>1606</v>
      </c>
      <c r="I855" s="24">
        <v>423.37</v>
      </c>
      <c r="T855" s="24">
        <v>423.37</v>
      </c>
      <c r="X855" s="24">
        <f t="shared" si="36"/>
        <v>423.37</v>
      </c>
      <c r="Y855" s="8">
        <f t="shared" si="37"/>
        <v>0</v>
      </c>
      <c r="Z855" s="4"/>
    </row>
    <row r="856" spans="1:26" x14ac:dyDescent="0.25">
      <c r="A856" s="34">
        <v>20</v>
      </c>
      <c r="B856" s="31">
        <v>20</v>
      </c>
      <c r="C856" s="4" t="s">
        <v>1623</v>
      </c>
      <c r="D856" s="4" t="s">
        <v>1624</v>
      </c>
      <c r="E856" s="4" t="s">
        <v>1580</v>
      </c>
      <c r="F856" s="4" t="s">
        <v>1581</v>
      </c>
      <c r="G856" s="4" t="s">
        <v>1625</v>
      </c>
      <c r="H856" s="4" t="s">
        <v>804</v>
      </c>
      <c r="I856" s="24">
        <v>181.7</v>
      </c>
      <c r="J856" s="24">
        <v>117.85</v>
      </c>
      <c r="K856" s="24">
        <v>45.71</v>
      </c>
      <c r="M856" s="24">
        <v>3.3</v>
      </c>
      <c r="O856" s="24">
        <v>3</v>
      </c>
      <c r="Q856" s="24">
        <v>5</v>
      </c>
      <c r="R856" s="24">
        <v>6.84</v>
      </c>
      <c r="X856" s="24">
        <f t="shared" si="36"/>
        <v>181.70000000000002</v>
      </c>
      <c r="Y856" s="8">
        <f t="shared" si="37"/>
        <v>0</v>
      </c>
      <c r="Z856" s="4"/>
    </row>
    <row r="857" spans="1:26" x14ac:dyDescent="0.25">
      <c r="A857" s="34">
        <v>12</v>
      </c>
      <c r="B857" s="31">
        <v>12</v>
      </c>
      <c r="C857" s="4" t="s">
        <v>1607</v>
      </c>
      <c r="D857" s="4" t="s">
        <v>1608</v>
      </c>
      <c r="E857" s="4" t="s">
        <v>1580</v>
      </c>
      <c r="F857" s="4" t="s">
        <v>1581</v>
      </c>
      <c r="G857" s="4" t="s">
        <v>45</v>
      </c>
      <c r="H857" s="4"/>
      <c r="I857" s="24">
        <v>94.18</v>
      </c>
      <c r="J857" s="24">
        <v>80.37</v>
      </c>
      <c r="K857" s="24">
        <v>4.16</v>
      </c>
      <c r="L857" s="24">
        <v>2.59</v>
      </c>
      <c r="O857" s="24">
        <v>1.8</v>
      </c>
      <c r="Q857" s="24">
        <v>2.92</v>
      </c>
      <c r="R857" s="24">
        <v>2.34</v>
      </c>
      <c r="X857" s="24">
        <f t="shared" si="36"/>
        <v>94.18</v>
      </c>
      <c r="Y857" s="8">
        <f t="shared" si="37"/>
        <v>0</v>
      </c>
      <c r="Z857" s="4"/>
    </row>
    <row r="858" spans="1:26" x14ac:dyDescent="0.25">
      <c r="A858" s="34">
        <v>14</v>
      </c>
      <c r="B858" s="31">
        <v>14</v>
      </c>
      <c r="C858" s="4" t="s">
        <v>1610</v>
      </c>
      <c r="D858" s="4" t="s">
        <v>1610</v>
      </c>
      <c r="E858" s="4" t="s">
        <v>1580</v>
      </c>
      <c r="F858" s="4" t="s">
        <v>1581</v>
      </c>
      <c r="G858" s="4" t="s">
        <v>45</v>
      </c>
      <c r="H858" s="4"/>
      <c r="I858" s="24">
        <v>70.260000000000005</v>
      </c>
      <c r="J858" s="24">
        <v>59.12</v>
      </c>
      <c r="K858" s="24">
        <v>6.32</v>
      </c>
      <c r="M858" s="24">
        <v>2</v>
      </c>
      <c r="O858" s="24">
        <v>2.13</v>
      </c>
      <c r="R858" s="24">
        <v>0.69</v>
      </c>
      <c r="X858" s="24">
        <f t="shared" si="36"/>
        <v>70.259999999999991</v>
      </c>
      <c r="Y858" s="8">
        <f t="shared" si="37"/>
        <v>0</v>
      </c>
      <c r="Z858" s="4"/>
    </row>
    <row r="859" spans="1:26" x14ac:dyDescent="0.25">
      <c r="A859" s="34">
        <v>18</v>
      </c>
      <c r="B859" s="31">
        <v>18</v>
      </c>
      <c r="C859" s="4" t="s">
        <v>1619</v>
      </c>
      <c r="D859" s="4" t="s">
        <v>1608</v>
      </c>
      <c r="E859" s="4" t="s">
        <v>1580</v>
      </c>
      <c r="F859" s="4" t="s">
        <v>1581</v>
      </c>
      <c r="G859" s="4" t="s">
        <v>45</v>
      </c>
      <c r="H859" s="4"/>
      <c r="I859" s="24">
        <v>137.71</v>
      </c>
      <c r="J859" s="24">
        <v>96.71</v>
      </c>
      <c r="K859" s="24">
        <v>11.41</v>
      </c>
      <c r="L859" s="24">
        <v>19.579999999999998</v>
      </c>
      <c r="O859" s="24">
        <v>5.37</v>
      </c>
      <c r="Q859" s="24">
        <v>0.45</v>
      </c>
      <c r="R859" s="24">
        <v>4.1900000000000004</v>
      </c>
      <c r="X859" s="24">
        <f t="shared" si="36"/>
        <v>137.70999999999998</v>
      </c>
      <c r="Y859" s="8">
        <f t="shared" si="37"/>
        <v>0</v>
      </c>
      <c r="Z859" s="4"/>
    </row>
    <row r="860" spans="1:26" x14ac:dyDescent="0.25">
      <c r="A860" s="34">
        <v>26</v>
      </c>
      <c r="B860" s="31">
        <v>27</v>
      </c>
      <c r="C860" s="4" t="s">
        <v>1635</v>
      </c>
      <c r="D860" s="4" t="s">
        <v>1636</v>
      </c>
      <c r="E860" s="4" t="s">
        <v>1580</v>
      </c>
      <c r="F860" s="4" t="s">
        <v>1581</v>
      </c>
      <c r="G860" s="4" t="s">
        <v>45</v>
      </c>
      <c r="H860" s="4"/>
      <c r="I860" s="24">
        <v>53.96</v>
      </c>
      <c r="J860" s="24">
        <v>44.55</v>
      </c>
      <c r="K860" s="24">
        <v>2.4900000000000002</v>
      </c>
      <c r="N860" s="24">
        <v>3.69</v>
      </c>
      <c r="O860" s="24">
        <v>1.78</v>
      </c>
      <c r="P860" s="24">
        <v>0.27</v>
      </c>
      <c r="Q860" s="24">
        <v>0.19</v>
      </c>
      <c r="R860" s="24">
        <v>0.99</v>
      </c>
      <c r="X860" s="24">
        <f t="shared" si="36"/>
        <v>53.96</v>
      </c>
      <c r="Y860" s="8">
        <f t="shared" si="37"/>
        <v>0</v>
      </c>
      <c r="Z860" s="4"/>
    </row>
    <row r="861" spans="1:26" x14ac:dyDescent="0.25">
      <c r="A861" s="34">
        <v>3</v>
      </c>
      <c r="B861" s="31">
        <v>3</v>
      </c>
      <c r="C861" s="4" t="s">
        <v>1586</v>
      </c>
      <c r="D861" s="4" t="s">
        <v>1587</v>
      </c>
      <c r="E861" s="4" t="s">
        <v>1580</v>
      </c>
      <c r="F861" s="4" t="s">
        <v>1581</v>
      </c>
      <c r="G861" s="4" t="s">
        <v>1588</v>
      </c>
      <c r="H861" s="4" t="s">
        <v>1567</v>
      </c>
      <c r="I861" s="24">
        <v>1224.5999999999999</v>
      </c>
      <c r="J861" s="24">
        <v>862.09</v>
      </c>
      <c r="K861" s="24">
        <v>143.72</v>
      </c>
      <c r="N861" s="24">
        <v>6.53</v>
      </c>
      <c r="O861" s="24">
        <v>13.83</v>
      </c>
      <c r="P861" s="24">
        <v>3.61</v>
      </c>
      <c r="Q861" s="24">
        <v>2.42</v>
      </c>
      <c r="R861" s="24">
        <v>20.71</v>
      </c>
      <c r="S861" s="24">
        <v>16.36</v>
      </c>
      <c r="T861" s="24">
        <v>151.33000000000001</v>
      </c>
      <c r="W861" s="24">
        <v>4</v>
      </c>
      <c r="X861" s="24">
        <f t="shared" si="36"/>
        <v>1224.5999999999999</v>
      </c>
      <c r="Y861" s="8">
        <f t="shared" si="37"/>
        <v>0</v>
      </c>
      <c r="Z861" s="4"/>
    </row>
    <row r="862" spans="1:26" x14ac:dyDescent="0.25">
      <c r="A862" s="34">
        <v>28</v>
      </c>
      <c r="C862" s="4" t="s">
        <v>1640</v>
      </c>
      <c r="D862" s="4" t="s">
        <v>1641</v>
      </c>
      <c r="E862" s="4" t="s">
        <v>1580</v>
      </c>
      <c r="F862" s="4" t="s">
        <v>1581</v>
      </c>
      <c r="G862" s="4" t="s">
        <v>1642</v>
      </c>
      <c r="H862" s="4"/>
      <c r="I862" s="24">
        <v>355.6</v>
      </c>
      <c r="J862" s="24">
        <v>8</v>
      </c>
      <c r="T862" s="24">
        <v>347.6</v>
      </c>
      <c r="X862" s="24">
        <f t="shared" si="36"/>
        <v>355.6</v>
      </c>
      <c r="Y862" s="8">
        <f t="shared" si="37"/>
        <v>0</v>
      </c>
      <c r="Z862" s="4"/>
    </row>
    <row r="863" spans="1:26" x14ac:dyDescent="0.25">
      <c r="A863" s="34">
        <v>16</v>
      </c>
      <c r="B863" s="31">
        <v>16</v>
      </c>
      <c r="C863" s="4" t="s">
        <v>1614</v>
      </c>
      <c r="D863" s="4" t="s">
        <v>1610</v>
      </c>
      <c r="E863" s="4" t="s">
        <v>1580</v>
      </c>
      <c r="F863" s="4" t="s">
        <v>1581</v>
      </c>
      <c r="G863" s="4" t="s">
        <v>1615</v>
      </c>
      <c r="H863" s="4" t="s">
        <v>1616</v>
      </c>
      <c r="I863" s="24">
        <v>152.11000000000001</v>
      </c>
      <c r="J863" s="24">
        <v>136.27000000000001</v>
      </c>
      <c r="M863" s="24">
        <v>2</v>
      </c>
      <c r="N863" s="24">
        <v>2</v>
      </c>
      <c r="O863" s="24">
        <v>8.75</v>
      </c>
      <c r="Q863" s="24">
        <v>0.21</v>
      </c>
      <c r="R863" s="24">
        <v>2.88</v>
      </c>
      <c r="X863" s="24">
        <f t="shared" si="36"/>
        <v>152.11000000000001</v>
      </c>
      <c r="Y863" s="8">
        <f t="shared" si="37"/>
        <v>0</v>
      </c>
      <c r="Z863" s="4"/>
    </row>
    <row r="864" spans="1:26" x14ac:dyDescent="0.25">
      <c r="A864" s="34">
        <v>27</v>
      </c>
      <c r="B864" s="31">
        <v>29</v>
      </c>
      <c r="C864" s="4" t="s">
        <v>1637</v>
      </c>
      <c r="D864" s="4" t="s">
        <v>1638</v>
      </c>
      <c r="E864" s="4" t="s">
        <v>1580</v>
      </c>
      <c r="F864" s="4" t="s">
        <v>1581</v>
      </c>
      <c r="G864" s="4" t="s">
        <v>1639</v>
      </c>
      <c r="H864" s="4"/>
      <c r="I864" s="24">
        <v>208</v>
      </c>
      <c r="J864" s="24">
        <v>80</v>
      </c>
      <c r="K864" s="24">
        <v>6</v>
      </c>
      <c r="L864" s="24">
        <v>20</v>
      </c>
      <c r="M864" s="24">
        <v>5</v>
      </c>
      <c r="O864" s="24">
        <v>4</v>
      </c>
      <c r="P864" s="24">
        <v>3</v>
      </c>
      <c r="Q864" s="24">
        <v>73</v>
      </c>
      <c r="T864" s="24">
        <v>2</v>
      </c>
      <c r="W864" s="24">
        <v>15</v>
      </c>
      <c r="X864" s="24">
        <f t="shared" si="36"/>
        <v>208</v>
      </c>
      <c r="Y864" s="8">
        <f t="shared" si="37"/>
        <v>0</v>
      </c>
      <c r="Z864" s="4"/>
    </row>
    <row r="865" spans="1:26" x14ac:dyDescent="0.25">
      <c r="A865" s="34">
        <v>31</v>
      </c>
      <c r="B865" s="31">
        <v>60</v>
      </c>
      <c r="C865" s="4" t="s">
        <v>1489</v>
      </c>
      <c r="D865" s="4" t="s">
        <v>1638</v>
      </c>
      <c r="E865" s="4" t="s">
        <v>1580</v>
      </c>
      <c r="F865" s="4" t="s">
        <v>1581</v>
      </c>
      <c r="G865" s="4" t="s">
        <v>1639</v>
      </c>
      <c r="H865" s="4"/>
      <c r="I865" s="24">
        <v>139.93</v>
      </c>
      <c r="J865" s="24">
        <v>127.43</v>
      </c>
      <c r="L865" s="24">
        <v>5.6</v>
      </c>
      <c r="M865" s="24">
        <v>0.5</v>
      </c>
      <c r="O865" s="24">
        <v>0.7</v>
      </c>
      <c r="P865" s="24">
        <v>2</v>
      </c>
      <c r="Q865" s="24">
        <v>2.7</v>
      </c>
      <c r="S865" s="24">
        <v>1</v>
      </c>
      <c r="X865" s="24">
        <f t="shared" si="36"/>
        <v>139.92999999999998</v>
      </c>
      <c r="Y865" s="8">
        <f t="shared" si="37"/>
        <v>0</v>
      </c>
      <c r="Z865" s="4"/>
    </row>
    <row r="866" spans="1:26" x14ac:dyDescent="0.25">
      <c r="A866" s="34">
        <v>55</v>
      </c>
      <c r="B866" s="31">
        <v>58</v>
      </c>
      <c r="C866" s="4" t="s">
        <v>2417</v>
      </c>
      <c r="D866" s="4" t="s">
        <v>2415</v>
      </c>
      <c r="E866" s="4" t="s">
        <v>15570</v>
      </c>
      <c r="F866" s="4" t="s">
        <v>1581</v>
      </c>
      <c r="G866" s="4" t="s">
        <v>2418</v>
      </c>
      <c r="H866" s="4" t="s">
        <v>286</v>
      </c>
      <c r="I866" s="24">
        <v>53.42</v>
      </c>
      <c r="J866" s="24">
        <v>48.83</v>
      </c>
      <c r="K866" s="24">
        <v>0.84</v>
      </c>
      <c r="O866" s="24">
        <v>2.34</v>
      </c>
      <c r="Q866" s="24">
        <v>0.96</v>
      </c>
      <c r="R866" s="39">
        <v>0.45</v>
      </c>
      <c r="S866" s="39"/>
      <c r="X866" s="24">
        <v>53.42</v>
      </c>
      <c r="Y866" s="8"/>
      <c r="Z866" s="4"/>
    </row>
    <row r="867" spans="1:26" x14ac:dyDescent="0.25">
      <c r="A867" s="34">
        <v>47</v>
      </c>
      <c r="B867" s="31">
        <v>50</v>
      </c>
      <c r="C867" s="4" t="s">
        <v>2404</v>
      </c>
      <c r="D867" s="4" t="s">
        <v>2396</v>
      </c>
      <c r="E867" s="4" t="s">
        <v>15570</v>
      </c>
      <c r="F867" s="4" t="s">
        <v>1581</v>
      </c>
      <c r="G867" s="4" t="s">
        <v>2405</v>
      </c>
      <c r="H867" s="4"/>
      <c r="I867" s="24">
        <v>213.18</v>
      </c>
      <c r="J867" s="24">
        <v>187.05</v>
      </c>
      <c r="K867" s="24">
        <v>7.7</v>
      </c>
      <c r="M867" s="24">
        <v>2.74</v>
      </c>
      <c r="O867" s="24">
        <v>10.119999999999999</v>
      </c>
      <c r="R867" s="24">
        <v>5.57</v>
      </c>
      <c r="X867" s="24">
        <v>213.18</v>
      </c>
      <c r="Y867" s="8"/>
      <c r="Z867" s="4"/>
    </row>
    <row r="868" spans="1:26" x14ac:dyDescent="0.25">
      <c r="A868" s="34">
        <v>34</v>
      </c>
      <c r="B868" s="31">
        <v>37</v>
      </c>
      <c r="C868" s="4" t="s">
        <v>2383</v>
      </c>
      <c r="D868" s="4" t="s">
        <v>2384</v>
      </c>
      <c r="E868" s="4" t="s">
        <v>15570</v>
      </c>
      <c r="F868" s="4" t="s">
        <v>1581</v>
      </c>
      <c r="G868" s="4" t="s">
        <v>2385</v>
      </c>
      <c r="H868" s="4" t="s">
        <v>391</v>
      </c>
      <c r="I868" s="24">
        <v>395.63</v>
      </c>
      <c r="J868" s="24">
        <v>287.55</v>
      </c>
      <c r="L868" s="24">
        <v>0.2</v>
      </c>
      <c r="M868" s="24">
        <v>6.15</v>
      </c>
      <c r="O868" s="24">
        <v>2.95</v>
      </c>
      <c r="R868" s="24">
        <f>10.48+5.8</f>
        <v>16.28</v>
      </c>
      <c r="T868" s="24">
        <v>82.5</v>
      </c>
      <c r="X868" s="24">
        <v>395.63</v>
      </c>
      <c r="Y868" s="8"/>
      <c r="Z868" s="4"/>
    </row>
    <row r="869" spans="1:26" x14ac:dyDescent="0.25">
      <c r="A869" s="34">
        <v>37</v>
      </c>
      <c r="B869" s="31">
        <v>40</v>
      </c>
      <c r="C869" s="4" t="s">
        <v>2387</v>
      </c>
      <c r="D869" s="4" t="s">
        <v>2384</v>
      </c>
      <c r="E869" s="4" t="s">
        <v>15570</v>
      </c>
      <c r="F869" s="4" t="s">
        <v>1581</v>
      </c>
      <c r="G869" s="4" t="s">
        <v>2385</v>
      </c>
      <c r="H869" s="4"/>
      <c r="I869" s="24">
        <v>151.72</v>
      </c>
      <c r="J869" s="24">
        <v>143.71</v>
      </c>
      <c r="M869" s="24">
        <v>3.5</v>
      </c>
      <c r="O869" s="24">
        <v>2.04</v>
      </c>
      <c r="R869" s="24">
        <v>2.4700000000000002</v>
      </c>
      <c r="X869" s="24">
        <v>151.72</v>
      </c>
      <c r="Y869" s="8"/>
      <c r="Z869" s="4"/>
    </row>
    <row r="870" spans="1:26" x14ac:dyDescent="0.25">
      <c r="A870" s="34">
        <v>42</v>
      </c>
      <c r="B870" s="31">
        <v>45</v>
      </c>
      <c r="C870" s="4" t="s">
        <v>2395</v>
      </c>
      <c r="D870" s="4" t="s">
        <v>2396</v>
      </c>
      <c r="E870" s="4" t="s">
        <v>15570</v>
      </c>
      <c r="F870" s="4" t="s">
        <v>1581</v>
      </c>
      <c r="G870" s="4" t="s">
        <v>2385</v>
      </c>
      <c r="H870" s="4" t="s">
        <v>2397</v>
      </c>
      <c r="I870" s="24">
        <v>314.25</v>
      </c>
      <c r="J870" s="24">
        <v>241.43</v>
      </c>
      <c r="K870" s="24">
        <v>30.48</v>
      </c>
      <c r="L870" s="24">
        <v>1.82</v>
      </c>
      <c r="M870" s="24">
        <v>7.48</v>
      </c>
      <c r="O870" s="24">
        <v>4.24</v>
      </c>
      <c r="P870" s="24">
        <v>24.04</v>
      </c>
      <c r="R870" s="24">
        <v>4.76</v>
      </c>
      <c r="X870" s="24">
        <v>314.25</v>
      </c>
      <c r="Y870" s="8"/>
      <c r="Z870" s="4"/>
    </row>
    <row r="871" spans="1:26" x14ac:dyDescent="0.25">
      <c r="A871" s="34">
        <v>4</v>
      </c>
      <c r="B871" s="31">
        <v>4</v>
      </c>
      <c r="C871" s="4" t="s">
        <v>2332</v>
      </c>
      <c r="D871" s="4" t="s">
        <v>2327</v>
      </c>
      <c r="E871" s="4" t="s">
        <v>15570</v>
      </c>
      <c r="F871" s="4" t="s">
        <v>1581</v>
      </c>
      <c r="G871" s="4" t="s">
        <v>2333</v>
      </c>
      <c r="H871" s="4" t="s">
        <v>2334</v>
      </c>
      <c r="I871" s="24">
        <v>131.44999999999999</v>
      </c>
      <c r="J871" s="24">
        <v>100.35</v>
      </c>
      <c r="K871" s="24">
        <v>2</v>
      </c>
      <c r="L871" s="24">
        <v>5.27</v>
      </c>
      <c r="M871" s="24">
        <v>5.85</v>
      </c>
      <c r="O871" s="24">
        <v>1</v>
      </c>
      <c r="Q871" s="24">
        <v>1.3</v>
      </c>
      <c r="R871" s="24">
        <v>5.33</v>
      </c>
      <c r="T871" s="24">
        <v>10.35</v>
      </c>
      <c r="X871" s="24">
        <v>131.44999999999999</v>
      </c>
      <c r="Y871" s="8"/>
      <c r="Z871" s="4"/>
    </row>
    <row r="872" spans="1:26" x14ac:dyDescent="0.25">
      <c r="A872" s="34">
        <v>31</v>
      </c>
      <c r="B872" s="31">
        <v>34</v>
      </c>
      <c r="C872" s="4" t="s">
        <v>2378</v>
      </c>
      <c r="D872" s="4" t="s">
        <v>2379</v>
      </c>
      <c r="E872" s="4" t="s">
        <v>15570</v>
      </c>
      <c r="F872" s="4" t="s">
        <v>1581</v>
      </c>
      <c r="G872" s="4" t="s">
        <v>590</v>
      </c>
      <c r="H872" s="4"/>
      <c r="I872" s="24">
        <v>194.4</v>
      </c>
      <c r="J872" s="24">
        <v>138.03</v>
      </c>
      <c r="K872" s="24">
        <v>28</v>
      </c>
      <c r="L872" s="24">
        <v>1</v>
      </c>
      <c r="M872" s="24">
        <v>9.35</v>
      </c>
      <c r="O872" s="24">
        <v>11.4</v>
      </c>
      <c r="Q872" s="24">
        <v>1.6</v>
      </c>
      <c r="R872" s="24">
        <v>4.0199999999999996</v>
      </c>
      <c r="X872" s="24">
        <v>193.4</v>
      </c>
      <c r="Y872" s="8">
        <v>1</v>
      </c>
      <c r="Z872" s="4"/>
    </row>
    <row r="873" spans="1:26" x14ac:dyDescent="0.25">
      <c r="A873" s="34">
        <v>49</v>
      </c>
      <c r="B873" s="31">
        <v>52</v>
      </c>
      <c r="C873" s="4" t="s">
        <v>2408</v>
      </c>
      <c r="D873" s="4" t="s">
        <v>2407</v>
      </c>
      <c r="E873" s="4" t="s">
        <v>15570</v>
      </c>
      <c r="F873" s="4" t="s">
        <v>1581</v>
      </c>
      <c r="G873" s="4" t="s">
        <v>590</v>
      </c>
      <c r="H873" s="4"/>
      <c r="I873" s="24">
        <v>263.58999999999997</v>
      </c>
      <c r="J873" s="24">
        <v>119.17</v>
      </c>
      <c r="K873" s="24">
        <v>24.04</v>
      </c>
      <c r="M873" s="39">
        <v>3.6</v>
      </c>
      <c r="N873" s="39"/>
      <c r="O873" s="24">
        <v>6.12</v>
      </c>
      <c r="P873" s="24">
        <v>42.82</v>
      </c>
      <c r="R873" s="39">
        <v>3.25</v>
      </c>
      <c r="S873" s="39"/>
      <c r="T873" s="24">
        <v>64.59</v>
      </c>
      <c r="X873" s="24">
        <v>263.58999999999997</v>
      </c>
      <c r="Y873" s="8"/>
      <c r="Z873" s="4"/>
    </row>
    <row r="874" spans="1:26" x14ac:dyDescent="0.25">
      <c r="A874" s="34">
        <v>18</v>
      </c>
      <c r="B874" s="31">
        <v>21</v>
      </c>
      <c r="C874" s="4" t="s">
        <v>2359</v>
      </c>
      <c r="D874" s="4" t="s">
        <v>2357</v>
      </c>
      <c r="E874" s="4" t="s">
        <v>15570</v>
      </c>
      <c r="F874" s="4" t="s">
        <v>1581</v>
      </c>
      <c r="G874" s="4" t="s">
        <v>2360</v>
      </c>
      <c r="H874" s="4" t="s">
        <v>1616</v>
      </c>
      <c r="I874" s="24">
        <v>79.64</v>
      </c>
      <c r="J874" s="24">
        <v>73.59</v>
      </c>
      <c r="K874" s="24">
        <v>0.5</v>
      </c>
      <c r="O874" s="24">
        <v>2.37</v>
      </c>
      <c r="P874" s="24">
        <v>0.24</v>
      </c>
      <c r="R874" s="24">
        <f>2.78+0.16</f>
        <v>2.94</v>
      </c>
      <c r="X874" s="24">
        <v>79.64</v>
      </c>
      <c r="Y874" s="8"/>
      <c r="Z874" s="4"/>
    </row>
    <row r="875" spans="1:26" x14ac:dyDescent="0.25">
      <c r="A875" s="34">
        <v>60</v>
      </c>
      <c r="B875" s="31">
        <v>63</v>
      </c>
      <c r="C875" s="4" t="s">
        <v>2425</v>
      </c>
      <c r="D875" s="4" t="s">
        <v>2420</v>
      </c>
      <c r="E875" s="4" t="s">
        <v>15570</v>
      </c>
      <c r="F875" s="4" t="s">
        <v>1581</v>
      </c>
      <c r="G875" s="4" t="s">
        <v>1609</v>
      </c>
      <c r="H875" s="4"/>
      <c r="I875" s="24">
        <v>120.48</v>
      </c>
      <c r="J875" s="24">
        <v>104.19</v>
      </c>
      <c r="K875" s="24">
        <v>2.6</v>
      </c>
      <c r="L875" s="24">
        <v>1.71</v>
      </c>
      <c r="M875" s="24">
        <v>3.2</v>
      </c>
      <c r="O875" s="24">
        <v>1.26</v>
      </c>
      <c r="Q875" s="24">
        <v>2.66</v>
      </c>
      <c r="R875" s="39">
        <v>1.86</v>
      </c>
      <c r="S875" s="39"/>
      <c r="X875" s="24">
        <v>117.48</v>
      </c>
      <c r="Y875" s="8">
        <v>3</v>
      </c>
      <c r="Z875" s="4"/>
    </row>
    <row r="876" spans="1:26" x14ac:dyDescent="0.25">
      <c r="A876" s="34">
        <v>33</v>
      </c>
      <c r="B876" s="31">
        <v>36</v>
      </c>
      <c r="C876" s="4" t="s">
        <v>2380</v>
      </c>
      <c r="D876" s="4" t="s">
        <v>2379</v>
      </c>
      <c r="E876" s="4" t="s">
        <v>15570</v>
      </c>
      <c r="F876" s="4" t="s">
        <v>1581</v>
      </c>
      <c r="G876" s="4" t="s">
        <v>2381</v>
      </c>
      <c r="H876" s="4" t="s">
        <v>2382</v>
      </c>
      <c r="I876" s="24">
        <v>297.72000000000003</v>
      </c>
      <c r="J876" s="24">
        <v>255.9</v>
      </c>
      <c r="K876" s="24">
        <v>23</v>
      </c>
      <c r="M876" s="24">
        <v>3.89</v>
      </c>
      <c r="O876" s="24">
        <v>6.23</v>
      </c>
      <c r="R876" s="24">
        <v>8.6999999999999993</v>
      </c>
      <c r="X876" s="24">
        <v>297.72000000000003</v>
      </c>
      <c r="Y876" s="8"/>
      <c r="Z876" s="4"/>
    </row>
    <row r="877" spans="1:26" x14ac:dyDescent="0.25">
      <c r="A877" s="34">
        <v>21</v>
      </c>
      <c r="B877" s="31">
        <v>24</v>
      </c>
      <c r="C877" s="4" t="s">
        <v>2365</v>
      </c>
      <c r="D877" s="4" t="s">
        <v>2357</v>
      </c>
      <c r="E877" s="4" t="s">
        <v>15570</v>
      </c>
      <c r="F877" s="4" t="s">
        <v>1581</v>
      </c>
      <c r="G877" s="4" t="s">
        <v>2366</v>
      </c>
      <c r="H877" s="4"/>
      <c r="I877" s="24">
        <v>416.7</v>
      </c>
      <c r="J877" s="24">
        <v>287.69</v>
      </c>
      <c r="K877" s="24">
        <v>60.15</v>
      </c>
      <c r="L877" s="24">
        <v>23.76</v>
      </c>
      <c r="M877" s="24">
        <v>2.6</v>
      </c>
      <c r="O877" s="24">
        <v>5.7</v>
      </c>
      <c r="R877" s="24">
        <v>13.99</v>
      </c>
      <c r="T877" s="24">
        <v>13.8</v>
      </c>
      <c r="W877" s="24">
        <v>9.01</v>
      </c>
      <c r="X877" s="24">
        <v>416.7</v>
      </c>
      <c r="Y877" s="8"/>
      <c r="Z877" s="4"/>
    </row>
    <row r="878" spans="1:26" x14ac:dyDescent="0.25">
      <c r="A878" s="34">
        <v>15</v>
      </c>
      <c r="B878" s="31">
        <v>17</v>
      </c>
      <c r="C878" s="4" t="s">
        <v>2353</v>
      </c>
      <c r="D878" s="4" t="s">
        <v>2352</v>
      </c>
      <c r="E878" s="4" t="s">
        <v>15570</v>
      </c>
      <c r="F878" s="4" t="s">
        <v>1581</v>
      </c>
      <c r="G878" s="4" t="s">
        <v>685</v>
      </c>
      <c r="H878" s="4" t="s">
        <v>22</v>
      </c>
      <c r="I878" s="24">
        <v>785.53</v>
      </c>
      <c r="J878" s="24">
        <v>239.04</v>
      </c>
      <c r="K878" s="24">
        <v>95.64</v>
      </c>
      <c r="L878" s="24">
        <v>12.5</v>
      </c>
      <c r="M878" s="24">
        <v>3.68</v>
      </c>
      <c r="O878" s="24">
        <v>2.66</v>
      </c>
      <c r="R878" s="24">
        <f>13.13+7.27</f>
        <v>20.399999999999999</v>
      </c>
      <c r="T878" s="24">
        <v>411.61</v>
      </c>
      <c r="X878" s="24">
        <v>785.53</v>
      </c>
      <c r="Y878" s="8"/>
      <c r="Z878" s="4"/>
    </row>
    <row r="879" spans="1:26" x14ac:dyDescent="0.25">
      <c r="A879" s="34">
        <v>1</v>
      </c>
      <c r="B879" s="31">
        <v>1</v>
      </c>
      <c r="C879" s="4" t="s">
        <v>2326</v>
      </c>
      <c r="D879" s="4" t="s">
        <v>2327</v>
      </c>
      <c r="E879" s="4" t="s">
        <v>15570</v>
      </c>
      <c r="F879" s="4" t="s">
        <v>1581</v>
      </c>
      <c r="G879" s="4" t="s">
        <v>2328</v>
      </c>
      <c r="H879" s="4" t="s">
        <v>1420</v>
      </c>
      <c r="I879" s="24">
        <v>400.27</v>
      </c>
      <c r="J879" s="24">
        <v>184</v>
      </c>
      <c r="K879" s="24">
        <v>5.6</v>
      </c>
      <c r="M879" s="24">
        <v>5.4</v>
      </c>
      <c r="O879" s="24">
        <v>1.25</v>
      </c>
      <c r="Q879" s="24">
        <v>43.58</v>
      </c>
      <c r="R879" s="24">
        <v>15.53</v>
      </c>
      <c r="T879" s="24">
        <v>144.91</v>
      </c>
      <c r="X879" s="24">
        <v>400.27</v>
      </c>
      <c r="Y879" s="8"/>
      <c r="Z879" s="4"/>
    </row>
    <row r="880" spans="1:26" x14ac:dyDescent="0.25">
      <c r="A880" s="34">
        <v>53</v>
      </c>
      <c r="B880" s="31">
        <v>56</v>
      </c>
      <c r="C880" s="4" t="s">
        <v>2412</v>
      </c>
      <c r="D880" s="4" t="s">
        <v>2413</v>
      </c>
      <c r="E880" s="4" t="s">
        <v>15570</v>
      </c>
      <c r="F880" s="4" t="s">
        <v>1581</v>
      </c>
      <c r="G880" s="4" t="s">
        <v>2328</v>
      </c>
      <c r="H880" s="4"/>
      <c r="I880" s="24">
        <v>217</v>
      </c>
      <c r="J880" s="24">
        <v>59.8</v>
      </c>
      <c r="K880" s="24">
        <v>7</v>
      </c>
      <c r="L880" s="24">
        <v>3.4</v>
      </c>
      <c r="M880" s="39">
        <v>1.1000000000000001</v>
      </c>
      <c r="N880" s="39"/>
      <c r="O880" s="24">
        <v>2</v>
      </c>
      <c r="P880" s="24">
        <v>50</v>
      </c>
      <c r="Q880" s="24">
        <v>2</v>
      </c>
      <c r="R880" s="39">
        <v>1</v>
      </c>
      <c r="S880" s="39"/>
      <c r="T880" s="24">
        <v>90.7</v>
      </c>
      <c r="X880" s="24">
        <v>217</v>
      </c>
      <c r="Y880" s="8"/>
      <c r="Z880" s="4"/>
    </row>
    <row r="881" spans="1:26" x14ac:dyDescent="0.25">
      <c r="A881" s="34">
        <v>41</v>
      </c>
      <c r="B881" s="31">
        <v>44</v>
      </c>
      <c r="C881" s="4" t="s">
        <v>2393</v>
      </c>
      <c r="D881" s="4" t="s">
        <v>2384</v>
      </c>
      <c r="E881" s="4" t="s">
        <v>15570</v>
      </c>
      <c r="F881" s="4" t="s">
        <v>1581</v>
      </c>
      <c r="G881" s="4" t="s">
        <v>2394</v>
      </c>
      <c r="H881" s="4"/>
      <c r="I881" s="24">
        <v>214.82</v>
      </c>
      <c r="J881" s="24">
        <v>203.87</v>
      </c>
      <c r="M881" s="24">
        <v>2</v>
      </c>
      <c r="O881" s="24">
        <v>5.92</v>
      </c>
      <c r="R881" s="24">
        <v>3.03</v>
      </c>
      <c r="Y881" s="8"/>
      <c r="Z881" s="4"/>
    </row>
    <row r="882" spans="1:26" x14ac:dyDescent="0.25">
      <c r="A882" s="34">
        <v>57</v>
      </c>
      <c r="B882" s="31">
        <v>60</v>
      </c>
      <c r="C882" s="4" t="s">
        <v>2419</v>
      </c>
      <c r="D882" s="4" t="s">
        <v>2420</v>
      </c>
      <c r="E882" s="4" t="s">
        <v>15570</v>
      </c>
      <c r="F882" s="4" t="s">
        <v>1581</v>
      </c>
      <c r="G882" s="4" t="s">
        <v>2421</v>
      </c>
      <c r="H882" s="4"/>
      <c r="I882" s="24">
        <v>852.13</v>
      </c>
      <c r="J882" s="24">
        <v>205.1</v>
      </c>
      <c r="K882" s="24">
        <v>28.07</v>
      </c>
      <c r="L882" s="24">
        <v>3.28</v>
      </c>
      <c r="M882" s="39">
        <v>2</v>
      </c>
      <c r="N882" s="39"/>
      <c r="O882" s="24">
        <v>7.72</v>
      </c>
      <c r="P882" s="24">
        <f>16.21+7.07</f>
        <v>23.28</v>
      </c>
      <c r="Q882" s="24">
        <v>1.53</v>
      </c>
      <c r="R882" s="39">
        <v>5.22</v>
      </c>
      <c r="S882" s="39"/>
      <c r="T882" s="24">
        <v>575.92999999999995</v>
      </c>
      <c r="Y882" s="8"/>
      <c r="Z882" s="4"/>
    </row>
    <row r="883" spans="1:26" x14ac:dyDescent="0.25">
      <c r="A883" s="34">
        <v>7</v>
      </c>
      <c r="B883" s="31">
        <v>7</v>
      </c>
      <c r="C883" s="4" t="s">
        <v>15216</v>
      </c>
      <c r="D883" s="4" t="s">
        <v>2327</v>
      </c>
      <c r="E883" s="4" t="s">
        <v>15570</v>
      </c>
      <c r="F883" s="4" t="s">
        <v>1581</v>
      </c>
      <c r="G883" s="4" t="s">
        <v>15215</v>
      </c>
      <c r="H883" s="4" t="s">
        <v>2231</v>
      </c>
      <c r="I883" s="24">
        <v>84.12</v>
      </c>
      <c r="J883" s="24">
        <v>68.69</v>
      </c>
      <c r="K883" s="24">
        <v>7</v>
      </c>
      <c r="L883" s="24">
        <v>4.8</v>
      </c>
      <c r="M883" s="24">
        <v>0.77</v>
      </c>
      <c r="O883" s="24">
        <v>0.76</v>
      </c>
      <c r="R883" s="24">
        <v>2.1</v>
      </c>
      <c r="Y883" s="8"/>
      <c r="Z883" s="4"/>
    </row>
    <row r="884" spans="1:26" x14ac:dyDescent="0.25">
      <c r="A884" s="34">
        <v>3</v>
      </c>
      <c r="B884" s="31">
        <v>3</v>
      </c>
      <c r="C884" s="4" t="s">
        <v>2331</v>
      </c>
      <c r="D884" s="4" t="s">
        <v>2327</v>
      </c>
      <c r="E884" s="4" t="s">
        <v>15570</v>
      </c>
      <c r="F884" s="4" t="s">
        <v>1581</v>
      </c>
      <c r="G884" s="4" t="s">
        <v>6884</v>
      </c>
      <c r="H884" s="4" t="s">
        <v>39</v>
      </c>
      <c r="I884" s="24">
        <v>316.94</v>
      </c>
      <c r="J884" s="24">
        <v>138.08000000000001</v>
      </c>
      <c r="K884" s="24">
        <v>16.489999999999998</v>
      </c>
      <c r="L884" s="24">
        <v>2</v>
      </c>
      <c r="M884" s="24">
        <v>3</v>
      </c>
      <c r="O884" s="24">
        <v>2</v>
      </c>
      <c r="P884" s="24">
        <v>69</v>
      </c>
      <c r="Q884" s="24">
        <v>41.33</v>
      </c>
      <c r="R884" s="24">
        <v>13.68</v>
      </c>
      <c r="T884" s="24">
        <v>31.36</v>
      </c>
      <c r="Y884" s="8"/>
      <c r="Z884" s="4"/>
    </row>
    <row r="885" spans="1:26" x14ac:dyDescent="0.25">
      <c r="A885" s="34">
        <v>8</v>
      </c>
      <c r="B885" s="31">
        <v>8</v>
      </c>
      <c r="C885" s="4" t="s">
        <v>2338</v>
      </c>
      <c r="D885" s="4" t="s">
        <v>2327</v>
      </c>
      <c r="E885" s="4" t="s">
        <v>15570</v>
      </c>
      <c r="F885" s="4" t="s">
        <v>1581</v>
      </c>
      <c r="G885" s="4" t="s">
        <v>2339</v>
      </c>
      <c r="H885" s="4" t="s">
        <v>2340</v>
      </c>
      <c r="I885" s="24">
        <v>461.12</v>
      </c>
      <c r="J885" s="24">
        <v>84.24</v>
      </c>
      <c r="K885" s="24">
        <v>50.3</v>
      </c>
      <c r="L885" s="24">
        <v>2</v>
      </c>
      <c r="M885" s="24">
        <v>2.88</v>
      </c>
      <c r="O885" s="24">
        <v>1.37</v>
      </c>
      <c r="Q885" s="24">
        <v>25.93</v>
      </c>
      <c r="R885" s="24">
        <v>14.68</v>
      </c>
      <c r="T885" s="24">
        <f>183.71+96.01</f>
        <v>279.72000000000003</v>
      </c>
      <c r="Y885" s="8"/>
      <c r="Z885" s="4"/>
    </row>
    <row r="886" spans="1:26" x14ac:dyDescent="0.25">
      <c r="A886" s="34">
        <v>32</v>
      </c>
      <c r="B886" s="31">
        <v>35</v>
      </c>
      <c r="C886" s="4" t="s">
        <v>2379</v>
      </c>
      <c r="D886" s="4" t="s">
        <v>2379</v>
      </c>
      <c r="E886" s="4" t="s">
        <v>15570</v>
      </c>
      <c r="F886" s="4" t="s">
        <v>1581</v>
      </c>
      <c r="G886" s="4" t="s">
        <v>413</v>
      </c>
      <c r="H886" s="4" t="s">
        <v>429</v>
      </c>
      <c r="I886" s="24">
        <v>549.05999999999995</v>
      </c>
      <c r="J886" s="24">
        <v>422.15</v>
      </c>
      <c r="K886" s="24">
        <v>18.71</v>
      </c>
      <c r="M886" s="24">
        <v>4.05</v>
      </c>
      <c r="O886" s="24">
        <v>6.5</v>
      </c>
      <c r="P886" s="24">
        <f>1.09+33.2</f>
        <v>34.290000000000006</v>
      </c>
      <c r="R886" s="24">
        <v>12.44</v>
      </c>
      <c r="T886" s="24">
        <v>50.92</v>
      </c>
      <c r="Y886" s="8"/>
      <c r="Z886" s="4"/>
    </row>
    <row r="887" spans="1:26" x14ac:dyDescent="0.25">
      <c r="A887" s="34">
        <v>6</v>
      </c>
      <c r="B887" s="31">
        <v>6</v>
      </c>
      <c r="C887" s="4" t="s">
        <v>2336</v>
      </c>
      <c r="D887" s="4" t="s">
        <v>2327</v>
      </c>
      <c r="E887" s="4" t="s">
        <v>15570</v>
      </c>
      <c r="F887" s="4" t="s">
        <v>1581</v>
      </c>
      <c r="G887" s="4" t="s">
        <v>2337</v>
      </c>
      <c r="H887" s="4" t="s">
        <v>39</v>
      </c>
      <c r="I887" s="24">
        <v>73.75</v>
      </c>
      <c r="J887" s="24">
        <v>67.260000000000005</v>
      </c>
      <c r="K887" s="24">
        <v>3.25</v>
      </c>
      <c r="M887" s="24">
        <v>0.5</v>
      </c>
      <c r="O887" s="24">
        <v>1.08</v>
      </c>
      <c r="Q887" s="24">
        <v>0.13</v>
      </c>
      <c r="R887" s="24">
        <v>1.53</v>
      </c>
      <c r="Y887" s="8"/>
      <c r="Z887" s="4"/>
    </row>
    <row r="888" spans="1:26" x14ac:dyDescent="0.25">
      <c r="A888" s="34">
        <v>9</v>
      </c>
      <c r="B888" s="31">
        <v>9</v>
      </c>
      <c r="C888" s="4" t="s">
        <v>2341</v>
      </c>
      <c r="D888" s="4" t="s">
        <v>2327</v>
      </c>
      <c r="E888" s="4" t="s">
        <v>15570</v>
      </c>
      <c r="F888" s="4" t="s">
        <v>1581</v>
      </c>
      <c r="G888" s="4" t="s">
        <v>2342</v>
      </c>
      <c r="H888" s="4" t="s">
        <v>2340</v>
      </c>
      <c r="I888" s="24">
        <v>167.93</v>
      </c>
      <c r="J888" s="24">
        <v>40</v>
      </c>
      <c r="K888" s="24">
        <v>3.5</v>
      </c>
      <c r="O888" s="24">
        <v>1.96</v>
      </c>
      <c r="Q888" s="24">
        <v>121.5</v>
      </c>
      <c r="R888" s="24">
        <v>0.97</v>
      </c>
      <c r="Y888" s="8"/>
      <c r="Z888" s="4"/>
    </row>
    <row r="889" spans="1:26" x14ac:dyDescent="0.25">
      <c r="A889" s="34">
        <v>23</v>
      </c>
      <c r="B889" s="31">
        <v>26</v>
      </c>
      <c r="C889" s="4" t="s">
        <v>2368</v>
      </c>
      <c r="D889" s="4" t="s">
        <v>2369</v>
      </c>
      <c r="E889" s="4" t="s">
        <v>15570</v>
      </c>
      <c r="F889" s="4" t="s">
        <v>1581</v>
      </c>
      <c r="G889" s="4" t="s">
        <v>2370</v>
      </c>
      <c r="H889" s="4" t="s">
        <v>558</v>
      </c>
      <c r="I889" s="24">
        <v>269.85000000000002</v>
      </c>
      <c r="J889" s="24">
        <v>227.67</v>
      </c>
      <c r="K889" s="24">
        <v>27.87</v>
      </c>
      <c r="M889" s="24">
        <v>1.44</v>
      </c>
      <c r="O889" s="24">
        <v>3.13</v>
      </c>
      <c r="R889" s="24">
        <v>8.58</v>
      </c>
      <c r="T889" s="24">
        <v>1.1599999999999999</v>
      </c>
      <c r="Y889" s="8"/>
      <c r="Z889" s="4"/>
    </row>
    <row r="890" spans="1:26" x14ac:dyDescent="0.25">
      <c r="A890" s="34">
        <v>35</v>
      </c>
      <c r="B890" s="31">
        <v>38</v>
      </c>
      <c r="C890" s="4" t="s">
        <v>2386</v>
      </c>
      <c r="D890" s="4" t="s">
        <v>2384</v>
      </c>
      <c r="E890" s="4" t="s">
        <v>15570</v>
      </c>
      <c r="F890" s="4" t="s">
        <v>1581</v>
      </c>
      <c r="G890" s="4" t="s">
        <v>141</v>
      </c>
      <c r="H890" s="4"/>
      <c r="I890" s="24">
        <v>362.93</v>
      </c>
      <c r="J890" s="24">
        <v>281.08</v>
      </c>
      <c r="K890" s="24">
        <v>8.69</v>
      </c>
      <c r="L890" s="24">
        <v>8.11</v>
      </c>
      <c r="M890" s="24">
        <v>5</v>
      </c>
      <c r="O890" s="24">
        <v>10.31</v>
      </c>
      <c r="R890" s="24">
        <v>3.94</v>
      </c>
      <c r="T890" s="24">
        <v>45.8</v>
      </c>
      <c r="Y890" s="8"/>
      <c r="Z890" s="4"/>
    </row>
    <row r="891" spans="1:26" x14ac:dyDescent="0.25">
      <c r="A891" s="34">
        <v>50</v>
      </c>
      <c r="B891" s="31">
        <v>53</v>
      </c>
      <c r="C891" s="4" t="s">
        <v>2021</v>
      </c>
      <c r="D891" s="4" t="s">
        <v>2407</v>
      </c>
      <c r="E891" s="4" t="s">
        <v>15570</v>
      </c>
      <c r="F891" s="4" t="s">
        <v>1581</v>
      </c>
      <c r="G891" s="4" t="s">
        <v>2409</v>
      </c>
      <c r="H891" s="4"/>
      <c r="I891" s="24">
        <v>160.31</v>
      </c>
      <c r="J891" s="24">
        <v>71.06</v>
      </c>
      <c r="K891" s="24">
        <v>7.61</v>
      </c>
      <c r="L891" s="24">
        <v>5.12</v>
      </c>
      <c r="M891" s="39">
        <v>3</v>
      </c>
      <c r="N891" s="39"/>
      <c r="O891" s="24">
        <v>12</v>
      </c>
      <c r="Q891" s="24">
        <v>0.04</v>
      </c>
      <c r="R891" s="39">
        <v>2.82</v>
      </c>
      <c r="S891" s="39"/>
      <c r="T891" s="24">
        <v>53.1</v>
      </c>
      <c r="W891" s="24">
        <v>5.56</v>
      </c>
      <c r="Y891" s="8"/>
      <c r="Z891" s="4"/>
    </row>
    <row r="892" spans="1:26" x14ac:dyDescent="0.25">
      <c r="A892" s="34">
        <v>11</v>
      </c>
      <c r="B892" s="31">
        <v>12</v>
      </c>
      <c r="C892" s="4" t="s">
        <v>2345</v>
      </c>
      <c r="D892" s="4" t="s">
        <v>2346</v>
      </c>
      <c r="E892" s="4" t="s">
        <v>15570</v>
      </c>
      <c r="F892" s="4" t="s">
        <v>1581</v>
      </c>
      <c r="G892" s="4" t="s">
        <v>2347</v>
      </c>
      <c r="H892" s="4" t="s">
        <v>1616</v>
      </c>
      <c r="I892" s="24">
        <v>649.01</v>
      </c>
      <c r="J892" s="24">
        <v>142.6</v>
      </c>
      <c r="K892" s="24">
        <v>50.64</v>
      </c>
      <c r="L892" s="24">
        <v>50.2</v>
      </c>
      <c r="M892" s="24">
        <v>9.16</v>
      </c>
      <c r="O892" s="24">
        <v>4.3899999999999997</v>
      </c>
      <c r="Q892" s="24">
        <v>5.21</v>
      </c>
      <c r="R892" s="24">
        <v>9.61</v>
      </c>
      <c r="T892" s="24">
        <v>377.2</v>
      </c>
      <c r="Y892" s="8"/>
      <c r="Z892" s="4"/>
    </row>
    <row r="893" spans="1:26" x14ac:dyDescent="0.25">
      <c r="A893" s="34">
        <v>30</v>
      </c>
      <c r="B893" s="31">
        <v>33</v>
      </c>
      <c r="C893" s="4" t="s">
        <v>2376</v>
      </c>
      <c r="D893" s="4" t="s">
        <v>2376</v>
      </c>
      <c r="E893" s="4" t="s">
        <v>15570</v>
      </c>
      <c r="F893" s="4" t="s">
        <v>1581</v>
      </c>
      <c r="G893" s="4" t="s">
        <v>2377</v>
      </c>
      <c r="H893" s="4" t="s">
        <v>237</v>
      </c>
      <c r="I893" s="24">
        <v>292.42</v>
      </c>
      <c r="J893" s="24">
        <v>149.74</v>
      </c>
      <c r="K893" s="24">
        <v>27.3</v>
      </c>
      <c r="M893" s="24">
        <v>4</v>
      </c>
      <c r="O893" s="24">
        <v>3.64</v>
      </c>
      <c r="P893" s="24">
        <v>1.98</v>
      </c>
      <c r="R893" s="24">
        <v>5.49</v>
      </c>
      <c r="T893" s="24">
        <v>96.26</v>
      </c>
      <c r="Y893" s="8"/>
      <c r="Z893" s="4"/>
    </row>
    <row r="894" spans="1:26" x14ac:dyDescent="0.25">
      <c r="A894" s="34">
        <v>5</v>
      </c>
      <c r="B894" s="31">
        <v>5</v>
      </c>
      <c r="C894" s="4" t="s">
        <v>2335</v>
      </c>
      <c r="D894" s="4" t="s">
        <v>2327</v>
      </c>
      <c r="E894" s="4" t="s">
        <v>15570</v>
      </c>
      <c r="F894" s="4" t="s">
        <v>1581</v>
      </c>
      <c r="G894" s="4" t="s">
        <v>156</v>
      </c>
      <c r="H894" s="4" t="s">
        <v>39</v>
      </c>
      <c r="I894" s="24">
        <v>86.04</v>
      </c>
      <c r="J894" s="24">
        <v>52.79</v>
      </c>
      <c r="K894" s="24">
        <v>7.67</v>
      </c>
      <c r="L894" s="24">
        <v>15.3</v>
      </c>
      <c r="M894" s="24">
        <v>0.7</v>
      </c>
      <c r="O894" s="24">
        <v>1.1399999999999999</v>
      </c>
      <c r="P894" s="24">
        <v>0.14000000000000001</v>
      </c>
      <c r="R894" s="24">
        <v>2.15</v>
      </c>
      <c r="T894" s="24">
        <v>6.15</v>
      </c>
      <c r="Y894" s="8"/>
      <c r="Z894" s="4"/>
    </row>
    <row r="895" spans="1:26" x14ac:dyDescent="0.25">
      <c r="A895" s="34">
        <v>25</v>
      </c>
      <c r="B895" s="31">
        <v>28</v>
      </c>
      <c r="C895" s="4" t="s">
        <v>1614</v>
      </c>
      <c r="D895" s="4" t="s">
        <v>2369</v>
      </c>
      <c r="E895" s="4" t="s">
        <v>15570</v>
      </c>
      <c r="F895" s="4" t="s">
        <v>1581</v>
      </c>
      <c r="G895" s="4" t="s">
        <v>2372</v>
      </c>
      <c r="H895" s="4" t="s">
        <v>230</v>
      </c>
      <c r="I895" s="24">
        <v>761.43</v>
      </c>
      <c r="J895" s="24">
        <v>196.8</v>
      </c>
      <c r="K895" s="24">
        <v>1.35</v>
      </c>
      <c r="L895" s="24">
        <v>2.81</v>
      </c>
      <c r="M895" s="24">
        <v>5.39</v>
      </c>
      <c r="O895" s="24">
        <v>6.54</v>
      </c>
      <c r="P895" s="24">
        <v>25.29</v>
      </c>
      <c r="R895" s="24">
        <v>3.25</v>
      </c>
      <c r="T895" s="24">
        <v>520</v>
      </c>
      <c r="Y895" s="8"/>
      <c r="Z895" s="4"/>
    </row>
    <row r="896" spans="1:26" x14ac:dyDescent="0.25">
      <c r="A896" s="34">
        <v>26</v>
      </c>
      <c r="B896" s="31">
        <v>29</v>
      </c>
      <c r="C896" s="4" t="s">
        <v>15217</v>
      </c>
      <c r="D896" s="4" t="s">
        <v>2369</v>
      </c>
      <c r="E896" s="4" t="s">
        <v>15570</v>
      </c>
      <c r="F896" s="4" t="s">
        <v>1581</v>
      </c>
      <c r="G896" s="4" t="s">
        <v>2372</v>
      </c>
      <c r="H896" s="4" t="s">
        <v>230</v>
      </c>
      <c r="I896" s="24">
        <v>554.57000000000005</v>
      </c>
      <c r="J896" s="24">
        <f>189.76+37.09</f>
        <v>226.85</v>
      </c>
      <c r="K896" s="24">
        <v>7.5</v>
      </c>
      <c r="M896" s="24">
        <v>3.27</v>
      </c>
      <c r="O896" s="24">
        <v>2.87</v>
      </c>
      <c r="R896" s="24">
        <v>7.81</v>
      </c>
      <c r="T896" s="24">
        <v>306.27</v>
      </c>
      <c r="Y896" s="8"/>
      <c r="Z896" s="4"/>
    </row>
    <row r="897" spans="1:26" x14ac:dyDescent="0.25">
      <c r="A897" s="34">
        <v>27</v>
      </c>
      <c r="B897" s="31">
        <v>30</v>
      </c>
      <c r="C897" s="4" t="s">
        <v>2373</v>
      </c>
      <c r="D897" s="4" t="s">
        <v>2369</v>
      </c>
      <c r="E897" s="4" t="s">
        <v>15570</v>
      </c>
      <c r="F897" s="4" t="s">
        <v>1581</v>
      </c>
      <c r="G897" s="4" t="s">
        <v>2372</v>
      </c>
      <c r="H897" s="4" t="s">
        <v>230</v>
      </c>
      <c r="I897" s="24">
        <v>321.47000000000003</v>
      </c>
      <c r="J897" s="24">
        <v>239.8</v>
      </c>
      <c r="M897" s="24">
        <v>1.03</v>
      </c>
      <c r="O897" s="24">
        <v>3.57</v>
      </c>
      <c r="R897" s="24">
        <v>7.07</v>
      </c>
      <c r="T897" s="24">
        <v>70</v>
      </c>
      <c r="Y897" s="8"/>
      <c r="Z897" s="4"/>
    </row>
    <row r="898" spans="1:26" x14ac:dyDescent="0.25">
      <c r="A898" s="34">
        <v>20</v>
      </c>
      <c r="B898" s="31">
        <v>23</v>
      </c>
      <c r="C898" s="4" t="s">
        <v>2363</v>
      </c>
      <c r="D898" s="4" t="s">
        <v>2357</v>
      </c>
      <c r="E898" s="4" t="s">
        <v>15570</v>
      </c>
      <c r="F898" s="4" t="s">
        <v>1581</v>
      </c>
      <c r="G898" s="4" t="s">
        <v>2364</v>
      </c>
      <c r="H898" s="4" t="s">
        <v>245</v>
      </c>
      <c r="I898" s="24">
        <v>267.19</v>
      </c>
      <c r="J898" s="24">
        <v>180.2</v>
      </c>
      <c r="K898" s="24">
        <v>9</v>
      </c>
      <c r="L898" s="24">
        <v>44.95</v>
      </c>
      <c r="O898" s="24">
        <v>9.0299999999999994</v>
      </c>
      <c r="P898" s="24">
        <v>13.5</v>
      </c>
      <c r="R898" s="24">
        <v>8.1</v>
      </c>
      <c r="W898" s="24">
        <v>2.41</v>
      </c>
      <c r="Y898" s="8"/>
      <c r="Z898" s="4"/>
    </row>
    <row r="899" spans="1:26" x14ac:dyDescent="0.25">
      <c r="A899" s="34">
        <v>24</v>
      </c>
      <c r="B899" s="31">
        <v>27</v>
      </c>
      <c r="C899" s="4" t="s">
        <v>2371</v>
      </c>
      <c r="D899" s="4" t="s">
        <v>2369</v>
      </c>
      <c r="E899" s="4" t="s">
        <v>15570</v>
      </c>
      <c r="F899" s="4" t="s">
        <v>1581</v>
      </c>
      <c r="G899" s="4" t="s">
        <v>2034</v>
      </c>
      <c r="H899" s="4" t="s">
        <v>39</v>
      </c>
      <c r="I899" s="24">
        <v>163.26</v>
      </c>
      <c r="J899" s="24">
        <v>131.82</v>
      </c>
      <c r="K899" s="24">
        <v>13.1</v>
      </c>
      <c r="M899" s="24">
        <v>10.62</v>
      </c>
      <c r="O899" s="24">
        <v>3.79</v>
      </c>
      <c r="R899" s="24">
        <v>3.93</v>
      </c>
      <c r="Y899" s="8"/>
      <c r="Z899" s="4"/>
    </row>
    <row r="900" spans="1:26" x14ac:dyDescent="0.25">
      <c r="A900" s="34">
        <v>16</v>
      </c>
      <c r="B900" s="31">
        <v>19</v>
      </c>
      <c r="C900" s="4" t="s">
        <v>2354</v>
      </c>
      <c r="D900" s="4" t="s">
        <v>2352</v>
      </c>
      <c r="E900" s="4" t="s">
        <v>15570</v>
      </c>
      <c r="F900" s="4" t="s">
        <v>1581</v>
      </c>
      <c r="G900" s="4" t="s">
        <v>2355</v>
      </c>
      <c r="H900" s="4" t="s">
        <v>1613</v>
      </c>
      <c r="I900" s="24">
        <v>369.94</v>
      </c>
      <c r="J900" s="24">
        <v>331</v>
      </c>
      <c r="M900" s="24">
        <v>3.9</v>
      </c>
      <c r="O900" s="24">
        <v>8.5500000000000007</v>
      </c>
      <c r="R900" s="24">
        <v>8.1999999999999993</v>
      </c>
      <c r="T900" s="24">
        <v>18.29</v>
      </c>
      <c r="Y900" s="8"/>
      <c r="Z900" s="4"/>
    </row>
    <row r="901" spans="1:26" x14ac:dyDescent="0.25">
      <c r="A901" s="34">
        <v>63</v>
      </c>
      <c r="B901" s="31">
        <v>66</v>
      </c>
      <c r="C901" s="4" t="s">
        <v>2428</v>
      </c>
      <c r="D901" s="4" t="s">
        <v>2185</v>
      </c>
      <c r="E901" s="4" t="s">
        <v>15570</v>
      </c>
      <c r="F901" s="4" t="s">
        <v>1581</v>
      </c>
      <c r="G901" s="4" t="s">
        <v>2429</v>
      </c>
      <c r="H901" s="4" t="s">
        <v>292</v>
      </c>
      <c r="I901" s="24">
        <v>698.87</v>
      </c>
      <c r="J901" s="24">
        <v>246.67</v>
      </c>
      <c r="K901" s="24">
        <v>26.5</v>
      </c>
      <c r="L901" s="24">
        <v>10.4</v>
      </c>
      <c r="M901" s="39">
        <v>9.6</v>
      </c>
      <c r="N901" s="39"/>
      <c r="P901" s="24">
        <v>1.4</v>
      </c>
      <c r="Q901" s="24">
        <v>3.95</v>
      </c>
      <c r="T901" s="24">
        <v>400.35</v>
      </c>
      <c r="Y901" s="8"/>
      <c r="Z901" s="4"/>
    </row>
    <row r="902" spans="1:26" x14ac:dyDescent="0.25">
      <c r="A902" s="34">
        <v>44</v>
      </c>
      <c r="B902" s="31">
        <v>47</v>
      </c>
      <c r="C902" s="4" t="s">
        <v>2400</v>
      </c>
      <c r="D902" s="4" t="s">
        <v>2396</v>
      </c>
      <c r="E902" s="4" t="s">
        <v>15570</v>
      </c>
      <c r="F902" s="4" t="s">
        <v>1581</v>
      </c>
      <c r="G902" s="4" t="s">
        <v>2209</v>
      </c>
      <c r="H902" s="4"/>
      <c r="I902" s="24">
        <v>181.34</v>
      </c>
      <c r="J902" s="24">
        <v>165.5</v>
      </c>
      <c r="L902" s="24">
        <v>1.21</v>
      </c>
      <c r="M902" s="24">
        <v>7.5</v>
      </c>
      <c r="O902" s="24">
        <v>4.3499999999999996</v>
      </c>
      <c r="R902" s="24">
        <v>2.71</v>
      </c>
      <c r="Y902" s="8"/>
      <c r="Z902" s="4"/>
    </row>
    <row r="903" spans="1:26" x14ac:dyDescent="0.25">
      <c r="A903" s="34">
        <v>45</v>
      </c>
      <c r="B903" s="31">
        <v>48</v>
      </c>
      <c r="C903" s="4" t="s">
        <v>2401</v>
      </c>
      <c r="D903" s="4" t="s">
        <v>2396</v>
      </c>
      <c r="E903" s="4" t="s">
        <v>15570</v>
      </c>
      <c r="F903" s="4" t="s">
        <v>1581</v>
      </c>
      <c r="G903" s="4" t="s">
        <v>2402</v>
      </c>
      <c r="H903" s="4"/>
      <c r="I903" s="24">
        <v>93.57</v>
      </c>
      <c r="J903" s="24">
        <v>10</v>
      </c>
      <c r="K903" s="24">
        <v>7</v>
      </c>
      <c r="L903" s="24">
        <v>3</v>
      </c>
      <c r="M903" s="24">
        <v>2</v>
      </c>
      <c r="O903" s="24">
        <v>3</v>
      </c>
      <c r="P903" s="24">
        <f>1+65</f>
        <v>66</v>
      </c>
      <c r="R903" s="24">
        <v>2.57</v>
      </c>
      <c r="Y903" s="8"/>
      <c r="Z903" s="4"/>
    </row>
    <row r="904" spans="1:26" x14ac:dyDescent="0.25">
      <c r="A904" s="34">
        <v>10</v>
      </c>
      <c r="B904" s="31">
        <v>10</v>
      </c>
      <c r="C904" s="4" t="s">
        <v>2343</v>
      </c>
      <c r="D904" s="4" t="s">
        <v>2327</v>
      </c>
      <c r="E904" s="4" t="s">
        <v>15570</v>
      </c>
      <c r="F904" s="4" t="s">
        <v>1581</v>
      </c>
      <c r="G904" s="4" t="s">
        <v>2344</v>
      </c>
      <c r="H904" s="4" t="s">
        <v>1567</v>
      </c>
      <c r="I904" s="24">
        <v>97.41</v>
      </c>
      <c r="J904" s="24">
        <v>72.87</v>
      </c>
      <c r="K904" s="24">
        <v>2.5</v>
      </c>
      <c r="L904" s="24">
        <v>9.7899999999999991</v>
      </c>
      <c r="M904" s="24">
        <v>1.01</v>
      </c>
      <c r="O904" s="24">
        <v>0.9</v>
      </c>
      <c r="Q904" s="24">
        <v>5.12</v>
      </c>
      <c r="R904" s="24">
        <v>2.2799999999999998</v>
      </c>
      <c r="T904" s="24">
        <v>2.94</v>
      </c>
      <c r="Y904" s="8"/>
      <c r="Z904" s="4"/>
    </row>
    <row r="905" spans="1:26" x14ac:dyDescent="0.25">
      <c r="A905" s="34">
        <v>36</v>
      </c>
      <c r="B905" s="31">
        <v>39</v>
      </c>
      <c r="C905" s="4" t="s">
        <v>2384</v>
      </c>
      <c r="D905" s="4" t="s">
        <v>2384</v>
      </c>
      <c r="E905" s="4" t="s">
        <v>15570</v>
      </c>
      <c r="F905" s="4" t="s">
        <v>1581</v>
      </c>
      <c r="G905" s="4" t="s">
        <v>2187</v>
      </c>
      <c r="H905" s="4" t="s">
        <v>198</v>
      </c>
      <c r="I905" s="24">
        <v>1679.51</v>
      </c>
      <c r="J905" s="24">
        <v>227.77</v>
      </c>
      <c r="M905" s="24">
        <v>6.5</v>
      </c>
      <c r="O905" s="24">
        <v>4.34</v>
      </c>
      <c r="R905" s="24">
        <v>5.09</v>
      </c>
      <c r="T905" s="24">
        <v>1435.81</v>
      </c>
      <c r="Y905" s="8"/>
      <c r="Z905" s="4"/>
    </row>
    <row r="906" spans="1:26" x14ac:dyDescent="0.25">
      <c r="A906" s="34">
        <v>51</v>
      </c>
      <c r="B906" s="31">
        <v>54</v>
      </c>
      <c r="C906" s="4" t="s">
        <v>2410</v>
      </c>
      <c r="D906" s="4" t="s">
        <v>2407</v>
      </c>
      <c r="E906" s="4" t="s">
        <v>15570</v>
      </c>
      <c r="F906" s="4" t="s">
        <v>1581</v>
      </c>
      <c r="G906" s="4" t="s">
        <v>2187</v>
      </c>
      <c r="H906" s="4"/>
      <c r="I906" s="24">
        <v>310.44</v>
      </c>
      <c r="J906" s="24">
        <v>244.2</v>
      </c>
      <c r="K906" s="24">
        <v>19.75</v>
      </c>
      <c r="P906" s="24">
        <v>34.74</v>
      </c>
      <c r="R906" s="39">
        <v>5.22</v>
      </c>
      <c r="S906" s="39"/>
      <c r="W906" s="24">
        <v>6.53</v>
      </c>
      <c r="Y906" s="8"/>
      <c r="Z906" s="4"/>
    </row>
    <row r="907" spans="1:26" x14ac:dyDescent="0.25">
      <c r="A907" s="34">
        <v>52</v>
      </c>
      <c r="B907" s="31">
        <v>55</v>
      </c>
      <c r="C907" s="4" t="s">
        <v>2411</v>
      </c>
      <c r="D907" s="4" t="s">
        <v>2407</v>
      </c>
      <c r="E907" s="4" t="s">
        <v>15570</v>
      </c>
      <c r="F907" s="4" t="s">
        <v>1581</v>
      </c>
      <c r="G907" s="4" t="s">
        <v>2187</v>
      </c>
      <c r="H907" s="4"/>
      <c r="I907" s="24">
        <v>1221.02</v>
      </c>
      <c r="J907" s="24">
        <v>30.25</v>
      </c>
      <c r="K907" s="24">
        <v>8</v>
      </c>
      <c r="L907" s="24">
        <v>1</v>
      </c>
      <c r="M907" s="39">
        <v>2</v>
      </c>
      <c r="N907" s="39"/>
      <c r="O907" s="24">
        <v>3.8</v>
      </c>
      <c r="P907" s="24">
        <v>122</v>
      </c>
      <c r="R907" s="39">
        <v>3</v>
      </c>
      <c r="S907" s="39"/>
      <c r="T907" s="24">
        <v>1036.96</v>
      </c>
      <c r="W907" s="24">
        <v>14.01</v>
      </c>
      <c r="Y907" s="8"/>
      <c r="Z907" s="4"/>
    </row>
    <row r="908" spans="1:26" x14ac:dyDescent="0.25">
      <c r="A908" s="34">
        <v>12</v>
      </c>
      <c r="B908" s="31">
        <v>13</v>
      </c>
      <c r="C908" s="4" t="s">
        <v>2348</v>
      </c>
      <c r="D908" s="4" t="s">
        <v>2346</v>
      </c>
      <c r="E908" s="4" t="s">
        <v>15570</v>
      </c>
      <c r="F908" s="4" t="s">
        <v>1581</v>
      </c>
      <c r="G908" s="4" t="s">
        <v>9</v>
      </c>
      <c r="H908" s="4"/>
      <c r="I908" s="24">
        <v>123.2</v>
      </c>
      <c r="J908" s="24">
        <v>81.83</v>
      </c>
      <c r="K908" s="24">
        <v>20.329999999999998</v>
      </c>
      <c r="L908" s="24">
        <v>11.73</v>
      </c>
      <c r="O908" s="24">
        <v>1.55</v>
      </c>
      <c r="Q908" s="24">
        <v>3.24</v>
      </c>
      <c r="R908" s="24">
        <v>4.5199999999999996</v>
      </c>
      <c r="Y908" s="8"/>
      <c r="Z908" s="4"/>
    </row>
    <row r="909" spans="1:26" x14ac:dyDescent="0.25">
      <c r="A909" s="34">
        <v>54</v>
      </c>
      <c r="B909" s="31">
        <v>57</v>
      </c>
      <c r="C909" s="4" t="s">
        <v>2414</v>
      </c>
      <c r="D909" s="4" t="s">
        <v>2415</v>
      </c>
      <c r="E909" s="4" t="s">
        <v>15570</v>
      </c>
      <c r="F909" s="4" t="s">
        <v>1581</v>
      </c>
      <c r="G909" s="4" t="s">
        <v>2416</v>
      </c>
      <c r="H909" s="4"/>
      <c r="I909" s="24">
        <v>336</v>
      </c>
      <c r="J909" s="24">
        <v>237.77</v>
      </c>
      <c r="K909" s="24">
        <v>27.27</v>
      </c>
      <c r="L909" s="24">
        <v>1.24</v>
      </c>
      <c r="M909" s="39">
        <v>2.37</v>
      </c>
      <c r="N909" s="39"/>
      <c r="O909" s="24">
        <v>2.4</v>
      </c>
      <c r="P909" s="24">
        <v>0.31</v>
      </c>
      <c r="Q909" s="24">
        <v>2.64</v>
      </c>
      <c r="R909" s="39">
        <v>7.5</v>
      </c>
      <c r="S909" s="39"/>
      <c r="T909" s="24">
        <v>54.5</v>
      </c>
      <c r="Y909" s="8"/>
      <c r="Z909" s="4"/>
    </row>
    <row r="910" spans="1:26" x14ac:dyDescent="0.25">
      <c r="A910" s="34">
        <v>58</v>
      </c>
      <c r="B910" s="31">
        <v>61</v>
      </c>
      <c r="C910" s="4" t="s">
        <v>2422</v>
      </c>
      <c r="D910" s="4" t="s">
        <v>2420</v>
      </c>
      <c r="E910" s="4" t="s">
        <v>15570</v>
      </c>
      <c r="F910" s="4" t="s">
        <v>1581</v>
      </c>
      <c r="G910" s="4" t="s">
        <v>2423</v>
      </c>
      <c r="H910" s="4"/>
      <c r="I910" s="24">
        <v>887.6</v>
      </c>
      <c r="J910" s="24">
        <v>62.5</v>
      </c>
      <c r="K910" s="24">
        <v>30.89</v>
      </c>
      <c r="P910" s="24">
        <v>22</v>
      </c>
      <c r="R910" s="39">
        <v>1.61</v>
      </c>
      <c r="S910" s="39"/>
      <c r="T910" s="24">
        <v>770.6</v>
      </c>
      <c r="Y910" s="8"/>
      <c r="Z910" s="4"/>
    </row>
    <row r="911" spans="1:26" x14ac:dyDescent="0.25">
      <c r="A911" s="34">
        <v>48</v>
      </c>
      <c r="B911" s="31">
        <v>51</v>
      </c>
      <c r="C911" s="4" t="s">
        <v>2406</v>
      </c>
      <c r="D911" s="4" t="s">
        <v>2407</v>
      </c>
      <c r="E911" s="4" t="s">
        <v>15570</v>
      </c>
      <c r="F911" s="4" t="s">
        <v>1581</v>
      </c>
      <c r="G911" s="4" t="s">
        <v>15120</v>
      </c>
      <c r="H911" s="4" t="s">
        <v>85</v>
      </c>
      <c r="I911" s="24">
        <v>567.30999999999995</v>
      </c>
      <c r="J911" s="24">
        <v>227</v>
      </c>
      <c r="K911" s="24">
        <v>5.08</v>
      </c>
      <c r="L911" s="24">
        <v>0.79</v>
      </c>
      <c r="M911" s="24">
        <v>2.25</v>
      </c>
      <c r="O911" s="24">
        <v>4</v>
      </c>
      <c r="P911" s="24">
        <f>2.92+73.1</f>
        <v>76.02</v>
      </c>
      <c r="Q911" s="24">
        <v>4.1900000000000004</v>
      </c>
      <c r="R911" s="24">
        <v>4.38</v>
      </c>
      <c r="T911" s="24">
        <v>243.6</v>
      </c>
      <c r="Y911" s="8"/>
      <c r="Z911" s="4"/>
    </row>
    <row r="912" spans="1:26" x14ac:dyDescent="0.25">
      <c r="A912" s="34">
        <v>62</v>
      </c>
      <c r="B912" s="31">
        <v>65</v>
      </c>
      <c r="C912" s="4" t="s">
        <v>2426</v>
      </c>
      <c r="D912" s="4" t="s">
        <v>2185</v>
      </c>
      <c r="E912" s="4" t="s">
        <v>15570</v>
      </c>
      <c r="F912" s="4" t="s">
        <v>1581</v>
      </c>
      <c r="G912" s="4" t="s">
        <v>2427</v>
      </c>
      <c r="H912" s="4" t="s">
        <v>230</v>
      </c>
      <c r="I912" s="24">
        <v>424.25</v>
      </c>
      <c r="J912" s="24">
        <v>239.7</v>
      </c>
      <c r="K912" s="24">
        <v>54.8</v>
      </c>
      <c r="M912" s="39">
        <v>8</v>
      </c>
      <c r="N912" s="39"/>
      <c r="Q912" s="24">
        <v>1.85</v>
      </c>
      <c r="R912" s="39">
        <v>10.8</v>
      </c>
      <c r="S912" s="39"/>
      <c r="T912" s="24">
        <v>109.1</v>
      </c>
      <c r="Y912" s="8"/>
      <c r="Z912" s="4"/>
    </row>
    <row r="913" spans="1:26" x14ac:dyDescent="0.25">
      <c r="A913" s="34">
        <v>22</v>
      </c>
      <c r="B913" s="31">
        <v>25</v>
      </c>
      <c r="C913" s="4" t="s">
        <v>2367</v>
      </c>
      <c r="D913" s="4" t="s">
        <v>2357</v>
      </c>
      <c r="E913" s="4" t="s">
        <v>15570</v>
      </c>
      <c r="F913" s="4" t="s">
        <v>1581</v>
      </c>
      <c r="G913" s="5" t="s">
        <v>45</v>
      </c>
      <c r="H913" s="4"/>
      <c r="I913" s="24">
        <v>311</v>
      </c>
      <c r="J913" s="24">
        <v>212.5</v>
      </c>
      <c r="K913" s="24">
        <v>36</v>
      </c>
      <c r="L913" s="24">
        <v>40.75</v>
      </c>
      <c r="M913" s="24">
        <v>8.5</v>
      </c>
      <c r="O913" s="24">
        <v>6.75</v>
      </c>
      <c r="R913" s="24">
        <v>5.5</v>
      </c>
      <c r="W913" s="24">
        <v>1</v>
      </c>
      <c r="Y913" s="8"/>
      <c r="Z913" s="4"/>
    </row>
    <row r="914" spans="1:26" x14ac:dyDescent="0.25">
      <c r="A914" s="34">
        <v>56</v>
      </c>
      <c r="B914" s="31">
        <v>59</v>
      </c>
      <c r="C914" s="4" t="s">
        <v>2415</v>
      </c>
      <c r="D914" s="4" t="s">
        <v>2415</v>
      </c>
      <c r="E914" s="4" t="s">
        <v>15570</v>
      </c>
      <c r="F914" s="4" t="s">
        <v>1581</v>
      </c>
      <c r="G914" s="5" t="s">
        <v>45</v>
      </c>
      <c r="H914" s="4"/>
      <c r="I914" s="24">
        <v>120.72</v>
      </c>
      <c r="J914" s="24">
        <v>103.72</v>
      </c>
      <c r="K914" s="24">
        <v>11.71</v>
      </c>
      <c r="O914" s="24">
        <v>2.2999999999999998</v>
      </c>
      <c r="P914" s="24">
        <v>0.44</v>
      </c>
      <c r="R914" s="39">
        <v>2.5299999999999998</v>
      </c>
      <c r="S914" s="39"/>
      <c r="W914" s="24">
        <v>0.02</v>
      </c>
      <c r="Y914" s="8"/>
      <c r="Z914" s="4"/>
    </row>
    <row r="915" spans="1:26" x14ac:dyDescent="0.25">
      <c r="A915" s="34">
        <v>59</v>
      </c>
      <c r="B915" s="31">
        <v>62</v>
      </c>
      <c r="C915" s="4" t="s">
        <v>1907</v>
      </c>
      <c r="D915" s="4" t="s">
        <v>2420</v>
      </c>
      <c r="E915" s="4" t="s">
        <v>15570</v>
      </c>
      <c r="F915" s="4" t="s">
        <v>1581</v>
      </c>
      <c r="G915" s="4" t="s">
        <v>2424</v>
      </c>
      <c r="H915" s="4"/>
      <c r="I915" s="24">
        <v>129.43</v>
      </c>
      <c r="J915" s="24">
        <v>49.3</v>
      </c>
      <c r="O915" s="24">
        <v>3.31</v>
      </c>
      <c r="R915" s="39">
        <v>1.02</v>
      </c>
      <c r="S915" s="39"/>
      <c r="T915" s="24">
        <v>75.8</v>
      </c>
      <c r="Y915" s="8"/>
      <c r="Z915" s="4"/>
    </row>
    <row r="916" spans="1:26" x14ac:dyDescent="0.25">
      <c r="A916" s="34">
        <v>19</v>
      </c>
      <c r="B916" s="31">
        <v>22</v>
      </c>
      <c r="C916" s="4" t="s">
        <v>2361</v>
      </c>
      <c r="D916" s="4" t="s">
        <v>2357</v>
      </c>
      <c r="E916" s="4" t="s">
        <v>15570</v>
      </c>
      <c r="F916" s="4" t="s">
        <v>1581</v>
      </c>
      <c r="G916" s="4" t="s">
        <v>2362</v>
      </c>
      <c r="H916" s="4" t="s">
        <v>1043</v>
      </c>
      <c r="I916" s="24">
        <v>223.81</v>
      </c>
      <c r="J916" s="24">
        <v>189.54</v>
      </c>
      <c r="L916" s="24">
        <v>0.59</v>
      </c>
      <c r="M916" s="24">
        <v>11.99</v>
      </c>
      <c r="O916" s="24">
        <v>4.57</v>
      </c>
      <c r="R916" s="24">
        <v>5.68</v>
      </c>
      <c r="T916" s="24">
        <v>11.44</v>
      </c>
      <c r="Y916" s="8"/>
      <c r="Z916" s="4"/>
    </row>
    <row r="917" spans="1:26" x14ac:dyDescent="0.25">
      <c r="A917" s="34">
        <v>28</v>
      </c>
      <c r="B917" s="31">
        <v>31</v>
      </c>
      <c r="C917" s="4" t="s">
        <v>2374</v>
      </c>
      <c r="D917" s="4" t="s">
        <v>2369</v>
      </c>
      <c r="E917" s="4" t="s">
        <v>15570</v>
      </c>
      <c r="F917" s="4" t="s">
        <v>1581</v>
      </c>
      <c r="G917" s="4" t="s">
        <v>2362</v>
      </c>
      <c r="H917" s="4" t="s">
        <v>39</v>
      </c>
      <c r="I917" s="24">
        <v>87.84</v>
      </c>
      <c r="J917" s="24">
        <v>67.099999999999994</v>
      </c>
      <c r="K917" s="24">
        <v>14.5</v>
      </c>
      <c r="L917" s="24">
        <v>0.88</v>
      </c>
      <c r="M917" s="24">
        <v>0.8</v>
      </c>
      <c r="O917" s="24">
        <v>3</v>
      </c>
      <c r="R917" s="24">
        <v>1.56</v>
      </c>
      <c r="Y917" s="8"/>
      <c r="Z917" s="4"/>
    </row>
    <row r="918" spans="1:26" x14ac:dyDescent="0.25">
      <c r="A918" s="34">
        <v>61</v>
      </c>
      <c r="B918" s="31">
        <v>64</v>
      </c>
      <c r="C918" s="4" t="s">
        <v>2185</v>
      </c>
      <c r="D918" s="4" t="s">
        <v>2185</v>
      </c>
      <c r="E918" s="4" t="s">
        <v>15570</v>
      </c>
      <c r="F918" s="4" t="s">
        <v>1581</v>
      </c>
      <c r="G918" s="4" t="s">
        <v>15218</v>
      </c>
      <c r="H918" s="4" t="s">
        <v>2397</v>
      </c>
      <c r="I918" s="24">
        <v>1199.0999999999999</v>
      </c>
      <c r="J918" s="24">
        <v>623.5</v>
      </c>
      <c r="K918" s="24">
        <v>33.5</v>
      </c>
      <c r="M918" s="24">
        <v>13.3</v>
      </c>
      <c r="P918" s="24">
        <v>52.8</v>
      </c>
      <c r="Q918" s="24">
        <v>15.5</v>
      </c>
      <c r="R918" s="39">
        <v>6.33</v>
      </c>
      <c r="S918" s="39"/>
      <c r="T918" s="24">
        <v>448.67</v>
      </c>
      <c r="W918" s="24">
        <v>5.5</v>
      </c>
      <c r="Y918" s="8"/>
      <c r="Z918" s="4"/>
    </row>
    <row r="919" spans="1:26" x14ac:dyDescent="0.25">
      <c r="A919" s="34">
        <v>39</v>
      </c>
      <c r="B919" s="31">
        <v>42</v>
      </c>
      <c r="C919" s="4" t="s">
        <v>2390</v>
      </c>
      <c r="D919" s="4" t="s">
        <v>2384</v>
      </c>
      <c r="E919" s="4" t="s">
        <v>15570</v>
      </c>
      <c r="F919" s="4" t="s">
        <v>1581</v>
      </c>
      <c r="G919" s="4" t="s">
        <v>15219</v>
      </c>
      <c r="H919" s="4" t="s">
        <v>734</v>
      </c>
      <c r="I919" s="24">
        <v>358.91</v>
      </c>
      <c r="J919" s="24">
        <v>227.36</v>
      </c>
      <c r="K919" s="24">
        <v>12.25</v>
      </c>
      <c r="M919" s="24">
        <v>2</v>
      </c>
      <c r="O919" s="24">
        <v>4.03</v>
      </c>
      <c r="R919" s="24">
        <v>4.67</v>
      </c>
      <c r="T919" s="24">
        <v>103.8</v>
      </c>
      <c r="Y919" s="8"/>
      <c r="Z919" s="4"/>
    </row>
    <row r="920" spans="1:26" x14ac:dyDescent="0.25">
      <c r="A920" s="34">
        <v>14</v>
      </c>
      <c r="B920" s="31">
        <v>16</v>
      </c>
      <c r="C920" s="4" t="s">
        <v>2351</v>
      </c>
      <c r="D920" s="4" t="s">
        <v>2352</v>
      </c>
      <c r="E920" s="4" t="s">
        <v>15570</v>
      </c>
      <c r="F920" s="4" t="s">
        <v>1581</v>
      </c>
      <c r="G920" s="4" t="s">
        <v>15231</v>
      </c>
      <c r="H920" s="4" t="s">
        <v>1616</v>
      </c>
      <c r="I920" s="24">
        <v>612.19000000000005</v>
      </c>
      <c r="J920" s="24">
        <v>528</v>
      </c>
      <c r="K920" s="24">
        <v>2</v>
      </c>
      <c r="M920" s="24">
        <v>4</v>
      </c>
      <c r="O920" s="24">
        <v>6</v>
      </c>
      <c r="R920" s="24">
        <v>7</v>
      </c>
      <c r="T920" s="24">
        <v>65.19</v>
      </c>
      <c r="Y920" s="8"/>
      <c r="Z920" s="4"/>
    </row>
    <row r="921" spans="1:26" x14ac:dyDescent="0.25">
      <c r="A921" s="34">
        <v>43</v>
      </c>
      <c r="B921" s="31">
        <v>46</v>
      </c>
      <c r="C921" s="4" t="s">
        <v>2398</v>
      </c>
      <c r="D921" s="4" t="s">
        <v>2396</v>
      </c>
      <c r="E921" s="4" t="s">
        <v>15570</v>
      </c>
      <c r="F921" s="4" t="s">
        <v>1581</v>
      </c>
      <c r="G921" s="4" t="s">
        <v>15220</v>
      </c>
      <c r="H921" s="4" t="s">
        <v>2399</v>
      </c>
      <c r="I921" s="24">
        <v>225.12</v>
      </c>
      <c r="J921" s="24">
        <v>215.38</v>
      </c>
      <c r="O921" s="24">
        <v>6.35</v>
      </c>
      <c r="R921" s="24">
        <v>3.39</v>
      </c>
      <c r="Y921" s="8"/>
      <c r="Z921" s="4"/>
    </row>
    <row r="922" spans="1:26" x14ac:dyDescent="0.25">
      <c r="A922" s="34">
        <v>2</v>
      </c>
      <c r="B922" s="31">
        <v>2</v>
      </c>
      <c r="C922" s="4" t="s">
        <v>2329</v>
      </c>
      <c r="D922" s="4" t="s">
        <v>2327</v>
      </c>
      <c r="E922" s="4" t="s">
        <v>15570</v>
      </c>
      <c r="F922" s="4" t="s">
        <v>1581</v>
      </c>
      <c r="G922" s="4" t="s">
        <v>2330</v>
      </c>
      <c r="H922" s="4" t="s">
        <v>2179</v>
      </c>
      <c r="I922" s="24">
        <v>212.88</v>
      </c>
      <c r="J922" s="24">
        <v>109</v>
      </c>
      <c r="K922" s="24">
        <v>4.13</v>
      </c>
      <c r="L922" s="24">
        <v>10.5</v>
      </c>
      <c r="M922" s="24">
        <v>1.56</v>
      </c>
      <c r="O922" s="24">
        <v>1.67</v>
      </c>
      <c r="P922" s="24">
        <v>0.11</v>
      </c>
      <c r="R922" s="24">
        <v>3.57</v>
      </c>
      <c r="T922" s="24">
        <v>82.34</v>
      </c>
      <c r="Y922" s="8"/>
      <c r="Z922" s="4"/>
    </row>
    <row r="923" spans="1:26" x14ac:dyDescent="0.25">
      <c r="A923" s="34">
        <v>40</v>
      </c>
      <c r="B923" s="31">
        <v>43</v>
      </c>
      <c r="C923" s="4" t="s">
        <v>2391</v>
      </c>
      <c r="D923" s="4" t="s">
        <v>2384</v>
      </c>
      <c r="E923" s="4" t="s">
        <v>15570</v>
      </c>
      <c r="F923" s="4" t="s">
        <v>1581</v>
      </c>
      <c r="G923" s="4" t="s">
        <v>2392</v>
      </c>
      <c r="H923" s="4"/>
      <c r="I923" s="24">
        <v>101.28</v>
      </c>
      <c r="J923" s="24">
        <v>92.22</v>
      </c>
      <c r="M923" s="24">
        <v>2.25</v>
      </c>
      <c r="O923" s="24">
        <v>5.35</v>
      </c>
      <c r="R923" s="24">
        <v>1.46</v>
      </c>
      <c r="Y923" s="8"/>
      <c r="Z923" s="4"/>
    </row>
    <row r="924" spans="1:26" x14ac:dyDescent="0.25">
      <c r="A924" s="34">
        <v>46</v>
      </c>
      <c r="B924" s="31">
        <v>49</v>
      </c>
      <c r="C924" s="4" t="s">
        <v>2403</v>
      </c>
      <c r="D924" s="4" t="s">
        <v>2396</v>
      </c>
      <c r="E924" s="4" t="s">
        <v>15570</v>
      </c>
      <c r="F924" s="4" t="s">
        <v>1581</v>
      </c>
      <c r="G924" s="4" t="s">
        <v>2392</v>
      </c>
      <c r="H924" s="4"/>
      <c r="I924" s="24">
        <v>124.45</v>
      </c>
      <c r="J924" s="24">
        <v>116.55</v>
      </c>
      <c r="M924" s="24">
        <v>2.16</v>
      </c>
      <c r="O924" s="24">
        <v>4.51</v>
      </c>
      <c r="Q924" s="24">
        <v>0.3</v>
      </c>
      <c r="R924" s="24">
        <v>0.93</v>
      </c>
      <c r="Y924" s="8"/>
      <c r="Z924" s="4"/>
    </row>
    <row r="925" spans="1:26" x14ac:dyDescent="0.25">
      <c r="A925" s="34">
        <v>38</v>
      </c>
      <c r="B925" s="31">
        <v>41</v>
      </c>
      <c r="C925" s="4" t="s">
        <v>2388</v>
      </c>
      <c r="D925" s="4" t="s">
        <v>2384</v>
      </c>
      <c r="E925" s="4" t="s">
        <v>15570</v>
      </c>
      <c r="F925" s="4" t="s">
        <v>1581</v>
      </c>
      <c r="G925" s="4" t="s">
        <v>2389</v>
      </c>
      <c r="H925" s="4"/>
      <c r="I925" s="24">
        <v>675.71</v>
      </c>
      <c r="J925" s="24">
        <v>250.88</v>
      </c>
      <c r="M925" s="24">
        <v>4</v>
      </c>
      <c r="O925" s="24">
        <v>9.8800000000000008</v>
      </c>
      <c r="R925" s="24">
        <v>4.51</v>
      </c>
      <c r="T925" s="24">
        <v>406.44</v>
      </c>
      <c r="Y925" s="8"/>
      <c r="Z925" s="4"/>
    </row>
    <row r="926" spans="1:26" x14ac:dyDescent="0.25">
      <c r="A926" s="34">
        <v>13</v>
      </c>
      <c r="B926" s="31">
        <v>14</v>
      </c>
      <c r="C926" s="4" t="s">
        <v>2349</v>
      </c>
      <c r="D926" s="4" t="s">
        <v>2346</v>
      </c>
      <c r="E926" s="4" t="s">
        <v>15570</v>
      </c>
      <c r="F926" s="4" t="s">
        <v>1581</v>
      </c>
      <c r="G926" s="4" t="s">
        <v>2350</v>
      </c>
      <c r="H926" s="4" t="s">
        <v>804</v>
      </c>
      <c r="I926" s="24">
        <v>146.87</v>
      </c>
      <c r="J926" s="24">
        <v>139.80000000000001</v>
      </c>
      <c r="L926" s="24">
        <v>0.13</v>
      </c>
      <c r="M926" s="24">
        <v>1</v>
      </c>
      <c r="O926" s="24">
        <v>3.49</v>
      </c>
      <c r="R926" s="24">
        <v>2.4500000000000002</v>
      </c>
      <c r="Y926" s="8"/>
      <c r="Z926" s="4"/>
    </row>
    <row r="927" spans="1:26" x14ac:dyDescent="0.25">
      <c r="A927" s="34">
        <v>29</v>
      </c>
      <c r="B927" s="31">
        <v>32</v>
      </c>
      <c r="C927" s="4" t="s">
        <v>2375</v>
      </c>
      <c r="D927" s="4" t="s">
        <v>2376</v>
      </c>
      <c r="E927" s="4" t="s">
        <v>15570</v>
      </c>
      <c r="F927" s="4" t="s">
        <v>1581</v>
      </c>
      <c r="G927" s="4" t="s">
        <v>2053</v>
      </c>
      <c r="H927" s="4" t="s">
        <v>1100</v>
      </c>
      <c r="I927" s="24">
        <v>1644.13</v>
      </c>
      <c r="J927" s="24">
        <v>277.68</v>
      </c>
      <c r="K927" s="24">
        <v>46.22</v>
      </c>
      <c r="M927" s="24">
        <v>17.940000000000001</v>
      </c>
      <c r="O927" s="24">
        <v>15.81</v>
      </c>
      <c r="P927" s="24">
        <v>2.98</v>
      </c>
      <c r="R927" s="24">
        <v>4.76</v>
      </c>
      <c r="T927" s="24">
        <v>1278.74</v>
      </c>
      <c r="Y927" s="8"/>
      <c r="Z927" s="4"/>
    </row>
    <row r="928" spans="1:26" x14ac:dyDescent="0.25">
      <c r="A928" s="34">
        <v>17</v>
      </c>
      <c r="B928" s="31">
        <v>20</v>
      </c>
      <c r="C928" s="4" t="s">
        <v>2356</v>
      </c>
      <c r="D928" s="4" t="s">
        <v>2357</v>
      </c>
      <c r="E928" s="4" t="s">
        <v>15570</v>
      </c>
      <c r="F928" s="4" t="s">
        <v>1581</v>
      </c>
      <c r="G928" s="4" t="s">
        <v>3217</v>
      </c>
      <c r="H928" s="4" t="s">
        <v>2358</v>
      </c>
      <c r="I928" s="24">
        <v>898.85</v>
      </c>
      <c r="J928" s="24">
        <f>68.91+49.78</f>
        <v>118.69</v>
      </c>
      <c r="K928" s="24">
        <v>0.6</v>
      </c>
      <c r="L928" s="24">
        <v>0.06</v>
      </c>
      <c r="M928" s="24">
        <v>3</v>
      </c>
      <c r="O928" s="24">
        <v>12.05</v>
      </c>
      <c r="P928" s="24">
        <v>2.67</v>
      </c>
      <c r="Q928" s="24">
        <v>2.79</v>
      </c>
      <c r="R928" s="24">
        <v>17.89</v>
      </c>
      <c r="T928" s="24">
        <v>129.1</v>
      </c>
      <c r="Y928" s="8"/>
      <c r="Z928" s="4"/>
    </row>
    <row r="929" spans="1:26" x14ac:dyDescent="0.25">
      <c r="A929" s="34">
        <v>16</v>
      </c>
      <c r="B929" s="31">
        <v>16</v>
      </c>
      <c r="C929" s="4" t="s">
        <v>1682</v>
      </c>
      <c r="D929" s="4" t="s">
        <v>1680</v>
      </c>
      <c r="E929" s="4" t="s">
        <v>1647</v>
      </c>
      <c r="F929" s="4" t="s">
        <v>1581</v>
      </c>
      <c r="G929" s="4" t="s">
        <v>1683</v>
      </c>
      <c r="H929" s="4" t="s">
        <v>176</v>
      </c>
      <c r="I929" s="24">
        <v>204.76</v>
      </c>
      <c r="J929" s="24">
        <v>61.37</v>
      </c>
      <c r="K929" s="24">
        <v>1.61</v>
      </c>
      <c r="N929" s="24">
        <v>9.11</v>
      </c>
      <c r="P929" s="24">
        <v>0.08</v>
      </c>
      <c r="R929" s="24">
        <v>2.4300000000000002</v>
      </c>
      <c r="S929" s="24">
        <v>1.1599999999999999</v>
      </c>
      <c r="T929" s="24">
        <v>129</v>
      </c>
      <c r="X929" s="24">
        <f t="shared" ref="X929:X992" si="38">SUM(J929:W929)</f>
        <v>204.76</v>
      </c>
      <c r="Y929" s="8">
        <f t="shared" ref="Y929:Y992" si="39">I929-X929</f>
        <v>0</v>
      </c>
      <c r="Z929" s="4"/>
    </row>
    <row r="930" spans="1:26" x14ac:dyDescent="0.25">
      <c r="A930" s="34">
        <v>9</v>
      </c>
      <c r="B930" s="31">
        <v>9</v>
      </c>
      <c r="C930" s="4" t="s">
        <v>1667</v>
      </c>
      <c r="D930" s="4" t="s">
        <v>1657</v>
      </c>
      <c r="E930" s="4" t="s">
        <v>1647</v>
      </c>
      <c r="F930" s="4" t="s">
        <v>1581</v>
      </c>
      <c r="G930" s="4" t="s">
        <v>1668</v>
      </c>
      <c r="H930" s="4" t="s">
        <v>632</v>
      </c>
      <c r="I930" s="24">
        <v>58.47</v>
      </c>
      <c r="J930" s="24">
        <v>49.65</v>
      </c>
      <c r="K930" s="24">
        <v>6.71</v>
      </c>
      <c r="L930" s="24">
        <v>0.48</v>
      </c>
      <c r="P930" s="24">
        <v>0.2</v>
      </c>
      <c r="Q930" s="24">
        <v>0.04</v>
      </c>
      <c r="R930" s="24">
        <v>1.39</v>
      </c>
      <c r="X930" s="24">
        <f t="shared" si="38"/>
        <v>58.47</v>
      </c>
      <c r="Y930" s="8">
        <f t="shared" si="39"/>
        <v>0</v>
      </c>
      <c r="Z930" s="4"/>
    </row>
    <row r="931" spans="1:26" x14ac:dyDescent="0.25">
      <c r="A931" s="34">
        <v>8</v>
      </c>
      <c r="B931" s="31">
        <v>8</v>
      </c>
      <c r="C931" s="4" t="s">
        <v>1665</v>
      </c>
      <c r="D931" s="4" t="s">
        <v>1665</v>
      </c>
      <c r="E931" s="4" t="s">
        <v>1647</v>
      </c>
      <c r="F931" s="4" t="s">
        <v>1581</v>
      </c>
      <c r="G931" s="4" t="s">
        <v>1666</v>
      </c>
      <c r="H931" s="4" t="s">
        <v>292</v>
      </c>
      <c r="I931" s="24">
        <v>1044.7</v>
      </c>
      <c r="J931" s="24">
        <v>234.24</v>
      </c>
      <c r="K931" s="24">
        <v>86.09</v>
      </c>
      <c r="O931" s="24">
        <v>12.09</v>
      </c>
      <c r="P931" s="24">
        <v>5.44</v>
      </c>
      <c r="Q931" s="24">
        <v>4.6900000000000004</v>
      </c>
      <c r="R931" s="24">
        <v>12.33</v>
      </c>
      <c r="T931" s="24">
        <v>689.82</v>
      </c>
      <c r="X931" s="24">
        <f t="shared" si="38"/>
        <v>1044.7</v>
      </c>
      <c r="Y931" s="8">
        <f t="shared" si="39"/>
        <v>0</v>
      </c>
      <c r="Z931" s="4"/>
    </row>
    <row r="932" spans="1:26" x14ac:dyDescent="0.25">
      <c r="A932" s="34">
        <v>13</v>
      </c>
      <c r="B932" s="31">
        <v>13</v>
      </c>
      <c r="C932" s="4" t="s">
        <v>1676</v>
      </c>
      <c r="D932" s="4" t="s">
        <v>1672</v>
      </c>
      <c r="E932" s="4" t="s">
        <v>1647</v>
      </c>
      <c r="F932" s="4" t="s">
        <v>1581</v>
      </c>
      <c r="G932" s="4" t="s">
        <v>1677</v>
      </c>
      <c r="H932" s="4" t="s">
        <v>358</v>
      </c>
      <c r="I932" s="24">
        <v>168.5</v>
      </c>
      <c r="Q932" s="24">
        <v>98</v>
      </c>
      <c r="T932" s="24">
        <v>70.5</v>
      </c>
      <c r="X932" s="24">
        <f t="shared" si="38"/>
        <v>168.5</v>
      </c>
      <c r="Y932" s="8">
        <f t="shared" si="39"/>
        <v>0</v>
      </c>
      <c r="Z932" s="4"/>
    </row>
    <row r="933" spans="1:26" x14ac:dyDescent="0.25">
      <c r="A933" s="34">
        <v>15</v>
      </c>
      <c r="B933" s="31">
        <v>15</v>
      </c>
      <c r="C933" s="4" t="s">
        <v>1679</v>
      </c>
      <c r="D933" s="4" t="s">
        <v>1680</v>
      </c>
      <c r="E933" s="4" t="s">
        <v>1647</v>
      </c>
      <c r="F933" s="4" t="s">
        <v>1581</v>
      </c>
      <c r="G933" s="4" t="s">
        <v>1681</v>
      </c>
      <c r="H933" s="4" t="s">
        <v>227</v>
      </c>
      <c r="I933" s="24">
        <v>108.57</v>
      </c>
      <c r="J933" s="24">
        <v>71.13</v>
      </c>
      <c r="L933" s="24">
        <v>1.8</v>
      </c>
      <c r="N933" s="24">
        <v>7.59</v>
      </c>
      <c r="Q933" s="24">
        <v>14.41</v>
      </c>
      <c r="R933" s="24">
        <v>1.94</v>
      </c>
      <c r="S933" s="24">
        <v>0.26</v>
      </c>
      <c r="T933" s="24">
        <v>11.44</v>
      </c>
      <c r="X933" s="24">
        <f t="shared" si="38"/>
        <v>108.57</v>
      </c>
      <c r="Y933" s="8">
        <f t="shared" si="39"/>
        <v>0</v>
      </c>
      <c r="Z933" s="4"/>
    </row>
    <row r="934" spans="1:26" x14ac:dyDescent="0.25">
      <c r="A934" s="34">
        <v>6</v>
      </c>
      <c r="B934" s="31">
        <v>6</v>
      </c>
      <c r="C934" s="4" t="s">
        <v>1659</v>
      </c>
      <c r="D934" s="4" t="s">
        <v>1657</v>
      </c>
      <c r="E934" s="4" t="s">
        <v>1647</v>
      </c>
      <c r="F934" s="4" t="s">
        <v>1581</v>
      </c>
      <c r="G934" s="4" t="s">
        <v>1660</v>
      </c>
      <c r="H934" s="4" t="s">
        <v>1661</v>
      </c>
      <c r="I934" s="24">
        <v>150.87</v>
      </c>
      <c r="J934" s="24">
        <v>35.25</v>
      </c>
      <c r="K934" s="24">
        <v>15.88</v>
      </c>
      <c r="O934" s="24">
        <v>2.09</v>
      </c>
      <c r="Q934" s="24">
        <v>12.57</v>
      </c>
      <c r="R934" s="24">
        <v>2.87</v>
      </c>
      <c r="T934" s="24">
        <v>82.21</v>
      </c>
      <c r="X934" s="24">
        <f t="shared" si="38"/>
        <v>150.87</v>
      </c>
      <c r="Y934" s="8">
        <f t="shared" si="39"/>
        <v>0</v>
      </c>
      <c r="Z934" s="4"/>
    </row>
    <row r="935" spans="1:26" x14ac:dyDescent="0.25">
      <c r="A935" s="34">
        <v>5</v>
      </c>
      <c r="B935" s="31">
        <v>5</v>
      </c>
      <c r="C935" s="4" t="s">
        <v>1656</v>
      </c>
      <c r="D935" s="4" t="s">
        <v>1657</v>
      </c>
      <c r="E935" s="4" t="s">
        <v>1647</v>
      </c>
      <c r="F935" s="4" t="s">
        <v>1581</v>
      </c>
      <c r="G935" s="4" t="s">
        <v>1658</v>
      </c>
      <c r="H935" s="4" t="s">
        <v>374</v>
      </c>
      <c r="I935" s="24">
        <v>3000.78</v>
      </c>
      <c r="J935" s="24">
        <v>170.31</v>
      </c>
      <c r="K935" s="24">
        <v>42.35</v>
      </c>
      <c r="L935" s="24">
        <v>8.4499999999999993</v>
      </c>
      <c r="P935" s="24">
        <v>6.49</v>
      </c>
      <c r="R935" s="24">
        <v>5.96</v>
      </c>
      <c r="T935" s="24">
        <v>2767.22</v>
      </c>
      <c r="X935" s="24">
        <f t="shared" si="38"/>
        <v>3000.7799999999997</v>
      </c>
      <c r="Y935" s="8">
        <f t="shared" si="39"/>
        <v>0</v>
      </c>
      <c r="Z935" s="4"/>
    </row>
    <row r="936" spans="1:26" x14ac:dyDescent="0.25">
      <c r="A936" s="34">
        <v>17</v>
      </c>
      <c r="B936" s="31">
        <v>17</v>
      </c>
      <c r="C936" s="4" t="s">
        <v>1684</v>
      </c>
      <c r="D936" s="4" t="s">
        <v>1685</v>
      </c>
      <c r="E936" s="4" t="s">
        <v>1647</v>
      </c>
      <c r="F936" s="4" t="s">
        <v>1581</v>
      </c>
      <c r="G936" s="4" t="s">
        <v>1686</v>
      </c>
      <c r="H936" s="4"/>
      <c r="I936" s="24">
        <v>785.19</v>
      </c>
      <c r="T936" s="24">
        <v>785.19</v>
      </c>
      <c r="X936" s="24">
        <f t="shared" si="38"/>
        <v>785.19</v>
      </c>
      <c r="Y936" s="8">
        <f t="shared" si="39"/>
        <v>0</v>
      </c>
      <c r="Z936" s="4"/>
    </row>
    <row r="937" spans="1:26" x14ac:dyDescent="0.25">
      <c r="A937" s="34">
        <v>18</v>
      </c>
      <c r="B937" s="31">
        <v>19</v>
      </c>
      <c r="C937" s="4" t="s">
        <v>1687</v>
      </c>
      <c r="D937" s="4" t="s">
        <v>1685</v>
      </c>
      <c r="E937" s="4" t="s">
        <v>1647</v>
      </c>
      <c r="F937" s="4" t="s">
        <v>1581</v>
      </c>
      <c r="G937" s="4" t="s">
        <v>1686</v>
      </c>
      <c r="H937" s="4"/>
      <c r="I937" s="24">
        <v>199.6</v>
      </c>
      <c r="T937" s="24">
        <v>199.6</v>
      </c>
      <c r="X937" s="24">
        <f t="shared" si="38"/>
        <v>199.6</v>
      </c>
      <c r="Y937" s="8">
        <f t="shared" si="39"/>
        <v>0</v>
      </c>
      <c r="Z937" s="4"/>
    </row>
    <row r="938" spans="1:26" x14ac:dyDescent="0.25">
      <c r="A938" s="34">
        <v>7</v>
      </c>
      <c r="B938" s="31">
        <v>7</v>
      </c>
      <c r="C938" s="4" t="s">
        <v>1662</v>
      </c>
      <c r="D938" s="4" t="s">
        <v>1663</v>
      </c>
      <c r="E938" s="4" t="s">
        <v>1647</v>
      </c>
      <c r="F938" s="4" t="s">
        <v>1581</v>
      </c>
      <c r="G938" s="4" t="s">
        <v>1664</v>
      </c>
      <c r="H938" s="4" t="s">
        <v>429</v>
      </c>
      <c r="I938" s="24">
        <v>129.44999999999999</v>
      </c>
      <c r="J938" s="24">
        <v>129.44999999999999</v>
      </c>
      <c r="X938" s="24">
        <f t="shared" si="38"/>
        <v>129.44999999999999</v>
      </c>
      <c r="Y938" s="8">
        <f t="shared" si="39"/>
        <v>0</v>
      </c>
      <c r="Z938" s="4"/>
    </row>
    <row r="939" spans="1:26" x14ac:dyDescent="0.25">
      <c r="A939" s="34">
        <v>14</v>
      </c>
      <c r="B939" s="31">
        <v>14</v>
      </c>
      <c r="C939" s="4" t="s">
        <v>1678</v>
      </c>
      <c r="D939" s="4" t="s">
        <v>1670</v>
      </c>
      <c r="E939" s="4" t="s">
        <v>1647</v>
      </c>
      <c r="F939" s="4" t="s">
        <v>1581</v>
      </c>
      <c r="G939" s="4" t="s">
        <v>1664</v>
      </c>
      <c r="H939" s="4" t="s">
        <v>277</v>
      </c>
      <c r="I939" s="24">
        <v>142.30000000000001</v>
      </c>
      <c r="J939" s="24">
        <v>111.04</v>
      </c>
      <c r="K939" s="24">
        <v>8.4499999999999993</v>
      </c>
      <c r="N939" s="24">
        <v>2.74</v>
      </c>
      <c r="Q939" s="24">
        <v>16.77</v>
      </c>
      <c r="R939" s="24">
        <v>2.82</v>
      </c>
      <c r="S939" s="24">
        <v>0.48</v>
      </c>
      <c r="X939" s="24">
        <f t="shared" si="38"/>
        <v>142.29999999999998</v>
      </c>
      <c r="Y939" s="8">
        <f t="shared" si="39"/>
        <v>0</v>
      </c>
      <c r="Z939" s="4"/>
    </row>
    <row r="940" spans="1:26" x14ac:dyDescent="0.25">
      <c r="A940" s="34">
        <v>11</v>
      </c>
      <c r="B940" s="31">
        <v>11</v>
      </c>
      <c r="C940" s="4" t="s">
        <v>1672</v>
      </c>
      <c r="D940" s="4" t="s">
        <v>1672</v>
      </c>
      <c r="E940" s="4" t="s">
        <v>1647</v>
      </c>
      <c r="F940" s="4" t="s">
        <v>1581</v>
      </c>
      <c r="G940" s="4" t="s">
        <v>1673</v>
      </c>
      <c r="H940" s="4" t="s">
        <v>176</v>
      </c>
      <c r="I940" s="24">
        <v>142</v>
      </c>
      <c r="J940" s="24">
        <v>122</v>
      </c>
      <c r="L940" s="24">
        <v>12</v>
      </c>
      <c r="N940" s="24">
        <v>5.82</v>
      </c>
      <c r="T940" s="24">
        <v>2.1800000000000002</v>
      </c>
      <c r="X940" s="24">
        <f t="shared" si="38"/>
        <v>142</v>
      </c>
      <c r="Y940" s="8">
        <f t="shared" si="39"/>
        <v>0</v>
      </c>
      <c r="Z940" s="4"/>
    </row>
    <row r="941" spans="1:26" x14ac:dyDescent="0.25">
      <c r="A941" s="34">
        <v>2</v>
      </c>
      <c r="B941" s="31">
        <v>2</v>
      </c>
      <c r="C941" s="4" t="s">
        <v>1648</v>
      </c>
      <c r="D941" s="4" t="s">
        <v>1649</v>
      </c>
      <c r="E941" s="4" t="s">
        <v>1647</v>
      </c>
      <c r="F941" s="4" t="s">
        <v>1581</v>
      </c>
      <c r="G941" s="4" t="s">
        <v>1650</v>
      </c>
      <c r="H941" s="4" t="s">
        <v>441</v>
      </c>
      <c r="I941" s="24">
        <v>179.21</v>
      </c>
      <c r="J941" s="24">
        <v>97.75</v>
      </c>
      <c r="K941" s="24">
        <v>68.040000000000006</v>
      </c>
      <c r="L941" s="24">
        <v>0.93</v>
      </c>
      <c r="O941" s="24">
        <v>3.82</v>
      </c>
      <c r="P941" s="24">
        <v>1.83</v>
      </c>
      <c r="R941" s="24">
        <v>6.84</v>
      </c>
      <c r="X941" s="24">
        <f t="shared" si="38"/>
        <v>179.21000000000004</v>
      </c>
      <c r="Y941" s="8">
        <f t="shared" si="39"/>
        <v>0</v>
      </c>
      <c r="Z941" s="4"/>
    </row>
    <row r="942" spans="1:26" x14ac:dyDescent="0.25">
      <c r="A942" s="34">
        <v>4</v>
      </c>
      <c r="B942" s="31">
        <v>4</v>
      </c>
      <c r="C942" s="4" t="s">
        <v>1653</v>
      </c>
      <c r="D942" s="4" t="s">
        <v>1654</v>
      </c>
      <c r="E942" s="4" t="s">
        <v>1647</v>
      </c>
      <c r="F942" s="4" t="s">
        <v>1581</v>
      </c>
      <c r="G942" s="4" t="s">
        <v>1655</v>
      </c>
      <c r="H942" s="4" t="s">
        <v>19</v>
      </c>
      <c r="I942" s="24">
        <v>430.55</v>
      </c>
      <c r="J942" s="24">
        <v>290.72000000000003</v>
      </c>
      <c r="K942" s="24">
        <v>2.2799999999999998</v>
      </c>
      <c r="O942" s="24">
        <v>8</v>
      </c>
      <c r="Q942" s="24">
        <v>13.25</v>
      </c>
      <c r="R942" s="24">
        <v>9.3000000000000007</v>
      </c>
      <c r="T942" s="24">
        <v>107</v>
      </c>
      <c r="X942" s="24">
        <f t="shared" si="38"/>
        <v>430.55</v>
      </c>
      <c r="Y942" s="8">
        <f t="shared" si="39"/>
        <v>0</v>
      </c>
      <c r="Z942" s="4"/>
    </row>
    <row r="943" spans="1:26" x14ac:dyDescent="0.25">
      <c r="A943" s="34">
        <v>12</v>
      </c>
      <c r="B943" s="31">
        <v>12</v>
      </c>
      <c r="C943" s="4" t="s">
        <v>1674</v>
      </c>
      <c r="D943" s="4" t="s">
        <v>1672</v>
      </c>
      <c r="E943" s="4" t="s">
        <v>1647</v>
      </c>
      <c r="F943" s="4" t="s">
        <v>1581</v>
      </c>
      <c r="G943" s="4" t="s">
        <v>1675</v>
      </c>
      <c r="H943" s="4" t="s">
        <v>358</v>
      </c>
      <c r="I943" s="24">
        <v>67.56</v>
      </c>
      <c r="J943" s="24">
        <v>57.49</v>
      </c>
      <c r="R943" s="24">
        <v>2.0699999999999998</v>
      </c>
      <c r="T943" s="24">
        <v>8</v>
      </c>
      <c r="X943" s="24">
        <f t="shared" si="38"/>
        <v>67.56</v>
      </c>
      <c r="Y943" s="8">
        <f t="shared" si="39"/>
        <v>0</v>
      </c>
      <c r="Z943" s="4"/>
    </row>
    <row r="944" spans="1:26" x14ac:dyDescent="0.25">
      <c r="A944" s="34">
        <v>10</v>
      </c>
      <c r="B944" s="31">
        <v>10</v>
      </c>
      <c r="C944" s="4" t="s">
        <v>1669</v>
      </c>
      <c r="D944" s="4" t="s">
        <v>1670</v>
      </c>
      <c r="E944" s="4" t="s">
        <v>1647</v>
      </c>
      <c r="F944" s="4" t="s">
        <v>1581</v>
      </c>
      <c r="G944" s="4" t="s">
        <v>1671</v>
      </c>
      <c r="H944" s="4" t="s">
        <v>283</v>
      </c>
      <c r="I944" s="24">
        <v>230</v>
      </c>
      <c r="J944" s="24">
        <v>230</v>
      </c>
      <c r="X944" s="24">
        <f t="shared" si="38"/>
        <v>230</v>
      </c>
      <c r="Y944" s="8">
        <f t="shared" si="39"/>
        <v>0</v>
      </c>
      <c r="Z944" s="4"/>
    </row>
    <row r="945" spans="1:26" x14ac:dyDescent="0.25">
      <c r="A945" s="34">
        <v>1</v>
      </c>
      <c r="B945" s="31">
        <v>1</v>
      </c>
      <c r="C945" s="4" t="s">
        <v>1645</v>
      </c>
      <c r="D945" s="4" t="s">
        <v>1646</v>
      </c>
      <c r="E945" s="4" t="s">
        <v>1647</v>
      </c>
      <c r="F945" s="4" t="s">
        <v>1581</v>
      </c>
      <c r="G945" s="4" t="s">
        <v>45</v>
      </c>
      <c r="H945" s="4"/>
      <c r="I945" s="24">
        <v>229.11</v>
      </c>
      <c r="J945" s="24">
        <v>151.34</v>
      </c>
      <c r="K945" s="24">
        <v>62.08</v>
      </c>
      <c r="N945" s="24">
        <v>2.54</v>
      </c>
      <c r="O945" s="24">
        <v>1.95</v>
      </c>
      <c r="Q945" s="24">
        <v>0.71</v>
      </c>
      <c r="R945" s="24">
        <v>7.21</v>
      </c>
      <c r="S945" s="24">
        <v>3.28</v>
      </c>
      <c r="X945" s="24">
        <f t="shared" si="38"/>
        <v>229.11</v>
      </c>
      <c r="Y945" s="8">
        <f t="shared" si="39"/>
        <v>0</v>
      </c>
      <c r="Z945" s="4"/>
    </row>
    <row r="946" spans="1:26" x14ac:dyDescent="0.25">
      <c r="A946" s="34">
        <v>3</v>
      </c>
      <c r="B946" s="31">
        <v>3</v>
      </c>
      <c r="C946" s="4" t="s">
        <v>1651</v>
      </c>
      <c r="D946" s="4" t="s">
        <v>1652</v>
      </c>
      <c r="E946" s="4" t="s">
        <v>1647</v>
      </c>
      <c r="F946" s="4" t="s">
        <v>1581</v>
      </c>
      <c r="G946" s="4" t="s">
        <v>45</v>
      </c>
      <c r="H946" s="4"/>
      <c r="I946" s="24">
        <v>150.88999999999999</v>
      </c>
      <c r="J946" s="24">
        <v>130.21</v>
      </c>
      <c r="K946" s="24">
        <v>11.86</v>
      </c>
      <c r="N946" s="24">
        <v>3.4</v>
      </c>
      <c r="P946" s="24">
        <v>2.06</v>
      </c>
      <c r="Q946" s="24">
        <v>1.1499999999999999</v>
      </c>
      <c r="R946" s="24">
        <v>2.21</v>
      </c>
      <c r="X946" s="24">
        <f t="shared" si="38"/>
        <v>150.89000000000001</v>
      </c>
      <c r="Y946" s="8">
        <f t="shared" si="39"/>
        <v>0</v>
      </c>
      <c r="Z946" s="4"/>
    </row>
    <row r="947" spans="1:26" x14ac:dyDescent="0.25">
      <c r="A947" s="34">
        <v>20</v>
      </c>
      <c r="B947" s="31">
        <v>21</v>
      </c>
      <c r="C947" s="4" t="s">
        <v>1691</v>
      </c>
      <c r="D947" s="4" t="s">
        <v>1680</v>
      </c>
      <c r="E947" s="4" t="s">
        <v>1647</v>
      </c>
      <c r="F947" s="4" t="s">
        <v>1581</v>
      </c>
      <c r="G947" s="4" t="s">
        <v>45</v>
      </c>
      <c r="H947" s="4"/>
      <c r="I947" s="24">
        <v>67.5</v>
      </c>
      <c r="J947" s="24">
        <v>67.5</v>
      </c>
      <c r="X947" s="24">
        <f t="shared" si="38"/>
        <v>67.5</v>
      </c>
      <c r="Y947" s="8">
        <f t="shared" si="39"/>
        <v>0</v>
      </c>
      <c r="Z947" s="4"/>
    </row>
    <row r="948" spans="1:26" x14ac:dyDescent="0.25">
      <c r="A948" s="34">
        <v>21</v>
      </c>
      <c r="B948" s="31">
        <v>22</v>
      </c>
      <c r="C948" s="4" t="s">
        <v>1692</v>
      </c>
      <c r="D948" s="4" t="s">
        <v>1680</v>
      </c>
      <c r="E948" s="4" t="s">
        <v>1647</v>
      </c>
      <c r="F948" s="4" t="s">
        <v>1581</v>
      </c>
      <c r="G948" s="4" t="s">
        <v>45</v>
      </c>
      <c r="H948" s="4"/>
      <c r="I948" s="24">
        <v>289.95999999999998</v>
      </c>
      <c r="J948" s="24">
        <v>107.45</v>
      </c>
      <c r="K948" s="24">
        <v>52.94</v>
      </c>
      <c r="L948" s="24">
        <v>70.48</v>
      </c>
      <c r="N948" s="24">
        <v>1.53</v>
      </c>
      <c r="P948" s="24">
        <v>1.5</v>
      </c>
      <c r="Q948" s="24">
        <v>48.48</v>
      </c>
      <c r="R948" s="24">
        <v>6.83</v>
      </c>
      <c r="S948" s="24">
        <v>0.75</v>
      </c>
      <c r="X948" s="24">
        <f t="shared" si="38"/>
        <v>289.95999999999998</v>
      </c>
      <c r="Y948" s="8">
        <f t="shared" si="39"/>
        <v>0</v>
      </c>
      <c r="Z948" s="4"/>
    </row>
    <row r="949" spans="1:26" x14ac:dyDescent="0.25">
      <c r="A949" s="34">
        <v>19</v>
      </c>
      <c r="B949" s="31">
        <v>20</v>
      </c>
      <c r="C949" s="4" t="s">
        <v>1688</v>
      </c>
      <c r="D949" s="4" t="s">
        <v>1657</v>
      </c>
      <c r="E949" s="4" t="s">
        <v>1647</v>
      </c>
      <c r="F949" s="4" t="s">
        <v>1581</v>
      </c>
      <c r="G949" s="4" t="s">
        <v>1689</v>
      </c>
      <c r="H949" s="4" t="s">
        <v>1690</v>
      </c>
      <c r="I949" s="24">
        <v>71.319999999999993</v>
      </c>
      <c r="J949" s="24">
        <v>38.61</v>
      </c>
      <c r="K949" s="24">
        <v>6.89</v>
      </c>
      <c r="L949" s="24">
        <v>0.49</v>
      </c>
      <c r="O949" s="24">
        <v>3.84</v>
      </c>
      <c r="P949" s="24">
        <v>21.02</v>
      </c>
      <c r="R949" s="24">
        <v>0.47</v>
      </c>
      <c r="X949" s="24">
        <f t="shared" si="38"/>
        <v>71.319999999999993</v>
      </c>
      <c r="Y949" s="8">
        <f t="shared" si="39"/>
        <v>0</v>
      </c>
      <c r="Z949" s="4"/>
    </row>
    <row r="950" spans="1:26" x14ac:dyDescent="0.25">
      <c r="A950" s="34">
        <v>22</v>
      </c>
      <c r="B950" s="31">
        <v>23</v>
      </c>
      <c r="C950" s="4" t="s">
        <v>1693</v>
      </c>
      <c r="D950" s="4" t="s">
        <v>1693</v>
      </c>
      <c r="E950" s="4" t="s">
        <v>1647</v>
      </c>
      <c r="F950" s="4" t="s">
        <v>1581</v>
      </c>
      <c r="G950" s="4" t="s">
        <v>15234</v>
      </c>
      <c r="H950" s="4"/>
      <c r="I950" s="24">
        <v>393.65</v>
      </c>
      <c r="T950" s="24">
        <v>393.65</v>
      </c>
      <c r="X950" s="24">
        <f t="shared" si="38"/>
        <v>393.65</v>
      </c>
      <c r="Y950" s="8">
        <f t="shared" si="39"/>
        <v>0</v>
      </c>
      <c r="Z950" s="4"/>
    </row>
    <row r="951" spans="1:26" x14ac:dyDescent="0.25">
      <c r="A951" s="34">
        <v>3</v>
      </c>
      <c r="B951" s="31">
        <v>3</v>
      </c>
      <c r="C951" s="4" t="s">
        <v>1698</v>
      </c>
      <c r="D951" s="4" t="s">
        <v>1699</v>
      </c>
      <c r="E951" s="4" t="s">
        <v>1695</v>
      </c>
      <c r="F951" s="4" t="s">
        <v>1581</v>
      </c>
      <c r="G951" s="4" t="s">
        <v>1700</v>
      </c>
      <c r="H951" s="4" t="s">
        <v>39</v>
      </c>
      <c r="I951" s="24">
        <v>320</v>
      </c>
      <c r="J951" s="24">
        <v>45</v>
      </c>
      <c r="K951" s="24">
        <v>10</v>
      </c>
      <c r="L951" s="24">
        <v>112</v>
      </c>
      <c r="M951" s="24">
        <v>1</v>
      </c>
      <c r="N951" s="24">
        <v>0.5</v>
      </c>
      <c r="O951" s="24">
        <v>1</v>
      </c>
      <c r="P951" s="24">
        <v>4.5</v>
      </c>
      <c r="Q951" s="24">
        <v>114</v>
      </c>
      <c r="T951" s="24">
        <v>32</v>
      </c>
      <c r="X951" s="24">
        <f t="shared" si="38"/>
        <v>320</v>
      </c>
      <c r="Y951" s="8">
        <f t="shared" si="39"/>
        <v>0</v>
      </c>
      <c r="Z951" s="4"/>
    </row>
    <row r="952" spans="1:26" x14ac:dyDescent="0.25">
      <c r="A952" s="34">
        <v>26</v>
      </c>
      <c r="B952" s="31">
        <v>26</v>
      </c>
      <c r="C952" s="4" t="s">
        <v>1748</v>
      </c>
      <c r="D952" s="4" t="s">
        <v>1725</v>
      </c>
      <c r="E952" s="4" t="s">
        <v>1695</v>
      </c>
      <c r="F952" s="4" t="s">
        <v>1581</v>
      </c>
      <c r="G952" s="4" t="s">
        <v>1749</v>
      </c>
      <c r="H952" s="5" t="s">
        <v>328</v>
      </c>
      <c r="I952" s="24">
        <v>144</v>
      </c>
      <c r="J952" s="24">
        <v>7</v>
      </c>
      <c r="O952" s="24">
        <v>0.8</v>
      </c>
      <c r="Q952" s="24">
        <v>14</v>
      </c>
      <c r="T952" s="24">
        <v>122.2</v>
      </c>
      <c r="X952" s="24">
        <f t="shared" si="38"/>
        <v>144</v>
      </c>
      <c r="Y952" s="8">
        <f t="shared" si="39"/>
        <v>0</v>
      </c>
      <c r="Z952" s="4"/>
    </row>
    <row r="953" spans="1:26" x14ac:dyDescent="0.25">
      <c r="A953" s="34">
        <v>1</v>
      </c>
      <c r="B953" s="31">
        <v>1</v>
      </c>
      <c r="C953" s="4" t="s">
        <v>1694</v>
      </c>
      <c r="D953" s="4" t="s">
        <v>1694</v>
      </c>
      <c r="E953" s="4" t="s">
        <v>1695</v>
      </c>
      <c r="F953" s="4" t="s">
        <v>1581</v>
      </c>
      <c r="G953" s="4" t="s">
        <v>1696</v>
      </c>
      <c r="H953" s="4" t="s">
        <v>245</v>
      </c>
      <c r="I953" s="24">
        <v>2217.1</v>
      </c>
      <c r="J953" s="24">
        <v>113.3</v>
      </c>
      <c r="K953" s="24">
        <v>15.5</v>
      </c>
      <c r="L953" s="24">
        <v>7.5</v>
      </c>
      <c r="M953" s="24">
        <v>2</v>
      </c>
      <c r="N953" s="24">
        <v>30</v>
      </c>
      <c r="O953" s="24">
        <v>10.3</v>
      </c>
      <c r="P953" s="24">
        <v>43</v>
      </c>
      <c r="Q953" s="24">
        <v>6.1</v>
      </c>
      <c r="T953" s="24">
        <v>1979.6</v>
      </c>
      <c r="U953" s="24">
        <v>9.8000000000000007</v>
      </c>
      <c r="X953" s="24">
        <f t="shared" si="38"/>
        <v>2217.1</v>
      </c>
      <c r="Y953" s="8">
        <f t="shared" si="39"/>
        <v>0</v>
      </c>
      <c r="Z953" s="4"/>
    </row>
    <row r="954" spans="1:26" ht="30" x14ac:dyDescent="0.25">
      <c r="A954" s="34">
        <v>11</v>
      </c>
      <c r="B954" s="31">
        <v>11</v>
      </c>
      <c r="C954" s="5" t="s">
        <v>1714</v>
      </c>
      <c r="D954" s="5" t="s">
        <v>1715</v>
      </c>
      <c r="E954" s="4" t="s">
        <v>1695</v>
      </c>
      <c r="F954" s="4" t="s">
        <v>1581</v>
      </c>
      <c r="G954" s="4" t="s">
        <v>1716</v>
      </c>
      <c r="H954" s="4" t="s">
        <v>19</v>
      </c>
      <c r="I954" s="24">
        <v>2168.9</v>
      </c>
      <c r="J954" s="24">
        <v>87</v>
      </c>
      <c r="K954" s="24">
        <v>37</v>
      </c>
      <c r="M954" s="24">
        <v>2</v>
      </c>
      <c r="O954" s="24">
        <v>1</v>
      </c>
      <c r="P954" s="24">
        <v>250</v>
      </c>
      <c r="Q954" s="24">
        <v>112.9</v>
      </c>
      <c r="R954" s="24">
        <v>3.5</v>
      </c>
      <c r="S954" s="24">
        <v>4.5</v>
      </c>
      <c r="T954" s="24">
        <v>1671</v>
      </c>
      <c r="X954" s="24">
        <f t="shared" si="38"/>
        <v>2168.9</v>
      </c>
      <c r="Y954" s="8">
        <f t="shared" si="39"/>
        <v>0</v>
      </c>
      <c r="Z954" s="4"/>
    </row>
    <row r="955" spans="1:26" x14ac:dyDescent="0.25">
      <c r="A955" s="34">
        <v>12</v>
      </c>
      <c r="B955" s="31">
        <v>12</v>
      </c>
      <c r="C955" s="4" t="s">
        <v>1717</v>
      </c>
      <c r="D955" s="4" t="s">
        <v>1702</v>
      </c>
      <c r="E955" s="4" t="s">
        <v>1695</v>
      </c>
      <c r="F955" s="4" t="s">
        <v>1581</v>
      </c>
      <c r="G955" s="4" t="s">
        <v>1716</v>
      </c>
      <c r="H955" s="4" t="s">
        <v>485</v>
      </c>
      <c r="I955" s="24">
        <v>2309.1</v>
      </c>
      <c r="J955" s="24">
        <v>49</v>
      </c>
      <c r="K955" s="24">
        <v>28</v>
      </c>
      <c r="M955" s="24">
        <v>1</v>
      </c>
      <c r="O955" s="24">
        <v>8.9</v>
      </c>
      <c r="P955" s="24">
        <v>148</v>
      </c>
      <c r="Q955" s="24">
        <v>4.2</v>
      </c>
      <c r="T955" s="24">
        <v>2070</v>
      </c>
      <c r="X955" s="24">
        <f t="shared" si="38"/>
        <v>2309.1</v>
      </c>
      <c r="Y955" s="8">
        <f t="shared" si="39"/>
        <v>0</v>
      </c>
      <c r="Z955" s="4"/>
    </row>
    <row r="956" spans="1:26" x14ac:dyDescent="0.25">
      <c r="A956" s="34">
        <v>27</v>
      </c>
      <c r="B956" s="31">
        <v>27</v>
      </c>
      <c r="C956" s="4" t="s">
        <v>1750</v>
      </c>
      <c r="D956" s="4" t="s">
        <v>1699</v>
      </c>
      <c r="E956" s="4" t="s">
        <v>1695</v>
      </c>
      <c r="F956" s="4" t="s">
        <v>1581</v>
      </c>
      <c r="G956" s="4" t="s">
        <v>1751</v>
      </c>
      <c r="H956" s="4" t="s">
        <v>328</v>
      </c>
      <c r="I956" s="24">
        <v>128.19999999999999</v>
      </c>
      <c r="J956" s="24">
        <v>15</v>
      </c>
      <c r="K956" s="24">
        <v>3.2</v>
      </c>
      <c r="L956" s="24">
        <v>14</v>
      </c>
      <c r="P956" s="24">
        <v>71.8</v>
      </c>
      <c r="Q956" s="24">
        <v>22.9</v>
      </c>
      <c r="T956" s="24">
        <v>1.3</v>
      </c>
      <c r="X956" s="24">
        <f t="shared" si="38"/>
        <v>128.20000000000002</v>
      </c>
      <c r="Y956" s="8">
        <f t="shared" si="39"/>
        <v>0</v>
      </c>
      <c r="Z956" s="4"/>
    </row>
    <row r="957" spans="1:26" x14ac:dyDescent="0.25">
      <c r="A957" s="34">
        <v>4</v>
      </c>
      <c r="B957" s="31">
        <v>4</v>
      </c>
      <c r="C957" s="4" t="s">
        <v>1701</v>
      </c>
      <c r="D957" s="4" t="s">
        <v>1702</v>
      </c>
      <c r="E957" s="4" t="s">
        <v>1695</v>
      </c>
      <c r="F957" s="4" t="s">
        <v>1581</v>
      </c>
      <c r="G957" s="4" t="s">
        <v>1703</v>
      </c>
      <c r="H957" s="4" t="s">
        <v>237</v>
      </c>
      <c r="I957" s="24">
        <v>674.3</v>
      </c>
      <c r="J957" s="24">
        <v>95</v>
      </c>
      <c r="K957" s="24">
        <v>25</v>
      </c>
      <c r="L957" s="24">
        <v>5</v>
      </c>
      <c r="M957" s="24">
        <v>4.2</v>
      </c>
      <c r="O957" s="24">
        <v>3.5</v>
      </c>
      <c r="P957" s="24">
        <v>156</v>
      </c>
      <c r="T957" s="24">
        <v>384.7</v>
      </c>
      <c r="U957" s="24">
        <v>0.9</v>
      </c>
      <c r="X957" s="24">
        <f t="shared" si="38"/>
        <v>674.3</v>
      </c>
      <c r="Y957" s="8">
        <f t="shared" si="39"/>
        <v>0</v>
      </c>
      <c r="Z957" s="4"/>
    </row>
    <row r="958" spans="1:26" x14ac:dyDescent="0.25">
      <c r="A958" s="34">
        <v>5</v>
      </c>
      <c r="B958" s="31">
        <v>5</v>
      </c>
      <c r="C958" s="5" t="s">
        <v>1704</v>
      </c>
      <c r="D958" s="4" t="s">
        <v>1702</v>
      </c>
      <c r="E958" s="4" t="s">
        <v>1695</v>
      </c>
      <c r="F958" s="4" t="s">
        <v>1581</v>
      </c>
      <c r="G958" s="4" t="s">
        <v>1703</v>
      </c>
      <c r="H958" s="4" t="s">
        <v>248</v>
      </c>
      <c r="I958" s="24">
        <v>547.6</v>
      </c>
      <c r="J958" s="24">
        <v>105</v>
      </c>
      <c r="K958" s="24">
        <v>10</v>
      </c>
      <c r="M958" s="24">
        <v>2</v>
      </c>
      <c r="O958" s="24">
        <v>2.6</v>
      </c>
      <c r="P958" s="24">
        <v>20.6</v>
      </c>
      <c r="Q958" s="24">
        <v>38.4</v>
      </c>
      <c r="T958" s="24">
        <v>369</v>
      </c>
      <c r="X958" s="24">
        <f t="shared" si="38"/>
        <v>547.6</v>
      </c>
      <c r="Y958" s="8">
        <f t="shared" si="39"/>
        <v>0</v>
      </c>
      <c r="Z958" s="4"/>
    </row>
    <row r="959" spans="1:26" x14ac:dyDescent="0.25">
      <c r="A959" s="34">
        <v>6</v>
      </c>
      <c r="B959" s="31">
        <v>6</v>
      </c>
      <c r="C959" s="4" t="s">
        <v>1705</v>
      </c>
      <c r="D959" s="4" t="s">
        <v>1702</v>
      </c>
      <c r="E959" s="4" t="s">
        <v>1695</v>
      </c>
      <c r="F959" s="4" t="s">
        <v>1581</v>
      </c>
      <c r="G959" s="4" t="s">
        <v>1703</v>
      </c>
      <c r="H959" s="4" t="s">
        <v>358</v>
      </c>
      <c r="I959" s="24">
        <v>627</v>
      </c>
      <c r="J959" s="24">
        <v>84.6</v>
      </c>
      <c r="K959" s="24">
        <v>51.5</v>
      </c>
      <c r="M959" s="24">
        <v>4.7</v>
      </c>
      <c r="N959" s="24">
        <v>2.8</v>
      </c>
      <c r="O959" s="24">
        <v>5</v>
      </c>
      <c r="P959" s="24">
        <v>18.2</v>
      </c>
      <c r="Q959" s="24">
        <v>0.2</v>
      </c>
      <c r="T959" s="24">
        <v>460</v>
      </c>
      <c r="X959" s="24">
        <f t="shared" si="38"/>
        <v>627</v>
      </c>
      <c r="Y959" s="8">
        <f t="shared" si="39"/>
        <v>0</v>
      </c>
      <c r="Z959" s="4"/>
    </row>
    <row r="960" spans="1:26" x14ac:dyDescent="0.25">
      <c r="A960" s="34">
        <v>19</v>
      </c>
      <c r="B960" s="31">
        <v>19</v>
      </c>
      <c r="C960" s="4" t="s">
        <v>1735</v>
      </c>
      <c r="D960" s="4" t="s">
        <v>1702</v>
      </c>
      <c r="E960" s="4" t="s">
        <v>1695</v>
      </c>
      <c r="F960" s="4" t="s">
        <v>1581</v>
      </c>
      <c r="G960" s="4" t="s">
        <v>1703</v>
      </c>
      <c r="H960" s="4" t="s">
        <v>1736</v>
      </c>
      <c r="I960" s="24">
        <v>941.9</v>
      </c>
      <c r="J960" s="24">
        <v>136.5</v>
      </c>
      <c r="K960" s="24">
        <v>56.2</v>
      </c>
      <c r="M960" s="24">
        <v>2.2000000000000002</v>
      </c>
      <c r="O960" s="24">
        <v>2.2999999999999998</v>
      </c>
      <c r="P960" s="24">
        <v>16.899999999999999</v>
      </c>
      <c r="Q960" s="24">
        <v>13.7</v>
      </c>
      <c r="R960" s="24">
        <v>15</v>
      </c>
      <c r="S960" s="24">
        <v>3.2</v>
      </c>
      <c r="T960" s="24">
        <v>695.2</v>
      </c>
      <c r="U960" s="24">
        <v>0.7</v>
      </c>
      <c r="X960" s="24">
        <f t="shared" si="38"/>
        <v>941.90000000000009</v>
      </c>
      <c r="Y960" s="8">
        <f t="shared" si="39"/>
        <v>0</v>
      </c>
      <c r="Z960" s="4"/>
    </row>
    <row r="961" spans="1:26" x14ac:dyDescent="0.25">
      <c r="A961" s="34">
        <v>24</v>
      </c>
      <c r="B961" s="31">
        <v>24</v>
      </c>
      <c r="C961" s="4" t="s">
        <v>530</v>
      </c>
      <c r="D961" s="4" t="s">
        <v>1728</v>
      </c>
      <c r="E961" s="4" t="s">
        <v>1695</v>
      </c>
      <c r="F961" s="4" t="s">
        <v>1581</v>
      </c>
      <c r="G961" s="4" t="s">
        <v>1745</v>
      </c>
      <c r="H961" s="4" t="s">
        <v>237</v>
      </c>
      <c r="I961" s="24">
        <v>209.2</v>
      </c>
      <c r="J961" s="24">
        <v>30</v>
      </c>
      <c r="K961" s="24">
        <v>3</v>
      </c>
      <c r="L961" s="24">
        <v>9</v>
      </c>
      <c r="M961" s="24">
        <v>0.2</v>
      </c>
      <c r="P961" s="24">
        <v>0.5</v>
      </c>
      <c r="Q961" s="24">
        <v>1.5</v>
      </c>
      <c r="T961" s="24">
        <v>165</v>
      </c>
      <c r="X961" s="24">
        <f t="shared" si="38"/>
        <v>209.2</v>
      </c>
      <c r="Y961" s="8">
        <f t="shared" si="39"/>
        <v>0</v>
      </c>
      <c r="Z961" s="4"/>
    </row>
    <row r="962" spans="1:26" x14ac:dyDescent="0.25">
      <c r="A962" s="34">
        <v>17</v>
      </c>
      <c r="B962" s="31">
        <v>17</v>
      </c>
      <c r="C962" s="4" t="s">
        <v>1730</v>
      </c>
      <c r="D962" s="4" t="s">
        <v>1728</v>
      </c>
      <c r="E962" s="4" t="s">
        <v>1695</v>
      </c>
      <c r="F962" s="4" t="s">
        <v>1581</v>
      </c>
      <c r="G962" s="4" t="s">
        <v>1731</v>
      </c>
      <c r="H962" s="4" t="s">
        <v>369</v>
      </c>
      <c r="I962" s="24">
        <v>469.2</v>
      </c>
      <c r="J962" s="24">
        <v>86.2</v>
      </c>
      <c r="K962" s="24">
        <v>33</v>
      </c>
      <c r="L962" s="24">
        <v>36.799999999999997</v>
      </c>
      <c r="M962" s="24">
        <v>1</v>
      </c>
      <c r="P962" s="24">
        <v>128.69999999999999</v>
      </c>
      <c r="Q962" s="24">
        <v>3.5</v>
      </c>
      <c r="T962" s="24">
        <v>180</v>
      </c>
      <c r="X962" s="24">
        <f t="shared" si="38"/>
        <v>469.2</v>
      </c>
      <c r="Y962" s="8">
        <f t="shared" si="39"/>
        <v>0</v>
      </c>
      <c r="Z962" s="4"/>
    </row>
    <row r="963" spans="1:26" x14ac:dyDescent="0.25">
      <c r="A963" s="34">
        <v>13</v>
      </c>
      <c r="B963" s="31">
        <v>13</v>
      </c>
      <c r="C963" s="4" t="s">
        <v>1718</v>
      </c>
      <c r="D963" s="4" t="s">
        <v>1719</v>
      </c>
      <c r="E963" s="4" t="s">
        <v>1695</v>
      </c>
      <c r="F963" s="4" t="s">
        <v>1581</v>
      </c>
      <c r="G963" s="4" t="s">
        <v>1720</v>
      </c>
      <c r="H963" s="4" t="s">
        <v>176</v>
      </c>
      <c r="I963" s="24">
        <v>357.9</v>
      </c>
      <c r="J963" s="24">
        <v>87.8</v>
      </c>
      <c r="K963" s="24">
        <v>28.2</v>
      </c>
      <c r="L963" s="24">
        <v>6.2</v>
      </c>
      <c r="M963" s="24">
        <v>3.7</v>
      </c>
      <c r="O963" s="24">
        <v>13.3</v>
      </c>
      <c r="P963" s="24">
        <v>44.9</v>
      </c>
      <c r="Q963" s="24">
        <v>2.9</v>
      </c>
      <c r="T963" s="24">
        <v>170.9</v>
      </c>
      <c r="X963" s="24">
        <f t="shared" si="38"/>
        <v>357.90000000000003</v>
      </c>
      <c r="Y963" s="8">
        <f t="shared" si="39"/>
        <v>0</v>
      </c>
      <c r="Z963" s="4"/>
    </row>
    <row r="964" spans="1:26" x14ac:dyDescent="0.25">
      <c r="A964" s="34">
        <v>8</v>
      </c>
      <c r="B964" s="31">
        <v>8</v>
      </c>
      <c r="C964" s="4" t="s">
        <v>1708</v>
      </c>
      <c r="D964" s="4" t="s">
        <v>1699</v>
      </c>
      <c r="E964" s="4" t="s">
        <v>1695</v>
      </c>
      <c r="F964" s="4" t="s">
        <v>1581</v>
      </c>
      <c r="G964" s="4" t="s">
        <v>1709</v>
      </c>
      <c r="H964" s="4" t="s">
        <v>289</v>
      </c>
      <c r="I964" s="24">
        <v>180</v>
      </c>
      <c r="J964" s="24">
        <v>52.4</v>
      </c>
      <c r="K964" s="24">
        <v>0.6</v>
      </c>
      <c r="L964" s="24">
        <v>10</v>
      </c>
      <c r="N964" s="24">
        <v>1</v>
      </c>
      <c r="O964" s="24">
        <v>0.5</v>
      </c>
      <c r="P964" s="24">
        <v>0.2</v>
      </c>
      <c r="R964" s="24">
        <v>0.3</v>
      </c>
      <c r="T964" s="24">
        <v>115</v>
      </c>
      <c r="X964" s="24">
        <f t="shared" si="38"/>
        <v>180</v>
      </c>
      <c r="Y964" s="8">
        <f t="shared" si="39"/>
        <v>0</v>
      </c>
      <c r="Z964" s="4"/>
    </row>
    <row r="965" spans="1:26" x14ac:dyDescent="0.25">
      <c r="A965" s="34">
        <v>9</v>
      </c>
      <c r="B965" s="31">
        <v>9</v>
      </c>
      <c r="C965" s="4" t="s">
        <v>1710</v>
      </c>
      <c r="D965" s="4" t="s">
        <v>1694</v>
      </c>
      <c r="E965" s="4" t="s">
        <v>1695</v>
      </c>
      <c r="F965" s="4" t="s">
        <v>1581</v>
      </c>
      <c r="G965" s="4" t="s">
        <v>1711</v>
      </c>
      <c r="H965" s="4" t="s">
        <v>441</v>
      </c>
      <c r="I965" s="24">
        <v>232</v>
      </c>
      <c r="J965" s="24">
        <v>97.5</v>
      </c>
      <c r="K965" s="24">
        <v>0.7</v>
      </c>
      <c r="L965" s="24">
        <v>2</v>
      </c>
      <c r="N965" s="24">
        <v>20.7</v>
      </c>
      <c r="Q965" s="24">
        <v>7.6</v>
      </c>
      <c r="T965" s="24">
        <v>103.5</v>
      </c>
      <c r="X965" s="24">
        <f t="shared" si="38"/>
        <v>232</v>
      </c>
      <c r="Y965" s="8">
        <f t="shared" si="39"/>
        <v>0</v>
      </c>
      <c r="Z965" s="4"/>
    </row>
    <row r="966" spans="1:26" x14ac:dyDescent="0.25">
      <c r="A966" s="34">
        <v>10</v>
      </c>
      <c r="B966" s="31">
        <v>10</v>
      </c>
      <c r="C966" s="4" t="s">
        <v>1712</v>
      </c>
      <c r="D966" s="4" t="s">
        <v>1697</v>
      </c>
      <c r="E966" s="4" t="s">
        <v>1695</v>
      </c>
      <c r="F966" s="4" t="s">
        <v>1581</v>
      </c>
      <c r="G966" s="4" t="s">
        <v>1713</v>
      </c>
      <c r="H966" s="4" t="s">
        <v>10</v>
      </c>
      <c r="I966" s="24">
        <v>793.8</v>
      </c>
      <c r="J966" s="24">
        <v>110</v>
      </c>
      <c r="K966" s="24">
        <v>4</v>
      </c>
      <c r="L966" s="24">
        <v>3</v>
      </c>
      <c r="M966" s="24">
        <v>3.5</v>
      </c>
      <c r="N966" s="24">
        <v>0.8</v>
      </c>
      <c r="P966" s="24">
        <v>39</v>
      </c>
      <c r="Q966" s="24">
        <v>3.5</v>
      </c>
      <c r="T966" s="24">
        <v>630</v>
      </c>
      <c r="X966" s="24">
        <f t="shared" si="38"/>
        <v>793.8</v>
      </c>
      <c r="Y966" s="8">
        <f t="shared" si="39"/>
        <v>0</v>
      </c>
      <c r="Z966" s="4"/>
    </row>
    <row r="967" spans="1:26" x14ac:dyDescent="0.25">
      <c r="A967" s="34">
        <v>7</v>
      </c>
      <c r="B967" s="31">
        <v>7</v>
      </c>
      <c r="C967" s="4" t="s">
        <v>1706</v>
      </c>
      <c r="D967" s="4" t="s">
        <v>1699</v>
      </c>
      <c r="E967" s="4" t="s">
        <v>1695</v>
      </c>
      <c r="F967" s="4" t="s">
        <v>1581</v>
      </c>
      <c r="G967" s="4" t="s">
        <v>1707</v>
      </c>
      <c r="H967" s="4" t="s">
        <v>19</v>
      </c>
      <c r="I967" s="24">
        <v>86.4</v>
      </c>
      <c r="J967" s="24">
        <v>67</v>
      </c>
      <c r="K967" s="24">
        <v>2</v>
      </c>
      <c r="L967" s="24">
        <v>3</v>
      </c>
      <c r="M967" s="24">
        <v>2</v>
      </c>
      <c r="Q967" s="24">
        <v>7.4</v>
      </c>
      <c r="T967" s="24">
        <v>5</v>
      </c>
      <c r="X967" s="24">
        <f t="shared" si="38"/>
        <v>86.4</v>
      </c>
      <c r="Y967" s="8">
        <f t="shared" si="39"/>
        <v>0</v>
      </c>
      <c r="Z967" s="4"/>
    </row>
    <row r="968" spans="1:26" x14ac:dyDescent="0.25">
      <c r="A968" s="34">
        <v>15</v>
      </c>
      <c r="B968" s="31">
        <v>15</v>
      </c>
      <c r="C968" s="4" t="s">
        <v>1724</v>
      </c>
      <c r="D968" s="4" t="s">
        <v>1725</v>
      </c>
      <c r="E968" s="4" t="s">
        <v>1695</v>
      </c>
      <c r="F968" s="4" t="s">
        <v>1581</v>
      </c>
      <c r="G968" s="4" t="s">
        <v>1726</v>
      </c>
      <c r="H968" s="4"/>
      <c r="I968" s="24">
        <v>4017.2</v>
      </c>
      <c r="J968" s="24">
        <v>184.6</v>
      </c>
      <c r="K968" s="24">
        <v>75.099999999999994</v>
      </c>
      <c r="L968" s="24">
        <v>42.2</v>
      </c>
      <c r="O968" s="24">
        <v>2</v>
      </c>
      <c r="P968" s="24">
        <v>43.5</v>
      </c>
      <c r="Q968" s="24">
        <v>54.5</v>
      </c>
      <c r="R968" s="24">
        <v>15</v>
      </c>
      <c r="S968" s="24">
        <v>5.6</v>
      </c>
      <c r="T968" s="24">
        <v>3594.7</v>
      </c>
      <c r="X968" s="24">
        <f t="shared" si="38"/>
        <v>4017.2</v>
      </c>
      <c r="Y968" s="8">
        <f t="shared" si="39"/>
        <v>0</v>
      </c>
      <c r="Z968" s="4"/>
    </row>
    <row r="969" spans="1:26" x14ac:dyDescent="0.25">
      <c r="A969" s="34">
        <v>21</v>
      </c>
      <c r="B969" s="31">
        <v>21</v>
      </c>
      <c r="C969" s="4" t="s">
        <v>15161</v>
      </c>
      <c r="D969" s="4" t="s">
        <v>1738</v>
      </c>
      <c r="E969" s="4" t="s">
        <v>1695</v>
      </c>
      <c r="F969" s="4" t="s">
        <v>1581</v>
      </c>
      <c r="G969" s="4" t="s">
        <v>1740</v>
      </c>
      <c r="H969" s="4" t="s">
        <v>1741</v>
      </c>
      <c r="I969" s="24">
        <v>93.8</v>
      </c>
      <c r="J969" s="24">
        <v>37.4</v>
      </c>
      <c r="K969" s="24">
        <v>6</v>
      </c>
      <c r="O969" s="24">
        <v>1.2</v>
      </c>
      <c r="Q969" s="24">
        <v>49.2</v>
      </c>
      <c r="X969" s="24">
        <f t="shared" si="38"/>
        <v>93.800000000000011</v>
      </c>
      <c r="Y969" s="8">
        <f t="shared" si="39"/>
        <v>0</v>
      </c>
      <c r="Z969" s="4"/>
    </row>
    <row r="970" spans="1:26" x14ac:dyDescent="0.25">
      <c r="A970" s="34">
        <v>23</v>
      </c>
      <c r="B970" s="31">
        <v>23</v>
      </c>
      <c r="C970" s="4" t="s">
        <v>1743</v>
      </c>
      <c r="D970" s="4" t="s">
        <v>1744</v>
      </c>
      <c r="E970" s="4" t="s">
        <v>1695</v>
      </c>
      <c r="F970" s="4" t="s">
        <v>1581</v>
      </c>
      <c r="G970" s="4" t="s">
        <v>1740</v>
      </c>
      <c r="H970" s="4" t="s">
        <v>1741</v>
      </c>
      <c r="I970" s="24">
        <v>114.8</v>
      </c>
      <c r="J970" s="24">
        <v>12.5</v>
      </c>
      <c r="K970" s="24">
        <v>5</v>
      </c>
      <c r="L970" s="24">
        <v>8</v>
      </c>
      <c r="O970" s="24">
        <v>1.1000000000000001</v>
      </c>
      <c r="P970" s="24">
        <v>35</v>
      </c>
      <c r="Q970" s="24">
        <v>28.6</v>
      </c>
      <c r="T970" s="24">
        <v>24.6</v>
      </c>
      <c r="X970" s="24">
        <f t="shared" si="38"/>
        <v>114.80000000000001</v>
      </c>
      <c r="Y970" s="8">
        <f t="shared" si="39"/>
        <v>0</v>
      </c>
      <c r="Z970" s="4"/>
    </row>
    <row r="971" spans="1:26" x14ac:dyDescent="0.25">
      <c r="A971" s="34">
        <v>30</v>
      </c>
      <c r="B971" s="31">
        <v>30</v>
      </c>
      <c r="C971" s="4" t="s">
        <v>1755</v>
      </c>
      <c r="D971" s="4" t="s">
        <v>1738</v>
      </c>
      <c r="E971" s="4" t="s">
        <v>1695</v>
      </c>
      <c r="F971" s="4" t="s">
        <v>1581</v>
      </c>
      <c r="G971" s="4" t="s">
        <v>1756</v>
      </c>
      <c r="H971" s="4" t="s">
        <v>1757</v>
      </c>
      <c r="I971" s="24">
        <v>53</v>
      </c>
      <c r="J971" s="24">
        <v>10</v>
      </c>
      <c r="K971" s="24">
        <v>1.7</v>
      </c>
      <c r="L971" s="24">
        <v>1.1000000000000001</v>
      </c>
      <c r="M971" s="24">
        <v>2.2000000000000002</v>
      </c>
      <c r="N971" s="24">
        <v>1.1000000000000001</v>
      </c>
      <c r="O971" s="24">
        <v>0.6</v>
      </c>
      <c r="P971" s="24">
        <v>2</v>
      </c>
      <c r="Q971" s="24">
        <v>7.7</v>
      </c>
      <c r="T971" s="24">
        <v>26.6</v>
      </c>
      <c r="X971" s="24">
        <f t="shared" si="38"/>
        <v>53</v>
      </c>
      <c r="Y971" s="8">
        <f t="shared" si="39"/>
        <v>0</v>
      </c>
      <c r="Z971" s="4"/>
    </row>
    <row r="972" spans="1:26" x14ac:dyDescent="0.25">
      <c r="A972" s="34">
        <v>18</v>
      </c>
      <c r="B972" s="31">
        <v>18</v>
      </c>
      <c r="C972" s="4" t="s">
        <v>1732</v>
      </c>
      <c r="D972" s="4" t="s">
        <v>1733</v>
      </c>
      <c r="E972" s="4" t="s">
        <v>1695</v>
      </c>
      <c r="F972" s="4" t="s">
        <v>1581</v>
      </c>
      <c r="G972" s="4" t="s">
        <v>1734</v>
      </c>
      <c r="H972" s="4" t="s">
        <v>391</v>
      </c>
      <c r="I972" s="24">
        <v>99.5</v>
      </c>
      <c r="J972" s="24">
        <v>44.4</v>
      </c>
      <c r="K972" s="24">
        <v>24.9</v>
      </c>
      <c r="M972" s="24">
        <v>1.6</v>
      </c>
      <c r="N972" s="24">
        <v>1</v>
      </c>
      <c r="O972" s="24">
        <v>2.4</v>
      </c>
      <c r="P972" s="24">
        <v>5</v>
      </c>
      <c r="Q972" s="24">
        <v>4.0999999999999996</v>
      </c>
      <c r="T972" s="24">
        <v>16.100000000000001</v>
      </c>
      <c r="X972" s="24">
        <f t="shared" si="38"/>
        <v>99.5</v>
      </c>
      <c r="Y972" s="8">
        <f t="shared" si="39"/>
        <v>0</v>
      </c>
      <c r="Z972" s="4"/>
    </row>
    <row r="973" spans="1:26" x14ac:dyDescent="0.25">
      <c r="A973" s="34">
        <v>29</v>
      </c>
      <c r="B973" s="31">
        <v>29</v>
      </c>
      <c r="C973" s="4" t="s">
        <v>1754</v>
      </c>
      <c r="D973" s="4" t="s">
        <v>1738</v>
      </c>
      <c r="E973" s="4" t="s">
        <v>1695</v>
      </c>
      <c r="F973" s="4" t="s">
        <v>1581</v>
      </c>
      <c r="G973" s="4" t="s">
        <v>347</v>
      </c>
      <c r="H973" s="4" t="s">
        <v>39</v>
      </c>
      <c r="I973" s="24">
        <v>50.2</v>
      </c>
      <c r="J973" s="24">
        <v>24</v>
      </c>
      <c r="K973" s="24">
        <v>5</v>
      </c>
      <c r="O973" s="24">
        <v>2.6</v>
      </c>
      <c r="P973" s="24">
        <v>10</v>
      </c>
      <c r="Q973" s="24">
        <v>8.6</v>
      </c>
      <c r="X973" s="24">
        <f t="shared" si="38"/>
        <v>50.2</v>
      </c>
      <c r="Y973" s="8">
        <f t="shared" si="39"/>
        <v>0</v>
      </c>
      <c r="Z973" s="4"/>
    </row>
    <row r="974" spans="1:26" x14ac:dyDescent="0.25">
      <c r="A974" s="34">
        <v>25</v>
      </c>
      <c r="B974" s="31">
        <v>25</v>
      </c>
      <c r="C974" s="4" t="s">
        <v>1746</v>
      </c>
      <c r="D974" s="4" t="s">
        <v>1744</v>
      </c>
      <c r="E974" s="4" t="s">
        <v>1695</v>
      </c>
      <c r="F974" s="4" t="s">
        <v>1581</v>
      </c>
      <c r="G974" s="4" t="s">
        <v>1747</v>
      </c>
      <c r="H974" s="4" t="s">
        <v>39</v>
      </c>
      <c r="I974" s="24">
        <v>157.30000000000001</v>
      </c>
      <c r="J974" s="24">
        <v>1</v>
      </c>
      <c r="O974" s="24">
        <v>0.5</v>
      </c>
      <c r="Q974" s="24">
        <v>95.8</v>
      </c>
      <c r="T974" s="24">
        <v>60</v>
      </c>
      <c r="X974" s="24">
        <f t="shared" si="38"/>
        <v>157.30000000000001</v>
      </c>
      <c r="Y974" s="8">
        <f t="shared" si="39"/>
        <v>0</v>
      </c>
      <c r="Z974" s="4"/>
    </row>
    <row r="975" spans="1:26" x14ac:dyDescent="0.25">
      <c r="A975" s="34">
        <v>16</v>
      </c>
      <c r="B975" s="31">
        <v>16</v>
      </c>
      <c r="C975" s="4" t="s">
        <v>1727</v>
      </c>
      <c r="D975" s="4" t="s">
        <v>1728</v>
      </c>
      <c r="E975" s="4" t="s">
        <v>1695</v>
      </c>
      <c r="F975" s="4" t="s">
        <v>1581</v>
      </c>
      <c r="G975" s="4" t="s">
        <v>1729</v>
      </c>
      <c r="H975" s="4" t="s">
        <v>13</v>
      </c>
      <c r="I975" s="24">
        <v>436.9</v>
      </c>
      <c r="J975" s="24">
        <v>366</v>
      </c>
      <c r="K975" s="24">
        <v>11</v>
      </c>
      <c r="L975" s="24">
        <v>30</v>
      </c>
      <c r="N975" s="24">
        <v>1</v>
      </c>
      <c r="O975" s="24">
        <v>4</v>
      </c>
      <c r="P975" s="24">
        <v>2.4</v>
      </c>
      <c r="Q975" s="24">
        <v>21</v>
      </c>
      <c r="R975" s="24">
        <v>1.5</v>
      </c>
      <c r="X975" s="24">
        <f t="shared" si="38"/>
        <v>436.9</v>
      </c>
      <c r="Y975" s="8">
        <f t="shared" si="39"/>
        <v>0</v>
      </c>
      <c r="Z975" s="4"/>
    </row>
    <row r="976" spans="1:26" ht="30" x14ac:dyDescent="0.25">
      <c r="A976" s="34">
        <v>22</v>
      </c>
      <c r="B976" s="31">
        <v>22</v>
      </c>
      <c r="C976" s="5" t="s">
        <v>1742</v>
      </c>
      <c r="D976" s="4" t="s">
        <v>1728</v>
      </c>
      <c r="E976" s="4" t="s">
        <v>1695</v>
      </c>
      <c r="F976" s="4" t="s">
        <v>1581</v>
      </c>
      <c r="G976" s="4" t="s">
        <v>1729</v>
      </c>
      <c r="H976" s="4" t="s">
        <v>13</v>
      </c>
      <c r="I976" s="24">
        <v>7871.8</v>
      </c>
      <c r="J976" s="24">
        <v>126.8</v>
      </c>
      <c r="K976" s="24">
        <v>27</v>
      </c>
      <c r="M976" s="24">
        <v>30</v>
      </c>
      <c r="O976" s="24">
        <v>8</v>
      </c>
      <c r="P976" s="24">
        <v>2.5</v>
      </c>
      <c r="T976" s="24">
        <v>7666.7</v>
      </c>
      <c r="U976" s="24">
        <v>10.8</v>
      </c>
      <c r="X976" s="24">
        <f t="shared" si="38"/>
        <v>7871.8</v>
      </c>
      <c r="Y976" s="8">
        <f t="shared" si="39"/>
        <v>0</v>
      </c>
      <c r="Z976" s="4"/>
    </row>
    <row r="977" spans="1:26" x14ac:dyDescent="0.25">
      <c r="A977" s="34">
        <v>28</v>
      </c>
      <c r="B977" s="31">
        <v>28</v>
      </c>
      <c r="C977" s="4" t="s">
        <v>1752</v>
      </c>
      <c r="D977" s="4" t="s">
        <v>1694</v>
      </c>
      <c r="E977" s="4" t="s">
        <v>1695</v>
      </c>
      <c r="F977" s="4" t="s">
        <v>1581</v>
      </c>
      <c r="G977" s="4" t="s">
        <v>1753</v>
      </c>
      <c r="H977" s="4" t="s">
        <v>176</v>
      </c>
      <c r="I977" s="24">
        <v>63.6</v>
      </c>
      <c r="J977" s="24">
        <v>34.299999999999997</v>
      </c>
      <c r="K977" s="24">
        <v>9.6</v>
      </c>
      <c r="M977" s="24">
        <v>1.1000000000000001</v>
      </c>
      <c r="N977" s="24">
        <v>2.9</v>
      </c>
      <c r="O977" s="24">
        <v>2.1</v>
      </c>
      <c r="P977" s="24">
        <v>0.7</v>
      </c>
      <c r="Q977" s="24">
        <v>12.2</v>
      </c>
      <c r="R977" s="24">
        <v>0.7</v>
      </c>
      <c r="X977" s="24">
        <f t="shared" si="38"/>
        <v>63.600000000000009</v>
      </c>
      <c r="Y977" s="8">
        <f t="shared" si="39"/>
        <v>0</v>
      </c>
      <c r="Z977" s="4"/>
    </row>
    <row r="978" spans="1:26" x14ac:dyDescent="0.25">
      <c r="A978" s="34">
        <v>14</v>
      </c>
      <c r="B978" s="31">
        <v>14</v>
      </c>
      <c r="C978" s="4" t="s">
        <v>1721</v>
      </c>
      <c r="D978" s="4" t="s">
        <v>1722</v>
      </c>
      <c r="E978" s="4" t="s">
        <v>1695</v>
      </c>
      <c r="F978" s="4" t="s">
        <v>1581</v>
      </c>
      <c r="G978" s="4" t="s">
        <v>1723</v>
      </c>
      <c r="H978" s="4"/>
      <c r="I978" s="24">
        <v>3944.9</v>
      </c>
      <c r="J978" s="24">
        <v>24.9</v>
      </c>
      <c r="K978" s="24">
        <v>81</v>
      </c>
      <c r="M978" s="24">
        <v>1.6</v>
      </c>
      <c r="N978" s="24">
        <v>0.4</v>
      </c>
      <c r="O978" s="24">
        <v>3.6</v>
      </c>
      <c r="P978" s="24">
        <v>0.5</v>
      </c>
      <c r="Q978" s="24">
        <v>260</v>
      </c>
      <c r="T978" s="24">
        <v>3566.9</v>
      </c>
      <c r="U978" s="24">
        <v>6</v>
      </c>
      <c r="X978" s="24">
        <f t="shared" si="38"/>
        <v>3944.9</v>
      </c>
      <c r="Y978" s="8">
        <f t="shared" si="39"/>
        <v>0</v>
      </c>
      <c r="Z978" s="4"/>
    </row>
    <row r="979" spans="1:26" x14ac:dyDescent="0.25">
      <c r="A979" s="34">
        <v>2</v>
      </c>
      <c r="B979" s="31">
        <v>2</v>
      </c>
      <c r="C979" s="4" t="s">
        <v>1697</v>
      </c>
      <c r="D979" s="4" t="s">
        <v>1697</v>
      </c>
      <c r="E979" s="4" t="s">
        <v>1695</v>
      </c>
      <c r="F979" s="4" t="s">
        <v>1581</v>
      </c>
      <c r="G979" s="4" t="s">
        <v>15100</v>
      </c>
      <c r="H979" s="4"/>
      <c r="I979" s="24">
        <v>3388.9</v>
      </c>
      <c r="J979" s="24">
        <v>123</v>
      </c>
      <c r="K979" s="24">
        <v>12</v>
      </c>
      <c r="N979" s="24">
        <v>6</v>
      </c>
      <c r="O979" s="24">
        <v>13</v>
      </c>
      <c r="Q979" s="24">
        <v>60</v>
      </c>
      <c r="T979" s="24">
        <v>3172.9</v>
      </c>
      <c r="U979" s="24">
        <v>2</v>
      </c>
      <c r="X979" s="24">
        <f t="shared" si="38"/>
        <v>3388.9</v>
      </c>
      <c r="Y979" s="8">
        <f t="shared" si="39"/>
        <v>0</v>
      </c>
      <c r="Z979" s="4"/>
    </row>
    <row r="980" spans="1:26" x14ac:dyDescent="0.25">
      <c r="A980" s="34">
        <v>20</v>
      </c>
      <c r="B980" s="31">
        <v>20</v>
      </c>
      <c r="C980" s="4" t="s">
        <v>1737</v>
      </c>
      <c r="D980" s="4" t="s">
        <v>1738</v>
      </c>
      <c r="E980" s="4" t="s">
        <v>1695</v>
      </c>
      <c r="F980" s="4" t="s">
        <v>1581</v>
      </c>
      <c r="G980" s="4" t="s">
        <v>1739</v>
      </c>
      <c r="H980" s="4" t="s">
        <v>13</v>
      </c>
      <c r="I980" s="24">
        <v>1967.3</v>
      </c>
      <c r="J980" s="24">
        <v>164.8</v>
      </c>
      <c r="K980" s="24">
        <v>39.799999999999997</v>
      </c>
      <c r="L980" s="24">
        <v>22.6</v>
      </c>
      <c r="M980" s="24">
        <v>5</v>
      </c>
      <c r="N980" s="24">
        <v>1</v>
      </c>
      <c r="O980" s="24">
        <v>24.4</v>
      </c>
      <c r="P980" s="24">
        <v>2.2999999999999998</v>
      </c>
      <c r="Q980" s="24">
        <v>10.6</v>
      </c>
      <c r="T980" s="24">
        <v>1687.8</v>
      </c>
      <c r="U980" s="24">
        <v>9</v>
      </c>
      <c r="X980" s="24">
        <f t="shared" si="38"/>
        <v>1967.3</v>
      </c>
      <c r="Y980" s="8">
        <f t="shared" si="39"/>
        <v>0</v>
      </c>
      <c r="Z980" s="4"/>
    </row>
    <row r="981" spans="1:26" x14ac:dyDescent="0.25">
      <c r="A981" s="34">
        <v>30</v>
      </c>
      <c r="B981" s="31">
        <v>30</v>
      </c>
      <c r="C981" s="4" t="s">
        <v>1814</v>
      </c>
      <c r="D981" s="4" t="s">
        <v>1814</v>
      </c>
      <c r="E981" s="4" t="s">
        <v>1759</v>
      </c>
      <c r="F981" s="4" t="s">
        <v>1581</v>
      </c>
      <c r="G981" s="4" t="s">
        <v>1815</v>
      </c>
      <c r="H981" s="4" t="s">
        <v>391</v>
      </c>
      <c r="I981" s="24">
        <v>69.760000000000005</v>
      </c>
      <c r="J981" s="24">
        <v>47.93</v>
      </c>
      <c r="K981" s="24">
        <v>12.15</v>
      </c>
      <c r="O981" s="24">
        <v>0.3</v>
      </c>
      <c r="P981" s="24">
        <v>0.84</v>
      </c>
      <c r="Q981" s="24">
        <v>6.76</v>
      </c>
      <c r="R981" s="24">
        <v>1.73</v>
      </c>
      <c r="S981" s="24">
        <v>0.05</v>
      </c>
      <c r="X981" s="24">
        <f t="shared" si="38"/>
        <v>69.760000000000005</v>
      </c>
      <c r="Y981" s="8">
        <f t="shared" si="39"/>
        <v>0</v>
      </c>
      <c r="Z981" s="4"/>
    </row>
    <row r="982" spans="1:26" x14ac:dyDescent="0.25">
      <c r="A982" s="34">
        <v>31</v>
      </c>
      <c r="B982" s="31">
        <v>31</v>
      </c>
      <c r="C982" s="4" t="s">
        <v>1816</v>
      </c>
      <c r="D982" s="4" t="s">
        <v>1817</v>
      </c>
      <c r="E982" s="4" t="s">
        <v>1759</v>
      </c>
      <c r="F982" s="4" t="s">
        <v>1581</v>
      </c>
      <c r="G982" s="4" t="s">
        <v>1818</v>
      </c>
      <c r="H982" s="4" t="s">
        <v>609</v>
      </c>
      <c r="I982" s="24">
        <v>326.52</v>
      </c>
      <c r="J982" s="24">
        <v>118.42</v>
      </c>
      <c r="K982" s="24">
        <v>153.97</v>
      </c>
      <c r="M982" s="24">
        <v>1.32</v>
      </c>
      <c r="N982" s="24">
        <v>2.42</v>
      </c>
      <c r="O982" s="24">
        <v>2.63</v>
      </c>
      <c r="P982" s="24">
        <v>1.1399999999999999</v>
      </c>
      <c r="Q982" s="24">
        <v>2.4900000000000002</v>
      </c>
      <c r="R982" s="24">
        <v>6.27</v>
      </c>
      <c r="S982" s="24">
        <v>1.76</v>
      </c>
      <c r="T982" s="24">
        <v>35.1</v>
      </c>
      <c r="X982" s="24">
        <f t="shared" si="38"/>
        <v>325.52</v>
      </c>
      <c r="Y982" s="8">
        <f t="shared" si="39"/>
        <v>1</v>
      </c>
      <c r="Z982" s="4"/>
    </row>
    <row r="983" spans="1:26" x14ac:dyDescent="0.25">
      <c r="A983" s="34">
        <v>1</v>
      </c>
      <c r="B983" s="31">
        <v>1</v>
      </c>
      <c r="C983" s="4" t="s">
        <v>1758</v>
      </c>
      <c r="D983" s="4" t="s">
        <v>204</v>
      </c>
      <c r="E983" s="4" t="s">
        <v>1759</v>
      </c>
      <c r="F983" s="4" t="s">
        <v>1581</v>
      </c>
      <c r="G983" s="4" t="s">
        <v>1760</v>
      </c>
      <c r="H983" s="4" t="s">
        <v>1761</v>
      </c>
      <c r="I983" s="24">
        <v>162.05000000000001</v>
      </c>
      <c r="J983" s="24">
        <v>98.84</v>
      </c>
      <c r="K983" s="24">
        <v>10.56</v>
      </c>
      <c r="L983" s="24">
        <v>7.4</v>
      </c>
      <c r="M983" s="24">
        <v>1.9</v>
      </c>
      <c r="O983" s="24">
        <v>3</v>
      </c>
      <c r="P983" s="24">
        <v>9.43</v>
      </c>
      <c r="Q983" s="24">
        <v>10.57</v>
      </c>
      <c r="R983" s="24">
        <v>4.43</v>
      </c>
      <c r="T983" s="24">
        <v>15.92</v>
      </c>
      <c r="X983" s="24">
        <f t="shared" si="38"/>
        <v>162.05000000000001</v>
      </c>
      <c r="Y983" s="8">
        <f t="shared" si="39"/>
        <v>0</v>
      </c>
      <c r="Z983" s="4"/>
    </row>
    <row r="984" spans="1:26" x14ac:dyDescent="0.25">
      <c r="A984" s="34">
        <v>27</v>
      </c>
      <c r="B984" s="31">
        <v>27</v>
      </c>
      <c r="C984" s="4" t="s">
        <v>1808</v>
      </c>
      <c r="D984" s="4" t="s">
        <v>1805</v>
      </c>
      <c r="E984" s="4" t="s">
        <v>1759</v>
      </c>
      <c r="F984" s="4" t="s">
        <v>1581</v>
      </c>
      <c r="G984" s="4" t="s">
        <v>1809</v>
      </c>
      <c r="H984" s="4" t="s">
        <v>198</v>
      </c>
      <c r="I984" s="24">
        <v>50.79</v>
      </c>
      <c r="J984" s="24">
        <v>16.96</v>
      </c>
      <c r="K984" s="24">
        <v>27.5</v>
      </c>
      <c r="O984" s="24">
        <v>1</v>
      </c>
      <c r="Q984" s="24">
        <v>5</v>
      </c>
      <c r="R984" s="24">
        <v>0.33</v>
      </c>
      <c r="X984" s="24">
        <f t="shared" si="38"/>
        <v>50.79</v>
      </c>
      <c r="Y984" s="8">
        <f t="shared" si="39"/>
        <v>0</v>
      </c>
      <c r="Z984" s="4"/>
    </row>
    <row r="985" spans="1:26" x14ac:dyDescent="0.25">
      <c r="A985" s="34">
        <v>29</v>
      </c>
      <c r="B985" s="31">
        <v>29</v>
      </c>
      <c r="C985" s="4" t="s">
        <v>1812</v>
      </c>
      <c r="D985" s="4" t="s">
        <v>1805</v>
      </c>
      <c r="E985" s="4" t="s">
        <v>1759</v>
      </c>
      <c r="F985" s="4" t="s">
        <v>1581</v>
      </c>
      <c r="G985" s="4" t="s">
        <v>1813</v>
      </c>
      <c r="H985" s="4" t="s">
        <v>1100</v>
      </c>
      <c r="I985" s="24">
        <v>178.8</v>
      </c>
      <c r="P985" s="24">
        <v>40</v>
      </c>
      <c r="T985" s="24">
        <v>138.80000000000001</v>
      </c>
      <c r="X985" s="24">
        <f t="shared" si="38"/>
        <v>178.8</v>
      </c>
      <c r="Y985" s="8">
        <f t="shared" si="39"/>
        <v>0</v>
      </c>
      <c r="Z985" s="4"/>
    </row>
    <row r="986" spans="1:26" x14ac:dyDescent="0.25">
      <c r="A986" s="34">
        <v>34</v>
      </c>
      <c r="B986" s="31">
        <v>34</v>
      </c>
      <c r="C986" s="4" t="s">
        <v>1823</v>
      </c>
      <c r="D986" s="4" t="s">
        <v>1817</v>
      </c>
      <c r="E986" s="4" t="s">
        <v>1759</v>
      </c>
      <c r="F986" s="4" t="s">
        <v>1581</v>
      </c>
      <c r="G986" s="4" t="s">
        <v>251</v>
      </c>
      <c r="H986" s="4" t="s">
        <v>358</v>
      </c>
      <c r="I986" s="24">
        <v>340.92</v>
      </c>
      <c r="J986" s="24">
        <v>12.83</v>
      </c>
      <c r="K986" s="24">
        <v>74.55</v>
      </c>
      <c r="L986" s="24">
        <v>7.19</v>
      </c>
      <c r="P986" s="24">
        <v>2.0699999999999998</v>
      </c>
      <c r="Q986" s="24">
        <v>6.43</v>
      </c>
      <c r="R986" s="24">
        <v>1.93</v>
      </c>
      <c r="T986" s="24">
        <v>235.92</v>
      </c>
      <c r="X986" s="24">
        <f t="shared" si="38"/>
        <v>340.91999999999996</v>
      </c>
      <c r="Y986" s="8">
        <f t="shared" si="39"/>
        <v>0</v>
      </c>
      <c r="Z986" s="4"/>
    </row>
    <row r="987" spans="1:26" x14ac:dyDescent="0.25">
      <c r="A987" s="34">
        <v>9</v>
      </c>
      <c r="B987" s="31">
        <v>9</v>
      </c>
      <c r="C987" s="4" t="s">
        <v>1775</v>
      </c>
      <c r="D987" s="4" t="s">
        <v>1770</v>
      </c>
      <c r="E987" s="4" t="s">
        <v>1759</v>
      </c>
      <c r="F987" s="4" t="s">
        <v>1581</v>
      </c>
      <c r="G987" s="4" t="s">
        <v>1776</v>
      </c>
      <c r="H987" s="4" t="s">
        <v>279</v>
      </c>
      <c r="I987" s="24">
        <v>350.11</v>
      </c>
      <c r="J987" s="24">
        <v>291.86</v>
      </c>
      <c r="L987" s="24">
        <v>8.34</v>
      </c>
      <c r="M987" s="24">
        <v>1.82</v>
      </c>
      <c r="N987" s="24">
        <v>5.63</v>
      </c>
      <c r="O987" s="24">
        <v>5.38</v>
      </c>
      <c r="P987" s="24">
        <v>10.66</v>
      </c>
      <c r="R987" s="24">
        <v>8.31</v>
      </c>
      <c r="S987" s="24">
        <v>1.54</v>
      </c>
      <c r="T987" s="24">
        <v>16.57</v>
      </c>
      <c r="X987" s="24">
        <f t="shared" si="38"/>
        <v>350.11</v>
      </c>
      <c r="Y987" s="8">
        <f t="shared" si="39"/>
        <v>0</v>
      </c>
      <c r="Z987" s="4"/>
    </row>
    <row r="988" spans="1:26" x14ac:dyDescent="0.25">
      <c r="A988" s="34">
        <v>10</v>
      </c>
      <c r="B988" s="31">
        <v>10</v>
      </c>
      <c r="C988" s="4" t="s">
        <v>1777</v>
      </c>
      <c r="D988" s="4" t="s">
        <v>1770</v>
      </c>
      <c r="E988" s="4" t="s">
        <v>1759</v>
      </c>
      <c r="F988" s="4" t="s">
        <v>1581</v>
      </c>
      <c r="G988" s="4" t="s">
        <v>1776</v>
      </c>
      <c r="H988" s="4" t="s">
        <v>237</v>
      </c>
      <c r="I988" s="24">
        <v>214.86</v>
      </c>
      <c r="J988" s="24">
        <v>102.58</v>
      </c>
      <c r="O988" s="24">
        <v>3.55</v>
      </c>
      <c r="P988" s="24">
        <v>0.5</v>
      </c>
      <c r="Q988" s="24">
        <v>0.56000000000000005</v>
      </c>
      <c r="R988" s="24">
        <v>4.07</v>
      </c>
      <c r="S988" s="24">
        <v>0.87</v>
      </c>
      <c r="T988" s="24">
        <v>102.73</v>
      </c>
      <c r="X988" s="24">
        <f t="shared" si="38"/>
        <v>214.86</v>
      </c>
      <c r="Y988" s="8">
        <f t="shared" si="39"/>
        <v>0</v>
      </c>
      <c r="Z988" s="4"/>
    </row>
    <row r="989" spans="1:26" x14ac:dyDescent="0.25">
      <c r="A989" s="34">
        <v>11</v>
      </c>
      <c r="B989" s="31">
        <v>11</v>
      </c>
      <c r="C989" s="4" t="s">
        <v>1778</v>
      </c>
      <c r="D989" s="4" t="s">
        <v>1770</v>
      </c>
      <c r="E989" s="4" t="s">
        <v>1759</v>
      </c>
      <c r="F989" s="4" t="s">
        <v>1581</v>
      </c>
      <c r="G989" s="4" t="s">
        <v>1776</v>
      </c>
      <c r="H989" s="4" t="s">
        <v>237</v>
      </c>
      <c r="I989" s="24">
        <v>95.48</v>
      </c>
      <c r="J989" s="24">
        <v>67.5</v>
      </c>
      <c r="R989" s="24">
        <v>2.4300000000000002</v>
      </c>
      <c r="S989" s="24">
        <v>1.54</v>
      </c>
      <c r="T989" s="24">
        <v>24.01</v>
      </c>
      <c r="X989" s="24">
        <f t="shared" si="38"/>
        <v>95.480000000000018</v>
      </c>
      <c r="Y989" s="8">
        <f t="shared" si="39"/>
        <v>0</v>
      </c>
      <c r="Z989" s="4"/>
    </row>
    <row r="990" spans="1:26" x14ac:dyDescent="0.25">
      <c r="A990" s="34">
        <v>12</v>
      </c>
      <c r="B990" s="31">
        <v>12</v>
      </c>
      <c r="C990" s="4" t="s">
        <v>1779</v>
      </c>
      <c r="D990" s="4" t="s">
        <v>1780</v>
      </c>
      <c r="E990" s="4" t="s">
        <v>1759</v>
      </c>
      <c r="F990" s="4" t="s">
        <v>1581</v>
      </c>
      <c r="G990" s="4" t="s">
        <v>1776</v>
      </c>
      <c r="H990" s="4" t="s">
        <v>237</v>
      </c>
      <c r="I990" s="24">
        <v>387.01</v>
      </c>
      <c r="J990" s="24">
        <v>82.46</v>
      </c>
      <c r="K990" s="24">
        <v>27.3</v>
      </c>
      <c r="L990" s="24">
        <v>0.98</v>
      </c>
      <c r="O990" s="24">
        <v>5.61</v>
      </c>
      <c r="P990" s="24">
        <v>62.06</v>
      </c>
      <c r="Q990" s="24">
        <v>3.13</v>
      </c>
      <c r="R990" s="24">
        <v>9.8000000000000007</v>
      </c>
      <c r="S990" s="24">
        <v>3.55</v>
      </c>
      <c r="T990" s="24">
        <v>192.12</v>
      </c>
      <c r="X990" s="24">
        <f t="shared" si="38"/>
        <v>387.01</v>
      </c>
      <c r="Y990" s="8">
        <f t="shared" si="39"/>
        <v>0</v>
      </c>
      <c r="Z990" s="4"/>
    </row>
    <row r="991" spans="1:26" x14ac:dyDescent="0.25">
      <c r="A991" s="34">
        <v>32</v>
      </c>
      <c r="B991" s="31">
        <v>32</v>
      </c>
      <c r="C991" s="4" t="s">
        <v>1819</v>
      </c>
      <c r="D991" s="4" t="s">
        <v>1817</v>
      </c>
      <c r="E991" s="4" t="s">
        <v>1759</v>
      </c>
      <c r="F991" s="4" t="s">
        <v>1581</v>
      </c>
      <c r="G991" s="4" t="s">
        <v>1820</v>
      </c>
      <c r="H991" s="4" t="s">
        <v>1821</v>
      </c>
      <c r="I991" s="24">
        <v>426.75</v>
      </c>
      <c r="K991" s="24">
        <v>54.13</v>
      </c>
      <c r="Q991" s="24">
        <v>0.28000000000000003</v>
      </c>
      <c r="R991" s="24">
        <v>0.49</v>
      </c>
      <c r="S991" s="24">
        <v>0.16</v>
      </c>
      <c r="T991" s="24">
        <v>371.69</v>
      </c>
      <c r="X991" s="24">
        <f t="shared" si="38"/>
        <v>426.75</v>
      </c>
      <c r="Y991" s="8">
        <f t="shared" si="39"/>
        <v>0</v>
      </c>
      <c r="Z991" s="4"/>
    </row>
    <row r="992" spans="1:26" x14ac:dyDescent="0.25">
      <c r="A992" s="34">
        <v>35</v>
      </c>
      <c r="B992" s="31">
        <v>35</v>
      </c>
      <c r="C992" s="4" t="s">
        <v>1824</v>
      </c>
      <c r="D992" s="4" t="s">
        <v>1817</v>
      </c>
      <c r="E992" s="4" t="s">
        <v>1759</v>
      </c>
      <c r="F992" s="4" t="s">
        <v>1581</v>
      </c>
      <c r="G992" s="4" t="s">
        <v>1820</v>
      </c>
      <c r="H992" s="4" t="s">
        <v>230</v>
      </c>
      <c r="I992" s="24">
        <v>428.83</v>
      </c>
      <c r="K992" s="24">
        <v>53.19</v>
      </c>
      <c r="P992" s="24">
        <v>30</v>
      </c>
      <c r="Q992" s="24">
        <v>1.32</v>
      </c>
      <c r="R992" s="24">
        <v>1.95</v>
      </c>
      <c r="T992" s="24">
        <v>342.37</v>
      </c>
      <c r="X992" s="24">
        <f t="shared" si="38"/>
        <v>428.83</v>
      </c>
      <c r="Y992" s="8">
        <f t="shared" si="39"/>
        <v>0</v>
      </c>
      <c r="Z992" s="4"/>
    </row>
    <row r="993" spans="1:26" x14ac:dyDescent="0.25">
      <c r="A993" s="34">
        <v>20</v>
      </c>
      <c r="B993" s="31">
        <v>20</v>
      </c>
      <c r="C993" s="4" t="s">
        <v>1794</v>
      </c>
      <c r="D993" s="4" t="s">
        <v>1795</v>
      </c>
      <c r="E993" s="4" t="s">
        <v>1759</v>
      </c>
      <c r="F993" s="4" t="s">
        <v>1581</v>
      </c>
      <c r="G993" s="4" t="s">
        <v>1796</v>
      </c>
      <c r="H993" s="4" t="s">
        <v>1797</v>
      </c>
      <c r="I993" s="24">
        <v>206.15</v>
      </c>
      <c r="J993" s="24">
        <v>149.80000000000001</v>
      </c>
      <c r="K993" s="24">
        <v>10.72</v>
      </c>
      <c r="L993" s="24">
        <v>9.7899999999999991</v>
      </c>
      <c r="O993" s="24">
        <v>4.38</v>
      </c>
      <c r="P993" s="24">
        <v>0.88</v>
      </c>
      <c r="Q993" s="24">
        <v>24.4</v>
      </c>
      <c r="R993" s="24">
        <v>3.84</v>
      </c>
      <c r="S993" s="24">
        <v>0.13</v>
      </c>
      <c r="T993" s="24">
        <v>2.21</v>
      </c>
      <c r="X993" s="24">
        <f t="shared" ref="X993:X1056" si="40">SUM(J993:W993)</f>
        <v>206.15</v>
      </c>
      <c r="Y993" s="8">
        <f t="shared" ref="Y993:Y1056" si="41">I993-X993</f>
        <v>0</v>
      </c>
      <c r="Z993" s="4"/>
    </row>
    <row r="994" spans="1:26" x14ac:dyDescent="0.25">
      <c r="A994" s="34">
        <v>28</v>
      </c>
      <c r="B994" s="31">
        <v>28</v>
      </c>
      <c r="C994" s="4" t="s">
        <v>1810</v>
      </c>
      <c r="D994" s="4" t="s">
        <v>1805</v>
      </c>
      <c r="E994" s="4" t="s">
        <v>1759</v>
      </c>
      <c r="F994" s="4" t="s">
        <v>1581</v>
      </c>
      <c r="G994" s="4" t="s">
        <v>1811</v>
      </c>
      <c r="H994" s="4" t="s">
        <v>391</v>
      </c>
      <c r="I994" s="24">
        <v>506.34</v>
      </c>
      <c r="T994" s="24">
        <v>506.34</v>
      </c>
      <c r="X994" s="24">
        <f t="shared" si="40"/>
        <v>506.34</v>
      </c>
      <c r="Y994" s="8">
        <f t="shared" si="41"/>
        <v>0</v>
      </c>
      <c r="Z994" s="4"/>
    </row>
    <row r="995" spans="1:26" x14ac:dyDescent="0.25">
      <c r="A995" s="34">
        <v>15</v>
      </c>
      <c r="B995" s="31">
        <v>15</v>
      </c>
      <c r="C995" s="4" t="s">
        <v>1783</v>
      </c>
      <c r="D995" s="4" t="s">
        <v>1782</v>
      </c>
      <c r="E995" s="4" t="s">
        <v>1759</v>
      </c>
      <c r="F995" s="4" t="s">
        <v>1581</v>
      </c>
      <c r="G995" s="4" t="s">
        <v>1784</v>
      </c>
      <c r="H995" s="4" t="s">
        <v>1785</v>
      </c>
      <c r="I995" s="24">
        <v>112</v>
      </c>
      <c r="K995" s="24">
        <v>30</v>
      </c>
      <c r="Q995" s="24">
        <v>82</v>
      </c>
      <c r="X995" s="24">
        <f t="shared" si="40"/>
        <v>112</v>
      </c>
      <c r="Y995" s="8">
        <f t="shared" si="41"/>
        <v>0</v>
      </c>
      <c r="Z995" s="4"/>
    </row>
    <row r="996" spans="1:26" x14ac:dyDescent="0.25">
      <c r="A996" s="34">
        <v>6</v>
      </c>
      <c r="B996" s="31">
        <v>6</v>
      </c>
      <c r="C996" s="4" t="s">
        <v>1770</v>
      </c>
      <c r="D996" s="4" t="s">
        <v>1770</v>
      </c>
      <c r="E996" s="4" t="s">
        <v>1759</v>
      </c>
      <c r="F996" s="4" t="s">
        <v>1581</v>
      </c>
      <c r="G996" s="4" t="s">
        <v>1771</v>
      </c>
      <c r="H996" s="4" t="s">
        <v>198</v>
      </c>
      <c r="I996" s="24">
        <v>203.66</v>
      </c>
      <c r="J996" s="24">
        <v>162.56</v>
      </c>
      <c r="K996" s="24">
        <v>23.03</v>
      </c>
      <c r="M996" s="24">
        <v>0.99</v>
      </c>
      <c r="N996" s="24">
        <v>3.64</v>
      </c>
      <c r="O996" s="24">
        <v>5.55</v>
      </c>
      <c r="P996" s="24">
        <v>1.68</v>
      </c>
      <c r="Q996" s="24">
        <v>0.12</v>
      </c>
      <c r="R996" s="24">
        <v>4.8</v>
      </c>
      <c r="S996" s="24">
        <v>1.29</v>
      </c>
      <c r="X996" s="24">
        <f t="shared" si="40"/>
        <v>203.66000000000003</v>
      </c>
      <c r="Y996" s="8">
        <f t="shared" si="41"/>
        <v>0</v>
      </c>
      <c r="Z996" s="4"/>
    </row>
    <row r="997" spans="1:26" x14ac:dyDescent="0.25">
      <c r="A997" s="34">
        <v>16</v>
      </c>
      <c r="B997" s="31">
        <v>16</v>
      </c>
      <c r="C997" s="4" t="s">
        <v>1786</v>
      </c>
      <c r="D997" s="4" t="s">
        <v>1787</v>
      </c>
      <c r="E997" s="4" t="s">
        <v>1759</v>
      </c>
      <c r="F997" s="4" t="s">
        <v>1581</v>
      </c>
      <c r="G997" s="4" t="s">
        <v>1634</v>
      </c>
      <c r="H997" s="4" t="s">
        <v>19</v>
      </c>
      <c r="I997" s="24">
        <v>164.09</v>
      </c>
      <c r="J997" s="24">
        <v>79.5</v>
      </c>
      <c r="K997" s="24">
        <v>10.95</v>
      </c>
      <c r="L997" s="24">
        <v>0.15</v>
      </c>
      <c r="M997" s="24">
        <v>0.56000000000000005</v>
      </c>
      <c r="N997" s="24">
        <v>2.33</v>
      </c>
      <c r="O997" s="24">
        <v>11.25</v>
      </c>
      <c r="P997" s="24">
        <v>4.08</v>
      </c>
      <c r="Q997" s="24">
        <v>0.65</v>
      </c>
      <c r="R997" s="24">
        <v>2.42</v>
      </c>
      <c r="T997" s="24">
        <v>52.2</v>
      </c>
      <c r="X997" s="24">
        <f t="shared" si="40"/>
        <v>164.09000000000003</v>
      </c>
      <c r="Y997" s="8">
        <f t="shared" si="41"/>
        <v>0</v>
      </c>
      <c r="Z997" s="4"/>
    </row>
    <row r="998" spans="1:26" x14ac:dyDescent="0.25">
      <c r="A998" s="34">
        <v>2</v>
      </c>
      <c r="B998" s="31">
        <v>2</v>
      </c>
      <c r="C998" s="4" t="s">
        <v>1762</v>
      </c>
      <c r="D998" s="4" t="s">
        <v>1762</v>
      </c>
      <c r="E998" s="4" t="s">
        <v>1759</v>
      </c>
      <c r="F998" s="4" t="s">
        <v>1581</v>
      </c>
      <c r="G998" s="4" t="s">
        <v>15425</v>
      </c>
      <c r="H998" s="4" t="s">
        <v>227</v>
      </c>
      <c r="I998" s="24">
        <v>851.82</v>
      </c>
      <c r="J998" s="24">
        <v>329.69</v>
      </c>
      <c r="K998" s="24">
        <v>24.74</v>
      </c>
      <c r="N998" s="24">
        <v>10.01</v>
      </c>
      <c r="O998" s="24">
        <v>22.6</v>
      </c>
      <c r="P998" s="24">
        <v>73.069999999999993</v>
      </c>
      <c r="Q998" s="24">
        <f>5.19+0.08</f>
        <v>5.2700000000000005</v>
      </c>
      <c r="R998" s="24">
        <v>10.039999999999999</v>
      </c>
      <c r="S998" s="24">
        <v>0.67</v>
      </c>
      <c r="T998" s="24">
        <v>375.73</v>
      </c>
      <c r="X998" s="24">
        <f t="shared" si="40"/>
        <v>851.82</v>
      </c>
      <c r="Y998" s="8">
        <f t="shared" si="41"/>
        <v>0</v>
      </c>
      <c r="Z998" s="4"/>
    </row>
    <row r="999" spans="1:26" x14ac:dyDescent="0.25">
      <c r="A999" s="34">
        <v>8</v>
      </c>
      <c r="B999" s="31">
        <v>8</v>
      </c>
      <c r="C999" s="4" t="s">
        <v>1773</v>
      </c>
      <c r="D999" s="4" t="s">
        <v>1770</v>
      </c>
      <c r="E999" s="4" t="s">
        <v>1759</v>
      </c>
      <c r="F999" s="4" t="s">
        <v>1581</v>
      </c>
      <c r="G999" s="4" t="s">
        <v>1774</v>
      </c>
      <c r="H999" s="8" t="s">
        <v>245</v>
      </c>
      <c r="I999" s="24">
        <v>85.8</v>
      </c>
      <c r="J999" s="24">
        <v>70.319999999999993</v>
      </c>
      <c r="K999" s="24">
        <v>12.45</v>
      </c>
      <c r="P999" s="24">
        <v>0.7</v>
      </c>
      <c r="R999" s="24">
        <v>2.1800000000000002</v>
      </c>
      <c r="S999" s="24">
        <v>0.15</v>
      </c>
      <c r="X999" s="24">
        <f t="shared" si="40"/>
        <v>85.800000000000011</v>
      </c>
      <c r="Y999" s="8">
        <f t="shared" si="41"/>
        <v>0</v>
      </c>
      <c r="Z999" s="4"/>
    </row>
    <row r="1000" spans="1:26" x14ac:dyDescent="0.25">
      <c r="A1000" s="34">
        <v>4</v>
      </c>
      <c r="B1000" s="31">
        <v>4</v>
      </c>
      <c r="C1000" s="4" t="s">
        <v>1765</v>
      </c>
      <c r="D1000" s="4" t="s">
        <v>1763</v>
      </c>
      <c r="E1000" s="4" t="s">
        <v>1759</v>
      </c>
      <c r="F1000" s="4" t="s">
        <v>1581</v>
      </c>
      <c r="G1000" s="4" t="s">
        <v>1766</v>
      </c>
      <c r="H1000" s="4" t="s">
        <v>230</v>
      </c>
      <c r="I1000" s="24">
        <v>264.33999999999997</v>
      </c>
      <c r="J1000" s="24">
        <v>163.02000000000001</v>
      </c>
      <c r="K1000" s="24">
        <v>6.92</v>
      </c>
      <c r="L1000" s="24">
        <v>9.6</v>
      </c>
      <c r="N1000" s="24">
        <v>6.82</v>
      </c>
      <c r="O1000" s="24">
        <v>6.87</v>
      </c>
      <c r="P1000" s="24">
        <v>11.04</v>
      </c>
      <c r="Q1000" s="24">
        <v>2.4</v>
      </c>
      <c r="R1000" s="24">
        <v>7.53</v>
      </c>
      <c r="S1000" s="24">
        <v>0.77</v>
      </c>
      <c r="T1000" s="24">
        <v>49.37</v>
      </c>
      <c r="X1000" s="24">
        <f t="shared" si="40"/>
        <v>264.33999999999997</v>
      </c>
      <c r="Y1000" s="8">
        <f t="shared" si="41"/>
        <v>0</v>
      </c>
      <c r="Z1000" s="4"/>
    </row>
    <row r="1001" spans="1:26" x14ac:dyDescent="0.25">
      <c r="A1001" s="34">
        <v>21</v>
      </c>
      <c r="B1001" s="31">
        <v>21</v>
      </c>
      <c r="C1001" s="4" t="s">
        <v>15221</v>
      </c>
      <c r="D1001" s="4" t="s">
        <v>1798</v>
      </c>
      <c r="E1001" s="4" t="s">
        <v>1759</v>
      </c>
      <c r="F1001" s="4" t="s">
        <v>1581</v>
      </c>
      <c r="G1001" s="4" t="s">
        <v>1585</v>
      </c>
      <c r="H1001" s="4" t="s">
        <v>19</v>
      </c>
      <c r="I1001" s="24">
        <v>83.48</v>
      </c>
      <c r="J1001" s="24">
        <v>49.14</v>
      </c>
      <c r="K1001" s="24">
        <v>9.85</v>
      </c>
      <c r="N1001" s="24">
        <v>9.84</v>
      </c>
      <c r="O1001" s="24">
        <v>7</v>
      </c>
      <c r="P1001" s="24">
        <v>5.12</v>
      </c>
      <c r="R1001" s="24">
        <v>2.5299999999999998</v>
      </c>
      <c r="X1001" s="24">
        <f t="shared" si="40"/>
        <v>83.48</v>
      </c>
      <c r="Y1001" s="8">
        <f t="shared" si="41"/>
        <v>0</v>
      </c>
      <c r="Z1001" s="4"/>
    </row>
    <row r="1002" spans="1:26" x14ac:dyDescent="0.25">
      <c r="A1002" s="34">
        <v>26</v>
      </c>
      <c r="B1002" s="31">
        <v>26</v>
      </c>
      <c r="C1002" s="4" t="s">
        <v>1804</v>
      </c>
      <c r="D1002" s="4" t="s">
        <v>1805</v>
      </c>
      <c r="E1002" s="4" t="s">
        <v>1759</v>
      </c>
      <c r="F1002" s="4" t="s">
        <v>1581</v>
      </c>
      <c r="G1002" s="4" t="s">
        <v>1806</v>
      </c>
      <c r="H1002" s="4" t="s">
        <v>1807</v>
      </c>
      <c r="I1002" s="24">
        <v>72</v>
      </c>
      <c r="J1002" s="24">
        <v>50.6</v>
      </c>
      <c r="K1002" s="24">
        <v>14</v>
      </c>
      <c r="O1002" s="24">
        <v>6.2</v>
      </c>
      <c r="R1002" s="24">
        <v>1.2</v>
      </c>
      <c r="X1002" s="24">
        <f t="shared" si="40"/>
        <v>72</v>
      </c>
      <c r="Y1002" s="8">
        <f t="shared" si="41"/>
        <v>0</v>
      </c>
      <c r="Z1002" s="4"/>
    </row>
    <row r="1003" spans="1:26" x14ac:dyDescent="0.25">
      <c r="A1003" s="34">
        <v>33</v>
      </c>
      <c r="B1003" s="31">
        <v>33</v>
      </c>
      <c r="C1003" s="4" t="s">
        <v>15222</v>
      </c>
      <c r="D1003" s="4" t="s">
        <v>1817</v>
      </c>
      <c r="E1003" s="4" t="s">
        <v>1759</v>
      </c>
      <c r="F1003" s="4" t="s">
        <v>1581</v>
      </c>
      <c r="G1003" s="4" t="s">
        <v>1822</v>
      </c>
      <c r="H1003" s="4" t="s">
        <v>39</v>
      </c>
      <c r="I1003" s="24">
        <v>160.62</v>
      </c>
      <c r="J1003" s="24">
        <v>55.12</v>
      </c>
      <c r="L1003" s="24">
        <v>3</v>
      </c>
      <c r="N1003" s="24">
        <v>4</v>
      </c>
      <c r="O1003" s="24">
        <v>3</v>
      </c>
      <c r="P1003" s="24">
        <v>12</v>
      </c>
      <c r="R1003" s="24">
        <v>1.5</v>
      </c>
      <c r="T1003" s="24">
        <v>82</v>
      </c>
      <c r="X1003" s="24">
        <f t="shared" si="40"/>
        <v>160.62</v>
      </c>
      <c r="Y1003" s="8">
        <f t="shared" si="41"/>
        <v>0</v>
      </c>
      <c r="Z1003" s="4"/>
    </row>
    <row r="1004" spans="1:26" x14ac:dyDescent="0.25">
      <c r="A1004" s="34">
        <v>17</v>
      </c>
      <c r="B1004" s="31">
        <v>17</v>
      </c>
      <c r="C1004" s="4" t="s">
        <v>1788</v>
      </c>
      <c r="D1004" s="4" t="s">
        <v>1787</v>
      </c>
      <c r="E1004" s="4" t="s">
        <v>1759</v>
      </c>
      <c r="F1004" s="4" t="s">
        <v>1581</v>
      </c>
      <c r="G1004" s="4" t="s">
        <v>582</v>
      </c>
      <c r="H1004" s="4" t="s">
        <v>103</v>
      </c>
      <c r="I1004" s="24">
        <v>657.6</v>
      </c>
      <c r="J1004" s="24">
        <v>255.66</v>
      </c>
      <c r="K1004" s="24">
        <v>3.41</v>
      </c>
      <c r="L1004" s="24">
        <v>22.63</v>
      </c>
      <c r="M1004" s="24">
        <v>2</v>
      </c>
      <c r="N1004" s="24">
        <v>3.55</v>
      </c>
      <c r="O1004" s="24">
        <v>4.7699999999999996</v>
      </c>
      <c r="Q1004" s="24">
        <v>0.69</v>
      </c>
      <c r="R1004" s="24">
        <v>8.56</v>
      </c>
      <c r="S1004" s="24">
        <v>0.09</v>
      </c>
      <c r="T1004" s="24">
        <v>356.24</v>
      </c>
      <c r="X1004" s="24">
        <f t="shared" si="40"/>
        <v>657.59999999999991</v>
      </c>
      <c r="Y1004" s="8">
        <f t="shared" si="41"/>
        <v>0</v>
      </c>
      <c r="Z1004" s="4"/>
    </row>
    <row r="1005" spans="1:26" x14ac:dyDescent="0.25">
      <c r="A1005" s="34">
        <v>5</v>
      </c>
      <c r="B1005" s="31">
        <v>5</v>
      </c>
      <c r="C1005" s="4" t="s">
        <v>1767</v>
      </c>
      <c r="D1005" s="4" t="s">
        <v>1763</v>
      </c>
      <c r="E1005" s="4" t="s">
        <v>1759</v>
      </c>
      <c r="F1005" s="4" t="s">
        <v>1581</v>
      </c>
      <c r="G1005" s="4" t="s">
        <v>1768</v>
      </c>
      <c r="H1005" s="4" t="s">
        <v>1769</v>
      </c>
      <c r="I1005" s="24">
        <v>206.44</v>
      </c>
      <c r="J1005" s="24">
        <v>175.1</v>
      </c>
      <c r="K1005" s="24">
        <v>1.03</v>
      </c>
      <c r="L1005" s="24">
        <v>13.94</v>
      </c>
      <c r="N1005" s="24">
        <v>7.38</v>
      </c>
      <c r="O1005" s="24">
        <v>3.93</v>
      </c>
      <c r="Q1005" s="24">
        <v>1.1499999999999999</v>
      </c>
      <c r="R1005" s="24">
        <v>3.91</v>
      </c>
      <c r="X1005" s="24">
        <f t="shared" si="40"/>
        <v>206.44</v>
      </c>
      <c r="Y1005" s="8">
        <f t="shared" si="41"/>
        <v>0</v>
      </c>
      <c r="Z1005" s="4"/>
    </row>
    <row r="1006" spans="1:26" x14ac:dyDescent="0.25">
      <c r="A1006" s="34">
        <v>7</v>
      </c>
      <c r="B1006" s="31">
        <v>7</v>
      </c>
      <c r="C1006" s="4" t="s">
        <v>1772</v>
      </c>
      <c r="D1006" s="4" t="s">
        <v>1770</v>
      </c>
      <c r="E1006" s="4" t="s">
        <v>1759</v>
      </c>
      <c r="F1006" s="4" t="s">
        <v>1581</v>
      </c>
      <c r="G1006" s="4" t="s">
        <v>1768</v>
      </c>
      <c r="H1006" s="4" t="s">
        <v>39</v>
      </c>
      <c r="I1006" s="24">
        <v>211.18</v>
      </c>
      <c r="J1006" s="24">
        <v>190.78</v>
      </c>
      <c r="O1006" s="24">
        <v>14.25</v>
      </c>
      <c r="P1006" s="24">
        <v>1</v>
      </c>
      <c r="R1006" s="24">
        <v>4.03</v>
      </c>
      <c r="S1006" s="24">
        <v>1.1200000000000001</v>
      </c>
      <c r="X1006" s="24">
        <f t="shared" si="40"/>
        <v>211.18</v>
      </c>
      <c r="Y1006" s="8">
        <f t="shared" si="41"/>
        <v>0</v>
      </c>
      <c r="Z1006" s="4"/>
    </row>
    <row r="1007" spans="1:26" x14ac:dyDescent="0.25">
      <c r="A1007" s="34">
        <v>19</v>
      </c>
      <c r="B1007" s="31">
        <v>19</v>
      </c>
      <c r="C1007" s="4" t="s">
        <v>15223</v>
      </c>
      <c r="D1007" s="4" t="s">
        <v>1791</v>
      </c>
      <c r="E1007" s="4" t="s">
        <v>1759</v>
      </c>
      <c r="F1007" s="4" t="s">
        <v>1581</v>
      </c>
      <c r="G1007" s="4" t="s">
        <v>1792</v>
      </c>
      <c r="H1007" s="4" t="s">
        <v>1793</v>
      </c>
      <c r="I1007" s="24">
        <v>357.48</v>
      </c>
      <c r="J1007" s="24">
        <v>263.14999999999998</v>
      </c>
      <c r="K1007" s="24">
        <v>36.46</v>
      </c>
      <c r="O1007" s="24">
        <v>3.74</v>
      </c>
      <c r="P1007" s="24">
        <v>3.61</v>
      </c>
      <c r="R1007" s="24">
        <v>7.43</v>
      </c>
      <c r="S1007" s="24">
        <v>2.9</v>
      </c>
      <c r="T1007" s="24">
        <v>40.19</v>
      </c>
      <c r="X1007" s="24">
        <f t="shared" si="40"/>
        <v>357.47999999999996</v>
      </c>
      <c r="Y1007" s="8">
        <f t="shared" si="41"/>
        <v>0</v>
      </c>
      <c r="Z1007" s="4"/>
    </row>
    <row r="1008" spans="1:26" x14ac:dyDescent="0.25">
      <c r="A1008" s="34">
        <v>3</v>
      </c>
      <c r="B1008" s="31">
        <v>3</v>
      </c>
      <c r="C1008" s="4" t="s">
        <v>1763</v>
      </c>
      <c r="D1008" s="4" t="s">
        <v>1763</v>
      </c>
      <c r="E1008" s="4" t="s">
        <v>1759</v>
      </c>
      <c r="F1008" s="4" t="s">
        <v>1581</v>
      </c>
      <c r="G1008" s="4" t="s">
        <v>1764</v>
      </c>
      <c r="H1008" s="4" t="s">
        <v>230</v>
      </c>
      <c r="I1008" s="24">
        <v>1436.4</v>
      </c>
      <c r="J1008" s="24">
        <v>561.48</v>
      </c>
      <c r="K1008" s="24">
        <v>34.39</v>
      </c>
      <c r="L1008" s="24">
        <v>6.76</v>
      </c>
      <c r="M1008" s="24">
        <v>1.06</v>
      </c>
      <c r="N1008" s="24">
        <v>18.16</v>
      </c>
      <c r="O1008" s="24">
        <v>16.21</v>
      </c>
      <c r="P1008" s="24">
        <v>27.01</v>
      </c>
      <c r="Q1008" s="24">
        <v>7.9</v>
      </c>
      <c r="R1008" s="24">
        <v>17.63</v>
      </c>
      <c r="S1008" s="24">
        <v>3</v>
      </c>
      <c r="T1008" s="24">
        <v>742.8</v>
      </c>
      <c r="X1008" s="24">
        <f t="shared" si="40"/>
        <v>1436.3999999999999</v>
      </c>
      <c r="Y1008" s="8">
        <f t="shared" si="41"/>
        <v>0</v>
      </c>
      <c r="Z1008" s="4"/>
    </row>
    <row r="1009" spans="1:26" x14ac:dyDescent="0.25">
      <c r="A1009" s="34">
        <v>18</v>
      </c>
      <c r="B1009" s="31">
        <v>18</v>
      </c>
      <c r="C1009" s="4" t="s">
        <v>1789</v>
      </c>
      <c r="D1009" s="4" t="s">
        <v>1787</v>
      </c>
      <c r="E1009" s="4" t="s">
        <v>1759</v>
      </c>
      <c r="F1009" s="4" t="s">
        <v>1581</v>
      </c>
      <c r="G1009" s="4" t="s">
        <v>1790</v>
      </c>
      <c r="H1009" s="4" t="s">
        <v>103</v>
      </c>
      <c r="I1009" s="24">
        <v>164.57</v>
      </c>
      <c r="J1009" s="24">
        <v>42.17</v>
      </c>
      <c r="L1009" s="24">
        <v>3.16</v>
      </c>
      <c r="O1009" s="24">
        <v>0.18</v>
      </c>
      <c r="P1009" s="24">
        <v>0.47</v>
      </c>
      <c r="Q1009" s="24">
        <v>0.08</v>
      </c>
      <c r="R1009" s="24">
        <v>0.21</v>
      </c>
      <c r="S1009" s="24">
        <v>0.5</v>
      </c>
      <c r="T1009" s="24">
        <v>117.8</v>
      </c>
      <c r="X1009" s="24">
        <f t="shared" si="40"/>
        <v>164.57</v>
      </c>
      <c r="Y1009" s="8">
        <f t="shared" si="41"/>
        <v>0</v>
      </c>
      <c r="Z1009" s="4"/>
    </row>
    <row r="1010" spans="1:26" x14ac:dyDescent="0.25">
      <c r="A1010" s="34">
        <v>14</v>
      </c>
      <c r="B1010" s="31">
        <v>14</v>
      </c>
      <c r="C1010" s="4" t="s">
        <v>1781</v>
      </c>
      <c r="D1010" s="4" t="s">
        <v>1782</v>
      </c>
      <c r="E1010" s="4" t="s">
        <v>1759</v>
      </c>
      <c r="F1010" s="4" t="s">
        <v>1581</v>
      </c>
      <c r="G1010" s="4" t="s">
        <v>45</v>
      </c>
      <c r="H1010" s="4"/>
      <c r="I1010" s="24">
        <v>99.92</v>
      </c>
      <c r="J1010" s="24">
        <v>18.66</v>
      </c>
      <c r="Q1010" s="24">
        <v>81</v>
      </c>
      <c r="R1010" s="24">
        <v>0.26</v>
      </c>
      <c r="X1010" s="24">
        <f t="shared" si="40"/>
        <v>99.92</v>
      </c>
      <c r="Y1010" s="8">
        <f t="shared" si="41"/>
        <v>0</v>
      </c>
      <c r="Z1010" s="4"/>
    </row>
    <row r="1011" spans="1:26" x14ac:dyDescent="0.25">
      <c r="A1011" s="34">
        <v>37</v>
      </c>
      <c r="B1011" s="31">
        <v>38</v>
      </c>
      <c r="C1011" s="4" t="s">
        <v>1827</v>
      </c>
      <c r="D1011" s="4" t="s">
        <v>1828</v>
      </c>
      <c r="E1011" s="4" t="s">
        <v>1759</v>
      </c>
      <c r="F1011" s="4" t="s">
        <v>1581</v>
      </c>
      <c r="G1011" s="4" t="s">
        <v>45</v>
      </c>
      <c r="H1011" s="4"/>
      <c r="I1011" s="24">
        <v>318</v>
      </c>
      <c r="J1011" s="24">
        <v>36.06</v>
      </c>
      <c r="L1011" s="24">
        <v>48.89</v>
      </c>
      <c r="O1011" s="24">
        <v>1.67</v>
      </c>
      <c r="P1011" s="24">
        <v>134.6</v>
      </c>
      <c r="Q1011" s="24">
        <v>70.69</v>
      </c>
      <c r="R1011" s="24">
        <v>10.79</v>
      </c>
      <c r="T1011" s="24">
        <v>15.3</v>
      </c>
      <c r="X1011" s="24">
        <f t="shared" si="40"/>
        <v>318</v>
      </c>
      <c r="Y1011" s="8">
        <f t="shared" si="41"/>
        <v>0</v>
      </c>
      <c r="Z1011" s="4"/>
    </row>
    <row r="1012" spans="1:26" x14ac:dyDescent="0.25">
      <c r="A1012" s="34">
        <v>38</v>
      </c>
      <c r="B1012" s="31">
        <v>39</v>
      </c>
      <c r="C1012" s="4" t="s">
        <v>1829</v>
      </c>
      <c r="D1012" s="4" t="s">
        <v>1829</v>
      </c>
      <c r="E1012" s="4" t="s">
        <v>1759</v>
      </c>
      <c r="F1012" s="4" t="s">
        <v>1581</v>
      </c>
      <c r="G1012" s="4" t="s">
        <v>45</v>
      </c>
      <c r="H1012" s="4"/>
      <c r="I1012" s="24">
        <v>350</v>
      </c>
      <c r="J1012" s="24">
        <v>160</v>
      </c>
      <c r="K1012" s="24">
        <v>80</v>
      </c>
      <c r="N1012" s="24">
        <v>4</v>
      </c>
      <c r="O1012" s="24">
        <v>10.5</v>
      </c>
      <c r="P1012" s="24">
        <v>83.5</v>
      </c>
      <c r="R1012" s="24">
        <v>12</v>
      </c>
      <c r="X1012" s="24">
        <f t="shared" si="40"/>
        <v>350</v>
      </c>
      <c r="Y1012" s="8">
        <f t="shared" si="41"/>
        <v>0</v>
      </c>
      <c r="Z1012" s="4"/>
    </row>
    <row r="1013" spans="1:26" x14ac:dyDescent="0.25">
      <c r="A1013" s="34">
        <v>39</v>
      </c>
      <c r="B1013" s="31">
        <v>55</v>
      </c>
      <c r="C1013" s="4" t="s">
        <v>1830</v>
      </c>
      <c r="D1013" s="4" t="s">
        <v>1787</v>
      </c>
      <c r="E1013" s="4" t="s">
        <v>1759</v>
      </c>
      <c r="F1013" s="4" t="s">
        <v>1581</v>
      </c>
      <c r="G1013" s="4" t="s">
        <v>45</v>
      </c>
      <c r="H1013" s="4"/>
      <c r="I1013" s="24">
        <v>299</v>
      </c>
      <c r="J1013" s="24">
        <v>85.4</v>
      </c>
      <c r="K1013" s="24">
        <v>16</v>
      </c>
      <c r="L1013" s="24">
        <v>7</v>
      </c>
      <c r="N1013" s="24">
        <v>1.5</v>
      </c>
      <c r="O1013" s="24">
        <v>5</v>
      </c>
      <c r="P1013" s="24">
        <v>12</v>
      </c>
      <c r="Q1013" s="24">
        <f>19.2+136.4</f>
        <v>155.6</v>
      </c>
      <c r="R1013" s="24">
        <v>10.5</v>
      </c>
      <c r="S1013" s="24">
        <v>6</v>
      </c>
      <c r="X1013" s="24">
        <f t="shared" si="40"/>
        <v>299</v>
      </c>
      <c r="Y1013" s="8">
        <f t="shared" si="41"/>
        <v>0</v>
      </c>
      <c r="Z1013" s="4"/>
    </row>
    <row r="1014" spans="1:26" x14ac:dyDescent="0.25">
      <c r="A1014" s="34">
        <v>13</v>
      </c>
      <c r="B1014" s="31">
        <v>13</v>
      </c>
      <c r="C1014" s="4" t="s">
        <v>15224</v>
      </c>
      <c r="D1014" s="4" t="s">
        <v>1780</v>
      </c>
      <c r="E1014" s="4" t="s">
        <v>1759</v>
      </c>
      <c r="F1014" s="4" t="s">
        <v>1581</v>
      </c>
      <c r="G1014" s="4" t="s">
        <v>15235</v>
      </c>
      <c r="H1014" s="4"/>
      <c r="I1014" s="24">
        <v>117.18</v>
      </c>
      <c r="J1014" s="24">
        <v>66.88</v>
      </c>
      <c r="K1014" s="24">
        <v>7</v>
      </c>
      <c r="N1014" s="24">
        <v>1.1299999999999999</v>
      </c>
      <c r="O1014" s="24">
        <v>0.79</v>
      </c>
      <c r="P1014" s="24">
        <v>1.53</v>
      </c>
      <c r="Q1014" s="24">
        <f>1.46+34.6</f>
        <v>36.06</v>
      </c>
      <c r="R1014" s="24">
        <v>3.39</v>
      </c>
      <c r="S1014" s="24">
        <v>0.4</v>
      </c>
      <c r="X1014" s="24">
        <f t="shared" si="40"/>
        <v>117.18</v>
      </c>
      <c r="Y1014" s="8">
        <f t="shared" si="41"/>
        <v>0</v>
      </c>
      <c r="Z1014" s="4"/>
    </row>
    <row r="1015" spans="1:26" x14ac:dyDescent="0.25">
      <c r="A1015" s="34">
        <v>22</v>
      </c>
      <c r="B1015" s="31">
        <v>22</v>
      </c>
      <c r="C1015" s="4" t="s">
        <v>1799</v>
      </c>
      <c r="D1015" s="4" t="s">
        <v>1800</v>
      </c>
      <c r="E1015" s="4" t="s">
        <v>1759</v>
      </c>
      <c r="F1015" s="4" t="s">
        <v>1581</v>
      </c>
      <c r="G1015" s="4" t="s">
        <v>15426</v>
      </c>
      <c r="H1015" s="4"/>
      <c r="I1015" s="24">
        <v>4926.82</v>
      </c>
      <c r="J1015" s="24">
        <v>149.72</v>
      </c>
      <c r="K1015" s="24">
        <v>21.49</v>
      </c>
      <c r="M1015" s="24">
        <v>7.83</v>
      </c>
      <c r="O1015" s="24">
        <v>18.72</v>
      </c>
      <c r="P1015" s="24">
        <v>1</v>
      </c>
      <c r="R1015" s="24">
        <v>8.49</v>
      </c>
      <c r="T1015" s="24">
        <v>4719.57</v>
      </c>
      <c r="X1015" s="24">
        <f t="shared" si="40"/>
        <v>4926.82</v>
      </c>
      <c r="Y1015" s="8">
        <f t="shared" si="41"/>
        <v>0</v>
      </c>
      <c r="Z1015" s="4"/>
    </row>
    <row r="1016" spans="1:26" x14ac:dyDescent="0.25">
      <c r="A1016" s="34">
        <v>23</v>
      </c>
      <c r="B1016" s="31">
        <v>23</v>
      </c>
      <c r="C1016" s="4" t="s">
        <v>1801</v>
      </c>
      <c r="D1016" s="4" t="s">
        <v>1800</v>
      </c>
      <c r="E1016" s="4" t="s">
        <v>1759</v>
      </c>
      <c r="F1016" s="4" t="s">
        <v>1581</v>
      </c>
      <c r="G1016" s="4" t="s">
        <v>15426</v>
      </c>
      <c r="H1016" s="4"/>
      <c r="I1016" s="24">
        <v>143.55000000000001</v>
      </c>
      <c r="J1016" s="24">
        <v>130.27000000000001</v>
      </c>
      <c r="K1016" s="24">
        <v>1.1000000000000001</v>
      </c>
      <c r="M1016" s="24">
        <v>0.57999999999999996</v>
      </c>
      <c r="N1016" s="24">
        <v>0.48</v>
      </c>
      <c r="O1016" s="24">
        <v>3.52</v>
      </c>
      <c r="Q1016" s="24">
        <v>0.73</v>
      </c>
      <c r="R1016" s="24">
        <v>3.34</v>
      </c>
      <c r="T1016" s="24">
        <v>3.53</v>
      </c>
      <c r="X1016" s="24">
        <f t="shared" si="40"/>
        <v>143.55000000000001</v>
      </c>
      <c r="Y1016" s="8">
        <f t="shared" si="41"/>
        <v>0</v>
      </c>
      <c r="Z1016" s="4"/>
    </row>
    <row r="1017" spans="1:26" x14ac:dyDescent="0.25">
      <c r="A1017" s="34">
        <v>24</v>
      </c>
      <c r="B1017" s="31">
        <v>24</v>
      </c>
      <c r="C1017" s="4" t="s">
        <v>1802</v>
      </c>
      <c r="D1017" s="4" t="s">
        <v>1800</v>
      </c>
      <c r="E1017" s="4" t="s">
        <v>1759</v>
      </c>
      <c r="F1017" s="4" t="s">
        <v>1581</v>
      </c>
      <c r="G1017" s="4" t="s">
        <v>15426</v>
      </c>
      <c r="H1017" s="4"/>
      <c r="I1017" s="24">
        <v>55.8</v>
      </c>
      <c r="P1017" s="24">
        <v>55.8</v>
      </c>
      <c r="X1017" s="24">
        <f t="shared" si="40"/>
        <v>55.8</v>
      </c>
      <c r="Y1017" s="8">
        <f t="shared" si="41"/>
        <v>0</v>
      </c>
      <c r="Z1017" s="4"/>
    </row>
    <row r="1018" spans="1:26" x14ac:dyDescent="0.25">
      <c r="A1018" s="34">
        <v>25</v>
      </c>
      <c r="B1018" s="31">
        <v>25</v>
      </c>
      <c r="C1018" s="4" t="s">
        <v>1803</v>
      </c>
      <c r="D1018" s="4" t="s">
        <v>1800</v>
      </c>
      <c r="E1018" s="4" t="s">
        <v>1759</v>
      </c>
      <c r="F1018" s="4" t="s">
        <v>1581</v>
      </c>
      <c r="G1018" s="4" t="s">
        <v>15426</v>
      </c>
      <c r="H1018" s="4"/>
      <c r="I1018" s="24">
        <v>256.14999999999998</v>
      </c>
      <c r="J1018" s="24">
        <v>136.94999999999999</v>
      </c>
      <c r="K1018" s="24">
        <v>102.32</v>
      </c>
      <c r="L1018" s="24">
        <v>0.11</v>
      </c>
      <c r="O1018" s="24">
        <v>3</v>
      </c>
      <c r="Q1018" s="24">
        <v>3.06</v>
      </c>
      <c r="R1018" s="24">
        <v>10.6</v>
      </c>
      <c r="S1018" s="24">
        <v>0.11</v>
      </c>
      <c r="X1018" s="24">
        <f t="shared" si="40"/>
        <v>256.15000000000003</v>
      </c>
      <c r="Y1018" s="8">
        <f t="shared" si="41"/>
        <v>0</v>
      </c>
      <c r="Z1018" s="4"/>
    </row>
    <row r="1019" spans="1:26" x14ac:dyDescent="0.25">
      <c r="A1019" s="34">
        <v>36</v>
      </c>
      <c r="B1019" s="31">
        <v>36</v>
      </c>
      <c r="C1019" s="4" t="s">
        <v>1825</v>
      </c>
      <c r="D1019" s="4" t="s">
        <v>1817</v>
      </c>
      <c r="E1019" s="4" t="s">
        <v>1759</v>
      </c>
      <c r="F1019" s="4" t="s">
        <v>1581</v>
      </c>
      <c r="G1019" s="4" t="s">
        <v>1826</v>
      </c>
      <c r="H1019" s="4" t="s">
        <v>39</v>
      </c>
      <c r="I1019" s="24">
        <v>290</v>
      </c>
      <c r="T1019" s="24">
        <v>290</v>
      </c>
      <c r="X1019" s="24">
        <f t="shared" si="40"/>
        <v>290</v>
      </c>
      <c r="Y1019" s="8">
        <f t="shared" si="41"/>
        <v>0</v>
      </c>
      <c r="Z1019" s="4"/>
    </row>
    <row r="1020" spans="1:26" x14ac:dyDescent="0.25">
      <c r="A1020" s="34">
        <v>8</v>
      </c>
      <c r="B1020" s="31">
        <v>8</v>
      </c>
      <c r="C1020" s="4" t="s">
        <v>1847</v>
      </c>
      <c r="D1020" s="4" t="s">
        <v>1831</v>
      </c>
      <c r="E1020" s="4" t="s">
        <v>1832</v>
      </c>
      <c r="F1020" s="4" t="s">
        <v>1581</v>
      </c>
      <c r="G1020" s="4" t="s">
        <v>1848</v>
      </c>
      <c r="H1020" s="4" t="s">
        <v>960</v>
      </c>
      <c r="I1020" s="24">
        <v>235.7</v>
      </c>
      <c r="T1020" s="24">
        <v>235.7</v>
      </c>
      <c r="X1020" s="24">
        <f t="shared" si="40"/>
        <v>235.7</v>
      </c>
      <c r="Y1020" s="8">
        <f t="shared" si="41"/>
        <v>0</v>
      </c>
      <c r="Z1020" s="4"/>
    </row>
    <row r="1021" spans="1:26" x14ac:dyDescent="0.25">
      <c r="A1021" s="34">
        <v>24</v>
      </c>
      <c r="B1021" s="31">
        <v>24</v>
      </c>
      <c r="C1021" s="4" t="s">
        <v>1877</v>
      </c>
      <c r="D1021" s="4" t="s">
        <v>1878</v>
      </c>
      <c r="E1021" s="4" t="s">
        <v>1832</v>
      </c>
      <c r="F1021" s="4" t="s">
        <v>1581</v>
      </c>
      <c r="G1021" s="4" t="s">
        <v>1848</v>
      </c>
      <c r="H1021" s="4" t="s">
        <v>960</v>
      </c>
      <c r="I1021" s="24">
        <v>341.51</v>
      </c>
      <c r="J1021" s="24">
        <v>310.01</v>
      </c>
      <c r="K1021" s="24">
        <v>4</v>
      </c>
      <c r="M1021" s="24">
        <v>0.5</v>
      </c>
      <c r="O1021" s="24">
        <v>3.6</v>
      </c>
      <c r="Q1021" s="24">
        <v>14</v>
      </c>
      <c r="R1021" s="24">
        <v>9</v>
      </c>
      <c r="S1021" s="24">
        <v>0.4</v>
      </c>
      <c r="X1021" s="24">
        <f t="shared" si="40"/>
        <v>341.51</v>
      </c>
      <c r="Y1021" s="8">
        <f t="shared" si="41"/>
        <v>0</v>
      </c>
      <c r="Z1021" s="4"/>
    </row>
    <row r="1022" spans="1:26" x14ac:dyDescent="0.25">
      <c r="A1022" s="34">
        <v>28</v>
      </c>
      <c r="B1022" s="31">
        <v>28</v>
      </c>
      <c r="C1022" s="4" t="s">
        <v>1883</v>
      </c>
      <c r="D1022" s="4" t="s">
        <v>1878</v>
      </c>
      <c r="E1022" s="4" t="s">
        <v>1832</v>
      </c>
      <c r="F1022" s="4" t="s">
        <v>1581</v>
      </c>
      <c r="G1022" s="4" t="s">
        <v>1848</v>
      </c>
      <c r="H1022" s="4"/>
      <c r="I1022" s="24">
        <v>385</v>
      </c>
      <c r="J1022" s="24">
        <v>367</v>
      </c>
      <c r="M1022" s="24">
        <v>2</v>
      </c>
      <c r="N1022" s="24">
        <v>2.5</v>
      </c>
      <c r="O1022" s="24">
        <v>3.5</v>
      </c>
      <c r="R1022" s="24">
        <v>10</v>
      </c>
      <c r="X1022" s="24">
        <f t="shared" si="40"/>
        <v>385</v>
      </c>
      <c r="Y1022" s="8">
        <f t="shared" si="41"/>
        <v>0</v>
      </c>
      <c r="Z1022" s="4"/>
    </row>
    <row r="1023" spans="1:26" x14ac:dyDescent="0.25">
      <c r="A1023" s="34">
        <v>31</v>
      </c>
      <c r="B1023" s="31">
        <v>31</v>
      </c>
      <c r="C1023" s="4" t="s">
        <v>1888</v>
      </c>
      <c r="D1023" s="4" t="s">
        <v>1878</v>
      </c>
      <c r="E1023" s="4" t="s">
        <v>1832</v>
      </c>
      <c r="F1023" s="4" t="s">
        <v>1581</v>
      </c>
      <c r="G1023" s="4" t="s">
        <v>1848</v>
      </c>
      <c r="H1023" s="4" t="s">
        <v>213</v>
      </c>
      <c r="I1023" s="24">
        <v>324.19</v>
      </c>
      <c r="J1023" s="24">
        <v>251.69</v>
      </c>
      <c r="K1023" s="24">
        <v>5</v>
      </c>
      <c r="M1023" s="24">
        <v>1.5</v>
      </c>
      <c r="N1023" s="24">
        <v>1.5</v>
      </c>
      <c r="O1023" s="24">
        <v>2</v>
      </c>
      <c r="Q1023" s="24">
        <v>30.5</v>
      </c>
      <c r="R1023" s="24">
        <v>1.5</v>
      </c>
      <c r="T1023" s="24">
        <v>30.5</v>
      </c>
      <c r="X1023" s="24">
        <f t="shared" si="40"/>
        <v>324.19</v>
      </c>
      <c r="Y1023" s="8">
        <f t="shared" si="41"/>
        <v>0</v>
      </c>
      <c r="Z1023" s="4"/>
    </row>
    <row r="1024" spans="1:26" x14ac:dyDescent="0.25">
      <c r="A1024" s="34">
        <v>32</v>
      </c>
      <c r="B1024" s="31">
        <v>32</v>
      </c>
      <c r="C1024" s="4" t="s">
        <v>1889</v>
      </c>
      <c r="D1024" s="4" t="s">
        <v>1878</v>
      </c>
      <c r="E1024" s="4" t="s">
        <v>1832</v>
      </c>
      <c r="F1024" s="4" t="s">
        <v>1581</v>
      </c>
      <c r="G1024" s="4" t="s">
        <v>1848</v>
      </c>
      <c r="H1024" s="4" t="s">
        <v>960</v>
      </c>
      <c r="I1024" s="24">
        <v>361.7</v>
      </c>
      <c r="J1024" s="24">
        <v>350</v>
      </c>
      <c r="M1024" s="24">
        <v>1</v>
      </c>
      <c r="N1024" s="24">
        <v>1</v>
      </c>
      <c r="O1024" s="24">
        <v>2</v>
      </c>
      <c r="R1024" s="24">
        <v>7.7</v>
      </c>
      <c r="X1024" s="24">
        <f t="shared" si="40"/>
        <v>361.7</v>
      </c>
      <c r="Y1024" s="8">
        <f t="shared" si="41"/>
        <v>0</v>
      </c>
      <c r="Z1024" s="4"/>
    </row>
    <row r="1025" spans="1:26" x14ac:dyDescent="0.25">
      <c r="A1025" s="34">
        <v>90</v>
      </c>
      <c r="B1025" s="31">
        <v>90</v>
      </c>
      <c r="C1025" s="4" t="s">
        <v>1992</v>
      </c>
      <c r="D1025" s="4" t="s">
        <v>1986</v>
      </c>
      <c r="E1025" s="4" t="s">
        <v>1832</v>
      </c>
      <c r="F1025" s="4" t="s">
        <v>1581</v>
      </c>
      <c r="G1025" s="4" t="s">
        <v>1848</v>
      </c>
      <c r="H1025" s="4" t="s">
        <v>1606</v>
      </c>
      <c r="I1025" s="24">
        <v>128.27000000000001</v>
      </c>
      <c r="J1025" s="24">
        <v>117.27</v>
      </c>
      <c r="K1025" s="24">
        <v>7</v>
      </c>
      <c r="O1025" s="24">
        <v>1.5</v>
      </c>
      <c r="R1025" s="24">
        <v>2</v>
      </c>
      <c r="S1025" s="24">
        <v>0.5</v>
      </c>
      <c r="X1025" s="24">
        <f t="shared" si="40"/>
        <v>128.26999999999998</v>
      </c>
      <c r="Y1025" s="8">
        <f t="shared" si="41"/>
        <v>0</v>
      </c>
      <c r="Z1025" s="4"/>
    </row>
    <row r="1026" spans="1:26" x14ac:dyDescent="0.25">
      <c r="A1026" s="34">
        <v>93</v>
      </c>
      <c r="B1026" s="31">
        <v>93</v>
      </c>
      <c r="C1026" s="4" t="s">
        <v>1997</v>
      </c>
      <c r="D1026" s="4" t="s">
        <v>1986</v>
      </c>
      <c r="E1026" s="4" t="s">
        <v>1832</v>
      </c>
      <c r="F1026" s="4" t="s">
        <v>1581</v>
      </c>
      <c r="G1026" s="4" t="s">
        <v>1998</v>
      </c>
      <c r="H1026" s="4"/>
      <c r="I1026" s="24">
        <v>412.3</v>
      </c>
      <c r="J1026" s="24">
        <v>378.4</v>
      </c>
      <c r="K1026" s="24">
        <v>7.5</v>
      </c>
      <c r="M1026" s="24">
        <v>2.5</v>
      </c>
      <c r="N1026" s="24">
        <v>3</v>
      </c>
      <c r="O1026" s="24">
        <v>4</v>
      </c>
      <c r="P1026" s="24">
        <v>1.9</v>
      </c>
      <c r="Q1026" s="24">
        <v>3</v>
      </c>
      <c r="R1026" s="24">
        <v>10</v>
      </c>
      <c r="S1026" s="24">
        <v>2</v>
      </c>
      <c r="X1026" s="24">
        <f t="shared" si="40"/>
        <v>412.29999999999995</v>
      </c>
      <c r="Y1026" s="8">
        <f t="shared" si="41"/>
        <v>0</v>
      </c>
      <c r="Z1026" s="4"/>
    </row>
    <row r="1027" spans="1:26" x14ac:dyDescent="0.25">
      <c r="A1027" s="34">
        <v>94</v>
      </c>
      <c r="B1027" s="31">
        <v>94</v>
      </c>
      <c r="C1027" s="4" t="s">
        <v>1986</v>
      </c>
      <c r="D1027" s="4" t="s">
        <v>1986</v>
      </c>
      <c r="E1027" s="4" t="s">
        <v>1832</v>
      </c>
      <c r="F1027" s="4" t="s">
        <v>1581</v>
      </c>
      <c r="G1027" s="4" t="s">
        <v>1998</v>
      </c>
      <c r="H1027" s="4" t="s">
        <v>1606</v>
      </c>
      <c r="I1027" s="24">
        <v>342.8</v>
      </c>
      <c r="J1027" s="24">
        <v>308.8</v>
      </c>
      <c r="K1027" s="24">
        <v>17</v>
      </c>
      <c r="M1027" s="24">
        <v>3.5</v>
      </c>
      <c r="N1027" s="24">
        <v>2</v>
      </c>
      <c r="O1027" s="24">
        <v>5</v>
      </c>
      <c r="P1027" s="24">
        <v>0.5</v>
      </c>
      <c r="R1027" s="24">
        <v>4.5</v>
      </c>
      <c r="S1027" s="24">
        <v>1.5</v>
      </c>
      <c r="X1027" s="24">
        <f t="shared" si="40"/>
        <v>342.8</v>
      </c>
      <c r="Y1027" s="8">
        <f t="shared" si="41"/>
        <v>0</v>
      </c>
      <c r="Z1027" s="4"/>
    </row>
    <row r="1028" spans="1:26" x14ac:dyDescent="0.25">
      <c r="A1028" s="34">
        <v>80</v>
      </c>
      <c r="B1028" s="31">
        <v>80</v>
      </c>
      <c r="C1028" s="4" t="s">
        <v>1974</v>
      </c>
      <c r="D1028" s="4" t="s">
        <v>1973</v>
      </c>
      <c r="E1028" s="4" t="s">
        <v>1832</v>
      </c>
      <c r="F1028" s="4" t="s">
        <v>1581</v>
      </c>
      <c r="G1028" s="4" t="s">
        <v>1975</v>
      </c>
      <c r="H1028" s="4"/>
      <c r="I1028" s="24">
        <v>156.9</v>
      </c>
      <c r="J1028" s="24">
        <v>143.9</v>
      </c>
      <c r="K1028" s="24">
        <v>4</v>
      </c>
      <c r="M1028" s="24">
        <v>1</v>
      </c>
      <c r="N1028" s="24">
        <v>1.5</v>
      </c>
      <c r="O1028" s="24">
        <v>2</v>
      </c>
      <c r="Q1028" s="24">
        <v>1.5</v>
      </c>
      <c r="R1028" s="24">
        <v>3</v>
      </c>
      <c r="X1028" s="24">
        <f t="shared" si="40"/>
        <v>156.9</v>
      </c>
      <c r="Y1028" s="8">
        <f t="shared" si="41"/>
        <v>0</v>
      </c>
      <c r="Z1028" s="4"/>
    </row>
    <row r="1029" spans="1:26" x14ac:dyDescent="0.25">
      <c r="A1029" s="34">
        <v>72</v>
      </c>
      <c r="B1029" s="31">
        <v>72</v>
      </c>
      <c r="C1029" s="4" t="s">
        <v>1959</v>
      </c>
      <c r="D1029" s="4" t="s">
        <v>1956</v>
      </c>
      <c r="E1029" s="4" t="s">
        <v>1832</v>
      </c>
      <c r="F1029" s="4" t="s">
        <v>1581</v>
      </c>
      <c r="G1029" s="4" t="s">
        <v>1960</v>
      </c>
      <c r="H1029" s="4" t="s">
        <v>1043</v>
      </c>
      <c r="I1029" s="24">
        <v>196</v>
      </c>
      <c r="T1029" s="24">
        <v>196</v>
      </c>
      <c r="X1029" s="24">
        <f t="shared" si="40"/>
        <v>196</v>
      </c>
      <c r="Y1029" s="8">
        <f t="shared" si="41"/>
        <v>0</v>
      </c>
      <c r="Z1029" s="4"/>
    </row>
    <row r="1030" spans="1:26" x14ac:dyDescent="0.25">
      <c r="A1030" s="34">
        <v>75</v>
      </c>
      <c r="B1030" s="31">
        <v>75</v>
      </c>
      <c r="C1030" s="4" t="s">
        <v>1965</v>
      </c>
      <c r="D1030" s="4" t="s">
        <v>1956</v>
      </c>
      <c r="E1030" s="4" t="s">
        <v>1832</v>
      </c>
      <c r="F1030" s="4" t="s">
        <v>1581</v>
      </c>
      <c r="G1030" s="4" t="s">
        <v>1960</v>
      </c>
      <c r="H1030" s="4" t="s">
        <v>429</v>
      </c>
      <c r="I1030" s="24">
        <v>81.2</v>
      </c>
      <c r="T1030" s="24">
        <v>81.2</v>
      </c>
      <c r="X1030" s="24">
        <f t="shared" si="40"/>
        <v>81.2</v>
      </c>
      <c r="Y1030" s="8">
        <f t="shared" si="41"/>
        <v>0</v>
      </c>
      <c r="Z1030" s="4"/>
    </row>
    <row r="1031" spans="1:26" x14ac:dyDescent="0.25">
      <c r="A1031" s="34">
        <v>63</v>
      </c>
      <c r="B1031" s="31">
        <v>63</v>
      </c>
      <c r="C1031" s="4" t="s">
        <v>1944</v>
      </c>
      <c r="D1031" s="4" t="s">
        <v>1938</v>
      </c>
      <c r="E1031" s="4" t="s">
        <v>1832</v>
      </c>
      <c r="F1031" s="4" t="s">
        <v>1581</v>
      </c>
      <c r="G1031" s="4" t="s">
        <v>1945</v>
      </c>
      <c r="H1031" s="4"/>
      <c r="I1031" s="24">
        <v>78.959999999999994</v>
      </c>
      <c r="J1031" s="24">
        <v>72.959999999999994</v>
      </c>
      <c r="K1031" s="24">
        <v>0.5</v>
      </c>
      <c r="L1031" s="24">
        <v>0.5</v>
      </c>
      <c r="M1031" s="24">
        <v>1</v>
      </c>
      <c r="O1031" s="24">
        <v>1</v>
      </c>
      <c r="P1031" s="24">
        <v>0.5</v>
      </c>
      <c r="Q1031" s="24">
        <v>1.5</v>
      </c>
      <c r="R1031" s="24">
        <v>1</v>
      </c>
      <c r="X1031" s="24">
        <f t="shared" si="40"/>
        <v>78.959999999999994</v>
      </c>
      <c r="Y1031" s="8">
        <f t="shared" si="41"/>
        <v>0</v>
      </c>
      <c r="Z1031" s="4"/>
    </row>
    <row r="1032" spans="1:26" x14ac:dyDescent="0.25">
      <c r="A1032" s="34">
        <v>23</v>
      </c>
      <c r="B1032" s="31">
        <v>23</v>
      </c>
      <c r="C1032" s="4" t="s">
        <v>1874</v>
      </c>
      <c r="D1032" s="4" t="s">
        <v>1871</v>
      </c>
      <c r="E1032" s="4" t="s">
        <v>1832</v>
      </c>
      <c r="F1032" s="4" t="s">
        <v>1581</v>
      </c>
      <c r="G1032" s="4" t="s">
        <v>1875</v>
      </c>
      <c r="H1032" s="4" t="s">
        <v>1876</v>
      </c>
      <c r="I1032" s="24">
        <v>392</v>
      </c>
      <c r="T1032" s="24">
        <v>392</v>
      </c>
      <c r="X1032" s="24">
        <f t="shared" si="40"/>
        <v>392</v>
      </c>
      <c r="Y1032" s="8">
        <f t="shared" si="41"/>
        <v>0</v>
      </c>
      <c r="Z1032" s="4"/>
    </row>
    <row r="1033" spans="1:26" x14ac:dyDescent="0.25">
      <c r="A1033" s="34">
        <v>48</v>
      </c>
      <c r="B1033" s="31">
        <v>48</v>
      </c>
      <c r="C1033" s="4" t="s">
        <v>1915</v>
      </c>
      <c r="D1033" s="4" t="s">
        <v>1916</v>
      </c>
      <c r="E1033" s="4" t="s">
        <v>1832</v>
      </c>
      <c r="F1033" s="4" t="s">
        <v>1581</v>
      </c>
      <c r="G1033" s="4" t="s">
        <v>1875</v>
      </c>
      <c r="H1033" s="4" t="s">
        <v>1876</v>
      </c>
      <c r="I1033" s="24">
        <v>699</v>
      </c>
      <c r="T1033" s="24">
        <v>699</v>
      </c>
      <c r="X1033" s="24">
        <f t="shared" si="40"/>
        <v>699</v>
      </c>
      <c r="Y1033" s="8">
        <f t="shared" si="41"/>
        <v>0</v>
      </c>
      <c r="Z1033" s="4"/>
    </row>
    <row r="1034" spans="1:26" x14ac:dyDescent="0.25">
      <c r="A1034" s="34">
        <v>95</v>
      </c>
      <c r="B1034" s="31">
        <v>95</v>
      </c>
      <c r="C1034" s="4" t="s">
        <v>1999</v>
      </c>
      <c r="D1034" s="4" t="s">
        <v>1986</v>
      </c>
      <c r="E1034" s="4" t="s">
        <v>1832</v>
      </c>
      <c r="F1034" s="4" t="s">
        <v>1581</v>
      </c>
      <c r="G1034" s="4" t="s">
        <v>1469</v>
      </c>
      <c r="H1034" s="4"/>
      <c r="I1034" s="24">
        <v>181</v>
      </c>
      <c r="J1034" s="24">
        <v>156.5</v>
      </c>
      <c r="K1034" s="24">
        <v>8</v>
      </c>
      <c r="M1034" s="24">
        <v>3</v>
      </c>
      <c r="N1034" s="24">
        <v>4</v>
      </c>
      <c r="O1034" s="24">
        <v>4.5</v>
      </c>
      <c r="P1034" s="24">
        <v>0.5</v>
      </c>
      <c r="R1034" s="24">
        <v>3</v>
      </c>
      <c r="S1034" s="24">
        <v>1.5</v>
      </c>
      <c r="X1034" s="24">
        <f t="shared" si="40"/>
        <v>181</v>
      </c>
      <c r="Y1034" s="8">
        <f t="shared" si="41"/>
        <v>0</v>
      </c>
      <c r="Z1034" s="4"/>
    </row>
    <row r="1035" spans="1:26" x14ac:dyDescent="0.25">
      <c r="A1035" s="34">
        <v>34</v>
      </c>
      <c r="B1035" s="31">
        <v>34</v>
      </c>
      <c r="C1035" s="4" t="s">
        <v>1893</v>
      </c>
      <c r="D1035" s="4" t="s">
        <v>1891</v>
      </c>
      <c r="E1035" s="4" t="s">
        <v>1832</v>
      </c>
      <c r="F1035" s="4" t="s">
        <v>1581</v>
      </c>
      <c r="G1035" s="4" t="s">
        <v>1630</v>
      </c>
      <c r="H1035" s="4"/>
      <c r="I1035" s="24">
        <v>1352</v>
      </c>
      <c r="T1035" s="24">
        <v>1352</v>
      </c>
      <c r="X1035" s="24">
        <f t="shared" si="40"/>
        <v>1352</v>
      </c>
      <c r="Y1035" s="8">
        <f t="shared" si="41"/>
        <v>0</v>
      </c>
      <c r="Z1035" s="4"/>
    </row>
    <row r="1036" spans="1:26" x14ac:dyDescent="0.25">
      <c r="A1036" s="34">
        <v>78</v>
      </c>
      <c r="B1036" s="31">
        <v>78</v>
      </c>
      <c r="C1036" s="4" t="s">
        <v>1971</v>
      </c>
      <c r="D1036" s="4" t="s">
        <v>1967</v>
      </c>
      <c r="E1036" s="4" t="s">
        <v>1832</v>
      </c>
      <c r="F1036" s="4" t="s">
        <v>1581</v>
      </c>
      <c r="G1036" s="4" t="s">
        <v>1630</v>
      </c>
      <c r="H1036" s="4"/>
      <c r="I1036" s="24">
        <v>804.2</v>
      </c>
      <c r="T1036" s="24">
        <v>804.2</v>
      </c>
      <c r="X1036" s="24">
        <f t="shared" si="40"/>
        <v>804.2</v>
      </c>
      <c r="Y1036" s="8">
        <f t="shared" si="41"/>
        <v>0</v>
      </c>
      <c r="Z1036" s="4"/>
    </row>
    <row r="1037" spans="1:26" x14ac:dyDescent="0.25">
      <c r="A1037" s="34">
        <v>51</v>
      </c>
      <c r="B1037" s="31">
        <v>51</v>
      </c>
      <c r="C1037" s="4" t="s">
        <v>1921</v>
      </c>
      <c r="D1037" s="4" t="s">
        <v>1916</v>
      </c>
      <c r="E1037" s="4" t="s">
        <v>1832</v>
      </c>
      <c r="F1037" s="4" t="s">
        <v>1581</v>
      </c>
      <c r="G1037" s="4" t="s">
        <v>1922</v>
      </c>
      <c r="H1037" s="4" t="s">
        <v>1876</v>
      </c>
      <c r="I1037" s="24">
        <v>112.4</v>
      </c>
      <c r="T1037" s="24">
        <v>112.4</v>
      </c>
      <c r="X1037" s="24">
        <f t="shared" si="40"/>
        <v>112.4</v>
      </c>
      <c r="Y1037" s="8">
        <f t="shared" si="41"/>
        <v>0</v>
      </c>
      <c r="Z1037" s="4"/>
    </row>
    <row r="1038" spans="1:26" x14ac:dyDescent="0.25">
      <c r="A1038" s="34">
        <v>5</v>
      </c>
      <c r="B1038" s="31">
        <v>5</v>
      </c>
      <c r="C1038" s="4" t="s">
        <v>1842</v>
      </c>
      <c r="D1038" s="4" t="s">
        <v>1831</v>
      </c>
      <c r="E1038" s="4" t="s">
        <v>1832</v>
      </c>
      <c r="F1038" s="4" t="s">
        <v>1581</v>
      </c>
      <c r="G1038" s="4" t="s">
        <v>1843</v>
      </c>
      <c r="H1038" s="4" t="s">
        <v>201</v>
      </c>
      <c r="I1038" s="24">
        <v>241.69</v>
      </c>
      <c r="T1038" s="24">
        <v>241.69</v>
      </c>
      <c r="X1038" s="24">
        <f t="shared" si="40"/>
        <v>241.69</v>
      </c>
      <c r="Y1038" s="8">
        <f t="shared" si="41"/>
        <v>0</v>
      </c>
      <c r="Z1038" s="4"/>
    </row>
    <row r="1039" spans="1:26" x14ac:dyDescent="0.25">
      <c r="A1039" s="34">
        <v>58</v>
      </c>
      <c r="B1039" s="31">
        <v>58</v>
      </c>
      <c r="C1039" s="4" t="s">
        <v>1934</v>
      </c>
      <c r="D1039" s="4" t="s">
        <v>1935</v>
      </c>
      <c r="E1039" s="4" t="s">
        <v>1832</v>
      </c>
      <c r="F1039" s="4" t="s">
        <v>1581</v>
      </c>
      <c r="G1039" s="4" t="s">
        <v>685</v>
      </c>
      <c r="H1039" s="4" t="s">
        <v>1797</v>
      </c>
      <c r="I1039" s="24">
        <v>106.33</v>
      </c>
      <c r="J1039" s="24">
        <v>101.93</v>
      </c>
      <c r="K1039" s="24">
        <v>1</v>
      </c>
      <c r="M1039" s="24">
        <v>1.5</v>
      </c>
      <c r="N1039" s="24">
        <v>0.5</v>
      </c>
      <c r="O1039" s="24">
        <v>1.3</v>
      </c>
      <c r="R1039" s="24">
        <v>0.1</v>
      </c>
      <c r="X1039" s="24">
        <f t="shared" si="40"/>
        <v>106.33</v>
      </c>
      <c r="Y1039" s="8">
        <f t="shared" si="41"/>
        <v>0</v>
      </c>
      <c r="Z1039" s="4"/>
    </row>
    <row r="1040" spans="1:26" x14ac:dyDescent="0.25">
      <c r="A1040" s="34">
        <v>49</v>
      </c>
      <c r="B1040" s="31">
        <v>49</v>
      </c>
      <c r="C1040" s="4" t="s">
        <v>1917</v>
      </c>
      <c r="D1040" s="4" t="s">
        <v>1916</v>
      </c>
      <c r="E1040" s="4" t="s">
        <v>1832</v>
      </c>
      <c r="F1040" s="4" t="s">
        <v>1581</v>
      </c>
      <c r="G1040" s="4" t="s">
        <v>1918</v>
      </c>
      <c r="H1040" s="4"/>
      <c r="I1040" s="24">
        <v>140</v>
      </c>
      <c r="J1040" s="24">
        <v>77</v>
      </c>
      <c r="K1040" s="24">
        <v>36</v>
      </c>
      <c r="L1040" s="24">
        <v>16</v>
      </c>
      <c r="M1040" s="24">
        <v>3</v>
      </c>
      <c r="N1040" s="24">
        <v>2</v>
      </c>
      <c r="O1040" s="24">
        <v>0.5</v>
      </c>
      <c r="P1040" s="24">
        <v>2</v>
      </c>
      <c r="Q1040" s="24">
        <v>1.5</v>
      </c>
      <c r="R1040" s="24">
        <v>2</v>
      </c>
      <c r="X1040" s="24">
        <f t="shared" si="40"/>
        <v>140</v>
      </c>
      <c r="Y1040" s="8">
        <f t="shared" si="41"/>
        <v>0</v>
      </c>
      <c r="Z1040" s="4"/>
    </row>
    <row r="1041" spans="1:26" x14ac:dyDescent="0.25">
      <c r="A1041" s="34">
        <v>71</v>
      </c>
      <c r="B1041" s="31">
        <v>71</v>
      </c>
      <c r="C1041" s="4" t="s">
        <v>1958</v>
      </c>
      <c r="D1041" s="4" t="s">
        <v>1956</v>
      </c>
      <c r="E1041" s="4" t="s">
        <v>1832</v>
      </c>
      <c r="F1041" s="4" t="s">
        <v>1581</v>
      </c>
      <c r="G1041" s="4" t="s">
        <v>15140</v>
      </c>
      <c r="H1041" s="4"/>
      <c r="I1041" s="24">
        <v>245.1</v>
      </c>
      <c r="J1041" s="24">
        <v>45.2</v>
      </c>
      <c r="K1041" s="24">
        <v>22</v>
      </c>
      <c r="L1041" s="24">
        <v>0.5</v>
      </c>
      <c r="Q1041" s="24">
        <v>8.9</v>
      </c>
      <c r="R1041" s="24">
        <v>4</v>
      </c>
      <c r="T1041" s="24">
        <v>164.5</v>
      </c>
      <c r="X1041" s="24">
        <f t="shared" si="40"/>
        <v>245.10000000000002</v>
      </c>
      <c r="Y1041" s="8">
        <f t="shared" si="41"/>
        <v>0</v>
      </c>
      <c r="Z1041" s="4"/>
    </row>
    <row r="1042" spans="1:26" x14ac:dyDescent="0.25">
      <c r="A1042" s="34">
        <v>22</v>
      </c>
      <c r="B1042" s="31">
        <v>22</v>
      </c>
      <c r="C1042" s="4" t="s">
        <v>1872</v>
      </c>
      <c r="D1042" s="4" t="s">
        <v>1871</v>
      </c>
      <c r="E1042" s="4" t="s">
        <v>1832</v>
      </c>
      <c r="F1042" s="4" t="s">
        <v>1581</v>
      </c>
      <c r="G1042" s="4" t="s">
        <v>1873</v>
      </c>
      <c r="H1042" s="4"/>
      <c r="I1042" s="24">
        <v>1922</v>
      </c>
      <c r="T1042" s="24">
        <v>1922</v>
      </c>
      <c r="X1042" s="24">
        <f t="shared" si="40"/>
        <v>1922</v>
      </c>
      <c r="Y1042" s="8">
        <f t="shared" si="41"/>
        <v>0</v>
      </c>
      <c r="Z1042" s="4"/>
    </row>
    <row r="1043" spans="1:26" x14ac:dyDescent="0.25">
      <c r="A1043" s="34">
        <v>19</v>
      </c>
      <c r="B1043" s="31">
        <v>19</v>
      </c>
      <c r="C1043" s="4" t="s">
        <v>1855</v>
      </c>
      <c r="D1043" s="4" t="s">
        <v>1855</v>
      </c>
      <c r="E1043" s="4" t="s">
        <v>1832</v>
      </c>
      <c r="F1043" s="4" t="s">
        <v>1581</v>
      </c>
      <c r="G1043" s="4" t="s">
        <v>1866</v>
      </c>
      <c r="H1043" s="4" t="s">
        <v>227</v>
      </c>
      <c r="I1043" s="24">
        <v>304</v>
      </c>
      <c r="J1043" s="24">
        <v>286</v>
      </c>
      <c r="K1043" s="24">
        <v>5</v>
      </c>
      <c r="M1043" s="24">
        <v>2</v>
      </c>
      <c r="N1043" s="24">
        <v>1</v>
      </c>
      <c r="O1043" s="24">
        <v>1</v>
      </c>
      <c r="R1043" s="24">
        <v>9</v>
      </c>
      <c r="X1043" s="24">
        <f t="shared" si="40"/>
        <v>304</v>
      </c>
      <c r="Y1043" s="8">
        <f t="shared" si="41"/>
        <v>0</v>
      </c>
      <c r="Z1043" s="4"/>
    </row>
    <row r="1044" spans="1:26" x14ac:dyDescent="0.25">
      <c r="A1044" s="34">
        <v>76</v>
      </c>
      <c r="B1044" s="31">
        <v>76</v>
      </c>
      <c r="C1044" s="4" t="s">
        <v>1966</v>
      </c>
      <c r="D1044" s="4" t="s">
        <v>1967</v>
      </c>
      <c r="E1044" s="4" t="s">
        <v>1832</v>
      </c>
      <c r="F1044" s="4" t="s">
        <v>1581</v>
      </c>
      <c r="G1044" s="4" t="s">
        <v>1968</v>
      </c>
      <c r="H1044" s="4" t="s">
        <v>1616</v>
      </c>
      <c r="I1044" s="24">
        <v>260.89999999999998</v>
      </c>
      <c r="J1044" s="24">
        <v>218</v>
      </c>
      <c r="M1044" s="24">
        <v>4</v>
      </c>
      <c r="O1044" s="24">
        <v>2</v>
      </c>
      <c r="Q1044" s="24">
        <v>5.9</v>
      </c>
      <c r="R1044" s="24">
        <v>3</v>
      </c>
      <c r="T1044" s="24">
        <v>28</v>
      </c>
      <c r="X1044" s="24">
        <f t="shared" si="40"/>
        <v>260.89999999999998</v>
      </c>
      <c r="Y1044" s="8">
        <f t="shared" si="41"/>
        <v>0</v>
      </c>
      <c r="Z1044" s="4"/>
    </row>
    <row r="1045" spans="1:26" x14ac:dyDescent="0.25">
      <c r="A1045" s="34">
        <v>20</v>
      </c>
      <c r="B1045" s="31">
        <v>20</v>
      </c>
      <c r="C1045" s="4" t="s">
        <v>1867</v>
      </c>
      <c r="D1045" s="4" t="s">
        <v>1855</v>
      </c>
      <c r="E1045" s="4" t="s">
        <v>1832</v>
      </c>
      <c r="F1045" s="4" t="s">
        <v>1581</v>
      </c>
      <c r="G1045" s="4" t="s">
        <v>1868</v>
      </c>
      <c r="H1045" s="4" t="s">
        <v>1869</v>
      </c>
      <c r="I1045" s="24">
        <v>419</v>
      </c>
      <c r="J1045" s="24">
        <v>388</v>
      </c>
      <c r="K1045" s="24">
        <v>16</v>
      </c>
      <c r="M1045" s="24">
        <v>2</v>
      </c>
      <c r="N1045" s="24">
        <v>2</v>
      </c>
      <c r="O1045" s="24">
        <v>1</v>
      </c>
      <c r="Q1045" s="24">
        <v>3.5</v>
      </c>
      <c r="R1045" s="24">
        <v>6.5</v>
      </c>
      <c r="X1045" s="24">
        <f t="shared" si="40"/>
        <v>419</v>
      </c>
      <c r="Y1045" s="8">
        <f t="shared" si="41"/>
        <v>0</v>
      </c>
      <c r="Z1045" s="4"/>
    </row>
    <row r="1046" spans="1:26" x14ac:dyDescent="0.25">
      <c r="A1046" s="34">
        <v>41</v>
      </c>
      <c r="B1046" s="31">
        <v>41</v>
      </c>
      <c r="C1046" s="4" t="s">
        <v>1867</v>
      </c>
      <c r="D1046" s="4" t="s">
        <v>1895</v>
      </c>
      <c r="E1046" s="4" t="s">
        <v>1832</v>
      </c>
      <c r="F1046" s="4" t="s">
        <v>1581</v>
      </c>
      <c r="G1046" s="4" t="s">
        <v>1868</v>
      </c>
      <c r="H1046" s="4" t="s">
        <v>1869</v>
      </c>
      <c r="I1046" s="24">
        <v>150</v>
      </c>
      <c r="T1046" s="24">
        <v>150</v>
      </c>
      <c r="X1046" s="24">
        <f t="shared" si="40"/>
        <v>150</v>
      </c>
      <c r="Y1046" s="8">
        <f t="shared" si="41"/>
        <v>0</v>
      </c>
      <c r="Z1046" s="4"/>
    </row>
    <row r="1047" spans="1:26" x14ac:dyDescent="0.25">
      <c r="A1047" s="34">
        <v>62</v>
      </c>
      <c r="B1047" s="31">
        <v>62</v>
      </c>
      <c r="C1047" s="4" t="s">
        <v>1943</v>
      </c>
      <c r="D1047" s="4" t="s">
        <v>1938</v>
      </c>
      <c r="E1047" s="4" t="s">
        <v>1832</v>
      </c>
      <c r="F1047" s="4" t="s">
        <v>1581</v>
      </c>
      <c r="G1047" s="4" t="s">
        <v>1868</v>
      </c>
      <c r="H1047" s="4"/>
      <c r="I1047" s="24">
        <v>334.7</v>
      </c>
      <c r="J1047" s="24">
        <v>271.2</v>
      </c>
      <c r="K1047" s="24">
        <v>37</v>
      </c>
      <c r="M1047" s="24">
        <v>4</v>
      </c>
      <c r="N1047" s="24">
        <v>5</v>
      </c>
      <c r="O1047" s="24">
        <v>5</v>
      </c>
      <c r="P1047" s="24">
        <v>1.5</v>
      </c>
      <c r="Q1047" s="24">
        <v>2</v>
      </c>
      <c r="R1047" s="24">
        <v>8</v>
      </c>
      <c r="S1047" s="24">
        <v>1</v>
      </c>
      <c r="X1047" s="24">
        <f t="shared" si="40"/>
        <v>334.7</v>
      </c>
      <c r="Y1047" s="8">
        <f t="shared" si="41"/>
        <v>0</v>
      </c>
      <c r="Z1047" s="4"/>
    </row>
    <row r="1048" spans="1:26" x14ac:dyDescent="0.25">
      <c r="A1048" s="34">
        <v>81</v>
      </c>
      <c r="B1048" s="31">
        <v>81</v>
      </c>
      <c r="C1048" s="4" t="s">
        <v>1976</v>
      </c>
      <c r="D1048" s="4" t="s">
        <v>1973</v>
      </c>
      <c r="E1048" s="4" t="s">
        <v>1832</v>
      </c>
      <c r="F1048" s="4" t="s">
        <v>1581</v>
      </c>
      <c r="G1048" s="4" t="s">
        <v>1868</v>
      </c>
      <c r="H1048" s="4" t="s">
        <v>1977</v>
      </c>
      <c r="I1048" s="24">
        <v>273.45999999999998</v>
      </c>
      <c r="J1048" s="24">
        <v>247.46</v>
      </c>
      <c r="K1048" s="24">
        <v>15</v>
      </c>
      <c r="M1048" s="24">
        <v>1</v>
      </c>
      <c r="O1048" s="24">
        <v>1.5</v>
      </c>
      <c r="P1048" s="24">
        <v>1</v>
      </c>
      <c r="R1048" s="24">
        <v>2.5</v>
      </c>
      <c r="T1048" s="24">
        <v>5</v>
      </c>
      <c r="X1048" s="24">
        <f t="shared" si="40"/>
        <v>273.46000000000004</v>
      </c>
      <c r="Y1048" s="8">
        <f t="shared" si="41"/>
        <v>0</v>
      </c>
      <c r="Z1048" s="4"/>
    </row>
    <row r="1049" spans="1:26" x14ac:dyDescent="0.25">
      <c r="A1049" s="34">
        <v>1</v>
      </c>
      <c r="B1049" s="31">
        <v>1</v>
      </c>
      <c r="C1049" s="4" t="s">
        <v>1831</v>
      </c>
      <c r="D1049" s="4" t="s">
        <v>1831</v>
      </c>
      <c r="E1049" s="4" t="s">
        <v>1832</v>
      </c>
      <c r="F1049" s="4" t="s">
        <v>1581</v>
      </c>
      <c r="G1049" s="4" t="s">
        <v>1833</v>
      </c>
      <c r="H1049" s="4" t="s">
        <v>1834</v>
      </c>
      <c r="I1049" s="24">
        <v>572.1</v>
      </c>
      <c r="J1049" s="24">
        <v>378.1</v>
      </c>
      <c r="K1049" s="24">
        <v>70</v>
      </c>
      <c r="L1049" s="24">
        <v>19</v>
      </c>
      <c r="M1049" s="24">
        <v>5</v>
      </c>
      <c r="N1049" s="24">
        <v>8</v>
      </c>
      <c r="O1049" s="24">
        <v>5</v>
      </c>
      <c r="P1049" s="24">
        <v>2</v>
      </c>
      <c r="Q1049" s="24">
        <v>70</v>
      </c>
      <c r="R1049" s="24">
        <v>10</v>
      </c>
      <c r="S1049" s="24">
        <v>5</v>
      </c>
      <c r="X1049" s="24">
        <f t="shared" si="40"/>
        <v>572.1</v>
      </c>
      <c r="Y1049" s="8">
        <f t="shared" si="41"/>
        <v>0</v>
      </c>
      <c r="Z1049" s="4"/>
    </row>
    <row r="1050" spans="1:26" x14ac:dyDescent="0.25">
      <c r="A1050" s="34">
        <v>18</v>
      </c>
      <c r="B1050" s="31">
        <v>18</v>
      </c>
      <c r="C1050" s="4" t="s">
        <v>1864</v>
      </c>
      <c r="D1050" s="4" t="s">
        <v>1855</v>
      </c>
      <c r="E1050" s="4" t="s">
        <v>1832</v>
      </c>
      <c r="F1050" s="4" t="s">
        <v>1581</v>
      </c>
      <c r="G1050" s="4" t="s">
        <v>1865</v>
      </c>
      <c r="H1050" s="4" t="s">
        <v>245</v>
      </c>
      <c r="I1050" s="24">
        <v>117.62</v>
      </c>
      <c r="J1050" s="24">
        <v>111.02</v>
      </c>
      <c r="M1050" s="24">
        <v>1</v>
      </c>
      <c r="N1050" s="24">
        <v>0.5</v>
      </c>
      <c r="O1050" s="24">
        <v>1</v>
      </c>
      <c r="R1050" s="24">
        <v>4.0999999999999996</v>
      </c>
      <c r="X1050" s="24">
        <f t="shared" si="40"/>
        <v>117.61999999999999</v>
      </c>
      <c r="Y1050" s="8">
        <f t="shared" si="41"/>
        <v>0</v>
      </c>
      <c r="Z1050" s="4"/>
    </row>
    <row r="1051" spans="1:26" x14ac:dyDescent="0.25">
      <c r="A1051" s="34">
        <v>70</v>
      </c>
      <c r="B1051" s="31">
        <v>70</v>
      </c>
      <c r="C1051" s="4" t="s">
        <v>1955</v>
      </c>
      <c r="D1051" s="4" t="s">
        <v>1956</v>
      </c>
      <c r="E1051" s="4" t="s">
        <v>1832</v>
      </c>
      <c r="F1051" s="4" t="s">
        <v>1581</v>
      </c>
      <c r="G1051" s="4" t="s">
        <v>1957</v>
      </c>
      <c r="H1051" s="4" t="s">
        <v>277</v>
      </c>
      <c r="I1051" s="24">
        <v>1044</v>
      </c>
      <c r="J1051" s="24">
        <v>350.5</v>
      </c>
      <c r="K1051" s="24">
        <v>67.5</v>
      </c>
      <c r="M1051" s="24">
        <v>3.5</v>
      </c>
      <c r="N1051" s="24">
        <v>2.5</v>
      </c>
      <c r="O1051" s="24">
        <v>5.5</v>
      </c>
      <c r="P1051" s="24">
        <v>7.5</v>
      </c>
      <c r="Q1051" s="24">
        <v>15</v>
      </c>
      <c r="R1051" s="24">
        <v>2</v>
      </c>
      <c r="T1051" s="24">
        <v>590</v>
      </c>
      <c r="X1051" s="24">
        <f t="shared" si="40"/>
        <v>1044</v>
      </c>
      <c r="Y1051" s="8">
        <f t="shared" si="41"/>
        <v>0</v>
      </c>
      <c r="Z1051" s="4"/>
    </row>
    <row r="1052" spans="1:26" x14ac:dyDescent="0.25">
      <c r="A1052" s="34">
        <v>65</v>
      </c>
      <c r="B1052" s="31">
        <v>65</v>
      </c>
      <c r="C1052" s="4" t="s">
        <v>1947</v>
      </c>
      <c r="D1052" s="4" t="s">
        <v>1938</v>
      </c>
      <c r="E1052" s="4" t="s">
        <v>1832</v>
      </c>
      <c r="F1052" s="4" t="s">
        <v>1581</v>
      </c>
      <c r="G1052" s="4" t="s">
        <v>1948</v>
      </c>
      <c r="H1052" s="4"/>
      <c r="I1052" s="24">
        <v>148.27000000000001</v>
      </c>
      <c r="J1052" s="24">
        <v>134.27000000000001</v>
      </c>
      <c r="K1052" s="24">
        <v>8</v>
      </c>
      <c r="M1052" s="24">
        <v>1</v>
      </c>
      <c r="O1052" s="24">
        <v>2</v>
      </c>
      <c r="Q1052" s="24">
        <v>1.5</v>
      </c>
      <c r="R1052" s="24">
        <v>1.5</v>
      </c>
      <c r="X1052" s="24">
        <f t="shared" si="40"/>
        <v>148.27000000000001</v>
      </c>
      <c r="Y1052" s="8">
        <f t="shared" si="41"/>
        <v>0</v>
      </c>
      <c r="Z1052" s="4"/>
    </row>
    <row r="1053" spans="1:26" x14ac:dyDescent="0.25">
      <c r="A1053" s="34">
        <v>38</v>
      </c>
      <c r="B1053" s="31">
        <v>38</v>
      </c>
      <c r="C1053" s="4" t="s">
        <v>1899</v>
      </c>
      <c r="D1053" s="4" t="s">
        <v>1895</v>
      </c>
      <c r="E1053" s="4" t="s">
        <v>1832</v>
      </c>
      <c r="F1053" s="4" t="s">
        <v>1581</v>
      </c>
      <c r="G1053" s="4" t="s">
        <v>1900</v>
      </c>
      <c r="H1053" s="4" t="s">
        <v>39</v>
      </c>
      <c r="I1053" s="24">
        <v>311.2</v>
      </c>
      <c r="J1053" s="24">
        <v>252</v>
      </c>
      <c r="K1053" s="24">
        <v>35</v>
      </c>
      <c r="M1053" s="24">
        <v>2</v>
      </c>
      <c r="N1053" s="24">
        <v>2.5</v>
      </c>
      <c r="O1053" s="24">
        <v>4</v>
      </c>
      <c r="Q1053" s="24">
        <v>3</v>
      </c>
      <c r="R1053" s="24">
        <v>10</v>
      </c>
      <c r="S1053" s="24">
        <v>2.7</v>
      </c>
      <c r="X1053" s="24">
        <f t="shared" si="40"/>
        <v>311.2</v>
      </c>
      <c r="Y1053" s="8">
        <f t="shared" si="41"/>
        <v>0</v>
      </c>
      <c r="Z1053" s="4"/>
    </row>
    <row r="1054" spans="1:26" x14ac:dyDescent="0.25">
      <c r="A1054" s="34">
        <v>2</v>
      </c>
      <c r="B1054" s="31">
        <v>2</v>
      </c>
      <c r="C1054" s="4" t="s">
        <v>1835</v>
      </c>
      <c r="D1054" s="4" t="s">
        <v>1831</v>
      </c>
      <c r="E1054" s="4" t="s">
        <v>1832</v>
      </c>
      <c r="F1054" s="4" t="s">
        <v>1581</v>
      </c>
      <c r="G1054" s="4" t="s">
        <v>1836</v>
      </c>
      <c r="H1054" s="4" t="s">
        <v>1837</v>
      </c>
      <c r="I1054" s="24">
        <v>332.13</v>
      </c>
      <c r="T1054" s="24">
        <v>332.13</v>
      </c>
      <c r="X1054" s="24">
        <f t="shared" si="40"/>
        <v>332.13</v>
      </c>
      <c r="Y1054" s="8">
        <f t="shared" si="41"/>
        <v>0</v>
      </c>
      <c r="Z1054" s="4"/>
    </row>
    <row r="1055" spans="1:26" x14ac:dyDescent="0.25">
      <c r="A1055" s="34">
        <v>6</v>
      </c>
      <c r="B1055" s="31">
        <v>6</v>
      </c>
      <c r="C1055" s="4" t="s">
        <v>1176</v>
      </c>
      <c r="D1055" s="4" t="s">
        <v>1831</v>
      </c>
      <c r="E1055" s="4" t="s">
        <v>1832</v>
      </c>
      <c r="F1055" s="4" t="s">
        <v>1581</v>
      </c>
      <c r="G1055" s="4" t="s">
        <v>1612</v>
      </c>
      <c r="H1055" s="4" t="s">
        <v>248</v>
      </c>
      <c r="I1055" s="24">
        <v>156.19999999999999</v>
      </c>
      <c r="T1055" s="24">
        <v>156.19999999999999</v>
      </c>
      <c r="X1055" s="24">
        <f t="shared" si="40"/>
        <v>156.19999999999999</v>
      </c>
      <c r="Y1055" s="8">
        <f t="shared" si="41"/>
        <v>0</v>
      </c>
      <c r="Z1055" s="4"/>
    </row>
    <row r="1056" spans="1:26" x14ac:dyDescent="0.25">
      <c r="A1056" s="34">
        <v>69</v>
      </c>
      <c r="B1056" s="31">
        <v>69</v>
      </c>
      <c r="C1056" s="4" t="s">
        <v>1954</v>
      </c>
      <c r="D1056" s="4" t="s">
        <v>1950</v>
      </c>
      <c r="E1056" s="4" t="s">
        <v>1832</v>
      </c>
      <c r="F1056" s="4" t="s">
        <v>1581</v>
      </c>
      <c r="G1056" s="4" t="s">
        <v>1612</v>
      </c>
      <c r="H1056" s="4" t="s">
        <v>1616</v>
      </c>
      <c r="I1056" s="24">
        <v>194.5</v>
      </c>
      <c r="J1056" s="24">
        <v>183</v>
      </c>
      <c r="M1056" s="24">
        <v>0.5</v>
      </c>
      <c r="O1056" s="24">
        <v>2.5</v>
      </c>
      <c r="Q1056" s="24">
        <v>6</v>
      </c>
      <c r="R1056" s="24">
        <v>2.5</v>
      </c>
      <c r="X1056" s="24">
        <f t="shared" si="40"/>
        <v>194.5</v>
      </c>
      <c r="Y1056" s="8">
        <f t="shared" si="41"/>
        <v>0</v>
      </c>
      <c r="Z1056" s="4"/>
    </row>
    <row r="1057" spans="1:26" x14ac:dyDescent="0.25">
      <c r="A1057" s="34">
        <v>57</v>
      </c>
      <c r="B1057" s="31">
        <v>57</v>
      </c>
      <c r="C1057" s="4" t="s">
        <v>1933</v>
      </c>
      <c r="D1057" s="4" t="s">
        <v>1931</v>
      </c>
      <c r="E1057" s="4" t="s">
        <v>1832</v>
      </c>
      <c r="F1057" s="4" t="s">
        <v>1581</v>
      </c>
      <c r="G1057" s="4" t="s">
        <v>1196</v>
      </c>
      <c r="H1057" s="4" t="s">
        <v>237</v>
      </c>
      <c r="I1057" s="24">
        <v>212.12</v>
      </c>
      <c r="J1057" s="24">
        <v>199.22</v>
      </c>
      <c r="K1057" s="24">
        <v>5.6</v>
      </c>
      <c r="L1057" s="24">
        <v>0.9</v>
      </c>
      <c r="M1057" s="24">
        <v>0.5</v>
      </c>
      <c r="N1057" s="24">
        <v>1.5</v>
      </c>
      <c r="O1057" s="24">
        <v>2</v>
      </c>
      <c r="R1057" s="24">
        <v>2.4</v>
      </c>
      <c r="X1057" s="24">
        <f t="shared" ref="X1057:X1120" si="42">SUM(J1057:W1057)</f>
        <v>212.12</v>
      </c>
      <c r="Y1057" s="8">
        <f t="shared" ref="Y1057:Y1120" si="43">I1057-X1057</f>
        <v>0</v>
      </c>
      <c r="Z1057" s="4"/>
    </row>
    <row r="1058" spans="1:26" x14ac:dyDescent="0.25">
      <c r="A1058" s="34">
        <v>73</v>
      </c>
      <c r="B1058" s="31">
        <v>73</v>
      </c>
      <c r="C1058" s="4" t="s">
        <v>1961</v>
      </c>
      <c r="D1058" s="4" t="s">
        <v>1956</v>
      </c>
      <c r="E1058" s="4" t="s">
        <v>1832</v>
      </c>
      <c r="F1058" s="4" t="s">
        <v>1581</v>
      </c>
      <c r="G1058" s="4" t="s">
        <v>1962</v>
      </c>
      <c r="H1058" s="4" t="s">
        <v>230</v>
      </c>
      <c r="I1058" s="24">
        <v>142</v>
      </c>
      <c r="T1058" s="24">
        <v>142</v>
      </c>
      <c r="X1058" s="24">
        <f t="shared" si="42"/>
        <v>142</v>
      </c>
      <c r="Y1058" s="8">
        <f t="shared" si="43"/>
        <v>0</v>
      </c>
      <c r="Z1058" s="4"/>
    </row>
    <row r="1059" spans="1:26" x14ac:dyDescent="0.25">
      <c r="A1059" s="34">
        <v>40</v>
      </c>
      <c r="B1059" s="31">
        <v>40</v>
      </c>
      <c r="C1059" s="4" t="s">
        <v>1901</v>
      </c>
      <c r="D1059" s="4" t="s">
        <v>1895</v>
      </c>
      <c r="E1059" s="4" t="s">
        <v>1832</v>
      </c>
      <c r="F1059" s="4" t="s">
        <v>1581</v>
      </c>
      <c r="G1059" s="4" t="s">
        <v>1902</v>
      </c>
      <c r="H1059" s="4" t="s">
        <v>730</v>
      </c>
      <c r="I1059" s="24">
        <v>90</v>
      </c>
      <c r="J1059" s="24">
        <v>76</v>
      </c>
      <c r="K1059" s="24">
        <v>2.5</v>
      </c>
      <c r="M1059" s="24">
        <v>1.5</v>
      </c>
      <c r="N1059" s="24">
        <v>0.5</v>
      </c>
      <c r="O1059" s="24">
        <v>2.5</v>
      </c>
      <c r="Q1059" s="24">
        <v>2</v>
      </c>
      <c r="R1059" s="24">
        <v>5</v>
      </c>
      <c r="X1059" s="24">
        <f t="shared" si="42"/>
        <v>90</v>
      </c>
      <c r="Y1059" s="8">
        <f t="shared" si="43"/>
        <v>0</v>
      </c>
      <c r="Z1059" s="4"/>
    </row>
    <row r="1060" spans="1:26" x14ac:dyDescent="0.25">
      <c r="A1060" s="34">
        <v>42</v>
      </c>
      <c r="B1060" s="31">
        <v>42</v>
      </c>
      <c r="C1060" s="4" t="s">
        <v>1899</v>
      </c>
      <c r="D1060" s="4" t="s">
        <v>1895</v>
      </c>
      <c r="E1060" s="4" t="s">
        <v>1832</v>
      </c>
      <c r="F1060" s="4" t="s">
        <v>1581</v>
      </c>
      <c r="G1060" s="4" t="s">
        <v>1903</v>
      </c>
      <c r="H1060" s="4" t="s">
        <v>734</v>
      </c>
      <c r="I1060" s="24">
        <v>330</v>
      </c>
      <c r="T1060" s="24">
        <v>330</v>
      </c>
      <c r="X1060" s="24">
        <f t="shared" si="42"/>
        <v>330</v>
      </c>
      <c r="Y1060" s="8">
        <f t="shared" si="43"/>
        <v>0</v>
      </c>
      <c r="Z1060" s="4"/>
    </row>
    <row r="1061" spans="1:26" x14ac:dyDescent="0.25">
      <c r="A1061" s="34">
        <v>74</v>
      </c>
      <c r="B1061" s="31">
        <v>74</v>
      </c>
      <c r="C1061" s="4" t="s">
        <v>1963</v>
      </c>
      <c r="D1061" s="4" t="s">
        <v>1956</v>
      </c>
      <c r="E1061" s="4" t="s">
        <v>1832</v>
      </c>
      <c r="F1061" s="4" t="s">
        <v>1581</v>
      </c>
      <c r="G1061" s="4" t="s">
        <v>1964</v>
      </c>
      <c r="H1061" s="4" t="s">
        <v>230</v>
      </c>
      <c r="I1061" s="24">
        <v>81.2</v>
      </c>
      <c r="T1061" s="24">
        <v>81.2</v>
      </c>
      <c r="X1061" s="24">
        <f t="shared" si="42"/>
        <v>81.2</v>
      </c>
      <c r="Y1061" s="8">
        <f t="shared" si="43"/>
        <v>0</v>
      </c>
      <c r="Z1061" s="4"/>
    </row>
    <row r="1062" spans="1:26" x14ac:dyDescent="0.25">
      <c r="A1062" s="34">
        <v>59</v>
      </c>
      <c r="B1062" s="31">
        <v>59</v>
      </c>
      <c r="C1062" s="4" t="s">
        <v>1936</v>
      </c>
      <c r="D1062" s="4" t="s">
        <v>1935</v>
      </c>
      <c r="E1062" s="4" t="s">
        <v>1832</v>
      </c>
      <c r="F1062" s="4" t="s">
        <v>1581</v>
      </c>
      <c r="G1062" s="4" t="s">
        <v>577</v>
      </c>
      <c r="H1062" s="4" t="s">
        <v>1567</v>
      </c>
      <c r="I1062" s="24">
        <v>364.9</v>
      </c>
      <c r="J1062" s="24">
        <v>298.5</v>
      </c>
      <c r="K1062" s="24">
        <v>8.4</v>
      </c>
      <c r="M1062" s="24">
        <v>3</v>
      </c>
      <c r="N1062" s="24">
        <v>2</v>
      </c>
      <c r="O1062" s="24">
        <v>2.5</v>
      </c>
      <c r="P1062" s="24">
        <v>1</v>
      </c>
      <c r="R1062" s="24">
        <v>6</v>
      </c>
      <c r="S1062" s="24">
        <v>3.5</v>
      </c>
      <c r="T1062" s="24">
        <v>40</v>
      </c>
      <c r="X1062" s="24">
        <f t="shared" si="42"/>
        <v>364.9</v>
      </c>
      <c r="Y1062" s="8">
        <f t="shared" si="43"/>
        <v>0</v>
      </c>
      <c r="Z1062" s="4"/>
    </row>
    <row r="1063" spans="1:26" x14ac:dyDescent="0.25">
      <c r="A1063" s="34">
        <v>96</v>
      </c>
      <c r="B1063" s="31">
        <v>96</v>
      </c>
      <c r="C1063" s="4" t="s">
        <v>2000</v>
      </c>
      <c r="D1063" s="4" t="s">
        <v>1986</v>
      </c>
      <c r="E1063" s="4" t="s">
        <v>1832</v>
      </c>
      <c r="F1063" s="4" t="s">
        <v>1581</v>
      </c>
      <c r="G1063" s="4" t="s">
        <v>577</v>
      </c>
      <c r="H1063" s="4"/>
      <c r="I1063" s="24">
        <v>434.67</v>
      </c>
      <c r="J1063" s="24">
        <v>403.67</v>
      </c>
      <c r="K1063" s="24">
        <v>14</v>
      </c>
      <c r="M1063" s="24">
        <v>3</v>
      </c>
      <c r="N1063" s="24">
        <v>2</v>
      </c>
      <c r="O1063" s="24">
        <v>4</v>
      </c>
      <c r="P1063" s="24">
        <v>1</v>
      </c>
      <c r="R1063" s="24">
        <v>6.5</v>
      </c>
      <c r="S1063" s="24">
        <v>0.5</v>
      </c>
      <c r="X1063" s="24">
        <f t="shared" si="42"/>
        <v>434.67</v>
      </c>
      <c r="Y1063" s="8">
        <f t="shared" si="43"/>
        <v>0</v>
      </c>
      <c r="Z1063" s="4"/>
    </row>
    <row r="1064" spans="1:26" x14ac:dyDescent="0.25">
      <c r="A1064" s="34">
        <v>4</v>
      </c>
      <c r="B1064" s="31">
        <v>4</v>
      </c>
      <c r="C1064" s="4" t="s">
        <v>1840</v>
      </c>
      <c r="D1064" s="4" t="s">
        <v>1831</v>
      </c>
      <c r="E1064" s="4" t="s">
        <v>1832</v>
      </c>
      <c r="F1064" s="4" t="s">
        <v>1581</v>
      </c>
      <c r="G1064" s="4" t="s">
        <v>1841</v>
      </c>
      <c r="H1064" s="4" t="s">
        <v>716</v>
      </c>
      <c r="I1064" s="24">
        <v>241.55</v>
      </c>
      <c r="T1064" s="24">
        <v>241.55</v>
      </c>
      <c r="X1064" s="24">
        <f t="shared" si="42"/>
        <v>241.55</v>
      </c>
      <c r="Y1064" s="8">
        <f t="shared" si="43"/>
        <v>0</v>
      </c>
      <c r="Z1064" s="4"/>
    </row>
    <row r="1065" spans="1:26" x14ac:dyDescent="0.25">
      <c r="A1065" s="34">
        <v>7</v>
      </c>
      <c r="B1065" s="31">
        <v>7</v>
      </c>
      <c r="C1065" s="4" t="s">
        <v>1844</v>
      </c>
      <c r="D1065" s="4" t="s">
        <v>1831</v>
      </c>
      <c r="E1065" s="4" t="s">
        <v>1832</v>
      </c>
      <c r="F1065" s="4" t="s">
        <v>1581</v>
      </c>
      <c r="G1065" s="4" t="s">
        <v>1845</v>
      </c>
      <c r="H1065" s="4" t="s">
        <v>1846</v>
      </c>
      <c r="I1065" s="24">
        <v>522.29999999999995</v>
      </c>
      <c r="T1065" s="24">
        <v>522.29999999999995</v>
      </c>
      <c r="X1065" s="24">
        <f t="shared" si="42"/>
        <v>522.29999999999995</v>
      </c>
      <c r="Y1065" s="8">
        <f t="shared" si="43"/>
        <v>0</v>
      </c>
      <c r="Z1065" s="4"/>
    </row>
    <row r="1066" spans="1:26" x14ac:dyDescent="0.25">
      <c r="A1066" s="34">
        <v>97</v>
      </c>
      <c r="B1066" s="31">
        <v>97</v>
      </c>
      <c r="C1066" s="4" t="s">
        <v>2001</v>
      </c>
      <c r="D1066" s="4" t="s">
        <v>1986</v>
      </c>
      <c r="E1066" s="4" t="s">
        <v>1832</v>
      </c>
      <c r="F1066" s="4" t="s">
        <v>1581</v>
      </c>
      <c r="G1066" s="4" t="s">
        <v>1845</v>
      </c>
      <c r="H1066" s="4" t="s">
        <v>1846</v>
      </c>
      <c r="I1066" s="24">
        <v>351.03</v>
      </c>
      <c r="J1066" s="24">
        <v>327.02999999999997</v>
      </c>
      <c r="K1066" s="24">
        <v>9</v>
      </c>
      <c r="M1066" s="24">
        <v>2.5</v>
      </c>
      <c r="N1066" s="24">
        <v>1.5</v>
      </c>
      <c r="O1066" s="24">
        <v>3.5</v>
      </c>
      <c r="P1066" s="24">
        <v>1</v>
      </c>
      <c r="R1066" s="24">
        <v>6</v>
      </c>
      <c r="S1066" s="24">
        <v>0.5</v>
      </c>
      <c r="X1066" s="24">
        <f t="shared" si="42"/>
        <v>351.03</v>
      </c>
      <c r="Y1066" s="8">
        <f t="shared" si="43"/>
        <v>0</v>
      </c>
      <c r="Z1066" s="4"/>
    </row>
    <row r="1067" spans="1:26" x14ac:dyDescent="0.25">
      <c r="A1067" s="34">
        <v>64</v>
      </c>
      <c r="B1067" s="31">
        <v>64</v>
      </c>
      <c r="C1067" s="4" t="s">
        <v>1946</v>
      </c>
      <c r="D1067" s="4" t="s">
        <v>1938</v>
      </c>
      <c r="E1067" s="4" t="s">
        <v>1832</v>
      </c>
      <c r="F1067" s="4" t="s">
        <v>1581</v>
      </c>
      <c r="G1067" s="4" t="s">
        <v>200</v>
      </c>
      <c r="H1067" s="4" t="s">
        <v>176</v>
      </c>
      <c r="I1067" s="24">
        <v>76.650000000000006</v>
      </c>
      <c r="J1067" s="24">
        <v>53.85</v>
      </c>
      <c r="K1067" s="24">
        <v>2.2000000000000002</v>
      </c>
      <c r="M1067" s="24">
        <v>1.5</v>
      </c>
      <c r="N1067" s="24">
        <v>1.5</v>
      </c>
      <c r="O1067" s="24">
        <v>1.5</v>
      </c>
      <c r="P1067" s="24">
        <v>1</v>
      </c>
      <c r="Q1067" s="24">
        <v>11.9</v>
      </c>
      <c r="R1067" s="24">
        <v>1.7</v>
      </c>
      <c r="S1067" s="24">
        <v>1.5</v>
      </c>
      <c r="X1067" s="24">
        <f t="shared" si="42"/>
        <v>76.650000000000006</v>
      </c>
      <c r="Y1067" s="8">
        <f t="shared" si="43"/>
        <v>0</v>
      </c>
      <c r="Z1067" s="4"/>
    </row>
    <row r="1068" spans="1:26" x14ac:dyDescent="0.25">
      <c r="A1068" s="34">
        <v>55</v>
      </c>
      <c r="B1068" s="31">
        <v>55</v>
      </c>
      <c r="C1068" s="4" t="s">
        <v>1930</v>
      </c>
      <c r="D1068" s="4" t="s">
        <v>1931</v>
      </c>
      <c r="E1068" s="4" t="s">
        <v>1832</v>
      </c>
      <c r="F1068" s="4" t="s">
        <v>1581</v>
      </c>
      <c r="G1068" s="4" t="s">
        <v>62</v>
      </c>
      <c r="H1068" s="4"/>
      <c r="I1068" s="24">
        <v>100.66</v>
      </c>
      <c r="J1068" s="24">
        <v>85.96</v>
      </c>
      <c r="K1068" s="24">
        <v>10</v>
      </c>
      <c r="N1068" s="24">
        <v>1</v>
      </c>
      <c r="O1068" s="24">
        <v>2.1</v>
      </c>
      <c r="P1068" s="24">
        <v>1</v>
      </c>
      <c r="R1068" s="24">
        <v>0.5</v>
      </c>
      <c r="S1068" s="24">
        <v>0.1</v>
      </c>
      <c r="X1068" s="24">
        <f t="shared" si="42"/>
        <v>100.65999999999998</v>
      </c>
      <c r="Y1068" s="8">
        <f t="shared" si="43"/>
        <v>0</v>
      </c>
      <c r="Z1068" s="4"/>
    </row>
    <row r="1069" spans="1:26" x14ac:dyDescent="0.25">
      <c r="A1069" s="34">
        <v>9</v>
      </c>
      <c r="B1069" s="31">
        <v>9</v>
      </c>
      <c r="C1069" s="4" t="s">
        <v>1304</v>
      </c>
      <c r="D1069" s="4" t="s">
        <v>1831</v>
      </c>
      <c r="E1069" s="4" t="s">
        <v>1832</v>
      </c>
      <c r="F1069" s="4" t="s">
        <v>1581</v>
      </c>
      <c r="G1069" s="4" t="s">
        <v>1849</v>
      </c>
      <c r="H1069" s="4" t="s">
        <v>245</v>
      </c>
      <c r="I1069" s="24">
        <v>227.2</v>
      </c>
      <c r="T1069" s="24">
        <v>227.2</v>
      </c>
      <c r="X1069" s="24">
        <f t="shared" si="42"/>
        <v>227.2</v>
      </c>
      <c r="Y1069" s="8">
        <f t="shared" si="43"/>
        <v>0</v>
      </c>
      <c r="Z1069" s="4"/>
    </row>
    <row r="1070" spans="1:26" x14ac:dyDescent="0.25">
      <c r="A1070" s="34">
        <v>53</v>
      </c>
      <c r="B1070" s="31">
        <v>53</v>
      </c>
      <c r="C1070" s="4" t="s">
        <v>1927</v>
      </c>
      <c r="D1070" s="4" t="s">
        <v>1924</v>
      </c>
      <c r="E1070" s="4" t="s">
        <v>1832</v>
      </c>
      <c r="F1070" s="4" t="s">
        <v>1581</v>
      </c>
      <c r="G1070" s="4" t="s">
        <v>1928</v>
      </c>
      <c r="H1070" s="4"/>
      <c r="I1070" s="24">
        <v>211.9</v>
      </c>
      <c r="J1070" s="24">
        <v>178.8</v>
      </c>
      <c r="K1070" s="24">
        <v>18.2</v>
      </c>
      <c r="L1070" s="24">
        <v>5.5</v>
      </c>
      <c r="Q1070" s="24">
        <v>6.2</v>
      </c>
      <c r="R1070" s="24">
        <v>3.2</v>
      </c>
      <c r="X1070" s="24">
        <f t="shared" si="42"/>
        <v>211.89999999999998</v>
      </c>
      <c r="Y1070" s="8">
        <f t="shared" si="43"/>
        <v>0</v>
      </c>
      <c r="Z1070" s="4"/>
    </row>
    <row r="1071" spans="1:26" x14ac:dyDescent="0.25">
      <c r="A1071" s="34">
        <v>45</v>
      </c>
      <c r="B1071" s="31">
        <v>45</v>
      </c>
      <c r="C1071" s="4" t="s">
        <v>1909</v>
      </c>
      <c r="D1071" s="4" t="s">
        <v>1905</v>
      </c>
      <c r="E1071" s="4" t="s">
        <v>1832</v>
      </c>
      <c r="F1071" s="4" t="s">
        <v>1581</v>
      </c>
      <c r="G1071" s="4" t="s">
        <v>1910</v>
      </c>
      <c r="H1071" s="4" t="s">
        <v>19</v>
      </c>
      <c r="I1071" s="24">
        <v>708.8</v>
      </c>
      <c r="J1071" s="24">
        <v>254.7</v>
      </c>
      <c r="K1071" s="24">
        <v>8.5</v>
      </c>
      <c r="M1071" s="24">
        <v>1.2</v>
      </c>
      <c r="N1071" s="24">
        <v>2.8</v>
      </c>
      <c r="O1071" s="24">
        <v>2.7</v>
      </c>
      <c r="P1071" s="24">
        <v>0.3</v>
      </c>
      <c r="Q1071" s="24">
        <v>14</v>
      </c>
      <c r="R1071" s="24">
        <v>5.5</v>
      </c>
      <c r="S1071" s="24">
        <v>1.5</v>
      </c>
      <c r="T1071" s="24">
        <v>417.6</v>
      </c>
      <c r="X1071" s="24">
        <f t="shared" si="42"/>
        <v>708.8</v>
      </c>
      <c r="Y1071" s="8">
        <f t="shared" si="43"/>
        <v>0</v>
      </c>
      <c r="Z1071" s="4"/>
    </row>
    <row r="1072" spans="1:26" x14ac:dyDescent="0.25">
      <c r="A1072" s="34">
        <v>85</v>
      </c>
      <c r="B1072" s="31">
        <v>85</v>
      </c>
      <c r="C1072" s="4" t="s">
        <v>1984</v>
      </c>
      <c r="D1072" s="4" t="s">
        <v>1973</v>
      </c>
      <c r="E1072" s="4" t="s">
        <v>1832</v>
      </c>
      <c r="F1072" s="4" t="s">
        <v>1581</v>
      </c>
      <c r="G1072" s="4" t="s">
        <v>4</v>
      </c>
      <c r="H1072" s="4" t="s">
        <v>1985</v>
      </c>
      <c r="I1072" s="24">
        <v>315.60000000000002</v>
      </c>
      <c r="J1072" s="24">
        <v>296.10000000000002</v>
      </c>
      <c r="M1072" s="24">
        <v>2.5</v>
      </c>
      <c r="N1072" s="24">
        <v>5</v>
      </c>
      <c r="O1072" s="24">
        <v>4</v>
      </c>
      <c r="Q1072" s="24">
        <v>2</v>
      </c>
      <c r="R1072" s="24">
        <v>6</v>
      </c>
      <c r="X1072" s="24">
        <f t="shared" si="42"/>
        <v>315.60000000000002</v>
      </c>
      <c r="Y1072" s="8">
        <f t="shared" si="43"/>
        <v>0</v>
      </c>
      <c r="Z1072" s="4"/>
    </row>
    <row r="1073" spans="1:26" x14ac:dyDescent="0.25">
      <c r="A1073" s="34">
        <v>3</v>
      </c>
      <c r="B1073" s="31">
        <v>3</v>
      </c>
      <c r="C1073" s="4" t="s">
        <v>1838</v>
      </c>
      <c r="D1073" s="4" t="s">
        <v>1831</v>
      </c>
      <c r="E1073" s="4" t="s">
        <v>1832</v>
      </c>
      <c r="F1073" s="4" t="s">
        <v>1581</v>
      </c>
      <c r="G1073" s="4" t="s">
        <v>1839</v>
      </c>
      <c r="H1073" s="4" t="s">
        <v>292</v>
      </c>
      <c r="I1073" s="24">
        <v>108.7</v>
      </c>
      <c r="T1073" s="24">
        <v>108.7</v>
      </c>
      <c r="X1073" s="24">
        <f t="shared" si="42"/>
        <v>108.7</v>
      </c>
      <c r="Y1073" s="8">
        <f t="shared" si="43"/>
        <v>0</v>
      </c>
      <c r="Z1073" s="4"/>
    </row>
    <row r="1074" spans="1:26" x14ac:dyDescent="0.25">
      <c r="A1074" s="34">
        <v>44</v>
      </c>
      <c r="B1074" s="31">
        <v>44</v>
      </c>
      <c r="C1074" s="4" t="s">
        <v>1907</v>
      </c>
      <c r="D1074" s="4" t="s">
        <v>1905</v>
      </c>
      <c r="E1074" s="4" t="s">
        <v>1832</v>
      </c>
      <c r="F1074" s="4" t="s">
        <v>1581</v>
      </c>
      <c r="G1074" s="4" t="s">
        <v>1908</v>
      </c>
      <c r="H1074" s="4" t="s">
        <v>892</v>
      </c>
      <c r="I1074" s="24">
        <v>233.88</v>
      </c>
      <c r="J1074" s="24">
        <v>195.28</v>
      </c>
      <c r="K1074" s="24">
        <v>10</v>
      </c>
      <c r="M1074" s="24">
        <v>1</v>
      </c>
      <c r="N1074" s="24">
        <v>1</v>
      </c>
      <c r="O1074" s="24">
        <v>2.5</v>
      </c>
      <c r="Q1074" s="24">
        <v>18.399999999999999</v>
      </c>
      <c r="R1074" s="24">
        <v>2.5</v>
      </c>
      <c r="S1074" s="24">
        <v>1</v>
      </c>
      <c r="T1074" s="24">
        <v>2.2000000000000002</v>
      </c>
      <c r="X1074" s="24">
        <f t="shared" si="42"/>
        <v>233.88</v>
      </c>
      <c r="Y1074" s="8">
        <f t="shared" si="43"/>
        <v>0</v>
      </c>
      <c r="Z1074" s="4"/>
    </row>
    <row r="1075" spans="1:26" x14ac:dyDescent="0.25">
      <c r="A1075" s="34">
        <v>14</v>
      </c>
      <c r="B1075" s="31">
        <v>14</v>
      </c>
      <c r="C1075" s="4" t="s">
        <v>1858</v>
      </c>
      <c r="D1075" s="4" t="s">
        <v>1855</v>
      </c>
      <c r="E1075" s="4" t="s">
        <v>1832</v>
      </c>
      <c r="F1075" s="4" t="s">
        <v>1581</v>
      </c>
      <c r="G1075" s="4" t="s">
        <v>1859</v>
      </c>
      <c r="H1075" s="4" t="s">
        <v>245</v>
      </c>
      <c r="I1075" s="24">
        <v>138.16</v>
      </c>
      <c r="J1075" s="24">
        <v>120.96</v>
      </c>
      <c r="K1075" s="24">
        <v>10</v>
      </c>
      <c r="O1075" s="24">
        <v>1.2</v>
      </c>
      <c r="R1075" s="24">
        <v>4.8</v>
      </c>
      <c r="S1075" s="24">
        <v>1.2</v>
      </c>
      <c r="X1075" s="24">
        <f t="shared" si="42"/>
        <v>138.15999999999997</v>
      </c>
      <c r="Y1075" s="8">
        <f t="shared" si="43"/>
        <v>0</v>
      </c>
      <c r="Z1075" s="4"/>
    </row>
    <row r="1076" spans="1:26" x14ac:dyDescent="0.25">
      <c r="A1076" s="34">
        <v>17</v>
      </c>
      <c r="B1076" s="31">
        <v>17</v>
      </c>
      <c r="C1076" s="4" t="s">
        <v>1863</v>
      </c>
      <c r="D1076" s="4" t="s">
        <v>1855</v>
      </c>
      <c r="E1076" s="4" t="s">
        <v>1832</v>
      </c>
      <c r="F1076" s="4" t="s">
        <v>1581</v>
      </c>
      <c r="G1076" s="4" t="s">
        <v>1859</v>
      </c>
      <c r="H1076" s="4"/>
      <c r="I1076" s="24">
        <v>224.7</v>
      </c>
      <c r="J1076" s="24">
        <v>212</v>
      </c>
      <c r="K1076" s="24">
        <v>6</v>
      </c>
      <c r="M1076" s="24">
        <v>1</v>
      </c>
      <c r="N1076" s="24">
        <v>1</v>
      </c>
      <c r="O1076" s="24">
        <v>2</v>
      </c>
      <c r="R1076" s="24">
        <v>2.7</v>
      </c>
      <c r="X1076" s="24">
        <f t="shared" si="42"/>
        <v>224.7</v>
      </c>
      <c r="Y1076" s="8">
        <f t="shared" si="43"/>
        <v>0</v>
      </c>
      <c r="Z1076" s="4"/>
    </row>
    <row r="1077" spans="1:26" x14ac:dyDescent="0.25">
      <c r="A1077" s="34">
        <v>89</v>
      </c>
      <c r="B1077" s="31">
        <v>89</v>
      </c>
      <c r="C1077" s="4" t="s">
        <v>1991</v>
      </c>
      <c r="D1077" s="4" t="s">
        <v>1987</v>
      </c>
      <c r="E1077" s="4" t="s">
        <v>1832</v>
      </c>
      <c r="F1077" s="4" t="s">
        <v>1581</v>
      </c>
      <c r="G1077" s="4" t="s">
        <v>1859</v>
      </c>
      <c r="H1077" s="4" t="s">
        <v>1606</v>
      </c>
      <c r="I1077" s="24">
        <v>239.3</v>
      </c>
      <c r="J1077" s="24">
        <v>208.6</v>
      </c>
      <c r="K1077" s="24">
        <v>2</v>
      </c>
      <c r="M1077" s="24">
        <v>1</v>
      </c>
      <c r="N1077" s="24">
        <v>2</v>
      </c>
      <c r="O1077" s="24">
        <v>5</v>
      </c>
      <c r="P1077" s="24">
        <v>1.5</v>
      </c>
      <c r="Q1077" s="24">
        <v>2</v>
      </c>
      <c r="R1077" s="24">
        <v>5</v>
      </c>
      <c r="T1077" s="24">
        <v>12.2</v>
      </c>
      <c r="X1077" s="24">
        <f t="shared" si="42"/>
        <v>239.29999999999998</v>
      </c>
      <c r="Y1077" s="8">
        <f t="shared" si="43"/>
        <v>0</v>
      </c>
      <c r="Z1077" s="4"/>
    </row>
    <row r="1078" spans="1:26" x14ac:dyDescent="0.25">
      <c r="A1078" s="34">
        <v>33</v>
      </c>
      <c r="B1078" s="31">
        <v>33</v>
      </c>
      <c r="C1078" s="4" t="s">
        <v>1890</v>
      </c>
      <c r="D1078" s="4" t="s">
        <v>1891</v>
      </c>
      <c r="E1078" s="4" t="s">
        <v>1832</v>
      </c>
      <c r="F1078" s="4" t="s">
        <v>1581</v>
      </c>
      <c r="G1078" s="4" t="s">
        <v>1892</v>
      </c>
      <c r="H1078" s="4" t="s">
        <v>154</v>
      </c>
      <c r="I1078" s="24">
        <v>247.6</v>
      </c>
      <c r="J1078" s="24">
        <v>236</v>
      </c>
      <c r="M1078" s="24">
        <v>2</v>
      </c>
      <c r="N1078" s="24">
        <v>1</v>
      </c>
      <c r="O1078" s="24">
        <v>3.6</v>
      </c>
      <c r="P1078" s="24">
        <v>3</v>
      </c>
      <c r="R1078" s="24">
        <v>2</v>
      </c>
      <c r="X1078" s="24">
        <f t="shared" si="42"/>
        <v>247.6</v>
      </c>
      <c r="Y1078" s="8">
        <f t="shared" si="43"/>
        <v>0</v>
      </c>
      <c r="Z1078" s="4"/>
    </row>
    <row r="1079" spans="1:26" x14ac:dyDescent="0.25">
      <c r="A1079" s="34">
        <v>99</v>
      </c>
      <c r="B1079" s="31">
        <v>99</v>
      </c>
      <c r="C1079" s="4" t="s">
        <v>2003</v>
      </c>
      <c r="D1079" s="4" t="s">
        <v>1986</v>
      </c>
      <c r="E1079" s="4" t="s">
        <v>1832</v>
      </c>
      <c r="F1079" s="4" t="s">
        <v>1581</v>
      </c>
      <c r="G1079" s="4" t="s">
        <v>1892</v>
      </c>
      <c r="H1079" s="4" t="s">
        <v>1616</v>
      </c>
      <c r="I1079" s="24">
        <v>176.27</v>
      </c>
      <c r="J1079" s="24">
        <v>145.66999999999999</v>
      </c>
      <c r="K1079" s="24">
        <v>23.2</v>
      </c>
      <c r="M1079" s="24">
        <v>1</v>
      </c>
      <c r="N1079" s="24">
        <v>1.5</v>
      </c>
      <c r="O1079" s="24">
        <v>1.5</v>
      </c>
      <c r="R1079" s="24">
        <v>3</v>
      </c>
      <c r="S1079" s="24">
        <v>0.4</v>
      </c>
      <c r="X1079" s="24">
        <f t="shared" si="42"/>
        <v>176.26999999999998</v>
      </c>
      <c r="Y1079" s="8">
        <f t="shared" si="43"/>
        <v>0</v>
      </c>
      <c r="Z1079" s="4"/>
    </row>
    <row r="1080" spans="1:26" x14ac:dyDescent="0.25">
      <c r="A1080" s="34">
        <v>15</v>
      </c>
      <c r="B1080" s="31">
        <v>15</v>
      </c>
      <c r="C1080" s="4" t="s">
        <v>1860</v>
      </c>
      <c r="D1080" s="4" t="s">
        <v>1855</v>
      </c>
      <c r="E1080" s="4" t="s">
        <v>1832</v>
      </c>
      <c r="F1080" s="4" t="s">
        <v>1581</v>
      </c>
      <c r="G1080" s="4" t="s">
        <v>1861</v>
      </c>
      <c r="H1080" s="4" t="s">
        <v>730</v>
      </c>
      <c r="I1080" s="24">
        <v>141.82</v>
      </c>
      <c r="J1080" s="24">
        <v>120.02</v>
      </c>
      <c r="K1080" s="24">
        <v>11</v>
      </c>
      <c r="M1080" s="24">
        <v>2.5</v>
      </c>
      <c r="N1080" s="24">
        <v>1</v>
      </c>
      <c r="O1080" s="24">
        <v>2.5</v>
      </c>
      <c r="Q1080" s="24">
        <v>2.8</v>
      </c>
      <c r="R1080" s="24">
        <v>2</v>
      </c>
      <c r="X1080" s="24">
        <f t="shared" si="42"/>
        <v>141.82</v>
      </c>
      <c r="Y1080" s="8">
        <f t="shared" si="43"/>
        <v>0</v>
      </c>
      <c r="Z1080" s="4"/>
    </row>
    <row r="1081" spans="1:26" x14ac:dyDescent="0.25">
      <c r="A1081" s="34">
        <v>37</v>
      </c>
      <c r="B1081" s="31">
        <v>37</v>
      </c>
      <c r="C1081" s="4" t="s">
        <v>1897</v>
      </c>
      <c r="D1081" s="4" t="s">
        <v>1895</v>
      </c>
      <c r="E1081" s="4" t="s">
        <v>1832</v>
      </c>
      <c r="F1081" s="4" t="s">
        <v>1581</v>
      </c>
      <c r="G1081" s="4" t="s">
        <v>1898</v>
      </c>
      <c r="H1081" s="4" t="s">
        <v>540</v>
      </c>
      <c r="I1081" s="24">
        <v>177.09</v>
      </c>
      <c r="J1081" s="24">
        <v>156.09</v>
      </c>
      <c r="K1081" s="24">
        <v>9.5</v>
      </c>
      <c r="M1081" s="24">
        <v>1</v>
      </c>
      <c r="N1081" s="24">
        <v>2</v>
      </c>
      <c r="O1081" s="24">
        <v>3.5</v>
      </c>
      <c r="P1081" s="24">
        <v>0.5</v>
      </c>
      <c r="R1081" s="24">
        <v>4</v>
      </c>
      <c r="S1081" s="24">
        <v>0.5</v>
      </c>
      <c r="X1081" s="24">
        <f t="shared" si="42"/>
        <v>177.09</v>
      </c>
      <c r="Y1081" s="8">
        <f t="shared" si="43"/>
        <v>0</v>
      </c>
      <c r="Z1081" s="4"/>
    </row>
    <row r="1082" spans="1:26" x14ac:dyDescent="0.25">
      <c r="A1082" s="34">
        <v>39</v>
      </c>
      <c r="B1082" s="31">
        <v>39</v>
      </c>
      <c r="C1082" s="4" t="s">
        <v>1895</v>
      </c>
      <c r="D1082" s="4" t="s">
        <v>1895</v>
      </c>
      <c r="E1082" s="4" t="s">
        <v>1832</v>
      </c>
      <c r="F1082" s="4" t="s">
        <v>1581</v>
      </c>
      <c r="G1082" s="4" t="s">
        <v>1898</v>
      </c>
      <c r="H1082" s="4" t="s">
        <v>960</v>
      </c>
      <c r="I1082" s="24">
        <v>353.23</v>
      </c>
      <c r="J1082" s="24">
        <v>223.73</v>
      </c>
      <c r="K1082" s="24">
        <v>18</v>
      </c>
      <c r="M1082" s="24">
        <v>2</v>
      </c>
      <c r="N1082" s="24">
        <v>1.5</v>
      </c>
      <c r="O1082" s="24">
        <v>3.5</v>
      </c>
      <c r="P1082" s="24">
        <v>1</v>
      </c>
      <c r="Q1082" s="24">
        <v>10</v>
      </c>
      <c r="R1082" s="24">
        <v>5</v>
      </c>
      <c r="S1082" s="24">
        <v>2.5</v>
      </c>
      <c r="T1082" s="24">
        <v>86</v>
      </c>
      <c r="X1082" s="24">
        <f t="shared" si="42"/>
        <v>353.23</v>
      </c>
      <c r="Y1082" s="8">
        <f t="shared" si="43"/>
        <v>0</v>
      </c>
      <c r="Z1082" s="4"/>
    </row>
    <row r="1083" spans="1:26" x14ac:dyDescent="0.25">
      <c r="A1083" s="34">
        <v>52</v>
      </c>
      <c r="B1083" s="31">
        <v>52</v>
      </c>
      <c r="C1083" s="4" t="s">
        <v>1923</v>
      </c>
      <c r="D1083" s="4" t="s">
        <v>1924</v>
      </c>
      <c r="E1083" s="4" t="s">
        <v>1832</v>
      </c>
      <c r="F1083" s="4" t="s">
        <v>1581</v>
      </c>
      <c r="G1083" s="4" t="s">
        <v>1925</v>
      </c>
      <c r="H1083" s="4" t="s">
        <v>1926</v>
      </c>
      <c r="I1083" s="24">
        <v>229.8</v>
      </c>
      <c r="J1083" s="24">
        <v>186.3</v>
      </c>
      <c r="K1083" s="24">
        <v>20</v>
      </c>
      <c r="M1083" s="24">
        <v>2</v>
      </c>
      <c r="N1083" s="24">
        <v>1</v>
      </c>
      <c r="O1083" s="24">
        <v>4</v>
      </c>
      <c r="P1083" s="24">
        <v>2</v>
      </c>
      <c r="Q1083" s="24">
        <v>10</v>
      </c>
      <c r="R1083" s="24">
        <v>4</v>
      </c>
      <c r="S1083" s="24">
        <v>0.5</v>
      </c>
      <c r="X1083" s="24">
        <f t="shared" si="42"/>
        <v>229.8</v>
      </c>
      <c r="Y1083" s="8">
        <f t="shared" si="43"/>
        <v>0</v>
      </c>
      <c r="Z1083" s="4"/>
    </row>
    <row r="1084" spans="1:26" x14ac:dyDescent="0.25">
      <c r="A1084" s="34">
        <v>12</v>
      </c>
      <c r="B1084" s="31">
        <v>12</v>
      </c>
      <c r="C1084" s="4" t="s">
        <v>1854</v>
      </c>
      <c r="D1084" s="4" t="s">
        <v>1855</v>
      </c>
      <c r="E1084" s="4" t="s">
        <v>1832</v>
      </c>
      <c r="F1084" s="4" t="s">
        <v>1581</v>
      </c>
      <c r="G1084" s="4" t="s">
        <v>1856</v>
      </c>
      <c r="H1084" s="4" t="s">
        <v>39</v>
      </c>
      <c r="I1084" s="24">
        <v>145.4</v>
      </c>
      <c r="J1084" s="24">
        <v>128</v>
      </c>
      <c r="K1084" s="24">
        <v>6</v>
      </c>
      <c r="M1084" s="24">
        <v>1</v>
      </c>
      <c r="N1084" s="24">
        <v>2</v>
      </c>
      <c r="O1084" s="24">
        <v>2.5</v>
      </c>
      <c r="P1084" s="24">
        <v>0.5</v>
      </c>
      <c r="Q1084" s="24">
        <v>3</v>
      </c>
      <c r="R1084" s="24">
        <v>2.4</v>
      </c>
      <c r="X1084" s="24">
        <f t="shared" si="42"/>
        <v>145.4</v>
      </c>
      <c r="Y1084" s="8">
        <f t="shared" si="43"/>
        <v>0</v>
      </c>
      <c r="Z1084" s="4"/>
    </row>
    <row r="1085" spans="1:26" x14ac:dyDescent="0.25">
      <c r="A1085" s="34">
        <v>13</v>
      </c>
      <c r="B1085" s="31">
        <v>13</v>
      </c>
      <c r="C1085" s="4" t="s">
        <v>1857</v>
      </c>
      <c r="D1085" s="4" t="s">
        <v>1855</v>
      </c>
      <c r="E1085" s="4" t="s">
        <v>1832</v>
      </c>
      <c r="F1085" s="4" t="s">
        <v>1581</v>
      </c>
      <c r="G1085" s="4" t="s">
        <v>1856</v>
      </c>
      <c r="H1085" s="4" t="s">
        <v>39</v>
      </c>
      <c r="I1085" s="24">
        <v>161.38</v>
      </c>
      <c r="J1085" s="24">
        <v>145.08000000000001</v>
      </c>
      <c r="K1085" s="24">
        <v>8.5</v>
      </c>
      <c r="L1085" s="24">
        <v>2.8</v>
      </c>
      <c r="O1085" s="24">
        <v>2</v>
      </c>
      <c r="R1085" s="24">
        <v>3</v>
      </c>
      <c r="X1085" s="24">
        <f t="shared" si="42"/>
        <v>161.38000000000002</v>
      </c>
      <c r="Y1085" s="8">
        <f t="shared" si="43"/>
        <v>0</v>
      </c>
      <c r="Z1085" s="4"/>
    </row>
    <row r="1086" spans="1:26" x14ac:dyDescent="0.25">
      <c r="A1086" s="34">
        <v>16</v>
      </c>
      <c r="B1086" s="31">
        <v>16</v>
      </c>
      <c r="C1086" s="4" t="s">
        <v>1862</v>
      </c>
      <c r="D1086" s="4" t="s">
        <v>1855</v>
      </c>
      <c r="E1086" s="4" t="s">
        <v>1832</v>
      </c>
      <c r="F1086" s="4" t="s">
        <v>1581</v>
      </c>
      <c r="G1086" s="4" t="s">
        <v>1856</v>
      </c>
      <c r="H1086" s="4" t="s">
        <v>730</v>
      </c>
      <c r="I1086" s="24">
        <v>286</v>
      </c>
      <c r="J1086" s="24">
        <v>229</v>
      </c>
      <c r="K1086" s="24">
        <v>10</v>
      </c>
      <c r="M1086" s="24">
        <v>5</v>
      </c>
      <c r="N1086" s="24">
        <v>30</v>
      </c>
      <c r="O1086" s="24">
        <v>5</v>
      </c>
      <c r="P1086" s="24">
        <v>2</v>
      </c>
      <c r="R1086" s="24">
        <v>3</v>
      </c>
      <c r="S1086" s="24">
        <v>2</v>
      </c>
      <c r="X1086" s="24">
        <f t="shared" si="42"/>
        <v>286</v>
      </c>
      <c r="Y1086" s="8">
        <f t="shared" si="43"/>
        <v>0</v>
      </c>
      <c r="Z1086" s="4"/>
    </row>
    <row r="1087" spans="1:26" x14ac:dyDescent="0.25">
      <c r="A1087" s="34">
        <v>21</v>
      </c>
      <c r="B1087" s="31">
        <v>21</v>
      </c>
      <c r="C1087" s="4" t="s">
        <v>1870</v>
      </c>
      <c r="D1087" s="4" t="s">
        <v>1871</v>
      </c>
      <c r="E1087" s="4" t="s">
        <v>1832</v>
      </c>
      <c r="F1087" s="4" t="s">
        <v>1581</v>
      </c>
      <c r="G1087" s="4" t="s">
        <v>1856</v>
      </c>
      <c r="H1087" s="4" t="s">
        <v>730</v>
      </c>
      <c r="I1087" s="24">
        <v>366.2</v>
      </c>
      <c r="J1087" s="24">
        <v>318</v>
      </c>
      <c r="K1087" s="24">
        <v>2.5</v>
      </c>
      <c r="L1087" s="24">
        <v>28</v>
      </c>
      <c r="N1087" s="24">
        <v>1.5</v>
      </c>
      <c r="O1087" s="24">
        <v>2.2000000000000002</v>
      </c>
      <c r="Q1087" s="24">
        <v>6</v>
      </c>
      <c r="R1087" s="24">
        <v>8</v>
      </c>
      <c r="X1087" s="24">
        <f t="shared" si="42"/>
        <v>366.2</v>
      </c>
      <c r="Y1087" s="8">
        <f t="shared" si="43"/>
        <v>0</v>
      </c>
      <c r="Z1087" s="4"/>
    </row>
    <row r="1088" spans="1:26" x14ac:dyDescent="0.25">
      <c r="A1088" s="34">
        <v>36</v>
      </c>
      <c r="B1088" s="31">
        <v>36</v>
      </c>
      <c r="C1088" s="4" t="s">
        <v>1896</v>
      </c>
      <c r="D1088" s="4" t="s">
        <v>1895</v>
      </c>
      <c r="E1088" s="4" t="s">
        <v>1832</v>
      </c>
      <c r="F1088" s="4" t="s">
        <v>1581</v>
      </c>
      <c r="G1088" s="4" t="s">
        <v>1856</v>
      </c>
      <c r="H1088" s="4"/>
      <c r="I1088" s="24">
        <v>249.43</v>
      </c>
      <c r="J1088" s="24">
        <v>217.53</v>
      </c>
      <c r="K1088" s="24">
        <v>19.3</v>
      </c>
      <c r="M1088" s="24">
        <v>2</v>
      </c>
      <c r="N1088" s="24">
        <v>1.5</v>
      </c>
      <c r="O1088" s="24">
        <v>2.2000000000000002</v>
      </c>
      <c r="P1088" s="24">
        <v>0.3</v>
      </c>
      <c r="R1088" s="24">
        <v>5.3</v>
      </c>
      <c r="S1088" s="24">
        <v>1.3</v>
      </c>
      <c r="X1088" s="24">
        <f t="shared" si="42"/>
        <v>249.43000000000004</v>
      </c>
      <c r="Y1088" s="8">
        <f t="shared" si="43"/>
        <v>0</v>
      </c>
      <c r="Z1088" s="4"/>
    </row>
    <row r="1089" spans="1:26" x14ac:dyDescent="0.25">
      <c r="A1089" s="34">
        <v>86</v>
      </c>
      <c r="B1089" s="31">
        <v>86</v>
      </c>
      <c r="C1089" s="4" t="s">
        <v>1986</v>
      </c>
      <c r="D1089" s="4" t="s">
        <v>1987</v>
      </c>
      <c r="E1089" s="4" t="s">
        <v>1832</v>
      </c>
      <c r="F1089" s="4" t="s">
        <v>1581</v>
      </c>
      <c r="G1089" s="4" t="s">
        <v>1856</v>
      </c>
      <c r="H1089" s="4" t="s">
        <v>1988</v>
      </c>
      <c r="I1089" s="24">
        <v>125.09</v>
      </c>
      <c r="J1089" s="24">
        <v>112.09</v>
      </c>
      <c r="K1089" s="24">
        <v>5</v>
      </c>
      <c r="L1089" s="24">
        <v>0.5</v>
      </c>
      <c r="M1089" s="24">
        <v>1</v>
      </c>
      <c r="N1089" s="24">
        <v>1</v>
      </c>
      <c r="O1089" s="24">
        <v>2.5</v>
      </c>
      <c r="P1089" s="24">
        <v>1</v>
      </c>
      <c r="R1089" s="24">
        <v>2</v>
      </c>
      <c r="X1089" s="24">
        <f t="shared" si="42"/>
        <v>125.09</v>
      </c>
      <c r="Y1089" s="8">
        <f t="shared" si="43"/>
        <v>0</v>
      </c>
      <c r="Z1089" s="4"/>
    </row>
    <row r="1090" spans="1:26" x14ac:dyDescent="0.25">
      <c r="A1090" s="34">
        <v>87</v>
      </c>
      <c r="B1090" s="31">
        <v>87</v>
      </c>
      <c r="C1090" s="4" t="s">
        <v>1989</v>
      </c>
      <c r="D1090" s="4" t="s">
        <v>1987</v>
      </c>
      <c r="E1090" s="4" t="s">
        <v>1832</v>
      </c>
      <c r="F1090" s="4" t="s">
        <v>1581</v>
      </c>
      <c r="G1090" s="4" t="s">
        <v>1856</v>
      </c>
      <c r="H1090" s="4" t="s">
        <v>804</v>
      </c>
      <c r="I1090" s="24">
        <v>170.8</v>
      </c>
      <c r="J1090" s="24">
        <v>166.3</v>
      </c>
      <c r="M1090" s="24">
        <v>1.5</v>
      </c>
      <c r="N1090" s="24">
        <v>1</v>
      </c>
      <c r="O1090" s="24">
        <v>1.5</v>
      </c>
      <c r="P1090" s="24">
        <v>0.5</v>
      </c>
      <c r="X1090" s="24">
        <f t="shared" si="42"/>
        <v>170.8</v>
      </c>
      <c r="Y1090" s="8">
        <f t="shared" si="43"/>
        <v>0</v>
      </c>
      <c r="Z1090" s="4"/>
    </row>
    <row r="1091" spans="1:26" x14ac:dyDescent="0.25">
      <c r="A1091" s="34">
        <v>88</v>
      </c>
      <c r="B1091" s="31">
        <v>88</v>
      </c>
      <c r="C1091" s="4" t="s">
        <v>1990</v>
      </c>
      <c r="D1091" s="4" t="s">
        <v>1987</v>
      </c>
      <c r="E1091" s="4" t="s">
        <v>1832</v>
      </c>
      <c r="F1091" s="4" t="s">
        <v>1581</v>
      </c>
      <c r="G1091" s="4" t="s">
        <v>1856</v>
      </c>
      <c r="H1091" s="4" t="s">
        <v>1988</v>
      </c>
      <c r="I1091" s="24">
        <v>157.6</v>
      </c>
      <c r="J1091" s="24">
        <v>142.1</v>
      </c>
      <c r="K1091" s="24">
        <v>6.5</v>
      </c>
      <c r="M1091" s="24">
        <v>2</v>
      </c>
      <c r="N1091" s="24">
        <v>0.5</v>
      </c>
      <c r="O1091" s="24">
        <v>2.5</v>
      </c>
      <c r="P1091" s="24">
        <v>0.5</v>
      </c>
      <c r="R1091" s="24">
        <v>3</v>
      </c>
      <c r="S1091" s="24">
        <v>0.5</v>
      </c>
      <c r="X1091" s="24">
        <f t="shared" si="42"/>
        <v>157.6</v>
      </c>
      <c r="Y1091" s="8">
        <f t="shared" si="43"/>
        <v>0</v>
      </c>
      <c r="Z1091" s="4"/>
    </row>
    <row r="1092" spans="1:26" x14ac:dyDescent="0.25">
      <c r="A1092" s="34">
        <v>10</v>
      </c>
      <c r="B1092" s="31">
        <v>10</v>
      </c>
      <c r="C1092" s="4" t="s">
        <v>1850</v>
      </c>
      <c r="D1092" s="4" t="s">
        <v>1831</v>
      </c>
      <c r="E1092" s="4" t="s">
        <v>1832</v>
      </c>
      <c r="F1092" s="4" t="s">
        <v>1581</v>
      </c>
      <c r="G1092" s="4" t="s">
        <v>1851</v>
      </c>
      <c r="H1092" s="4" t="s">
        <v>289</v>
      </c>
      <c r="I1092" s="24">
        <v>397.5</v>
      </c>
      <c r="T1092" s="24">
        <v>397.5</v>
      </c>
      <c r="X1092" s="24">
        <f t="shared" si="42"/>
        <v>397.5</v>
      </c>
      <c r="Y1092" s="8">
        <f t="shared" si="43"/>
        <v>0</v>
      </c>
      <c r="Z1092" s="4"/>
    </row>
    <row r="1093" spans="1:26" x14ac:dyDescent="0.25">
      <c r="A1093" s="34">
        <v>92</v>
      </c>
      <c r="B1093" s="31">
        <v>92</v>
      </c>
      <c r="C1093" s="4" t="s">
        <v>1996</v>
      </c>
      <c r="D1093" s="4" t="s">
        <v>1986</v>
      </c>
      <c r="E1093" s="4" t="s">
        <v>1832</v>
      </c>
      <c r="F1093" s="4" t="s">
        <v>1581</v>
      </c>
      <c r="G1093" s="4" t="s">
        <v>1851</v>
      </c>
      <c r="H1093" s="4" t="s">
        <v>860</v>
      </c>
      <c r="I1093" s="24">
        <v>185.61</v>
      </c>
      <c r="J1093" s="24">
        <v>155.11000000000001</v>
      </c>
      <c r="K1093" s="24">
        <v>18.5</v>
      </c>
      <c r="M1093" s="24">
        <v>2.5</v>
      </c>
      <c r="N1093" s="24">
        <v>2</v>
      </c>
      <c r="O1093" s="24">
        <v>3</v>
      </c>
      <c r="P1093" s="24">
        <v>0.5</v>
      </c>
      <c r="R1093" s="24">
        <v>3</v>
      </c>
      <c r="S1093" s="24">
        <v>1</v>
      </c>
      <c r="X1093" s="24">
        <f t="shared" si="42"/>
        <v>185.61</v>
      </c>
      <c r="Y1093" s="8">
        <f t="shared" si="43"/>
        <v>0</v>
      </c>
      <c r="Z1093" s="4"/>
    </row>
    <row r="1094" spans="1:26" x14ac:dyDescent="0.25">
      <c r="A1094" s="34">
        <v>83</v>
      </c>
      <c r="B1094" s="31">
        <v>83</v>
      </c>
      <c r="C1094" s="4" t="s">
        <v>1979</v>
      </c>
      <c r="D1094" s="4" t="s">
        <v>1973</v>
      </c>
      <c r="E1094" s="4" t="s">
        <v>1832</v>
      </c>
      <c r="F1094" s="4" t="s">
        <v>1581</v>
      </c>
      <c r="G1094" s="4" t="s">
        <v>1980</v>
      </c>
      <c r="H1094" s="4" t="s">
        <v>1981</v>
      </c>
      <c r="I1094" s="24">
        <v>145.80000000000001</v>
      </c>
      <c r="J1094" s="24">
        <v>136.80000000000001</v>
      </c>
      <c r="K1094" s="24">
        <v>1</v>
      </c>
      <c r="M1094" s="24">
        <v>1.5</v>
      </c>
      <c r="N1094" s="24">
        <v>1.5</v>
      </c>
      <c r="O1094" s="24">
        <v>3</v>
      </c>
      <c r="P1094" s="24">
        <v>0.5</v>
      </c>
      <c r="R1094" s="24">
        <v>1.5</v>
      </c>
      <c r="X1094" s="24">
        <f t="shared" si="42"/>
        <v>145.80000000000001</v>
      </c>
      <c r="Y1094" s="8">
        <f t="shared" si="43"/>
        <v>0</v>
      </c>
      <c r="Z1094" s="4"/>
    </row>
    <row r="1095" spans="1:26" x14ac:dyDescent="0.25">
      <c r="A1095" s="34">
        <v>98</v>
      </c>
      <c r="B1095" s="31">
        <v>98</v>
      </c>
      <c r="C1095" s="4" t="s">
        <v>2002</v>
      </c>
      <c r="D1095" s="4" t="s">
        <v>1986</v>
      </c>
      <c r="E1095" s="4" t="s">
        <v>1832</v>
      </c>
      <c r="F1095" s="4" t="s">
        <v>1581</v>
      </c>
      <c r="G1095" s="4" t="s">
        <v>1980</v>
      </c>
      <c r="H1095" s="4" t="s">
        <v>716</v>
      </c>
      <c r="I1095" s="24">
        <v>163.49</v>
      </c>
      <c r="J1095" s="24">
        <v>137.99</v>
      </c>
      <c r="K1095" s="24">
        <v>15</v>
      </c>
      <c r="M1095" s="24">
        <v>2</v>
      </c>
      <c r="N1095" s="24">
        <v>1</v>
      </c>
      <c r="O1095" s="24">
        <v>3</v>
      </c>
      <c r="P1095" s="24">
        <v>1</v>
      </c>
      <c r="R1095" s="24">
        <v>3</v>
      </c>
      <c r="S1095" s="24">
        <v>0.5</v>
      </c>
      <c r="X1095" s="24">
        <f t="shared" si="42"/>
        <v>163.49</v>
      </c>
      <c r="Y1095" s="8">
        <f t="shared" si="43"/>
        <v>0</v>
      </c>
      <c r="Z1095" s="4"/>
    </row>
    <row r="1096" spans="1:26" x14ac:dyDescent="0.25">
      <c r="A1096" s="34">
        <v>100</v>
      </c>
      <c r="B1096" s="31">
        <v>101</v>
      </c>
      <c r="C1096" s="4" t="s">
        <v>2004</v>
      </c>
      <c r="D1096" s="4" t="s">
        <v>1986</v>
      </c>
      <c r="E1096" s="4" t="s">
        <v>1832</v>
      </c>
      <c r="F1096" s="4" t="s">
        <v>1581</v>
      </c>
      <c r="G1096" s="4" t="s">
        <v>1980</v>
      </c>
      <c r="H1096" s="4" t="s">
        <v>1606</v>
      </c>
      <c r="I1096" s="24">
        <v>119.79</v>
      </c>
      <c r="J1096" s="24">
        <v>89.79</v>
      </c>
      <c r="K1096" s="24">
        <v>25</v>
      </c>
      <c r="M1096" s="24">
        <v>1.5</v>
      </c>
      <c r="O1096" s="24">
        <v>1.5</v>
      </c>
      <c r="P1096" s="24">
        <v>0.5</v>
      </c>
      <c r="R1096" s="24">
        <v>1</v>
      </c>
      <c r="S1096" s="24">
        <v>0.5</v>
      </c>
      <c r="X1096" s="24">
        <f t="shared" si="42"/>
        <v>119.79</v>
      </c>
      <c r="Y1096" s="8">
        <f t="shared" si="43"/>
        <v>0</v>
      </c>
      <c r="Z1096" s="4"/>
    </row>
    <row r="1097" spans="1:26" x14ac:dyDescent="0.25">
      <c r="A1097" s="34">
        <v>56</v>
      </c>
      <c r="B1097" s="31">
        <v>56</v>
      </c>
      <c r="C1097" s="4" t="s">
        <v>1932</v>
      </c>
      <c r="D1097" s="4" t="s">
        <v>1931</v>
      </c>
      <c r="E1097" s="4" t="s">
        <v>1832</v>
      </c>
      <c r="F1097" s="4" t="s">
        <v>1581</v>
      </c>
      <c r="G1097" s="4" t="s">
        <v>2441</v>
      </c>
      <c r="H1097" s="4" t="s">
        <v>283</v>
      </c>
      <c r="I1097" s="24">
        <v>184</v>
      </c>
      <c r="J1097" s="24">
        <v>160.6</v>
      </c>
      <c r="K1097" s="24">
        <v>12.9</v>
      </c>
      <c r="L1097" s="24">
        <v>0.8</v>
      </c>
      <c r="M1097" s="24">
        <v>1</v>
      </c>
      <c r="N1097" s="24">
        <v>4.5</v>
      </c>
      <c r="O1097" s="24">
        <v>2.5</v>
      </c>
      <c r="R1097" s="24">
        <v>1.7</v>
      </c>
      <c r="X1097" s="24">
        <f t="shared" si="42"/>
        <v>184</v>
      </c>
      <c r="Y1097" s="8">
        <f t="shared" si="43"/>
        <v>0</v>
      </c>
      <c r="Z1097" s="4"/>
    </row>
    <row r="1098" spans="1:26" x14ac:dyDescent="0.25">
      <c r="A1098" s="34">
        <v>43</v>
      </c>
      <c r="B1098" s="31">
        <v>43</v>
      </c>
      <c r="C1098" s="4" t="s">
        <v>1904</v>
      </c>
      <c r="D1098" s="4" t="s">
        <v>1905</v>
      </c>
      <c r="E1098" s="4" t="s">
        <v>1832</v>
      </c>
      <c r="F1098" s="4" t="s">
        <v>1581</v>
      </c>
      <c r="G1098" s="4" t="s">
        <v>1906</v>
      </c>
      <c r="H1098" s="4" t="s">
        <v>1606</v>
      </c>
      <c r="I1098" s="24">
        <v>151.19999999999999</v>
      </c>
      <c r="J1098" s="24">
        <v>134.69999999999999</v>
      </c>
      <c r="K1098" s="24">
        <v>4.5</v>
      </c>
      <c r="M1098" s="24">
        <v>2</v>
      </c>
      <c r="N1098" s="24">
        <v>2.5</v>
      </c>
      <c r="O1098" s="24">
        <v>1.5</v>
      </c>
      <c r="P1098" s="24">
        <v>1</v>
      </c>
      <c r="Q1098" s="24">
        <v>2.5</v>
      </c>
      <c r="R1098" s="24">
        <v>2.5</v>
      </c>
      <c r="X1098" s="24">
        <f t="shared" si="42"/>
        <v>151.19999999999999</v>
      </c>
      <c r="Y1098" s="8">
        <f t="shared" si="43"/>
        <v>0</v>
      </c>
      <c r="Z1098" s="4"/>
    </row>
    <row r="1099" spans="1:26" x14ac:dyDescent="0.25">
      <c r="A1099" s="34">
        <v>46</v>
      </c>
      <c r="B1099" s="31">
        <v>46</v>
      </c>
      <c r="C1099" s="4" t="s">
        <v>1911</v>
      </c>
      <c r="D1099" s="4" t="s">
        <v>1905</v>
      </c>
      <c r="E1099" s="4" t="s">
        <v>1832</v>
      </c>
      <c r="F1099" s="4" t="s">
        <v>1581</v>
      </c>
      <c r="G1099" s="4" t="s">
        <v>1906</v>
      </c>
      <c r="H1099" s="4" t="s">
        <v>1616</v>
      </c>
      <c r="I1099" s="24">
        <v>460</v>
      </c>
      <c r="J1099" s="24">
        <v>432.5</v>
      </c>
      <c r="K1099" s="24">
        <v>7</v>
      </c>
      <c r="L1099" s="24">
        <v>2</v>
      </c>
      <c r="M1099" s="24">
        <v>0.5</v>
      </c>
      <c r="N1099" s="24">
        <v>4</v>
      </c>
      <c r="O1099" s="24">
        <v>2.5</v>
      </c>
      <c r="P1099" s="24">
        <v>1.5</v>
      </c>
      <c r="Q1099" s="24">
        <v>5</v>
      </c>
      <c r="R1099" s="24">
        <v>3</v>
      </c>
      <c r="S1099" s="24">
        <v>2</v>
      </c>
      <c r="X1099" s="24">
        <f t="shared" si="42"/>
        <v>460</v>
      </c>
      <c r="Y1099" s="8">
        <f t="shared" si="43"/>
        <v>0</v>
      </c>
      <c r="Z1099" s="4"/>
    </row>
    <row r="1100" spans="1:26" x14ac:dyDescent="0.25">
      <c r="A1100" s="34">
        <v>79</v>
      </c>
      <c r="B1100" s="31">
        <v>79</v>
      </c>
      <c r="C1100" s="4" t="s">
        <v>1972</v>
      </c>
      <c r="D1100" s="4" t="s">
        <v>1973</v>
      </c>
      <c r="E1100" s="4" t="s">
        <v>1832</v>
      </c>
      <c r="F1100" s="4" t="s">
        <v>1581</v>
      </c>
      <c r="G1100" s="4" t="s">
        <v>1906</v>
      </c>
      <c r="H1100" s="4" t="s">
        <v>804</v>
      </c>
      <c r="I1100" s="24">
        <v>173.27</v>
      </c>
      <c r="J1100" s="24">
        <v>157.77000000000001</v>
      </c>
      <c r="K1100" s="24">
        <v>4.5</v>
      </c>
      <c r="M1100" s="24">
        <v>1.5</v>
      </c>
      <c r="N1100" s="24">
        <v>1.5</v>
      </c>
      <c r="O1100" s="24">
        <v>3.5</v>
      </c>
      <c r="P1100" s="24">
        <v>1.5</v>
      </c>
      <c r="R1100" s="24">
        <v>3</v>
      </c>
      <c r="X1100" s="24">
        <f t="shared" si="42"/>
        <v>173.27</v>
      </c>
      <c r="Y1100" s="8">
        <f t="shared" si="43"/>
        <v>0</v>
      </c>
      <c r="Z1100" s="4"/>
    </row>
    <row r="1101" spans="1:26" x14ac:dyDescent="0.25">
      <c r="A1101" s="34">
        <v>61</v>
      </c>
      <c r="B1101" s="31">
        <v>61</v>
      </c>
      <c r="C1101" s="4" t="s">
        <v>1941</v>
      </c>
      <c r="D1101" s="4" t="s">
        <v>1938</v>
      </c>
      <c r="E1101" s="4" t="s">
        <v>1832</v>
      </c>
      <c r="F1101" s="4" t="s">
        <v>1581</v>
      </c>
      <c r="G1101" s="4" t="s">
        <v>1942</v>
      </c>
      <c r="H1101" s="4"/>
      <c r="I1101" s="24">
        <v>208.6</v>
      </c>
      <c r="J1101" s="24">
        <v>160.6</v>
      </c>
      <c r="K1101" s="24">
        <v>23</v>
      </c>
      <c r="M1101" s="24">
        <v>2.5</v>
      </c>
      <c r="N1101" s="24">
        <v>1.5</v>
      </c>
      <c r="O1101" s="24">
        <v>2</v>
      </c>
      <c r="P1101" s="24">
        <v>1.2</v>
      </c>
      <c r="Q1101" s="24">
        <v>15.3</v>
      </c>
      <c r="R1101" s="24">
        <v>2.5</v>
      </c>
      <c r="X1101" s="24">
        <f t="shared" si="42"/>
        <v>208.6</v>
      </c>
      <c r="Y1101" s="8">
        <f t="shared" si="43"/>
        <v>0</v>
      </c>
      <c r="Z1101" s="4"/>
    </row>
    <row r="1102" spans="1:26" x14ac:dyDescent="0.25">
      <c r="A1102" s="34">
        <v>82</v>
      </c>
      <c r="B1102" s="31">
        <v>82</v>
      </c>
      <c r="C1102" s="4" t="s">
        <v>1978</v>
      </c>
      <c r="D1102" s="4" t="s">
        <v>1973</v>
      </c>
      <c r="E1102" s="4" t="s">
        <v>1832</v>
      </c>
      <c r="F1102" s="4" t="s">
        <v>1581</v>
      </c>
      <c r="G1102" s="4" t="s">
        <v>271</v>
      </c>
      <c r="H1102" s="4" t="s">
        <v>1606</v>
      </c>
      <c r="I1102" s="24">
        <v>214.4</v>
      </c>
      <c r="J1102" s="24">
        <v>194.9</v>
      </c>
      <c r="K1102" s="24">
        <v>3</v>
      </c>
      <c r="M1102" s="24">
        <v>3.5</v>
      </c>
      <c r="N1102" s="24">
        <v>4.5</v>
      </c>
      <c r="O1102" s="24">
        <v>3.5</v>
      </c>
      <c r="P1102" s="24">
        <v>1</v>
      </c>
      <c r="R1102" s="24">
        <v>2.5</v>
      </c>
      <c r="S1102" s="24">
        <v>0.5</v>
      </c>
      <c r="T1102" s="24">
        <v>1</v>
      </c>
      <c r="X1102" s="24">
        <f t="shared" si="42"/>
        <v>214.4</v>
      </c>
      <c r="Y1102" s="8">
        <f t="shared" si="43"/>
        <v>0</v>
      </c>
      <c r="Z1102" s="4"/>
    </row>
    <row r="1103" spans="1:26" x14ac:dyDescent="0.25">
      <c r="A1103" s="34">
        <v>91</v>
      </c>
      <c r="B1103" s="31">
        <v>91</v>
      </c>
      <c r="C1103" s="4" t="s">
        <v>1993</v>
      </c>
      <c r="D1103" s="4" t="s">
        <v>1986</v>
      </c>
      <c r="E1103" s="4" t="s">
        <v>1832</v>
      </c>
      <c r="F1103" s="4" t="s">
        <v>1581</v>
      </c>
      <c r="G1103" s="4" t="s">
        <v>1994</v>
      </c>
      <c r="H1103" s="4" t="s">
        <v>1995</v>
      </c>
      <c r="I1103" s="24">
        <v>128.5</v>
      </c>
      <c r="J1103" s="24">
        <v>118</v>
      </c>
      <c r="K1103" s="24">
        <v>6</v>
      </c>
      <c r="M1103" s="24">
        <v>0.5</v>
      </c>
      <c r="N1103" s="24">
        <v>0.5</v>
      </c>
      <c r="O1103" s="24">
        <v>1</v>
      </c>
      <c r="R1103" s="24">
        <v>2</v>
      </c>
      <c r="S1103" s="24">
        <v>0.5</v>
      </c>
      <c r="X1103" s="24">
        <f t="shared" si="42"/>
        <v>128.5</v>
      </c>
      <c r="Y1103" s="8">
        <f t="shared" si="43"/>
        <v>0</v>
      </c>
      <c r="Z1103" s="4"/>
    </row>
    <row r="1104" spans="1:26" x14ac:dyDescent="0.25">
      <c r="A1104" s="34">
        <v>77</v>
      </c>
      <c r="B1104" s="31">
        <v>77</v>
      </c>
      <c r="C1104" s="4" t="s">
        <v>1967</v>
      </c>
      <c r="D1104" s="4" t="s">
        <v>1967</v>
      </c>
      <c r="E1104" s="4" t="s">
        <v>1832</v>
      </c>
      <c r="F1104" s="4" t="s">
        <v>1581</v>
      </c>
      <c r="G1104" s="4" t="s">
        <v>1969</v>
      </c>
      <c r="H1104" s="4" t="s">
        <v>1970</v>
      </c>
      <c r="I1104" s="24">
        <v>956.2</v>
      </c>
      <c r="J1104" s="24">
        <v>268.10000000000002</v>
      </c>
      <c r="K1104" s="24">
        <v>56</v>
      </c>
      <c r="L1104" s="24">
        <v>18</v>
      </c>
      <c r="M1104" s="24">
        <v>2</v>
      </c>
      <c r="N1104" s="24">
        <v>1</v>
      </c>
      <c r="O1104" s="24">
        <v>5</v>
      </c>
      <c r="P1104" s="24">
        <v>6</v>
      </c>
      <c r="Q1104" s="24">
        <v>2</v>
      </c>
      <c r="R1104" s="24">
        <v>6</v>
      </c>
      <c r="T1104" s="24">
        <v>592.1</v>
      </c>
      <c r="X1104" s="24">
        <f t="shared" si="42"/>
        <v>956.2</v>
      </c>
      <c r="Y1104" s="8">
        <f t="shared" si="43"/>
        <v>0</v>
      </c>
      <c r="Z1104" s="4"/>
    </row>
    <row r="1105" spans="1:26" x14ac:dyDescent="0.25">
      <c r="A1105" s="34">
        <v>11</v>
      </c>
      <c r="B1105" s="31">
        <v>11</v>
      </c>
      <c r="C1105" s="4" t="s">
        <v>1852</v>
      </c>
      <c r="D1105" s="4" t="s">
        <v>1831</v>
      </c>
      <c r="E1105" s="4" t="s">
        <v>1832</v>
      </c>
      <c r="F1105" s="4" t="s">
        <v>1581</v>
      </c>
      <c r="G1105" s="4" t="s">
        <v>1853</v>
      </c>
      <c r="H1105" s="4"/>
      <c r="I1105" s="24">
        <v>472.6</v>
      </c>
      <c r="T1105" s="24">
        <v>472.6</v>
      </c>
      <c r="X1105" s="24">
        <f t="shared" si="42"/>
        <v>472.6</v>
      </c>
      <c r="Y1105" s="8">
        <f t="shared" si="43"/>
        <v>0</v>
      </c>
      <c r="Z1105" s="4"/>
    </row>
    <row r="1106" spans="1:26" x14ac:dyDescent="0.25">
      <c r="A1106" s="34">
        <v>50</v>
      </c>
      <c r="B1106" s="31">
        <v>50</v>
      </c>
      <c r="C1106" s="4" t="s">
        <v>1919</v>
      </c>
      <c r="D1106" s="4" t="s">
        <v>1916</v>
      </c>
      <c r="E1106" s="4" t="s">
        <v>1832</v>
      </c>
      <c r="F1106" s="4" t="s">
        <v>1581</v>
      </c>
      <c r="G1106" s="4" t="s">
        <v>1920</v>
      </c>
      <c r="H1106" s="4"/>
      <c r="I1106" s="24">
        <v>649.79999999999995</v>
      </c>
      <c r="T1106" s="24">
        <v>649.79999999999995</v>
      </c>
      <c r="X1106" s="24">
        <f t="shared" si="42"/>
        <v>649.79999999999995</v>
      </c>
      <c r="Y1106" s="8">
        <f t="shared" si="43"/>
        <v>0</v>
      </c>
      <c r="Z1106" s="4"/>
    </row>
    <row r="1107" spans="1:26" x14ac:dyDescent="0.25">
      <c r="A1107" s="34">
        <v>30</v>
      </c>
      <c r="B1107" s="31">
        <v>30</v>
      </c>
      <c r="C1107" s="4" t="s">
        <v>1885</v>
      </c>
      <c r="D1107" s="4" t="s">
        <v>1878</v>
      </c>
      <c r="E1107" s="4" t="s">
        <v>1832</v>
      </c>
      <c r="F1107" s="4" t="s">
        <v>1581</v>
      </c>
      <c r="G1107" s="4" t="s">
        <v>1886</v>
      </c>
      <c r="H1107" s="4" t="s">
        <v>1887</v>
      </c>
      <c r="I1107" s="24">
        <v>187</v>
      </c>
      <c r="J1107" s="24">
        <v>160.5</v>
      </c>
      <c r="K1107" s="24">
        <v>11</v>
      </c>
      <c r="M1107" s="24">
        <v>3</v>
      </c>
      <c r="N1107" s="24">
        <v>2</v>
      </c>
      <c r="O1107" s="24">
        <v>5</v>
      </c>
      <c r="P1107" s="24">
        <v>0.5</v>
      </c>
      <c r="R1107" s="24">
        <v>3</v>
      </c>
      <c r="S1107" s="24">
        <v>2</v>
      </c>
      <c r="X1107" s="24">
        <f t="shared" si="42"/>
        <v>187</v>
      </c>
      <c r="Y1107" s="8">
        <f t="shared" si="43"/>
        <v>0</v>
      </c>
      <c r="Z1107" s="4"/>
    </row>
    <row r="1108" spans="1:26" x14ac:dyDescent="0.25">
      <c r="A1108" s="34">
        <v>27</v>
      </c>
      <c r="B1108" s="31">
        <v>27</v>
      </c>
      <c r="C1108" s="4" t="s">
        <v>1881</v>
      </c>
      <c r="D1108" s="4" t="s">
        <v>1878</v>
      </c>
      <c r="E1108" s="4" t="s">
        <v>1832</v>
      </c>
      <c r="F1108" s="4" t="s">
        <v>1581</v>
      </c>
      <c r="G1108" s="4" t="s">
        <v>1882</v>
      </c>
      <c r="H1108" s="4"/>
      <c r="I1108" s="24">
        <v>234.78</v>
      </c>
      <c r="J1108" s="24">
        <v>224.28</v>
      </c>
      <c r="M1108" s="24">
        <v>1</v>
      </c>
      <c r="N1108" s="24">
        <v>1.5</v>
      </c>
      <c r="O1108" s="24">
        <v>2.5</v>
      </c>
      <c r="R1108" s="24">
        <v>5.5</v>
      </c>
      <c r="X1108" s="24">
        <f t="shared" si="42"/>
        <v>234.78</v>
      </c>
      <c r="Y1108" s="8">
        <f t="shared" si="43"/>
        <v>0</v>
      </c>
      <c r="Z1108" s="4"/>
    </row>
    <row r="1109" spans="1:26" x14ac:dyDescent="0.25">
      <c r="A1109" s="34">
        <v>29</v>
      </c>
      <c r="B1109" s="31">
        <v>29</v>
      </c>
      <c r="C1109" s="4" t="s">
        <v>1884</v>
      </c>
      <c r="D1109" s="4" t="s">
        <v>1878</v>
      </c>
      <c r="E1109" s="4" t="s">
        <v>1832</v>
      </c>
      <c r="F1109" s="4" t="s">
        <v>1581</v>
      </c>
      <c r="G1109" s="4" t="s">
        <v>1882</v>
      </c>
      <c r="H1109" s="4"/>
      <c r="I1109" s="24">
        <v>166.22</v>
      </c>
      <c r="J1109" s="24">
        <v>111.22</v>
      </c>
      <c r="M1109" s="24">
        <v>1</v>
      </c>
      <c r="N1109" s="24">
        <v>0.5</v>
      </c>
      <c r="O1109" s="24">
        <v>2</v>
      </c>
      <c r="R1109" s="24">
        <v>1</v>
      </c>
      <c r="T1109" s="24">
        <v>50.5</v>
      </c>
      <c r="X1109" s="24">
        <f t="shared" si="42"/>
        <v>166.22</v>
      </c>
      <c r="Y1109" s="8">
        <f t="shared" si="43"/>
        <v>0</v>
      </c>
      <c r="Z1109" s="4"/>
    </row>
    <row r="1110" spans="1:26" x14ac:dyDescent="0.25">
      <c r="A1110" s="34">
        <v>35</v>
      </c>
      <c r="B1110" s="31">
        <v>35</v>
      </c>
      <c r="C1110" s="4" t="s">
        <v>1894</v>
      </c>
      <c r="D1110" s="4" t="s">
        <v>1895</v>
      </c>
      <c r="E1110" s="4" t="s">
        <v>1832</v>
      </c>
      <c r="F1110" s="4" t="s">
        <v>1581</v>
      </c>
      <c r="G1110" s="4" t="s">
        <v>1882</v>
      </c>
      <c r="H1110" s="4"/>
      <c r="I1110" s="24">
        <v>180.4</v>
      </c>
      <c r="J1110" s="24">
        <v>155</v>
      </c>
      <c r="K1110" s="24">
        <v>16</v>
      </c>
      <c r="M1110" s="24">
        <v>1.5</v>
      </c>
      <c r="N1110" s="24">
        <v>1.5</v>
      </c>
      <c r="O1110" s="24">
        <v>3</v>
      </c>
      <c r="R1110" s="24">
        <v>3</v>
      </c>
      <c r="S1110" s="24">
        <v>0.4</v>
      </c>
      <c r="X1110" s="24">
        <f t="shared" si="42"/>
        <v>180.4</v>
      </c>
      <c r="Y1110" s="8">
        <f t="shared" si="43"/>
        <v>0</v>
      </c>
      <c r="Z1110" s="4"/>
    </row>
    <row r="1111" spans="1:26" x14ac:dyDescent="0.25">
      <c r="A1111" s="34">
        <v>25</v>
      </c>
      <c r="B1111" s="31">
        <v>25</v>
      </c>
      <c r="C1111" s="4" t="s">
        <v>1878</v>
      </c>
      <c r="D1111" s="4" t="s">
        <v>1878</v>
      </c>
      <c r="E1111" s="4" t="s">
        <v>1832</v>
      </c>
      <c r="F1111" s="4" t="s">
        <v>1581</v>
      </c>
      <c r="G1111" s="4" t="s">
        <v>1879</v>
      </c>
      <c r="H1111" s="4" t="s">
        <v>860</v>
      </c>
      <c r="I1111" s="24">
        <v>242</v>
      </c>
      <c r="J1111" s="24">
        <v>207</v>
      </c>
      <c r="K1111" s="24">
        <v>10</v>
      </c>
      <c r="M1111" s="24">
        <v>6</v>
      </c>
      <c r="N1111" s="24">
        <v>3</v>
      </c>
      <c r="O1111" s="24">
        <v>3</v>
      </c>
      <c r="P1111" s="24">
        <v>1.5</v>
      </c>
      <c r="Q1111" s="24">
        <v>4.5</v>
      </c>
      <c r="R1111" s="24">
        <v>4</v>
      </c>
      <c r="S1111" s="24">
        <v>3</v>
      </c>
      <c r="X1111" s="24">
        <f t="shared" si="42"/>
        <v>242</v>
      </c>
      <c r="Y1111" s="8">
        <f t="shared" si="43"/>
        <v>0</v>
      </c>
      <c r="Z1111" s="4"/>
    </row>
    <row r="1112" spans="1:26" x14ac:dyDescent="0.25">
      <c r="A1112" s="34">
        <v>66</v>
      </c>
      <c r="B1112" s="31">
        <v>66</v>
      </c>
      <c r="C1112" s="4" t="s">
        <v>1949</v>
      </c>
      <c r="D1112" s="4" t="s">
        <v>1950</v>
      </c>
      <c r="E1112" s="4" t="s">
        <v>1832</v>
      </c>
      <c r="F1112" s="4" t="s">
        <v>1581</v>
      </c>
      <c r="G1112" s="4" t="s">
        <v>1951</v>
      </c>
      <c r="H1112" s="4" t="s">
        <v>1616</v>
      </c>
      <c r="I1112" s="24">
        <v>219.63</v>
      </c>
      <c r="J1112" s="24">
        <v>196.63</v>
      </c>
      <c r="K1112" s="24">
        <v>10</v>
      </c>
      <c r="M1112" s="24">
        <v>2</v>
      </c>
      <c r="N1112" s="24">
        <v>0.5</v>
      </c>
      <c r="O1112" s="24">
        <v>3</v>
      </c>
      <c r="P1112" s="24">
        <v>0.5</v>
      </c>
      <c r="Q1112" s="24">
        <v>1</v>
      </c>
      <c r="R1112" s="24">
        <v>5</v>
      </c>
      <c r="S1112" s="24">
        <v>1</v>
      </c>
      <c r="X1112" s="24">
        <f t="shared" si="42"/>
        <v>219.63</v>
      </c>
      <c r="Y1112" s="8">
        <f t="shared" si="43"/>
        <v>0</v>
      </c>
      <c r="Z1112" s="4"/>
    </row>
    <row r="1113" spans="1:26" x14ac:dyDescent="0.25">
      <c r="A1113" s="34">
        <v>26</v>
      </c>
      <c r="B1113" s="31">
        <v>26</v>
      </c>
      <c r="C1113" s="4" t="s">
        <v>1880</v>
      </c>
      <c r="D1113" s="4" t="s">
        <v>1878</v>
      </c>
      <c r="E1113" s="4" t="s">
        <v>1832</v>
      </c>
      <c r="F1113" s="4" t="s">
        <v>1581</v>
      </c>
      <c r="G1113" s="4" t="s">
        <v>1642</v>
      </c>
      <c r="H1113" s="4" t="s">
        <v>860</v>
      </c>
      <c r="I1113" s="24">
        <v>216.74</v>
      </c>
      <c r="J1113" s="24">
        <v>167.54</v>
      </c>
      <c r="M1113" s="24">
        <v>32</v>
      </c>
      <c r="N1113" s="24">
        <v>9.3000000000000007</v>
      </c>
      <c r="O1113" s="24">
        <v>3.5</v>
      </c>
      <c r="P1113" s="24">
        <v>0.9</v>
      </c>
      <c r="R1113" s="24">
        <v>3.5</v>
      </c>
      <c r="X1113" s="24">
        <f t="shared" si="42"/>
        <v>216.74</v>
      </c>
      <c r="Y1113" s="8">
        <f t="shared" si="43"/>
        <v>0</v>
      </c>
      <c r="Z1113" s="4"/>
    </row>
    <row r="1114" spans="1:26" x14ac:dyDescent="0.25">
      <c r="A1114" s="34">
        <v>84</v>
      </c>
      <c r="B1114" s="31">
        <v>84</v>
      </c>
      <c r="C1114" s="4" t="s">
        <v>1982</v>
      </c>
      <c r="D1114" s="4" t="s">
        <v>1973</v>
      </c>
      <c r="E1114" s="4" t="s">
        <v>1832</v>
      </c>
      <c r="F1114" s="4" t="s">
        <v>1581</v>
      </c>
      <c r="G1114" s="4" t="s">
        <v>1983</v>
      </c>
      <c r="H1114" s="4"/>
      <c r="I1114" s="24">
        <v>111.9</v>
      </c>
      <c r="J1114" s="24">
        <v>101.9</v>
      </c>
      <c r="K1114" s="24">
        <v>5</v>
      </c>
      <c r="M1114" s="24">
        <v>1</v>
      </c>
      <c r="N1114" s="24">
        <v>0.5</v>
      </c>
      <c r="O1114" s="24">
        <v>1.5</v>
      </c>
      <c r="R1114" s="24">
        <v>1.5</v>
      </c>
      <c r="S1114" s="24">
        <v>0.5</v>
      </c>
      <c r="X1114" s="24">
        <f t="shared" si="42"/>
        <v>111.9</v>
      </c>
      <c r="Y1114" s="8">
        <f t="shared" si="43"/>
        <v>0</v>
      </c>
      <c r="Z1114" s="4"/>
    </row>
    <row r="1115" spans="1:26" x14ac:dyDescent="0.25">
      <c r="A1115" s="34">
        <v>47</v>
      </c>
      <c r="B1115" s="31">
        <v>47</v>
      </c>
      <c r="C1115" s="4" t="s">
        <v>1912</v>
      </c>
      <c r="D1115" s="4" t="s">
        <v>1913</v>
      </c>
      <c r="E1115" s="4" t="s">
        <v>1832</v>
      </c>
      <c r="F1115" s="4" t="s">
        <v>1581</v>
      </c>
      <c r="G1115" s="4" t="s">
        <v>1914</v>
      </c>
      <c r="H1115" s="4" t="s">
        <v>39</v>
      </c>
      <c r="I1115" s="24">
        <v>192</v>
      </c>
      <c r="J1115" s="24">
        <v>184.5</v>
      </c>
      <c r="M1115" s="24">
        <v>0.5</v>
      </c>
      <c r="N1115" s="24">
        <v>1</v>
      </c>
      <c r="O1115" s="24">
        <v>2.5</v>
      </c>
      <c r="R1115" s="24">
        <v>3.5</v>
      </c>
      <c r="X1115" s="24">
        <f t="shared" si="42"/>
        <v>192</v>
      </c>
      <c r="Y1115" s="8">
        <f t="shared" si="43"/>
        <v>0</v>
      </c>
      <c r="Z1115" s="4"/>
    </row>
    <row r="1116" spans="1:26" x14ac:dyDescent="0.25">
      <c r="A1116" s="34">
        <v>60</v>
      </c>
      <c r="B1116" s="31">
        <v>60</v>
      </c>
      <c r="C1116" s="4" t="s">
        <v>1937</v>
      </c>
      <c r="D1116" s="4" t="s">
        <v>1938</v>
      </c>
      <c r="E1116" s="4" t="s">
        <v>1832</v>
      </c>
      <c r="F1116" s="4" t="s">
        <v>1581</v>
      </c>
      <c r="G1116" s="4" t="s">
        <v>1939</v>
      </c>
      <c r="H1116" s="4" t="s">
        <v>1940</v>
      </c>
      <c r="I1116" s="24">
        <v>207.2</v>
      </c>
      <c r="J1116" s="24">
        <v>187.8</v>
      </c>
      <c r="K1116" s="24">
        <v>3.5</v>
      </c>
      <c r="L1116" s="24">
        <v>1</v>
      </c>
      <c r="M1116" s="24">
        <v>2</v>
      </c>
      <c r="N1116" s="24">
        <v>1.4</v>
      </c>
      <c r="O1116" s="24">
        <v>4</v>
      </c>
      <c r="P1116" s="24">
        <v>0.5</v>
      </c>
      <c r="Q1116" s="24">
        <v>2</v>
      </c>
      <c r="R1116" s="24">
        <v>5</v>
      </c>
      <c r="X1116" s="24">
        <f t="shared" si="42"/>
        <v>207.20000000000002</v>
      </c>
      <c r="Y1116" s="8">
        <f t="shared" si="43"/>
        <v>0</v>
      </c>
      <c r="Z1116" s="4"/>
    </row>
    <row r="1117" spans="1:26" x14ac:dyDescent="0.25">
      <c r="A1117" s="34">
        <v>67</v>
      </c>
      <c r="B1117" s="31">
        <v>67</v>
      </c>
      <c r="C1117" s="4" t="s">
        <v>1952</v>
      </c>
      <c r="D1117" s="4" t="s">
        <v>1950</v>
      </c>
      <c r="E1117" s="4" t="s">
        <v>1832</v>
      </c>
      <c r="F1117" s="4" t="s">
        <v>1581</v>
      </c>
      <c r="G1117" s="4" t="s">
        <v>1128</v>
      </c>
      <c r="H1117" s="4"/>
      <c r="I1117" s="24">
        <v>139.62</v>
      </c>
      <c r="J1117" s="24">
        <v>121.82</v>
      </c>
      <c r="M1117" s="24">
        <v>1</v>
      </c>
      <c r="N1117" s="24">
        <v>0.5</v>
      </c>
      <c r="O1117" s="24">
        <v>2</v>
      </c>
      <c r="Q1117" s="24">
        <v>1</v>
      </c>
      <c r="R1117" s="24">
        <v>2</v>
      </c>
      <c r="T1117" s="24">
        <v>11.3</v>
      </c>
      <c r="X1117" s="24">
        <f t="shared" si="42"/>
        <v>139.62</v>
      </c>
      <c r="Y1117" s="8">
        <f t="shared" si="43"/>
        <v>0</v>
      </c>
      <c r="Z1117" s="4"/>
    </row>
    <row r="1118" spans="1:26" x14ac:dyDescent="0.25">
      <c r="A1118" s="34">
        <v>68</v>
      </c>
      <c r="B1118" s="31">
        <v>68</v>
      </c>
      <c r="C1118" s="4" t="s">
        <v>1953</v>
      </c>
      <c r="D1118" s="4" t="s">
        <v>1950</v>
      </c>
      <c r="E1118" s="4" t="s">
        <v>1832</v>
      </c>
      <c r="F1118" s="4" t="s">
        <v>1581</v>
      </c>
      <c r="G1118" s="4" t="s">
        <v>1128</v>
      </c>
      <c r="H1118" s="4"/>
      <c r="I1118" s="24">
        <v>408.6</v>
      </c>
      <c r="J1118" s="24">
        <v>381.6</v>
      </c>
      <c r="K1118" s="24">
        <v>15</v>
      </c>
      <c r="M1118" s="24">
        <v>3</v>
      </c>
      <c r="N1118" s="24">
        <v>1</v>
      </c>
      <c r="O1118" s="24">
        <v>3</v>
      </c>
      <c r="P1118" s="24">
        <v>0.5</v>
      </c>
      <c r="Q1118" s="24">
        <v>0.5</v>
      </c>
      <c r="R1118" s="24">
        <v>4</v>
      </c>
      <c r="X1118" s="24">
        <f t="shared" si="42"/>
        <v>408.6</v>
      </c>
      <c r="Y1118" s="8">
        <f t="shared" si="43"/>
        <v>0</v>
      </c>
      <c r="Z1118" s="4"/>
    </row>
    <row r="1119" spans="1:26" x14ac:dyDescent="0.25">
      <c r="A1119" s="34">
        <v>54</v>
      </c>
      <c r="B1119" s="31">
        <v>54</v>
      </c>
      <c r="C1119" s="4" t="s">
        <v>1929</v>
      </c>
      <c r="D1119" s="4" t="s">
        <v>1924</v>
      </c>
      <c r="E1119" s="4" t="s">
        <v>1832</v>
      </c>
      <c r="F1119" s="4" t="s">
        <v>1581</v>
      </c>
      <c r="G1119" s="4" t="s">
        <v>15225</v>
      </c>
      <c r="H1119" s="4"/>
      <c r="I1119" s="24">
        <v>78.91</v>
      </c>
      <c r="J1119" s="24">
        <v>74.41</v>
      </c>
      <c r="M1119" s="24">
        <v>1</v>
      </c>
      <c r="N1119" s="24">
        <v>1</v>
      </c>
      <c r="O1119" s="24">
        <v>1.5</v>
      </c>
      <c r="R1119" s="24">
        <v>1</v>
      </c>
      <c r="X1119" s="24">
        <f t="shared" si="42"/>
        <v>78.91</v>
      </c>
      <c r="Y1119" s="8">
        <f t="shared" si="43"/>
        <v>0</v>
      </c>
      <c r="Z1119" s="4"/>
    </row>
    <row r="1120" spans="1:26" x14ac:dyDescent="0.25">
      <c r="A1120" s="34">
        <v>78</v>
      </c>
      <c r="B1120" s="31">
        <v>79</v>
      </c>
      <c r="C1120" s="4" t="s">
        <v>2141</v>
      </c>
      <c r="D1120" s="4" t="s">
        <v>2138</v>
      </c>
      <c r="E1120" s="4" t="s">
        <v>2006</v>
      </c>
      <c r="F1120" s="4" t="s">
        <v>1581</v>
      </c>
      <c r="G1120" s="4" t="s">
        <v>2142</v>
      </c>
      <c r="H1120" s="4" t="s">
        <v>2143</v>
      </c>
      <c r="I1120" s="24">
        <v>530.24</v>
      </c>
      <c r="J1120" s="24">
        <v>420.7</v>
      </c>
      <c r="K1120" s="24">
        <v>37.47</v>
      </c>
      <c r="L1120" s="24">
        <v>19.5</v>
      </c>
      <c r="N1120" s="24">
        <v>0.56000000000000005</v>
      </c>
      <c r="O1120" s="24">
        <v>10.46</v>
      </c>
      <c r="P1120" s="24">
        <v>1.68</v>
      </c>
      <c r="Q1120" s="24">
        <v>4.25</v>
      </c>
      <c r="R1120" s="24">
        <v>16.579999999999998</v>
      </c>
      <c r="T1120" s="24">
        <v>19.04</v>
      </c>
      <c r="X1120" s="24">
        <f t="shared" si="42"/>
        <v>530.2399999999999</v>
      </c>
      <c r="Y1120" s="8">
        <f t="shared" si="43"/>
        <v>0</v>
      </c>
      <c r="Z1120" s="4"/>
    </row>
    <row r="1121" spans="1:26" x14ac:dyDescent="0.25">
      <c r="A1121" s="34">
        <v>20</v>
      </c>
      <c r="B1121" s="31">
        <v>20</v>
      </c>
      <c r="C1121" s="4" t="s">
        <v>2038</v>
      </c>
      <c r="D1121" s="4" t="s">
        <v>2036</v>
      </c>
      <c r="E1121" s="4" t="s">
        <v>2006</v>
      </c>
      <c r="F1121" s="4" t="s">
        <v>1581</v>
      </c>
      <c r="G1121" s="4" t="s">
        <v>2039</v>
      </c>
      <c r="H1121" s="4" t="s">
        <v>374</v>
      </c>
      <c r="I1121" s="24">
        <v>171.4</v>
      </c>
      <c r="J1121" s="24">
        <v>133.88999999999999</v>
      </c>
      <c r="K1121" s="24">
        <v>16.64</v>
      </c>
      <c r="L1121" s="24">
        <v>1.02</v>
      </c>
      <c r="N1121" s="24">
        <v>3.48</v>
      </c>
      <c r="O1121" s="24">
        <v>2.0699999999999998</v>
      </c>
      <c r="P1121" s="24">
        <v>0.61</v>
      </c>
      <c r="R1121" s="24">
        <v>2.2999999999999998</v>
      </c>
      <c r="S1121" s="24">
        <v>7.0000000000000007E-2</v>
      </c>
      <c r="T1121" s="24">
        <v>10.06</v>
      </c>
      <c r="W1121" s="24">
        <v>1.26</v>
      </c>
      <c r="X1121" s="24">
        <f t="shared" ref="X1121:X1139" si="44">SUM(J1121:W1121)</f>
        <v>171.39999999999998</v>
      </c>
      <c r="Y1121" s="8">
        <f t="shared" ref="Y1121:Y1139" si="45">I1121-X1121</f>
        <v>0</v>
      </c>
      <c r="Z1121" s="4"/>
    </row>
    <row r="1122" spans="1:26" x14ac:dyDescent="0.25">
      <c r="A1122" s="34">
        <v>24</v>
      </c>
      <c r="B1122" s="31">
        <v>24</v>
      </c>
      <c r="C1122" s="4" t="s">
        <v>2044</v>
      </c>
      <c r="D1122" s="4" t="s">
        <v>2036</v>
      </c>
      <c r="E1122" s="4" t="s">
        <v>2006</v>
      </c>
      <c r="F1122" s="4" t="s">
        <v>1581</v>
      </c>
      <c r="G1122" s="4" t="s">
        <v>2039</v>
      </c>
      <c r="H1122" s="4" t="s">
        <v>39</v>
      </c>
      <c r="I1122" s="24">
        <v>123.87</v>
      </c>
      <c r="J1122" s="24">
        <v>101.28</v>
      </c>
      <c r="K1122" s="24">
        <v>3.11</v>
      </c>
      <c r="N1122" s="24">
        <v>0.66</v>
      </c>
      <c r="O1122" s="24">
        <v>0.42</v>
      </c>
      <c r="R1122" s="24">
        <v>0.97</v>
      </c>
      <c r="T1122" s="24">
        <v>16.8</v>
      </c>
      <c r="W1122" s="24">
        <v>0.63</v>
      </c>
      <c r="X1122" s="24">
        <f t="shared" si="44"/>
        <v>123.86999999999999</v>
      </c>
      <c r="Y1122" s="8">
        <f t="shared" si="45"/>
        <v>0</v>
      </c>
      <c r="Z1122" s="4"/>
    </row>
    <row r="1123" spans="1:26" x14ac:dyDescent="0.25">
      <c r="A1123" s="34">
        <v>1</v>
      </c>
      <c r="B1123" s="31">
        <v>1</v>
      </c>
      <c r="C1123" s="4" t="s">
        <v>2005</v>
      </c>
      <c r="D1123" s="4" t="s">
        <v>2005</v>
      </c>
      <c r="E1123" s="4" t="s">
        <v>2006</v>
      </c>
      <c r="F1123" s="4" t="s">
        <v>1581</v>
      </c>
      <c r="G1123" s="4" t="s">
        <v>2007</v>
      </c>
      <c r="H1123" s="4" t="s">
        <v>369</v>
      </c>
      <c r="I1123" s="24">
        <v>186.08</v>
      </c>
      <c r="J1123" s="24">
        <v>158.53</v>
      </c>
      <c r="K1123" s="24">
        <v>12.7</v>
      </c>
      <c r="L1123" s="24">
        <v>1.07</v>
      </c>
      <c r="M1123" s="24">
        <v>1.62</v>
      </c>
      <c r="O1123" s="24">
        <v>3.24</v>
      </c>
      <c r="P1123" s="24">
        <v>1.81</v>
      </c>
      <c r="Q1123" s="24">
        <v>0.56999999999999995</v>
      </c>
      <c r="R1123" s="24">
        <v>2.5</v>
      </c>
      <c r="W1123" s="24">
        <v>4.04</v>
      </c>
      <c r="X1123" s="24">
        <f t="shared" si="44"/>
        <v>186.07999999999998</v>
      </c>
      <c r="Y1123" s="8">
        <f t="shared" si="45"/>
        <v>0</v>
      </c>
      <c r="Z1123" s="4"/>
    </row>
    <row r="1124" spans="1:26" x14ac:dyDescent="0.25">
      <c r="A1124" s="34">
        <v>2</v>
      </c>
      <c r="B1124" s="31">
        <v>2</v>
      </c>
      <c r="C1124" s="4" t="s">
        <v>2008</v>
      </c>
      <c r="D1124" s="4" t="s">
        <v>2005</v>
      </c>
      <c r="E1124" s="4" t="s">
        <v>2006</v>
      </c>
      <c r="F1124" s="4" t="s">
        <v>1581</v>
      </c>
      <c r="G1124" s="4" t="s">
        <v>2007</v>
      </c>
      <c r="H1124" s="4" t="s">
        <v>369</v>
      </c>
      <c r="I1124" s="24">
        <v>205.68</v>
      </c>
      <c r="J1124" s="24">
        <v>138.18</v>
      </c>
      <c r="K1124" s="24">
        <v>14.45</v>
      </c>
      <c r="M1124" s="24">
        <v>0.48</v>
      </c>
      <c r="O1124" s="24">
        <v>3.19</v>
      </c>
      <c r="P1124" s="24">
        <v>9.0500000000000007</v>
      </c>
      <c r="Q1124" s="24">
        <v>0.05</v>
      </c>
      <c r="R1124" s="24">
        <v>3.28</v>
      </c>
      <c r="T1124" s="24">
        <v>37</v>
      </c>
      <c r="X1124" s="24">
        <f t="shared" si="44"/>
        <v>205.68</v>
      </c>
      <c r="Y1124" s="8">
        <f t="shared" si="45"/>
        <v>0</v>
      </c>
      <c r="Z1124" s="4"/>
    </row>
    <row r="1125" spans="1:26" x14ac:dyDescent="0.25">
      <c r="A1125" s="34">
        <v>3</v>
      </c>
      <c r="B1125" s="31">
        <v>3</v>
      </c>
      <c r="C1125" s="4" t="s">
        <v>2009</v>
      </c>
      <c r="D1125" s="4" t="s">
        <v>2005</v>
      </c>
      <c r="E1125" s="4" t="s">
        <v>2006</v>
      </c>
      <c r="F1125" s="4" t="s">
        <v>1581</v>
      </c>
      <c r="G1125" s="4" t="s">
        <v>2007</v>
      </c>
      <c r="H1125" s="4" t="s">
        <v>391</v>
      </c>
      <c r="I1125" s="24">
        <v>157.21</v>
      </c>
      <c r="J1125" s="24">
        <v>101.58</v>
      </c>
      <c r="K1125" s="24">
        <v>10</v>
      </c>
      <c r="N1125" s="24">
        <v>2.27</v>
      </c>
      <c r="O1125" s="24">
        <v>1.07</v>
      </c>
      <c r="P1125" s="24">
        <v>0.06</v>
      </c>
      <c r="R1125" s="24">
        <v>1.6</v>
      </c>
      <c r="T1125" s="24">
        <v>40.630000000000003</v>
      </c>
      <c r="X1125" s="24">
        <f t="shared" si="44"/>
        <v>157.20999999999998</v>
      </c>
      <c r="Y1125" s="8">
        <f t="shared" si="45"/>
        <v>0</v>
      </c>
      <c r="Z1125" s="4"/>
    </row>
    <row r="1126" spans="1:26" x14ac:dyDescent="0.25">
      <c r="A1126" s="34">
        <v>61</v>
      </c>
      <c r="B1126" s="31">
        <v>61</v>
      </c>
      <c r="C1126" s="4" t="s">
        <v>2105</v>
      </c>
      <c r="D1126" s="4" t="s">
        <v>1996</v>
      </c>
      <c r="E1126" s="4" t="s">
        <v>2006</v>
      </c>
      <c r="F1126" s="4" t="s">
        <v>1581</v>
      </c>
      <c r="G1126" s="4" t="s">
        <v>2106</v>
      </c>
      <c r="H1126" s="4" t="s">
        <v>19</v>
      </c>
      <c r="I1126" s="24">
        <v>242.5</v>
      </c>
      <c r="J1126" s="24">
        <v>143.36000000000001</v>
      </c>
      <c r="K1126" s="24">
        <v>16.8</v>
      </c>
      <c r="L1126" s="24">
        <v>56</v>
      </c>
      <c r="N1126" s="24">
        <v>6.72</v>
      </c>
      <c r="O1126" s="24">
        <v>6</v>
      </c>
      <c r="P1126" s="24">
        <v>0.5</v>
      </c>
      <c r="Q1126" s="24">
        <v>9.52</v>
      </c>
      <c r="R1126" s="24">
        <v>3.6</v>
      </c>
      <c r="X1126" s="24">
        <f t="shared" si="44"/>
        <v>242.50000000000003</v>
      </c>
      <c r="Y1126" s="8">
        <f t="shared" si="45"/>
        <v>0</v>
      </c>
      <c r="Z1126" s="4"/>
    </row>
    <row r="1127" spans="1:26" x14ac:dyDescent="0.25">
      <c r="A1127" s="34">
        <v>54</v>
      </c>
      <c r="B1127" s="31">
        <v>54</v>
      </c>
      <c r="C1127" s="4" t="s">
        <v>2093</v>
      </c>
      <c r="D1127" s="4" t="s">
        <v>2091</v>
      </c>
      <c r="E1127" s="4" t="s">
        <v>2006</v>
      </c>
      <c r="F1127" s="4" t="s">
        <v>1581</v>
      </c>
      <c r="G1127" s="4" t="s">
        <v>2094</v>
      </c>
      <c r="H1127" s="4" t="s">
        <v>791</v>
      </c>
      <c r="I1127" s="24">
        <v>217.57</v>
      </c>
      <c r="J1127" s="24">
        <v>189.46</v>
      </c>
      <c r="K1127" s="24">
        <v>15.13</v>
      </c>
      <c r="N1127" s="24">
        <v>0.91</v>
      </c>
      <c r="O1127" s="24">
        <v>2.2200000000000002</v>
      </c>
      <c r="P1127" s="24">
        <v>0.2</v>
      </c>
      <c r="R1127" s="24">
        <v>3.01</v>
      </c>
      <c r="S1127" s="24">
        <v>0.83</v>
      </c>
      <c r="T1127" s="24">
        <v>5</v>
      </c>
      <c r="W1127" s="24">
        <v>0.81</v>
      </c>
      <c r="X1127" s="24">
        <f t="shared" si="44"/>
        <v>217.57</v>
      </c>
      <c r="Y1127" s="8">
        <f t="shared" si="45"/>
        <v>0</v>
      </c>
      <c r="Z1127" s="4"/>
    </row>
    <row r="1128" spans="1:26" x14ac:dyDescent="0.25">
      <c r="A1128" s="34">
        <v>25</v>
      </c>
      <c r="B1128" s="31">
        <v>25</v>
      </c>
      <c r="C1128" s="4" t="s">
        <v>2045</v>
      </c>
      <c r="D1128" s="4" t="s">
        <v>2036</v>
      </c>
      <c r="E1128" s="4" t="s">
        <v>2006</v>
      </c>
      <c r="F1128" s="4" t="s">
        <v>1581</v>
      </c>
      <c r="G1128" s="4" t="s">
        <v>1668</v>
      </c>
      <c r="H1128" s="4" t="s">
        <v>245</v>
      </c>
      <c r="I1128" s="24">
        <v>178.35</v>
      </c>
      <c r="J1128" s="24">
        <v>154.41</v>
      </c>
      <c r="K1128" s="24">
        <v>6.25</v>
      </c>
      <c r="N1128" s="24">
        <v>3.41</v>
      </c>
      <c r="O1128" s="24">
        <v>2.4900000000000002</v>
      </c>
      <c r="P1128" s="24">
        <v>0.85</v>
      </c>
      <c r="R1128" s="24">
        <v>5.34</v>
      </c>
      <c r="S1128" s="24">
        <v>1.35</v>
      </c>
      <c r="T1128" s="24">
        <v>0.72</v>
      </c>
      <c r="W1128" s="24">
        <v>3.53</v>
      </c>
      <c r="X1128" s="24">
        <f t="shared" si="44"/>
        <v>178.35</v>
      </c>
      <c r="Y1128" s="8">
        <f t="shared" si="45"/>
        <v>0</v>
      </c>
      <c r="Z1128" s="4"/>
    </row>
    <row r="1129" spans="1:26" x14ac:dyDescent="0.25">
      <c r="A1129" s="34">
        <v>42</v>
      </c>
      <c r="B1129" s="31">
        <v>42</v>
      </c>
      <c r="C1129" s="4" t="s">
        <v>2075</v>
      </c>
      <c r="D1129" s="4" t="s">
        <v>2075</v>
      </c>
      <c r="E1129" s="4" t="s">
        <v>2006</v>
      </c>
      <c r="F1129" s="4" t="s">
        <v>1581</v>
      </c>
      <c r="G1129" s="4" t="s">
        <v>2076</v>
      </c>
      <c r="H1129" s="4" t="s">
        <v>154</v>
      </c>
      <c r="I1129" s="24">
        <v>741.83</v>
      </c>
      <c r="J1129" s="24">
        <v>150.4</v>
      </c>
      <c r="N1129" s="24">
        <v>7</v>
      </c>
      <c r="O1129" s="24">
        <v>3</v>
      </c>
      <c r="R1129" s="24">
        <v>7.81</v>
      </c>
      <c r="T1129" s="24">
        <v>573.62</v>
      </c>
      <c r="X1129" s="24">
        <f t="shared" si="44"/>
        <v>741.83</v>
      </c>
      <c r="Y1129" s="8">
        <f t="shared" si="45"/>
        <v>0</v>
      </c>
      <c r="Z1129" s="4"/>
    </row>
    <row r="1130" spans="1:26" x14ac:dyDescent="0.25">
      <c r="A1130" s="34">
        <v>43</v>
      </c>
      <c r="B1130" s="31">
        <v>43</v>
      </c>
      <c r="C1130" s="4" t="s">
        <v>1637</v>
      </c>
      <c r="D1130" s="4" t="s">
        <v>2075</v>
      </c>
      <c r="E1130" s="4" t="s">
        <v>2006</v>
      </c>
      <c r="F1130" s="4" t="s">
        <v>1581</v>
      </c>
      <c r="G1130" s="4" t="s">
        <v>2076</v>
      </c>
      <c r="H1130" s="4" t="s">
        <v>230</v>
      </c>
      <c r="I1130" s="24">
        <v>1010.69</v>
      </c>
      <c r="J1130" s="24">
        <v>265.26</v>
      </c>
      <c r="K1130" s="24">
        <v>18.77</v>
      </c>
      <c r="L1130" s="24">
        <v>27.3</v>
      </c>
      <c r="N1130" s="24">
        <v>1.28</v>
      </c>
      <c r="O1130" s="24">
        <v>4.97</v>
      </c>
      <c r="P1130" s="24">
        <v>1.45</v>
      </c>
      <c r="Q1130" s="24">
        <v>3.04</v>
      </c>
      <c r="R1130" s="24">
        <v>20.02</v>
      </c>
      <c r="T1130" s="24">
        <v>668.6</v>
      </c>
      <c r="X1130" s="24">
        <f t="shared" si="44"/>
        <v>1010.69</v>
      </c>
      <c r="Y1130" s="8">
        <f t="shared" si="45"/>
        <v>0</v>
      </c>
      <c r="Z1130" s="4"/>
    </row>
    <row r="1131" spans="1:26" x14ac:dyDescent="0.25">
      <c r="A1131" s="34">
        <v>75</v>
      </c>
      <c r="B1131" s="31">
        <v>76</v>
      </c>
      <c r="C1131" s="4" t="s">
        <v>2132</v>
      </c>
      <c r="D1131" s="4" t="s">
        <v>2133</v>
      </c>
      <c r="E1131" s="4" t="s">
        <v>2006</v>
      </c>
      <c r="F1131" s="4" t="s">
        <v>1581</v>
      </c>
      <c r="G1131" s="4" t="s">
        <v>2134</v>
      </c>
      <c r="H1131" s="4" t="s">
        <v>1797</v>
      </c>
      <c r="I1131" s="24">
        <v>1473.66</v>
      </c>
      <c r="J1131" s="24">
        <v>366.24</v>
      </c>
      <c r="K1131" s="24">
        <v>35.840000000000003</v>
      </c>
      <c r="M1131" s="24">
        <v>1.68</v>
      </c>
      <c r="N1131" s="24">
        <v>4.68</v>
      </c>
      <c r="O1131" s="24">
        <v>4</v>
      </c>
      <c r="P1131" s="24">
        <v>6.16</v>
      </c>
      <c r="Q1131" s="24">
        <v>3.5</v>
      </c>
      <c r="R1131" s="24">
        <v>6</v>
      </c>
      <c r="T1131" s="24">
        <v>1045.56</v>
      </c>
      <c r="X1131" s="24">
        <f t="shared" si="44"/>
        <v>1473.66</v>
      </c>
      <c r="Y1131" s="8">
        <f t="shared" si="45"/>
        <v>0</v>
      </c>
      <c r="Z1131" s="4"/>
    </row>
    <row r="1132" spans="1:26" x14ac:dyDescent="0.25">
      <c r="A1132" s="34">
        <v>19</v>
      </c>
      <c r="B1132" s="31">
        <v>19</v>
      </c>
      <c r="C1132" s="4" t="s">
        <v>2035</v>
      </c>
      <c r="D1132" s="4" t="s">
        <v>2036</v>
      </c>
      <c r="E1132" s="4" t="s">
        <v>2006</v>
      </c>
      <c r="F1132" s="4" t="s">
        <v>1581</v>
      </c>
      <c r="G1132" s="4" t="s">
        <v>2037</v>
      </c>
      <c r="H1132" s="4" t="s">
        <v>13</v>
      </c>
      <c r="I1132" s="24">
        <v>224</v>
      </c>
      <c r="J1132" s="24">
        <v>170.2</v>
      </c>
      <c r="K1132" s="24">
        <v>16.91</v>
      </c>
      <c r="M1132" s="24">
        <v>1.82</v>
      </c>
      <c r="O1132" s="24">
        <v>2.4300000000000002</v>
      </c>
      <c r="P1132" s="24">
        <v>7.18</v>
      </c>
      <c r="Q1132" s="24">
        <v>3.98</v>
      </c>
      <c r="R1132" s="24">
        <v>3.48</v>
      </c>
      <c r="T1132" s="24">
        <v>18</v>
      </c>
      <c r="X1132" s="24">
        <f t="shared" si="44"/>
        <v>223.99999999999997</v>
      </c>
      <c r="Y1132" s="8">
        <f t="shared" si="45"/>
        <v>0</v>
      </c>
      <c r="Z1132" s="4"/>
    </row>
    <row r="1133" spans="1:26" x14ac:dyDescent="0.25">
      <c r="A1133" s="34">
        <v>59</v>
      </c>
      <c r="B1133" s="31">
        <v>59</v>
      </c>
      <c r="C1133" s="4" t="s">
        <v>2102</v>
      </c>
      <c r="D1133" s="4" t="s">
        <v>1996</v>
      </c>
      <c r="E1133" s="4" t="s">
        <v>2006</v>
      </c>
      <c r="F1133" s="4" t="s">
        <v>1581</v>
      </c>
      <c r="G1133" s="4" t="s">
        <v>2103</v>
      </c>
      <c r="H1133" s="4" t="s">
        <v>391</v>
      </c>
      <c r="I1133" s="24">
        <v>63.6</v>
      </c>
      <c r="J1133" s="24">
        <v>51.24</v>
      </c>
      <c r="K1133" s="24">
        <v>8.07</v>
      </c>
      <c r="N1133" s="24">
        <v>0.83</v>
      </c>
      <c r="O1133" s="24">
        <v>0.68</v>
      </c>
      <c r="P1133" s="24">
        <v>0.62</v>
      </c>
      <c r="R1133" s="24">
        <v>1.67</v>
      </c>
      <c r="T1133" s="24">
        <v>0.27</v>
      </c>
      <c r="W1133" s="24">
        <v>0.22</v>
      </c>
      <c r="X1133" s="24">
        <f t="shared" si="44"/>
        <v>63.6</v>
      </c>
      <c r="Y1133" s="8">
        <f t="shared" si="45"/>
        <v>0</v>
      </c>
      <c r="Z1133" s="4"/>
    </row>
    <row r="1134" spans="1:26" x14ac:dyDescent="0.25">
      <c r="A1134" s="34">
        <v>44</v>
      </c>
      <c r="B1134" s="31">
        <v>44</v>
      </c>
      <c r="C1134" s="4" t="s">
        <v>2077</v>
      </c>
      <c r="D1134" s="4" t="s">
        <v>2075</v>
      </c>
      <c r="E1134" s="4" t="s">
        <v>2006</v>
      </c>
      <c r="F1134" s="4" t="s">
        <v>1581</v>
      </c>
      <c r="G1134" s="4" t="s">
        <v>2078</v>
      </c>
      <c r="H1134" s="4" t="s">
        <v>19</v>
      </c>
      <c r="I1134" s="24">
        <v>147.46</v>
      </c>
      <c r="J1134" s="24">
        <v>110.67</v>
      </c>
      <c r="K1134" s="24">
        <v>0.63</v>
      </c>
      <c r="N1134" s="24">
        <v>3.77</v>
      </c>
      <c r="O1134" s="24">
        <v>1.69</v>
      </c>
      <c r="P1134" s="24">
        <v>0.33</v>
      </c>
      <c r="R1134" s="24">
        <v>3.7</v>
      </c>
      <c r="S1134" s="24">
        <v>0.01</v>
      </c>
      <c r="T1134" s="24">
        <v>25.31</v>
      </c>
      <c r="W1134" s="24">
        <v>1.35</v>
      </c>
      <c r="X1134" s="24">
        <f t="shared" si="44"/>
        <v>147.45999999999998</v>
      </c>
      <c r="Y1134" s="8">
        <f t="shared" si="45"/>
        <v>0</v>
      </c>
      <c r="Z1134" s="4"/>
    </row>
    <row r="1135" spans="1:26" x14ac:dyDescent="0.25">
      <c r="A1135" s="34">
        <v>26</v>
      </c>
      <c r="B1135" s="31">
        <v>26</v>
      </c>
      <c r="C1135" s="4" t="s">
        <v>2046</v>
      </c>
      <c r="D1135" s="4" t="s">
        <v>2036</v>
      </c>
      <c r="E1135" s="4" t="s">
        <v>2006</v>
      </c>
      <c r="F1135" s="4" t="s">
        <v>1581</v>
      </c>
      <c r="G1135" s="4" t="s">
        <v>2047</v>
      </c>
      <c r="H1135" s="4" t="s">
        <v>213</v>
      </c>
      <c r="I1135" s="24">
        <v>181.22</v>
      </c>
      <c r="J1135" s="24">
        <v>101.67</v>
      </c>
      <c r="K1135" s="24">
        <v>3.24</v>
      </c>
      <c r="N1135" s="24">
        <v>1.5</v>
      </c>
      <c r="O1135" s="24">
        <v>1.3</v>
      </c>
      <c r="Q1135" s="24">
        <v>1.9</v>
      </c>
      <c r="R1135" s="24">
        <v>1.1499999999999999</v>
      </c>
      <c r="S1135" s="24">
        <v>0.46</v>
      </c>
      <c r="T1135" s="24">
        <v>70</v>
      </c>
      <c r="X1135" s="24">
        <f t="shared" si="44"/>
        <v>181.22</v>
      </c>
      <c r="Y1135" s="8">
        <f t="shared" si="45"/>
        <v>0</v>
      </c>
      <c r="Z1135" s="4"/>
    </row>
    <row r="1136" spans="1:26" x14ac:dyDescent="0.25">
      <c r="A1136" s="34">
        <v>63</v>
      </c>
      <c r="B1136" s="31">
        <v>63</v>
      </c>
      <c r="C1136" s="4" t="s">
        <v>2109</v>
      </c>
      <c r="D1136" s="4" t="s">
        <v>1996</v>
      </c>
      <c r="E1136" s="4" t="s">
        <v>2006</v>
      </c>
      <c r="F1136" s="4" t="s">
        <v>1581</v>
      </c>
      <c r="G1136" s="4" t="s">
        <v>2110</v>
      </c>
      <c r="H1136" s="4" t="s">
        <v>2111</v>
      </c>
      <c r="I1136" s="24">
        <v>210.45</v>
      </c>
      <c r="J1136" s="24">
        <v>176.28</v>
      </c>
      <c r="K1136" s="24">
        <v>14.24</v>
      </c>
      <c r="M1136" s="24">
        <v>1</v>
      </c>
      <c r="N1136" s="24">
        <v>3.28</v>
      </c>
      <c r="O1136" s="24">
        <v>2</v>
      </c>
      <c r="Q1136" s="24">
        <v>0.45</v>
      </c>
      <c r="R1136" s="24">
        <v>4.2</v>
      </c>
      <c r="T1136" s="24">
        <v>9</v>
      </c>
      <c r="X1136" s="24">
        <f t="shared" si="44"/>
        <v>210.45</v>
      </c>
      <c r="Y1136" s="8">
        <f t="shared" si="45"/>
        <v>0</v>
      </c>
      <c r="Z1136" s="4"/>
    </row>
    <row r="1137" spans="1:26" x14ac:dyDescent="0.25">
      <c r="A1137" s="34">
        <v>52</v>
      </c>
      <c r="B1137" s="31">
        <v>52</v>
      </c>
      <c r="C1137" s="4" t="s">
        <v>2089</v>
      </c>
      <c r="D1137" s="4" t="s">
        <v>2089</v>
      </c>
      <c r="E1137" s="4" t="s">
        <v>2006</v>
      </c>
      <c r="F1137" s="4" t="s">
        <v>1581</v>
      </c>
      <c r="G1137" s="4" t="s">
        <v>685</v>
      </c>
      <c r="H1137" s="4" t="s">
        <v>19</v>
      </c>
      <c r="I1137" s="24">
        <v>453.03</v>
      </c>
      <c r="J1137" s="24">
        <v>130.81</v>
      </c>
      <c r="K1137" s="24">
        <v>58.58</v>
      </c>
      <c r="L1137" s="24">
        <v>9.5399999999999991</v>
      </c>
      <c r="M1137" s="24">
        <v>0.17</v>
      </c>
      <c r="N1137" s="24">
        <v>1.32</v>
      </c>
      <c r="O1137" s="24">
        <v>1.72</v>
      </c>
      <c r="P1137" s="24">
        <v>0.06</v>
      </c>
      <c r="Q1137" s="24">
        <v>6.5</v>
      </c>
      <c r="R1137" s="24">
        <v>6.36</v>
      </c>
      <c r="T1137" s="24">
        <v>237.64</v>
      </c>
      <c r="W1137" s="24">
        <v>0.33</v>
      </c>
      <c r="X1137" s="24">
        <f t="shared" si="44"/>
        <v>453.02999999999992</v>
      </c>
      <c r="Y1137" s="8">
        <f t="shared" si="45"/>
        <v>0</v>
      </c>
      <c r="Z1137" s="4"/>
    </row>
    <row r="1138" spans="1:26" x14ac:dyDescent="0.25">
      <c r="A1138" s="34">
        <v>13</v>
      </c>
      <c r="B1138" s="31">
        <v>13</v>
      </c>
      <c r="C1138" s="4" t="s">
        <v>2026</v>
      </c>
      <c r="D1138" s="4" t="s">
        <v>2022</v>
      </c>
      <c r="E1138" s="4" t="s">
        <v>2006</v>
      </c>
      <c r="F1138" s="4" t="s">
        <v>1581</v>
      </c>
      <c r="G1138" s="4" t="s">
        <v>2027</v>
      </c>
      <c r="H1138" s="4" t="s">
        <v>369</v>
      </c>
      <c r="I1138" s="24">
        <v>264.5</v>
      </c>
      <c r="J1138" s="24">
        <v>227.46</v>
      </c>
      <c r="K1138" s="24">
        <v>11.81</v>
      </c>
      <c r="L1138" s="24">
        <v>1.8</v>
      </c>
      <c r="M1138" s="24">
        <v>2.02</v>
      </c>
      <c r="N1138" s="24">
        <v>1.68</v>
      </c>
      <c r="O1138" s="24">
        <v>5.3</v>
      </c>
      <c r="P1138" s="24">
        <v>5</v>
      </c>
      <c r="Q1138" s="24">
        <v>1</v>
      </c>
      <c r="R1138" s="24">
        <v>8.43</v>
      </c>
      <c r="X1138" s="24">
        <f t="shared" si="44"/>
        <v>264.50000000000006</v>
      </c>
      <c r="Y1138" s="8">
        <f t="shared" si="45"/>
        <v>0</v>
      </c>
      <c r="Z1138" s="4"/>
    </row>
    <row r="1139" spans="1:26" x14ac:dyDescent="0.25">
      <c r="A1139" s="34">
        <v>14</v>
      </c>
      <c r="B1139" s="31">
        <v>14</v>
      </c>
      <c r="C1139" s="4" t="s">
        <v>2028</v>
      </c>
      <c r="D1139" s="4" t="s">
        <v>2022</v>
      </c>
      <c r="E1139" s="4" t="s">
        <v>2006</v>
      </c>
      <c r="F1139" s="4" t="s">
        <v>1581</v>
      </c>
      <c r="G1139" s="4" t="s">
        <v>2029</v>
      </c>
      <c r="H1139" s="4" t="s">
        <v>485</v>
      </c>
      <c r="I1139" s="24">
        <v>82.9</v>
      </c>
      <c r="J1139" s="24">
        <v>70.099999999999994</v>
      </c>
      <c r="K1139" s="24">
        <v>7.08</v>
      </c>
      <c r="M1139" s="24">
        <v>1.1299999999999999</v>
      </c>
      <c r="N1139" s="24">
        <v>0.41</v>
      </c>
      <c r="O1139" s="24">
        <v>2.09</v>
      </c>
      <c r="R1139" s="24">
        <v>2.09</v>
      </c>
      <c r="X1139" s="24">
        <f t="shared" si="44"/>
        <v>82.899999999999991</v>
      </c>
      <c r="Y1139" s="8">
        <f t="shared" si="45"/>
        <v>0</v>
      </c>
      <c r="Z1139" s="4"/>
    </row>
    <row r="1140" spans="1:26" x14ac:dyDescent="0.25">
      <c r="A1140" s="34">
        <v>57</v>
      </c>
      <c r="B1140" s="31">
        <v>57</v>
      </c>
      <c r="C1140" s="4" t="s">
        <v>2098</v>
      </c>
      <c r="D1140" s="4" t="s">
        <v>2091</v>
      </c>
      <c r="E1140" s="4" t="s">
        <v>2006</v>
      </c>
      <c r="F1140" s="4" t="s">
        <v>1581</v>
      </c>
      <c r="G1140" s="4" t="s">
        <v>2099</v>
      </c>
      <c r="H1140" s="4" t="s">
        <v>2100</v>
      </c>
      <c r="I1140" s="24">
        <v>139.6</v>
      </c>
      <c r="J1140" s="24">
        <v>116.28</v>
      </c>
      <c r="K1140" s="24">
        <v>15</v>
      </c>
      <c r="L1140" s="24">
        <v>0.57999999999999996</v>
      </c>
      <c r="N1140" s="24">
        <v>0.35</v>
      </c>
      <c r="O1140" s="24">
        <v>1.76</v>
      </c>
      <c r="P1140" s="24">
        <v>0.21</v>
      </c>
      <c r="R1140" s="24">
        <v>3.39</v>
      </c>
      <c r="W1140" s="24">
        <v>1.42</v>
      </c>
      <c r="Y1140" s="8"/>
      <c r="Z1140" s="4"/>
    </row>
    <row r="1141" spans="1:26" x14ac:dyDescent="0.25">
      <c r="A1141" s="34">
        <v>34</v>
      </c>
      <c r="B1141" s="31">
        <v>34</v>
      </c>
      <c r="C1141" s="4" t="s">
        <v>2060</v>
      </c>
      <c r="D1141" s="4" t="s">
        <v>2057</v>
      </c>
      <c r="E1141" s="4" t="s">
        <v>2006</v>
      </c>
      <c r="F1141" s="4" t="s">
        <v>1581</v>
      </c>
      <c r="G1141" s="4" t="s">
        <v>2061</v>
      </c>
      <c r="H1141" s="4" t="s">
        <v>429</v>
      </c>
      <c r="I1141" s="24">
        <v>183.15</v>
      </c>
      <c r="J1141" s="24">
        <v>158.69999999999999</v>
      </c>
      <c r="K1141" s="24">
        <v>15.35</v>
      </c>
      <c r="M1141" s="24">
        <v>1.68</v>
      </c>
      <c r="O1141" s="24">
        <v>4.01</v>
      </c>
      <c r="R1141" s="24">
        <v>3.41</v>
      </c>
      <c r="X1141" s="24">
        <f t="shared" ref="X1141:X1204" si="46">SUM(J1141:W1141)</f>
        <v>183.14999999999998</v>
      </c>
      <c r="Y1141" s="8">
        <f t="shared" ref="Y1141:Y1204" si="47">I1141-X1141</f>
        <v>0</v>
      </c>
      <c r="Z1141" s="4"/>
    </row>
    <row r="1142" spans="1:26" x14ac:dyDescent="0.25">
      <c r="A1142" s="34">
        <v>67</v>
      </c>
      <c r="B1142" s="31">
        <v>67</v>
      </c>
      <c r="C1142" s="4" t="s">
        <v>2119</v>
      </c>
      <c r="D1142" s="4" t="s">
        <v>2114</v>
      </c>
      <c r="E1142" s="4" t="s">
        <v>2006</v>
      </c>
      <c r="F1142" s="4" t="s">
        <v>1581</v>
      </c>
      <c r="G1142" s="4" t="s">
        <v>2061</v>
      </c>
      <c r="H1142" s="4" t="s">
        <v>391</v>
      </c>
      <c r="I1142" s="24">
        <v>248</v>
      </c>
      <c r="J1142" s="24">
        <v>196.8</v>
      </c>
      <c r="K1142" s="24">
        <v>10</v>
      </c>
      <c r="N1142" s="24">
        <v>4.99</v>
      </c>
      <c r="O1142" s="24">
        <v>4</v>
      </c>
      <c r="P1142" s="24">
        <v>0.71</v>
      </c>
      <c r="Q1142" s="24">
        <v>1.1299999999999999</v>
      </c>
      <c r="R1142" s="24">
        <v>4.37</v>
      </c>
      <c r="T1142" s="24">
        <v>26</v>
      </c>
      <c r="X1142" s="24">
        <f t="shared" si="46"/>
        <v>248.00000000000003</v>
      </c>
      <c r="Y1142" s="8">
        <f t="shared" si="47"/>
        <v>0</v>
      </c>
      <c r="Z1142" s="4"/>
    </row>
    <row r="1143" spans="1:26" x14ac:dyDescent="0.25">
      <c r="A1143" s="34">
        <v>74</v>
      </c>
      <c r="B1143" s="31">
        <v>74</v>
      </c>
      <c r="C1143" s="4" t="s">
        <v>2130</v>
      </c>
      <c r="D1143" s="4" t="s">
        <v>2126</v>
      </c>
      <c r="E1143" s="4" t="s">
        <v>2006</v>
      </c>
      <c r="F1143" s="4" t="s">
        <v>1581</v>
      </c>
      <c r="G1143" s="4" t="s">
        <v>2131</v>
      </c>
      <c r="H1143" s="4" t="s">
        <v>572</v>
      </c>
      <c r="I1143" s="24">
        <v>53.86</v>
      </c>
      <c r="J1143" s="24">
        <v>34.950000000000003</v>
      </c>
      <c r="K1143" s="24">
        <v>8.57</v>
      </c>
      <c r="L1143" s="24">
        <v>2.41</v>
      </c>
      <c r="N1143" s="24">
        <v>7</v>
      </c>
      <c r="O1143" s="24">
        <v>0.21</v>
      </c>
      <c r="R1143" s="24">
        <v>0.72</v>
      </c>
      <c r="X1143" s="24">
        <f t="shared" si="46"/>
        <v>53.860000000000007</v>
      </c>
      <c r="Y1143" s="8">
        <f t="shared" si="47"/>
        <v>0</v>
      </c>
      <c r="Z1143" s="4"/>
    </row>
    <row r="1144" spans="1:26" x14ac:dyDescent="0.25">
      <c r="A1144" s="34">
        <v>79</v>
      </c>
      <c r="B1144" s="31">
        <v>80</v>
      </c>
      <c r="C1144" s="4" t="s">
        <v>2138</v>
      </c>
      <c r="D1144" s="4" t="s">
        <v>2138</v>
      </c>
      <c r="E1144" s="4" t="s">
        <v>2006</v>
      </c>
      <c r="F1144" s="4" t="s">
        <v>1581</v>
      </c>
      <c r="G1144" s="4" t="s">
        <v>2144</v>
      </c>
      <c r="H1144" s="4" t="s">
        <v>2145</v>
      </c>
      <c r="I1144" s="24">
        <v>221.08</v>
      </c>
      <c r="J1144" s="24">
        <v>171.5</v>
      </c>
      <c r="K1144" s="24">
        <v>33.5</v>
      </c>
      <c r="M1144" s="24">
        <v>4.1399999999999997</v>
      </c>
      <c r="N1144" s="24">
        <v>1.65</v>
      </c>
      <c r="O1144" s="24">
        <v>3</v>
      </c>
      <c r="P1144" s="24">
        <v>0.5</v>
      </c>
      <c r="Q1144" s="24">
        <v>2.1</v>
      </c>
      <c r="R1144" s="24">
        <v>4.6900000000000004</v>
      </c>
      <c r="X1144" s="24">
        <f t="shared" si="46"/>
        <v>221.07999999999998</v>
      </c>
      <c r="Y1144" s="8">
        <f t="shared" si="47"/>
        <v>0</v>
      </c>
      <c r="Z1144" s="4"/>
    </row>
    <row r="1145" spans="1:26" x14ac:dyDescent="0.25">
      <c r="A1145" s="34">
        <v>77</v>
      </c>
      <c r="B1145" s="31">
        <v>78</v>
      </c>
      <c r="C1145" s="4" t="s">
        <v>2137</v>
      </c>
      <c r="D1145" s="4" t="s">
        <v>2138</v>
      </c>
      <c r="E1145" s="4" t="s">
        <v>2006</v>
      </c>
      <c r="F1145" s="4" t="s">
        <v>1581</v>
      </c>
      <c r="G1145" s="4" t="s">
        <v>2139</v>
      </c>
      <c r="H1145" s="4" t="s">
        <v>2140</v>
      </c>
      <c r="I1145" s="24">
        <v>231.28</v>
      </c>
      <c r="J1145" s="24">
        <v>198.46</v>
      </c>
      <c r="K1145" s="24">
        <v>16.28</v>
      </c>
      <c r="L1145" s="24">
        <v>4.4800000000000004</v>
      </c>
      <c r="M1145" s="24">
        <v>2.2400000000000002</v>
      </c>
      <c r="O1145" s="24">
        <v>2</v>
      </c>
      <c r="P1145" s="24">
        <v>1</v>
      </c>
      <c r="Q1145" s="24">
        <v>3</v>
      </c>
      <c r="R1145" s="24">
        <v>3.82</v>
      </c>
      <c r="X1145" s="24">
        <f t="shared" si="46"/>
        <v>231.28</v>
      </c>
      <c r="Y1145" s="8">
        <f t="shared" si="47"/>
        <v>0</v>
      </c>
      <c r="Z1145" s="4"/>
    </row>
    <row r="1146" spans="1:26" x14ac:dyDescent="0.25">
      <c r="A1146" s="34">
        <v>83</v>
      </c>
      <c r="B1146" s="31">
        <v>84</v>
      </c>
      <c r="C1146" s="4" t="s">
        <v>2150</v>
      </c>
      <c r="D1146" s="4" t="s">
        <v>2147</v>
      </c>
      <c r="E1146" s="4" t="s">
        <v>2006</v>
      </c>
      <c r="F1146" s="4" t="s">
        <v>1581</v>
      </c>
      <c r="G1146" s="4" t="s">
        <v>2151</v>
      </c>
      <c r="H1146" s="4" t="s">
        <v>245</v>
      </c>
      <c r="I1146" s="24">
        <v>163.5</v>
      </c>
      <c r="J1146" s="24">
        <v>81.06</v>
      </c>
      <c r="K1146" s="24">
        <v>51.28</v>
      </c>
      <c r="L1146" s="24">
        <v>9.1999999999999993</v>
      </c>
      <c r="N1146" s="24">
        <v>1</v>
      </c>
      <c r="O1146" s="24">
        <v>9.1999999999999993</v>
      </c>
      <c r="P1146" s="24">
        <v>1.34</v>
      </c>
      <c r="Q1146" s="24">
        <v>5.89</v>
      </c>
      <c r="R1146" s="24">
        <v>4.53</v>
      </c>
      <c r="X1146" s="24">
        <f t="shared" si="46"/>
        <v>163.49999999999997</v>
      </c>
      <c r="Y1146" s="8">
        <f t="shared" si="47"/>
        <v>0</v>
      </c>
      <c r="Z1146" s="4"/>
    </row>
    <row r="1147" spans="1:26" x14ac:dyDescent="0.25">
      <c r="A1147" s="34">
        <v>62</v>
      </c>
      <c r="B1147" s="31">
        <v>62</v>
      </c>
      <c r="C1147" s="4" t="s">
        <v>2107</v>
      </c>
      <c r="D1147" s="4" t="s">
        <v>1996</v>
      </c>
      <c r="E1147" s="4" t="s">
        <v>2006</v>
      </c>
      <c r="F1147" s="4" t="s">
        <v>1581</v>
      </c>
      <c r="G1147" s="4" t="s">
        <v>2108</v>
      </c>
      <c r="H1147" s="4" t="s">
        <v>19</v>
      </c>
      <c r="I1147" s="24">
        <v>210.18</v>
      </c>
      <c r="J1147" s="24">
        <v>151.75</v>
      </c>
      <c r="K1147" s="24">
        <v>39.24</v>
      </c>
      <c r="L1147" s="24">
        <v>6.12</v>
      </c>
      <c r="M1147" s="24">
        <v>1.56</v>
      </c>
      <c r="O1147" s="24">
        <v>3.03</v>
      </c>
      <c r="P1147" s="24">
        <v>0.74</v>
      </c>
      <c r="Q1147" s="24">
        <v>2.36</v>
      </c>
      <c r="R1147" s="24">
        <v>5.38</v>
      </c>
      <c r="X1147" s="24">
        <f t="shared" si="46"/>
        <v>210.18000000000004</v>
      </c>
      <c r="Y1147" s="8">
        <f t="shared" si="47"/>
        <v>0</v>
      </c>
      <c r="Z1147" s="4"/>
    </row>
    <row r="1148" spans="1:26" x14ac:dyDescent="0.25">
      <c r="A1148" s="34">
        <v>60</v>
      </c>
      <c r="B1148" s="31">
        <v>60</v>
      </c>
      <c r="C1148" s="4" t="s">
        <v>2104</v>
      </c>
      <c r="D1148" s="4" t="s">
        <v>1996</v>
      </c>
      <c r="E1148" s="4" t="s">
        <v>2006</v>
      </c>
      <c r="F1148" s="4" t="s">
        <v>1581</v>
      </c>
      <c r="G1148" s="4" t="s">
        <v>1964</v>
      </c>
      <c r="H1148" s="4" t="s">
        <v>19</v>
      </c>
      <c r="I1148" s="24">
        <v>63.94</v>
      </c>
      <c r="J1148" s="24">
        <v>44</v>
      </c>
      <c r="K1148" s="24">
        <v>14.36</v>
      </c>
      <c r="N1148" s="24">
        <v>2.9</v>
      </c>
      <c r="O1148" s="24">
        <v>0.72</v>
      </c>
      <c r="P1148" s="24">
        <v>0.19</v>
      </c>
      <c r="R1148" s="24">
        <v>1.62</v>
      </c>
      <c r="S1148" s="24">
        <v>0.15</v>
      </c>
      <c r="X1148" s="24">
        <f t="shared" si="46"/>
        <v>63.939999999999991</v>
      </c>
      <c r="Y1148" s="8">
        <f t="shared" si="47"/>
        <v>0</v>
      </c>
      <c r="Z1148" s="4"/>
    </row>
    <row r="1149" spans="1:26" x14ac:dyDescent="0.25">
      <c r="A1149" s="34">
        <v>18</v>
      </c>
      <c r="B1149" s="31">
        <v>18</v>
      </c>
      <c r="C1149" s="4" t="s">
        <v>2033</v>
      </c>
      <c r="D1149" s="4" t="s">
        <v>2022</v>
      </c>
      <c r="E1149" s="4" t="s">
        <v>2006</v>
      </c>
      <c r="F1149" s="4" t="s">
        <v>1581</v>
      </c>
      <c r="G1149" s="4" t="s">
        <v>2034</v>
      </c>
      <c r="H1149" s="4" t="s">
        <v>19</v>
      </c>
      <c r="I1149" s="24">
        <v>171.21</v>
      </c>
      <c r="J1149" s="24">
        <v>146.5</v>
      </c>
      <c r="K1149" s="24">
        <v>16</v>
      </c>
      <c r="N1149" s="24">
        <v>1.92</v>
      </c>
      <c r="O1149" s="24">
        <v>2.85</v>
      </c>
      <c r="P1149" s="24">
        <v>0.74</v>
      </c>
      <c r="Q1149" s="24">
        <v>0.13</v>
      </c>
      <c r="R1149" s="24">
        <v>3.07</v>
      </c>
      <c r="X1149" s="24">
        <f t="shared" si="46"/>
        <v>171.20999999999998</v>
      </c>
      <c r="Y1149" s="8">
        <f t="shared" si="47"/>
        <v>0</v>
      </c>
      <c r="Z1149" s="4"/>
    </row>
    <row r="1150" spans="1:26" x14ac:dyDescent="0.25">
      <c r="A1150" s="34">
        <v>4</v>
      </c>
      <c r="B1150" s="31">
        <v>4</v>
      </c>
      <c r="C1150" s="4" t="s">
        <v>2010</v>
      </c>
      <c r="D1150" s="4" t="s">
        <v>2011</v>
      </c>
      <c r="E1150" s="4" t="s">
        <v>2006</v>
      </c>
      <c r="F1150" s="4" t="s">
        <v>1581</v>
      </c>
      <c r="G1150" s="4" t="s">
        <v>2012</v>
      </c>
      <c r="H1150" s="4" t="s">
        <v>960</v>
      </c>
      <c r="I1150" s="24">
        <v>116.97</v>
      </c>
      <c r="J1150" s="24">
        <v>84.6</v>
      </c>
      <c r="K1150" s="24">
        <v>18.39</v>
      </c>
      <c r="N1150" s="24">
        <v>0.13</v>
      </c>
      <c r="O1150" s="24">
        <v>2.5499999999999998</v>
      </c>
      <c r="P1150" s="24">
        <v>0.42</v>
      </c>
      <c r="Q1150" s="24">
        <v>0.13</v>
      </c>
      <c r="R1150" s="24">
        <v>7.26</v>
      </c>
      <c r="T1150" s="24">
        <v>2</v>
      </c>
      <c r="W1150" s="24">
        <v>1.49</v>
      </c>
      <c r="X1150" s="24">
        <f t="shared" si="46"/>
        <v>116.96999999999998</v>
      </c>
      <c r="Y1150" s="8">
        <f t="shared" si="47"/>
        <v>0</v>
      </c>
      <c r="Z1150" s="4"/>
    </row>
    <row r="1151" spans="1:26" x14ac:dyDescent="0.25">
      <c r="A1151" s="34">
        <v>48</v>
      </c>
      <c r="B1151" s="31">
        <v>48</v>
      </c>
      <c r="C1151" s="5" t="s">
        <v>2084</v>
      </c>
      <c r="D1151" s="4" t="s">
        <v>2081</v>
      </c>
      <c r="E1151" s="4" t="s">
        <v>2006</v>
      </c>
      <c r="F1151" s="4" t="s">
        <v>1581</v>
      </c>
      <c r="G1151" s="4" t="s">
        <v>2012</v>
      </c>
      <c r="H1151" s="4" t="s">
        <v>960</v>
      </c>
      <c r="I1151" s="24">
        <v>516.4</v>
      </c>
      <c r="J1151" s="24">
        <v>407.4</v>
      </c>
      <c r="K1151" s="24">
        <v>50</v>
      </c>
      <c r="L1151" s="24">
        <v>2.8</v>
      </c>
      <c r="M1151" s="24">
        <v>15.5</v>
      </c>
      <c r="N1151" s="24">
        <v>15.5</v>
      </c>
      <c r="O1151" s="24">
        <v>10</v>
      </c>
      <c r="P1151" s="24">
        <v>4.4000000000000004</v>
      </c>
      <c r="Q1151" s="24">
        <v>2</v>
      </c>
      <c r="R1151" s="24">
        <v>7.8</v>
      </c>
      <c r="T1151" s="24">
        <v>1</v>
      </c>
      <c r="X1151" s="24">
        <f t="shared" si="46"/>
        <v>516.4</v>
      </c>
      <c r="Y1151" s="8">
        <f t="shared" si="47"/>
        <v>0</v>
      </c>
      <c r="Z1151" s="4"/>
    </row>
    <row r="1152" spans="1:26" x14ac:dyDescent="0.25">
      <c r="A1152" s="34">
        <v>50</v>
      </c>
      <c r="B1152" s="31">
        <v>50</v>
      </c>
      <c r="C1152" s="4" t="s">
        <v>2087</v>
      </c>
      <c r="D1152" s="4" t="s">
        <v>2081</v>
      </c>
      <c r="E1152" s="4" t="s">
        <v>2006</v>
      </c>
      <c r="F1152" s="4" t="s">
        <v>1581</v>
      </c>
      <c r="G1152" s="4" t="s">
        <v>2012</v>
      </c>
      <c r="H1152" s="4" t="s">
        <v>960</v>
      </c>
      <c r="I1152" s="24">
        <v>209.98</v>
      </c>
      <c r="J1152" s="24">
        <v>149.83000000000001</v>
      </c>
      <c r="K1152" s="24">
        <v>12.35</v>
      </c>
      <c r="L1152" s="24">
        <v>0.27</v>
      </c>
      <c r="M1152" s="24">
        <v>0.71</v>
      </c>
      <c r="N1152" s="24">
        <v>0.34</v>
      </c>
      <c r="O1152" s="24">
        <v>2.13</v>
      </c>
      <c r="P1152" s="24">
        <v>0.76</v>
      </c>
      <c r="Q1152" s="24">
        <v>0.12</v>
      </c>
      <c r="R1152" s="24">
        <v>3.71</v>
      </c>
      <c r="S1152" s="24">
        <v>0.46</v>
      </c>
      <c r="T1152" s="24">
        <v>39.299999999999997</v>
      </c>
      <c r="X1152" s="24">
        <f t="shared" si="46"/>
        <v>209.98000000000002</v>
      </c>
      <c r="Y1152" s="8">
        <f t="shared" si="47"/>
        <v>0</v>
      </c>
      <c r="Z1152" s="4"/>
    </row>
    <row r="1153" spans="1:26" ht="30" x14ac:dyDescent="0.25">
      <c r="A1153" s="34">
        <v>9</v>
      </c>
      <c r="B1153" s="31">
        <v>9</v>
      </c>
      <c r="C1153" s="4" t="s">
        <v>2019</v>
      </c>
      <c r="D1153" s="4" t="s">
        <v>2011</v>
      </c>
      <c r="E1153" s="4" t="s">
        <v>2006</v>
      </c>
      <c r="F1153" s="4" t="s">
        <v>1581</v>
      </c>
      <c r="G1153" s="5" t="s">
        <v>2020</v>
      </c>
      <c r="H1153" s="4" t="s">
        <v>507</v>
      </c>
      <c r="I1153" s="24">
        <v>76.23</v>
      </c>
      <c r="J1153" s="24">
        <v>73.08</v>
      </c>
      <c r="N1153" s="24">
        <v>0.26</v>
      </c>
      <c r="O1153" s="24">
        <v>0.57999999999999996</v>
      </c>
      <c r="R1153" s="24">
        <v>2.11</v>
      </c>
      <c r="W1153" s="24">
        <v>0.2</v>
      </c>
      <c r="X1153" s="24">
        <f t="shared" si="46"/>
        <v>76.23</v>
      </c>
      <c r="Y1153" s="8">
        <f t="shared" si="47"/>
        <v>0</v>
      </c>
      <c r="Z1153" s="4"/>
    </row>
    <row r="1154" spans="1:26" x14ac:dyDescent="0.25">
      <c r="A1154" s="34">
        <v>37</v>
      </c>
      <c r="B1154" s="31">
        <v>37</v>
      </c>
      <c r="C1154" s="4" t="s">
        <v>2067</v>
      </c>
      <c r="D1154" s="4" t="s">
        <v>2062</v>
      </c>
      <c r="E1154" s="4" t="s">
        <v>2006</v>
      </c>
      <c r="F1154" s="4" t="s">
        <v>1581</v>
      </c>
      <c r="G1154" s="4" t="s">
        <v>2068</v>
      </c>
      <c r="H1154" s="4" t="s">
        <v>429</v>
      </c>
      <c r="I1154" s="24">
        <v>141.26</v>
      </c>
      <c r="J1154" s="24">
        <v>122.83</v>
      </c>
      <c r="K1154" s="24">
        <v>11.17</v>
      </c>
      <c r="N1154" s="24">
        <v>1.57</v>
      </c>
      <c r="O1154" s="24">
        <v>2.25</v>
      </c>
      <c r="P1154" s="24">
        <v>0.04</v>
      </c>
      <c r="Q1154" s="24">
        <v>0.19</v>
      </c>
      <c r="R1154" s="24">
        <v>2.52</v>
      </c>
      <c r="W1154" s="24">
        <v>0.69</v>
      </c>
      <c r="X1154" s="24">
        <f t="shared" si="46"/>
        <v>141.26</v>
      </c>
      <c r="Y1154" s="8">
        <f t="shared" si="47"/>
        <v>0</v>
      </c>
      <c r="Z1154" s="4"/>
    </row>
    <row r="1155" spans="1:26" x14ac:dyDescent="0.25">
      <c r="A1155" s="34">
        <v>56</v>
      </c>
      <c r="B1155" s="31">
        <v>56</v>
      </c>
      <c r="C1155" s="4" t="s">
        <v>2096</v>
      </c>
      <c r="D1155" s="4" t="s">
        <v>2091</v>
      </c>
      <c r="E1155" s="4" t="s">
        <v>2006</v>
      </c>
      <c r="F1155" s="4" t="s">
        <v>1581</v>
      </c>
      <c r="G1155" s="4" t="s">
        <v>2097</v>
      </c>
      <c r="H1155" s="4" t="s">
        <v>972</v>
      </c>
      <c r="I1155" s="24">
        <v>144.79</v>
      </c>
      <c r="J1155" s="24">
        <v>85.46</v>
      </c>
      <c r="K1155" s="24">
        <v>45.2</v>
      </c>
      <c r="L1155" s="24">
        <v>0.24</v>
      </c>
      <c r="M1155" s="24">
        <v>0.06</v>
      </c>
      <c r="N1155" s="24">
        <v>0.23</v>
      </c>
      <c r="O1155" s="24">
        <v>0.97</v>
      </c>
      <c r="P1155" s="24">
        <v>2.29</v>
      </c>
      <c r="R1155" s="24">
        <v>3.34</v>
      </c>
      <c r="S1155" s="24">
        <v>0.6</v>
      </c>
      <c r="T1155" s="24">
        <v>6.4</v>
      </c>
      <c r="X1155" s="24">
        <f t="shared" si="46"/>
        <v>144.79</v>
      </c>
      <c r="Y1155" s="8">
        <f t="shared" si="47"/>
        <v>0</v>
      </c>
      <c r="Z1155" s="4"/>
    </row>
    <row r="1156" spans="1:26" x14ac:dyDescent="0.25">
      <c r="A1156" s="34">
        <v>51</v>
      </c>
      <c r="B1156" s="31">
        <v>51</v>
      </c>
      <c r="C1156" s="4" t="s">
        <v>2088</v>
      </c>
      <c r="D1156" s="4" t="s">
        <v>2089</v>
      </c>
      <c r="E1156" s="4" t="s">
        <v>2006</v>
      </c>
      <c r="F1156" s="4" t="s">
        <v>1581</v>
      </c>
      <c r="G1156" s="4" t="s">
        <v>1664</v>
      </c>
      <c r="H1156" s="4" t="s">
        <v>19</v>
      </c>
      <c r="I1156" s="24">
        <v>142.53</v>
      </c>
      <c r="J1156" s="24">
        <v>95.56</v>
      </c>
      <c r="K1156" s="24">
        <v>15.5</v>
      </c>
      <c r="L1156" s="24">
        <v>23</v>
      </c>
      <c r="N1156" s="24">
        <v>2.62</v>
      </c>
      <c r="O1156" s="24">
        <v>1.1200000000000001</v>
      </c>
      <c r="P1156" s="24">
        <v>1</v>
      </c>
      <c r="Q1156" s="24">
        <v>0.36</v>
      </c>
      <c r="R1156" s="24">
        <v>3.37</v>
      </c>
      <c r="X1156" s="24">
        <f t="shared" si="46"/>
        <v>142.53000000000003</v>
      </c>
      <c r="Y1156" s="8">
        <f t="shared" si="47"/>
        <v>0</v>
      </c>
      <c r="Z1156" s="4"/>
    </row>
    <row r="1157" spans="1:26" x14ac:dyDescent="0.25">
      <c r="A1157" s="34">
        <v>68</v>
      </c>
      <c r="B1157" s="31">
        <v>68</v>
      </c>
      <c r="C1157" s="4" t="s">
        <v>2120</v>
      </c>
      <c r="D1157" s="4" t="s">
        <v>2121</v>
      </c>
      <c r="E1157" s="4" t="s">
        <v>2006</v>
      </c>
      <c r="F1157" s="4" t="s">
        <v>1581</v>
      </c>
      <c r="G1157" s="4" t="s">
        <v>15226</v>
      </c>
      <c r="H1157" s="4"/>
      <c r="I1157" s="24">
        <v>78.28</v>
      </c>
      <c r="J1157" s="24">
        <v>74.040000000000006</v>
      </c>
      <c r="K1157" s="24">
        <v>0.15</v>
      </c>
      <c r="L1157" s="24">
        <v>0.72</v>
      </c>
      <c r="O1157" s="24">
        <v>1.49</v>
      </c>
      <c r="R1157" s="24">
        <v>1.55</v>
      </c>
      <c r="S1157" s="24">
        <v>0.33</v>
      </c>
      <c r="X1157" s="24">
        <f t="shared" si="46"/>
        <v>78.28</v>
      </c>
      <c r="Y1157" s="8">
        <f t="shared" si="47"/>
        <v>0</v>
      </c>
      <c r="Z1157" s="4"/>
    </row>
    <row r="1158" spans="1:26" x14ac:dyDescent="0.25">
      <c r="A1158" s="34">
        <v>69</v>
      </c>
      <c r="B1158" s="31">
        <v>69</v>
      </c>
      <c r="C1158" s="4" t="s">
        <v>2122</v>
      </c>
      <c r="D1158" s="4" t="s">
        <v>2121</v>
      </c>
      <c r="E1158" s="4" t="s">
        <v>2006</v>
      </c>
      <c r="F1158" s="4" t="s">
        <v>1581</v>
      </c>
      <c r="G1158" s="4" t="s">
        <v>15226</v>
      </c>
      <c r="H1158" s="4"/>
      <c r="I1158" s="24">
        <v>183.09</v>
      </c>
      <c r="J1158" s="24">
        <v>167.39</v>
      </c>
      <c r="K1158" s="24">
        <v>6.79</v>
      </c>
      <c r="M1158" s="24">
        <v>1.03</v>
      </c>
      <c r="N1158" s="24">
        <v>1.31</v>
      </c>
      <c r="P1158" s="24">
        <v>0.28000000000000003</v>
      </c>
      <c r="Q1158" s="24">
        <v>6.12</v>
      </c>
      <c r="R1158" s="24">
        <v>0.17</v>
      </c>
      <c r="X1158" s="24">
        <f t="shared" si="46"/>
        <v>183.08999999999997</v>
      </c>
      <c r="Y1158" s="8">
        <f t="shared" si="47"/>
        <v>0</v>
      </c>
      <c r="Z1158" s="4"/>
    </row>
    <row r="1159" spans="1:26" x14ac:dyDescent="0.25">
      <c r="A1159" s="34">
        <v>70</v>
      </c>
      <c r="B1159" s="31">
        <v>70</v>
      </c>
      <c r="C1159" s="4" t="s">
        <v>2123</v>
      </c>
      <c r="D1159" s="4" t="s">
        <v>2121</v>
      </c>
      <c r="E1159" s="4" t="s">
        <v>2006</v>
      </c>
      <c r="F1159" s="4" t="s">
        <v>1581</v>
      </c>
      <c r="G1159" s="4" t="s">
        <v>15226</v>
      </c>
      <c r="H1159" s="4"/>
      <c r="I1159" s="24">
        <v>108.2</v>
      </c>
      <c r="J1159" s="24">
        <v>98.82</v>
      </c>
      <c r="K1159" s="24">
        <v>0.18</v>
      </c>
      <c r="L1159" s="24">
        <v>3.02</v>
      </c>
      <c r="O1159" s="24">
        <v>1.25</v>
      </c>
      <c r="R1159" s="24">
        <v>4.93</v>
      </c>
      <c r="X1159" s="24">
        <f t="shared" si="46"/>
        <v>108.19999999999999</v>
      </c>
      <c r="Y1159" s="8">
        <f t="shared" si="47"/>
        <v>0</v>
      </c>
      <c r="Z1159" s="4"/>
    </row>
    <row r="1160" spans="1:26" x14ac:dyDescent="0.25">
      <c r="A1160" s="34">
        <v>71</v>
      </c>
      <c r="B1160" s="31">
        <v>71</v>
      </c>
      <c r="C1160" s="4" t="s">
        <v>2124</v>
      </c>
      <c r="D1160" s="4" t="s">
        <v>2121</v>
      </c>
      <c r="E1160" s="4" t="s">
        <v>2006</v>
      </c>
      <c r="F1160" s="4" t="s">
        <v>1581</v>
      </c>
      <c r="G1160" s="4" t="s">
        <v>15226</v>
      </c>
      <c r="H1160" s="4"/>
      <c r="I1160" s="24">
        <v>423.69</v>
      </c>
      <c r="J1160" s="24">
        <v>180.5</v>
      </c>
      <c r="K1160" s="24">
        <v>25.3</v>
      </c>
      <c r="L1160" s="24">
        <v>21.92</v>
      </c>
      <c r="M1160" s="24">
        <v>2.08</v>
      </c>
      <c r="N1160" s="24">
        <v>2.25</v>
      </c>
      <c r="O1160" s="24">
        <v>2.71</v>
      </c>
      <c r="P1160" s="24">
        <v>0.3</v>
      </c>
      <c r="Q1160" s="24">
        <v>18.489999999999998</v>
      </c>
      <c r="R1160" s="24">
        <v>9.8000000000000007</v>
      </c>
      <c r="T1160" s="24">
        <v>160.34</v>
      </c>
      <c r="X1160" s="24">
        <f t="shared" si="46"/>
        <v>423.69000000000005</v>
      </c>
      <c r="Y1160" s="8">
        <f t="shared" si="47"/>
        <v>0</v>
      </c>
      <c r="Z1160" s="4"/>
    </row>
    <row r="1161" spans="1:26" x14ac:dyDescent="0.25">
      <c r="A1161" s="34">
        <v>55</v>
      </c>
      <c r="B1161" s="31">
        <v>55</v>
      </c>
      <c r="C1161" s="4" t="s">
        <v>2091</v>
      </c>
      <c r="D1161" s="4" t="s">
        <v>2091</v>
      </c>
      <c r="E1161" s="4" t="s">
        <v>2006</v>
      </c>
      <c r="F1161" s="4" t="s">
        <v>1581</v>
      </c>
      <c r="G1161" s="4" t="s">
        <v>2095</v>
      </c>
      <c r="H1161" s="4" t="s">
        <v>19</v>
      </c>
      <c r="I1161" s="24">
        <v>291.23</v>
      </c>
      <c r="J1161" s="24">
        <v>228.94</v>
      </c>
      <c r="K1161" s="24">
        <v>13.3</v>
      </c>
      <c r="L1161" s="24">
        <v>0.36</v>
      </c>
      <c r="M1161" s="24">
        <v>1</v>
      </c>
      <c r="O1161" s="24">
        <v>2.0299999999999998</v>
      </c>
      <c r="P1161" s="24">
        <v>1.1000000000000001</v>
      </c>
      <c r="Q1161" s="24">
        <v>0.23</v>
      </c>
      <c r="R1161" s="24">
        <v>6.72</v>
      </c>
      <c r="S1161" s="24">
        <v>0.28999999999999998</v>
      </c>
      <c r="T1161" s="24">
        <v>32</v>
      </c>
      <c r="W1161" s="24">
        <v>5.26</v>
      </c>
      <c r="X1161" s="24">
        <f t="shared" si="46"/>
        <v>291.23</v>
      </c>
      <c r="Y1161" s="8">
        <f t="shared" si="47"/>
        <v>0</v>
      </c>
      <c r="Z1161" s="4"/>
    </row>
    <row r="1162" spans="1:26" x14ac:dyDescent="0.25">
      <c r="A1162" s="34">
        <v>73</v>
      </c>
      <c r="B1162" s="31">
        <v>73</v>
      </c>
      <c r="C1162" s="4" t="s">
        <v>2128</v>
      </c>
      <c r="D1162" s="4" t="s">
        <v>2126</v>
      </c>
      <c r="E1162" s="4" t="s">
        <v>2006</v>
      </c>
      <c r="F1162" s="4" t="s">
        <v>1581</v>
      </c>
      <c r="G1162" s="4" t="s">
        <v>2129</v>
      </c>
      <c r="H1162" s="4" t="s">
        <v>13</v>
      </c>
      <c r="I1162" s="24">
        <v>71.5</v>
      </c>
      <c r="J1162" s="24">
        <v>41.15</v>
      </c>
      <c r="K1162" s="24">
        <v>7.4</v>
      </c>
      <c r="L1162" s="24">
        <v>6.5</v>
      </c>
      <c r="N1162" s="24">
        <v>0.38</v>
      </c>
      <c r="O1162" s="24">
        <v>1.49</v>
      </c>
      <c r="P1162" s="24">
        <v>2.42</v>
      </c>
      <c r="R1162" s="24">
        <v>2</v>
      </c>
      <c r="T1162" s="24">
        <v>8.8800000000000008</v>
      </c>
      <c r="W1162" s="24">
        <v>1.28</v>
      </c>
      <c r="X1162" s="24">
        <f t="shared" si="46"/>
        <v>71.5</v>
      </c>
      <c r="Y1162" s="8">
        <f t="shared" si="47"/>
        <v>0</v>
      </c>
      <c r="Z1162" s="4"/>
    </row>
    <row r="1163" spans="1:26" x14ac:dyDescent="0.25">
      <c r="A1163" s="34">
        <v>38</v>
      </c>
      <c r="B1163" s="31">
        <v>38</v>
      </c>
      <c r="C1163" s="4" t="s">
        <v>2069</v>
      </c>
      <c r="D1163" s="4" t="s">
        <v>2062</v>
      </c>
      <c r="E1163" s="4" t="s">
        <v>2006</v>
      </c>
      <c r="F1163" s="4" t="s">
        <v>1581</v>
      </c>
      <c r="G1163" s="4" t="s">
        <v>2070</v>
      </c>
      <c r="H1163" s="4" t="s">
        <v>203</v>
      </c>
      <c r="I1163" s="24">
        <v>134.54</v>
      </c>
      <c r="J1163" s="24">
        <v>122.89</v>
      </c>
      <c r="K1163" s="24">
        <v>4.3</v>
      </c>
      <c r="N1163" s="24">
        <v>2.73</v>
      </c>
      <c r="O1163" s="24">
        <v>1.79</v>
      </c>
      <c r="P1163" s="24">
        <v>0.28000000000000003</v>
      </c>
      <c r="R1163" s="24">
        <v>2.06</v>
      </c>
      <c r="S1163" s="24">
        <v>7.0000000000000007E-2</v>
      </c>
      <c r="W1163" s="24">
        <v>0.42</v>
      </c>
      <c r="X1163" s="24">
        <f t="shared" si="46"/>
        <v>134.53999999999996</v>
      </c>
      <c r="Y1163" s="8">
        <f t="shared" si="47"/>
        <v>0</v>
      </c>
      <c r="Z1163" s="4"/>
    </row>
    <row r="1164" spans="1:26" x14ac:dyDescent="0.25">
      <c r="A1164" s="34">
        <v>10</v>
      </c>
      <c r="B1164" s="31">
        <v>10</v>
      </c>
      <c r="C1164" s="4" t="s">
        <v>2021</v>
      </c>
      <c r="D1164" s="4" t="s">
        <v>2011</v>
      </c>
      <c r="E1164" s="4" t="s">
        <v>2006</v>
      </c>
      <c r="F1164" s="4" t="s">
        <v>1581</v>
      </c>
      <c r="G1164" s="4" t="s">
        <v>968</v>
      </c>
      <c r="H1164" s="4" t="s">
        <v>471</v>
      </c>
      <c r="I1164" s="24">
        <v>163.65</v>
      </c>
      <c r="J1164" s="24">
        <v>146.34</v>
      </c>
      <c r="K1164" s="24">
        <v>12.31</v>
      </c>
      <c r="L1164" s="24">
        <v>0.28999999999999998</v>
      </c>
      <c r="N1164" s="24">
        <v>0.96</v>
      </c>
      <c r="O1164" s="24">
        <v>1.03</v>
      </c>
      <c r="P1164" s="24">
        <v>0.52</v>
      </c>
      <c r="R1164" s="24">
        <v>1.46</v>
      </c>
      <c r="T1164" s="24">
        <v>0.74</v>
      </c>
      <c r="X1164" s="24">
        <f t="shared" si="46"/>
        <v>163.65000000000003</v>
      </c>
      <c r="Y1164" s="8">
        <f t="shared" si="47"/>
        <v>0</v>
      </c>
      <c r="Z1164" s="4"/>
    </row>
    <row r="1165" spans="1:26" x14ac:dyDescent="0.25">
      <c r="A1165" s="34">
        <v>76</v>
      </c>
      <c r="B1165" s="31">
        <v>77</v>
      </c>
      <c r="C1165" s="4" t="s">
        <v>2135</v>
      </c>
      <c r="D1165" s="4" t="s">
        <v>2133</v>
      </c>
      <c r="E1165" s="4" t="s">
        <v>2006</v>
      </c>
      <c r="F1165" s="4" t="s">
        <v>1581</v>
      </c>
      <c r="G1165" s="4" t="s">
        <v>2136</v>
      </c>
      <c r="H1165" s="4" t="s">
        <v>22</v>
      </c>
      <c r="I1165" s="24">
        <v>101.6</v>
      </c>
      <c r="J1165" s="24">
        <v>69.87</v>
      </c>
      <c r="K1165" s="24">
        <v>16.64</v>
      </c>
      <c r="L1165" s="24">
        <v>3.5</v>
      </c>
      <c r="N1165" s="24">
        <v>1.55</v>
      </c>
      <c r="O1165" s="24">
        <v>0.75</v>
      </c>
      <c r="P1165" s="24">
        <v>0.44</v>
      </c>
      <c r="Q1165" s="24">
        <v>6.95</v>
      </c>
      <c r="R1165" s="24">
        <v>1.18</v>
      </c>
      <c r="W1165" s="24">
        <v>0.72</v>
      </c>
      <c r="X1165" s="24">
        <f t="shared" si="46"/>
        <v>101.60000000000001</v>
      </c>
      <c r="Y1165" s="8">
        <f t="shared" si="47"/>
        <v>0</v>
      </c>
      <c r="Z1165" s="4"/>
    </row>
    <row r="1166" spans="1:26" x14ac:dyDescent="0.25">
      <c r="A1166" s="34">
        <v>5</v>
      </c>
      <c r="B1166" s="31">
        <v>5</v>
      </c>
      <c r="C1166" s="4" t="s">
        <v>2013</v>
      </c>
      <c r="D1166" s="4" t="s">
        <v>2011</v>
      </c>
      <c r="E1166" s="4" t="s">
        <v>2006</v>
      </c>
      <c r="F1166" s="4" t="s">
        <v>1581</v>
      </c>
      <c r="G1166" s="4" t="s">
        <v>2014</v>
      </c>
      <c r="H1166" s="4" t="s">
        <v>245</v>
      </c>
      <c r="I1166" s="24">
        <v>185.25</v>
      </c>
      <c r="J1166" s="24">
        <v>177.06</v>
      </c>
      <c r="K1166" s="24">
        <v>3.58</v>
      </c>
      <c r="N1166" s="24">
        <v>0.6</v>
      </c>
      <c r="O1166" s="24">
        <v>1.6</v>
      </c>
      <c r="R1166" s="24">
        <v>1.91</v>
      </c>
      <c r="S1166" s="24">
        <v>0.09</v>
      </c>
      <c r="W1166" s="24">
        <v>0.41</v>
      </c>
      <c r="X1166" s="24">
        <f t="shared" si="46"/>
        <v>185.25</v>
      </c>
      <c r="Y1166" s="8">
        <f t="shared" si="47"/>
        <v>0</v>
      </c>
      <c r="Z1166" s="4"/>
    </row>
    <row r="1167" spans="1:26" x14ac:dyDescent="0.25">
      <c r="A1167" s="34">
        <v>12</v>
      </c>
      <c r="B1167" s="31">
        <v>12</v>
      </c>
      <c r="C1167" s="4" t="s">
        <v>2024</v>
      </c>
      <c r="D1167" s="4" t="s">
        <v>2022</v>
      </c>
      <c r="E1167" s="4" t="s">
        <v>2006</v>
      </c>
      <c r="F1167" s="4" t="s">
        <v>1581</v>
      </c>
      <c r="G1167" s="4" t="s">
        <v>2014</v>
      </c>
      <c r="H1167" s="4" t="s">
        <v>2025</v>
      </c>
      <c r="I1167" s="24">
        <v>277.19</v>
      </c>
      <c r="J1167" s="24">
        <v>242.92</v>
      </c>
      <c r="K1167" s="24">
        <v>15.9</v>
      </c>
      <c r="L1167" s="24">
        <v>1.1499999999999999</v>
      </c>
      <c r="M1167" s="24">
        <v>0.02</v>
      </c>
      <c r="N1167" s="24">
        <v>1.49</v>
      </c>
      <c r="O1167" s="24">
        <v>2.34</v>
      </c>
      <c r="P1167" s="24">
        <v>1.81</v>
      </c>
      <c r="R1167" s="24">
        <v>10.52</v>
      </c>
      <c r="S1167" s="24">
        <v>1.04</v>
      </c>
      <c r="X1167" s="24">
        <f t="shared" si="46"/>
        <v>277.18999999999994</v>
      </c>
      <c r="Y1167" s="8">
        <f t="shared" si="47"/>
        <v>0</v>
      </c>
      <c r="Z1167" s="4"/>
    </row>
    <row r="1168" spans="1:26" x14ac:dyDescent="0.25">
      <c r="A1168" s="34">
        <v>28</v>
      </c>
      <c r="B1168" s="31">
        <v>28</v>
      </c>
      <c r="C1168" s="4" t="s">
        <v>2049</v>
      </c>
      <c r="D1168" s="4" t="s">
        <v>2050</v>
      </c>
      <c r="E1168" s="4" t="s">
        <v>2006</v>
      </c>
      <c r="F1168" s="4" t="s">
        <v>1581</v>
      </c>
      <c r="G1168" s="4" t="s">
        <v>2014</v>
      </c>
      <c r="H1168" s="4" t="s">
        <v>2051</v>
      </c>
      <c r="I1168" s="24">
        <v>591.53</v>
      </c>
      <c r="J1168" s="24">
        <v>324.13</v>
      </c>
      <c r="K1168" s="24">
        <v>80.58</v>
      </c>
      <c r="N1168" s="24">
        <v>8.2100000000000009</v>
      </c>
      <c r="O1168" s="24">
        <v>2.97</v>
      </c>
      <c r="P1168" s="24">
        <v>0.64</v>
      </c>
      <c r="Q1168" s="24">
        <v>1.1200000000000001</v>
      </c>
      <c r="R1168" s="24">
        <v>11.57</v>
      </c>
      <c r="T1168" s="24">
        <v>160.27000000000001</v>
      </c>
      <c r="W1168" s="24">
        <v>2.04</v>
      </c>
      <c r="X1168" s="24">
        <f t="shared" si="46"/>
        <v>591.53</v>
      </c>
      <c r="Y1168" s="8">
        <f t="shared" si="47"/>
        <v>0</v>
      </c>
      <c r="Z1168" s="4"/>
    </row>
    <row r="1169" spans="1:26" x14ac:dyDescent="0.25">
      <c r="A1169" s="34">
        <v>81</v>
      </c>
      <c r="B1169" s="31">
        <v>82</v>
      </c>
      <c r="C1169" s="4" t="s">
        <v>2148</v>
      </c>
      <c r="D1169" s="4" t="s">
        <v>2147</v>
      </c>
      <c r="E1169" s="4" t="s">
        <v>2006</v>
      </c>
      <c r="F1169" s="4" t="s">
        <v>1581</v>
      </c>
      <c r="G1169" s="4" t="s">
        <v>2014</v>
      </c>
      <c r="H1169" s="4" t="s">
        <v>2051</v>
      </c>
      <c r="I1169" s="24">
        <v>82.58</v>
      </c>
      <c r="J1169" s="24">
        <v>42.25</v>
      </c>
      <c r="K1169" s="24">
        <v>30.5</v>
      </c>
      <c r="L1169" s="24">
        <v>0.31</v>
      </c>
      <c r="N1169" s="24">
        <v>1.32</v>
      </c>
      <c r="O1169" s="24">
        <v>1.72</v>
      </c>
      <c r="P1169" s="24">
        <v>2.67</v>
      </c>
      <c r="Q1169" s="24">
        <v>1.76</v>
      </c>
      <c r="R1169" s="24">
        <v>1.25</v>
      </c>
      <c r="S1169" s="24">
        <v>0.8</v>
      </c>
      <c r="X1169" s="24">
        <f t="shared" si="46"/>
        <v>82.58</v>
      </c>
      <c r="Y1169" s="8">
        <f t="shared" si="47"/>
        <v>0</v>
      </c>
      <c r="Z1169" s="4"/>
    </row>
    <row r="1170" spans="1:26" x14ac:dyDescent="0.25">
      <c r="A1170" s="34">
        <v>8</v>
      </c>
      <c r="B1170" s="31">
        <v>8</v>
      </c>
      <c r="C1170" s="4" t="s">
        <v>2017</v>
      </c>
      <c r="D1170" s="4" t="s">
        <v>2011</v>
      </c>
      <c r="E1170" s="4" t="s">
        <v>2006</v>
      </c>
      <c r="F1170" s="4" t="s">
        <v>1581</v>
      </c>
      <c r="G1170" s="4" t="s">
        <v>2018</v>
      </c>
      <c r="H1170" s="4" t="s">
        <v>979</v>
      </c>
      <c r="I1170" s="24">
        <v>69.849999999999994</v>
      </c>
      <c r="J1170" s="24">
        <v>49.07</v>
      </c>
      <c r="K1170" s="24">
        <v>11.88</v>
      </c>
      <c r="N1170" s="24">
        <v>0.38</v>
      </c>
      <c r="O1170" s="24">
        <v>1.76</v>
      </c>
      <c r="P1170" s="24">
        <v>2.13</v>
      </c>
      <c r="R1170" s="24">
        <v>1.55</v>
      </c>
      <c r="S1170" s="24">
        <v>0.06</v>
      </c>
      <c r="T1170" s="24">
        <v>2.2000000000000002</v>
      </c>
      <c r="W1170" s="24">
        <v>0.82</v>
      </c>
      <c r="X1170" s="24">
        <f t="shared" si="46"/>
        <v>69.849999999999994</v>
      </c>
      <c r="Y1170" s="8">
        <f t="shared" si="47"/>
        <v>0</v>
      </c>
      <c r="Z1170" s="4"/>
    </row>
    <row r="1171" spans="1:26" x14ac:dyDescent="0.25">
      <c r="A1171" s="34">
        <v>23</v>
      </c>
      <c r="B1171" s="31">
        <v>23</v>
      </c>
      <c r="C1171" s="4" t="s">
        <v>2042</v>
      </c>
      <c r="D1171" s="4" t="s">
        <v>2036</v>
      </c>
      <c r="E1171" s="4" t="s">
        <v>2006</v>
      </c>
      <c r="F1171" s="4" t="s">
        <v>1581</v>
      </c>
      <c r="G1171" s="4" t="s">
        <v>2043</v>
      </c>
      <c r="H1171" s="4" t="s">
        <v>328</v>
      </c>
      <c r="I1171" s="24">
        <v>51.22</v>
      </c>
      <c r="J1171" s="24">
        <v>49</v>
      </c>
      <c r="K1171" s="24">
        <v>1.5</v>
      </c>
      <c r="R1171" s="24">
        <v>0.72</v>
      </c>
      <c r="X1171" s="24">
        <f t="shared" si="46"/>
        <v>51.22</v>
      </c>
      <c r="Y1171" s="8">
        <f t="shared" si="47"/>
        <v>0</v>
      </c>
      <c r="Z1171" s="4"/>
    </row>
    <row r="1172" spans="1:26" x14ac:dyDescent="0.25">
      <c r="A1172" s="34">
        <v>47</v>
      </c>
      <c r="B1172" s="31">
        <v>47</v>
      </c>
      <c r="C1172" s="4" t="s">
        <v>2082</v>
      </c>
      <c r="D1172" s="4" t="s">
        <v>2081</v>
      </c>
      <c r="E1172" s="4" t="s">
        <v>2006</v>
      </c>
      <c r="F1172" s="4" t="s">
        <v>1581</v>
      </c>
      <c r="G1172" s="4" t="s">
        <v>2083</v>
      </c>
      <c r="H1172" s="4" t="s">
        <v>19</v>
      </c>
      <c r="I1172" s="24">
        <v>63.11</v>
      </c>
      <c r="J1172" s="24">
        <v>45.29</v>
      </c>
      <c r="K1172" s="24">
        <v>7.11</v>
      </c>
      <c r="N1172" s="24">
        <v>3.24</v>
      </c>
      <c r="O1172" s="24">
        <v>3</v>
      </c>
      <c r="P1172" s="24">
        <v>1.48</v>
      </c>
      <c r="Q1172" s="24">
        <v>1.37</v>
      </c>
      <c r="R1172" s="24">
        <v>1.62</v>
      </c>
      <c r="X1172" s="24">
        <f t="shared" si="46"/>
        <v>63.109999999999992</v>
      </c>
      <c r="Y1172" s="8">
        <f t="shared" si="47"/>
        <v>0</v>
      </c>
      <c r="Z1172" s="4"/>
    </row>
    <row r="1173" spans="1:26" x14ac:dyDescent="0.25">
      <c r="A1173" s="34">
        <v>49</v>
      </c>
      <c r="B1173" s="31">
        <v>49</v>
      </c>
      <c r="C1173" s="4" t="s">
        <v>2085</v>
      </c>
      <c r="D1173" s="4" t="s">
        <v>2081</v>
      </c>
      <c r="E1173" s="4" t="s">
        <v>2006</v>
      </c>
      <c r="F1173" s="4" t="s">
        <v>1581</v>
      </c>
      <c r="G1173" s="4" t="s">
        <v>2083</v>
      </c>
      <c r="H1173" s="4" t="s">
        <v>2086</v>
      </c>
      <c r="I1173" s="24">
        <v>144.74</v>
      </c>
      <c r="J1173" s="24">
        <v>128.78</v>
      </c>
      <c r="K1173" s="24">
        <v>5.14</v>
      </c>
      <c r="N1173" s="24">
        <v>1</v>
      </c>
      <c r="O1173" s="24">
        <v>5</v>
      </c>
      <c r="P1173" s="24">
        <v>0.5</v>
      </c>
      <c r="Q1173" s="24">
        <v>2</v>
      </c>
      <c r="R1173" s="24">
        <v>2.23</v>
      </c>
      <c r="S1173" s="24">
        <v>0.09</v>
      </c>
      <c r="X1173" s="24">
        <f t="shared" si="46"/>
        <v>144.73999999999998</v>
      </c>
      <c r="Y1173" s="8">
        <f t="shared" si="47"/>
        <v>0</v>
      </c>
      <c r="Z1173" s="4"/>
    </row>
    <row r="1174" spans="1:26" x14ac:dyDescent="0.25">
      <c r="A1174" s="34">
        <v>11</v>
      </c>
      <c r="B1174" s="31">
        <v>11</v>
      </c>
      <c r="C1174" s="4" t="s">
        <v>2022</v>
      </c>
      <c r="D1174" s="4" t="s">
        <v>2022</v>
      </c>
      <c r="E1174" s="4" t="s">
        <v>2006</v>
      </c>
      <c r="F1174" s="4" t="s">
        <v>1581</v>
      </c>
      <c r="G1174" s="4" t="s">
        <v>2023</v>
      </c>
      <c r="H1174" s="4" t="s">
        <v>602</v>
      </c>
      <c r="I1174" s="24">
        <v>251.64</v>
      </c>
      <c r="J1174" s="24">
        <v>204.74</v>
      </c>
      <c r="K1174" s="24">
        <v>14.84</v>
      </c>
      <c r="M1174" s="24">
        <v>7.62</v>
      </c>
      <c r="O1174" s="24">
        <v>2.98</v>
      </c>
      <c r="R1174" s="24">
        <v>6.88</v>
      </c>
      <c r="T1174" s="24">
        <v>6.92</v>
      </c>
      <c r="V1174" s="24">
        <v>5.19</v>
      </c>
      <c r="W1174" s="24">
        <v>2.4700000000000002</v>
      </c>
      <c r="X1174" s="24">
        <f t="shared" si="46"/>
        <v>251.64</v>
      </c>
      <c r="Y1174" s="8">
        <f t="shared" si="47"/>
        <v>0</v>
      </c>
      <c r="Z1174" s="4"/>
    </row>
    <row r="1175" spans="1:26" x14ac:dyDescent="0.25">
      <c r="A1175" s="34">
        <v>15</v>
      </c>
      <c r="B1175" s="31">
        <v>15</v>
      </c>
      <c r="C1175" s="4" t="s">
        <v>2030</v>
      </c>
      <c r="D1175" s="4" t="s">
        <v>2022</v>
      </c>
      <c r="E1175" s="4" t="s">
        <v>2006</v>
      </c>
      <c r="F1175" s="4" t="s">
        <v>1581</v>
      </c>
      <c r="G1175" s="4" t="s">
        <v>2023</v>
      </c>
      <c r="H1175" s="4" t="s">
        <v>602</v>
      </c>
      <c r="I1175" s="24">
        <v>456.36</v>
      </c>
      <c r="J1175" s="24">
        <v>344.38</v>
      </c>
      <c r="K1175" s="24">
        <v>7.71</v>
      </c>
      <c r="M1175" s="24">
        <v>4.3</v>
      </c>
      <c r="N1175" s="24">
        <v>1.3</v>
      </c>
      <c r="O1175" s="24">
        <v>4.9000000000000004</v>
      </c>
      <c r="P1175" s="24">
        <v>5.26</v>
      </c>
      <c r="Q1175" s="24">
        <v>0.61</v>
      </c>
      <c r="R1175" s="24">
        <v>4.91</v>
      </c>
      <c r="S1175" s="24">
        <v>0.38</v>
      </c>
      <c r="T1175" s="24">
        <v>82.61</v>
      </c>
      <c r="X1175" s="24">
        <f t="shared" si="46"/>
        <v>456.36</v>
      </c>
      <c r="Y1175" s="8">
        <f t="shared" si="47"/>
        <v>0</v>
      </c>
      <c r="Z1175" s="4"/>
    </row>
    <row r="1176" spans="1:26" x14ac:dyDescent="0.25">
      <c r="A1176" s="34">
        <v>16</v>
      </c>
      <c r="B1176" s="31">
        <v>16</v>
      </c>
      <c r="C1176" s="4" t="s">
        <v>2031</v>
      </c>
      <c r="D1176" s="4" t="s">
        <v>2022</v>
      </c>
      <c r="E1176" s="4" t="s">
        <v>2006</v>
      </c>
      <c r="F1176" s="4" t="s">
        <v>1581</v>
      </c>
      <c r="G1176" s="4" t="s">
        <v>2023</v>
      </c>
      <c r="H1176" s="4" t="s">
        <v>602</v>
      </c>
      <c r="I1176" s="24">
        <v>144.44</v>
      </c>
      <c r="J1176" s="24">
        <v>139.15</v>
      </c>
      <c r="O1176" s="24">
        <v>1.83</v>
      </c>
      <c r="R1176" s="24">
        <v>3.46</v>
      </c>
      <c r="X1176" s="24">
        <f t="shared" si="46"/>
        <v>144.44000000000003</v>
      </c>
      <c r="Y1176" s="8">
        <f t="shared" si="47"/>
        <v>0</v>
      </c>
      <c r="Z1176" s="4"/>
    </row>
    <row r="1177" spans="1:26" x14ac:dyDescent="0.25">
      <c r="A1177" s="34">
        <v>17</v>
      </c>
      <c r="B1177" s="31">
        <v>17</v>
      </c>
      <c r="C1177" s="4" t="s">
        <v>2032</v>
      </c>
      <c r="D1177" s="4" t="s">
        <v>2022</v>
      </c>
      <c r="E1177" s="4" t="s">
        <v>2006</v>
      </c>
      <c r="F1177" s="4" t="s">
        <v>1581</v>
      </c>
      <c r="G1177" s="4" t="s">
        <v>2023</v>
      </c>
      <c r="H1177" s="4" t="s">
        <v>602</v>
      </c>
      <c r="I1177" s="24">
        <v>282.92</v>
      </c>
      <c r="J1177" s="24">
        <v>88.37</v>
      </c>
      <c r="K1177" s="24">
        <v>102.95</v>
      </c>
      <c r="L1177" s="24">
        <v>25.22</v>
      </c>
      <c r="M1177" s="24">
        <v>0.1</v>
      </c>
      <c r="N1177" s="24">
        <v>0.21</v>
      </c>
      <c r="O1177" s="24">
        <v>1.03</v>
      </c>
      <c r="P1177" s="24">
        <v>8.1</v>
      </c>
      <c r="R1177" s="24">
        <v>6.76</v>
      </c>
      <c r="S1177" s="24">
        <v>0.18</v>
      </c>
      <c r="T1177" s="24">
        <v>50</v>
      </c>
      <c r="X1177" s="24">
        <f t="shared" si="46"/>
        <v>282.91999999999996</v>
      </c>
      <c r="Y1177" s="8">
        <f t="shared" si="47"/>
        <v>0</v>
      </c>
      <c r="Z1177" s="4"/>
    </row>
    <row r="1178" spans="1:26" x14ac:dyDescent="0.25">
      <c r="A1178" s="34">
        <v>6</v>
      </c>
      <c r="B1178" s="31">
        <v>6</v>
      </c>
      <c r="C1178" s="4" t="s">
        <v>2011</v>
      </c>
      <c r="D1178" s="4" t="s">
        <v>2011</v>
      </c>
      <c r="E1178" s="4" t="s">
        <v>2006</v>
      </c>
      <c r="F1178" s="4" t="s">
        <v>1581</v>
      </c>
      <c r="G1178" s="4" t="s">
        <v>2015</v>
      </c>
      <c r="H1178" s="4" t="s">
        <v>245</v>
      </c>
      <c r="I1178" s="24">
        <v>105.64</v>
      </c>
      <c r="J1178" s="24">
        <v>89.49</v>
      </c>
      <c r="K1178" s="24">
        <v>8.89</v>
      </c>
      <c r="L1178" s="24">
        <v>2.21</v>
      </c>
      <c r="N1178" s="24">
        <v>0.65</v>
      </c>
      <c r="O1178" s="24">
        <v>1.06</v>
      </c>
      <c r="R1178" s="24">
        <v>2.34</v>
      </c>
      <c r="W1178" s="24">
        <v>1</v>
      </c>
      <c r="X1178" s="24">
        <f t="shared" si="46"/>
        <v>105.64</v>
      </c>
      <c r="Y1178" s="8">
        <f t="shared" si="47"/>
        <v>0</v>
      </c>
      <c r="Z1178" s="4"/>
    </row>
    <row r="1179" spans="1:26" x14ac:dyDescent="0.25">
      <c r="A1179" s="34">
        <v>53</v>
      </c>
      <c r="B1179" s="31">
        <v>53</v>
      </c>
      <c r="C1179" s="4" t="s">
        <v>2090</v>
      </c>
      <c r="D1179" s="4" t="s">
        <v>2091</v>
      </c>
      <c r="E1179" s="4" t="s">
        <v>2006</v>
      </c>
      <c r="F1179" s="4" t="s">
        <v>1581</v>
      </c>
      <c r="G1179" s="4" t="s">
        <v>2092</v>
      </c>
      <c r="H1179" s="4" t="s">
        <v>369</v>
      </c>
      <c r="I1179" s="24">
        <v>239.26</v>
      </c>
      <c r="J1179" s="24">
        <v>128.61000000000001</v>
      </c>
      <c r="K1179" s="24">
        <v>17.18</v>
      </c>
      <c r="M1179" s="24">
        <v>1.5</v>
      </c>
      <c r="N1179" s="24">
        <v>1.05</v>
      </c>
      <c r="O1179" s="24">
        <v>2.17</v>
      </c>
      <c r="P1179" s="24">
        <v>1.73</v>
      </c>
      <c r="R1179" s="24">
        <v>7.45</v>
      </c>
      <c r="S1179" s="24">
        <v>2.73</v>
      </c>
      <c r="T1179" s="24">
        <v>73.239999999999995</v>
      </c>
      <c r="W1179" s="24">
        <v>3.6</v>
      </c>
      <c r="X1179" s="24">
        <f t="shared" si="46"/>
        <v>239.25999999999996</v>
      </c>
      <c r="Y1179" s="8">
        <f t="shared" si="47"/>
        <v>0</v>
      </c>
      <c r="Z1179" s="4"/>
    </row>
    <row r="1180" spans="1:26" x14ac:dyDescent="0.25">
      <c r="A1180" s="34">
        <v>33</v>
      </c>
      <c r="B1180" s="31">
        <v>33</v>
      </c>
      <c r="C1180" s="4" t="s">
        <v>2058</v>
      </c>
      <c r="D1180" s="4" t="s">
        <v>2057</v>
      </c>
      <c r="E1180" s="4" t="s">
        <v>2006</v>
      </c>
      <c r="F1180" s="4" t="s">
        <v>1581</v>
      </c>
      <c r="G1180" s="4" t="s">
        <v>2059</v>
      </c>
      <c r="H1180" s="4" t="s">
        <v>429</v>
      </c>
      <c r="I1180" s="24">
        <v>156</v>
      </c>
      <c r="J1180" s="24">
        <v>120</v>
      </c>
      <c r="K1180" s="24">
        <v>22.4</v>
      </c>
      <c r="M1180" s="24">
        <v>2</v>
      </c>
      <c r="O1180" s="24">
        <v>2.6</v>
      </c>
      <c r="P1180" s="24">
        <v>2</v>
      </c>
      <c r="Q1180" s="24">
        <v>3.5</v>
      </c>
      <c r="R1180" s="24">
        <v>3.5</v>
      </c>
      <c r="X1180" s="24">
        <f t="shared" si="46"/>
        <v>156</v>
      </c>
      <c r="Y1180" s="8">
        <f t="shared" si="47"/>
        <v>0</v>
      </c>
      <c r="Z1180" s="4"/>
    </row>
    <row r="1181" spans="1:26" x14ac:dyDescent="0.25">
      <c r="A1181" s="34">
        <v>84</v>
      </c>
      <c r="B1181" s="31">
        <v>85</v>
      </c>
      <c r="C1181" s="4" t="s">
        <v>2152</v>
      </c>
      <c r="D1181" s="4" t="s">
        <v>2153</v>
      </c>
      <c r="E1181" s="4" t="s">
        <v>2006</v>
      </c>
      <c r="F1181" s="4" t="s">
        <v>1581</v>
      </c>
      <c r="G1181" s="4" t="s">
        <v>2154</v>
      </c>
      <c r="H1181" s="4" t="s">
        <v>2155</v>
      </c>
      <c r="I1181" s="24">
        <v>180.77</v>
      </c>
      <c r="J1181" s="24">
        <v>158.86000000000001</v>
      </c>
      <c r="K1181" s="24">
        <v>3.59</v>
      </c>
      <c r="L1181" s="24">
        <v>8.6</v>
      </c>
      <c r="O1181" s="24">
        <v>3.3</v>
      </c>
      <c r="Q1181" s="24">
        <v>2.2000000000000002</v>
      </c>
      <c r="R1181" s="24">
        <v>3.67</v>
      </c>
      <c r="S1181" s="24">
        <v>0.55000000000000004</v>
      </c>
      <c r="X1181" s="24">
        <f t="shared" si="46"/>
        <v>180.77</v>
      </c>
      <c r="Y1181" s="8">
        <f t="shared" si="47"/>
        <v>0</v>
      </c>
      <c r="Z1181" s="4"/>
    </row>
    <row r="1182" spans="1:26" x14ac:dyDescent="0.25">
      <c r="A1182" s="34">
        <v>72</v>
      </c>
      <c r="B1182" s="31">
        <v>72</v>
      </c>
      <c r="C1182" s="4" t="s">
        <v>2125</v>
      </c>
      <c r="D1182" s="4" t="s">
        <v>2126</v>
      </c>
      <c r="E1182" s="4" t="s">
        <v>2006</v>
      </c>
      <c r="F1182" s="4" t="s">
        <v>1581</v>
      </c>
      <c r="G1182" s="4" t="s">
        <v>2127</v>
      </c>
      <c r="H1182" s="4" t="s">
        <v>409</v>
      </c>
      <c r="I1182" s="24">
        <v>154.16</v>
      </c>
      <c r="J1182" s="24">
        <v>120.35</v>
      </c>
      <c r="K1182" s="24">
        <v>13.5</v>
      </c>
      <c r="L1182" s="24">
        <v>5</v>
      </c>
      <c r="M1182" s="24">
        <v>6</v>
      </c>
      <c r="O1182" s="24">
        <v>0.84</v>
      </c>
      <c r="P1182" s="24">
        <v>1.9</v>
      </c>
      <c r="Q1182" s="24">
        <v>2.7</v>
      </c>
      <c r="R1182" s="24">
        <v>3.87</v>
      </c>
      <c r="X1182" s="24">
        <f t="shared" si="46"/>
        <v>154.16</v>
      </c>
      <c r="Y1182" s="8">
        <f t="shared" si="47"/>
        <v>0</v>
      </c>
      <c r="Z1182" s="4"/>
    </row>
    <row r="1183" spans="1:26" x14ac:dyDescent="0.25">
      <c r="A1183" s="34">
        <v>64</v>
      </c>
      <c r="B1183" s="31">
        <v>64</v>
      </c>
      <c r="C1183" s="4" t="s">
        <v>2112</v>
      </c>
      <c r="D1183" s="4" t="s">
        <v>1996</v>
      </c>
      <c r="E1183" s="4" t="s">
        <v>2006</v>
      </c>
      <c r="F1183" s="4" t="s">
        <v>1581</v>
      </c>
      <c r="G1183" s="4" t="s">
        <v>15124</v>
      </c>
      <c r="H1183" s="4" t="s">
        <v>245</v>
      </c>
      <c r="I1183" s="24">
        <v>148.91999999999999</v>
      </c>
      <c r="J1183" s="24">
        <v>122.32</v>
      </c>
      <c r="K1183" s="24">
        <v>18.899999999999999</v>
      </c>
      <c r="N1183" s="24">
        <v>2</v>
      </c>
      <c r="O1183" s="24">
        <v>0.67</v>
      </c>
      <c r="P1183" s="24">
        <v>1</v>
      </c>
      <c r="Q1183" s="24">
        <v>1.3</v>
      </c>
      <c r="R1183" s="24">
        <v>2.73</v>
      </c>
      <c r="X1183" s="24">
        <f t="shared" si="46"/>
        <v>148.91999999999999</v>
      </c>
      <c r="Y1183" s="8">
        <f t="shared" si="47"/>
        <v>0</v>
      </c>
      <c r="Z1183" s="4"/>
    </row>
    <row r="1184" spans="1:26" x14ac:dyDescent="0.25">
      <c r="A1184" s="34">
        <v>7</v>
      </c>
      <c r="B1184" s="31">
        <v>7</v>
      </c>
      <c r="C1184" s="4" t="s">
        <v>2016</v>
      </c>
      <c r="D1184" s="4" t="s">
        <v>2011</v>
      </c>
      <c r="E1184" s="4" t="s">
        <v>2006</v>
      </c>
      <c r="F1184" s="4" t="s">
        <v>1581</v>
      </c>
      <c r="G1184" s="5" t="s">
        <v>45</v>
      </c>
      <c r="H1184" s="4"/>
      <c r="I1184" s="24">
        <v>85.42</v>
      </c>
      <c r="J1184" s="24">
        <v>69.13</v>
      </c>
      <c r="K1184" s="24">
        <v>11.37</v>
      </c>
      <c r="M1184" s="24">
        <v>7.0000000000000007E-2</v>
      </c>
      <c r="N1184" s="24">
        <v>1.17</v>
      </c>
      <c r="O1184" s="24">
        <v>1.34</v>
      </c>
      <c r="P1184" s="24">
        <v>0.56000000000000005</v>
      </c>
      <c r="R1184" s="24">
        <v>1.78</v>
      </c>
      <c r="X1184" s="24">
        <f t="shared" si="46"/>
        <v>85.42</v>
      </c>
      <c r="Y1184" s="8">
        <f t="shared" si="47"/>
        <v>0</v>
      </c>
      <c r="Z1184" s="4"/>
    </row>
    <row r="1185" spans="1:26" x14ac:dyDescent="0.25">
      <c r="A1185" s="34">
        <v>40</v>
      </c>
      <c r="B1185" s="31">
        <v>40</v>
      </c>
      <c r="C1185" s="4" t="s">
        <v>2072</v>
      </c>
      <c r="D1185" s="4" t="s">
        <v>2062</v>
      </c>
      <c r="E1185" s="4" t="s">
        <v>2006</v>
      </c>
      <c r="F1185" s="4" t="s">
        <v>1581</v>
      </c>
      <c r="G1185" s="5" t="s">
        <v>45</v>
      </c>
      <c r="H1185" s="4"/>
      <c r="I1185" s="24">
        <v>241</v>
      </c>
      <c r="J1185" s="24">
        <v>210</v>
      </c>
      <c r="K1185" s="24">
        <v>17</v>
      </c>
      <c r="L1185" s="24">
        <v>7</v>
      </c>
      <c r="N1185" s="24">
        <v>1</v>
      </c>
      <c r="O1185" s="24">
        <v>2</v>
      </c>
      <c r="Q1185" s="24">
        <v>2</v>
      </c>
      <c r="R1185" s="24">
        <v>2</v>
      </c>
      <c r="X1185" s="24">
        <f t="shared" si="46"/>
        <v>241</v>
      </c>
      <c r="Y1185" s="8">
        <f t="shared" si="47"/>
        <v>0</v>
      </c>
      <c r="Z1185" s="4"/>
    </row>
    <row r="1186" spans="1:26" x14ac:dyDescent="0.25">
      <c r="A1186" s="34">
        <v>58</v>
      </c>
      <c r="B1186" s="31">
        <v>58</v>
      </c>
      <c r="C1186" s="4" t="s">
        <v>2101</v>
      </c>
      <c r="D1186" s="4" t="s">
        <v>1996</v>
      </c>
      <c r="E1186" s="4" t="s">
        <v>2006</v>
      </c>
      <c r="F1186" s="4" t="s">
        <v>1581</v>
      </c>
      <c r="G1186" s="5" t="s">
        <v>45</v>
      </c>
      <c r="H1186" s="4"/>
      <c r="I1186" s="24">
        <v>96.96</v>
      </c>
      <c r="J1186" s="24">
        <v>69.17</v>
      </c>
      <c r="K1186" s="24">
        <v>23.89</v>
      </c>
      <c r="M1186" s="24">
        <v>0.71</v>
      </c>
      <c r="N1186" s="24">
        <v>1.07</v>
      </c>
      <c r="O1186" s="24">
        <v>0.96</v>
      </c>
      <c r="R1186" s="24">
        <v>1.1599999999999999</v>
      </c>
      <c r="X1186" s="24">
        <f t="shared" si="46"/>
        <v>96.95999999999998</v>
      </c>
      <c r="Y1186" s="8">
        <f t="shared" si="47"/>
        <v>0</v>
      </c>
      <c r="Z1186" s="4"/>
    </row>
    <row r="1187" spans="1:26" x14ac:dyDescent="0.25">
      <c r="A1187" s="34">
        <v>45</v>
      </c>
      <c r="B1187" s="31">
        <v>45</v>
      </c>
      <c r="C1187" s="4" t="s">
        <v>2079</v>
      </c>
      <c r="D1187" s="4" t="s">
        <v>2075</v>
      </c>
      <c r="E1187" s="4" t="s">
        <v>2006</v>
      </c>
      <c r="F1187" s="4" t="s">
        <v>1581</v>
      </c>
      <c r="G1187" s="4" t="s">
        <v>45</v>
      </c>
      <c r="H1187" s="4"/>
      <c r="I1187" s="24">
        <v>111.09</v>
      </c>
      <c r="J1187" s="24">
        <v>83.11</v>
      </c>
      <c r="K1187" s="24">
        <v>17.690000000000001</v>
      </c>
      <c r="M1187" s="24">
        <v>0.97</v>
      </c>
      <c r="N1187" s="24">
        <v>1.17</v>
      </c>
      <c r="O1187" s="24">
        <v>0.52</v>
      </c>
      <c r="R1187" s="24">
        <v>4.1100000000000003</v>
      </c>
      <c r="T1187" s="24">
        <v>3.52</v>
      </c>
      <c r="X1187" s="24">
        <f t="shared" si="46"/>
        <v>111.08999999999999</v>
      </c>
      <c r="Y1187" s="8">
        <f t="shared" si="47"/>
        <v>0</v>
      </c>
      <c r="Z1187" s="4"/>
    </row>
    <row r="1188" spans="1:26" x14ac:dyDescent="0.25">
      <c r="A1188" s="34">
        <v>36</v>
      </c>
      <c r="B1188" s="31">
        <v>36</v>
      </c>
      <c r="C1188" s="4" t="s">
        <v>2065</v>
      </c>
      <c r="D1188" s="4" t="s">
        <v>2062</v>
      </c>
      <c r="E1188" s="4" t="s">
        <v>2006</v>
      </c>
      <c r="F1188" s="4" t="s">
        <v>1581</v>
      </c>
      <c r="G1188" s="4" t="s">
        <v>2066</v>
      </c>
      <c r="H1188" s="4" t="s">
        <v>216</v>
      </c>
      <c r="I1188" s="24">
        <v>130.55000000000001</v>
      </c>
      <c r="J1188" s="24">
        <v>99.28</v>
      </c>
      <c r="K1188" s="24">
        <v>18.850000000000001</v>
      </c>
      <c r="M1188" s="24">
        <v>5</v>
      </c>
      <c r="N1188" s="24">
        <v>3</v>
      </c>
      <c r="O1188" s="24">
        <v>3</v>
      </c>
      <c r="R1188" s="24">
        <v>1.42</v>
      </c>
      <c r="X1188" s="24">
        <f t="shared" si="46"/>
        <v>130.54999999999998</v>
      </c>
      <c r="Y1188" s="8">
        <f t="shared" si="47"/>
        <v>0</v>
      </c>
      <c r="Z1188" s="4"/>
    </row>
    <row r="1189" spans="1:26" x14ac:dyDescent="0.25">
      <c r="A1189" s="34">
        <v>21</v>
      </c>
      <c r="B1189" s="31">
        <v>21</v>
      </c>
      <c r="C1189" s="4" t="s">
        <v>2040</v>
      </c>
      <c r="D1189" s="4" t="s">
        <v>2036</v>
      </c>
      <c r="E1189" s="4" t="s">
        <v>2006</v>
      </c>
      <c r="F1189" s="4" t="s">
        <v>1581</v>
      </c>
      <c r="G1189" s="4" t="s">
        <v>2041</v>
      </c>
      <c r="H1189" s="4" t="s">
        <v>13</v>
      </c>
      <c r="I1189" s="24">
        <v>129.36000000000001</v>
      </c>
      <c r="J1189" s="24">
        <v>115.12</v>
      </c>
      <c r="K1189" s="24">
        <v>7.05</v>
      </c>
      <c r="M1189" s="24">
        <v>0.19</v>
      </c>
      <c r="N1189" s="24">
        <v>1.07</v>
      </c>
      <c r="O1189" s="24">
        <v>0.78</v>
      </c>
      <c r="P1189" s="24">
        <v>0.15</v>
      </c>
      <c r="Q1189" s="24">
        <v>0.06</v>
      </c>
      <c r="R1189" s="24">
        <v>1.35</v>
      </c>
      <c r="S1189" s="24">
        <v>0.67</v>
      </c>
      <c r="T1189" s="24">
        <v>1.5</v>
      </c>
      <c r="W1189" s="24">
        <v>1.42</v>
      </c>
      <c r="X1189" s="24">
        <f t="shared" si="46"/>
        <v>129.35999999999999</v>
      </c>
      <c r="Y1189" s="8">
        <f t="shared" si="47"/>
        <v>0</v>
      </c>
      <c r="Z1189" s="4"/>
    </row>
    <row r="1190" spans="1:26" x14ac:dyDescent="0.25">
      <c r="A1190" s="34">
        <v>22</v>
      </c>
      <c r="B1190" s="31">
        <v>22</v>
      </c>
      <c r="C1190" s="4" t="s">
        <v>2036</v>
      </c>
      <c r="D1190" s="4" t="s">
        <v>2036</v>
      </c>
      <c r="E1190" s="4" t="s">
        <v>2006</v>
      </c>
      <c r="F1190" s="4" t="s">
        <v>1581</v>
      </c>
      <c r="G1190" s="4" t="s">
        <v>2041</v>
      </c>
      <c r="H1190" s="4" t="s">
        <v>39</v>
      </c>
      <c r="I1190" s="24">
        <v>78.5</v>
      </c>
      <c r="J1190" s="24">
        <v>22.69</v>
      </c>
      <c r="K1190" s="24">
        <v>3.71</v>
      </c>
      <c r="N1190" s="24">
        <v>39.42</v>
      </c>
      <c r="O1190" s="24">
        <v>2.5</v>
      </c>
      <c r="P1190" s="24">
        <v>3.5</v>
      </c>
      <c r="Q1190" s="24">
        <v>4.5</v>
      </c>
      <c r="R1190" s="24">
        <v>2.1800000000000002</v>
      </c>
      <c r="X1190" s="24">
        <f t="shared" si="46"/>
        <v>78.500000000000014</v>
      </c>
      <c r="Y1190" s="8">
        <f t="shared" si="47"/>
        <v>0</v>
      </c>
      <c r="Z1190" s="4"/>
    </row>
    <row r="1191" spans="1:26" x14ac:dyDescent="0.25">
      <c r="A1191" s="34">
        <v>27</v>
      </c>
      <c r="B1191" s="31">
        <v>27</v>
      </c>
      <c r="C1191" s="4" t="s">
        <v>2048</v>
      </c>
      <c r="D1191" s="4" t="s">
        <v>2036</v>
      </c>
      <c r="E1191" s="4" t="s">
        <v>2006</v>
      </c>
      <c r="F1191" s="4" t="s">
        <v>1581</v>
      </c>
      <c r="G1191" s="4" t="s">
        <v>2041</v>
      </c>
      <c r="H1191" s="4" t="s">
        <v>279</v>
      </c>
      <c r="I1191" s="24">
        <v>105.05</v>
      </c>
      <c r="J1191" s="24">
        <v>74.540000000000006</v>
      </c>
      <c r="K1191" s="24">
        <v>6.66</v>
      </c>
      <c r="N1191" s="24">
        <v>8.32</v>
      </c>
      <c r="O1191" s="24">
        <v>1.1299999999999999</v>
      </c>
      <c r="P1191" s="24">
        <v>0.08</v>
      </c>
      <c r="R1191" s="24">
        <v>2.27</v>
      </c>
      <c r="S1191" s="24">
        <v>0.52</v>
      </c>
      <c r="T1191" s="24">
        <v>10.95</v>
      </c>
      <c r="W1191" s="24">
        <v>0.57999999999999996</v>
      </c>
      <c r="X1191" s="24">
        <f t="shared" si="46"/>
        <v>105.05</v>
      </c>
      <c r="Y1191" s="8">
        <f t="shared" si="47"/>
        <v>0</v>
      </c>
      <c r="Z1191" s="4"/>
    </row>
    <row r="1192" spans="1:26" x14ac:dyDescent="0.25">
      <c r="A1192" s="34">
        <v>46</v>
      </c>
      <c r="B1192" s="31">
        <v>46</v>
      </c>
      <c r="C1192" s="4" t="s">
        <v>2080</v>
      </c>
      <c r="D1192" s="4" t="s">
        <v>2081</v>
      </c>
      <c r="E1192" s="4" t="s">
        <v>2006</v>
      </c>
      <c r="F1192" s="4" t="s">
        <v>1581</v>
      </c>
      <c r="G1192" s="4" t="s">
        <v>2041</v>
      </c>
      <c r="H1192" s="4" t="s">
        <v>39</v>
      </c>
      <c r="I1192" s="24">
        <v>275.69</v>
      </c>
      <c r="J1192" s="24">
        <v>146.44999999999999</v>
      </c>
      <c r="N1192" s="24">
        <v>100</v>
      </c>
      <c r="O1192" s="24">
        <v>2.65</v>
      </c>
      <c r="R1192" s="24">
        <v>4.2</v>
      </c>
      <c r="T1192" s="24">
        <v>22.39</v>
      </c>
      <c r="X1192" s="24">
        <f t="shared" si="46"/>
        <v>275.69</v>
      </c>
      <c r="Y1192" s="8">
        <f t="shared" si="47"/>
        <v>0</v>
      </c>
      <c r="Z1192" s="4"/>
    </row>
    <row r="1193" spans="1:26" x14ac:dyDescent="0.25">
      <c r="A1193" s="34">
        <v>39</v>
      </c>
      <c r="B1193" s="31">
        <v>39</v>
      </c>
      <c r="C1193" s="4" t="s">
        <v>2071</v>
      </c>
      <c r="D1193" s="4" t="s">
        <v>2062</v>
      </c>
      <c r="E1193" s="4" t="s">
        <v>2006</v>
      </c>
      <c r="F1193" s="4" t="s">
        <v>1581</v>
      </c>
      <c r="G1193" s="4" t="s">
        <v>1886</v>
      </c>
      <c r="H1193" s="4" t="s">
        <v>39</v>
      </c>
      <c r="I1193" s="24">
        <v>101.02</v>
      </c>
      <c r="J1193" s="24">
        <v>79.42</v>
      </c>
      <c r="K1193" s="24">
        <v>8.49</v>
      </c>
      <c r="N1193" s="24">
        <v>2.93</v>
      </c>
      <c r="O1193" s="24">
        <v>1.26</v>
      </c>
      <c r="P1193" s="24">
        <v>2.65</v>
      </c>
      <c r="Q1193" s="24">
        <v>4.7300000000000004</v>
      </c>
      <c r="R1193" s="24">
        <v>1.47</v>
      </c>
      <c r="S1193" s="24">
        <v>7.0000000000000007E-2</v>
      </c>
      <c r="X1193" s="24">
        <f t="shared" si="46"/>
        <v>101.02000000000001</v>
      </c>
      <c r="Y1193" s="8">
        <f t="shared" si="47"/>
        <v>0</v>
      </c>
      <c r="Z1193" s="4"/>
    </row>
    <row r="1194" spans="1:26" x14ac:dyDescent="0.25">
      <c r="A1194" s="34">
        <v>66</v>
      </c>
      <c r="B1194" s="31">
        <v>66</v>
      </c>
      <c r="C1194" s="4" t="s">
        <v>2114</v>
      </c>
      <c r="D1194" s="4" t="s">
        <v>2114</v>
      </c>
      <c r="E1194" s="4" t="s">
        <v>2006</v>
      </c>
      <c r="F1194" s="4" t="s">
        <v>1581</v>
      </c>
      <c r="G1194" s="4" t="s">
        <v>2117</v>
      </c>
      <c r="H1194" s="4" t="s">
        <v>2118</v>
      </c>
      <c r="I1194" s="24">
        <v>250.51</v>
      </c>
      <c r="J1194" s="24">
        <v>196.21</v>
      </c>
      <c r="K1194" s="24">
        <v>15.3</v>
      </c>
      <c r="L1194" s="24">
        <v>0.5</v>
      </c>
      <c r="M1194" s="24">
        <v>0.5</v>
      </c>
      <c r="N1194" s="24">
        <v>12</v>
      </c>
      <c r="O1194" s="24">
        <v>2</v>
      </c>
      <c r="P1194" s="24">
        <v>0.3</v>
      </c>
      <c r="Q1194" s="24">
        <v>9.4</v>
      </c>
      <c r="R1194" s="24">
        <v>2.2999999999999998</v>
      </c>
      <c r="T1194" s="24">
        <v>12</v>
      </c>
      <c r="X1194" s="24">
        <f t="shared" si="46"/>
        <v>250.51000000000005</v>
      </c>
      <c r="Y1194" s="8">
        <f t="shared" si="47"/>
        <v>0</v>
      </c>
      <c r="Z1194" s="4"/>
    </row>
    <row r="1195" spans="1:26" x14ac:dyDescent="0.25">
      <c r="A1195" s="34">
        <v>82</v>
      </c>
      <c r="B1195" s="31">
        <v>83</v>
      </c>
      <c r="C1195" s="4" t="s">
        <v>2147</v>
      </c>
      <c r="D1195" s="4" t="s">
        <v>2147</v>
      </c>
      <c r="E1195" s="4" t="s">
        <v>2006</v>
      </c>
      <c r="F1195" s="4" t="s">
        <v>1581</v>
      </c>
      <c r="G1195" s="4" t="s">
        <v>2149</v>
      </c>
      <c r="H1195" s="4" t="s">
        <v>245</v>
      </c>
      <c r="I1195" s="24">
        <v>987.24</v>
      </c>
      <c r="J1195" s="24">
        <v>528.04</v>
      </c>
      <c r="K1195" s="24">
        <v>166.93</v>
      </c>
      <c r="M1195" s="24">
        <v>8.5</v>
      </c>
      <c r="N1195" s="24">
        <v>5.59</v>
      </c>
      <c r="O1195" s="24">
        <v>5.96</v>
      </c>
      <c r="P1195" s="24">
        <v>7.26</v>
      </c>
      <c r="R1195" s="24">
        <v>12.92</v>
      </c>
      <c r="T1195" s="24">
        <v>252.04</v>
      </c>
      <c r="X1195" s="24">
        <f t="shared" si="46"/>
        <v>987.24</v>
      </c>
      <c r="Y1195" s="8">
        <f t="shared" si="47"/>
        <v>0</v>
      </c>
      <c r="Z1195" s="4"/>
    </row>
    <row r="1196" spans="1:26" x14ac:dyDescent="0.25">
      <c r="A1196" s="34">
        <v>35</v>
      </c>
      <c r="B1196" s="31">
        <v>35</v>
      </c>
      <c r="C1196" s="4" t="s">
        <v>2062</v>
      </c>
      <c r="D1196" s="4" t="s">
        <v>2062</v>
      </c>
      <c r="E1196" s="4" t="s">
        <v>2006</v>
      </c>
      <c r="F1196" s="4" t="s">
        <v>1581</v>
      </c>
      <c r="G1196" s="4" t="s">
        <v>2063</v>
      </c>
      <c r="H1196" s="4" t="s">
        <v>2064</v>
      </c>
      <c r="I1196" s="24">
        <v>330.28</v>
      </c>
      <c r="J1196" s="24">
        <v>296.05</v>
      </c>
      <c r="K1196" s="24">
        <v>13.57</v>
      </c>
      <c r="L1196" s="24">
        <v>4.5999999999999996</v>
      </c>
      <c r="N1196" s="24">
        <v>1.34</v>
      </c>
      <c r="O1196" s="24">
        <v>3.54</v>
      </c>
      <c r="P1196" s="24">
        <v>4.84</v>
      </c>
      <c r="Q1196" s="24">
        <v>4.67</v>
      </c>
      <c r="R1196" s="24">
        <v>1.67</v>
      </c>
      <c r="X1196" s="24">
        <f t="shared" si="46"/>
        <v>330.28000000000003</v>
      </c>
      <c r="Y1196" s="8">
        <f t="shared" si="47"/>
        <v>0</v>
      </c>
      <c r="Z1196" s="4"/>
    </row>
    <row r="1197" spans="1:26" x14ac:dyDescent="0.25">
      <c r="A1197" s="34">
        <v>29</v>
      </c>
      <c r="B1197" s="31">
        <v>29</v>
      </c>
      <c r="C1197" s="4" t="s">
        <v>2052</v>
      </c>
      <c r="D1197" s="4" t="s">
        <v>2052</v>
      </c>
      <c r="E1197" s="4" t="s">
        <v>2006</v>
      </c>
      <c r="F1197" s="4" t="s">
        <v>1581</v>
      </c>
      <c r="G1197" s="4" t="s">
        <v>2053</v>
      </c>
      <c r="H1197" s="4" t="s">
        <v>213</v>
      </c>
      <c r="I1197" s="24">
        <v>3637.13</v>
      </c>
      <c r="J1197" s="24">
        <v>264.94</v>
      </c>
      <c r="K1197" s="24">
        <v>123.3</v>
      </c>
      <c r="N1197" s="24">
        <v>5.6</v>
      </c>
      <c r="O1197" s="24">
        <v>7.5</v>
      </c>
      <c r="Q1197" s="24">
        <v>14.9</v>
      </c>
      <c r="R1197" s="24">
        <v>6</v>
      </c>
      <c r="T1197" s="24">
        <v>3214.89</v>
      </c>
      <c r="X1197" s="24">
        <f t="shared" si="46"/>
        <v>3637.13</v>
      </c>
      <c r="Y1197" s="8">
        <f t="shared" si="47"/>
        <v>0</v>
      </c>
      <c r="Z1197" s="4"/>
    </row>
    <row r="1198" spans="1:26" x14ac:dyDescent="0.25">
      <c r="A1198" s="34">
        <v>30</v>
      </c>
      <c r="B1198" s="31">
        <v>30</v>
      </c>
      <c r="C1198" s="4" t="s">
        <v>2054</v>
      </c>
      <c r="D1198" s="4" t="s">
        <v>2052</v>
      </c>
      <c r="E1198" s="4" t="s">
        <v>2006</v>
      </c>
      <c r="F1198" s="4" t="s">
        <v>1581</v>
      </c>
      <c r="G1198" s="4" t="s">
        <v>2053</v>
      </c>
      <c r="H1198" s="4" t="s">
        <v>213</v>
      </c>
      <c r="I1198" s="24">
        <v>277.31</v>
      </c>
      <c r="J1198" s="24">
        <v>194.16</v>
      </c>
      <c r="K1198" s="24">
        <v>70.239999999999995</v>
      </c>
      <c r="L1198" s="24">
        <v>3.64</v>
      </c>
      <c r="O1198" s="24">
        <v>2.02</v>
      </c>
      <c r="P1198" s="24">
        <v>0.04</v>
      </c>
      <c r="Q1198" s="24">
        <v>1.84</v>
      </c>
      <c r="R1198" s="24">
        <v>4.82</v>
      </c>
      <c r="S1198" s="24">
        <v>0.55000000000000004</v>
      </c>
      <c r="X1198" s="24">
        <f t="shared" si="46"/>
        <v>277.30999999999995</v>
      </c>
      <c r="Y1198" s="8">
        <f t="shared" si="47"/>
        <v>0</v>
      </c>
      <c r="Z1198" s="4"/>
    </row>
    <row r="1199" spans="1:26" x14ac:dyDescent="0.25">
      <c r="A1199" s="34">
        <v>31</v>
      </c>
      <c r="B1199" s="31">
        <v>31</v>
      </c>
      <c r="C1199" s="4" t="s">
        <v>2055</v>
      </c>
      <c r="D1199" s="4" t="s">
        <v>2052</v>
      </c>
      <c r="E1199" s="4" t="s">
        <v>2006</v>
      </c>
      <c r="F1199" s="4" t="s">
        <v>1581</v>
      </c>
      <c r="G1199" s="4" t="s">
        <v>2053</v>
      </c>
      <c r="H1199" s="4" t="s">
        <v>213</v>
      </c>
      <c r="I1199" s="24">
        <v>396.35</v>
      </c>
      <c r="J1199" s="24">
        <v>200.15</v>
      </c>
      <c r="K1199" s="24">
        <v>63.5</v>
      </c>
      <c r="L1199" s="24">
        <v>15.52</v>
      </c>
      <c r="M1199" s="24">
        <v>1.7</v>
      </c>
      <c r="O1199" s="24">
        <v>2</v>
      </c>
      <c r="P1199" s="24">
        <v>107</v>
      </c>
      <c r="Q1199" s="24">
        <v>0.6</v>
      </c>
      <c r="R1199" s="24">
        <v>3.18</v>
      </c>
      <c r="S1199" s="24">
        <v>2.7</v>
      </c>
      <c r="X1199" s="24">
        <f t="shared" si="46"/>
        <v>396.34999999999997</v>
      </c>
      <c r="Y1199" s="8">
        <f t="shared" si="47"/>
        <v>0</v>
      </c>
      <c r="Z1199" s="4"/>
    </row>
    <row r="1200" spans="1:26" ht="30" x14ac:dyDescent="0.25">
      <c r="A1200" s="34">
        <v>80</v>
      </c>
      <c r="B1200" s="31">
        <v>81</v>
      </c>
      <c r="C1200" s="5" t="s">
        <v>2146</v>
      </c>
      <c r="D1200" s="4" t="s">
        <v>2147</v>
      </c>
      <c r="E1200" s="4" t="s">
        <v>2006</v>
      </c>
      <c r="F1200" s="4" t="s">
        <v>1581</v>
      </c>
      <c r="G1200" s="4" t="s">
        <v>2053</v>
      </c>
      <c r="H1200" s="4" t="s">
        <v>213</v>
      </c>
      <c r="I1200" s="24">
        <v>404.07</v>
      </c>
      <c r="J1200" s="24">
        <v>246.17</v>
      </c>
      <c r="K1200" s="24">
        <v>127.23</v>
      </c>
      <c r="L1200" s="24">
        <v>19.46</v>
      </c>
      <c r="O1200" s="24">
        <v>7.7</v>
      </c>
      <c r="R1200" s="24">
        <v>3.06</v>
      </c>
      <c r="S1200" s="24">
        <v>0.45</v>
      </c>
      <c r="X1200" s="24">
        <f t="shared" si="46"/>
        <v>404.06999999999994</v>
      </c>
      <c r="Y1200" s="8">
        <f t="shared" si="47"/>
        <v>0</v>
      </c>
      <c r="Z1200" s="4"/>
    </row>
    <row r="1201" spans="1:26" x14ac:dyDescent="0.25">
      <c r="A1201" s="34">
        <v>85</v>
      </c>
      <c r="B1201" s="31">
        <v>86</v>
      </c>
      <c r="C1201" s="4" t="s">
        <v>1608</v>
      </c>
      <c r="D1201" s="4" t="s">
        <v>2153</v>
      </c>
      <c r="E1201" s="4" t="s">
        <v>2006</v>
      </c>
      <c r="F1201" s="4" t="s">
        <v>1581</v>
      </c>
      <c r="G1201" s="4" t="s">
        <v>2053</v>
      </c>
      <c r="H1201" s="4" t="s">
        <v>213</v>
      </c>
      <c r="I1201" s="24">
        <v>179.5</v>
      </c>
      <c r="J1201" s="24">
        <v>56</v>
      </c>
      <c r="K1201" s="24">
        <v>12</v>
      </c>
      <c r="L1201" s="24">
        <v>88.5</v>
      </c>
      <c r="M1201" s="24">
        <v>1.8</v>
      </c>
      <c r="N1201" s="24">
        <v>1</v>
      </c>
      <c r="O1201" s="24">
        <v>2.4</v>
      </c>
      <c r="P1201" s="24">
        <v>1.8</v>
      </c>
      <c r="Q1201" s="24">
        <v>11.55</v>
      </c>
      <c r="R1201" s="24">
        <v>4</v>
      </c>
      <c r="S1201" s="24">
        <v>0.45</v>
      </c>
      <c r="X1201" s="24">
        <f t="shared" si="46"/>
        <v>179.50000000000003</v>
      </c>
      <c r="Y1201" s="8">
        <f t="shared" si="47"/>
        <v>0</v>
      </c>
      <c r="Z1201" s="4"/>
    </row>
    <row r="1202" spans="1:26" x14ac:dyDescent="0.25">
      <c r="A1202" s="34">
        <v>65</v>
      </c>
      <c r="B1202" s="31">
        <v>65</v>
      </c>
      <c r="C1202" s="4" t="s">
        <v>2113</v>
      </c>
      <c r="D1202" s="4" t="s">
        <v>2114</v>
      </c>
      <c r="E1202" s="4" t="s">
        <v>2006</v>
      </c>
      <c r="F1202" s="4" t="s">
        <v>1581</v>
      </c>
      <c r="G1202" s="4" t="s">
        <v>2115</v>
      </c>
      <c r="H1202" s="4" t="s">
        <v>2116</v>
      </c>
      <c r="I1202" s="24">
        <v>222.89</v>
      </c>
      <c r="J1202" s="24">
        <v>132.15</v>
      </c>
      <c r="K1202" s="24">
        <v>21.55</v>
      </c>
      <c r="N1202" s="24">
        <v>1.32</v>
      </c>
      <c r="O1202" s="24">
        <v>2.0499999999999998</v>
      </c>
      <c r="R1202" s="24">
        <v>5.07</v>
      </c>
      <c r="S1202" s="24">
        <v>1.3</v>
      </c>
      <c r="T1202" s="24">
        <v>59.04</v>
      </c>
      <c r="W1202" s="24">
        <v>0.41</v>
      </c>
      <c r="X1202" s="24">
        <f t="shared" si="46"/>
        <v>222.89000000000001</v>
      </c>
      <c r="Y1202" s="8">
        <f t="shared" si="47"/>
        <v>0</v>
      </c>
      <c r="Z1202" s="4"/>
    </row>
    <row r="1203" spans="1:26" x14ac:dyDescent="0.25">
      <c r="A1203" s="34">
        <v>32</v>
      </c>
      <c r="B1203" s="31">
        <v>32</v>
      </c>
      <c r="C1203" s="4" t="s">
        <v>2056</v>
      </c>
      <c r="D1203" s="4" t="s">
        <v>2057</v>
      </c>
      <c r="E1203" s="4" t="s">
        <v>2006</v>
      </c>
      <c r="F1203" s="4" t="s">
        <v>1581</v>
      </c>
      <c r="G1203" s="4" t="s">
        <v>1519</v>
      </c>
      <c r="H1203" s="4" t="s">
        <v>22</v>
      </c>
      <c r="I1203" s="24">
        <v>279.5</v>
      </c>
      <c r="J1203" s="24">
        <v>239.4</v>
      </c>
      <c r="K1203" s="24">
        <v>17.13</v>
      </c>
      <c r="L1203" s="24">
        <v>1.19</v>
      </c>
      <c r="N1203" s="24">
        <v>5.73</v>
      </c>
      <c r="O1203" s="24">
        <v>2.99</v>
      </c>
      <c r="P1203" s="24">
        <v>0.39</v>
      </c>
      <c r="R1203" s="24">
        <v>8.6999999999999993</v>
      </c>
      <c r="T1203" s="24">
        <v>3.62</v>
      </c>
      <c r="W1203" s="24">
        <v>0.35</v>
      </c>
      <c r="X1203" s="24">
        <f t="shared" si="46"/>
        <v>279.50000000000006</v>
      </c>
      <c r="Y1203" s="8">
        <f t="shared" si="47"/>
        <v>0</v>
      </c>
      <c r="Z1203" s="4"/>
    </row>
    <row r="1204" spans="1:26" x14ac:dyDescent="0.25">
      <c r="A1204" s="34">
        <v>41</v>
      </c>
      <c r="B1204" s="31">
        <v>41</v>
      </c>
      <c r="C1204" s="4" t="s">
        <v>2073</v>
      </c>
      <c r="D1204" s="4" t="s">
        <v>2062</v>
      </c>
      <c r="E1204" s="4" t="s">
        <v>2006</v>
      </c>
      <c r="F1204" s="4" t="s">
        <v>1581</v>
      </c>
      <c r="G1204" s="4" t="s">
        <v>2074</v>
      </c>
      <c r="H1204" s="4" t="s">
        <v>540</v>
      </c>
      <c r="I1204" s="24">
        <v>61.15</v>
      </c>
      <c r="J1204" s="24">
        <v>49.64</v>
      </c>
      <c r="K1204" s="24">
        <v>7.26</v>
      </c>
      <c r="M1204" s="24">
        <v>0.33</v>
      </c>
      <c r="N1204" s="24">
        <v>2.34</v>
      </c>
      <c r="O1204" s="24">
        <v>0.67</v>
      </c>
      <c r="P1204" s="24">
        <v>0.14000000000000001</v>
      </c>
      <c r="R1204" s="24">
        <v>0.73</v>
      </c>
      <c r="S1204" s="24">
        <v>0.04</v>
      </c>
      <c r="X1204" s="24">
        <f t="shared" si="46"/>
        <v>61.149999999999991</v>
      </c>
      <c r="Y1204" s="8">
        <f t="shared" si="47"/>
        <v>0</v>
      </c>
      <c r="Z1204" s="4"/>
    </row>
    <row r="1205" spans="1:26" x14ac:dyDescent="0.25">
      <c r="A1205" s="34">
        <v>13</v>
      </c>
      <c r="B1205" s="31">
        <v>13</v>
      </c>
      <c r="C1205" s="4" t="s">
        <v>2455</v>
      </c>
      <c r="D1205" s="4" t="s">
        <v>2451</v>
      </c>
      <c r="E1205" s="4" t="s">
        <v>2432</v>
      </c>
      <c r="F1205" s="4" t="s">
        <v>1581</v>
      </c>
      <c r="G1205" s="4" t="s">
        <v>106</v>
      </c>
      <c r="H1205" s="4" t="s">
        <v>369</v>
      </c>
      <c r="I1205" s="24">
        <v>57.29</v>
      </c>
      <c r="J1205" s="24">
        <v>43.17</v>
      </c>
      <c r="L1205" s="24">
        <v>0.66</v>
      </c>
      <c r="M1205" s="24">
        <v>2</v>
      </c>
      <c r="N1205" s="24">
        <v>2</v>
      </c>
      <c r="O1205" s="24">
        <v>4.5999999999999996</v>
      </c>
      <c r="P1205" s="24">
        <v>2.36</v>
      </c>
      <c r="Q1205" s="24">
        <v>1.7</v>
      </c>
      <c r="R1205" s="24">
        <v>0.3</v>
      </c>
      <c r="T1205" s="24">
        <v>0.5</v>
      </c>
      <c r="X1205" s="24">
        <f t="shared" ref="X1205:X1268" si="48">SUM(J1205:W1205)</f>
        <v>57.29</v>
      </c>
      <c r="Y1205" s="8">
        <f t="shared" ref="Y1205:Y1268" si="49">I1205-X1205</f>
        <v>0</v>
      </c>
      <c r="Z1205" s="4"/>
    </row>
    <row r="1206" spans="1:26" x14ac:dyDescent="0.25">
      <c r="A1206" s="34">
        <v>42</v>
      </c>
      <c r="B1206" s="31">
        <v>41</v>
      </c>
      <c r="C1206" s="4" t="s">
        <v>2231</v>
      </c>
      <c r="D1206" s="4" t="s">
        <v>2506</v>
      </c>
      <c r="E1206" s="4" t="s">
        <v>2432</v>
      </c>
      <c r="F1206" s="4" t="s">
        <v>1581</v>
      </c>
      <c r="G1206" s="4" t="s">
        <v>1815</v>
      </c>
      <c r="H1206" s="4" t="s">
        <v>377</v>
      </c>
      <c r="I1206" s="24">
        <v>54.08</v>
      </c>
      <c r="J1206" s="24">
        <v>50.46</v>
      </c>
      <c r="O1206" s="24">
        <v>2.29</v>
      </c>
      <c r="Q1206" s="24">
        <v>0.79</v>
      </c>
      <c r="R1206" s="24">
        <v>0.54</v>
      </c>
      <c r="X1206" s="24">
        <f t="shared" si="48"/>
        <v>54.08</v>
      </c>
      <c r="Y1206" s="8">
        <f t="shared" si="49"/>
        <v>0</v>
      </c>
      <c r="Z1206" s="4"/>
    </row>
    <row r="1207" spans="1:26" x14ac:dyDescent="0.25">
      <c r="A1207" s="34">
        <v>4</v>
      </c>
      <c r="B1207" s="31">
        <v>4</v>
      </c>
      <c r="C1207" s="4" t="s">
        <v>2437</v>
      </c>
      <c r="D1207" s="4" t="s">
        <v>2431</v>
      </c>
      <c r="E1207" s="4" t="s">
        <v>2432</v>
      </c>
      <c r="F1207" s="4" t="s">
        <v>1581</v>
      </c>
      <c r="G1207" s="4" t="s">
        <v>2438</v>
      </c>
      <c r="H1207" s="4" t="s">
        <v>245</v>
      </c>
      <c r="I1207" s="24">
        <v>610.21</v>
      </c>
      <c r="J1207" s="24">
        <v>226.08</v>
      </c>
      <c r="K1207" s="24">
        <v>21</v>
      </c>
      <c r="L1207" s="24">
        <v>12.7</v>
      </c>
      <c r="M1207" s="24">
        <v>21.7</v>
      </c>
      <c r="O1207" s="24">
        <v>24.74</v>
      </c>
      <c r="P1207" s="24">
        <v>20.83</v>
      </c>
      <c r="R1207" s="24">
        <v>7.82</v>
      </c>
      <c r="S1207" s="24">
        <v>0.14000000000000001</v>
      </c>
      <c r="T1207" s="24">
        <v>275.2</v>
      </c>
      <c r="X1207" s="24">
        <f t="shared" si="48"/>
        <v>610.21</v>
      </c>
      <c r="Y1207" s="8">
        <f t="shared" si="49"/>
        <v>0</v>
      </c>
      <c r="Z1207" s="4"/>
    </row>
    <row r="1208" spans="1:26" x14ac:dyDescent="0.25">
      <c r="A1208" s="34">
        <v>34</v>
      </c>
      <c r="B1208" s="31">
        <v>34</v>
      </c>
      <c r="C1208" s="4" t="s">
        <v>2492</v>
      </c>
      <c r="D1208" s="4" t="s">
        <v>2493</v>
      </c>
      <c r="E1208" s="4" t="s">
        <v>2432</v>
      </c>
      <c r="F1208" s="4" t="s">
        <v>1581</v>
      </c>
      <c r="G1208" s="4" t="s">
        <v>2494</v>
      </c>
      <c r="H1208" s="4" t="s">
        <v>960</v>
      </c>
      <c r="I1208" s="24">
        <v>463.26</v>
      </c>
      <c r="J1208" s="24">
        <v>100.24</v>
      </c>
      <c r="K1208" s="24">
        <v>114</v>
      </c>
      <c r="M1208" s="24">
        <v>7.1</v>
      </c>
      <c r="O1208" s="24">
        <v>4.3</v>
      </c>
      <c r="Q1208" s="24">
        <v>6.19</v>
      </c>
      <c r="R1208" s="24">
        <v>5.63</v>
      </c>
      <c r="T1208" s="24">
        <v>225.8</v>
      </c>
      <c r="X1208" s="24">
        <f t="shared" si="48"/>
        <v>463.26</v>
      </c>
      <c r="Y1208" s="8">
        <f t="shared" si="49"/>
        <v>0</v>
      </c>
      <c r="Z1208" s="4"/>
    </row>
    <row r="1209" spans="1:26" x14ac:dyDescent="0.25">
      <c r="A1209" s="34">
        <v>35</v>
      </c>
      <c r="B1209" s="31">
        <v>35</v>
      </c>
      <c r="C1209" s="4" t="s">
        <v>2495</v>
      </c>
      <c r="D1209" s="4" t="s">
        <v>2493</v>
      </c>
      <c r="E1209" s="4" t="s">
        <v>2432</v>
      </c>
      <c r="F1209" s="4" t="s">
        <v>1581</v>
      </c>
      <c r="G1209" s="4" t="s">
        <v>2494</v>
      </c>
      <c r="H1209" s="4" t="s">
        <v>960</v>
      </c>
      <c r="I1209" s="24">
        <v>93.95</v>
      </c>
      <c r="K1209" s="24">
        <v>87.59</v>
      </c>
      <c r="R1209" s="24">
        <v>1.9</v>
      </c>
      <c r="S1209" s="24">
        <v>0.46</v>
      </c>
      <c r="T1209" s="24">
        <v>4</v>
      </c>
      <c r="X1209" s="24">
        <f t="shared" si="48"/>
        <v>93.95</v>
      </c>
      <c r="Y1209" s="8">
        <f t="shared" si="49"/>
        <v>0</v>
      </c>
      <c r="Z1209" s="4"/>
    </row>
    <row r="1210" spans="1:26" x14ac:dyDescent="0.25">
      <c r="A1210" s="34">
        <v>36</v>
      </c>
      <c r="B1210" s="31">
        <v>36</v>
      </c>
      <c r="C1210" s="4" t="s">
        <v>2496</v>
      </c>
      <c r="D1210" s="4" t="s">
        <v>2493</v>
      </c>
      <c r="E1210" s="4" t="s">
        <v>2432</v>
      </c>
      <c r="F1210" s="4" t="s">
        <v>1581</v>
      </c>
      <c r="G1210" s="4" t="s">
        <v>15427</v>
      </c>
      <c r="H1210" s="4" t="s">
        <v>198</v>
      </c>
      <c r="I1210" s="24">
        <v>360.24</v>
      </c>
      <c r="J1210" s="24">
        <v>132.04</v>
      </c>
      <c r="K1210" s="24">
        <v>14.6</v>
      </c>
      <c r="M1210" s="24">
        <v>2.2000000000000002</v>
      </c>
      <c r="O1210" s="24">
        <v>6.6</v>
      </c>
      <c r="P1210" s="24">
        <v>0.3</v>
      </c>
      <c r="Q1210" s="24">
        <v>0.3</v>
      </c>
      <c r="R1210" s="24">
        <v>7.3</v>
      </c>
      <c r="S1210" s="24">
        <v>1</v>
      </c>
      <c r="T1210" s="24">
        <v>195.9</v>
      </c>
      <c r="X1210" s="24">
        <f t="shared" si="48"/>
        <v>360.24</v>
      </c>
      <c r="Y1210" s="8">
        <f t="shared" si="49"/>
        <v>0</v>
      </c>
      <c r="Z1210" s="4"/>
    </row>
    <row r="1211" spans="1:26" x14ac:dyDescent="0.25">
      <c r="A1211" s="34">
        <v>25</v>
      </c>
      <c r="B1211" s="31">
        <v>25</v>
      </c>
      <c r="C1211" s="4" t="s">
        <v>2476</v>
      </c>
      <c r="D1211" s="4" t="s">
        <v>2474</v>
      </c>
      <c r="E1211" s="4" t="s">
        <v>2432</v>
      </c>
      <c r="F1211" s="4" t="s">
        <v>1581</v>
      </c>
      <c r="G1211" s="4" t="s">
        <v>2477</v>
      </c>
      <c r="H1211" s="4" t="s">
        <v>2478</v>
      </c>
      <c r="I1211" s="24">
        <v>183.85</v>
      </c>
      <c r="J1211" s="24">
        <v>123.95</v>
      </c>
      <c r="K1211" s="24">
        <v>3.4</v>
      </c>
      <c r="L1211" s="24">
        <v>17.899999999999999</v>
      </c>
      <c r="Q1211" s="24">
        <v>0.8</v>
      </c>
      <c r="T1211" s="24">
        <v>37.799999999999997</v>
      </c>
      <c r="X1211" s="24">
        <f t="shared" si="48"/>
        <v>183.85000000000002</v>
      </c>
      <c r="Y1211" s="8">
        <f t="shared" si="49"/>
        <v>0</v>
      </c>
      <c r="Z1211" s="4"/>
    </row>
    <row r="1212" spans="1:26" x14ac:dyDescent="0.25">
      <c r="A1212" s="34">
        <v>24</v>
      </c>
      <c r="B1212" s="31">
        <v>24</v>
      </c>
      <c r="C1212" s="4" t="s">
        <v>2473</v>
      </c>
      <c r="D1212" s="4" t="s">
        <v>2474</v>
      </c>
      <c r="E1212" s="4" t="s">
        <v>2432</v>
      </c>
      <c r="F1212" s="4" t="s">
        <v>1581</v>
      </c>
      <c r="G1212" s="4" t="s">
        <v>2475</v>
      </c>
      <c r="H1212" s="4" t="s">
        <v>198</v>
      </c>
      <c r="I1212" s="24">
        <v>500.75</v>
      </c>
      <c r="J1212" s="24">
        <v>270.64999999999998</v>
      </c>
      <c r="K1212" s="24">
        <v>23.5</v>
      </c>
      <c r="L1212" s="24">
        <v>0.8</v>
      </c>
      <c r="O1212" s="24">
        <v>8.8000000000000007</v>
      </c>
      <c r="R1212" s="24">
        <v>5.6</v>
      </c>
      <c r="T1212" s="24">
        <v>191.4</v>
      </c>
      <c r="X1212" s="24">
        <f t="shared" si="48"/>
        <v>500.75</v>
      </c>
      <c r="Y1212" s="8">
        <f t="shared" si="49"/>
        <v>0</v>
      </c>
      <c r="Z1212" s="4"/>
    </row>
    <row r="1213" spans="1:26" x14ac:dyDescent="0.25">
      <c r="A1213" s="34">
        <v>33</v>
      </c>
      <c r="B1213" s="31">
        <v>33</v>
      </c>
      <c r="C1213" s="4" t="s">
        <v>2489</v>
      </c>
      <c r="D1213" s="4" t="s">
        <v>2489</v>
      </c>
      <c r="E1213" s="4" t="s">
        <v>2432</v>
      </c>
      <c r="F1213" s="4" t="s">
        <v>1581</v>
      </c>
      <c r="G1213" s="4" t="s">
        <v>2491</v>
      </c>
      <c r="H1213" s="4" t="s">
        <v>39</v>
      </c>
      <c r="I1213" s="24">
        <v>106.58</v>
      </c>
      <c r="J1213" s="24">
        <v>78.63</v>
      </c>
      <c r="L1213" s="24">
        <v>19.100000000000001</v>
      </c>
      <c r="M1213" s="24">
        <v>1.6</v>
      </c>
      <c r="O1213" s="24">
        <v>2</v>
      </c>
      <c r="P1213" s="24">
        <v>0.4</v>
      </c>
      <c r="R1213" s="24">
        <v>1.5</v>
      </c>
      <c r="T1213" s="24">
        <v>3.35</v>
      </c>
      <c r="X1213" s="24">
        <f t="shared" si="48"/>
        <v>106.57999999999998</v>
      </c>
      <c r="Y1213" s="8">
        <f t="shared" si="49"/>
        <v>0</v>
      </c>
      <c r="Z1213" s="4"/>
    </row>
    <row r="1214" spans="1:26" x14ac:dyDescent="0.25">
      <c r="A1214" s="34">
        <v>32</v>
      </c>
      <c r="B1214" s="31">
        <v>32</v>
      </c>
      <c r="C1214" s="4" t="s">
        <v>2488</v>
      </c>
      <c r="D1214" s="4" t="s">
        <v>2489</v>
      </c>
      <c r="E1214" s="4" t="s">
        <v>2432</v>
      </c>
      <c r="F1214" s="4" t="s">
        <v>1581</v>
      </c>
      <c r="G1214" s="4" t="s">
        <v>2490</v>
      </c>
      <c r="H1214" s="4" t="s">
        <v>39</v>
      </c>
      <c r="I1214" s="24">
        <v>291</v>
      </c>
      <c r="J1214" s="24">
        <v>247.2</v>
      </c>
      <c r="K1214" s="24">
        <v>10.3</v>
      </c>
      <c r="M1214" s="24">
        <v>4</v>
      </c>
      <c r="O1214" s="24">
        <v>8.1999999999999993</v>
      </c>
      <c r="Q1214" s="24">
        <v>6.1</v>
      </c>
      <c r="R1214" s="24">
        <v>6.7</v>
      </c>
      <c r="T1214" s="24">
        <v>8.5</v>
      </c>
      <c r="X1214" s="24">
        <f t="shared" si="48"/>
        <v>291</v>
      </c>
      <c r="Y1214" s="8">
        <f t="shared" si="49"/>
        <v>0</v>
      </c>
      <c r="Z1214" s="4"/>
    </row>
    <row r="1215" spans="1:26" x14ac:dyDescent="0.25">
      <c r="A1215" s="34">
        <v>21</v>
      </c>
      <c r="B1215" s="31">
        <v>21</v>
      </c>
      <c r="C1215" s="4" t="s">
        <v>2465</v>
      </c>
      <c r="D1215" s="4" t="s">
        <v>2465</v>
      </c>
      <c r="E1215" s="4" t="s">
        <v>2432</v>
      </c>
      <c r="F1215" s="4" t="s">
        <v>1581</v>
      </c>
      <c r="G1215" s="4" t="s">
        <v>2470</v>
      </c>
      <c r="H1215" s="4" t="s">
        <v>1797</v>
      </c>
      <c r="I1215" s="24">
        <v>677.13</v>
      </c>
      <c r="J1215" s="24">
        <v>291.23</v>
      </c>
      <c r="M1215" s="24">
        <v>7</v>
      </c>
      <c r="N1215" s="24">
        <v>2</v>
      </c>
      <c r="O1215" s="24">
        <v>5</v>
      </c>
      <c r="P1215" s="24">
        <v>159</v>
      </c>
      <c r="R1215" s="24">
        <v>5</v>
      </c>
      <c r="T1215" s="24">
        <v>207.9</v>
      </c>
      <c r="X1215" s="24">
        <f t="shared" si="48"/>
        <v>677.13</v>
      </c>
      <c r="Y1215" s="8">
        <f t="shared" si="49"/>
        <v>0</v>
      </c>
      <c r="Z1215" s="4"/>
    </row>
    <row r="1216" spans="1:26" x14ac:dyDescent="0.25">
      <c r="A1216" s="34">
        <v>57</v>
      </c>
      <c r="B1216" s="31">
        <v>56</v>
      </c>
      <c r="C1216" s="4" t="s">
        <v>2527</v>
      </c>
      <c r="D1216" s="4" t="s">
        <v>2498</v>
      </c>
      <c r="E1216" s="4" t="s">
        <v>2432</v>
      </c>
      <c r="F1216" s="4" t="s">
        <v>1581</v>
      </c>
      <c r="G1216" s="4" t="s">
        <v>2528</v>
      </c>
      <c r="H1216" s="4" t="s">
        <v>2529</v>
      </c>
      <c r="I1216" s="24">
        <v>90.48</v>
      </c>
      <c r="J1216" s="24">
        <v>40</v>
      </c>
      <c r="K1216" s="24">
        <v>11</v>
      </c>
      <c r="L1216" s="24">
        <v>13.01</v>
      </c>
      <c r="M1216" s="24">
        <v>2.64</v>
      </c>
      <c r="Q1216" s="24">
        <v>22.33</v>
      </c>
      <c r="R1216" s="24">
        <v>1</v>
      </c>
      <c r="S1216" s="24">
        <v>0.5</v>
      </c>
      <c r="X1216" s="24">
        <f t="shared" si="48"/>
        <v>90.48</v>
      </c>
      <c r="Y1216" s="8">
        <f t="shared" si="49"/>
        <v>0</v>
      </c>
      <c r="Z1216" s="4"/>
    </row>
    <row r="1217" spans="1:26" x14ac:dyDescent="0.25">
      <c r="A1217" s="34">
        <v>48</v>
      </c>
      <c r="B1217" s="31">
        <v>47</v>
      </c>
      <c r="C1217" s="4" t="s">
        <v>2517</v>
      </c>
      <c r="D1217" s="4" t="s">
        <v>2512</v>
      </c>
      <c r="E1217" s="4" t="s">
        <v>2432</v>
      </c>
      <c r="F1217" s="4" t="s">
        <v>1581</v>
      </c>
      <c r="G1217" s="4" t="s">
        <v>2134</v>
      </c>
      <c r="H1217" s="4" t="s">
        <v>558</v>
      </c>
      <c r="I1217" s="24">
        <v>158.99</v>
      </c>
      <c r="J1217" s="24">
        <v>101.65</v>
      </c>
      <c r="K1217" s="24">
        <v>31.4</v>
      </c>
      <c r="M1217" s="24">
        <v>1.1000000000000001</v>
      </c>
      <c r="N1217" s="24">
        <v>3.3</v>
      </c>
      <c r="O1217" s="24">
        <v>6.6</v>
      </c>
      <c r="P1217" s="24">
        <v>6.7</v>
      </c>
      <c r="R1217" s="24">
        <v>3.2</v>
      </c>
      <c r="T1217" s="24">
        <v>5.04</v>
      </c>
      <c r="X1217" s="24">
        <f t="shared" si="48"/>
        <v>158.98999999999998</v>
      </c>
      <c r="Y1217" s="8">
        <f t="shared" si="49"/>
        <v>0</v>
      </c>
      <c r="Z1217" s="4"/>
    </row>
    <row r="1218" spans="1:26" x14ac:dyDescent="0.25">
      <c r="A1218" s="34">
        <v>12</v>
      </c>
      <c r="B1218" s="31">
        <v>12</v>
      </c>
      <c r="C1218" s="4" t="s">
        <v>2453</v>
      </c>
      <c r="D1218" s="4" t="s">
        <v>2451</v>
      </c>
      <c r="E1218" s="4" t="s">
        <v>2432</v>
      </c>
      <c r="F1218" s="4" t="s">
        <v>1581</v>
      </c>
      <c r="G1218" s="4" t="s">
        <v>2454</v>
      </c>
      <c r="H1218" s="4" t="s">
        <v>1869</v>
      </c>
      <c r="I1218" s="24">
        <v>99.19</v>
      </c>
      <c r="J1218" s="24">
        <v>72.790000000000006</v>
      </c>
      <c r="K1218" s="24">
        <v>1.8</v>
      </c>
      <c r="L1218" s="24">
        <v>0.4</v>
      </c>
      <c r="O1218" s="24">
        <v>7.6</v>
      </c>
      <c r="R1218" s="24">
        <v>2.2999999999999998</v>
      </c>
      <c r="T1218" s="24">
        <v>14.3</v>
      </c>
      <c r="X1218" s="24">
        <f t="shared" si="48"/>
        <v>99.19</v>
      </c>
      <c r="Y1218" s="8">
        <f t="shared" si="49"/>
        <v>0</v>
      </c>
      <c r="Z1218" s="4"/>
    </row>
    <row r="1219" spans="1:26" x14ac:dyDescent="0.25">
      <c r="A1219" s="34">
        <v>6</v>
      </c>
      <c r="B1219" s="31">
        <v>6</v>
      </c>
      <c r="C1219" s="4" t="s">
        <v>2442</v>
      </c>
      <c r="D1219" s="4" t="s">
        <v>2440</v>
      </c>
      <c r="E1219" s="4" t="s">
        <v>2432</v>
      </c>
      <c r="F1219" s="4" t="s">
        <v>1581</v>
      </c>
      <c r="G1219" s="4" t="s">
        <v>2443</v>
      </c>
      <c r="H1219" s="4" t="s">
        <v>19</v>
      </c>
      <c r="I1219" s="24">
        <v>169.42</v>
      </c>
      <c r="J1219" s="24">
        <v>53.94</v>
      </c>
      <c r="K1219" s="24">
        <v>49.1</v>
      </c>
      <c r="O1219" s="24">
        <v>1.7</v>
      </c>
      <c r="P1219" s="24">
        <v>0.6</v>
      </c>
      <c r="Q1219" s="24">
        <v>15.6</v>
      </c>
      <c r="R1219" s="24">
        <v>2</v>
      </c>
      <c r="S1219" s="24">
        <v>0.5</v>
      </c>
      <c r="T1219" s="24">
        <v>45.98</v>
      </c>
      <c r="X1219" s="24">
        <f t="shared" si="48"/>
        <v>169.42</v>
      </c>
      <c r="Y1219" s="8">
        <f t="shared" si="49"/>
        <v>0</v>
      </c>
      <c r="Z1219" s="4"/>
    </row>
    <row r="1220" spans="1:26" x14ac:dyDescent="0.25">
      <c r="A1220" s="34">
        <v>7</v>
      </c>
      <c r="B1220" s="31">
        <v>7</v>
      </c>
      <c r="C1220" s="4" t="s">
        <v>2440</v>
      </c>
      <c r="D1220" s="4" t="s">
        <v>2440</v>
      </c>
      <c r="E1220" s="4" t="s">
        <v>2432</v>
      </c>
      <c r="F1220" s="4" t="s">
        <v>1581</v>
      </c>
      <c r="G1220" s="4" t="s">
        <v>2443</v>
      </c>
      <c r="H1220" s="4" t="s">
        <v>19</v>
      </c>
      <c r="I1220" s="24">
        <v>427.28</v>
      </c>
      <c r="J1220" s="24">
        <v>198.58</v>
      </c>
      <c r="K1220" s="24">
        <v>30.1</v>
      </c>
      <c r="L1220" s="24">
        <v>13.54</v>
      </c>
      <c r="M1220" s="24">
        <v>3.57</v>
      </c>
      <c r="O1220" s="24">
        <v>8.1</v>
      </c>
      <c r="P1220" s="24">
        <v>1.29</v>
      </c>
      <c r="Q1220" s="24">
        <v>0.9</v>
      </c>
      <c r="R1220" s="24">
        <v>8.1999999999999993</v>
      </c>
      <c r="T1220" s="24">
        <v>163</v>
      </c>
      <c r="X1220" s="24">
        <f t="shared" si="48"/>
        <v>427.28</v>
      </c>
      <c r="Y1220" s="8">
        <f t="shared" si="49"/>
        <v>0</v>
      </c>
      <c r="Z1220" s="4"/>
    </row>
    <row r="1221" spans="1:26" x14ac:dyDescent="0.25">
      <c r="A1221" s="34">
        <v>2</v>
      </c>
      <c r="B1221" s="31">
        <v>2</v>
      </c>
      <c r="C1221" s="4" t="s">
        <v>2434</v>
      </c>
      <c r="D1221" s="4" t="s">
        <v>2431</v>
      </c>
      <c r="E1221" s="4" t="s">
        <v>2432</v>
      </c>
      <c r="F1221" s="4" t="s">
        <v>1581</v>
      </c>
      <c r="G1221" s="4" t="s">
        <v>2435</v>
      </c>
      <c r="H1221" s="4" t="s">
        <v>176</v>
      </c>
      <c r="I1221" s="24">
        <v>2221.04</v>
      </c>
      <c r="J1221" s="24">
        <v>522.70000000000005</v>
      </c>
      <c r="K1221" s="24">
        <v>40.6</v>
      </c>
      <c r="L1221" s="24">
        <v>14</v>
      </c>
      <c r="M1221" s="24">
        <v>6.7</v>
      </c>
      <c r="O1221" s="24">
        <v>16.5</v>
      </c>
      <c r="T1221" s="24">
        <v>1620.54</v>
      </c>
      <c r="X1221" s="24">
        <f t="shared" si="48"/>
        <v>2221.04</v>
      </c>
      <c r="Y1221" s="8">
        <f t="shared" si="49"/>
        <v>0</v>
      </c>
      <c r="Z1221" s="4"/>
    </row>
    <row r="1222" spans="1:26" x14ac:dyDescent="0.25">
      <c r="A1222" s="34">
        <v>3</v>
      </c>
      <c r="B1222" s="31">
        <v>3</v>
      </c>
      <c r="C1222" s="4" t="s">
        <v>2436</v>
      </c>
      <c r="D1222" s="4" t="s">
        <v>2431</v>
      </c>
      <c r="E1222" s="4" t="s">
        <v>2432</v>
      </c>
      <c r="F1222" s="4" t="s">
        <v>1581</v>
      </c>
      <c r="G1222" s="4" t="s">
        <v>2435</v>
      </c>
      <c r="H1222" s="4" t="s">
        <v>176</v>
      </c>
      <c r="I1222" s="24">
        <v>53.26</v>
      </c>
      <c r="J1222" s="24">
        <v>33.08</v>
      </c>
      <c r="K1222" s="24">
        <v>18.420000000000002</v>
      </c>
      <c r="O1222" s="24">
        <v>0.3</v>
      </c>
      <c r="R1222" s="24">
        <v>1.46</v>
      </c>
      <c r="X1222" s="24">
        <f t="shared" si="48"/>
        <v>53.26</v>
      </c>
      <c r="Y1222" s="8">
        <f t="shared" si="49"/>
        <v>0</v>
      </c>
      <c r="Z1222" s="4"/>
    </row>
    <row r="1223" spans="1:26" x14ac:dyDescent="0.25">
      <c r="A1223" s="34">
        <v>41</v>
      </c>
      <c r="B1223" s="31">
        <v>40</v>
      </c>
      <c r="C1223" s="4" t="s">
        <v>2505</v>
      </c>
      <c r="D1223" s="4" t="s">
        <v>2498</v>
      </c>
      <c r="E1223" s="4" t="s">
        <v>2432</v>
      </c>
      <c r="F1223" s="4" t="s">
        <v>1581</v>
      </c>
      <c r="G1223" s="4" t="s">
        <v>1628</v>
      </c>
      <c r="H1223" s="4" t="s">
        <v>321</v>
      </c>
      <c r="I1223" s="24">
        <v>506.56</v>
      </c>
      <c r="J1223" s="24">
        <v>81.14</v>
      </c>
      <c r="L1223" s="24">
        <v>25</v>
      </c>
      <c r="M1223" s="24">
        <v>1.95</v>
      </c>
      <c r="O1223" s="24">
        <v>4.8</v>
      </c>
      <c r="P1223" s="24">
        <v>0.74</v>
      </c>
      <c r="Q1223" s="24">
        <v>0.23</v>
      </c>
      <c r="R1223" s="24">
        <v>2.8</v>
      </c>
      <c r="T1223" s="24">
        <v>389.9</v>
      </c>
      <c r="X1223" s="24">
        <f t="shared" si="48"/>
        <v>506.55999999999995</v>
      </c>
      <c r="Y1223" s="8">
        <f t="shared" si="49"/>
        <v>0</v>
      </c>
      <c r="Z1223" s="4"/>
    </row>
    <row r="1224" spans="1:26" x14ac:dyDescent="0.25">
      <c r="A1224" s="34">
        <v>47</v>
      </c>
      <c r="B1224" s="31">
        <v>46</v>
      </c>
      <c r="C1224" s="4" t="s">
        <v>2515</v>
      </c>
      <c r="D1224" s="4" t="s">
        <v>2512</v>
      </c>
      <c r="E1224" s="4" t="s">
        <v>2432</v>
      </c>
      <c r="F1224" s="4" t="s">
        <v>1581</v>
      </c>
      <c r="G1224" s="4" t="s">
        <v>2516</v>
      </c>
      <c r="H1224" s="4" t="s">
        <v>369</v>
      </c>
      <c r="I1224" s="24">
        <v>684.99</v>
      </c>
      <c r="J1224" s="24">
        <v>156.56</v>
      </c>
      <c r="M1224" s="24">
        <v>11.73</v>
      </c>
      <c r="O1224" s="24">
        <v>6</v>
      </c>
      <c r="P1224" s="24">
        <v>0.9</v>
      </c>
      <c r="R1224" s="24">
        <v>3.1</v>
      </c>
      <c r="T1224" s="24">
        <v>506.7</v>
      </c>
      <c r="X1224" s="24">
        <f t="shared" si="48"/>
        <v>684.99</v>
      </c>
      <c r="Y1224" s="8">
        <f t="shared" si="49"/>
        <v>0</v>
      </c>
      <c r="Z1224" s="4"/>
    </row>
    <row r="1225" spans="1:26" x14ac:dyDescent="0.25">
      <c r="A1225" s="34">
        <v>50</v>
      </c>
      <c r="B1225" s="31">
        <v>49</v>
      </c>
      <c r="C1225" s="4" t="s">
        <v>2519</v>
      </c>
      <c r="D1225" s="4" t="s">
        <v>2021</v>
      </c>
      <c r="E1225" s="4" t="s">
        <v>2432</v>
      </c>
      <c r="F1225" s="4" t="s">
        <v>1581</v>
      </c>
      <c r="G1225" s="4" t="s">
        <v>2516</v>
      </c>
      <c r="H1225" s="4" t="s">
        <v>277</v>
      </c>
      <c r="I1225" s="24">
        <v>218.14</v>
      </c>
      <c r="J1225" s="24">
        <v>195</v>
      </c>
      <c r="K1225" s="24">
        <v>11.3</v>
      </c>
      <c r="L1225" s="24">
        <v>2.2400000000000002</v>
      </c>
      <c r="O1225" s="24">
        <v>4.4000000000000004</v>
      </c>
      <c r="R1225" s="24">
        <v>5.2</v>
      </c>
      <c r="X1225" s="24">
        <f t="shared" si="48"/>
        <v>218.14000000000001</v>
      </c>
      <c r="Y1225" s="8">
        <f t="shared" si="49"/>
        <v>0</v>
      </c>
      <c r="Z1225" s="4"/>
    </row>
    <row r="1226" spans="1:26" x14ac:dyDescent="0.25">
      <c r="A1226" s="34">
        <v>44</v>
      </c>
      <c r="B1226" s="31">
        <v>43</v>
      </c>
      <c r="C1226" s="4" t="s">
        <v>2509</v>
      </c>
      <c r="D1226" s="4" t="s">
        <v>2508</v>
      </c>
      <c r="E1226" s="4" t="s">
        <v>2432</v>
      </c>
      <c r="F1226" s="4" t="s">
        <v>1581</v>
      </c>
      <c r="G1226" s="4" t="s">
        <v>2510</v>
      </c>
      <c r="H1226" s="4" t="s">
        <v>154</v>
      </c>
      <c r="I1226" s="24">
        <v>771.25</v>
      </c>
      <c r="J1226" s="24">
        <v>326.18</v>
      </c>
      <c r="L1226" s="24">
        <v>0.3</v>
      </c>
      <c r="O1226" s="24">
        <v>19.399999999999999</v>
      </c>
      <c r="P1226" s="24">
        <v>99.47</v>
      </c>
      <c r="Q1226" s="24">
        <v>1.7</v>
      </c>
      <c r="R1226" s="24">
        <v>4</v>
      </c>
      <c r="T1226" s="24">
        <v>320.2</v>
      </c>
      <c r="X1226" s="24">
        <f t="shared" si="48"/>
        <v>771.25</v>
      </c>
      <c r="Y1226" s="8">
        <f t="shared" si="49"/>
        <v>0</v>
      </c>
      <c r="Z1226" s="4"/>
    </row>
    <row r="1227" spans="1:26" x14ac:dyDescent="0.25">
      <c r="A1227" s="34">
        <v>22</v>
      </c>
      <c r="B1227" s="31">
        <v>22</v>
      </c>
      <c r="C1227" s="4" t="s">
        <v>2471</v>
      </c>
      <c r="D1227" s="4" t="s">
        <v>2465</v>
      </c>
      <c r="E1227" s="4" t="s">
        <v>2432</v>
      </c>
      <c r="F1227" s="4" t="s">
        <v>1581</v>
      </c>
      <c r="G1227" s="4" t="s">
        <v>15428</v>
      </c>
      <c r="H1227" s="4" t="s">
        <v>13</v>
      </c>
      <c r="I1227" s="24">
        <v>122.77</v>
      </c>
      <c r="J1227" s="24">
        <v>54.67</v>
      </c>
      <c r="K1227" s="24">
        <v>41.6</v>
      </c>
      <c r="L1227" s="24">
        <v>14.98</v>
      </c>
      <c r="O1227" s="24">
        <v>6.27</v>
      </c>
      <c r="P1227" s="24">
        <v>0.33</v>
      </c>
      <c r="R1227" s="24">
        <v>2.85</v>
      </c>
      <c r="S1227" s="24">
        <v>2.0699999999999998</v>
      </c>
      <c r="X1227" s="24">
        <f t="shared" si="48"/>
        <v>122.77</v>
      </c>
      <c r="Y1227" s="8">
        <f t="shared" si="49"/>
        <v>0</v>
      </c>
      <c r="Z1227" s="4"/>
    </row>
    <row r="1228" spans="1:26" x14ac:dyDescent="0.25">
      <c r="A1228" s="34">
        <v>18</v>
      </c>
      <c r="B1228" s="31">
        <v>18</v>
      </c>
      <c r="C1228" s="4" t="s">
        <v>2464</v>
      </c>
      <c r="D1228" s="4" t="s">
        <v>2465</v>
      </c>
      <c r="E1228" s="4" t="s">
        <v>2432</v>
      </c>
      <c r="F1228" s="4" t="s">
        <v>1581</v>
      </c>
      <c r="G1228" s="4" t="s">
        <v>2466</v>
      </c>
      <c r="H1228" s="4" t="s">
        <v>485</v>
      </c>
      <c r="I1228" s="24">
        <v>193.29</v>
      </c>
      <c r="J1228" s="24">
        <v>146.19</v>
      </c>
      <c r="K1228" s="24">
        <v>11.5</v>
      </c>
      <c r="L1228" s="24">
        <v>23.9</v>
      </c>
      <c r="M1228" s="24">
        <v>2.2000000000000002</v>
      </c>
      <c r="N1228" s="24">
        <v>0.4</v>
      </c>
      <c r="O1228" s="24">
        <v>3.7</v>
      </c>
      <c r="R1228" s="24">
        <v>4.8</v>
      </c>
      <c r="S1228" s="24">
        <v>0.6</v>
      </c>
      <c r="X1228" s="24">
        <f t="shared" si="48"/>
        <v>193.29</v>
      </c>
      <c r="Y1228" s="8">
        <f t="shared" si="49"/>
        <v>0</v>
      </c>
      <c r="Z1228" s="4"/>
    </row>
    <row r="1229" spans="1:26" x14ac:dyDescent="0.25">
      <c r="A1229" s="34">
        <v>28</v>
      </c>
      <c r="B1229" s="31">
        <v>28</v>
      </c>
      <c r="C1229" s="4" t="s">
        <v>2483</v>
      </c>
      <c r="D1229" s="4" t="s">
        <v>2124</v>
      </c>
      <c r="E1229" s="4" t="s">
        <v>2432</v>
      </c>
      <c r="F1229" s="4" t="s">
        <v>1581</v>
      </c>
      <c r="G1229" s="4" t="s">
        <v>2484</v>
      </c>
      <c r="H1229" s="4" t="s">
        <v>2485</v>
      </c>
      <c r="I1229" s="24">
        <v>86.36</v>
      </c>
      <c r="J1229" s="24">
        <v>20.16</v>
      </c>
      <c r="K1229" s="24">
        <v>55.7</v>
      </c>
      <c r="O1229" s="24">
        <v>5.0999999999999996</v>
      </c>
      <c r="R1229" s="24">
        <v>5.4</v>
      </c>
      <c r="X1229" s="24">
        <f t="shared" si="48"/>
        <v>86.36</v>
      </c>
      <c r="Y1229" s="8">
        <f t="shared" si="49"/>
        <v>0</v>
      </c>
      <c r="Z1229" s="4"/>
    </row>
    <row r="1230" spans="1:26" x14ac:dyDescent="0.25">
      <c r="A1230" s="34">
        <v>52</v>
      </c>
      <c r="B1230" s="31">
        <v>51</v>
      </c>
      <c r="C1230" s="4" t="s">
        <v>2522</v>
      </c>
      <c r="D1230" s="4" t="s">
        <v>2021</v>
      </c>
      <c r="E1230" s="4" t="s">
        <v>2432</v>
      </c>
      <c r="F1230" s="4" t="s">
        <v>1581</v>
      </c>
      <c r="G1230" s="4" t="s">
        <v>2523</v>
      </c>
      <c r="H1230" s="4" t="s">
        <v>237</v>
      </c>
      <c r="I1230" s="24">
        <v>104.14</v>
      </c>
      <c r="J1230" s="24">
        <v>90.64</v>
      </c>
      <c r="K1230" s="24">
        <v>1.5</v>
      </c>
      <c r="M1230" s="24">
        <v>5.5</v>
      </c>
      <c r="O1230" s="24">
        <v>2</v>
      </c>
      <c r="Q1230" s="24">
        <v>2</v>
      </c>
      <c r="R1230" s="24">
        <v>2.5</v>
      </c>
      <c r="X1230" s="24">
        <f t="shared" si="48"/>
        <v>104.14</v>
      </c>
      <c r="Y1230" s="8">
        <f t="shared" si="49"/>
        <v>0</v>
      </c>
      <c r="Z1230" s="4"/>
    </row>
    <row r="1231" spans="1:26" x14ac:dyDescent="0.25">
      <c r="A1231" s="34">
        <v>55</v>
      </c>
      <c r="B1231" s="31">
        <v>54</v>
      </c>
      <c r="C1231" s="4" t="s">
        <v>1584</v>
      </c>
      <c r="D1231" s="4" t="s">
        <v>2512</v>
      </c>
      <c r="E1231" s="4" t="s">
        <v>2432</v>
      </c>
      <c r="F1231" s="4" t="s">
        <v>1581</v>
      </c>
      <c r="G1231" s="4" t="s">
        <v>282</v>
      </c>
      <c r="H1231" s="4" t="s">
        <v>19</v>
      </c>
      <c r="I1231" s="24">
        <v>679</v>
      </c>
      <c r="J1231" s="24">
        <v>366.7</v>
      </c>
      <c r="K1231" s="24">
        <v>5.5</v>
      </c>
      <c r="T1231" s="24">
        <v>306.8</v>
      </c>
      <c r="X1231" s="24">
        <f t="shared" si="48"/>
        <v>679</v>
      </c>
      <c r="Y1231" s="8">
        <f t="shared" si="49"/>
        <v>0</v>
      </c>
      <c r="Z1231" s="4"/>
    </row>
    <row r="1232" spans="1:26" x14ac:dyDescent="0.25">
      <c r="A1232" s="34">
        <v>23</v>
      </c>
      <c r="B1232" s="31">
        <v>23</v>
      </c>
      <c r="C1232" s="4" t="s">
        <v>2472</v>
      </c>
      <c r="D1232" s="4" t="s">
        <v>2465</v>
      </c>
      <c r="E1232" s="4" t="s">
        <v>2432</v>
      </c>
      <c r="F1232" s="4" t="s">
        <v>1581</v>
      </c>
      <c r="G1232" s="4" t="s">
        <v>577</v>
      </c>
      <c r="H1232" s="4" t="s">
        <v>39</v>
      </c>
      <c r="I1232" s="24">
        <v>166.57</v>
      </c>
      <c r="J1232" s="24">
        <v>17.399999999999999</v>
      </c>
      <c r="K1232" s="24">
        <v>6.9</v>
      </c>
      <c r="L1232" s="24">
        <v>5.48</v>
      </c>
      <c r="M1232" s="24">
        <v>3.8</v>
      </c>
      <c r="O1232" s="24">
        <v>9.31</v>
      </c>
      <c r="P1232" s="24">
        <v>64.28</v>
      </c>
      <c r="Q1232" s="24">
        <v>13.83</v>
      </c>
      <c r="R1232" s="24">
        <v>1.84</v>
      </c>
      <c r="S1232" s="24">
        <v>0.43</v>
      </c>
      <c r="T1232" s="24">
        <v>43.3</v>
      </c>
      <c r="X1232" s="24">
        <f t="shared" si="48"/>
        <v>166.57</v>
      </c>
      <c r="Y1232" s="8">
        <f t="shared" si="49"/>
        <v>0</v>
      </c>
      <c r="Z1232" s="4"/>
    </row>
    <row r="1233" spans="1:26" x14ac:dyDescent="0.25">
      <c r="A1233" s="34">
        <v>46</v>
      </c>
      <c r="B1233" s="31">
        <v>45</v>
      </c>
      <c r="C1233" s="4" t="s">
        <v>2511</v>
      </c>
      <c r="D1233" s="4" t="s">
        <v>2512</v>
      </c>
      <c r="E1233" s="4" t="s">
        <v>2432</v>
      </c>
      <c r="F1233" s="4" t="s">
        <v>1581</v>
      </c>
      <c r="G1233" s="4" t="s">
        <v>2513</v>
      </c>
      <c r="H1233" s="4" t="s">
        <v>2514</v>
      </c>
      <c r="I1233" s="24">
        <v>164.7</v>
      </c>
      <c r="J1233" s="24">
        <v>131.9</v>
      </c>
      <c r="K1233" s="24">
        <v>13.03</v>
      </c>
      <c r="L1233" s="24">
        <v>0.3</v>
      </c>
      <c r="M1233" s="24">
        <v>4.24</v>
      </c>
      <c r="O1233" s="24">
        <v>3.8</v>
      </c>
      <c r="P1233" s="24">
        <v>7.2</v>
      </c>
      <c r="R1233" s="24">
        <v>4</v>
      </c>
      <c r="S1233" s="24">
        <v>0.23</v>
      </c>
      <c r="X1233" s="24">
        <f t="shared" si="48"/>
        <v>164.70000000000002</v>
      </c>
      <c r="Y1233" s="8">
        <f t="shared" si="49"/>
        <v>0</v>
      </c>
      <c r="Z1233" s="4"/>
    </row>
    <row r="1234" spans="1:26" x14ac:dyDescent="0.25">
      <c r="A1234" s="34">
        <v>27</v>
      </c>
      <c r="B1234" s="31">
        <v>27</v>
      </c>
      <c r="C1234" s="4" t="s">
        <v>2481</v>
      </c>
      <c r="D1234" s="4" t="s">
        <v>2480</v>
      </c>
      <c r="E1234" s="4" t="s">
        <v>2432</v>
      </c>
      <c r="F1234" s="4" t="s">
        <v>1581</v>
      </c>
      <c r="G1234" s="4" t="s">
        <v>2482</v>
      </c>
      <c r="H1234" s="4" t="s">
        <v>176</v>
      </c>
      <c r="I1234" s="24">
        <v>328.68</v>
      </c>
      <c r="J1234" s="24">
        <v>78.28</v>
      </c>
      <c r="K1234" s="24">
        <v>21.2</v>
      </c>
      <c r="M1234" s="24">
        <v>5</v>
      </c>
      <c r="N1234" s="24">
        <v>3</v>
      </c>
      <c r="O1234" s="24">
        <v>7.7</v>
      </c>
      <c r="P1234" s="24">
        <v>75</v>
      </c>
      <c r="Q1234" s="24">
        <v>7.6</v>
      </c>
      <c r="R1234" s="24">
        <v>5.6</v>
      </c>
      <c r="T1234" s="24">
        <v>125.3</v>
      </c>
      <c r="X1234" s="24">
        <f t="shared" si="48"/>
        <v>328.68</v>
      </c>
      <c r="Y1234" s="8">
        <f t="shared" si="49"/>
        <v>0</v>
      </c>
      <c r="Z1234" s="4"/>
    </row>
    <row r="1235" spans="1:26" x14ac:dyDescent="0.25">
      <c r="A1235" s="34">
        <v>20</v>
      </c>
      <c r="B1235" s="31">
        <v>20</v>
      </c>
      <c r="C1235" s="4" t="s">
        <v>2468</v>
      </c>
      <c r="D1235" s="4" t="s">
        <v>2465</v>
      </c>
      <c r="E1235" s="4" t="s">
        <v>2432</v>
      </c>
      <c r="F1235" s="4" t="s">
        <v>1581</v>
      </c>
      <c r="G1235" s="4" t="s">
        <v>2469</v>
      </c>
      <c r="H1235" s="4" t="s">
        <v>39</v>
      </c>
      <c r="I1235" s="24">
        <v>329.06</v>
      </c>
      <c r="J1235" s="24">
        <v>86.03</v>
      </c>
      <c r="K1235" s="24">
        <v>31.4</v>
      </c>
      <c r="L1235" s="24">
        <v>0.13</v>
      </c>
      <c r="M1235" s="24">
        <v>4.4000000000000004</v>
      </c>
      <c r="O1235" s="24">
        <v>14.58</v>
      </c>
      <c r="P1235" s="24">
        <v>0.97</v>
      </c>
      <c r="Q1235" s="24">
        <v>21.45</v>
      </c>
      <c r="R1235" s="24">
        <v>3.4</v>
      </c>
      <c r="S1235" s="24">
        <v>0.3</v>
      </c>
      <c r="T1235" s="24">
        <v>166.4</v>
      </c>
      <c r="X1235" s="24">
        <f t="shared" si="48"/>
        <v>329.06000000000006</v>
      </c>
      <c r="Y1235" s="8">
        <f t="shared" si="49"/>
        <v>0</v>
      </c>
      <c r="Z1235" s="4"/>
    </row>
    <row r="1236" spans="1:26" x14ac:dyDescent="0.25">
      <c r="A1236" s="34">
        <v>43</v>
      </c>
      <c r="B1236" s="31">
        <v>42</v>
      </c>
      <c r="C1236" s="4" t="s">
        <v>2507</v>
      </c>
      <c r="D1236" s="4" t="s">
        <v>2508</v>
      </c>
      <c r="E1236" s="4" t="s">
        <v>2432</v>
      </c>
      <c r="F1236" s="4" t="s">
        <v>1581</v>
      </c>
      <c r="G1236" s="4" t="s">
        <v>2469</v>
      </c>
      <c r="H1236" s="4" t="s">
        <v>19</v>
      </c>
      <c r="I1236" s="24">
        <v>279.95</v>
      </c>
      <c r="J1236" s="24">
        <v>74.55</v>
      </c>
      <c r="K1236" s="24">
        <v>18</v>
      </c>
      <c r="L1236" s="24">
        <v>21.7</v>
      </c>
      <c r="O1236" s="24">
        <v>3.8</v>
      </c>
      <c r="P1236" s="24">
        <v>82</v>
      </c>
      <c r="Q1236" s="24">
        <v>20.8</v>
      </c>
      <c r="R1236" s="24">
        <v>9.4</v>
      </c>
      <c r="T1236" s="24">
        <v>49.7</v>
      </c>
      <c r="X1236" s="24">
        <f t="shared" si="48"/>
        <v>279.95000000000005</v>
      </c>
      <c r="Y1236" s="8">
        <f t="shared" si="49"/>
        <v>0</v>
      </c>
      <c r="Z1236" s="4"/>
    </row>
    <row r="1237" spans="1:26" x14ac:dyDescent="0.25">
      <c r="A1237" s="34">
        <v>45</v>
      </c>
      <c r="B1237" s="31">
        <v>44</v>
      </c>
      <c r="C1237" s="4" t="s">
        <v>2508</v>
      </c>
      <c r="D1237" s="4" t="s">
        <v>2508</v>
      </c>
      <c r="E1237" s="4" t="s">
        <v>2432</v>
      </c>
      <c r="F1237" s="4" t="s">
        <v>1581</v>
      </c>
      <c r="G1237" s="4" t="s">
        <v>2469</v>
      </c>
      <c r="H1237" s="4" t="s">
        <v>369</v>
      </c>
      <c r="I1237" s="24">
        <v>212.29</v>
      </c>
      <c r="J1237" s="24">
        <v>149.49</v>
      </c>
      <c r="K1237" s="24">
        <v>30.9</v>
      </c>
      <c r="L1237" s="24">
        <v>1.8</v>
      </c>
      <c r="M1237" s="24">
        <v>3.4</v>
      </c>
      <c r="N1237" s="24">
        <v>6.4</v>
      </c>
      <c r="O1237" s="24">
        <v>6.8</v>
      </c>
      <c r="P1237" s="24">
        <v>0.8</v>
      </c>
      <c r="Q1237" s="24">
        <v>6.9</v>
      </c>
      <c r="R1237" s="24">
        <v>5.4</v>
      </c>
      <c r="S1237" s="24">
        <v>0.4</v>
      </c>
      <c r="X1237" s="24">
        <f t="shared" si="48"/>
        <v>212.29000000000008</v>
      </c>
      <c r="Y1237" s="8">
        <f t="shared" si="49"/>
        <v>0</v>
      </c>
      <c r="Z1237" s="4"/>
    </row>
    <row r="1238" spans="1:26" x14ac:dyDescent="0.25">
      <c r="A1238" s="34">
        <v>39</v>
      </c>
      <c r="B1238" s="31">
        <v>39</v>
      </c>
      <c r="C1238" s="4" t="s">
        <v>2502</v>
      </c>
      <c r="D1238" s="4" t="s">
        <v>2498</v>
      </c>
      <c r="E1238" s="4" t="s">
        <v>2432</v>
      </c>
      <c r="F1238" s="4" t="s">
        <v>1581</v>
      </c>
      <c r="G1238" s="4" t="s">
        <v>2503</v>
      </c>
      <c r="H1238" s="4" t="s">
        <v>39</v>
      </c>
      <c r="I1238" s="24">
        <v>334.6</v>
      </c>
      <c r="J1238" s="24">
        <v>72</v>
      </c>
      <c r="K1238" s="24">
        <v>22.4</v>
      </c>
      <c r="O1238" s="24">
        <v>8.6</v>
      </c>
      <c r="P1238" s="24">
        <v>220.3</v>
      </c>
      <c r="Q1238" s="24">
        <v>6.5</v>
      </c>
      <c r="R1238" s="24">
        <v>4.8</v>
      </c>
      <c r="X1238" s="24">
        <f t="shared" si="48"/>
        <v>334.6</v>
      </c>
      <c r="Y1238" s="8">
        <f t="shared" si="49"/>
        <v>0</v>
      </c>
      <c r="Z1238" s="4"/>
    </row>
    <row r="1239" spans="1:26" x14ac:dyDescent="0.25">
      <c r="A1239" s="34">
        <v>15</v>
      </c>
      <c r="B1239" s="31">
        <v>15</v>
      </c>
      <c r="C1239" s="4" t="s">
        <v>2458</v>
      </c>
      <c r="D1239" s="4" t="s">
        <v>2451</v>
      </c>
      <c r="E1239" s="4" t="s">
        <v>2432</v>
      </c>
      <c r="F1239" s="4" t="s">
        <v>1581</v>
      </c>
      <c r="G1239" s="4" t="s">
        <v>2459</v>
      </c>
      <c r="H1239" s="4" t="s">
        <v>19</v>
      </c>
      <c r="I1239" s="24">
        <v>152.52000000000001</v>
      </c>
      <c r="J1239" s="24">
        <v>105.02</v>
      </c>
      <c r="O1239" s="24">
        <v>5</v>
      </c>
      <c r="R1239" s="24">
        <v>2.5</v>
      </c>
      <c r="T1239" s="24">
        <v>40</v>
      </c>
      <c r="X1239" s="24">
        <f t="shared" si="48"/>
        <v>152.51999999999998</v>
      </c>
      <c r="Y1239" s="8">
        <f t="shared" si="49"/>
        <v>0</v>
      </c>
      <c r="Z1239" s="4"/>
    </row>
    <row r="1240" spans="1:26" x14ac:dyDescent="0.25">
      <c r="A1240" s="34">
        <v>26</v>
      </c>
      <c r="B1240" s="31">
        <v>26</v>
      </c>
      <c r="C1240" s="4" t="s">
        <v>2479</v>
      </c>
      <c r="D1240" s="4" t="s">
        <v>2480</v>
      </c>
      <c r="E1240" s="4" t="s">
        <v>2432</v>
      </c>
      <c r="F1240" s="4" t="s">
        <v>1581</v>
      </c>
      <c r="G1240" s="4" t="s">
        <v>2199</v>
      </c>
      <c r="H1240" s="4" t="s">
        <v>485</v>
      </c>
      <c r="I1240" s="24">
        <v>137.53</v>
      </c>
      <c r="J1240" s="24">
        <v>80.39</v>
      </c>
      <c r="K1240" s="24">
        <v>33.6</v>
      </c>
      <c r="L1240" s="24">
        <v>3.9</v>
      </c>
      <c r="M1240" s="24">
        <v>2.14</v>
      </c>
      <c r="N1240" s="24">
        <v>1.4</v>
      </c>
      <c r="O1240" s="24">
        <v>4.5999999999999996</v>
      </c>
      <c r="P1240" s="24">
        <v>8.8000000000000007</v>
      </c>
      <c r="R1240" s="24">
        <v>2.7</v>
      </c>
      <c r="X1240" s="24">
        <f t="shared" si="48"/>
        <v>137.53</v>
      </c>
      <c r="Y1240" s="8">
        <f t="shared" si="49"/>
        <v>0</v>
      </c>
      <c r="Z1240" s="4"/>
    </row>
    <row r="1241" spans="1:26" x14ac:dyDescent="0.25">
      <c r="A1241" s="34">
        <v>51</v>
      </c>
      <c r="B1241" s="31">
        <v>50</v>
      </c>
      <c r="C1241" s="4" t="s">
        <v>2520</v>
      </c>
      <c r="D1241" s="4" t="s">
        <v>2021</v>
      </c>
      <c r="E1241" s="4" t="s">
        <v>2432</v>
      </c>
      <c r="F1241" s="4" t="s">
        <v>1581</v>
      </c>
      <c r="G1241" s="4" t="s">
        <v>2521</v>
      </c>
      <c r="H1241" s="4" t="s">
        <v>391</v>
      </c>
      <c r="I1241" s="24">
        <v>72.819999999999993</v>
      </c>
      <c r="J1241" s="24">
        <v>63.02</v>
      </c>
      <c r="O1241" s="24">
        <v>8.9</v>
      </c>
      <c r="R1241" s="24">
        <v>0.9</v>
      </c>
      <c r="X1241" s="24">
        <f t="shared" si="48"/>
        <v>72.820000000000007</v>
      </c>
      <c r="Y1241" s="8">
        <f t="shared" si="49"/>
        <v>0</v>
      </c>
      <c r="Z1241" s="4"/>
    </row>
    <row r="1242" spans="1:26" x14ac:dyDescent="0.25">
      <c r="A1242" s="34">
        <v>38</v>
      </c>
      <c r="B1242" s="31">
        <v>38</v>
      </c>
      <c r="C1242" s="4" t="s">
        <v>2501</v>
      </c>
      <c r="D1242" s="4" t="s">
        <v>2498</v>
      </c>
      <c r="E1242" s="4" t="s">
        <v>2432</v>
      </c>
      <c r="F1242" s="4" t="s">
        <v>1581</v>
      </c>
      <c r="G1242" s="4" t="s">
        <v>15429</v>
      </c>
      <c r="H1242" s="4" t="s">
        <v>960</v>
      </c>
      <c r="I1242" s="24">
        <v>195.51</v>
      </c>
      <c r="J1242" s="24">
        <v>153.93</v>
      </c>
      <c r="K1242" s="24">
        <v>9</v>
      </c>
      <c r="L1242" s="24">
        <v>2.4</v>
      </c>
      <c r="M1242" s="24">
        <v>2.2000000000000002</v>
      </c>
      <c r="N1242" s="24">
        <v>5.5</v>
      </c>
      <c r="O1242" s="24">
        <v>2.4</v>
      </c>
      <c r="P1242" s="24">
        <v>0.2</v>
      </c>
      <c r="R1242" s="24">
        <v>0.48</v>
      </c>
      <c r="S1242" s="24">
        <v>0.4</v>
      </c>
      <c r="T1242" s="24">
        <v>19</v>
      </c>
      <c r="X1242" s="24">
        <f t="shared" si="48"/>
        <v>195.51</v>
      </c>
      <c r="Y1242" s="8">
        <f t="shared" si="49"/>
        <v>0</v>
      </c>
      <c r="Z1242" s="4"/>
    </row>
    <row r="1243" spans="1:26" x14ac:dyDescent="0.25">
      <c r="A1243" s="34">
        <v>8</v>
      </c>
      <c r="B1243" s="31">
        <v>8</v>
      </c>
      <c r="C1243" s="4" t="s">
        <v>2444</v>
      </c>
      <c r="D1243" s="4" t="s">
        <v>2440</v>
      </c>
      <c r="E1243" s="4" t="s">
        <v>2432</v>
      </c>
      <c r="F1243" s="4" t="s">
        <v>1581</v>
      </c>
      <c r="G1243" s="4" t="s">
        <v>2445</v>
      </c>
      <c r="H1243" s="4" t="s">
        <v>245</v>
      </c>
      <c r="I1243" s="24">
        <v>138.79</v>
      </c>
      <c r="J1243" s="24">
        <v>121.19</v>
      </c>
      <c r="K1243" s="24">
        <v>11.6</v>
      </c>
      <c r="M1243" s="24">
        <v>1</v>
      </c>
      <c r="O1243" s="24">
        <v>3.3</v>
      </c>
      <c r="P1243" s="24">
        <v>1.7</v>
      </c>
      <c r="X1243" s="24">
        <f t="shared" si="48"/>
        <v>138.79</v>
      </c>
      <c r="Y1243" s="8">
        <f t="shared" si="49"/>
        <v>0</v>
      </c>
      <c r="Z1243" s="4"/>
    </row>
    <row r="1244" spans="1:26" x14ac:dyDescent="0.25">
      <c r="A1244" s="34">
        <v>14</v>
      </c>
      <c r="B1244" s="31">
        <v>14</v>
      </c>
      <c r="C1244" s="4" t="s">
        <v>2456</v>
      </c>
      <c r="D1244" s="4" t="s">
        <v>2451</v>
      </c>
      <c r="E1244" s="4" t="s">
        <v>2432</v>
      </c>
      <c r="F1244" s="4" t="s">
        <v>1581</v>
      </c>
      <c r="G1244" s="4" t="s">
        <v>2457</v>
      </c>
      <c r="H1244" s="4" t="s">
        <v>2188</v>
      </c>
      <c r="I1244" s="24">
        <v>349.28</v>
      </c>
      <c r="J1244" s="24">
        <v>195.9</v>
      </c>
      <c r="K1244" s="24">
        <v>7.3</v>
      </c>
      <c r="L1244" s="24">
        <v>14.26</v>
      </c>
      <c r="N1244" s="24">
        <v>70</v>
      </c>
      <c r="O1244" s="24">
        <v>5.82</v>
      </c>
      <c r="P1244" s="24">
        <v>20</v>
      </c>
      <c r="Q1244" s="24">
        <v>1.5</v>
      </c>
      <c r="R1244" s="24">
        <v>1.3</v>
      </c>
      <c r="T1244" s="24">
        <v>33.200000000000003</v>
      </c>
      <c r="X1244" s="24">
        <f t="shared" si="48"/>
        <v>349.28000000000003</v>
      </c>
      <c r="Y1244" s="8">
        <f t="shared" si="49"/>
        <v>0</v>
      </c>
      <c r="Z1244" s="4"/>
    </row>
    <row r="1245" spans="1:26" ht="45" x14ac:dyDescent="0.25">
      <c r="A1245" s="34">
        <v>1</v>
      </c>
      <c r="B1245" s="31">
        <v>1</v>
      </c>
      <c r="C1245" s="5" t="s">
        <v>2430</v>
      </c>
      <c r="D1245" s="4" t="s">
        <v>2431</v>
      </c>
      <c r="E1245" s="4" t="s">
        <v>2432</v>
      </c>
      <c r="F1245" s="4" t="s">
        <v>1581</v>
      </c>
      <c r="G1245" s="4" t="s">
        <v>2433</v>
      </c>
      <c r="H1245" s="4" t="s">
        <v>237</v>
      </c>
      <c r="I1245" s="24">
        <v>539.11</v>
      </c>
      <c r="J1245" s="24">
        <v>235.87</v>
      </c>
      <c r="K1245" s="24">
        <v>22.06</v>
      </c>
      <c r="L1245" s="24">
        <v>48.81</v>
      </c>
      <c r="O1245" s="24">
        <v>39.58</v>
      </c>
      <c r="P1245" s="24">
        <v>13.67</v>
      </c>
      <c r="R1245" s="24">
        <v>5.92</v>
      </c>
      <c r="T1245" s="24">
        <v>173.2</v>
      </c>
      <c r="X1245" s="24">
        <f t="shared" si="48"/>
        <v>539.11</v>
      </c>
      <c r="Y1245" s="8">
        <f t="shared" si="49"/>
        <v>0</v>
      </c>
      <c r="Z1245" s="4"/>
    </row>
    <row r="1246" spans="1:26" x14ac:dyDescent="0.25">
      <c r="A1246" s="34">
        <v>9</v>
      </c>
      <c r="B1246" s="31">
        <v>9</v>
      </c>
      <c r="C1246" s="4" t="s">
        <v>2446</v>
      </c>
      <c r="D1246" s="4" t="s">
        <v>2447</v>
      </c>
      <c r="E1246" s="4" t="s">
        <v>2432</v>
      </c>
      <c r="F1246" s="4" t="s">
        <v>1581</v>
      </c>
      <c r="G1246" s="4" t="s">
        <v>2433</v>
      </c>
      <c r="H1246" s="4" t="s">
        <v>237</v>
      </c>
      <c r="I1246" s="24">
        <v>332.39</v>
      </c>
      <c r="J1246" s="24">
        <v>103.11</v>
      </c>
      <c r="K1246" s="24">
        <v>31.5</v>
      </c>
      <c r="M1246" s="24">
        <v>7.09</v>
      </c>
      <c r="N1246" s="24">
        <v>1.6</v>
      </c>
      <c r="O1246" s="24">
        <v>6.09</v>
      </c>
      <c r="P1246" s="24">
        <v>0.91</v>
      </c>
      <c r="Q1246" s="24">
        <v>0.62</v>
      </c>
      <c r="R1246" s="24">
        <v>3.47</v>
      </c>
      <c r="T1246" s="24">
        <v>178</v>
      </c>
      <c r="X1246" s="24">
        <f t="shared" si="48"/>
        <v>332.39</v>
      </c>
      <c r="Y1246" s="8">
        <f t="shared" si="49"/>
        <v>0</v>
      </c>
      <c r="Z1246" s="4"/>
    </row>
    <row r="1247" spans="1:26" x14ac:dyDescent="0.25">
      <c r="A1247" s="34">
        <v>5</v>
      </c>
      <c r="B1247" s="31">
        <v>5</v>
      </c>
      <c r="C1247" s="4" t="s">
        <v>2439</v>
      </c>
      <c r="D1247" s="4" t="s">
        <v>2440</v>
      </c>
      <c r="E1247" s="4" t="s">
        <v>2432</v>
      </c>
      <c r="F1247" s="4" t="s">
        <v>1581</v>
      </c>
      <c r="G1247" s="4" t="s">
        <v>2441</v>
      </c>
      <c r="H1247" s="4" t="s">
        <v>471</v>
      </c>
      <c r="I1247" s="24">
        <v>84.15</v>
      </c>
      <c r="J1247" s="24">
        <v>36.450000000000003</v>
      </c>
      <c r="K1247" s="24">
        <v>18.7</v>
      </c>
      <c r="M1247" s="24">
        <v>1.8</v>
      </c>
      <c r="O1247" s="24">
        <v>6.87</v>
      </c>
      <c r="P1247" s="24">
        <v>1.32</v>
      </c>
      <c r="R1247" s="24">
        <v>2.89</v>
      </c>
      <c r="S1247" s="24">
        <v>0.4</v>
      </c>
      <c r="T1247" s="24">
        <v>15.72</v>
      </c>
      <c r="X1247" s="24">
        <f t="shared" si="48"/>
        <v>84.15</v>
      </c>
      <c r="Y1247" s="8">
        <f t="shared" si="49"/>
        <v>0</v>
      </c>
      <c r="Z1247" s="4"/>
    </row>
    <row r="1248" spans="1:26" x14ac:dyDescent="0.25">
      <c r="A1248" s="34">
        <v>16</v>
      </c>
      <c r="B1248" s="31">
        <v>16</v>
      </c>
      <c r="C1248" s="4" t="s">
        <v>2460</v>
      </c>
      <c r="D1248" s="4" t="s">
        <v>2460</v>
      </c>
      <c r="E1248" s="4" t="s">
        <v>2432</v>
      </c>
      <c r="F1248" s="4" t="s">
        <v>1581</v>
      </c>
      <c r="G1248" s="4" t="s">
        <v>45</v>
      </c>
      <c r="H1248" s="4"/>
      <c r="I1248" s="24">
        <v>77.39</v>
      </c>
      <c r="J1248" s="24">
        <v>66.5</v>
      </c>
      <c r="K1248" s="24">
        <v>9.5</v>
      </c>
      <c r="R1248" s="24">
        <v>1.39</v>
      </c>
      <c r="X1248" s="24">
        <f t="shared" si="48"/>
        <v>77.39</v>
      </c>
      <c r="Y1248" s="8">
        <f t="shared" si="49"/>
        <v>0</v>
      </c>
      <c r="Z1248" s="4"/>
    </row>
    <row r="1249" spans="1:26" x14ac:dyDescent="0.25">
      <c r="A1249" s="34">
        <v>29</v>
      </c>
      <c r="B1249" s="31">
        <v>29</v>
      </c>
      <c r="C1249" s="4" t="s">
        <v>2300</v>
      </c>
      <c r="D1249" s="4" t="s">
        <v>2124</v>
      </c>
      <c r="E1249" s="4" t="s">
        <v>2432</v>
      </c>
      <c r="F1249" s="4" t="s">
        <v>1581</v>
      </c>
      <c r="G1249" s="4" t="s">
        <v>45</v>
      </c>
      <c r="H1249" s="4"/>
      <c r="I1249" s="24">
        <v>601.30999999999995</v>
      </c>
      <c r="J1249" s="24">
        <v>308.27</v>
      </c>
      <c r="K1249" s="24">
        <v>79.2</v>
      </c>
      <c r="L1249" s="24">
        <v>4.8</v>
      </c>
      <c r="O1249" s="24">
        <v>6.1</v>
      </c>
      <c r="P1249" s="24">
        <v>38.799999999999997</v>
      </c>
      <c r="Q1249" s="24">
        <v>148.69999999999999</v>
      </c>
      <c r="R1249" s="24">
        <v>15.44</v>
      </c>
      <c r="X1249" s="24">
        <f t="shared" si="48"/>
        <v>601.31000000000006</v>
      </c>
      <c r="Y1249" s="8">
        <f t="shared" si="49"/>
        <v>0</v>
      </c>
      <c r="Z1249" s="4"/>
    </row>
    <row r="1250" spans="1:26" x14ac:dyDescent="0.25">
      <c r="A1250" s="34">
        <v>30</v>
      </c>
      <c r="B1250" s="31">
        <v>30</v>
      </c>
      <c r="C1250" s="4" t="s">
        <v>2486</v>
      </c>
      <c r="D1250" s="4" t="s">
        <v>2192</v>
      </c>
      <c r="E1250" s="4" t="s">
        <v>2432</v>
      </c>
      <c r="F1250" s="4" t="s">
        <v>1581</v>
      </c>
      <c r="G1250" s="4" t="s">
        <v>45</v>
      </c>
      <c r="H1250" s="4"/>
      <c r="I1250" s="24">
        <v>146.91</v>
      </c>
      <c r="J1250" s="24">
        <v>20.73</v>
      </c>
      <c r="K1250" s="24">
        <v>16.27</v>
      </c>
      <c r="L1250" s="24">
        <v>1.21</v>
      </c>
      <c r="O1250" s="24">
        <v>6.56</v>
      </c>
      <c r="R1250" s="24">
        <v>3.83</v>
      </c>
      <c r="T1250" s="24">
        <v>98.31</v>
      </c>
      <c r="X1250" s="24">
        <f t="shared" si="48"/>
        <v>146.91</v>
      </c>
      <c r="Y1250" s="8">
        <f t="shared" si="49"/>
        <v>0</v>
      </c>
      <c r="Z1250" s="4"/>
    </row>
    <row r="1251" spans="1:26" x14ac:dyDescent="0.25">
      <c r="A1251" s="34">
        <v>40</v>
      </c>
      <c r="B1251" s="31">
        <v>39</v>
      </c>
      <c r="C1251" s="4" t="s">
        <v>2504</v>
      </c>
      <c r="D1251" s="4" t="s">
        <v>2498</v>
      </c>
      <c r="E1251" s="4" t="s">
        <v>2432</v>
      </c>
      <c r="F1251" s="4" t="s">
        <v>1581</v>
      </c>
      <c r="G1251" s="4" t="s">
        <v>45</v>
      </c>
      <c r="H1251" s="4"/>
      <c r="I1251" s="24">
        <v>112.8</v>
      </c>
      <c r="J1251" s="24">
        <v>112.8</v>
      </c>
      <c r="X1251" s="24">
        <f t="shared" si="48"/>
        <v>112.8</v>
      </c>
      <c r="Y1251" s="8">
        <f t="shared" si="49"/>
        <v>0</v>
      </c>
      <c r="Z1251" s="4"/>
    </row>
    <row r="1252" spans="1:26" x14ac:dyDescent="0.25">
      <c r="A1252" s="34">
        <v>49</v>
      </c>
      <c r="B1252" s="31">
        <v>48</v>
      </c>
      <c r="C1252" s="4" t="s">
        <v>2518</v>
      </c>
      <c r="D1252" s="4" t="s">
        <v>2512</v>
      </c>
      <c r="E1252" s="4" t="s">
        <v>2432</v>
      </c>
      <c r="F1252" s="4" t="s">
        <v>1581</v>
      </c>
      <c r="G1252" s="4" t="s">
        <v>45</v>
      </c>
      <c r="H1252" s="4"/>
      <c r="I1252" s="24">
        <v>87.16</v>
      </c>
      <c r="J1252" s="24">
        <v>68.56</v>
      </c>
      <c r="K1252" s="24">
        <v>15</v>
      </c>
      <c r="M1252" s="24">
        <v>0.5</v>
      </c>
      <c r="O1252" s="24">
        <v>1</v>
      </c>
      <c r="P1252" s="24">
        <v>0.6</v>
      </c>
      <c r="Q1252" s="24">
        <v>0.7</v>
      </c>
      <c r="R1252" s="24">
        <v>0.8</v>
      </c>
      <c r="X1252" s="24">
        <f t="shared" si="48"/>
        <v>87.16</v>
      </c>
      <c r="Y1252" s="8">
        <f t="shared" si="49"/>
        <v>0</v>
      </c>
      <c r="Z1252" s="4"/>
    </row>
    <row r="1253" spans="1:26" x14ac:dyDescent="0.25">
      <c r="A1253" s="34">
        <v>53</v>
      </c>
      <c r="B1253" s="31">
        <v>52</v>
      </c>
      <c r="C1253" s="4" t="s">
        <v>2524</v>
      </c>
      <c r="D1253" s="4" t="s">
        <v>2525</v>
      </c>
      <c r="E1253" s="4" t="s">
        <v>2432</v>
      </c>
      <c r="F1253" s="4" t="s">
        <v>1581</v>
      </c>
      <c r="G1253" s="4" t="s">
        <v>45</v>
      </c>
      <c r="H1253" s="4"/>
      <c r="I1253" s="24">
        <v>193.37</v>
      </c>
      <c r="J1253" s="24">
        <v>185.14</v>
      </c>
      <c r="M1253" s="24">
        <v>0.9</v>
      </c>
      <c r="N1253" s="24">
        <v>1.4</v>
      </c>
      <c r="O1253" s="24">
        <v>2.6</v>
      </c>
      <c r="R1253" s="24">
        <v>2.7</v>
      </c>
      <c r="S1253" s="24">
        <v>0.63</v>
      </c>
      <c r="X1253" s="24">
        <f t="shared" si="48"/>
        <v>193.36999999999998</v>
      </c>
      <c r="Y1253" s="8">
        <f t="shared" si="49"/>
        <v>0</v>
      </c>
      <c r="Z1253" s="4"/>
    </row>
    <row r="1254" spans="1:26" x14ac:dyDescent="0.25">
      <c r="A1254" s="34">
        <v>54</v>
      </c>
      <c r="B1254" s="31">
        <v>53</v>
      </c>
      <c r="C1254" s="4" t="s">
        <v>2525</v>
      </c>
      <c r="D1254" s="4" t="s">
        <v>2525</v>
      </c>
      <c r="E1254" s="4" t="s">
        <v>2432</v>
      </c>
      <c r="F1254" s="4" t="s">
        <v>1581</v>
      </c>
      <c r="G1254" s="4" t="s">
        <v>45</v>
      </c>
      <c r="H1254" s="4"/>
      <c r="I1254" s="24">
        <v>240.55</v>
      </c>
      <c r="J1254" s="24">
        <v>192.05</v>
      </c>
      <c r="K1254" s="24">
        <v>33.9</v>
      </c>
      <c r="M1254" s="24">
        <v>1.7</v>
      </c>
      <c r="N1254" s="24">
        <v>0.7</v>
      </c>
      <c r="O1254" s="24">
        <v>2.2000000000000002</v>
      </c>
      <c r="P1254" s="24">
        <v>4.5999999999999996</v>
      </c>
      <c r="R1254" s="24">
        <v>4.7</v>
      </c>
      <c r="S1254" s="24">
        <v>0.7</v>
      </c>
      <c r="X1254" s="24">
        <f t="shared" si="48"/>
        <v>240.54999999999995</v>
      </c>
      <c r="Y1254" s="8">
        <f t="shared" si="49"/>
        <v>0</v>
      </c>
      <c r="Z1254" s="4"/>
    </row>
    <row r="1255" spans="1:26" x14ac:dyDescent="0.25">
      <c r="A1255" s="34">
        <v>56</v>
      </c>
      <c r="B1255" s="31">
        <v>55</v>
      </c>
      <c r="C1255" s="4" t="s">
        <v>2526</v>
      </c>
      <c r="D1255" s="4" t="s">
        <v>2525</v>
      </c>
      <c r="E1255" s="4" t="s">
        <v>2432</v>
      </c>
      <c r="F1255" s="4" t="s">
        <v>1581</v>
      </c>
      <c r="G1255" s="4" t="s">
        <v>45</v>
      </c>
      <c r="H1255" s="4"/>
      <c r="I1255" s="24">
        <v>256</v>
      </c>
      <c r="J1255" s="24">
        <v>53</v>
      </c>
      <c r="K1255" s="24">
        <v>22</v>
      </c>
      <c r="M1255" s="24">
        <v>2</v>
      </c>
      <c r="O1255" s="24">
        <v>8</v>
      </c>
      <c r="P1255" s="24">
        <v>118</v>
      </c>
      <c r="Q1255" s="24">
        <v>31</v>
      </c>
      <c r="R1255" s="24">
        <v>10</v>
      </c>
      <c r="T1255" s="24">
        <v>12</v>
      </c>
      <c r="X1255" s="24">
        <f t="shared" si="48"/>
        <v>256</v>
      </c>
      <c r="Y1255" s="8">
        <f t="shared" si="49"/>
        <v>0</v>
      </c>
      <c r="Z1255" s="4"/>
    </row>
    <row r="1256" spans="1:26" x14ac:dyDescent="0.25">
      <c r="A1256" s="34">
        <v>17</v>
      </c>
      <c r="B1256" s="31">
        <v>17</v>
      </c>
      <c r="C1256" s="4" t="s">
        <v>2461</v>
      </c>
      <c r="D1256" s="4" t="s">
        <v>2462</v>
      </c>
      <c r="E1256" s="4" t="s">
        <v>2432</v>
      </c>
      <c r="F1256" s="4" t="s">
        <v>1581</v>
      </c>
      <c r="G1256" s="4" t="s">
        <v>2463</v>
      </c>
      <c r="H1256" s="4" t="s">
        <v>441</v>
      </c>
      <c r="I1256" s="24">
        <v>52.5</v>
      </c>
      <c r="J1256" s="24">
        <v>41.9</v>
      </c>
      <c r="K1256" s="24">
        <v>6.1</v>
      </c>
      <c r="M1256" s="24">
        <v>1</v>
      </c>
      <c r="O1256" s="24">
        <v>1</v>
      </c>
      <c r="Q1256" s="24">
        <v>0.5</v>
      </c>
      <c r="R1256" s="24">
        <v>1</v>
      </c>
      <c r="T1256" s="24">
        <v>1</v>
      </c>
      <c r="X1256" s="24">
        <f t="shared" si="48"/>
        <v>52.5</v>
      </c>
      <c r="Y1256" s="8">
        <f t="shared" si="49"/>
        <v>0</v>
      </c>
      <c r="Z1256" s="4"/>
    </row>
    <row r="1257" spans="1:26" x14ac:dyDescent="0.25">
      <c r="A1257" s="34">
        <v>37</v>
      </c>
      <c r="B1257" s="31">
        <v>37</v>
      </c>
      <c r="C1257" s="4" t="s">
        <v>2497</v>
      </c>
      <c r="D1257" s="4" t="s">
        <v>2498</v>
      </c>
      <c r="E1257" s="4" t="s">
        <v>2432</v>
      </c>
      <c r="F1257" s="4" t="s">
        <v>1581</v>
      </c>
      <c r="G1257" s="4" t="s">
        <v>2499</v>
      </c>
      <c r="H1257" s="4" t="s">
        <v>2500</v>
      </c>
      <c r="I1257" s="24">
        <v>133.69</v>
      </c>
      <c r="J1257" s="24">
        <v>105.9</v>
      </c>
      <c r="K1257" s="24">
        <v>14.39</v>
      </c>
      <c r="M1257" s="24">
        <v>5.2</v>
      </c>
      <c r="O1257" s="24">
        <v>1.7</v>
      </c>
      <c r="Q1257" s="24">
        <v>2.7</v>
      </c>
      <c r="R1257" s="24">
        <v>3</v>
      </c>
      <c r="S1257" s="24">
        <v>0.8</v>
      </c>
      <c r="X1257" s="24">
        <f t="shared" si="48"/>
        <v>133.69000000000003</v>
      </c>
      <c r="Y1257" s="8">
        <f t="shared" si="49"/>
        <v>0</v>
      </c>
      <c r="Z1257" s="4"/>
    </row>
    <row r="1258" spans="1:26" x14ac:dyDescent="0.25">
      <c r="A1258" s="34">
        <v>10</v>
      </c>
      <c r="B1258" s="31">
        <v>10</v>
      </c>
      <c r="C1258" s="4" t="s">
        <v>2448</v>
      </c>
      <c r="D1258" s="4" t="s">
        <v>2447</v>
      </c>
      <c r="E1258" s="4" t="s">
        <v>2432</v>
      </c>
      <c r="F1258" s="4" t="s">
        <v>1581</v>
      </c>
      <c r="G1258" s="4" t="s">
        <v>2449</v>
      </c>
      <c r="H1258" s="4" t="s">
        <v>1164</v>
      </c>
      <c r="I1258" s="24">
        <v>285.64999999999998</v>
      </c>
      <c r="J1258" s="24">
        <v>198.61</v>
      </c>
      <c r="K1258" s="24">
        <v>40</v>
      </c>
      <c r="L1258" s="24">
        <v>16.3</v>
      </c>
      <c r="O1258" s="24">
        <v>12.7</v>
      </c>
      <c r="Q1258" s="24">
        <v>12</v>
      </c>
      <c r="R1258" s="24">
        <v>6.04</v>
      </c>
      <c r="X1258" s="24">
        <f t="shared" si="48"/>
        <v>285.65000000000003</v>
      </c>
      <c r="Y1258" s="8">
        <f t="shared" si="49"/>
        <v>0</v>
      </c>
      <c r="Z1258" s="4"/>
    </row>
    <row r="1259" spans="1:26" ht="30" x14ac:dyDescent="0.25">
      <c r="A1259" s="34">
        <v>11</v>
      </c>
      <c r="B1259" s="31">
        <v>11</v>
      </c>
      <c r="C1259" s="5" t="s">
        <v>2450</v>
      </c>
      <c r="D1259" s="4" t="s">
        <v>2451</v>
      </c>
      <c r="E1259" s="4" t="s">
        <v>2432</v>
      </c>
      <c r="F1259" s="4" t="s">
        <v>1581</v>
      </c>
      <c r="G1259" s="4" t="s">
        <v>2452</v>
      </c>
      <c r="H1259" s="4" t="s">
        <v>245</v>
      </c>
      <c r="I1259" s="24">
        <v>316.69</v>
      </c>
      <c r="J1259" s="24">
        <v>74.53</v>
      </c>
      <c r="K1259" s="24">
        <v>31.02</v>
      </c>
      <c r="L1259" s="24">
        <v>65.03</v>
      </c>
      <c r="M1259" s="24">
        <v>5.9</v>
      </c>
      <c r="N1259" s="24">
        <v>1.2</v>
      </c>
      <c r="O1259" s="24">
        <v>11.36</v>
      </c>
      <c r="P1259" s="24">
        <v>29.78</v>
      </c>
      <c r="Q1259" s="24">
        <v>15.6</v>
      </c>
      <c r="R1259" s="24">
        <v>9.3699999999999992</v>
      </c>
      <c r="S1259" s="24">
        <v>1.4</v>
      </c>
      <c r="T1259" s="24">
        <v>71.5</v>
      </c>
      <c r="X1259" s="24">
        <f t="shared" si="48"/>
        <v>316.68999999999994</v>
      </c>
      <c r="Y1259" s="8">
        <f t="shared" si="49"/>
        <v>0</v>
      </c>
      <c r="Z1259" s="4"/>
    </row>
    <row r="1260" spans="1:26" x14ac:dyDescent="0.25">
      <c r="A1260" s="34">
        <v>19</v>
      </c>
      <c r="B1260" s="31">
        <v>19</v>
      </c>
      <c r="C1260" s="5" t="s">
        <v>2467</v>
      </c>
      <c r="D1260" s="4" t="s">
        <v>2465</v>
      </c>
      <c r="E1260" s="4" t="s">
        <v>2432</v>
      </c>
      <c r="F1260" s="4" t="s">
        <v>1581</v>
      </c>
      <c r="G1260" s="4" t="s">
        <v>15430</v>
      </c>
      <c r="H1260" s="4" t="s">
        <v>2731</v>
      </c>
      <c r="I1260" s="24">
        <v>118.01</v>
      </c>
      <c r="J1260" s="24">
        <v>44.78</v>
      </c>
      <c r="K1260" s="24">
        <v>2.6</v>
      </c>
      <c r="M1260" s="24">
        <v>4.0599999999999996</v>
      </c>
      <c r="O1260" s="24">
        <v>1.87</v>
      </c>
      <c r="P1260" s="24">
        <v>0.4</v>
      </c>
      <c r="R1260" s="24">
        <v>1.9</v>
      </c>
      <c r="S1260" s="24">
        <v>0.4</v>
      </c>
      <c r="T1260" s="24">
        <v>62</v>
      </c>
      <c r="X1260" s="24">
        <f t="shared" si="48"/>
        <v>118.00999999999999</v>
      </c>
      <c r="Y1260" s="8">
        <f t="shared" si="49"/>
        <v>0</v>
      </c>
      <c r="Z1260" s="4"/>
    </row>
    <row r="1261" spans="1:26" x14ac:dyDescent="0.25">
      <c r="A1261" s="34">
        <v>31</v>
      </c>
      <c r="B1261" s="31">
        <v>31</v>
      </c>
      <c r="C1261" s="4" t="s">
        <v>2487</v>
      </c>
      <c r="D1261" s="4" t="s">
        <v>2192</v>
      </c>
      <c r="E1261" s="4" t="s">
        <v>2432</v>
      </c>
      <c r="F1261" s="4" t="s">
        <v>1581</v>
      </c>
      <c r="G1261" s="4" t="s">
        <v>1519</v>
      </c>
      <c r="H1261" s="4" t="s">
        <v>19</v>
      </c>
      <c r="I1261" s="24">
        <v>187.38</v>
      </c>
      <c r="J1261" s="24">
        <v>44.54</v>
      </c>
      <c r="K1261" s="24">
        <v>13.53</v>
      </c>
      <c r="O1261" s="24">
        <v>7.93</v>
      </c>
      <c r="P1261" s="24">
        <v>5.0999999999999996</v>
      </c>
      <c r="R1261" s="24">
        <v>4.2300000000000004</v>
      </c>
      <c r="T1261" s="24">
        <v>112.05</v>
      </c>
      <c r="X1261" s="24">
        <f t="shared" si="48"/>
        <v>187.38</v>
      </c>
      <c r="Y1261" s="8">
        <f t="shared" si="49"/>
        <v>0</v>
      </c>
      <c r="Z1261" s="4"/>
    </row>
    <row r="1262" spans="1:26" x14ac:dyDescent="0.25">
      <c r="A1262" s="34">
        <v>58</v>
      </c>
      <c r="B1262" s="31">
        <v>64</v>
      </c>
      <c r="C1262" s="4" t="s">
        <v>2530</v>
      </c>
      <c r="D1262" s="4" t="s">
        <v>2512</v>
      </c>
      <c r="E1262" s="4" t="s">
        <v>2432</v>
      </c>
      <c r="F1262" s="4" t="s">
        <v>1581</v>
      </c>
      <c r="G1262" s="4"/>
      <c r="H1262" s="4"/>
      <c r="I1262" s="24">
        <v>99.1</v>
      </c>
      <c r="T1262" s="24">
        <v>99.1</v>
      </c>
      <c r="X1262" s="24">
        <f t="shared" si="48"/>
        <v>99.1</v>
      </c>
      <c r="Y1262" s="8">
        <f t="shared" si="49"/>
        <v>0</v>
      </c>
      <c r="Z1262" s="4"/>
    </row>
    <row r="1263" spans="1:26" x14ac:dyDescent="0.25">
      <c r="A1263" s="34">
        <v>59</v>
      </c>
      <c r="B1263" s="31">
        <v>65</v>
      </c>
      <c r="C1263" s="4" t="s">
        <v>2531</v>
      </c>
      <c r="D1263" s="4" t="s">
        <v>2192</v>
      </c>
      <c r="E1263" s="4" t="s">
        <v>2432</v>
      </c>
      <c r="F1263" s="4" t="s">
        <v>1581</v>
      </c>
      <c r="G1263" s="4"/>
      <c r="H1263" s="4"/>
      <c r="I1263" s="24">
        <v>54.6</v>
      </c>
      <c r="T1263" s="24">
        <v>54.6</v>
      </c>
      <c r="X1263" s="24">
        <f t="shared" si="48"/>
        <v>54.6</v>
      </c>
      <c r="Y1263" s="8">
        <f t="shared" si="49"/>
        <v>0</v>
      </c>
      <c r="Z1263" s="4"/>
    </row>
    <row r="1264" spans="1:26" x14ac:dyDescent="0.25">
      <c r="A1264" s="34">
        <v>60</v>
      </c>
      <c r="B1264" s="31">
        <v>66</v>
      </c>
      <c r="C1264" s="4" t="s">
        <v>2532</v>
      </c>
      <c r="D1264" s="4" t="s">
        <v>2512</v>
      </c>
      <c r="E1264" s="4" t="s">
        <v>2432</v>
      </c>
      <c r="F1264" s="4" t="s">
        <v>1581</v>
      </c>
      <c r="G1264" s="4"/>
      <c r="H1264" s="4"/>
      <c r="I1264" s="24">
        <v>113.8</v>
      </c>
      <c r="T1264" s="24">
        <v>113.8</v>
      </c>
      <c r="X1264" s="24">
        <f t="shared" si="48"/>
        <v>113.8</v>
      </c>
      <c r="Y1264" s="8">
        <f t="shared" si="49"/>
        <v>0</v>
      </c>
      <c r="Z1264" s="4"/>
    </row>
    <row r="1265" spans="1:26" x14ac:dyDescent="0.25">
      <c r="A1265" s="34">
        <v>61</v>
      </c>
      <c r="B1265" s="31">
        <v>67</v>
      </c>
      <c r="C1265" s="4" t="s">
        <v>2533</v>
      </c>
      <c r="D1265" s="4" t="s">
        <v>2474</v>
      </c>
      <c r="E1265" s="4" t="s">
        <v>2432</v>
      </c>
      <c r="F1265" s="4" t="s">
        <v>1581</v>
      </c>
      <c r="G1265" s="4"/>
      <c r="H1265" s="4"/>
      <c r="I1265" s="24">
        <v>118.2</v>
      </c>
      <c r="T1265" s="24">
        <v>118.2</v>
      </c>
      <c r="X1265" s="24">
        <f t="shared" si="48"/>
        <v>118.2</v>
      </c>
      <c r="Y1265" s="8">
        <f t="shared" si="49"/>
        <v>0</v>
      </c>
      <c r="Z1265" s="4"/>
    </row>
    <row r="1266" spans="1:26" x14ac:dyDescent="0.25">
      <c r="A1266" s="34">
        <v>22</v>
      </c>
      <c r="B1266" s="31">
        <v>22</v>
      </c>
      <c r="C1266" s="4" t="s">
        <v>2564</v>
      </c>
      <c r="D1266" s="4" t="s">
        <v>2562</v>
      </c>
      <c r="E1266" s="4" t="s">
        <v>2535</v>
      </c>
      <c r="F1266" s="4" t="s">
        <v>1581</v>
      </c>
      <c r="G1266" s="4" t="s">
        <v>2565</v>
      </c>
      <c r="H1266" s="4" t="s">
        <v>2086</v>
      </c>
      <c r="I1266" s="24">
        <v>202.68</v>
      </c>
      <c r="J1266" s="24">
        <v>135.22999999999999</v>
      </c>
      <c r="O1266" s="24">
        <v>2</v>
      </c>
      <c r="P1266" s="24">
        <v>3</v>
      </c>
      <c r="R1266" s="24">
        <v>2.08</v>
      </c>
      <c r="T1266" s="24">
        <v>60.37</v>
      </c>
      <c r="X1266" s="24">
        <f t="shared" si="48"/>
        <v>202.68</v>
      </c>
      <c r="Y1266" s="8">
        <f t="shared" si="49"/>
        <v>0</v>
      </c>
      <c r="Z1266" s="4"/>
    </row>
    <row r="1267" spans="1:26" x14ac:dyDescent="0.25">
      <c r="A1267" s="34">
        <v>20</v>
      </c>
      <c r="B1267" s="31">
        <v>20</v>
      </c>
      <c r="C1267" s="4" t="s">
        <v>2561</v>
      </c>
      <c r="D1267" s="4" t="s">
        <v>2562</v>
      </c>
      <c r="E1267" s="4" t="s">
        <v>2535</v>
      </c>
      <c r="F1267" s="4" t="s">
        <v>1581</v>
      </c>
      <c r="G1267" s="4" t="s">
        <v>15431</v>
      </c>
      <c r="H1267" s="4"/>
      <c r="I1267" s="24">
        <v>178.16</v>
      </c>
      <c r="J1267" s="24">
        <v>130.6</v>
      </c>
      <c r="K1267" s="24">
        <v>24.02</v>
      </c>
      <c r="N1267" s="24">
        <v>10</v>
      </c>
      <c r="O1267" s="24">
        <v>3</v>
      </c>
      <c r="P1267" s="24">
        <v>0.54</v>
      </c>
      <c r="Q1267" s="24">
        <v>7.5</v>
      </c>
      <c r="R1267" s="24">
        <v>2.5</v>
      </c>
      <c r="X1267" s="24">
        <f t="shared" si="48"/>
        <v>178.16</v>
      </c>
      <c r="Y1267" s="8">
        <f t="shared" si="49"/>
        <v>0</v>
      </c>
      <c r="Z1267" s="4"/>
    </row>
    <row r="1268" spans="1:26" x14ac:dyDescent="0.25">
      <c r="A1268" s="34">
        <v>32</v>
      </c>
      <c r="B1268" s="31">
        <v>32</v>
      </c>
      <c r="C1268" s="4" t="s">
        <v>2581</v>
      </c>
      <c r="D1268" s="4" t="s">
        <v>2579</v>
      </c>
      <c r="E1268" s="4" t="s">
        <v>2535</v>
      </c>
      <c r="F1268" s="4" t="s">
        <v>1581</v>
      </c>
      <c r="G1268" s="4" t="s">
        <v>2582</v>
      </c>
      <c r="H1268" s="4" t="s">
        <v>176</v>
      </c>
      <c r="I1268" s="24">
        <v>85.23</v>
      </c>
      <c r="J1268" s="24">
        <v>69.56</v>
      </c>
      <c r="K1268" s="24">
        <v>9.9499999999999993</v>
      </c>
      <c r="N1268" s="24">
        <v>2.63</v>
      </c>
      <c r="O1268" s="24">
        <v>0.82</v>
      </c>
      <c r="R1268" s="24">
        <v>1.88</v>
      </c>
      <c r="S1268" s="24">
        <v>0.39</v>
      </c>
      <c r="X1268" s="24">
        <f t="shared" si="48"/>
        <v>85.22999999999999</v>
      </c>
      <c r="Y1268" s="8">
        <f t="shared" si="49"/>
        <v>0</v>
      </c>
      <c r="Z1268" s="4"/>
    </row>
    <row r="1269" spans="1:26" x14ac:dyDescent="0.25">
      <c r="A1269" s="34">
        <v>36</v>
      </c>
      <c r="B1269" s="31">
        <v>36</v>
      </c>
      <c r="C1269" s="4" t="s">
        <v>2587</v>
      </c>
      <c r="D1269" s="4" t="s">
        <v>2579</v>
      </c>
      <c r="E1269" s="4" t="s">
        <v>2535</v>
      </c>
      <c r="F1269" s="4" t="s">
        <v>1581</v>
      </c>
      <c r="G1269" s="4" t="s">
        <v>2360</v>
      </c>
      <c r="H1269" s="4" t="s">
        <v>1362</v>
      </c>
      <c r="I1269" s="24">
        <v>108.46</v>
      </c>
      <c r="J1269" s="24">
        <v>94.07</v>
      </c>
      <c r="K1269" s="24">
        <v>8.3800000000000008</v>
      </c>
      <c r="N1269" s="24">
        <v>1.02</v>
      </c>
      <c r="O1269" s="24">
        <v>1.4</v>
      </c>
      <c r="P1269" s="24">
        <v>0.05</v>
      </c>
      <c r="Q1269" s="24">
        <v>1.44</v>
      </c>
      <c r="R1269" s="24">
        <v>2.1</v>
      </c>
      <c r="X1269" s="24">
        <f t="shared" ref="X1269:X1332" si="50">SUM(J1269:W1269)</f>
        <v>108.45999999999998</v>
      </c>
      <c r="Y1269" s="8">
        <f t="shared" ref="Y1269:Y1332" si="51">I1269-X1269</f>
        <v>0</v>
      </c>
      <c r="Z1269" s="4"/>
    </row>
    <row r="1270" spans="1:26" x14ac:dyDescent="0.25">
      <c r="A1270" s="34">
        <v>30</v>
      </c>
      <c r="B1270" s="31">
        <v>30</v>
      </c>
      <c r="C1270" s="4" t="s">
        <v>2577</v>
      </c>
      <c r="D1270" s="4" t="s">
        <v>2571</v>
      </c>
      <c r="E1270" s="4" t="s">
        <v>2535</v>
      </c>
      <c r="F1270" s="4" t="s">
        <v>1581</v>
      </c>
      <c r="G1270" s="4" t="s">
        <v>15432</v>
      </c>
      <c r="H1270" s="4" t="s">
        <v>279</v>
      </c>
      <c r="I1270" s="24">
        <v>133</v>
      </c>
      <c r="J1270" s="24">
        <v>95.42</v>
      </c>
      <c r="K1270" s="24">
        <v>26.32</v>
      </c>
      <c r="N1270" s="24">
        <v>1.33</v>
      </c>
      <c r="O1270" s="24">
        <v>0.31</v>
      </c>
      <c r="Q1270" s="24">
        <v>6.51</v>
      </c>
      <c r="R1270" s="24">
        <v>2.34</v>
      </c>
      <c r="S1270" s="24">
        <v>0.77</v>
      </c>
      <c r="X1270" s="24">
        <f t="shared" si="50"/>
        <v>133.00000000000003</v>
      </c>
      <c r="Y1270" s="8">
        <f t="shared" si="51"/>
        <v>0</v>
      </c>
      <c r="Z1270" s="4"/>
    </row>
    <row r="1271" spans="1:26" x14ac:dyDescent="0.25">
      <c r="A1271" s="34">
        <v>18</v>
      </c>
      <c r="B1271" s="31">
        <v>18</v>
      </c>
      <c r="C1271" s="4" t="s">
        <v>2557</v>
      </c>
      <c r="D1271" s="4" t="s">
        <v>2552</v>
      </c>
      <c r="E1271" s="4" t="s">
        <v>2535</v>
      </c>
      <c r="F1271" s="4" t="s">
        <v>1581</v>
      </c>
      <c r="G1271" s="4" t="s">
        <v>2558</v>
      </c>
      <c r="H1271" s="4" t="s">
        <v>429</v>
      </c>
      <c r="I1271" s="24">
        <v>178.05</v>
      </c>
      <c r="J1271" s="24">
        <v>147.47999999999999</v>
      </c>
      <c r="K1271" s="24">
        <v>21.13</v>
      </c>
      <c r="M1271" s="24">
        <v>2.0499999999999998</v>
      </c>
      <c r="N1271" s="24">
        <v>1.9</v>
      </c>
      <c r="R1271" s="24">
        <v>5.49</v>
      </c>
      <c r="X1271" s="24">
        <f t="shared" si="50"/>
        <v>178.05</v>
      </c>
      <c r="Y1271" s="8">
        <f t="shared" si="51"/>
        <v>0</v>
      </c>
      <c r="Z1271" s="4"/>
    </row>
    <row r="1272" spans="1:26" x14ac:dyDescent="0.25">
      <c r="A1272" s="34">
        <v>40</v>
      </c>
      <c r="B1272" s="31">
        <v>40</v>
      </c>
      <c r="C1272" s="4" t="s">
        <v>2590</v>
      </c>
      <c r="D1272" s="4" t="s">
        <v>2591</v>
      </c>
      <c r="E1272" s="4" t="s">
        <v>2535</v>
      </c>
      <c r="F1272" s="4" t="s">
        <v>1581</v>
      </c>
      <c r="G1272" s="4" t="s">
        <v>2592</v>
      </c>
      <c r="H1272" s="4" t="s">
        <v>369</v>
      </c>
      <c r="I1272" s="24">
        <v>53.71</v>
      </c>
      <c r="J1272" s="24">
        <v>27.91</v>
      </c>
      <c r="K1272" s="24">
        <v>22.4</v>
      </c>
      <c r="N1272" s="24">
        <v>0.9</v>
      </c>
      <c r="O1272" s="24">
        <v>0.6</v>
      </c>
      <c r="R1272" s="24">
        <v>1.9</v>
      </c>
      <c r="X1272" s="24">
        <f t="shared" si="50"/>
        <v>53.71</v>
      </c>
      <c r="Y1272" s="8">
        <f t="shared" si="51"/>
        <v>0</v>
      </c>
      <c r="Z1272" s="4"/>
    </row>
    <row r="1273" spans="1:26" x14ac:dyDescent="0.25">
      <c r="A1273" s="34">
        <v>62</v>
      </c>
      <c r="B1273" s="31">
        <v>62</v>
      </c>
      <c r="C1273" s="4" t="s">
        <v>2618</v>
      </c>
      <c r="D1273" s="4" t="s">
        <v>2613</v>
      </c>
      <c r="E1273" s="4" t="s">
        <v>2535</v>
      </c>
      <c r="F1273" s="4" t="s">
        <v>1581</v>
      </c>
      <c r="G1273" s="4" t="s">
        <v>1875</v>
      </c>
      <c r="H1273" s="4" t="s">
        <v>265</v>
      </c>
      <c r="I1273" s="24">
        <v>352.77</v>
      </c>
      <c r="J1273" s="24">
        <v>203.67</v>
      </c>
      <c r="K1273" s="24">
        <v>17.93</v>
      </c>
      <c r="L1273" s="24">
        <v>13.1</v>
      </c>
      <c r="P1273" s="24">
        <v>1.3</v>
      </c>
      <c r="Q1273" s="24">
        <v>0.5</v>
      </c>
      <c r="R1273" s="24">
        <v>10.92</v>
      </c>
      <c r="S1273" s="24">
        <v>0.15</v>
      </c>
      <c r="T1273" s="24">
        <v>105.2</v>
      </c>
      <c r="X1273" s="24">
        <f t="shared" si="50"/>
        <v>352.77</v>
      </c>
      <c r="Y1273" s="8">
        <f t="shared" si="51"/>
        <v>0</v>
      </c>
      <c r="Z1273" s="4"/>
    </row>
    <row r="1274" spans="1:26" x14ac:dyDescent="0.25">
      <c r="A1274" s="34">
        <v>64</v>
      </c>
      <c r="B1274" s="31">
        <v>64</v>
      </c>
      <c r="C1274" s="4" t="s">
        <v>2620</v>
      </c>
      <c r="D1274" s="4" t="s">
        <v>2613</v>
      </c>
      <c r="E1274" s="4" t="s">
        <v>2535</v>
      </c>
      <c r="F1274" s="4" t="s">
        <v>1581</v>
      </c>
      <c r="G1274" s="4" t="s">
        <v>1875</v>
      </c>
      <c r="H1274" s="4" t="s">
        <v>265</v>
      </c>
      <c r="I1274" s="24">
        <v>405.3</v>
      </c>
      <c r="J1274" s="24">
        <v>201.53</v>
      </c>
      <c r="K1274" s="24">
        <v>29.53</v>
      </c>
      <c r="N1274" s="24">
        <v>1.93</v>
      </c>
      <c r="O1274" s="24">
        <v>5.13</v>
      </c>
      <c r="P1274" s="24">
        <v>4.6399999999999997</v>
      </c>
      <c r="Q1274" s="24">
        <v>2</v>
      </c>
      <c r="R1274" s="24">
        <v>1.75</v>
      </c>
      <c r="T1274" s="24">
        <v>158.79</v>
      </c>
      <c r="X1274" s="24">
        <f t="shared" si="50"/>
        <v>405.29999999999995</v>
      </c>
      <c r="Y1274" s="8">
        <f t="shared" si="51"/>
        <v>0</v>
      </c>
      <c r="Z1274" s="4"/>
    </row>
    <row r="1275" spans="1:26" x14ac:dyDescent="0.25">
      <c r="A1275" s="34">
        <v>6</v>
      </c>
      <c r="B1275" s="31">
        <v>6</v>
      </c>
      <c r="C1275" s="4" t="s">
        <v>2541</v>
      </c>
      <c r="D1275" s="4" t="s">
        <v>2534</v>
      </c>
      <c r="E1275" s="4" t="s">
        <v>2535</v>
      </c>
      <c r="F1275" s="4" t="s">
        <v>1581</v>
      </c>
      <c r="G1275" s="4" t="s">
        <v>2542</v>
      </c>
      <c r="H1275" s="4"/>
      <c r="I1275" s="24">
        <v>116.44</v>
      </c>
      <c r="J1275" s="24">
        <v>83.57</v>
      </c>
      <c r="K1275" s="24">
        <v>4</v>
      </c>
      <c r="M1275" s="24">
        <v>0.09</v>
      </c>
      <c r="N1275" s="24">
        <v>1.05</v>
      </c>
      <c r="O1275" s="24">
        <v>1.18</v>
      </c>
      <c r="P1275" s="24">
        <v>1.26</v>
      </c>
      <c r="Q1275" s="24">
        <v>0.28999999999999998</v>
      </c>
      <c r="R1275" s="24">
        <v>2.2000000000000002</v>
      </c>
      <c r="T1275" s="24">
        <v>22.8</v>
      </c>
      <c r="X1275" s="24">
        <f t="shared" si="50"/>
        <v>116.44000000000001</v>
      </c>
      <c r="Y1275" s="8">
        <f t="shared" si="51"/>
        <v>0</v>
      </c>
      <c r="Z1275" s="4"/>
    </row>
    <row r="1276" spans="1:26" x14ac:dyDescent="0.25">
      <c r="A1276" s="34">
        <v>47</v>
      </c>
      <c r="B1276" s="31">
        <v>47</v>
      </c>
      <c r="C1276" s="4" t="s">
        <v>2605</v>
      </c>
      <c r="D1276" s="4" t="s">
        <v>2604</v>
      </c>
      <c r="E1276" s="4" t="s">
        <v>2535</v>
      </c>
      <c r="F1276" s="4" t="s">
        <v>1581</v>
      </c>
      <c r="G1276" s="4" t="s">
        <v>2606</v>
      </c>
      <c r="H1276" s="4" t="s">
        <v>154</v>
      </c>
      <c r="I1276" s="24">
        <v>177.59</v>
      </c>
      <c r="J1276" s="24">
        <v>144.88999999999999</v>
      </c>
      <c r="K1276" s="24">
        <v>14.35</v>
      </c>
      <c r="N1276" s="24">
        <v>10.95</v>
      </c>
      <c r="O1276" s="24">
        <v>3.8</v>
      </c>
      <c r="R1276" s="24">
        <v>3.6</v>
      </c>
      <c r="X1276" s="24">
        <f t="shared" si="50"/>
        <v>177.58999999999997</v>
      </c>
      <c r="Y1276" s="8">
        <f t="shared" si="51"/>
        <v>0</v>
      </c>
      <c r="Z1276" s="4"/>
    </row>
    <row r="1277" spans="1:26" x14ac:dyDescent="0.25">
      <c r="A1277" s="34">
        <v>35</v>
      </c>
      <c r="B1277" s="31">
        <v>35</v>
      </c>
      <c r="C1277" s="4" t="s">
        <v>2471</v>
      </c>
      <c r="D1277" s="4" t="s">
        <v>2579</v>
      </c>
      <c r="E1277" s="4" t="s">
        <v>2535</v>
      </c>
      <c r="F1277" s="4" t="s">
        <v>1581</v>
      </c>
      <c r="G1277" s="4" t="s">
        <v>2586</v>
      </c>
      <c r="H1277" s="4"/>
      <c r="I1277" s="24">
        <v>312.58999999999997</v>
      </c>
      <c r="J1277" s="24">
        <v>309.79000000000002</v>
      </c>
      <c r="R1277" s="24">
        <v>2.8</v>
      </c>
      <c r="X1277" s="24">
        <f t="shared" si="50"/>
        <v>312.59000000000003</v>
      </c>
      <c r="Y1277" s="8">
        <f t="shared" si="51"/>
        <v>0</v>
      </c>
      <c r="Z1277" s="4"/>
    </row>
    <row r="1278" spans="1:26" x14ac:dyDescent="0.25">
      <c r="A1278" s="34">
        <v>31</v>
      </c>
      <c r="B1278" s="31">
        <v>31</v>
      </c>
      <c r="C1278" s="4" t="s">
        <v>2578</v>
      </c>
      <c r="D1278" s="4" t="s">
        <v>2579</v>
      </c>
      <c r="E1278" s="4" t="s">
        <v>2535</v>
      </c>
      <c r="F1278" s="4" t="s">
        <v>1581</v>
      </c>
      <c r="G1278" s="4" t="s">
        <v>2580</v>
      </c>
      <c r="H1278" s="4"/>
      <c r="I1278" s="24">
        <v>181.58</v>
      </c>
      <c r="J1278" s="24">
        <v>159.05000000000001</v>
      </c>
      <c r="K1278" s="24">
        <v>9.98</v>
      </c>
      <c r="N1278" s="24">
        <v>2.72</v>
      </c>
      <c r="O1278" s="24">
        <v>1.88</v>
      </c>
      <c r="P1278" s="24">
        <v>1.1000000000000001</v>
      </c>
      <c r="R1278" s="24">
        <v>5.14</v>
      </c>
      <c r="S1278" s="24">
        <v>1.71</v>
      </c>
      <c r="X1278" s="24">
        <f t="shared" si="50"/>
        <v>181.57999999999998</v>
      </c>
      <c r="Y1278" s="8">
        <f t="shared" si="51"/>
        <v>0</v>
      </c>
      <c r="Z1278" s="4"/>
    </row>
    <row r="1279" spans="1:26" x14ac:dyDescent="0.25">
      <c r="A1279" s="34">
        <v>34</v>
      </c>
      <c r="B1279" s="31">
        <v>34</v>
      </c>
      <c r="C1279" s="4" t="s">
        <v>2585</v>
      </c>
      <c r="D1279" s="4" t="s">
        <v>2579</v>
      </c>
      <c r="E1279" s="4" t="s">
        <v>2535</v>
      </c>
      <c r="F1279" s="4" t="s">
        <v>1581</v>
      </c>
      <c r="G1279" s="4" t="s">
        <v>2580</v>
      </c>
      <c r="H1279" s="4"/>
      <c r="I1279" s="24">
        <v>66.989999999999995</v>
      </c>
      <c r="J1279" s="24">
        <v>62.58</v>
      </c>
      <c r="K1279" s="24">
        <v>1.18</v>
      </c>
      <c r="N1279" s="24">
        <v>1.3</v>
      </c>
      <c r="O1279" s="24">
        <v>0.7</v>
      </c>
      <c r="R1279" s="24">
        <v>1.23</v>
      </c>
      <c r="X1279" s="24">
        <f t="shared" si="50"/>
        <v>66.990000000000009</v>
      </c>
      <c r="Y1279" s="8">
        <f t="shared" si="51"/>
        <v>0</v>
      </c>
      <c r="Z1279" s="4"/>
    </row>
    <row r="1280" spans="1:26" x14ac:dyDescent="0.25">
      <c r="A1280" s="34">
        <v>37</v>
      </c>
      <c r="B1280" s="31">
        <v>37</v>
      </c>
      <c r="C1280" s="4" t="s">
        <v>2588</v>
      </c>
      <c r="D1280" s="4" t="s">
        <v>2579</v>
      </c>
      <c r="E1280" s="4" t="s">
        <v>2535</v>
      </c>
      <c r="F1280" s="4" t="s">
        <v>1581</v>
      </c>
      <c r="G1280" s="4" t="s">
        <v>2580</v>
      </c>
      <c r="H1280" s="4"/>
      <c r="I1280" s="24">
        <v>71.81</v>
      </c>
      <c r="J1280" s="24">
        <v>58.42</v>
      </c>
      <c r="N1280" s="24">
        <v>1.1000000000000001</v>
      </c>
      <c r="O1280" s="24">
        <v>0.49</v>
      </c>
      <c r="Q1280" s="24">
        <v>10.3</v>
      </c>
      <c r="R1280" s="24">
        <v>1.5</v>
      </c>
      <c r="X1280" s="24">
        <f t="shared" si="50"/>
        <v>71.81</v>
      </c>
      <c r="Y1280" s="8">
        <f t="shared" si="51"/>
        <v>0</v>
      </c>
      <c r="Z1280" s="4"/>
    </row>
    <row r="1281" spans="1:26" x14ac:dyDescent="0.25">
      <c r="A1281" s="34">
        <v>53</v>
      </c>
      <c r="B1281" s="31">
        <v>53</v>
      </c>
      <c r="C1281" s="4" t="s">
        <v>2610</v>
      </c>
      <c r="D1281" s="4" t="s">
        <v>2609</v>
      </c>
      <c r="E1281" s="4" t="s">
        <v>2535</v>
      </c>
      <c r="F1281" s="4" t="s">
        <v>1581</v>
      </c>
      <c r="G1281" s="4" t="s">
        <v>2580</v>
      </c>
      <c r="H1281" s="4"/>
      <c r="I1281" s="24">
        <v>153.05000000000001</v>
      </c>
      <c r="J1281" s="24">
        <v>136.99</v>
      </c>
      <c r="K1281" s="24">
        <v>13</v>
      </c>
      <c r="N1281" s="24">
        <v>1</v>
      </c>
      <c r="O1281" s="24">
        <v>0.62</v>
      </c>
      <c r="R1281" s="24">
        <v>1.44</v>
      </c>
      <c r="X1281" s="24">
        <f t="shared" si="50"/>
        <v>153.05000000000001</v>
      </c>
      <c r="Y1281" s="8">
        <f t="shared" si="51"/>
        <v>0</v>
      </c>
      <c r="Z1281" s="4"/>
    </row>
    <row r="1282" spans="1:26" x14ac:dyDescent="0.25">
      <c r="A1282" s="34">
        <v>71</v>
      </c>
      <c r="B1282" s="31">
        <v>71</v>
      </c>
      <c r="C1282" s="4" t="s">
        <v>1929</v>
      </c>
      <c r="D1282" s="4" t="s">
        <v>2628</v>
      </c>
      <c r="E1282" s="4" t="s">
        <v>2535</v>
      </c>
      <c r="F1282" s="4" t="s">
        <v>1581</v>
      </c>
      <c r="G1282" s="4" t="s">
        <v>2580</v>
      </c>
      <c r="H1282" s="4"/>
      <c r="I1282" s="24">
        <v>106.4</v>
      </c>
      <c r="J1282" s="24">
        <v>102.8</v>
      </c>
      <c r="N1282" s="24">
        <v>1.5</v>
      </c>
      <c r="O1282" s="24">
        <v>0.7</v>
      </c>
      <c r="R1282" s="24">
        <v>1.4</v>
      </c>
      <c r="X1282" s="24">
        <f t="shared" si="50"/>
        <v>106.4</v>
      </c>
      <c r="Y1282" s="8">
        <f t="shared" si="51"/>
        <v>0</v>
      </c>
      <c r="Z1282" s="4"/>
    </row>
    <row r="1283" spans="1:26" x14ac:dyDescent="0.25">
      <c r="A1283" s="34">
        <v>67</v>
      </c>
      <c r="B1283" s="31">
        <v>67</v>
      </c>
      <c r="C1283" s="4" t="s">
        <v>2623</v>
      </c>
      <c r="D1283" s="4" t="s">
        <v>2613</v>
      </c>
      <c r="E1283" s="4" t="s">
        <v>2535</v>
      </c>
      <c r="F1283" s="4" t="s">
        <v>1581</v>
      </c>
      <c r="G1283" s="4" t="s">
        <v>15433</v>
      </c>
      <c r="H1283" s="4"/>
      <c r="I1283" s="24">
        <v>187.24</v>
      </c>
      <c r="J1283" s="24">
        <v>164.74</v>
      </c>
      <c r="K1283" s="24">
        <v>5.27</v>
      </c>
      <c r="N1283" s="24">
        <v>7.8</v>
      </c>
      <c r="O1283" s="24">
        <v>2.9</v>
      </c>
      <c r="Q1283" s="24">
        <v>1.53</v>
      </c>
      <c r="R1283" s="24">
        <v>5</v>
      </c>
      <c r="X1283" s="24">
        <f t="shared" si="50"/>
        <v>187.24000000000004</v>
      </c>
      <c r="Y1283" s="8">
        <f t="shared" si="51"/>
        <v>0</v>
      </c>
      <c r="Z1283" s="4"/>
    </row>
    <row r="1284" spans="1:26" x14ac:dyDescent="0.25">
      <c r="A1284" s="34">
        <v>72</v>
      </c>
      <c r="B1284" s="31">
        <v>72</v>
      </c>
      <c r="C1284" s="4" t="s">
        <v>2629</v>
      </c>
      <c r="D1284" s="4" t="s">
        <v>2628</v>
      </c>
      <c r="E1284" s="4" t="s">
        <v>2535</v>
      </c>
      <c r="F1284" s="4" t="s">
        <v>1581</v>
      </c>
      <c r="G1284" s="4" t="s">
        <v>2630</v>
      </c>
      <c r="H1284" s="4" t="s">
        <v>109</v>
      </c>
      <c r="I1284" s="24">
        <v>72.959999999999994</v>
      </c>
      <c r="J1284" s="24">
        <v>48.81</v>
      </c>
      <c r="K1284" s="24">
        <v>9.75</v>
      </c>
      <c r="N1284" s="24">
        <v>12</v>
      </c>
      <c r="O1284" s="24">
        <v>0.8</v>
      </c>
      <c r="R1284" s="24">
        <v>1.6</v>
      </c>
      <c r="X1284" s="24">
        <f t="shared" si="50"/>
        <v>72.959999999999994</v>
      </c>
      <c r="Y1284" s="8">
        <f t="shared" si="51"/>
        <v>0</v>
      </c>
      <c r="Z1284" s="4"/>
    </row>
    <row r="1285" spans="1:26" x14ac:dyDescent="0.25">
      <c r="A1285" s="34">
        <v>14</v>
      </c>
      <c r="B1285" s="31">
        <v>14</v>
      </c>
      <c r="C1285" s="4" t="s">
        <v>2554</v>
      </c>
      <c r="D1285" s="4" t="s">
        <v>2552</v>
      </c>
      <c r="E1285" s="4" t="s">
        <v>2535</v>
      </c>
      <c r="F1285" s="4" t="s">
        <v>1581</v>
      </c>
      <c r="G1285" s="4" t="s">
        <v>1948</v>
      </c>
      <c r="H1285" s="4" t="s">
        <v>1797</v>
      </c>
      <c r="I1285" s="24">
        <v>215.24</v>
      </c>
      <c r="J1285" s="24">
        <v>194.12</v>
      </c>
      <c r="K1285" s="24">
        <v>18.12</v>
      </c>
      <c r="N1285" s="24">
        <v>0.7</v>
      </c>
      <c r="O1285" s="24">
        <v>1</v>
      </c>
      <c r="R1285" s="24">
        <v>1.3</v>
      </c>
      <c r="X1285" s="24">
        <f t="shared" si="50"/>
        <v>215.24</v>
      </c>
      <c r="Y1285" s="8">
        <f t="shared" si="51"/>
        <v>0</v>
      </c>
      <c r="Z1285" s="4"/>
    </row>
    <row r="1286" spans="1:26" x14ac:dyDescent="0.25">
      <c r="A1286" s="34">
        <v>15</v>
      </c>
      <c r="B1286" s="31">
        <v>15</v>
      </c>
      <c r="C1286" s="4" t="s">
        <v>1512</v>
      </c>
      <c r="D1286" s="4" t="s">
        <v>2552</v>
      </c>
      <c r="E1286" s="4" t="s">
        <v>2535</v>
      </c>
      <c r="F1286" s="4" t="s">
        <v>1581</v>
      </c>
      <c r="G1286" s="4" t="s">
        <v>1948</v>
      </c>
      <c r="H1286" s="4" t="s">
        <v>1797</v>
      </c>
      <c r="I1286" s="24">
        <v>278.48</v>
      </c>
      <c r="J1286" s="24">
        <v>202.37</v>
      </c>
      <c r="K1286" s="24">
        <v>39.99</v>
      </c>
      <c r="N1286" s="24">
        <v>18</v>
      </c>
      <c r="O1286" s="24">
        <v>3.67</v>
      </c>
      <c r="P1286" s="24">
        <v>7.94</v>
      </c>
      <c r="Q1286" s="24">
        <v>1.54</v>
      </c>
      <c r="R1286" s="24">
        <v>2.17</v>
      </c>
      <c r="T1286" s="24">
        <v>1.5</v>
      </c>
      <c r="V1286" s="24">
        <v>1.3</v>
      </c>
      <c r="X1286" s="24">
        <f t="shared" si="50"/>
        <v>278.48000000000008</v>
      </c>
      <c r="Y1286" s="8">
        <f t="shared" si="51"/>
        <v>0</v>
      </c>
      <c r="Z1286" s="4"/>
    </row>
    <row r="1287" spans="1:26" x14ac:dyDescent="0.25">
      <c r="A1287" s="34">
        <v>16</v>
      </c>
      <c r="B1287" s="31">
        <v>16</v>
      </c>
      <c r="C1287" s="4" t="s">
        <v>1913</v>
      </c>
      <c r="D1287" s="4" t="s">
        <v>2552</v>
      </c>
      <c r="E1287" s="4" t="s">
        <v>2535</v>
      </c>
      <c r="F1287" s="4" t="s">
        <v>1581</v>
      </c>
      <c r="G1287" s="4" t="s">
        <v>1948</v>
      </c>
      <c r="H1287" s="4" t="s">
        <v>1797</v>
      </c>
      <c r="I1287" s="24">
        <v>2448.9299999999998</v>
      </c>
      <c r="J1287" s="24">
        <v>399.66</v>
      </c>
      <c r="K1287" s="24">
        <v>28.14</v>
      </c>
      <c r="N1287" s="24">
        <v>2</v>
      </c>
      <c r="O1287" s="24">
        <v>1.1000000000000001</v>
      </c>
      <c r="R1287" s="24">
        <v>9.48</v>
      </c>
      <c r="T1287" s="24">
        <v>2008.55</v>
      </c>
      <c r="X1287" s="24">
        <f t="shared" si="50"/>
        <v>2448.9299999999998</v>
      </c>
      <c r="Y1287" s="8">
        <f t="shared" si="51"/>
        <v>0</v>
      </c>
      <c r="Z1287" s="4"/>
    </row>
    <row r="1288" spans="1:26" x14ac:dyDescent="0.25">
      <c r="A1288" s="34">
        <v>24</v>
      </c>
      <c r="B1288" s="31">
        <v>24</v>
      </c>
      <c r="C1288" s="4" t="s">
        <v>2567</v>
      </c>
      <c r="D1288" s="4" t="s">
        <v>2562</v>
      </c>
      <c r="E1288" s="4" t="s">
        <v>2535</v>
      </c>
      <c r="F1288" s="4" t="s">
        <v>1581</v>
      </c>
      <c r="G1288" s="4" t="s">
        <v>1948</v>
      </c>
      <c r="H1288" s="4" t="s">
        <v>2568</v>
      </c>
      <c r="I1288" s="24">
        <v>238.22</v>
      </c>
      <c r="J1288" s="24">
        <v>213.7</v>
      </c>
      <c r="N1288" s="24">
        <v>11.13</v>
      </c>
      <c r="O1288" s="24">
        <v>1.3</v>
      </c>
      <c r="Q1288" s="24">
        <v>1.29</v>
      </c>
      <c r="R1288" s="24">
        <v>6.8</v>
      </c>
      <c r="S1288" s="24">
        <v>4</v>
      </c>
      <c r="X1288" s="24">
        <f t="shared" si="50"/>
        <v>238.22</v>
      </c>
      <c r="Y1288" s="8">
        <f t="shared" si="51"/>
        <v>0</v>
      </c>
      <c r="Z1288" s="4"/>
    </row>
    <row r="1289" spans="1:26" x14ac:dyDescent="0.25">
      <c r="A1289" s="34">
        <v>58</v>
      </c>
      <c r="B1289" s="31">
        <v>58</v>
      </c>
      <c r="C1289" s="4" t="s">
        <v>2615</v>
      </c>
      <c r="D1289" s="4" t="s">
        <v>2613</v>
      </c>
      <c r="E1289" s="4" t="s">
        <v>2535</v>
      </c>
      <c r="F1289" s="4" t="s">
        <v>1581</v>
      </c>
      <c r="G1289" s="4" t="s">
        <v>1948</v>
      </c>
      <c r="H1289" s="4" t="s">
        <v>2568</v>
      </c>
      <c r="I1289" s="24">
        <v>537.32000000000005</v>
      </c>
      <c r="J1289" s="24">
        <v>494.71</v>
      </c>
      <c r="K1289" s="24">
        <v>3.01</v>
      </c>
      <c r="M1289" s="24">
        <v>7</v>
      </c>
      <c r="N1289" s="24">
        <v>15.43</v>
      </c>
      <c r="O1289" s="24">
        <v>1.88</v>
      </c>
      <c r="R1289" s="24">
        <v>15.29</v>
      </c>
      <c r="X1289" s="24">
        <f t="shared" si="50"/>
        <v>537.31999999999994</v>
      </c>
      <c r="Y1289" s="8">
        <f t="shared" si="51"/>
        <v>0</v>
      </c>
      <c r="Z1289" s="4"/>
    </row>
    <row r="1290" spans="1:26" x14ac:dyDescent="0.25">
      <c r="A1290" s="34">
        <v>63</v>
      </c>
      <c r="B1290" s="31">
        <v>63</v>
      </c>
      <c r="C1290" s="4" t="s">
        <v>2619</v>
      </c>
      <c r="D1290" s="4" t="s">
        <v>2613</v>
      </c>
      <c r="E1290" s="4" t="s">
        <v>2535</v>
      </c>
      <c r="F1290" s="4" t="s">
        <v>1581</v>
      </c>
      <c r="G1290" s="4" t="s">
        <v>1948</v>
      </c>
      <c r="H1290" s="4" t="s">
        <v>2568</v>
      </c>
      <c r="I1290" s="24">
        <v>182.77</v>
      </c>
      <c r="J1290" s="24">
        <v>169.93</v>
      </c>
      <c r="O1290" s="24">
        <v>2.2000000000000002</v>
      </c>
      <c r="R1290" s="24">
        <v>9.91</v>
      </c>
      <c r="S1290" s="24">
        <v>0.73</v>
      </c>
      <c r="X1290" s="24">
        <f t="shared" si="50"/>
        <v>182.76999999999998</v>
      </c>
      <c r="Y1290" s="8">
        <f t="shared" si="51"/>
        <v>0</v>
      </c>
      <c r="Z1290" s="4"/>
    </row>
    <row r="1291" spans="1:26" x14ac:dyDescent="0.25">
      <c r="A1291" s="34">
        <v>65</v>
      </c>
      <c r="B1291" s="31">
        <v>65</v>
      </c>
      <c r="C1291" s="4" t="s">
        <v>2621</v>
      </c>
      <c r="D1291" s="4" t="s">
        <v>2613</v>
      </c>
      <c r="E1291" s="4" t="s">
        <v>2535</v>
      </c>
      <c r="F1291" s="4" t="s">
        <v>1581</v>
      </c>
      <c r="G1291" s="4" t="s">
        <v>1948</v>
      </c>
      <c r="H1291" s="4" t="s">
        <v>2568</v>
      </c>
      <c r="I1291" s="24">
        <v>142.16</v>
      </c>
      <c r="J1291" s="24">
        <v>117</v>
      </c>
      <c r="K1291" s="24">
        <v>21.28</v>
      </c>
      <c r="R1291" s="24">
        <v>2</v>
      </c>
      <c r="S1291" s="24">
        <v>1.88</v>
      </c>
      <c r="X1291" s="24">
        <f t="shared" si="50"/>
        <v>142.16</v>
      </c>
      <c r="Y1291" s="8">
        <f t="shared" si="51"/>
        <v>0</v>
      </c>
      <c r="Z1291" s="4"/>
    </row>
    <row r="1292" spans="1:26" x14ac:dyDescent="0.25">
      <c r="A1292" s="34">
        <v>66</v>
      </c>
      <c r="B1292" s="31">
        <v>66</v>
      </c>
      <c r="C1292" s="4" t="s">
        <v>2622</v>
      </c>
      <c r="D1292" s="4" t="s">
        <v>2613</v>
      </c>
      <c r="E1292" s="4" t="s">
        <v>2535</v>
      </c>
      <c r="F1292" s="4" t="s">
        <v>1581</v>
      </c>
      <c r="G1292" s="4" t="s">
        <v>1948</v>
      </c>
      <c r="H1292" s="4" t="s">
        <v>2568</v>
      </c>
      <c r="I1292" s="24">
        <v>110.92</v>
      </c>
      <c r="J1292" s="24">
        <v>96.14</v>
      </c>
      <c r="K1292" s="24">
        <v>2.36</v>
      </c>
      <c r="L1292" s="24">
        <v>3.27</v>
      </c>
      <c r="N1292" s="24">
        <v>1.9</v>
      </c>
      <c r="O1292" s="24">
        <v>0.45</v>
      </c>
      <c r="Q1292" s="24">
        <v>2.8</v>
      </c>
      <c r="R1292" s="24">
        <v>4</v>
      </c>
      <c r="X1292" s="24">
        <f t="shared" si="50"/>
        <v>110.92</v>
      </c>
      <c r="Y1292" s="8">
        <f t="shared" si="51"/>
        <v>0</v>
      </c>
      <c r="Z1292" s="4"/>
    </row>
    <row r="1293" spans="1:26" x14ac:dyDescent="0.25">
      <c r="A1293" s="34">
        <v>69</v>
      </c>
      <c r="B1293" s="31">
        <v>69</v>
      </c>
      <c r="C1293" s="4" t="s">
        <v>2626</v>
      </c>
      <c r="D1293" s="4" t="s">
        <v>2613</v>
      </c>
      <c r="E1293" s="4" t="s">
        <v>2535</v>
      </c>
      <c r="F1293" s="4" t="s">
        <v>1581</v>
      </c>
      <c r="G1293" s="4" t="s">
        <v>1948</v>
      </c>
      <c r="H1293" s="4" t="s">
        <v>2568</v>
      </c>
      <c r="I1293" s="24">
        <v>510.96</v>
      </c>
      <c r="J1293" s="24">
        <v>468.22</v>
      </c>
      <c r="M1293" s="24">
        <v>5</v>
      </c>
      <c r="N1293" s="24">
        <v>6</v>
      </c>
      <c r="O1293" s="24">
        <v>3.5</v>
      </c>
      <c r="R1293" s="24">
        <v>28.24</v>
      </c>
      <c r="X1293" s="24">
        <f t="shared" si="50"/>
        <v>510.96000000000004</v>
      </c>
      <c r="Y1293" s="8">
        <f t="shared" si="51"/>
        <v>0</v>
      </c>
      <c r="Z1293" s="4"/>
    </row>
    <row r="1294" spans="1:26" x14ac:dyDescent="0.25">
      <c r="A1294" s="34">
        <v>41</v>
      </c>
      <c r="B1294" s="31">
        <v>41</v>
      </c>
      <c r="C1294" s="4" t="s">
        <v>2593</v>
      </c>
      <c r="D1294" s="4" t="s">
        <v>2594</v>
      </c>
      <c r="E1294" s="4" t="s">
        <v>2535</v>
      </c>
      <c r="F1294" s="4" t="s">
        <v>1581</v>
      </c>
      <c r="G1294" s="4" t="s">
        <v>2595</v>
      </c>
      <c r="H1294" s="4" t="s">
        <v>19</v>
      </c>
      <c r="I1294" s="24">
        <v>610.80999999999995</v>
      </c>
      <c r="J1294" s="24">
        <v>427.13</v>
      </c>
      <c r="K1294" s="24">
        <v>25.94</v>
      </c>
      <c r="P1294" s="24">
        <v>5.1100000000000003</v>
      </c>
      <c r="Q1294" s="24">
        <v>12.06</v>
      </c>
      <c r="R1294" s="24">
        <v>19.5</v>
      </c>
      <c r="T1294" s="24">
        <v>121.07</v>
      </c>
      <c r="X1294" s="24">
        <f t="shared" si="50"/>
        <v>610.80999999999995</v>
      </c>
      <c r="Y1294" s="8">
        <f t="shared" si="51"/>
        <v>0</v>
      </c>
      <c r="Z1294" s="4"/>
    </row>
    <row r="1295" spans="1:26" x14ac:dyDescent="0.25">
      <c r="A1295" s="34">
        <v>5</v>
      </c>
      <c r="B1295" s="31">
        <v>5</v>
      </c>
      <c r="C1295" s="4" t="s">
        <v>2540</v>
      </c>
      <c r="D1295" s="4" t="s">
        <v>2534</v>
      </c>
      <c r="E1295" s="4" t="s">
        <v>2535</v>
      </c>
      <c r="F1295" s="4" t="s">
        <v>1581</v>
      </c>
      <c r="G1295" s="4" t="s">
        <v>15434</v>
      </c>
      <c r="H1295" s="4"/>
      <c r="I1295" s="24">
        <v>280.22000000000003</v>
      </c>
      <c r="J1295" s="24">
        <v>152.5</v>
      </c>
      <c r="K1295" s="24">
        <v>72.680000000000007</v>
      </c>
      <c r="N1295" s="24">
        <v>8</v>
      </c>
      <c r="O1295" s="24">
        <v>2.54</v>
      </c>
      <c r="R1295" s="24">
        <v>5.16</v>
      </c>
      <c r="S1295" s="24">
        <v>1.34</v>
      </c>
      <c r="T1295" s="24">
        <v>38</v>
      </c>
      <c r="X1295" s="24">
        <f t="shared" si="50"/>
        <v>280.22000000000003</v>
      </c>
      <c r="Y1295" s="8">
        <f t="shared" si="51"/>
        <v>0</v>
      </c>
      <c r="Z1295" s="4"/>
    </row>
    <row r="1296" spans="1:26" x14ac:dyDescent="0.25">
      <c r="A1296" s="34">
        <v>9</v>
      </c>
      <c r="B1296" s="31">
        <v>9</v>
      </c>
      <c r="C1296" s="4" t="s">
        <v>2546</v>
      </c>
      <c r="D1296" s="4" t="s">
        <v>2534</v>
      </c>
      <c r="E1296" s="4" t="s">
        <v>2535</v>
      </c>
      <c r="F1296" s="4" t="s">
        <v>1581</v>
      </c>
      <c r="G1296" s="4" t="s">
        <v>2547</v>
      </c>
      <c r="H1296" s="4" t="s">
        <v>176</v>
      </c>
      <c r="I1296" s="24">
        <v>101.76</v>
      </c>
      <c r="J1296" s="24">
        <v>53.59</v>
      </c>
      <c r="K1296" s="24">
        <v>3.26</v>
      </c>
      <c r="N1296" s="24">
        <v>5.01</v>
      </c>
      <c r="O1296" s="24">
        <v>1.69</v>
      </c>
      <c r="P1296" s="24">
        <v>1.41</v>
      </c>
      <c r="Q1296" s="24">
        <v>1.65</v>
      </c>
      <c r="R1296" s="24">
        <v>2.82</v>
      </c>
      <c r="S1296" s="24">
        <v>0.33</v>
      </c>
      <c r="T1296" s="24">
        <v>32</v>
      </c>
      <c r="X1296" s="24">
        <f t="shared" si="50"/>
        <v>101.75999999999999</v>
      </c>
      <c r="Y1296" s="8">
        <f t="shared" si="51"/>
        <v>0</v>
      </c>
      <c r="Z1296" s="4"/>
    </row>
    <row r="1297" spans="1:26" x14ac:dyDescent="0.25">
      <c r="A1297" s="34">
        <v>12</v>
      </c>
      <c r="B1297" s="31">
        <v>12</v>
      </c>
      <c r="C1297" s="4" t="s">
        <v>2551</v>
      </c>
      <c r="D1297" s="4" t="s">
        <v>2552</v>
      </c>
      <c r="E1297" s="4" t="s">
        <v>2535</v>
      </c>
      <c r="F1297" s="4" t="s">
        <v>1581</v>
      </c>
      <c r="G1297" s="4" t="s">
        <v>141</v>
      </c>
      <c r="H1297" s="4" t="s">
        <v>39</v>
      </c>
      <c r="I1297" s="24">
        <v>72.86</v>
      </c>
      <c r="J1297" s="24">
        <v>68.58</v>
      </c>
      <c r="N1297" s="24">
        <v>2.33</v>
      </c>
      <c r="O1297" s="24">
        <v>0.13</v>
      </c>
      <c r="P1297" s="24">
        <v>0.1</v>
      </c>
      <c r="R1297" s="24">
        <v>1.72</v>
      </c>
      <c r="X1297" s="24">
        <f t="shared" si="50"/>
        <v>72.859999999999985</v>
      </c>
      <c r="Y1297" s="8">
        <f t="shared" si="51"/>
        <v>0</v>
      </c>
      <c r="Z1297" s="4"/>
    </row>
    <row r="1298" spans="1:26" x14ac:dyDescent="0.25">
      <c r="A1298" s="34">
        <v>13</v>
      </c>
      <c r="B1298" s="31">
        <v>13</v>
      </c>
      <c r="C1298" s="4" t="s">
        <v>2552</v>
      </c>
      <c r="D1298" s="4" t="s">
        <v>2552</v>
      </c>
      <c r="E1298" s="4" t="s">
        <v>2535</v>
      </c>
      <c r="F1298" s="4" t="s">
        <v>1581</v>
      </c>
      <c r="G1298" s="4" t="s">
        <v>2553</v>
      </c>
      <c r="H1298" s="4" t="s">
        <v>892</v>
      </c>
      <c r="I1298" s="24">
        <v>173.24</v>
      </c>
      <c r="J1298" s="24">
        <v>110.75</v>
      </c>
      <c r="K1298" s="24">
        <v>8.5</v>
      </c>
      <c r="N1298" s="24">
        <v>2</v>
      </c>
      <c r="O1298" s="24">
        <v>0.7</v>
      </c>
      <c r="R1298" s="24">
        <v>1.7</v>
      </c>
      <c r="T1298" s="24">
        <v>49.59</v>
      </c>
      <c r="X1298" s="24">
        <f t="shared" si="50"/>
        <v>173.24</v>
      </c>
      <c r="Y1298" s="8">
        <f t="shared" si="51"/>
        <v>0</v>
      </c>
      <c r="Z1298" s="4"/>
    </row>
    <row r="1299" spans="1:26" x14ac:dyDescent="0.25">
      <c r="A1299" s="34">
        <v>56</v>
      </c>
      <c r="B1299" s="31">
        <v>56</v>
      </c>
      <c r="C1299" s="4" t="s">
        <v>2612</v>
      </c>
      <c r="D1299" s="4" t="s">
        <v>2613</v>
      </c>
      <c r="E1299" s="4" t="s">
        <v>2535</v>
      </c>
      <c r="F1299" s="4" t="s">
        <v>1581</v>
      </c>
      <c r="G1299" s="4" t="s">
        <v>577</v>
      </c>
      <c r="H1299" s="4" t="s">
        <v>13</v>
      </c>
      <c r="I1299" s="24">
        <v>179.55</v>
      </c>
      <c r="J1299" s="24">
        <v>161.41999999999999</v>
      </c>
      <c r="K1299" s="24">
        <v>3.23</v>
      </c>
      <c r="N1299" s="24">
        <v>2</v>
      </c>
      <c r="O1299" s="24">
        <v>0.7</v>
      </c>
      <c r="Q1299" s="24">
        <v>6.5</v>
      </c>
      <c r="R1299" s="24">
        <v>5.7</v>
      </c>
      <c r="X1299" s="24">
        <f t="shared" si="50"/>
        <v>179.54999999999995</v>
      </c>
      <c r="Y1299" s="8">
        <f t="shared" si="51"/>
        <v>0</v>
      </c>
      <c r="Z1299" s="4"/>
    </row>
    <row r="1300" spans="1:26" x14ac:dyDescent="0.25">
      <c r="A1300" s="34">
        <v>73</v>
      </c>
      <c r="B1300" s="31">
        <v>73</v>
      </c>
      <c r="C1300" s="4" t="s">
        <v>2631</v>
      </c>
      <c r="D1300" s="4" t="s">
        <v>2628</v>
      </c>
      <c r="E1300" s="4" t="s">
        <v>2535</v>
      </c>
      <c r="F1300" s="4" t="s">
        <v>1581</v>
      </c>
      <c r="G1300" s="4" t="s">
        <v>2632</v>
      </c>
      <c r="H1300" s="4" t="s">
        <v>230</v>
      </c>
      <c r="I1300" s="24">
        <v>633.79999999999995</v>
      </c>
      <c r="J1300" s="24">
        <v>456.67</v>
      </c>
      <c r="K1300" s="24">
        <v>92.99</v>
      </c>
      <c r="N1300" s="24">
        <v>3</v>
      </c>
      <c r="O1300" s="24">
        <v>1.07</v>
      </c>
      <c r="Q1300" s="24">
        <v>63.05</v>
      </c>
      <c r="R1300" s="24">
        <v>17.02</v>
      </c>
      <c r="X1300" s="24">
        <f t="shared" si="50"/>
        <v>633.79999999999995</v>
      </c>
      <c r="Y1300" s="8">
        <f t="shared" si="51"/>
        <v>0</v>
      </c>
      <c r="Z1300" s="4"/>
    </row>
    <row r="1301" spans="1:26" x14ac:dyDescent="0.25">
      <c r="A1301" s="34">
        <v>25</v>
      </c>
      <c r="B1301" s="31">
        <v>25</v>
      </c>
      <c r="C1301" s="4" t="s">
        <v>2569</v>
      </c>
      <c r="D1301" s="4" t="s">
        <v>2562</v>
      </c>
      <c r="E1301" s="4" t="s">
        <v>2535</v>
      </c>
      <c r="F1301" s="4" t="s">
        <v>1581</v>
      </c>
      <c r="G1301" s="4" t="s">
        <v>62</v>
      </c>
      <c r="H1301" s="4" t="s">
        <v>374</v>
      </c>
      <c r="I1301" s="24">
        <v>153.41999999999999</v>
      </c>
      <c r="J1301" s="24">
        <v>129.37</v>
      </c>
      <c r="K1301" s="24">
        <v>11.47</v>
      </c>
      <c r="N1301" s="24">
        <v>2.4</v>
      </c>
      <c r="O1301" s="24">
        <v>1</v>
      </c>
      <c r="Q1301" s="24">
        <v>2.0699999999999998</v>
      </c>
      <c r="R1301" s="24">
        <v>5.36</v>
      </c>
      <c r="S1301" s="24">
        <v>1.75</v>
      </c>
      <c r="X1301" s="24">
        <f t="shared" si="50"/>
        <v>153.42000000000002</v>
      </c>
      <c r="Y1301" s="8">
        <f t="shared" si="51"/>
        <v>0</v>
      </c>
      <c r="Z1301" s="4"/>
    </row>
    <row r="1302" spans="1:26" x14ac:dyDescent="0.25">
      <c r="A1302" s="34">
        <v>10</v>
      </c>
      <c r="B1302" s="31">
        <v>10</v>
      </c>
      <c r="C1302" s="4" t="s">
        <v>2548</v>
      </c>
      <c r="D1302" s="4" t="s">
        <v>2534</v>
      </c>
      <c r="E1302" s="4" t="s">
        <v>2535</v>
      </c>
      <c r="F1302" s="4" t="s">
        <v>1581</v>
      </c>
      <c r="G1302" s="4" t="s">
        <v>2549</v>
      </c>
      <c r="H1302" s="4" t="s">
        <v>19</v>
      </c>
      <c r="I1302" s="24">
        <v>83.37</v>
      </c>
      <c r="J1302" s="24">
        <v>75.72</v>
      </c>
      <c r="K1302" s="24">
        <v>4.08</v>
      </c>
      <c r="N1302" s="24">
        <v>0.18</v>
      </c>
      <c r="O1302" s="24">
        <v>1.29</v>
      </c>
      <c r="R1302" s="24">
        <v>2.1</v>
      </c>
      <c r="X1302" s="24">
        <f t="shared" si="50"/>
        <v>83.37</v>
      </c>
      <c r="Y1302" s="8">
        <f t="shared" si="51"/>
        <v>0</v>
      </c>
      <c r="Z1302" s="4"/>
    </row>
    <row r="1303" spans="1:26" x14ac:dyDescent="0.25">
      <c r="A1303" s="34">
        <v>60</v>
      </c>
      <c r="B1303" s="31">
        <v>60</v>
      </c>
      <c r="C1303" s="4" t="s">
        <v>2617</v>
      </c>
      <c r="D1303" s="4" t="s">
        <v>2613</v>
      </c>
      <c r="E1303" s="4" t="s">
        <v>2535</v>
      </c>
      <c r="F1303" s="4" t="s">
        <v>1581</v>
      </c>
      <c r="G1303" s="4" t="s">
        <v>15435</v>
      </c>
      <c r="H1303" s="4"/>
      <c r="I1303" s="24">
        <v>122.1</v>
      </c>
      <c r="J1303" s="24">
        <v>101.51</v>
      </c>
      <c r="N1303" s="24">
        <v>7.92</v>
      </c>
      <c r="O1303" s="24">
        <v>1.8</v>
      </c>
      <c r="P1303" s="24">
        <v>4.9400000000000004</v>
      </c>
      <c r="Q1303" s="24">
        <v>0.13</v>
      </c>
      <c r="R1303" s="24">
        <v>1.56</v>
      </c>
      <c r="S1303" s="24">
        <v>4.24</v>
      </c>
      <c r="X1303" s="24">
        <f t="shared" si="50"/>
        <v>122.1</v>
      </c>
      <c r="Y1303" s="8">
        <f t="shared" si="51"/>
        <v>0</v>
      </c>
      <c r="Z1303" s="4"/>
    </row>
    <row r="1304" spans="1:26" x14ac:dyDescent="0.25">
      <c r="A1304" s="34">
        <v>1</v>
      </c>
      <c r="B1304" s="31">
        <v>1</v>
      </c>
      <c r="C1304" s="4" t="s">
        <v>2534</v>
      </c>
      <c r="D1304" s="4" t="s">
        <v>2534</v>
      </c>
      <c r="E1304" s="4" t="s">
        <v>2535</v>
      </c>
      <c r="F1304" s="4" t="s">
        <v>1581</v>
      </c>
      <c r="G1304" s="4" t="s">
        <v>2536</v>
      </c>
      <c r="H1304" s="4" t="s">
        <v>2537</v>
      </c>
      <c r="I1304" s="24">
        <v>1071.96</v>
      </c>
      <c r="J1304" s="24">
        <v>175.55</v>
      </c>
      <c r="N1304" s="24">
        <v>30</v>
      </c>
      <c r="O1304" s="24">
        <v>12</v>
      </c>
      <c r="P1304" s="24">
        <v>42.4</v>
      </c>
      <c r="T1304" s="24">
        <v>812.01</v>
      </c>
      <c r="X1304" s="24">
        <f t="shared" si="50"/>
        <v>1071.96</v>
      </c>
      <c r="Y1304" s="8">
        <f t="shared" si="51"/>
        <v>0</v>
      </c>
      <c r="Z1304" s="4"/>
    </row>
    <row r="1305" spans="1:26" x14ac:dyDescent="0.25">
      <c r="A1305" s="34">
        <v>2</v>
      </c>
      <c r="B1305" s="31">
        <v>2</v>
      </c>
      <c r="C1305" s="4" t="s">
        <v>1478</v>
      </c>
      <c r="D1305" s="4" t="s">
        <v>2534</v>
      </c>
      <c r="E1305" s="4" t="s">
        <v>2535</v>
      </c>
      <c r="F1305" s="4" t="s">
        <v>1581</v>
      </c>
      <c r="G1305" s="4" t="s">
        <v>2536</v>
      </c>
      <c r="H1305" s="4" t="s">
        <v>2537</v>
      </c>
      <c r="I1305" s="24">
        <v>126.97</v>
      </c>
      <c r="J1305" s="24">
        <v>87.22</v>
      </c>
      <c r="K1305" s="24">
        <v>36.06</v>
      </c>
      <c r="N1305" s="24">
        <v>1.34</v>
      </c>
      <c r="R1305" s="24">
        <v>2.13</v>
      </c>
      <c r="S1305" s="24">
        <v>0.22</v>
      </c>
      <c r="X1305" s="24">
        <f t="shared" si="50"/>
        <v>126.97</v>
      </c>
      <c r="Y1305" s="8">
        <f t="shared" si="51"/>
        <v>0</v>
      </c>
      <c r="Z1305" s="4"/>
    </row>
    <row r="1306" spans="1:26" x14ac:dyDescent="0.25">
      <c r="A1306" s="34">
        <v>3</v>
      </c>
      <c r="B1306" s="31">
        <v>3</v>
      </c>
      <c r="C1306" s="4" t="s">
        <v>2538</v>
      </c>
      <c r="D1306" s="4" t="s">
        <v>2534</v>
      </c>
      <c r="E1306" s="4" t="s">
        <v>2535</v>
      </c>
      <c r="F1306" s="4" t="s">
        <v>1581</v>
      </c>
      <c r="G1306" s="4" t="s">
        <v>2536</v>
      </c>
      <c r="H1306" s="4" t="s">
        <v>2537</v>
      </c>
      <c r="I1306" s="24">
        <v>66.06</v>
      </c>
      <c r="J1306" s="24">
        <v>37.72</v>
      </c>
      <c r="K1306" s="24">
        <v>26.72</v>
      </c>
      <c r="R1306" s="24">
        <v>1.48</v>
      </c>
      <c r="S1306" s="24">
        <v>0.14000000000000001</v>
      </c>
      <c r="X1306" s="24">
        <f t="shared" si="50"/>
        <v>66.06</v>
      </c>
      <c r="Y1306" s="8">
        <f t="shared" si="51"/>
        <v>0</v>
      </c>
      <c r="Z1306" s="4"/>
    </row>
    <row r="1307" spans="1:26" x14ac:dyDescent="0.25">
      <c r="A1307" s="34">
        <v>4</v>
      </c>
      <c r="B1307" s="31">
        <v>4</v>
      </c>
      <c r="C1307" s="4" t="s">
        <v>2539</v>
      </c>
      <c r="D1307" s="4" t="s">
        <v>2534</v>
      </c>
      <c r="E1307" s="4" t="s">
        <v>2535</v>
      </c>
      <c r="F1307" s="4" t="s">
        <v>1581</v>
      </c>
      <c r="G1307" s="4" t="s">
        <v>2536</v>
      </c>
      <c r="H1307" s="4" t="s">
        <v>2537</v>
      </c>
      <c r="I1307" s="24">
        <v>93.93</v>
      </c>
      <c r="J1307" s="24">
        <v>84.97</v>
      </c>
      <c r="O1307" s="24">
        <v>5</v>
      </c>
      <c r="Q1307" s="24">
        <v>1.91</v>
      </c>
      <c r="R1307" s="24">
        <v>2.0499999999999998</v>
      </c>
      <c r="X1307" s="24">
        <f t="shared" si="50"/>
        <v>93.929999999999993</v>
      </c>
      <c r="Y1307" s="8">
        <f t="shared" si="51"/>
        <v>0</v>
      </c>
      <c r="Z1307" s="4"/>
    </row>
    <row r="1308" spans="1:26" x14ac:dyDescent="0.25">
      <c r="A1308" s="34">
        <v>11</v>
      </c>
      <c r="B1308" s="31">
        <v>11</v>
      </c>
      <c r="C1308" s="4" t="s">
        <v>2550</v>
      </c>
      <c r="D1308" s="4" t="s">
        <v>2534</v>
      </c>
      <c r="E1308" s="4" t="s">
        <v>2535</v>
      </c>
      <c r="F1308" s="4" t="s">
        <v>1581</v>
      </c>
      <c r="G1308" s="4" t="s">
        <v>2536</v>
      </c>
      <c r="H1308" s="4" t="s">
        <v>2537</v>
      </c>
      <c r="I1308" s="24">
        <v>129.85</v>
      </c>
      <c r="J1308" s="24">
        <v>125.66</v>
      </c>
      <c r="P1308" s="24">
        <v>1.2</v>
      </c>
      <c r="R1308" s="24">
        <v>2.91</v>
      </c>
      <c r="S1308" s="24">
        <v>0.08</v>
      </c>
      <c r="X1308" s="24">
        <f t="shared" si="50"/>
        <v>129.85000000000002</v>
      </c>
      <c r="Y1308" s="8">
        <f t="shared" si="51"/>
        <v>0</v>
      </c>
      <c r="Z1308" s="4"/>
    </row>
    <row r="1309" spans="1:26" x14ac:dyDescent="0.25">
      <c r="A1309" s="34">
        <v>19</v>
      </c>
      <c r="B1309" s="31">
        <v>19</v>
      </c>
      <c r="C1309" s="4" t="s">
        <v>2559</v>
      </c>
      <c r="D1309" s="4" t="s">
        <v>2552</v>
      </c>
      <c r="E1309" s="4" t="s">
        <v>2535</v>
      </c>
      <c r="F1309" s="4" t="s">
        <v>1581</v>
      </c>
      <c r="G1309" s="4" t="s">
        <v>2560</v>
      </c>
      <c r="H1309" s="4" t="s">
        <v>201</v>
      </c>
      <c r="I1309" s="24">
        <v>58.17</v>
      </c>
      <c r="J1309" s="24">
        <v>54.8</v>
      </c>
      <c r="M1309" s="24">
        <v>1.22</v>
      </c>
      <c r="N1309" s="24">
        <v>0.08</v>
      </c>
      <c r="R1309" s="24">
        <v>1.87</v>
      </c>
      <c r="S1309" s="24">
        <v>0.2</v>
      </c>
      <c r="X1309" s="24">
        <f t="shared" si="50"/>
        <v>58.169999999999995</v>
      </c>
      <c r="Y1309" s="8">
        <f t="shared" si="51"/>
        <v>0</v>
      </c>
      <c r="Z1309" s="4"/>
    </row>
    <row r="1310" spans="1:26" x14ac:dyDescent="0.25">
      <c r="A1310" s="34">
        <v>57</v>
      </c>
      <c r="B1310" s="31">
        <v>57</v>
      </c>
      <c r="C1310" s="4" t="s">
        <v>1982</v>
      </c>
      <c r="D1310" s="4" t="s">
        <v>2613</v>
      </c>
      <c r="E1310" s="4" t="s">
        <v>2535</v>
      </c>
      <c r="F1310" s="4" t="s">
        <v>1581</v>
      </c>
      <c r="G1310" s="4" t="s">
        <v>2614</v>
      </c>
      <c r="H1310" s="4" t="s">
        <v>391</v>
      </c>
      <c r="I1310" s="24">
        <v>299.70999999999998</v>
      </c>
      <c r="J1310" s="24">
        <v>277.11</v>
      </c>
      <c r="K1310" s="24">
        <v>7.9</v>
      </c>
      <c r="P1310" s="24">
        <v>0.22</v>
      </c>
      <c r="Q1310" s="24">
        <v>1.2</v>
      </c>
      <c r="R1310" s="24">
        <v>11.2</v>
      </c>
      <c r="S1310" s="24">
        <v>2.08</v>
      </c>
      <c r="X1310" s="24">
        <f t="shared" si="50"/>
        <v>299.70999999999998</v>
      </c>
      <c r="Y1310" s="8">
        <f t="shared" si="51"/>
        <v>0</v>
      </c>
      <c r="Z1310" s="4"/>
    </row>
    <row r="1311" spans="1:26" x14ac:dyDescent="0.25">
      <c r="A1311" s="34">
        <v>29</v>
      </c>
      <c r="B1311" s="31">
        <v>29</v>
      </c>
      <c r="C1311" s="4" t="s">
        <v>2576</v>
      </c>
      <c r="D1311" s="4" t="s">
        <v>2571</v>
      </c>
      <c r="E1311" s="4" t="s">
        <v>2535</v>
      </c>
      <c r="F1311" s="4" t="s">
        <v>1581</v>
      </c>
      <c r="G1311" s="4" t="s">
        <v>15436</v>
      </c>
      <c r="H1311" s="4"/>
      <c r="I1311" s="24">
        <v>175.09</v>
      </c>
      <c r="J1311" s="24">
        <v>147.94</v>
      </c>
      <c r="K1311" s="24">
        <v>6.02</v>
      </c>
      <c r="N1311" s="24">
        <v>10</v>
      </c>
      <c r="O1311" s="24">
        <v>1.37</v>
      </c>
      <c r="P1311" s="24">
        <v>1.3</v>
      </c>
      <c r="R1311" s="24">
        <v>2.46</v>
      </c>
      <c r="S1311" s="24">
        <v>6</v>
      </c>
      <c r="X1311" s="24">
        <f t="shared" si="50"/>
        <v>175.09000000000003</v>
      </c>
      <c r="Y1311" s="8">
        <f t="shared" si="51"/>
        <v>0</v>
      </c>
      <c r="Z1311" s="4"/>
    </row>
    <row r="1312" spans="1:26" x14ac:dyDescent="0.25">
      <c r="A1312" s="34">
        <v>26</v>
      </c>
      <c r="B1312" s="31">
        <v>26</v>
      </c>
      <c r="C1312" s="4" t="s">
        <v>2570</v>
      </c>
      <c r="D1312" s="4" t="s">
        <v>2571</v>
      </c>
      <c r="E1312" s="4" t="s">
        <v>2535</v>
      </c>
      <c r="F1312" s="4" t="s">
        <v>1581</v>
      </c>
      <c r="G1312" s="4" t="s">
        <v>2572</v>
      </c>
      <c r="H1312" s="4" t="s">
        <v>2573</v>
      </c>
      <c r="I1312" s="24">
        <v>52.82</v>
      </c>
      <c r="J1312" s="24">
        <v>39.69</v>
      </c>
      <c r="K1312" s="24">
        <v>11.23</v>
      </c>
      <c r="O1312" s="24">
        <v>0.49</v>
      </c>
      <c r="R1312" s="24">
        <v>0.93</v>
      </c>
      <c r="S1312" s="24">
        <v>0.48</v>
      </c>
      <c r="X1312" s="24">
        <f t="shared" si="50"/>
        <v>52.82</v>
      </c>
      <c r="Y1312" s="8">
        <f t="shared" si="51"/>
        <v>0</v>
      </c>
      <c r="Z1312" s="4"/>
    </row>
    <row r="1313" spans="1:26" x14ac:dyDescent="0.25">
      <c r="A1313" s="34">
        <v>45</v>
      </c>
      <c r="B1313" s="31">
        <v>45</v>
      </c>
      <c r="C1313" s="4" t="s">
        <v>2601</v>
      </c>
      <c r="D1313" s="4" t="s">
        <v>2601</v>
      </c>
      <c r="E1313" s="4" t="s">
        <v>2535</v>
      </c>
      <c r="F1313" s="4" t="s">
        <v>1581</v>
      </c>
      <c r="G1313" s="4" t="s">
        <v>1908</v>
      </c>
      <c r="H1313" s="4" t="s">
        <v>2143</v>
      </c>
      <c r="I1313" s="24">
        <v>307.89999999999998</v>
      </c>
      <c r="J1313" s="24">
        <v>128.81</v>
      </c>
      <c r="K1313" s="24">
        <v>19.39</v>
      </c>
      <c r="N1313" s="24">
        <v>3</v>
      </c>
      <c r="O1313" s="24">
        <v>1.3</v>
      </c>
      <c r="Q1313" s="24">
        <v>12.8</v>
      </c>
      <c r="R1313" s="24">
        <v>3.45</v>
      </c>
      <c r="S1313" s="24">
        <v>2.42</v>
      </c>
      <c r="T1313" s="24">
        <v>136.72999999999999</v>
      </c>
      <c r="X1313" s="24">
        <f t="shared" si="50"/>
        <v>307.89999999999998</v>
      </c>
      <c r="Y1313" s="8">
        <f t="shared" si="51"/>
        <v>0</v>
      </c>
      <c r="Z1313" s="4"/>
    </row>
    <row r="1314" spans="1:26" x14ac:dyDescent="0.25">
      <c r="A1314" s="34">
        <v>55</v>
      </c>
      <c r="B1314" s="31">
        <v>55</v>
      </c>
      <c r="C1314" s="4" t="s">
        <v>2611</v>
      </c>
      <c r="D1314" s="4" t="s">
        <v>2609</v>
      </c>
      <c r="E1314" s="4" t="s">
        <v>2535</v>
      </c>
      <c r="F1314" s="4" t="s">
        <v>1581</v>
      </c>
      <c r="G1314" s="4" t="s">
        <v>15437</v>
      </c>
      <c r="H1314" s="4"/>
      <c r="I1314" s="24">
        <v>161.44999999999999</v>
      </c>
      <c r="J1314" s="24">
        <v>106.99</v>
      </c>
      <c r="K1314" s="24">
        <v>40.97</v>
      </c>
      <c r="N1314" s="24">
        <v>6.44</v>
      </c>
      <c r="O1314" s="24">
        <v>0.97</v>
      </c>
      <c r="P1314" s="24">
        <v>1.83</v>
      </c>
      <c r="Q1314" s="24">
        <v>0.94</v>
      </c>
      <c r="R1314" s="24">
        <v>2.92</v>
      </c>
      <c r="S1314" s="24">
        <v>0.39</v>
      </c>
      <c r="X1314" s="24">
        <f t="shared" si="50"/>
        <v>161.44999999999996</v>
      </c>
      <c r="Y1314" s="8">
        <f t="shared" si="51"/>
        <v>0</v>
      </c>
      <c r="Z1314" s="4"/>
    </row>
    <row r="1315" spans="1:26" x14ac:dyDescent="0.25">
      <c r="A1315" s="34">
        <v>44</v>
      </c>
      <c r="B1315" s="31">
        <v>44</v>
      </c>
      <c r="C1315" s="4" t="s">
        <v>2600</v>
      </c>
      <c r="D1315" s="4" t="s">
        <v>2601</v>
      </c>
      <c r="E1315" s="4" t="s">
        <v>2535</v>
      </c>
      <c r="F1315" s="4" t="s">
        <v>1581</v>
      </c>
      <c r="G1315" s="4" t="s">
        <v>2602</v>
      </c>
      <c r="H1315" s="4" t="s">
        <v>2188</v>
      </c>
      <c r="I1315" s="24">
        <v>316.55</v>
      </c>
      <c r="J1315" s="24">
        <v>49.59</v>
      </c>
      <c r="K1315" s="24">
        <v>10.029999999999999</v>
      </c>
      <c r="N1315" s="24">
        <v>2.02</v>
      </c>
      <c r="O1315" s="24">
        <v>0.56000000000000005</v>
      </c>
      <c r="P1315" s="24">
        <v>0.21</v>
      </c>
      <c r="Q1315" s="24">
        <v>2.93</v>
      </c>
      <c r="R1315" s="24">
        <v>1.55</v>
      </c>
      <c r="S1315" s="24">
        <v>0.41</v>
      </c>
      <c r="T1315" s="24">
        <v>249.25</v>
      </c>
      <c r="X1315" s="24">
        <f t="shared" si="50"/>
        <v>316.55</v>
      </c>
      <c r="Y1315" s="8">
        <f t="shared" si="51"/>
        <v>0</v>
      </c>
      <c r="Z1315" s="4"/>
    </row>
    <row r="1316" spans="1:26" ht="30" x14ac:dyDescent="0.25">
      <c r="A1316" s="34">
        <v>59</v>
      </c>
      <c r="B1316" s="31">
        <v>59</v>
      </c>
      <c r="C1316" s="4" t="s">
        <v>2616</v>
      </c>
      <c r="D1316" s="4" t="s">
        <v>2613</v>
      </c>
      <c r="E1316" s="4" t="s">
        <v>2535</v>
      </c>
      <c r="F1316" s="4" t="s">
        <v>1581</v>
      </c>
      <c r="G1316" s="5" t="s">
        <v>15227</v>
      </c>
      <c r="H1316" s="4"/>
      <c r="I1316" s="24">
        <v>255.5</v>
      </c>
      <c r="J1316" s="24">
        <v>211.29</v>
      </c>
      <c r="K1316" s="24">
        <v>30.51</v>
      </c>
      <c r="P1316" s="24">
        <v>0.65</v>
      </c>
      <c r="Q1316" s="24">
        <v>3.46</v>
      </c>
      <c r="R1316" s="24">
        <v>9.59</v>
      </c>
      <c r="X1316" s="24">
        <f t="shared" si="50"/>
        <v>255.5</v>
      </c>
      <c r="Y1316" s="8">
        <f t="shared" si="51"/>
        <v>0</v>
      </c>
      <c r="Z1316" s="4"/>
    </row>
    <row r="1317" spans="1:26" x14ac:dyDescent="0.25">
      <c r="A1317" s="34">
        <v>42</v>
      </c>
      <c r="B1317" s="31">
        <v>42</v>
      </c>
      <c r="C1317" s="4" t="s">
        <v>2596</v>
      </c>
      <c r="D1317" s="4" t="s">
        <v>2596</v>
      </c>
      <c r="E1317" s="4" t="s">
        <v>2535</v>
      </c>
      <c r="F1317" s="4" t="s">
        <v>1581</v>
      </c>
      <c r="G1317" s="4" t="s">
        <v>2187</v>
      </c>
      <c r="H1317" s="4" t="s">
        <v>2597</v>
      </c>
      <c r="I1317" s="24">
        <v>2389.14</v>
      </c>
      <c r="J1317" s="24">
        <v>381.37</v>
      </c>
      <c r="K1317" s="24">
        <v>27.91</v>
      </c>
      <c r="N1317" s="24">
        <v>30</v>
      </c>
      <c r="O1317" s="24">
        <v>5.57</v>
      </c>
      <c r="P1317" s="24">
        <v>95.5</v>
      </c>
      <c r="R1317" s="24">
        <v>6.18</v>
      </c>
      <c r="S1317" s="24">
        <v>0.37</v>
      </c>
      <c r="T1317" s="24">
        <v>1842.24</v>
      </c>
      <c r="X1317" s="24">
        <f t="shared" si="50"/>
        <v>2389.14</v>
      </c>
      <c r="Y1317" s="8">
        <f t="shared" si="51"/>
        <v>0</v>
      </c>
      <c r="Z1317" s="4"/>
    </row>
    <row r="1318" spans="1:26" x14ac:dyDescent="0.25">
      <c r="A1318" s="34">
        <v>43</v>
      </c>
      <c r="B1318" s="31">
        <v>43</v>
      </c>
      <c r="C1318" s="4" t="s">
        <v>2598</v>
      </c>
      <c r="D1318" s="4" t="s">
        <v>2599</v>
      </c>
      <c r="E1318" s="4" t="s">
        <v>2535</v>
      </c>
      <c r="F1318" s="4" t="s">
        <v>1581</v>
      </c>
      <c r="G1318" s="4" t="s">
        <v>2187</v>
      </c>
      <c r="H1318" s="4" t="s">
        <v>267</v>
      </c>
      <c r="I1318" s="24">
        <v>188.35</v>
      </c>
      <c r="J1318" s="24">
        <v>176.72</v>
      </c>
      <c r="N1318" s="24">
        <v>2.5</v>
      </c>
      <c r="O1318" s="24">
        <v>0.6</v>
      </c>
      <c r="R1318" s="24">
        <v>5.03</v>
      </c>
      <c r="S1318" s="24">
        <v>3.5</v>
      </c>
      <c r="X1318" s="24">
        <f t="shared" si="50"/>
        <v>188.35</v>
      </c>
      <c r="Y1318" s="8">
        <f t="shared" si="51"/>
        <v>0</v>
      </c>
      <c r="Z1318" s="4"/>
    </row>
    <row r="1319" spans="1:26" x14ac:dyDescent="0.25">
      <c r="A1319" s="34">
        <v>70</v>
      </c>
      <c r="B1319" s="31">
        <v>70</v>
      </c>
      <c r="C1319" s="4" t="s">
        <v>2627</v>
      </c>
      <c r="D1319" s="4" t="s">
        <v>2628</v>
      </c>
      <c r="E1319" s="4" t="s">
        <v>2535</v>
      </c>
      <c r="F1319" s="4" t="s">
        <v>1581</v>
      </c>
      <c r="G1319" s="4" t="s">
        <v>2441</v>
      </c>
      <c r="H1319" s="4" t="s">
        <v>286</v>
      </c>
      <c r="I1319" s="24">
        <v>210.63</v>
      </c>
      <c r="J1319" s="24">
        <v>201.09</v>
      </c>
      <c r="N1319" s="24">
        <v>6.78</v>
      </c>
      <c r="O1319" s="24">
        <v>1.9</v>
      </c>
      <c r="R1319" s="24">
        <v>0.86</v>
      </c>
      <c r="X1319" s="24">
        <f t="shared" si="50"/>
        <v>210.63000000000002</v>
      </c>
      <c r="Y1319" s="8">
        <f t="shared" si="51"/>
        <v>0</v>
      </c>
      <c r="Z1319" s="4"/>
    </row>
    <row r="1320" spans="1:26" x14ac:dyDescent="0.25">
      <c r="A1320" s="34">
        <v>23</v>
      </c>
      <c r="B1320" s="31">
        <v>23</v>
      </c>
      <c r="C1320" s="4" t="s">
        <v>2566</v>
      </c>
      <c r="D1320" s="4" t="s">
        <v>2562</v>
      </c>
      <c r="E1320" s="4" t="s">
        <v>2535</v>
      </c>
      <c r="F1320" s="4" t="s">
        <v>1581</v>
      </c>
      <c r="G1320" s="4" t="s">
        <v>15438</v>
      </c>
      <c r="H1320" s="4" t="s">
        <v>216</v>
      </c>
      <c r="I1320" s="24">
        <v>113.75</v>
      </c>
      <c r="J1320" s="24">
        <v>95.65</v>
      </c>
      <c r="K1320" s="24">
        <v>5.6</v>
      </c>
      <c r="N1320" s="24">
        <v>7.5</v>
      </c>
      <c r="O1320" s="24">
        <v>2.5</v>
      </c>
      <c r="R1320" s="24">
        <v>2.5</v>
      </c>
      <c r="X1320" s="24">
        <f t="shared" si="50"/>
        <v>113.75</v>
      </c>
      <c r="Y1320" s="8">
        <f t="shared" si="51"/>
        <v>0</v>
      </c>
      <c r="Z1320" s="4"/>
    </row>
    <row r="1321" spans="1:26" x14ac:dyDescent="0.25">
      <c r="A1321" s="34">
        <v>8</v>
      </c>
      <c r="B1321" s="31">
        <v>8</v>
      </c>
      <c r="C1321" s="4" t="s">
        <v>2545</v>
      </c>
      <c r="D1321" s="4" t="s">
        <v>2534</v>
      </c>
      <c r="E1321" s="4" t="s">
        <v>2535</v>
      </c>
      <c r="F1321" s="4" t="s">
        <v>1581</v>
      </c>
      <c r="G1321" s="4" t="s">
        <v>15439</v>
      </c>
      <c r="H1321" s="4"/>
      <c r="I1321" s="24">
        <v>240.84</v>
      </c>
      <c r="J1321" s="24">
        <v>140.74</v>
      </c>
      <c r="L1321" s="24">
        <v>5.79</v>
      </c>
      <c r="N1321" s="24">
        <v>6.5</v>
      </c>
      <c r="O1321" s="24">
        <v>2.2400000000000002</v>
      </c>
      <c r="P1321" s="24">
        <v>1.55</v>
      </c>
      <c r="Q1321" s="24">
        <v>1.47</v>
      </c>
      <c r="R1321" s="24">
        <v>3.4</v>
      </c>
      <c r="S1321" s="24">
        <v>1.02</v>
      </c>
      <c r="T1321" s="24">
        <v>78.13</v>
      </c>
      <c r="X1321" s="24">
        <f t="shared" si="50"/>
        <v>240.84000000000003</v>
      </c>
      <c r="Y1321" s="8">
        <f t="shared" si="51"/>
        <v>0</v>
      </c>
      <c r="Z1321" s="4"/>
    </row>
    <row r="1322" spans="1:26" x14ac:dyDescent="0.25">
      <c r="A1322" s="34">
        <v>21</v>
      </c>
      <c r="B1322" s="31">
        <v>21</v>
      </c>
      <c r="C1322" s="4" t="s">
        <v>2563</v>
      </c>
      <c r="D1322" s="4" t="s">
        <v>2562</v>
      </c>
      <c r="E1322" s="4" t="s">
        <v>2535</v>
      </c>
      <c r="F1322" s="4" t="s">
        <v>1581</v>
      </c>
      <c r="G1322" s="4" t="s">
        <v>15439</v>
      </c>
      <c r="H1322" s="4" t="s">
        <v>369</v>
      </c>
      <c r="I1322" s="24">
        <v>152.38999999999999</v>
      </c>
      <c r="J1322" s="24">
        <v>128.85</v>
      </c>
      <c r="K1322" s="24">
        <v>11.39</v>
      </c>
      <c r="N1322" s="24">
        <v>5</v>
      </c>
      <c r="O1322" s="24">
        <v>2.75</v>
      </c>
      <c r="Q1322" s="24">
        <v>1</v>
      </c>
      <c r="R1322" s="24">
        <v>3.15</v>
      </c>
      <c r="S1322" s="24">
        <v>0.25</v>
      </c>
      <c r="X1322" s="24">
        <f t="shared" si="50"/>
        <v>152.39000000000001</v>
      </c>
      <c r="Y1322" s="8">
        <f t="shared" si="51"/>
        <v>0</v>
      </c>
      <c r="Z1322" s="4"/>
    </row>
    <row r="1323" spans="1:26" x14ac:dyDescent="0.25">
      <c r="A1323" s="34">
        <v>7</v>
      </c>
      <c r="B1323" s="31">
        <v>7</v>
      </c>
      <c r="C1323" s="4" t="s">
        <v>2543</v>
      </c>
      <c r="D1323" s="4" t="s">
        <v>2534</v>
      </c>
      <c r="E1323" s="4" t="s">
        <v>2535</v>
      </c>
      <c r="F1323" s="4" t="s">
        <v>1581</v>
      </c>
      <c r="G1323" s="4" t="s">
        <v>2544</v>
      </c>
      <c r="H1323" s="4"/>
      <c r="I1323" s="24">
        <v>102.37</v>
      </c>
      <c r="J1323" s="24">
        <v>79.28</v>
      </c>
      <c r="K1323" s="24">
        <v>1.88</v>
      </c>
      <c r="L1323" s="24">
        <v>0.55000000000000004</v>
      </c>
      <c r="M1323" s="24">
        <v>1</v>
      </c>
      <c r="P1323" s="24">
        <v>1.66</v>
      </c>
      <c r="R1323" s="24">
        <v>2</v>
      </c>
      <c r="T1323" s="24">
        <v>16</v>
      </c>
      <c r="X1323" s="24">
        <f t="shared" si="50"/>
        <v>102.36999999999999</v>
      </c>
      <c r="Y1323" s="8">
        <f t="shared" si="51"/>
        <v>0</v>
      </c>
      <c r="Z1323" s="4"/>
    </row>
    <row r="1324" spans="1:26" x14ac:dyDescent="0.25">
      <c r="A1324" s="34">
        <v>38</v>
      </c>
      <c r="B1324" s="31">
        <v>38</v>
      </c>
      <c r="C1324" s="4" t="s">
        <v>2589</v>
      </c>
      <c r="D1324" s="4" t="s">
        <v>2579</v>
      </c>
      <c r="E1324" s="4" t="s">
        <v>2535</v>
      </c>
      <c r="F1324" s="4" t="s">
        <v>1581</v>
      </c>
      <c r="G1324" s="4" t="s">
        <v>45</v>
      </c>
      <c r="H1324" s="4"/>
      <c r="I1324" s="24">
        <v>231</v>
      </c>
      <c r="J1324" s="24">
        <v>231</v>
      </c>
      <c r="X1324" s="24">
        <f t="shared" si="50"/>
        <v>231</v>
      </c>
      <c r="Y1324" s="8">
        <f t="shared" si="51"/>
        <v>0</v>
      </c>
      <c r="Z1324" s="4"/>
    </row>
    <row r="1325" spans="1:26" x14ac:dyDescent="0.25">
      <c r="A1325" s="34">
        <v>51</v>
      </c>
      <c r="B1325" s="31">
        <v>51</v>
      </c>
      <c r="C1325" s="4" t="s">
        <v>2147</v>
      </c>
      <c r="D1325" s="4" t="s">
        <v>2609</v>
      </c>
      <c r="E1325" s="4" t="s">
        <v>2535</v>
      </c>
      <c r="F1325" s="4" t="s">
        <v>1581</v>
      </c>
      <c r="G1325" s="4" t="s">
        <v>45</v>
      </c>
      <c r="H1325" s="4"/>
      <c r="I1325" s="24">
        <v>151.16</v>
      </c>
      <c r="J1325" s="24">
        <v>140.47999999999999</v>
      </c>
      <c r="N1325" s="24">
        <v>2.25</v>
      </c>
      <c r="O1325" s="24">
        <v>1.25</v>
      </c>
      <c r="P1325" s="24">
        <v>1.38</v>
      </c>
      <c r="R1325" s="24">
        <v>5.8</v>
      </c>
      <c r="X1325" s="24">
        <f t="shared" si="50"/>
        <v>151.16</v>
      </c>
      <c r="Y1325" s="8">
        <f t="shared" si="51"/>
        <v>0</v>
      </c>
      <c r="Z1325" s="4"/>
    </row>
    <row r="1326" spans="1:26" x14ac:dyDescent="0.25">
      <c r="A1326" s="34">
        <v>52</v>
      </c>
      <c r="B1326" s="31">
        <v>52</v>
      </c>
      <c r="C1326" s="4" t="s">
        <v>2609</v>
      </c>
      <c r="D1326" s="4" t="s">
        <v>2609</v>
      </c>
      <c r="E1326" s="4" t="s">
        <v>2535</v>
      </c>
      <c r="F1326" s="4" t="s">
        <v>1581</v>
      </c>
      <c r="G1326" s="4" t="s">
        <v>45</v>
      </c>
      <c r="H1326" s="4"/>
      <c r="I1326" s="24">
        <v>228</v>
      </c>
      <c r="J1326" s="24">
        <v>228</v>
      </c>
      <c r="X1326" s="24">
        <f t="shared" si="50"/>
        <v>228</v>
      </c>
      <c r="Y1326" s="8">
        <f t="shared" si="51"/>
        <v>0</v>
      </c>
      <c r="Z1326" s="4"/>
    </row>
    <row r="1327" spans="1:26" x14ac:dyDescent="0.25">
      <c r="A1327" s="34">
        <v>61</v>
      </c>
      <c r="B1327" s="31">
        <v>61</v>
      </c>
      <c r="C1327" s="4" t="s">
        <v>2613</v>
      </c>
      <c r="D1327" s="4" t="s">
        <v>2613</v>
      </c>
      <c r="E1327" s="4" t="s">
        <v>2535</v>
      </c>
      <c r="F1327" s="4" t="s">
        <v>1581</v>
      </c>
      <c r="G1327" s="4" t="s">
        <v>15440</v>
      </c>
      <c r="H1327" s="4"/>
      <c r="I1327" s="24">
        <v>151.94999999999999</v>
      </c>
      <c r="J1327" s="24">
        <v>119.59</v>
      </c>
      <c r="K1327" s="24">
        <v>4.46</v>
      </c>
      <c r="N1327" s="24">
        <v>2.9</v>
      </c>
      <c r="O1327" s="24">
        <v>0.5</v>
      </c>
      <c r="R1327" s="24">
        <v>2.2799999999999998</v>
      </c>
      <c r="S1327" s="24">
        <v>0.24</v>
      </c>
      <c r="T1327" s="24">
        <v>21.98</v>
      </c>
      <c r="X1327" s="24">
        <f t="shared" si="50"/>
        <v>151.94999999999999</v>
      </c>
      <c r="Y1327" s="8">
        <f t="shared" si="51"/>
        <v>0</v>
      </c>
      <c r="Z1327" s="4"/>
    </row>
    <row r="1328" spans="1:26" x14ac:dyDescent="0.25">
      <c r="A1328" s="34">
        <v>54</v>
      </c>
      <c r="B1328" s="31">
        <v>54</v>
      </c>
      <c r="C1328" s="4" t="s">
        <v>1725</v>
      </c>
      <c r="D1328" s="4" t="s">
        <v>2609</v>
      </c>
      <c r="E1328" s="4" t="s">
        <v>2535</v>
      </c>
      <c r="F1328" s="4" t="s">
        <v>1581</v>
      </c>
      <c r="G1328" s="4" t="s">
        <v>2424</v>
      </c>
      <c r="H1328" s="4" t="s">
        <v>878</v>
      </c>
      <c r="I1328" s="24">
        <v>190.07</v>
      </c>
      <c r="J1328" s="24">
        <v>169.99</v>
      </c>
      <c r="K1328" s="24">
        <v>2.44</v>
      </c>
      <c r="N1328" s="24">
        <v>7</v>
      </c>
      <c r="O1328" s="24">
        <v>1.34</v>
      </c>
      <c r="R1328" s="24">
        <v>5.0999999999999996</v>
      </c>
      <c r="S1328" s="24">
        <v>4.2</v>
      </c>
      <c r="X1328" s="24">
        <f t="shared" si="50"/>
        <v>190.07</v>
      </c>
      <c r="Y1328" s="8">
        <f t="shared" si="51"/>
        <v>0</v>
      </c>
      <c r="Z1328" s="4"/>
    </row>
    <row r="1329" spans="1:26" x14ac:dyDescent="0.25">
      <c r="A1329" s="34">
        <v>50</v>
      </c>
      <c r="B1329" s="31">
        <v>50</v>
      </c>
      <c r="C1329" s="4" t="s">
        <v>1830</v>
      </c>
      <c r="D1329" s="4" t="s">
        <v>2604</v>
      </c>
      <c r="E1329" s="4" t="s">
        <v>2535</v>
      </c>
      <c r="F1329" s="4" t="s">
        <v>1581</v>
      </c>
      <c r="G1329" s="4" t="s">
        <v>2608</v>
      </c>
      <c r="H1329" s="4" t="s">
        <v>154</v>
      </c>
      <c r="I1329" s="24">
        <v>263.77</v>
      </c>
      <c r="J1329" s="24">
        <v>263.77</v>
      </c>
      <c r="X1329" s="24">
        <f t="shared" si="50"/>
        <v>263.77</v>
      </c>
      <c r="Y1329" s="8">
        <f t="shared" si="51"/>
        <v>0</v>
      </c>
      <c r="Z1329" s="4"/>
    </row>
    <row r="1330" spans="1:26" x14ac:dyDescent="0.25">
      <c r="A1330" s="34">
        <v>48</v>
      </c>
      <c r="B1330" s="31">
        <v>48</v>
      </c>
      <c r="C1330" s="4" t="s">
        <v>2604</v>
      </c>
      <c r="D1330" s="4" t="s">
        <v>2604</v>
      </c>
      <c r="E1330" s="4" t="s">
        <v>2535</v>
      </c>
      <c r="F1330" s="4" t="s">
        <v>1581</v>
      </c>
      <c r="G1330" s="4" t="s">
        <v>2607</v>
      </c>
      <c r="H1330" s="4" t="s">
        <v>358</v>
      </c>
      <c r="I1330" s="24">
        <v>286.05</v>
      </c>
      <c r="J1330" s="24">
        <v>224.97</v>
      </c>
      <c r="K1330" s="24">
        <v>35.049999999999997</v>
      </c>
      <c r="N1330" s="24">
        <v>13</v>
      </c>
      <c r="O1330" s="24">
        <v>1.36</v>
      </c>
      <c r="Q1330" s="24">
        <v>2.67</v>
      </c>
      <c r="R1330" s="24">
        <v>9</v>
      </c>
      <c r="X1330" s="24">
        <f t="shared" si="50"/>
        <v>286.05</v>
      </c>
      <c r="Y1330" s="8">
        <f t="shared" si="51"/>
        <v>0</v>
      </c>
      <c r="Z1330" s="4"/>
    </row>
    <row r="1331" spans="1:26" x14ac:dyDescent="0.25">
      <c r="A1331" s="34">
        <v>39</v>
      </c>
      <c r="B1331" s="31">
        <v>39</v>
      </c>
      <c r="C1331" s="4" t="s">
        <v>2539</v>
      </c>
      <c r="D1331" s="4" t="s">
        <v>2579</v>
      </c>
      <c r="E1331" s="4" t="s">
        <v>2535</v>
      </c>
      <c r="F1331" s="4" t="s">
        <v>1581</v>
      </c>
      <c r="G1331" s="4" t="s">
        <v>15441</v>
      </c>
      <c r="H1331" s="4" t="s">
        <v>216</v>
      </c>
      <c r="I1331" s="24">
        <v>130.12</v>
      </c>
      <c r="J1331" s="24">
        <v>92.88</v>
      </c>
      <c r="N1331" s="24">
        <v>30</v>
      </c>
      <c r="O1331" s="24">
        <v>5.25</v>
      </c>
      <c r="Q1331" s="24">
        <v>1.99</v>
      </c>
      <c r="X1331" s="24">
        <f t="shared" si="50"/>
        <v>130.12</v>
      </c>
      <c r="Y1331" s="8">
        <f t="shared" si="51"/>
        <v>0</v>
      </c>
      <c r="Z1331" s="4"/>
    </row>
    <row r="1332" spans="1:26" x14ac:dyDescent="0.25">
      <c r="A1332" s="34">
        <v>28</v>
      </c>
      <c r="B1332" s="31">
        <v>28</v>
      </c>
      <c r="C1332" s="4" t="s">
        <v>2575</v>
      </c>
      <c r="D1332" s="4" t="s">
        <v>2571</v>
      </c>
      <c r="E1332" s="4" t="s">
        <v>2535</v>
      </c>
      <c r="F1332" s="4" t="s">
        <v>1581</v>
      </c>
      <c r="G1332" s="4" t="s">
        <v>1879</v>
      </c>
      <c r="H1332" s="4" t="s">
        <v>230</v>
      </c>
      <c r="I1332" s="24">
        <v>79.45</v>
      </c>
      <c r="J1332" s="24">
        <v>65.48</v>
      </c>
      <c r="K1332" s="24">
        <v>8.82</v>
      </c>
      <c r="N1332" s="24">
        <v>1.47</v>
      </c>
      <c r="O1332" s="24">
        <v>0.86</v>
      </c>
      <c r="Q1332" s="24">
        <v>0.94</v>
      </c>
      <c r="R1332" s="24">
        <v>1.88</v>
      </c>
      <c r="X1332" s="24">
        <f t="shared" si="50"/>
        <v>79.45</v>
      </c>
      <c r="Y1332" s="8">
        <f t="shared" si="51"/>
        <v>0</v>
      </c>
      <c r="Z1332" s="4"/>
    </row>
    <row r="1333" spans="1:26" x14ac:dyDescent="0.25">
      <c r="A1333" s="34">
        <v>74</v>
      </c>
      <c r="B1333" s="31">
        <v>74</v>
      </c>
      <c r="C1333" s="4" t="s">
        <v>2633</v>
      </c>
      <c r="D1333" s="4" t="s">
        <v>2628</v>
      </c>
      <c r="E1333" s="4" t="s">
        <v>2535</v>
      </c>
      <c r="F1333" s="4" t="s">
        <v>1581</v>
      </c>
      <c r="G1333" s="4" t="s">
        <v>1879</v>
      </c>
      <c r="H1333" s="4" t="s">
        <v>154</v>
      </c>
      <c r="I1333" s="24">
        <v>566.16999999999996</v>
      </c>
      <c r="J1333" s="24">
        <v>228.17</v>
      </c>
      <c r="K1333" s="24">
        <v>37</v>
      </c>
      <c r="M1333" s="24">
        <v>2</v>
      </c>
      <c r="N1333" s="24">
        <v>3</v>
      </c>
      <c r="O1333" s="24">
        <v>2</v>
      </c>
      <c r="P1333" s="24">
        <v>10</v>
      </c>
      <c r="Q1333" s="24">
        <v>5</v>
      </c>
      <c r="R1333" s="24">
        <v>25</v>
      </c>
      <c r="S1333" s="24">
        <v>3</v>
      </c>
      <c r="W1333" s="24">
        <v>251</v>
      </c>
      <c r="X1333" s="24">
        <f t="shared" ref="X1333:X1396" si="52">SUM(J1333:W1333)</f>
        <v>566.16999999999996</v>
      </c>
      <c r="Y1333" s="8">
        <f t="shared" ref="Y1333:Y1396" si="53">I1333-X1333</f>
        <v>0</v>
      </c>
      <c r="Z1333" s="4"/>
    </row>
    <row r="1334" spans="1:26" x14ac:dyDescent="0.25">
      <c r="A1334" s="34">
        <v>33</v>
      </c>
      <c r="B1334" s="31">
        <v>33</v>
      </c>
      <c r="C1334" s="4" t="s">
        <v>2579</v>
      </c>
      <c r="D1334" s="4" t="s">
        <v>2579</v>
      </c>
      <c r="E1334" s="4" t="s">
        <v>2535</v>
      </c>
      <c r="F1334" s="4" t="s">
        <v>1581</v>
      </c>
      <c r="G1334" s="4" t="s">
        <v>2583</v>
      </c>
      <c r="H1334" s="4" t="s">
        <v>2584</v>
      </c>
      <c r="I1334" s="24">
        <v>76.959999999999994</v>
      </c>
      <c r="J1334" s="24">
        <v>73.290000000000006</v>
      </c>
      <c r="K1334" s="24">
        <v>1.22</v>
      </c>
      <c r="R1334" s="24">
        <v>1.65</v>
      </c>
      <c r="S1334" s="24">
        <v>0.8</v>
      </c>
      <c r="X1334" s="24">
        <f t="shared" si="52"/>
        <v>76.960000000000008</v>
      </c>
      <c r="Y1334" s="8">
        <f t="shared" si="53"/>
        <v>0</v>
      </c>
      <c r="Z1334" s="4"/>
    </row>
    <row r="1335" spans="1:26" x14ac:dyDescent="0.25">
      <c r="A1335" s="34">
        <v>68</v>
      </c>
      <c r="B1335" s="31">
        <v>68</v>
      </c>
      <c r="C1335" s="4" t="s">
        <v>2624</v>
      </c>
      <c r="D1335" s="4" t="s">
        <v>2613</v>
      </c>
      <c r="E1335" s="4" t="s">
        <v>2535</v>
      </c>
      <c r="F1335" s="4" t="s">
        <v>1581</v>
      </c>
      <c r="G1335" s="4" t="s">
        <v>2625</v>
      </c>
      <c r="H1335" s="4" t="s">
        <v>391</v>
      </c>
      <c r="I1335" s="24">
        <v>208.68</v>
      </c>
      <c r="J1335" s="24">
        <v>187.67</v>
      </c>
      <c r="K1335" s="24">
        <v>12.68</v>
      </c>
      <c r="P1335" s="24">
        <v>0.8</v>
      </c>
      <c r="R1335" s="24">
        <v>6.1</v>
      </c>
      <c r="S1335" s="24">
        <v>1.43</v>
      </c>
      <c r="X1335" s="24">
        <f t="shared" si="52"/>
        <v>208.68</v>
      </c>
      <c r="Y1335" s="8">
        <f t="shared" si="53"/>
        <v>0</v>
      </c>
      <c r="Z1335" s="4"/>
    </row>
    <row r="1336" spans="1:26" x14ac:dyDescent="0.25">
      <c r="A1336" s="34">
        <v>46</v>
      </c>
      <c r="B1336" s="31">
        <v>46</v>
      </c>
      <c r="C1336" s="4" t="s">
        <v>2603</v>
      </c>
      <c r="D1336" s="4" t="s">
        <v>2604</v>
      </c>
      <c r="E1336" s="4" t="s">
        <v>2535</v>
      </c>
      <c r="F1336" s="4" t="s">
        <v>1581</v>
      </c>
      <c r="G1336" s="4" t="s">
        <v>1128</v>
      </c>
      <c r="H1336" s="4" t="s">
        <v>374</v>
      </c>
      <c r="I1336" s="24">
        <v>183</v>
      </c>
      <c r="J1336" s="24">
        <v>178.18</v>
      </c>
      <c r="P1336" s="24">
        <v>0.7</v>
      </c>
      <c r="Q1336" s="24">
        <v>0.96</v>
      </c>
      <c r="R1336" s="24">
        <v>3.16</v>
      </c>
      <c r="X1336" s="24">
        <f t="shared" si="52"/>
        <v>183</v>
      </c>
      <c r="Y1336" s="8">
        <f t="shared" si="53"/>
        <v>0</v>
      </c>
      <c r="Z1336" s="4"/>
    </row>
    <row r="1337" spans="1:26" x14ac:dyDescent="0.25">
      <c r="A1337" s="34">
        <v>49</v>
      </c>
      <c r="B1337" s="31">
        <v>49</v>
      </c>
      <c r="C1337" s="4" t="s">
        <v>2361</v>
      </c>
      <c r="D1337" s="4" t="s">
        <v>2604</v>
      </c>
      <c r="E1337" s="4" t="s">
        <v>2535</v>
      </c>
      <c r="F1337" s="4" t="s">
        <v>1581</v>
      </c>
      <c r="G1337" s="4" t="s">
        <v>1128</v>
      </c>
      <c r="H1337" s="4" t="s">
        <v>429</v>
      </c>
      <c r="I1337" s="24">
        <v>163.19999999999999</v>
      </c>
      <c r="J1337" s="24">
        <v>113.59</v>
      </c>
      <c r="K1337" s="24">
        <v>32.450000000000003</v>
      </c>
      <c r="N1337" s="24">
        <v>9.5</v>
      </c>
      <c r="O1337" s="24">
        <v>3.56</v>
      </c>
      <c r="R1337" s="24">
        <v>3.2</v>
      </c>
      <c r="S1337" s="24">
        <v>0.9</v>
      </c>
      <c r="X1337" s="24">
        <f t="shared" si="52"/>
        <v>163.20000000000002</v>
      </c>
      <c r="Y1337" s="8">
        <f t="shared" si="53"/>
        <v>0</v>
      </c>
      <c r="Z1337" s="4"/>
    </row>
    <row r="1338" spans="1:26" x14ac:dyDescent="0.25">
      <c r="A1338" s="34">
        <v>27</v>
      </c>
      <c r="B1338" s="31">
        <v>27</v>
      </c>
      <c r="C1338" s="4" t="s">
        <v>2574</v>
      </c>
      <c r="D1338" s="4" t="s">
        <v>2571</v>
      </c>
      <c r="E1338" s="4" t="s">
        <v>2535</v>
      </c>
      <c r="F1338" s="4" t="s">
        <v>1581</v>
      </c>
      <c r="G1338" s="4" t="s">
        <v>15442</v>
      </c>
      <c r="H1338" s="4"/>
      <c r="I1338" s="24">
        <v>120.09</v>
      </c>
      <c r="J1338" s="24">
        <v>90.14</v>
      </c>
      <c r="K1338" s="24">
        <v>15.77</v>
      </c>
      <c r="N1338" s="24">
        <v>8.9</v>
      </c>
      <c r="O1338" s="24">
        <v>1.66</v>
      </c>
      <c r="Q1338" s="24">
        <v>1.05</v>
      </c>
      <c r="R1338" s="24">
        <v>2</v>
      </c>
      <c r="S1338" s="24">
        <v>0.56999999999999995</v>
      </c>
      <c r="X1338" s="24">
        <f t="shared" si="52"/>
        <v>120.08999999999999</v>
      </c>
      <c r="Y1338" s="8">
        <f t="shared" si="53"/>
        <v>0</v>
      </c>
      <c r="Z1338" s="4"/>
    </row>
    <row r="1339" spans="1:26" x14ac:dyDescent="0.25">
      <c r="A1339" s="34">
        <v>17</v>
      </c>
      <c r="B1339" s="31">
        <v>17</v>
      </c>
      <c r="C1339" s="4" t="s">
        <v>2555</v>
      </c>
      <c r="D1339" s="4" t="s">
        <v>2552</v>
      </c>
      <c r="E1339" s="4" t="s">
        <v>2535</v>
      </c>
      <c r="F1339" s="4" t="s">
        <v>1581</v>
      </c>
      <c r="G1339" s="4" t="s">
        <v>2556</v>
      </c>
      <c r="H1339" s="4" t="s">
        <v>19</v>
      </c>
      <c r="I1339" s="24">
        <v>112.75</v>
      </c>
      <c r="J1339" s="24">
        <v>105.81</v>
      </c>
      <c r="K1339" s="24">
        <v>2.35</v>
      </c>
      <c r="N1339" s="24">
        <v>4.32</v>
      </c>
      <c r="O1339" s="24">
        <v>0.12</v>
      </c>
      <c r="S1339" s="24">
        <v>0.15</v>
      </c>
      <c r="X1339" s="24">
        <f t="shared" si="52"/>
        <v>112.75</v>
      </c>
      <c r="Y1339" s="8">
        <f t="shared" si="53"/>
        <v>0</v>
      </c>
      <c r="Z1339" s="4"/>
    </row>
    <row r="1340" spans="1:26" x14ac:dyDescent="0.25">
      <c r="A1340" s="34">
        <v>3</v>
      </c>
      <c r="B1340" s="31">
        <v>3</v>
      </c>
      <c r="C1340" s="4" t="s">
        <v>1814</v>
      </c>
      <c r="D1340" s="4" t="s">
        <v>2635</v>
      </c>
      <c r="E1340" s="4" t="s">
        <v>2636</v>
      </c>
      <c r="F1340" s="4" t="s">
        <v>1581</v>
      </c>
      <c r="G1340" s="4" t="s">
        <v>2638</v>
      </c>
      <c r="H1340" s="4" t="s">
        <v>154</v>
      </c>
      <c r="I1340" s="24">
        <v>325.73</v>
      </c>
      <c r="J1340" s="24">
        <v>115.86</v>
      </c>
      <c r="K1340" s="24">
        <v>19.87</v>
      </c>
      <c r="M1340" s="24">
        <v>2</v>
      </c>
      <c r="O1340" s="24">
        <v>2</v>
      </c>
      <c r="Q1340" s="24">
        <v>5.47</v>
      </c>
      <c r="R1340" s="24">
        <v>5.13</v>
      </c>
      <c r="T1340" s="24">
        <v>175.4</v>
      </c>
      <c r="X1340" s="24">
        <f t="shared" si="52"/>
        <v>325.73</v>
      </c>
      <c r="Y1340" s="8">
        <f t="shared" si="53"/>
        <v>0</v>
      </c>
      <c r="Z1340" s="4"/>
    </row>
    <row r="1341" spans="1:26" x14ac:dyDescent="0.25">
      <c r="A1341" s="34">
        <v>30</v>
      </c>
      <c r="B1341" s="31">
        <v>30</v>
      </c>
      <c r="C1341" s="4" t="s">
        <v>2677</v>
      </c>
      <c r="D1341" s="4" t="s">
        <v>2677</v>
      </c>
      <c r="E1341" s="4" t="s">
        <v>2636</v>
      </c>
      <c r="F1341" s="4" t="s">
        <v>1581</v>
      </c>
      <c r="G1341" s="4" t="s">
        <v>2678</v>
      </c>
      <c r="H1341" s="4" t="s">
        <v>39</v>
      </c>
      <c r="I1341" s="24">
        <v>410.2</v>
      </c>
      <c r="J1341" s="24">
        <v>155.18</v>
      </c>
      <c r="K1341" s="24">
        <v>12.75</v>
      </c>
      <c r="L1341" s="24">
        <v>19.8</v>
      </c>
      <c r="O1341" s="24">
        <v>2.29</v>
      </c>
      <c r="P1341" s="24">
        <v>59.59</v>
      </c>
      <c r="R1341" s="24">
        <v>10.8</v>
      </c>
      <c r="S1341" s="24">
        <v>1.0900000000000001</v>
      </c>
      <c r="T1341" s="24">
        <v>148.69999999999999</v>
      </c>
      <c r="X1341" s="24">
        <f t="shared" si="52"/>
        <v>410.2</v>
      </c>
      <c r="Y1341" s="8">
        <f t="shared" si="53"/>
        <v>0</v>
      </c>
      <c r="Z1341" s="4"/>
    </row>
    <row r="1342" spans="1:26" x14ac:dyDescent="0.25">
      <c r="A1342" s="34">
        <v>48</v>
      </c>
      <c r="B1342" s="31">
        <v>55</v>
      </c>
      <c r="C1342" s="4" t="s">
        <v>2684</v>
      </c>
      <c r="D1342" s="4" t="s">
        <v>2680</v>
      </c>
      <c r="E1342" s="4" t="s">
        <v>2636</v>
      </c>
      <c r="F1342" s="4" t="s">
        <v>1581</v>
      </c>
      <c r="G1342" s="4" t="s">
        <v>2699</v>
      </c>
      <c r="H1342" s="4" t="s">
        <v>2249</v>
      </c>
      <c r="I1342" s="24">
        <v>529.6</v>
      </c>
      <c r="T1342" s="24">
        <v>529.6</v>
      </c>
      <c r="X1342" s="24">
        <f t="shared" si="52"/>
        <v>529.6</v>
      </c>
      <c r="Y1342" s="8">
        <f t="shared" si="53"/>
        <v>0</v>
      </c>
      <c r="Z1342" s="4"/>
    </row>
    <row r="1343" spans="1:26" x14ac:dyDescent="0.25">
      <c r="A1343" s="34">
        <v>19</v>
      </c>
      <c r="B1343" s="31">
        <v>19</v>
      </c>
      <c r="C1343" s="4" t="s">
        <v>2662</v>
      </c>
      <c r="D1343" s="4" t="s">
        <v>2655</v>
      </c>
      <c r="E1343" s="4" t="s">
        <v>2636</v>
      </c>
      <c r="F1343" s="4" t="s">
        <v>1581</v>
      </c>
      <c r="G1343" s="4" t="s">
        <v>15443</v>
      </c>
      <c r="H1343" s="4" t="s">
        <v>213</v>
      </c>
      <c r="I1343" s="24">
        <v>746.37</v>
      </c>
      <c r="J1343" s="24">
        <v>226.7</v>
      </c>
      <c r="K1343" s="24">
        <v>28.05</v>
      </c>
      <c r="L1343" s="24">
        <v>4.22</v>
      </c>
      <c r="N1343" s="24">
        <v>12.13</v>
      </c>
      <c r="P1343" s="24">
        <v>1.6</v>
      </c>
      <c r="Q1343" s="24">
        <v>0.6</v>
      </c>
      <c r="R1343" s="24">
        <v>6.9</v>
      </c>
      <c r="S1343" s="24">
        <v>0.77</v>
      </c>
      <c r="T1343" s="24">
        <v>465.4</v>
      </c>
      <c r="X1343" s="24">
        <f t="shared" si="52"/>
        <v>746.37</v>
      </c>
      <c r="Y1343" s="8">
        <f t="shared" si="53"/>
        <v>0</v>
      </c>
      <c r="Z1343" s="4"/>
    </row>
    <row r="1344" spans="1:26" x14ac:dyDescent="0.25">
      <c r="A1344" s="34">
        <v>6</v>
      </c>
      <c r="B1344" s="31">
        <v>6</v>
      </c>
      <c r="C1344" s="4" t="s">
        <v>2642</v>
      </c>
      <c r="D1344" s="4" t="s">
        <v>2641</v>
      </c>
      <c r="E1344" s="4" t="s">
        <v>2636</v>
      </c>
      <c r="F1344" s="4" t="s">
        <v>1581</v>
      </c>
      <c r="G1344" s="4" t="s">
        <v>2643</v>
      </c>
      <c r="H1344" s="4" t="s">
        <v>2644</v>
      </c>
      <c r="I1344" s="24">
        <v>282.77999999999997</v>
      </c>
      <c r="J1344" s="24">
        <v>10.199999999999999</v>
      </c>
      <c r="K1344" s="24">
        <v>9.4</v>
      </c>
      <c r="L1344" s="24">
        <v>3.02</v>
      </c>
      <c r="O1344" s="24">
        <v>0.5</v>
      </c>
      <c r="Q1344" s="24">
        <v>1.2</v>
      </c>
      <c r="R1344" s="24">
        <v>0.06</v>
      </c>
      <c r="T1344" s="24">
        <v>258.39999999999998</v>
      </c>
      <c r="X1344" s="24">
        <f t="shared" si="52"/>
        <v>282.77999999999997</v>
      </c>
      <c r="Y1344" s="8">
        <f t="shared" si="53"/>
        <v>0</v>
      </c>
      <c r="Z1344" s="4"/>
    </row>
    <row r="1345" spans="1:26" x14ac:dyDescent="0.25">
      <c r="A1345" s="34">
        <v>28</v>
      </c>
      <c r="B1345" s="31">
        <v>28</v>
      </c>
      <c r="C1345" s="4" t="s">
        <v>2673</v>
      </c>
      <c r="D1345" s="4" t="s">
        <v>2674</v>
      </c>
      <c r="E1345" s="4" t="s">
        <v>2636</v>
      </c>
      <c r="F1345" s="4" t="s">
        <v>1581</v>
      </c>
      <c r="G1345" s="4" t="s">
        <v>2435</v>
      </c>
      <c r="H1345" s="4" t="s">
        <v>2675</v>
      </c>
      <c r="I1345" s="24">
        <v>681.38</v>
      </c>
      <c r="J1345" s="24">
        <v>164.56</v>
      </c>
      <c r="K1345" s="24">
        <v>25.75</v>
      </c>
      <c r="L1345" s="24">
        <v>31.18</v>
      </c>
      <c r="N1345" s="24">
        <v>5.46</v>
      </c>
      <c r="O1345" s="24">
        <v>3.79</v>
      </c>
      <c r="P1345" s="24">
        <v>63.18</v>
      </c>
      <c r="Q1345" s="24">
        <v>7.41</v>
      </c>
      <c r="T1345" s="24">
        <v>380.05</v>
      </c>
      <c r="X1345" s="24">
        <f t="shared" si="52"/>
        <v>681.38000000000011</v>
      </c>
      <c r="Y1345" s="8">
        <f t="shared" si="53"/>
        <v>0</v>
      </c>
      <c r="Z1345" s="4"/>
    </row>
    <row r="1346" spans="1:26" x14ac:dyDescent="0.25">
      <c r="A1346" s="34">
        <v>1</v>
      </c>
      <c r="B1346" s="31">
        <v>1</v>
      </c>
      <c r="C1346" s="4" t="s">
        <v>2634</v>
      </c>
      <c r="D1346" s="4" t="s">
        <v>2635</v>
      </c>
      <c r="E1346" s="4" t="s">
        <v>2636</v>
      </c>
      <c r="F1346" s="4" t="s">
        <v>1581</v>
      </c>
      <c r="G1346" s="4" t="s">
        <v>460</v>
      </c>
      <c r="H1346" s="4" t="s">
        <v>429</v>
      </c>
      <c r="I1346" s="24">
        <v>618.16999999999996</v>
      </c>
      <c r="J1346" s="24">
        <v>73.430000000000007</v>
      </c>
      <c r="L1346" s="24">
        <v>0.19</v>
      </c>
      <c r="M1346" s="24">
        <v>0.6</v>
      </c>
      <c r="N1346" s="24">
        <v>2</v>
      </c>
      <c r="O1346" s="24">
        <v>1.45</v>
      </c>
      <c r="Q1346" s="24">
        <v>2.56</v>
      </c>
      <c r="R1346" s="24">
        <v>0.94</v>
      </c>
      <c r="T1346" s="24">
        <v>537</v>
      </c>
      <c r="X1346" s="24">
        <f t="shared" si="52"/>
        <v>618.16999999999996</v>
      </c>
      <c r="Y1346" s="8">
        <f t="shared" si="53"/>
        <v>0</v>
      </c>
      <c r="Z1346" s="4"/>
    </row>
    <row r="1347" spans="1:26" x14ac:dyDescent="0.25">
      <c r="A1347" s="34">
        <v>2</v>
      </c>
      <c r="B1347" s="31">
        <v>2</v>
      </c>
      <c r="C1347" s="4" t="s">
        <v>2637</v>
      </c>
      <c r="D1347" s="4" t="s">
        <v>2635</v>
      </c>
      <c r="E1347" s="4" t="s">
        <v>2636</v>
      </c>
      <c r="F1347" s="4" t="s">
        <v>1581</v>
      </c>
      <c r="G1347" s="4" t="s">
        <v>460</v>
      </c>
      <c r="H1347" s="4" t="s">
        <v>237</v>
      </c>
      <c r="I1347" s="24">
        <v>602.29</v>
      </c>
      <c r="J1347" s="24">
        <v>134.9</v>
      </c>
      <c r="K1347" s="24">
        <v>39.43</v>
      </c>
      <c r="L1347" s="24">
        <v>2.75</v>
      </c>
      <c r="M1347" s="24">
        <v>0.78</v>
      </c>
      <c r="N1347" s="24">
        <v>0.77</v>
      </c>
      <c r="O1347" s="24">
        <v>3.07</v>
      </c>
      <c r="P1347" s="24">
        <v>0.87</v>
      </c>
      <c r="Q1347" s="24">
        <v>1.1100000000000001</v>
      </c>
      <c r="R1347" s="24">
        <v>2.56</v>
      </c>
      <c r="S1347" s="24">
        <v>0.57999999999999996</v>
      </c>
      <c r="T1347" s="24">
        <v>413.6</v>
      </c>
      <c r="W1347" s="24">
        <v>1.87</v>
      </c>
      <c r="X1347" s="24">
        <f t="shared" si="52"/>
        <v>602.29000000000008</v>
      </c>
      <c r="Y1347" s="8">
        <f t="shared" si="53"/>
        <v>0</v>
      </c>
      <c r="Z1347" s="4"/>
    </row>
    <row r="1348" spans="1:26" x14ac:dyDescent="0.25">
      <c r="A1348" s="34">
        <v>11</v>
      </c>
      <c r="B1348" s="31">
        <v>11</v>
      </c>
      <c r="C1348" s="4" t="s">
        <v>2650</v>
      </c>
      <c r="D1348" s="4" t="s">
        <v>2649</v>
      </c>
      <c r="E1348" s="4" t="s">
        <v>2636</v>
      </c>
      <c r="F1348" s="4" t="s">
        <v>1581</v>
      </c>
      <c r="G1348" s="4" t="s">
        <v>1948</v>
      </c>
      <c r="H1348" s="4" t="s">
        <v>932</v>
      </c>
      <c r="I1348" s="24">
        <v>3085.96</v>
      </c>
      <c r="J1348" s="24">
        <v>433.14</v>
      </c>
      <c r="K1348" s="24">
        <v>99.36</v>
      </c>
      <c r="O1348" s="24">
        <v>35.44</v>
      </c>
      <c r="P1348" s="24">
        <v>67.83</v>
      </c>
      <c r="Q1348" s="24">
        <v>5.57</v>
      </c>
      <c r="R1348" s="24">
        <v>36.72</v>
      </c>
      <c r="T1348" s="24">
        <v>2407.8000000000002</v>
      </c>
      <c r="X1348" s="24">
        <f t="shared" si="52"/>
        <v>3085.8600000000006</v>
      </c>
      <c r="Y1348" s="8">
        <f t="shared" si="53"/>
        <v>9.9999999999454303E-2</v>
      </c>
      <c r="Z1348" s="4"/>
    </row>
    <row r="1349" spans="1:26" x14ac:dyDescent="0.25">
      <c r="A1349" s="34">
        <v>12</v>
      </c>
      <c r="B1349" s="31">
        <v>12</v>
      </c>
      <c r="C1349" s="4" t="s">
        <v>2651</v>
      </c>
      <c r="D1349" s="4" t="s">
        <v>2649</v>
      </c>
      <c r="E1349" s="4" t="s">
        <v>2636</v>
      </c>
      <c r="F1349" s="4" t="s">
        <v>1581</v>
      </c>
      <c r="G1349" s="4" t="s">
        <v>1948</v>
      </c>
      <c r="H1349" s="4" t="s">
        <v>932</v>
      </c>
      <c r="I1349" s="24">
        <v>316.67</v>
      </c>
      <c r="J1349" s="24">
        <v>294.5</v>
      </c>
      <c r="K1349" s="24">
        <v>6.5</v>
      </c>
      <c r="N1349" s="24">
        <v>8.15</v>
      </c>
      <c r="R1349" s="24">
        <v>6.75</v>
      </c>
      <c r="S1349" s="24">
        <v>0.77</v>
      </c>
      <c r="X1349" s="24">
        <f t="shared" si="52"/>
        <v>316.66999999999996</v>
      </c>
      <c r="Y1349" s="8">
        <f t="shared" si="53"/>
        <v>0</v>
      </c>
      <c r="Z1349" s="4"/>
    </row>
    <row r="1350" spans="1:26" x14ac:dyDescent="0.25">
      <c r="A1350" s="34">
        <v>15</v>
      </c>
      <c r="B1350" s="31">
        <v>15</v>
      </c>
      <c r="C1350" s="4" t="s">
        <v>2654</v>
      </c>
      <c r="D1350" s="4" t="s">
        <v>2655</v>
      </c>
      <c r="E1350" s="4" t="s">
        <v>2636</v>
      </c>
      <c r="F1350" s="4" t="s">
        <v>1581</v>
      </c>
      <c r="G1350" s="4" t="s">
        <v>1948</v>
      </c>
      <c r="H1350" s="4" t="s">
        <v>2140</v>
      </c>
      <c r="I1350" s="24">
        <v>1417.73</v>
      </c>
      <c r="J1350" s="24">
        <v>101.67</v>
      </c>
      <c r="K1350" s="24">
        <v>35.81</v>
      </c>
      <c r="O1350" s="24">
        <v>7.5</v>
      </c>
      <c r="P1350" s="24">
        <v>38.770000000000003</v>
      </c>
      <c r="R1350" s="24">
        <v>1.95</v>
      </c>
      <c r="S1350" s="24">
        <v>0.23</v>
      </c>
      <c r="T1350" s="24">
        <v>1231.8</v>
      </c>
      <c r="X1350" s="24">
        <f t="shared" si="52"/>
        <v>1417.73</v>
      </c>
      <c r="Y1350" s="8">
        <f t="shared" si="53"/>
        <v>0</v>
      </c>
      <c r="Z1350" s="4"/>
    </row>
    <row r="1351" spans="1:26" x14ac:dyDescent="0.25">
      <c r="A1351" s="34">
        <v>49</v>
      </c>
      <c r="B1351" s="31">
        <v>56</v>
      </c>
      <c r="C1351" s="4" t="s">
        <v>2700</v>
      </c>
      <c r="D1351" s="4" t="s">
        <v>2655</v>
      </c>
      <c r="E1351" s="4" t="s">
        <v>2636</v>
      </c>
      <c r="F1351" s="4" t="s">
        <v>1581</v>
      </c>
      <c r="G1351" s="4" t="s">
        <v>15444</v>
      </c>
      <c r="H1351" s="4" t="s">
        <v>2140</v>
      </c>
      <c r="I1351" s="24">
        <v>655.44</v>
      </c>
      <c r="T1351" s="24">
        <v>655.44</v>
      </c>
      <c r="X1351" s="24">
        <f t="shared" si="52"/>
        <v>655.44</v>
      </c>
      <c r="Y1351" s="8">
        <f t="shared" si="53"/>
        <v>0</v>
      </c>
      <c r="Z1351" s="4"/>
    </row>
    <row r="1352" spans="1:26" x14ac:dyDescent="0.25">
      <c r="A1352" s="34">
        <v>43</v>
      </c>
      <c r="B1352" s="31">
        <v>43</v>
      </c>
      <c r="C1352" s="4" t="s">
        <v>2695</v>
      </c>
      <c r="D1352" s="4" t="s">
        <v>2689</v>
      </c>
      <c r="E1352" s="4" t="s">
        <v>2636</v>
      </c>
      <c r="F1352" s="4" t="s">
        <v>1581</v>
      </c>
      <c r="G1352" s="4" t="s">
        <v>15445</v>
      </c>
      <c r="H1352" s="4"/>
      <c r="I1352" s="24">
        <v>383.2</v>
      </c>
      <c r="J1352" s="24">
        <v>165.2</v>
      </c>
      <c r="N1352" s="24">
        <v>9.56</v>
      </c>
      <c r="Q1352" s="24">
        <f>2.26+16.44</f>
        <v>18.700000000000003</v>
      </c>
      <c r="R1352" s="24">
        <v>3.86</v>
      </c>
      <c r="S1352" s="24">
        <v>0.28000000000000003</v>
      </c>
      <c r="T1352" s="24">
        <v>185.6</v>
      </c>
      <c r="X1352" s="24">
        <f t="shared" si="52"/>
        <v>383.2</v>
      </c>
      <c r="Y1352" s="8">
        <f t="shared" si="53"/>
        <v>0</v>
      </c>
      <c r="Z1352" s="4"/>
    </row>
    <row r="1353" spans="1:26" x14ac:dyDescent="0.25">
      <c r="A1353" s="34">
        <v>31</v>
      </c>
      <c r="B1353" s="31">
        <v>31</v>
      </c>
      <c r="C1353" s="4" t="s">
        <v>2679</v>
      </c>
      <c r="D1353" s="4" t="s">
        <v>2680</v>
      </c>
      <c r="E1353" s="4" t="s">
        <v>2636</v>
      </c>
      <c r="F1353" s="4" t="s">
        <v>1581</v>
      </c>
      <c r="G1353" s="4" t="s">
        <v>2681</v>
      </c>
      <c r="H1353" s="4" t="s">
        <v>198</v>
      </c>
      <c r="I1353" s="24">
        <v>1035.27</v>
      </c>
      <c r="J1353" s="24">
        <v>201.47</v>
      </c>
      <c r="K1353" s="24">
        <v>44.3</v>
      </c>
      <c r="R1353" s="24">
        <v>4.2</v>
      </c>
      <c r="S1353" s="24">
        <v>0.23</v>
      </c>
      <c r="T1353" s="24">
        <v>785.07</v>
      </c>
      <c r="X1353" s="24">
        <f t="shared" si="52"/>
        <v>1035.27</v>
      </c>
      <c r="Y1353" s="8">
        <f t="shared" si="53"/>
        <v>0</v>
      </c>
      <c r="Z1353" s="4"/>
    </row>
    <row r="1354" spans="1:26" x14ac:dyDescent="0.25">
      <c r="A1354" s="34">
        <v>32</v>
      </c>
      <c r="B1354" s="31">
        <v>32</v>
      </c>
      <c r="C1354" s="4" t="s">
        <v>1893</v>
      </c>
      <c r="D1354" s="4" t="s">
        <v>2680</v>
      </c>
      <c r="E1354" s="4" t="s">
        <v>2636</v>
      </c>
      <c r="F1354" s="4" t="s">
        <v>1581</v>
      </c>
      <c r="G1354" s="4" t="s">
        <v>2681</v>
      </c>
      <c r="H1354" s="4" t="s">
        <v>198</v>
      </c>
      <c r="I1354" s="24">
        <v>679.1</v>
      </c>
      <c r="J1354" s="24">
        <v>99</v>
      </c>
      <c r="K1354" s="24">
        <v>120</v>
      </c>
      <c r="P1354" s="24">
        <v>5.23</v>
      </c>
      <c r="R1354" s="24">
        <v>3.5</v>
      </c>
      <c r="T1354" s="24">
        <v>451.37</v>
      </c>
      <c r="X1354" s="24">
        <f t="shared" si="52"/>
        <v>679.1</v>
      </c>
      <c r="Y1354" s="8">
        <f t="shared" si="53"/>
        <v>0</v>
      </c>
      <c r="Z1354" s="4"/>
    </row>
    <row r="1355" spans="1:26" x14ac:dyDescent="0.25">
      <c r="A1355" s="34">
        <v>33</v>
      </c>
      <c r="B1355" s="31">
        <v>33</v>
      </c>
      <c r="C1355" s="4" t="s">
        <v>2682</v>
      </c>
      <c r="D1355" s="4" t="s">
        <v>2680</v>
      </c>
      <c r="E1355" s="4" t="s">
        <v>2636</v>
      </c>
      <c r="F1355" s="4" t="s">
        <v>1581</v>
      </c>
      <c r="G1355" s="4" t="s">
        <v>2681</v>
      </c>
      <c r="H1355" s="4" t="s">
        <v>198</v>
      </c>
      <c r="I1355" s="24">
        <v>405.4</v>
      </c>
      <c r="J1355" s="24">
        <v>312.60000000000002</v>
      </c>
      <c r="K1355" s="24">
        <v>29.67</v>
      </c>
      <c r="R1355" s="24">
        <v>4.5999999999999996</v>
      </c>
      <c r="T1355" s="24">
        <v>58.53</v>
      </c>
      <c r="X1355" s="24">
        <f t="shared" si="52"/>
        <v>405.40000000000009</v>
      </c>
      <c r="Y1355" s="8">
        <f t="shared" si="53"/>
        <v>0</v>
      </c>
      <c r="Z1355" s="4"/>
    </row>
    <row r="1356" spans="1:26" x14ac:dyDescent="0.25">
      <c r="A1356" s="34">
        <v>34</v>
      </c>
      <c r="B1356" s="31">
        <v>34</v>
      </c>
      <c r="C1356" s="4" t="s">
        <v>2683</v>
      </c>
      <c r="D1356" s="4" t="s">
        <v>2680</v>
      </c>
      <c r="E1356" s="4" t="s">
        <v>2636</v>
      </c>
      <c r="F1356" s="4" t="s">
        <v>1581</v>
      </c>
      <c r="G1356" s="4" t="s">
        <v>2681</v>
      </c>
      <c r="H1356" s="4" t="s">
        <v>198</v>
      </c>
      <c r="I1356" s="24">
        <v>142.5</v>
      </c>
      <c r="J1356" s="24">
        <v>131.5</v>
      </c>
      <c r="K1356" s="24">
        <v>9</v>
      </c>
      <c r="R1356" s="24">
        <v>2</v>
      </c>
      <c r="X1356" s="24">
        <f t="shared" si="52"/>
        <v>142.5</v>
      </c>
      <c r="Y1356" s="8">
        <f t="shared" si="53"/>
        <v>0</v>
      </c>
      <c r="Z1356" s="4"/>
    </row>
    <row r="1357" spans="1:26" x14ac:dyDescent="0.25">
      <c r="A1357" s="34">
        <v>5</v>
      </c>
      <c r="B1357" s="31">
        <v>5</v>
      </c>
      <c r="C1357" s="4" t="s">
        <v>2641</v>
      </c>
      <c r="D1357" s="4" t="s">
        <v>2641</v>
      </c>
      <c r="E1357" s="4" t="s">
        <v>2636</v>
      </c>
      <c r="F1357" s="4" t="s">
        <v>1581</v>
      </c>
      <c r="G1357" s="4" t="s">
        <v>15446</v>
      </c>
      <c r="H1357" s="4" t="s">
        <v>878</v>
      </c>
      <c r="I1357" s="24">
        <v>685.56</v>
      </c>
      <c r="J1357" s="24">
        <v>279.74</v>
      </c>
      <c r="K1357" s="24">
        <v>18.899999999999999</v>
      </c>
      <c r="O1357" s="24">
        <v>1.96</v>
      </c>
      <c r="Q1357" s="24">
        <v>1.03</v>
      </c>
      <c r="R1357" s="24">
        <v>2.4300000000000002</v>
      </c>
      <c r="T1357" s="24">
        <v>381.5</v>
      </c>
      <c r="X1357" s="24">
        <f t="shared" si="52"/>
        <v>685.56</v>
      </c>
      <c r="Y1357" s="8">
        <f t="shared" si="53"/>
        <v>0</v>
      </c>
      <c r="Z1357" s="4"/>
    </row>
    <row r="1358" spans="1:26" x14ac:dyDescent="0.25">
      <c r="A1358" s="34">
        <v>16</v>
      </c>
      <c r="B1358" s="31">
        <v>16</v>
      </c>
      <c r="C1358" s="4" t="s">
        <v>2656</v>
      </c>
      <c r="D1358" s="4" t="s">
        <v>2655</v>
      </c>
      <c r="E1358" s="4" t="s">
        <v>2636</v>
      </c>
      <c r="F1358" s="4" t="s">
        <v>1581</v>
      </c>
      <c r="G1358" s="4" t="s">
        <v>2657</v>
      </c>
      <c r="H1358" s="4" t="s">
        <v>2658</v>
      </c>
      <c r="I1358" s="24">
        <v>393.31</v>
      </c>
      <c r="J1358" s="24">
        <v>11.55</v>
      </c>
      <c r="K1358" s="24">
        <v>3.53</v>
      </c>
      <c r="O1358" s="24">
        <v>2.2000000000000002</v>
      </c>
      <c r="Q1358" s="24">
        <v>9.18</v>
      </c>
      <c r="R1358" s="24">
        <v>0.95</v>
      </c>
      <c r="T1358" s="24">
        <v>365.9</v>
      </c>
      <c r="X1358" s="24">
        <f t="shared" si="52"/>
        <v>393.31</v>
      </c>
      <c r="Y1358" s="8">
        <f t="shared" si="53"/>
        <v>0</v>
      </c>
      <c r="Z1358" s="4"/>
    </row>
    <row r="1359" spans="1:26" x14ac:dyDescent="0.25">
      <c r="A1359" s="34">
        <v>10</v>
      </c>
      <c r="B1359" s="31">
        <v>10</v>
      </c>
      <c r="C1359" s="4" t="s">
        <v>2648</v>
      </c>
      <c r="D1359" s="4" t="s">
        <v>2649</v>
      </c>
      <c r="E1359" s="4" t="s">
        <v>2636</v>
      </c>
      <c r="F1359" s="4" t="s">
        <v>1581</v>
      </c>
      <c r="G1359" s="4" t="s">
        <v>1196</v>
      </c>
      <c r="H1359" s="4" t="s">
        <v>39</v>
      </c>
      <c r="I1359" s="24">
        <v>246.32</v>
      </c>
      <c r="J1359" s="24">
        <v>106.32</v>
      </c>
      <c r="K1359" s="24">
        <v>12.81</v>
      </c>
      <c r="O1359" s="24">
        <v>5.0199999999999996</v>
      </c>
      <c r="P1359" s="24">
        <v>33.65</v>
      </c>
      <c r="Q1359" s="24">
        <v>0.51</v>
      </c>
      <c r="R1359" s="24">
        <v>9.41</v>
      </c>
      <c r="T1359" s="24">
        <v>78.599999999999994</v>
      </c>
      <c r="X1359" s="24">
        <f t="shared" si="52"/>
        <v>246.31999999999996</v>
      </c>
      <c r="Y1359" s="8">
        <f t="shared" si="53"/>
        <v>0</v>
      </c>
      <c r="Z1359" s="4"/>
    </row>
    <row r="1360" spans="1:26" x14ac:dyDescent="0.25">
      <c r="A1360" s="34">
        <v>20</v>
      </c>
      <c r="B1360" s="31">
        <v>20</v>
      </c>
      <c r="C1360" s="4" t="s">
        <v>2663</v>
      </c>
      <c r="D1360" s="4" t="s">
        <v>2664</v>
      </c>
      <c r="E1360" s="4" t="s">
        <v>2636</v>
      </c>
      <c r="F1360" s="4" t="s">
        <v>1581</v>
      </c>
      <c r="G1360" s="4" t="s">
        <v>1196</v>
      </c>
      <c r="H1360" s="4" t="s">
        <v>471</v>
      </c>
      <c r="I1360" s="24">
        <v>272.77999999999997</v>
      </c>
      <c r="J1360" s="24">
        <v>186.14</v>
      </c>
      <c r="K1360" s="24">
        <v>12.47</v>
      </c>
      <c r="P1360" s="24">
        <v>22</v>
      </c>
      <c r="R1360" s="24">
        <v>10.18</v>
      </c>
      <c r="S1360" s="24">
        <v>0.79</v>
      </c>
      <c r="T1360" s="24">
        <v>41.2</v>
      </c>
      <c r="X1360" s="24">
        <f t="shared" si="52"/>
        <v>272.77999999999997</v>
      </c>
      <c r="Y1360" s="8">
        <f t="shared" si="53"/>
        <v>0</v>
      </c>
      <c r="Z1360" s="4"/>
    </row>
    <row r="1361" spans="1:26" x14ac:dyDescent="0.25">
      <c r="A1361" s="34">
        <v>24</v>
      </c>
      <c r="B1361" s="31">
        <v>24</v>
      </c>
      <c r="C1361" s="4" t="s">
        <v>2670</v>
      </c>
      <c r="D1361" s="4" t="s">
        <v>2664</v>
      </c>
      <c r="E1361" s="4" t="s">
        <v>2636</v>
      </c>
      <c r="F1361" s="4" t="s">
        <v>1581</v>
      </c>
      <c r="G1361" s="4" t="s">
        <v>15447</v>
      </c>
      <c r="H1361" s="4" t="s">
        <v>148</v>
      </c>
      <c r="I1361" s="24">
        <v>141.15</v>
      </c>
      <c r="J1361" s="24">
        <v>83.1</v>
      </c>
      <c r="K1361" s="24">
        <v>10.09</v>
      </c>
      <c r="O1361" s="24">
        <v>6.14</v>
      </c>
      <c r="P1361" s="24">
        <v>0.39</v>
      </c>
      <c r="R1361" s="24">
        <v>4.34</v>
      </c>
      <c r="T1361" s="24">
        <v>37.090000000000003</v>
      </c>
      <c r="X1361" s="24">
        <f t="shared" si="52"/>
        <v>141.15</v>
      </c>
      <c r="Y1361" s="8">
        <f t="shared" si="53"/>
        <v>0</v>
      </c>
      <c r="Z1361" s="4"/>
    </row>
    <row r="1362" spans="1:26" x14ac:dyDescent="0.25">
      <c r="A1362" s="34">
        <v>39</v>
      </c>
      <c r="B1362" s="31">
        <v>39</v>
      </c>
      <c r="C1362" s="4" t="s">
        <v>2691</v>
      </c>
      <c r="D1362" s="4" t="s">
        <v>2689</v>
      </c>
      <c r="E1362" s="4" t="s">
        <v>2636</v>
      </c>
      <c r="F1362" s="4" t="s">
        <v>1581</v>
      </c>
      <c r="G1362" s="4" t="s">
        <v>15448</v>
      </c>
      <c r="H1362" s="4" t="s">
        <v>176</v>
      </c>
      <c r="I1362" s="24">
        <v>200.1</v>
      </c>
      <c r="J1362" s="24">
        <v>155.49</v>
      </c>
      <c r="K1362" s="24">
        <v>31.91</v>
      </c>
      <c r="R1362" s="24">
        <v>11.24</v>
      </c>
      <c r="S1362" s="24">
        <v>1.46</v>
      </c>
      <c r="X1362" s="24">
        <f t="shared" si="52"/>
        <v>200.10000000000002</v>
      </c>
      <c r="Y1362" s="8">
        <f t="shared" si="53"/>
        <v>0</v>
      </c>
      <c r="Z1362" s="4"/>
    </row>
    <row r="1363" spans="1:26" x14ac:dyDescent="0.25">
      <c r="A1363" s="34">
        <v>36</v>
      </c>
      <c r="B1363" s="31">
        <v>36</v>
      </c>
      <c r="C1363" s="4" t="s">
        <v>2685</v>
      </c>
      <c r="D1363" s="4" t="s">
        <v>2680</v>
      </c>
      <c r="E1363" s="4" t="s">
        <v>2636</v>
      </c>
      <c r="F1363" s="4" t="s">
        <v>1581</v>
      </c>
      <c r="G1363" s="4" t="s">
        <v>2686</v>
      </c>
      <c r="H1363" s="4" t="s">
        <v>19</v>
      </c>
      <c r="I1363" s="24">
        <v>389.9</v>
      </c>
      <c r="J1363" s="24">
        <v>45.82</v>
      </c>
      <c r="K1363" s="24">
        <v>47.48</v>
      </c>
      <c r="L1363" s="24">
        <v>23</v>
      </c>
      <c r="N1363" s="24">
        <v>5</v>
      </c>
      <c r="Q1363" s="24">
        <v>66</v>
      </c>
      <c r="T1363" s="24">
        <v>202.6</v>
      </c>
      <c r="X1363" s="24">
        <f t="shared" si="52"/>
        <v>389.9</v>
      </c>
      <c r="Y1363" s="8">
        <f t="shared" si="53"/>
        <v>0</v>
      </c>
      <c r="Z1363" s="4"/>
    </row>
    <row r="1364" spans="1:26" x14ac:dyDescent="0.25">
      <c r="A1364" s="34">
        <v>35</v>
      </c>
      <c r="B1364" s="31">
        <v>35</v>
      </c>
      <c r="C1364" s="4" t="s">
        <v>2684</v>
      </c>
      <c r="D1364" s="4" t="s">
        <v>2680</v>
      </c>
      <c r="E1364" s="4" t="s">
        <v>2636</v>
      </c>
      <c r="F1364" s="4" t="s">
        <v>1581</v>
      </c>
      <c r="G1364" s="4" t="s">
        <v>15449</v>
      </c>
      <c r="H1364" s="4" t="s">
        <v>237</v>
      </c>
      <c r="I1364" s="24">
        <v>109.21</v>
      </c>
      <c r="J1364" s="24">
        <v>79.03</v>
      </c>
      <c r="K1364" s="24">
        <v>17.72</v>
      </c>
      <c r="M1364" s="24">
        <v>1.4</v>
      </c>
      <c r="O1364" s="24">
        <v>1.93</v>
      </c>
      <c r="P1364" s="24">
        <v>1.37</v>
      </c>
      <c r="R1364" s="24">
        <v>4.21</v>
      </c>
      <c r="S1364" s="24">
        <v>0.05</v>
      </c>
      <c r="T1364" s="24">
        <v>3.5</v>
      </c>
      <c r="X1364" s="24">
        <f t="shared" si="52"/>
        <v>109.21000000000001</v>
      </c>
      <c r="Y1364" s="8">
        <f t="shared" si="53"/>
        <v>0</v>
      </c>
      <c r="Z1364" s="4"/>
    </row>
    <row r="1365" spans="1:26" x14ac:dyDescent="0.25">
      <c r="A1365" s="34">
        <v>4</v>
      </c>
      <c r="B1365" s="31">
        <v>4</v>
      </c>
      <c r="C1365" s="4" t="s">
        <v>2639</v>
      </c>
      <c r="D1365" s="4" t="s">
        <v>2635</v>
      </c>
      <c r="E1365" s="4" t="s">
        <v>2636</v>
      </c>
      <c r="F1365" s="4" t="s">
        <v>1581</v>
      </c>
      <c r="G1365" s="4" t="s">
        <v>1334</v>
      </c>
      <c r="H1365" s="4" t="s">
        <v>2640</v>
      </c>
      <c r="I1365" s="24">
        <v>129.99</v>
      </c>
      <c r="J1365" s="24">
        <v>50.36</v>
      </c>
      <c r="K1365" s="24">
        <v>12.91</v>
      </c>
      <c r="L1365" s="24">
        <v>1.1299999999999999</v>
      </c>
      <c r="M1365" s="24">
        <v>1.29</v>
      </c>
      <c r="O1365" s="24">
        <v>1.5</v>
      </c>
      <c r="Q1365" s="24">
        <v>0.9</v>
      </c>
      <c r="R1365" s="24">
        <v>3.1</v>
      </c>
      <c r="T1365" s="24">
        <v>58.8</v>
      </c>
      <c r="X1365" s="24">
        <f t="shared" si="52"/>
        <v>129.99</v>
      </c>
      <c r="Y1365" s="8">
        <f t="shared" si="53"/>
        <v>0</v>
      </c>
      <c r="Z1365" s="4"/>
    </row>
    <row r="1366" spans="1:26" x14ac:dyDescent="0.25">
      <c r="A1366" s="34">
        <v>26</v>
      </c>
      <c r="B1366" s="31">
        <v>26</v>
      </c>
      <c r="C1366" s="4" t="s">
        <v>2664</v>
      </c>
      <c r="D1366" s="4" t="s">
        <v>2664</v>
      </c>
      <c r="E1366" s="4" t="s">
        <v>2636</v>
      </c>
      <c r="F1366" s="4" t="s">
        <v>1581</v>
      </c>
      <c r="G1366" s="4" t="s">
        <v>2034</v>
      </c>
      <c r="H1366" s="4" t="s">
        <v>369</v>
      </c>
      <c r="I1366" s="24">
        <v>632.5</v>
      </c>
      <c r="J1366" s="24">
        <v>234.55</v>
      </c>
      <c r="K1366" s="24">
        <v>20.11</v>
      </c>
      <c r="O1366" s="24">
        <v>3.5</v>
      </c>
      <c r="P1366" s="24">
        <v>68</v>
      </c>
      <c r="Q1366" s="24">
        <v>22.59</v>
      </c>
      <c r="R1366" s="24">
        <v>6</v>
      </c>
      <c r="S1366" s="24">
        <v>0.8</v>
      </c>
      <c r="T1366" s="24">
        <v>276.95</v>
      </c>
      <c r="X1366" s="24">
        <f t="shared" si="52"/>
        <v>632.5</v>
      </c>
      <c r="Y1366" s="8">
        <f t="shared" si="53"/>
        <v>0</v>
      </c>
      <c r="Z1366" s="4"/>
    </row>
    <row r="1367" spans="1:26" x14ac:dyDescent="0.25">
      <c r="A1367" s="34">
        <v>17</v>
      </c>
      <c r="B1367" s="31">
        <v>17</v>
      </c>
      <c r="C1367" s="4" t="s">
        <v>2655</v>
      </c>
      <c r="D1367" s="4" t="s">
        <v>2655</v>
      </c>
      <c r="E1367" s="4" t="s">
        <v>2636</v>
      </c>
      <c r="F1367" s="4" t="s">
        <v>1581</v>
      </c>
      <c r="G1367" s="4" t="s">
        <v>2659</v>
      </c>
      <c r="H1367" s="4" t="s">
        <v>39</v>
      </c>
      <c r="I1367" s="24">
        <v>765.58</v>
      </c>
      <c r="J1367" s="24">
        <v>131</v>
      </c>
      <c r="K1367" s="24">
        <v>33.520000000000003</v>
      </c>
      <c r="L1367" s="24">
        <v>3.23</v>
      </c>
      <c r="P1367" s="24">
        <v>111.49</v>
      </c>
      <c r="Q1367" s="24">
        <v>2.2000000000000002</v>
      </c>
      <c r="R1367" s="24">
        <v>4.83</v>
      </c>
      <c r="S1367" s="24">
        <v>1.91</v>
      </c>
      <c r="T1367" s="24">
        <v>477.4</v>
      </c>
      <c r="X1367" s="24">
        <f t="shared" si="52"/>
        <v>765.57999999999993</v>
      </c>
      <c r="Y1367" s="8">
        <f t="shared" si="53"/>
        <v>0</v>
      </c>
      <c r="Z1367" s="4"/>
    </row>
    <row r="1368" spans="1:26" x14ac:dyDescent="0.25">
      <c r="A1368" s="34">
        <v>44</v>
      </c>
      <c r="B1368" s="31">
        <v>44</v>
      </c>
      <c r="C1368" s="4" t="s">
        <v>1954</v>
      </c>
      <c r="D1368" s="4" t="s">
        <v>2689</v>
      </c>
      <c r="E1368" s="4" t="s">
        <v>2636</v>
      </c>
      <c r="F1368" s="4" t="s">
        <v>1581</v>
      </c>
      <c r="G1368" s="4" t="s">
        <v>2659</v>
      </c>
      <c r="H1368" s="4" t="s">
        <v>791</v>
      </c>
      <c r="I1368" s="24">
        <v>311.37</v>
      </c>
      <c r="J1368" s="24">
        <v>110.45</v>
      </c>
      <c r="K1368" s="24">
        <v>45.05</v>
      </c>
      <c r="N1368" s="24">
        <v>8.1</v>
      </c>
      <c r="P1368" s="24">
        <v>1.07</v>
      </c>
      <c r="T1368" s="24">
        <v>146.69999999999999</v>
      </c>
      <c r="X1368" s="24">
        <f t="shared" si="52"/>
        <v>311.37</v>
      </c>
      <c r="Y1368" s="8">
        <f t="shared" si="53"/>
        <v>0</v>
      </c>
      <c r="Z1368" s="4"/>
    </row>
    <row r="1369" spans="1:26" x14ac:dyDescent="0.25">
      <c r="A1369" s="34">
        <v>18</v>
      </c>
      <c r="B1369" s="31">
        <v>18</v>
      </c>
      <c r="C1369" s="4" t="s">
        <v>2660</v>
      </c>
      <c r="D1369" s="4" t="s">
        <v>2655</v>
      </c>
      <c r="E1369" s="4" t="s">
        <v>2636</v>
      </c>
      <c r="F1369" s="4" t="s">
        <v>1581</v>
      </c>
      <c r="G1369" s="4" t="s">
        <v>2661</v>
      </c>
      <c r="H1369" s="4" t="s">
        <v>369</v>
      </c>
      <c r="I1369" s="24">
        <v>114.09</v>
      </c>
      <c r="J1369" s="24">
        <v>65.58</v>
      </c>
      <c r="L1369" s="24">
        <v>0.55000000000000004</v>
      </c>
      <c r="P1369" s="24">
        <v>9.91</v>
      </c>
      <c r="Q1369" s="24">
        <v>25.82</v>
      </c>
      <c r="R1369" s="24">
        <v>3.83</v>
      </c>
      <c r="S1369" s="24">
        <v>3.4</v>
      </c>
      <c r="T1369" s="24">
        <v>5</v>
      </c>
      <c r="X1369" s="24">
        <f t="shared" si="52"/>
        <v>114.08999999999999</v>
      </c>
      <c r="Y1369" s="8">
        <f t="shared" si="53"/>
        <v>0</v>
      </c>
      <c r="Z1369" s="4"/>
    </row>
    <row r="1370" spans="1:26" x14ac:dyDescent="0.25">
      <c r="A1370" s="34">
        <v>21</v>
      </c>
      <c r="B1370" s="31">
        <v>21</v>
      </c>
      <c r="C1370" s="4" t="s">
        <v>2665</v>
      </c>
      <c r="D1370" s="4" t="s">
        <v>2664</v>
      </c>
      <c r="E1370" s="4" t="s">
        <v>2636</v>
      </c>
      <c r="F1370" s="4" t="s">
        <v>1581</v>
      </c>
      <c r="G1370" s="4" t="s">
        <v>2097</v>
      </c>
      <c r="H1370" s="4" t="s">
        <v>2666</v>
      </c>
      <c r="I1370" s="24">
        <v>351.84</v>
      </c>
      <c r="J1370" s="24">
        <v>167.76</v>
      </c>
      <c r="K1370" s="24">
        <v>70.72</v>
      </c>
      <c r="R1370" s="24">
        <v>4.34</v>
      </c>
      <c r="S1370" s="24">
        <v>1.69</v>
      </c>
      <c r="T1370" s="24">
        <v>107.33</v>
      </c>
      <c r="X1370" s="24">
        <f t="shared" si="52"/>
        <v>351.84</v>
      </c>
      <c r="Y1370" s="8">
        <f t="shared" si="53"/>
        <v>0</v>
      </c>
      <c r="Z1370" s="4"/>
    </row>
    <row r="1371" spans="1:26" x14ac:dyDescent="0.25">
      <c r="A1371" s="34">
        <v>27</v>
      </c>
      <c r="B1371" s="31">
        <v>27</v>
      </c>
      <c r="C1371" s="4" t="s">
        <v>2672</v>
      </c>
      <c r="D1371" s="4" t="s">
        <v>2664</v>
      </c>
      <c r="E1371" s="4" t="s">
        <v>2636</v>
      </c>
      <c r="F1371" s="4" t="s">
        <v>1581</v>
      </c>
      <c r="G1371" s="4" t="s">
        <v>15450</v>
      </c>
      <c r="H1371" s="4"/>
      <c r="I1371" s="24">
        <v>1558.44</v>
      </c>
      <c r="J1371" s="24">
        <v>317.39999999999998</v>
      </c>
      <c r="K1371" s="24">
        <v>22</v>
      </c>
      <c r="L1371" s="24">
        <v>7.56</v>
      </c>
      <c r="N1371" s="24">
        <v>4.4800000000000004</v>
      </c>
      <c r="O1371" s="24">
        <v>13.2</v>
      </c>
      <c r="P1371" s="24">
        <v>66.680000000000007</v>
      </c>
      <c r="Q1371" s="24">
        <f>5.24+3.14</f>
        <v>8.3800000000000008</v>
      </c>
      <c r="R1371" s="24">
        <v>11.73</v>
      </c>
      <c r="S1371" s="24">
        <v>1.92</v>
      </c>
      <c r="T1371" s="24">
        <v>1105.0899999999999</v>
      </c>
      <c r="X1371" s="24">
        <f t="shared" si="52"/>
        <v>1558.44</v>
      </c>
      <c r="Y1371" s="8">
        <f t="shared" si="53"/>
        <v>0</v>
      </c>
      <c r="Z1371" s="4"/>
    </row>
    <row r="1372" spans="1:26" x14ac:dyDescent="0.25">
      <c r="A1372" s="34">
        <v>7</v>
      </c>
      <c r="B1372" s="31">
        <v>7</v>
      </c>
      <c r="C1372" s="4" t="s">
        <v>2645</v>
      </c>
      <c r="D1372" s="4" t="s">
        <v>2645</v>
      </c>
      <c r="E1372" s="4" t="s">
        <v>2636</v>
      </c>
      <c r="F1372" s="4" t="s">
        <v>1581</v>
      </c>
      <c r="G1372" s="4" t="s">
        <v>1686</v>
      </c>
      <c r="H1372" s="4" t="s">
        <v>992</v>
      </c>
      <c r="I1372" s="24">
        <v>1792.26</v>
      </c>
      <c r="J1372" s="24">
        <v>235.39</v>
      </c>
      <c r="K1372" s="24">
        <v>5.44</v>
      </c>
      <c r="O1372" s="24">
        <v>30</v>
      </c>
      <c r="P1372" s="24">
        <v>168.28</v>
      </c>
      <c r="R1372" s="24">
        <v>4.3</v>
      </c>
      <c r="T1372" s="24">
        <v>1348.85</v>
      </c>
      <c r="X1372" s="24">
        <f t="shared" si="52"/>
        <v>1792.26</v>
      </c>
      <c r="Y1372" s="8">
        <f t="shared" si="53"/>
        <v>0</v>
      </c>
      <c r="Z1372" s="4"/>
    </row>
    <row r="1373" spans="1:26" x14ac:dyDescent="0.25">
      <c r="A1373" s="34">
        <v>8</v>
      </c>
      <c r="B1373" s="31">
        <v>8</v>
      </c>
      <c r="C1373" s="4" t="s">
        <v>1924</v>
      </c>
      <c r="D1373" s="4" t="s">
        <v>2645</v>
      </c>
      <c r="E1373" s="4" t="s">
        <v>2636</v>
      </c>
      <c r="F1373" s="4" t="s">
        <v>1581</v>
      </c>
      <c r="G1373" s="4" t="s">
        <v>1686</v>
      </c>
      <c r="H1373" s="4" t="s">
        <v>2646</v>
      </c>
      <c r="I1373" s="24">
        <v>1417.72</v>
      </c>
      <c r="J1373" s="24">
        <v>69.430000000000007</v>
      </c>
      <c r="K1373" s="24">
        <v>12.65</v>
      </c>
      <c r="M1373" s="24">
        <v>5</v>
      </c>
      <c r="O1373" s="24">
        <v>7.7</v>
      </c>
      <c r="P1373" s="24">
        <v>57.53</v>
      </c>
      <c r="R1373" s="24">
        <v>1.21</v>
      </c>
      <c r="T1373" s="24">
        <v>1264.2</v>
      </c>
      <c r="X1373" s="24">
        <f t="shared" si="52"/>
        <v>1417.72</v>
      </c>
      <c r="Y1373" s="8">
        <f t="shared" si="53"/>
        <v>0</v>
      </c>
      <c r="Z1373" s="4"/>
    </row>
    <row r="1374" spans="1:26" x14ac:dyDescent="0.25">
      <c r="A1374" s="34">
        <v>9</v>
      </c>
      <c r="B1374" s="31">
        <v>9</v>
      </c>
      <c r="C1374" s="4" t="s">
        <v>2647</v>
      </c>
      <c r="D1374" s="4" t="s">
        <v>2645</v>
      </c>
      <c r="E1374" s="4" t="s">
        <v>2636</v>
      </c>
      <c r="F1374" s="4" t="s">
        <v>1581</v>
      </c>
      <c r="G1374" s="4" t="s">
        <v>1686</v>
      </c>
      <c r="H1374" s="4" t="s">
        <v>154</v>
      </c>
      <c r="I1374" s="24">
        <v>1633.48</v>
      </c>
      <c r="J1374" s="24">
        <v>96.1</v>
      </c>
      <c r="K1374" s="24">
        <v>31.76</v>
      </c>
      <c r="M1374" s="24">
        <v>3</v>
      </c>
      <c r="O1374" s="24">
        <v>5.9</v>
      </c>
      <c r="P1374" s="24">
        <v>127.9</v>
      </c>
      <c r="R1374" s="24">
        <v>6.82</v>
      </c>
      <c r="T1374" s="24">
        <v>1362</v>
      </c>
      <c r="X1374" s="24">
        <f t="shared" si="52"/>
        <v>1633.48</v>
      </c>
      <c r="Y1374" s="8">
        <f t="shared" si="53"/>
        <v>0</v>
      </c>
      <c r="Z1374" s="4"/>
    </row>
    <row r="1375" spans="1:26" x14ac:dyDescent="0.25">
      <c r="A1375" s="34">
        <v>25</v>
      </c>
      <c r="B1375" s="31">
        <v>25</v>
      </c>
      <c r="C1375" s="4" t="s">
        <v>2671</v>
      </c>
      <c r="D1375" s="4" t="s">
        <v>2664</v>
      </c>
      <c r="E1375" s="4" t="s">
        <v>2636</v>
      </c>
      <c r="F1375" s="4" t="s">
        <v>1581</v>
      </c>
      <c r="G1375" s="4" t="s">
        <v>15451</v>
      </c>
      <c r="H1375" s="4"/>
      <c r="I1375" s="24">
        <v>297.95</v>
      </c>
      <c r="J1375" s="24">
        <v>136.59</v>
      </c>
      <c r="K1375" s="24">
        <v>45.69</v>
      </c>
      <c r="L1375" s="24">
        <v>8.58</v>
      </c>
      <c r="N1375" s="24">
        <v>2.95</v>
      </c>
      <c r="P1375" s="24">
        <v>1.6</v>
      </c>
      <c r="R1375" s="24">
        <v>7.26</v>
      </c>
      <c r="S1375" s="24">
        <v>1.33</v>
      </c>
      <c r="T1375" s="24">
        <v>93.95</v>
      </c>
      <c r="X1375" s="24">
        <f t="shared" si="52"/>
        <v>297.95</v>
      </c>
      <c r="Y1375" s="8">
        <f t="shared" si="53"/>
        <v>0</v>
      </c>
      <c r="Z1375" s="4"/>
    </row>
    <row r="1376" spans="1:26" x14ac:dyDescent="0.25">
      <c r="A1376" s="34">
        <v>29</v>
      </c>
      <c r="B1376" s="31">
        <v>29</v>
      </c>
      <c r="C1376" s="4" t="s">
        <v>2674</v>
      </c>
      <c r="D1376" s="4" t="s">
        <v>2674</v>
      </c>
      <c r="E1376" s="4" t="s">
        <v>2636</v>
      </c>
      <c r="F1376" s="4" t="s">
        <v>1581</v>
      </c>
      <c r="G1376" s="4" t="s">
        <v>2676</v>
      </c>
      <c r="H1376" s="4" t="s">
        <v>245</v>
      </c>
      <c r="I1376" s="24">
        <v>1495.91</v>
      </c>
      <c r="J1376" s="24">
        <v>464.11</v>
      </c>
      <c r="K1376" s="24">
        <v>8</v>
      </c>
      <c r="N1376" s="24">
        <v>7.82</v>
      </c>
      <c r="O1376" s="24">
        <v>14</v>
      </c>
      <c r="R1376" s="24">
        <v>9.3800000000000008</v>
      </c>
      <c r="T1376" s="24">
        <v>992.6</v>
      </c>
      <c r="X1376" s="24">
        <f t="shared" si="52"/>
        <v>1495.91</v>
      </c>
      <c r="Y1376" s="8">
        <f t="shared" si="53"/>
        <v>0</v>
      </c>
      <c r="Z1376" s="4"/>
    </row>
    <row r="1377" spans="1:26" x14ac:dyDescent="0.25">
      <c r="A1377" s="34">
        <v>13</v>
      </c>
      <c r="B1377" s="31">
        <v>13</v>
      </c>
      <c r="C1377" s="4" t="s">
        <v>2652</v>
      </c>
      <c r="D1377" s="4" t="s">
        <v>2652</v>
      </c>
      <c r="E1377" s="4" t="s">
        <v>2636</v>
      </c>
      <c r="F1377" s="4" t="s">
        <v>1581</v>
      </c>
      <c r="G1377" s="4" t="s">
        <v>215</v>
      </c>
      <c r="H1377" s="4" t="s">
        <v>283</v>
      </c>
      <c r="I1377" s="24">
        <v>2902.03</v>
      </c>
      <c r="J1377" s="24">
        <v>99.43</v>
      </c>
      <c r="K1377" s="24">
        <v>39.6</v>
      </c>
      <c r="L1377" s="24">
        <v>17.5</v>
      </c>
      <c r="N1377" s="24">
        <v>19.38</v>
      </c>
      <c r="P1377" s="24">
        <v>86.83</v>
      </c>
      <c r="Q1377" s="24">
        <v>57.91</v>
      </c>
      <c r="R1377" s="24">
        <v>6.11</v>
      </c>
      <c r="S1377" s="24">
        <v>4.2699999999999996</v>
      </c>
      <c r="T1377" s="24">
        <v>2571</v>
      </c>
      <c r="X1377" s="24">
        <f t="shared" si="52"/>
        <v>2902.0299999999997</v>
      </c>
      <c r="Y1377" s="8">
        <f t="shared" si="53"/>
        <v>0</v>
      </c>
      <c r="Z1377" s="4"/>
    </row>
    <row r="1378" spans="1:26" x14ac:dyDescent="0.25">
      <c r="A1378" s="34">
        <v>14</v>
      </c>
      <c r="B1378" s="31">
        <v>14</v>
      </c>
      <c r="C1378" s="4" t="s">
        <v>2653</v>
      </c>
      <c r="D1378" s="4" t="s">
        <v>2652</v>
      </c>
      <c r="E1378" s="4" t="s">
        <v>2636</v>
      </c>
      <c r="F1378" s="4" t="s">
        <v>1581</v>
      </c>
      <c r="G1378" s="4" t="s">
        <v>215</v>
      </c>
      <c r="H1378" s="4" t="s">
        <v>283</v>
      </c>
      <c r="I1378" s="24">
        <v>893.2</v>
      </c>
      <c r="J1378" s="24">
        <v>489.6</v>
      </c>
      <c r="N1378" s="24">
        <v>20</v>
      </c>
      <c r="T1378" s="24">
        <v>383.6</v>
      </c>
      <c r="X1378" s="24">
        <f t="shared" si="52"/>
        <v>893.2</v>
      </c>
      <c r="Y1378" s="8">
        <f t="shared" si="53"/>
        <v>0</v>
      </c>
      <c r="Z1378" s="4"/>
    </row>
    <row r="1379" spans="1:26" x14ac:dyDescent="0.25">
      <c r="A1379" s="34">
        <v>38</v>
      </c>
      <c r="B1379" s="31">
        <v>38</v>
      </c>
      <c r="C1379" s="4" t="s">
        <v>2688</v>
      </c>
      <c r="D1379" s="4" t="s">
        <v>2689</v>
      </c>
      <c r="E1379" s="4" t="s">
        <v>2636</v>
      </c>
      <c r="F1379" s="4" t="s">
        <v>1581</v>
      </c>
      <c r="G1379" s="4" t="s">
        <v>2690</v>
      </c>
      <c r="H1379" s="4" t="s">
        <v>265</v>
      </c>
      <c r="I1379" s="24">
        <v>275.66000000000003</v>
      </c>
      <c r="J1379" s="24">
        <v>173.77</v>
      </c>
      <c r="K1379" s="24">
        <v>7</v>
      </c>
      <c r="O1379" s="24">
        <v>2</v>
      </c>
      <c r="P1379" s="24">
        <v>38</v>
      </c>
      <c r="Q1379" s="24">
        <v>3.77</v>
      </c>
      <c r="R1379" s="24">
        <v>1.1200000000000001</v>
      </c>
      <c r="T1379" s="24">
        <v>50</v>
      </c>
      <c r="X1379" s="24">
        <f t="shared" si="52"/>
        <v>275.66000000000003</v>
      </c>
      <c r="Y1379" s="8">
        <f t="shared" si="53"/>
        <v>0</v>
      </c>
      <c r="Z1379" s="4"/>
    </row>
    <row r="1380" spans="1:26" x14ac:dyDescent="0.25">
      <c r="A1380" s="34">
        <v>40</v>
      </c>
      <c r="B1380" s="31">
        <v>40</v>
      </c>
      <c r="C1380" s="4" t="s">
        <v>2692</v>
      </c>
      <c r="D1380" s="4" t="s">
        <v>2689</v>
      </c>
      <c r="E1380" s="4" t="s">
        <v>2636</v>
      </c>
      <c r="F1380" s="4" t="s">
        <v>1581</v>
      </c>
      <c r="G1380" s="4" t="s">
        <v>15124</v>
      </c>
      <c r="H1380" s="4" t="s">
        <v>1109</v>
      </c>
      <c r="I1380" s="24">
        <v>520.5</v>
      </c>
      <c r="J1380" s="24">
        <v>231</v>
      </c>
      <c r="K1380" s="24">
        <v>10</v>
      </c>
      <c r="L1380" s="24">
        <v>3.5</v>
      </c>
      <c r="O1380" s="24">
        <v>4</v>
      </c>
      <c r="P1380" s="24">
        <v>3.5</v>
      </c>
      <c r="Q1380" s="24">
        <f>15.5+4</f>
        <v>19.5</v>
      </c>
      <c r="R1380" s="24">
        <v>12</v>
      </c>
      <c r="T1380" s="24">
        <v>237</v>
      </c>
      <c r="X1380" s="24">
        <f t="shared" si="52"/>
        <v>520.5</v>
      </c>
      <c r="Y1380" s="8">
        <f t="shared" si="53"/>
        <v>0</v>
      </c>
      <c r="Z1380" s="4"/>
    </row>
    <row r="1381" spans="1:26" x14ac:dyDescent="0.25">
      <c r="A1381" s="34">
        <v>41</v>
      </c>
      <c r="B1381" s="31">
        <v>41</v>
      </c>
      <c r="C1381" s="4" t="s">
        <v>2693</v>
      </c>
      <c r="D1381" s="4" t="s">
        <v>2689</v>
      </c>
      <c r="E1381" s="4" t="s">
        <v>2636</v>
      </c>
      <c r="F1381" s="4" t="s">
        <v>1581</v>
      </c>
      <c r="G1381" s="4" t="s">
        <v>15124</v>
      </c>
      <c r="H1381" s="4" t="s">
        <v>374</v>
      </c>
      <c r="I1381" s="24">
        <v>386.65</v>
      </c>
      <c r="J1381" s="24">
        <v>19.899999999999999</v>
      </c>
      <c r="K1381" s="24">
        <v>5.6</v>
      </c>
      <c r="L1381" s="24">
        <v>3.5</v>
      </c>
      <c r="N1381" s="24">
        <v>7.92</v>
      </c>
      <c r="P1381" s="24">
        <v>82</v>
      </c>
      <c r="Q1381" s="24">
        <v>4.18</v>
      </c>
      <c r="R1381" s="24">
        <v>12.55</v>
      </c>
      <c r="T1381" s="24">
        <v>251</v>
      </c>
      <c r="X1381" s="24">
        <f t="shared" si="52"/>
        <v>386.65</v>
      </c>
      <c r="Y1381" s="8">
        <f t="shared" si="53"/>
        <v>0</v>
      </c>
      <c r="Z1381" s="4"/>
    </row>
    <row r="1382" spans="1:26" x14ac:dyDescent="0.25">
      <c r="A1382" s="34">
        <v>42</v>
      </c>
      <c r="B1382" s="31">
        <v>42</v>
      </c>
      <c r="C1382" s="4" t="s">
        <v>2694</v>
      </c>
      <c r="D1382" s="4" t="s">
        <v>2689</v>
      </c>
      <c r="E1382" s="4" t="s">
        <v>2636</v>
      </c>
      <c r="F1382" s="4" t="s">
        <v>1581</v>
      </c>
      <c r="G1382" s="4" t="s">
        <v>15124</v>
      </c>
      <c r="H1382" s="4" t="s">
        <v>230</v>
      </c>
      <c r="I1382" s="24">
        <v>210.9</v>
      </c>
      <c r="J1382" s="24">
        <v>102.26</v>
      </c>
      <c r="K1382" s="24">
        <v>16.05</v>
      </c>
      <c r="N1382" s="24">
        <v>4.38</v>
      </c>
      <c r="P1382" s="24">
        <v>5.73</v>
      </c>
      <c r="Q1382" s="24">
        <v>1.3</v>
      </c>
      <c r="R1382" s="24">
        <v>3.18</v>
      </c>
      <c r="T1382" s="24">
        <v>78</v>
      </c>
      <c r="X1382" s="24">
        <f t="shared" si="52"/>
        <v>210.9</v>
      </c>
      <c r="Y1382" s="8">
        <f t="shared" si="53"/>
        <v>0</v>
      </c>
      <c r="Z1382" s="4"/>
    </row>
    <row r="1383" spans="1:26" x14ac:dyDescent="0.25">
      <c r="A1383" s="34">
        <v>22</v>
      </c>
      <c r="B1383" s="31">
        <v>22</v>
      </c>
      <c r="C1383" s="4" t="s">
        <v>2667</v>
      </c>
      <c r="D1383" s="4" t="s">
        <v>2664</v>
      </c>
      <c r="E1383" s="4" t="s">
        <v>2636</v>
      </c>
      <c r="F1383" s="4" t="s">
        <v>1581</v>
      </c>
      <c r="G1383" s="4" t="s">
        <v>2286</v>
      </c>
      <c r="H1383" s="4" t="s">
        <v>176</v>
      </c>
      <c r="I1383" s="24">
        <v>805.3</v>
      </c>
      <c r="J1383" s="24">
        <v>228.73</v>
      </c>
      <c r="K1383" s="24">
        <v>62.65</v>
      </c>
      <c r="L1383" s="24">
        <v>24.22</v>
      </c>
      <c r="N1383" s="24">
        <v>10</v>
      </c>
      <c r="O1383" s="24">
        <v>7.54</v>
      </c>
      <c r="P1383" s="24">
        <v>54.8</v>
      </c>
      <c r="Q1383" s="24">
        <v>27.84</v>
      </c>
      <c r="R1383" s="24">
        <v>22.24</v>
      </c>
      <c r="S1383" s="24">
        <v>1.28</v>
      </c>
      <c r="T1383" s="24">
        <v>366</v>
      </c>
      <c r="X1383" s="24">
        <f t="shared" si="52"/>
        <v>805.3</v>
      </c>
      <c r="Y1383" s="8">
        <f t="shared" si="53"/>
        <v>0</v>
      </c>
      <c r="Z1383" s="4"/>
    </row>
    <row r="1384" spans="1:26" x14ac:dyDescent="0.25">
      <c r="A1384" s="34">
        <v>23</v>
      </c>
      <c r="B1384" s="31">
        <v>23</v>
      </c>
      <c r="C1384" s="4" t="s">
        <v>2668</v>
      </c>
      <c r="D1384" s="4" t="s">
        <v>2664</v>
      </c>
      <c r="E1384" s="4" t="s">
        <v>2636</v>
      </c>
      <c r="F1384" s="4" t="s">
        <v>1581</v>
      </c>
      <c r="G1384" s="4" t="s">
        <v>2669</v>
      </c>
      <c r="H1384" s="4" t="s">
        <v>429</v>
      </c>
      <c r="I1384" s="24">
        <v>875.04</v>
      </c>
      <c r="J1384" s="24">
        <v>113.44</v>
      </c>
      <c r="K1384" s="24">
        <v>60.74</v>
      </c>
      <c r="N1384" s="24">
        <v>7.38</v>
      </c>
      <c r="P1384" s="24">
        <v>9.6199999999999992</v>
      </c>
      <c r="Q1384" s="24">
        <v>9.02</v>
      </c>
      <c r="R1384" s="24">
        <v>6.54</v>
      </c>
      <c r="T1384" s="24">
        <v>668.3</v>
      </c>
      <c r="X1384" s="24">
        <f t="shared" si="52"/>
        <v>875.04</v>
      </c>
      <c r="Y1384" s="8">
        <f t="shared" si="53"/>
        <v>0</v>
      </c>
      <c r="Z1384" s="4"/>
    </row>
    <row r="1385" spans="1:26" x14ac:dyDescent="0.25">
      <c r="A1385" s="34">
        <v>53</v>
      </c>
      <c r="B1385" s="31">
        <v>61</v>
      </c>
      <c r="C1385" s="4" t="s">
        <v>2706</v>
      </c>
      <c r="D1385" s="4" t="s">
        <v>2706</v>
      </c>
      <c r="E1385" s="4" t="s">
        <v>2636</v>
      </c>
      <c r="F1385" s="4" t="s">
        <v>1581</v>
      </c>
      <c r="G1385" s="4" t="s">
        <v>45</v>
      </c>
      <c r="H1385" s="4"/>
      <c r="I1385" s="24">
        <v>56.12</v>
      </c>
      <c r="J1385" s="24">
        <v>49.77</v>
      </c>
      <c r="K1385" s="24">
        <v>1.25</v>
      </c>
      <c r="L1385" s="24">
        <v>1.31</v>
      </c>
      <c r="O1385" s="24">
        <v>0.16</v>
      </c>
      <c r="R1385" s="24">
        <v>1.7</v>
      </c>
      <c r="T1385" s="24">
        <v>1.93</v>
      </c>
      <c r="X1385" s="24">
        <f t="shared" si="52"/>
        <v>56.120000000000005</v>
      </c>
      <c r="Y1385" s="8">
        <f t="shared" si="53"/>
        <v>0</v>
      </c>
      <c r="Z1385" s="4"/>
    </row>
    <row r="1386" spans="1:26" x14ac:dyDescent="0.25">
      <c r="A1386" s="34">
        <v>37</v>
      </c>
      <c r="B1386" s="31">
        <v>37</v>
      </c>
      <c r="C1386" s="4" t="s">
        <v>2687</v>
      </c>
      <c r="D1386" s="4" t="s">
        <v>2680</v>
      </c>
      <c r="E1386" s="4" t="s">
        <v>2636</v>
      </c>
      <c r="F1386" s="4" t="s">
        <v>1581</v>
      </c>
      <c r="G1386" s="4" t="s">
        <v>15452</v>
      </c>
      <c r="H1386" s="4" t="s">
        <v>22</v>
      </c>
      <c r="I1386" s="24">
        <v>418.9</v>
      </c>
      <c r="J1386" s="24">
        <v>298</v>
      </c>
      <c r="K1386" s="24">
        <v>30.9</v>
      </c>
      <c r="P1386" s="24">
        <v>26.2</v>
      </c>
      <c r="R1386" s="24">
        <v>7.6</v>
      </c>
      <c r="T1386" s="24">
        <v>56.2</v>
      </c>
      <c r="X1386" s="24">
        <f t="shared" si="52"/>
        <v>418.9</v>
      </c>
      <c r="Y1386" s="8">
        <f t="shared" si="53"/>
        <v>0</v>
      </c>
      <c r="Z1386" s="4"/>
    </row>
    <row r="1387" spans="1:26" x14ac:dyDescent="0.25">
      <c r="A1387" s="34">
        <v>52</v>
      </c>
      <c r="B1387" s="31">
        <v>59</v>
      </c>
      <c r="C1387" s="4" t="s">
        <v>2704</v>
      </c>
      <c r="D1387" s="4" t="s">
        <v>2703</v>
      </c>
      <c r="E1387" s="4" t="s">
        <v>2636</v>
      </c>
      <c r="F1387" s="4" t="s">
        <v>1581</v>
      </c>
      <c r="G1387" s="4" t="s">
        <v>2705</v>
      </c>
      <c r="H1387" s="4" t="s">
        <v>409</v>
      </c>
      <c r="I1387" s="24">
        <v>343.86</v>
      </c>
      <c r="T1387" s="24">
        <v>343.86</v>
      </c>
      <c r="X1387" s="24">
        <f t="shared" si="52"/>
        <v>343.86</v>
      </c>
      <c r="Y1387" s="8">
        <f t="shared" si="53"/>
        <v>0</v>
      </c>
      <c r="Z1387" s="4"/>
    </row>
    <row r="1388" spans="1:26" x14ac:dyDescent="0.25">
      <c r="A1388" s="34">
        <v>45</v>
      </c>
      <c r="B1388" s="31">
        <v>52</v>
      </c>
      <c r="C1388" s="4" t="s">
        <v>2696</v>
      </c>
      <c r="D1388" s="4" t="s">
        <v>2641</v>
      </c>
      <c r="E1388" s="4" t="s">
        <v>2636</v>
      </c>
      <c r="F1388" s="4" t="s">
        <v>1581</v>
      </c>
      <c r="G1388" s="4"/>
      <c r="H1388" s="4"/>
      <c r="I1388" s="24">
        <v>159.03</v>
      </c>
      <c r="T1388" s="24">
        <v>159.03</v>
      </c>
      <c r="X1388" s="24">
        <f t="shared" si="52"/>
        <v>159.03</v>
      </c>
      <c r="Y1388" s="8">
        <f t="shared" si="53"/>
        <v>0</v>
      </c>
      <c r="Z1388" s="4"/>
    </row>
    <row r="1389" spans="1:26" x14ac:dyDescent="0.25">
      <c r="A1389" s="34">
        <v>46</v>
      </c>
      <c r="B1389" s="31">
        <v>53</v>
      </c>
      <c r="C1389" s="4" t="s">
        <v>2697</v>
      </c>
      <c r="D1389" s="4" t="s">
        <v>2641</v>
      </c>
      <c r="E1389" s="4" t="s">
        <v>2636</v>
      </c>
      <c r="F1389" s="4" t="s">
        <v>1581</v>
      </c>
      <c r="G1389" s="4"/>
      <c r="H1389" s="4"/>
      <c r="I1389" s="24">
        <v>409.7</v>
      </c>
      <c r="T1389" s="24">
        <v>409.7</v>
      </c>
      <c r="X1389" s="24">
        <f t="shared" si="52"/>
        <v>409.7</v>
      </c>
      <c r="Y1389" s="8">
        <f t="shared" si="53"/>
        <v>0</v>
      </c>
      <c r="Z1389" s="4"/>
    </row>
    <row r="1390" spans="1:26" x14ac:dyDescent="0.25">
      <c r="A1390" s="34">
        <v>47</v>
      </c>
      <c r="B1390" s="31">
        <v>54</v>
      </c>
      <c r="C1390" s="4" t="s">
        <v>2698</v>
      </c>
      <c r="D1390" s="4" t="s">
        <v>2689</v>
      </c>
      <c r="E1390" s="4" t="s">
        <v>2636</v>
      </c>
      <c r="F1390" s="4" t="s">
        <v>1581</v>
      </c>
      <c r="G1390" s="4"/>
      <c r="H1390" s="4"/>
      <c r="I1390" s="24">
        <v>110</v>
      </c>
      <c r="T1390" s="24">
        <v>110</v>
      </c>
      <c r="X1390" s="24">
        <f t="shared" si="52"/>
        <v>110</v>
      </c>
      <c r="Y1390" s="8">
        <f t="shared" si="53"/>
        <v>0</v>
      </c>
      <c r="Z1390" s="4"/>
    </row>
    <row r="1391" spans="1:26" x14ac:dyDescent="0.25">
      <c r="A1391" s="34">
        <v>50</v>
      </c>
      <c r="B1391" s="31">
        <v>57</v>
      </c>
      <c r="C1391" s="4" t="s">
        <v>2701</v>
      </c>
      <c r="D1391" s="4" t="s">
        <v>2649</v>
      </c>
      <c r="E1391" s="4" t="s">
        <v>2636</v>
      </c>
      <c r="F1391" s="4" t="s">
        <v>1581</v>
      </c>
      <c r="G1391" s="4"/>
      <c r="H1391" s="4"/>
      <c r="I1391" s="24">
        <v>511.14</v>
      </c>
      <c r="T1391" s="24">
        <v>511.14</v>
      </c>
      <c r="X1391" s="24">
        <f t="shared" si="52"/>
        <v>511.14</v>
      </c>
      <c r="Y1391" s="8">
        <f t="shared" si="53"/>
        <v>0</v>
      </c>
      <c r="Z1391" s="4"/>
    </row>
    <row r="1392" spans="1:26" x14ac:dyDescent="0.25">
      <c r="A1392" s="34">
        <v>51</v>
      </c>
      <c r="B1392" s="31">
        <v>58</v>
      </c>
      <c r="C1392" s="4" t="s">
        <v>2702</v>
      </c>
      <c r="D1392" s="4" t="s">
        <v>2703</v>
      </c>
      <c r="E1392" s="4" t="s">
        <v>2636</v>
      </c>
      <c r="F1392" s="4" t="s">
        <v>1581</v>
      </c>
      <c r="G1392" s="4"/>
      <c r="H1392" s="4"/>
      <c r="I1392" s="24">
        <v>144.74</v>
      </c>
      <c r="J1392" s="24">
        <v>30.98</v>
      </c>
      <c r="K1392" s="24">
        <v>3.07</v>
      </c>
      <c r="L1392" s="24">
        <v>11.2</v>
      </c>
      <c r="N1392" s="24">
        <v>2.74</v>
      </c>
      <c r="O1392" s="24">
        <v>0.5</v>
      </c>
      <c r="P1392" s="24">
        <v>3.2</v>
      </c>
      <c r="Q1392" s="24">
        <v>10.6</v>
      </c>
      <c r="R1392" s="24">
        <v>3.2</v>
      </c>
      <c r="S1392" s="24">
        <v>0.18</v>
      </c>
      <c r="T1392" s="24">
        <v>79.069999999999993</v>
      </c>
      <c r="X1392" s="24">
        <f t="shared" si="52"/>
        <v>144.74</v>
      </c>
      <c r="Y1392" s="8">
        <f t="shared" si="53"/>
        <v>0</v>
      </c>
      <c r="Z1392" s="4"/>
    </row>
    <row r="1393" spans="1:26" x14ac:dyDescent="0.25">
      <c r="A1393" s="34">
        <v>62</v>
      </c>
      <c r="B1393" s="31">
        <v>62</v>
      </c>
      <c r="C1393" s="4" t="s">
        <v>3084</v>
      </c>
      <c r="D1393" s="4" t="s">
        <v>3007</v>
      </c>
      <c r="E1393" s="4" t="s">
        <v>2986</v>
      </c>
      <c r="F1393" s="4" t="s">
        <v>2709</v>
      </c>
      <c r="G1393" s="4" t="s">
        <v>3085</v>
      </c>
      <c r="H1393" s="4" t="s">
        <v>3086</v>
      </c>
      <c r="I1393" s="24">
        <v>128.6</v>
      </c>
      <c r="J1393" s="24">
        <v>56.3</v>
      </c>
      <c r="K1393" s="24">
        <v>6</v>
      </c>
      <c r="L1393" s="24">
        <v>2</v>
      </c>
      <c r="M1393" s="24">
        <v>0.3</v>
      </c>
      <c r="O1393" s="24">
        <v>0.8</v>
      </c>
      <c r="P1393" s="24">
        <v>3.1</v>
      </c>
      <c r="T1393" s="24">
        <v>59.2</v>
      </c>
      <c r="U1393" s="24">
        <v>0.9</v>
      </c>
      <c r="X1393" s="24">
        <f t="shared" si="52"/>
        <v>128.6</v>
      </c>
      <c r="Y1393" s="8">
        <f t="shared" si="53"/>
        <v>0</v>
      </c>
      <c r="Z1393" s="4"/>
    </row>
    <row r="1394" spans="1:26" x14ac:dyDescent="0.25">
      <c r="A1394" s="34">
        <v>7</v>
      </c>
      <c r="B1394" s="31">
        <v>7</v>
      </c>
      <c r="C1394" s="4" t="s">
        <v>3001</v>
      </c>
      <c r="D1394" s="4" t="s">
        <v>2991</v>
      </c>
      <c r="E1394" s="4" t="s">
        <v>2986</v>
      </c>
      <c r="F1394" s="4" t="s">
        <v>2709</v>
      </c>
      <c r="G1394" s="4" t="s">
        <v>2944</v>
      </c>
      <c r="H1394" s="4" t="s">
        <v>13</v>
      </c>
      <c r="I1394" s="24">
        <v>119.3</v>
      </c>
      <c r="J1394" s="24">
        <v>80</v>
      </c>
      <c r="K1394" s="24">
        <v>10.7</v>
      </c>
      <c r="L1394" s="24">
        <v>21.8</v>
      </c>
      <c r="M1394" s="24">
        <v>3.9</v>
      </c>
      <c r="N1394" s="24">
        <v>2</v>
      </c>
      <c r="O1394" s="24">
        <v>0.9</v>
      </c>
      <c r="X1394" s="24">
        <f t="shared" si="52"/>
        <v>119.30000000000001</v>
      </c>
      <c r="Y1394" s="8">
        <f t="shared" si="53"/>
        <v>0</v>
      </c>
      <c r="Z1394" s="4"/>
    </row>
    <row r="1395" spans="1:26" x14ac:dyDescent="0.25">
      <c r="A1395" s="34">
        <v>41</v>
      </c>
      <c r="B1395" s="31">
        <v>40</v>
      </c>
      <c r="C1395" s="4" t="s">
        <v>2096</v>
      </c>
      <c r="D1395" s="4" t="s">
        <v>2985</v>
      </c>
      <c r="E1395" s="4" t="s">
        <v>2986</v>
      </c>
      <c r="F1395" s="4" t="s">
        <v>2709</v>
      </c>
      <c r="G1395" s="4" t="s">
        <v>15453</v>
      </c>
      <c r="H1395" s="4"/>
      <c r="I1395" s="24">
        <v>182.6</v>
      </c>
      <c r="J1395" s="24">
        <v>146.5</v>
      </c>
      <c r="K1395" s="24">
        <v>17.3</v>
      </c>
      <c r="L1395" s="24">
        <v>5.0999999999999996</v>
      </c>
      <c r="M1395" s="24">
        <v>7</v>
      </c>
      <c r="O1395" s="24">
        <v>2.7</v>
      </c>
      <c r="P1395" s="24">
        <v>0.9</v>
      </c>
      <c r="Q1395" s="24">
        <v>0.5</v>
      </c>
      <c r="U1395" s="24">
        <v>3</v>
      </c>
      <c r="X1395" s="24">
        <f t="shared" si="52"/>
        <v>183</v>
      </c>
      <c r="Y1395" s="8">
        <f t="shared" si="53"/>
        <v>-0.40000000000000568</v>
      </c>
      <c r="Z1395" s="4"/>
    </row>
    <row r="1396" spans="1:26" x14ac:dyDescent="0.25">
      <c r="A1396" s="34">
        <v>33</v>
      </c>
      <c r="B1396" s="31">
        <v>32</v>
      </c>
      <c r="C1396" s="4" t="s">
        <v>3042</v>
      </c>
      <c r="D1396" s="4" t="s">
        <v>2988</v>
      </c>
      <c r="E1396" s="4" t="s">
        <v>2986</v>
      </c>
      <c r="F1396" s="4" t="s">
        <v>2709</v>
      </c>
      <c r="G1396" s="4" t="s">
        <v>251</v>
      </c>
      <c r="H1396" s="4" t="s">
        <v>227</v>
      </c>
      <c r="I1396" s="24">
        <v>203.5</v>
      </c>
      <c r="J1396" s="24">
        <v>119.5</v>
      </c>
      <c r="K1396" s="24">
        <v>22</v>
      </c>
      <c r="L1396" s="24">
        <v>12</v>
      </c>
      <c r="M1396" s="24">
        <v>13</v>
      </c>
      <c r="O1396" s="24">
        <v>3</v>
      </c>
      <c r="P1396" s="24">
        <v>1</v>
      </c>
      <c r="Q1396" s="24">
        <v>6</v>
      </c>
      <c r="T1396" s="24">
        <v>27</v>
      </c>
      <c r="X1396" s="24">
        <f t="shared" si="52"/>
        <v>203.5</v>
      </c>
      <c r="Y1396" s="8">
        <f t="shared" si="53"/>
        <v>0</v>
      </c>
      <c r="Z1396" s="4"/>
    </row>
    <row r="1397" spans="1:26" x14ac:dyDescent="0.25">
      <c r="A1397" s="34">
        <v>17</v>
      </c>
      <c r="B1397" s="31">
        <v>17</v>
      </c>
      <c r="C1397" s="4" t="s">
        <v>3018</v>
      </c>
      <c r="D1397" s="4" t="s">
        <v>2994</v>
      </c>
      <c r="E1397" s="4" t="s">
        <v>2986</v>
      </c>
      <c r="F1397" s="4" t="s">
        <v>2709</v>
      </c>
      <c r="G1397" s="4" t="s">
        <v>15454</v>
      </c>
      <c r="H1397" s="4" t="s">
        <v>1567</v>
      </c>
      <c r="I1397" s="24">
        <v>98</v>
      </c>
      <c r="J1397" s="24">
        <v>86.8</v>
      </c>
      <c r="K1397" s="24">
        <v>2.8</v>
      </c>
      <c r="M1397" s="24">
        <v>2.8</v>
      </c>
      <c r="N1397" s="24">
        <v>2.2000000000000002</v>
      </c>
      <c r="O1397" s="24">
        <v>2.9</v>
      </c>
      <c r="P1397" s="24">
        <v>0.3</v>
      </c>
      <c r="U1397" s="24">
        <v>0.2</v>
      </c>
      <c r="X1397" s="24">
        <f t="shared" ref="X1397:X1460" si="54">SUM(J1397:W1397)</f>
        <v>98</v>
      </c>
      <c r="Y1397" s="8">
        <f t="shared" ref="Y1397:Y1460" si="55">I1397-X1397</f>
        <v>0</v>
      </c>
      <c r="Z1397" s="4"/>
    </row>
    <row r="1398" spans="1:26" x14ac:dyDescent="0.25">
      <c r="A1398" s="34">
        <v>2</v>
      </c>
      <c r="B1398" s="31">
        <v>2</v>
      </c>
      <c r="C1398" s="4" t="s">
        <v>2987</v>
      </c>
      <c r="D1398" s="4" t="s">
        <v>2988</v>
      </c>
      <c r="E1398" s="4" t="s">
        <v>2986</v>
      </c>
      <c r="F1398" s="4" t="s">
        <v>2709</v>
      </c>
      <c r="G1398" s="4" t="s">
        <v>2741</v>
      </c>
      <c r="H1398" s="4" t="s">
        <v>2989</v>
      </c>
      <c r="I1398" s="24">
        <v>103.4</v>
      </c>
      <c r="J1398" s="24">
        <v>48.3</v>
      </c>
      <c r="K1398" s="24">
        <v>46.8</v>
      </c>
      <c r="L1398" s="24">
        <v>0.2</v>
      </c>
      <c r="M1398" s="24">
        <v>1</v>
      </c>
      <c r="O1398" s="24">
        <v>4</v>
      </c>
      <c r="P1398" s="24">
        <v>0.6</v>
      </c>
      <c r="Q1398" s="24">
        <v>0.5</v>
      </c>
      <c r="U1398" s="24">
        <v>2</v>
      </c>
      <c r="X1398" s="24">
        <f t="shared" si="54"/>
        <v>103.39999999999999</v>
      </c>
      <c r="Y1398" s="8">
        <f t="shared" si="55"/>
        <v>0</v>
      </c>
      <c r="Z1398" s="4"/>
    </row>
    <row r="1399" spans="1:26" x14ac:dyDescent="0.25">
      <c r="A1399" s="34">
        <v>51</v>
      </c>
      <c r="B1399" s="31">
        <v>51</v>
      </c>
      <c r="C1399" s="4" t="s">
        <v>3067</v>
      </c>
      <c r="D1399" s="4" t="s">
        <v>2985</v>
      </c>
      <c r="E1399" s="4" t="s">
        <v>2986</v>
      </c>
      <c r="F1399" s="4" t="s">
        <v>2709</v>
      </c>
      <c r="G1399" s="4" t="s">
        <v>3068</v>
      </c>
      <c r="H1399" s="4" t="s">
        <v>39</v>
      </c>
      <c r="I1399" s="24">
        <v>100</v>
      </c>
      <c r="J1399" s="24">
        <v>68.599999999999994</v>
      </c>
      <c r="K1399" s="24">
        <v>13.3</v>
      </c>
      <c r="L1399" s="24">
        <v>5.9</v>
      </c>
      <c r="M1399" s="24">
        <v>2.4</v>
      </c>
      <c r="N1399" s="24">
        <v>5.5</v>
      </c>
      <c r="O1399" s="24">
        <v>1</v>
      </c>
      <c r="Q1399" s="24">
        <v>2.6</v>
      </c>
      <c r="U1399" s="24">
        <v>0.7</v>
      </c>
      <c r="X1399" s="24">
        <f t="shared" si="54"/>
        <v>100</v>
      </c>
      <c r="Y1399" s="8">
        <f t="shared" si="55"/>
        <v>0</v>
      </c>
      <c r="Z1399" s="4"/>
    </row>
    <row r="1400" spans="1:26" x14ac:dyDescent="0.25">
      <c r="A1400" s="34">
        <v>52</v>
      </c>
      <c r="B1400" s="31">
        <v>52</v>
      </c>
      <c r="C1400" s="4" t="s">
        <v>3069</v>
      </c>
      <c r="D1400" s="4" t="s">
        <v>2997</v>
      </c>
      <c r="E1400" s="4" t="s">
        <v>2986</v>
      </c>
      <c r="F1400" s="4" t="s">
        <v>2709</v>
      </c>
      <c r="G1400" s="4" t="s">
        <v>3070</v>
      </c>
      <c r="H1400" s="4"/>
      <c r="I1400" s="24">
        <v>73.599999999999994</v>
      </c>
      <c r="J1400" s="24">
        <v>68</v>
      </c>
      <c r="K1400" s="24">
        <v>1</v>
      </c>
      <c r="M1400" s="24">
        <v>1</v>
      </c>
      <c r="O1400" s="24">
        <v>1.5</v>
      </c>
      <c r="P1400" s="24">
        <v>2</v>
      </c>
      <c r="Q1400" s="24">
        <v>0.1</v>
      </c>
      <c r="X1400" s="24">
        <f t="shared" si="54"/>
        <v>73.599999999999994</v>
      </c>
      <c r="Y1400" s="8">
        <f t="shared" si="55"/>
        <v>0</v>
      </c>
      <c r="Z1400" s="4"/>
    </row>
    <row r="1401" spans="1:26" ht="30" x14ac:dyDescent="0.25">
      <c r="A1401" s="34">
        <v>9</v>
      </c>
      <c r="B1401" s="31">
        <v>9</v>
      </c>
      <c r="C1401" s="4" t="s">
        <v>3004</v>
      </c>
      <c r="D1401" s="4" t="s">
        <v>3005</v>
      </c>
      <c r="E1401" s="4" t="s">
        <v>2986</v>
      </c>
      <c r="F1401" s="4" t="s">
        <v>2709</v>
      </c>
      <c r="G1401" s="5" t="s">
        <v>3006</v>
      </c>
      <c r="H1401" s="4"/>
      <c r="I1401" s="24">
        <v>96</v>
      </c>
      <c r="J1401" s="24">
        <v>56.8</v>
      </c>
      <c r="K1401" s="24">
        <v>4.5999999999999996</v>
      </c>
      <c r="L1401" s="24">
        <v>4.5999999999999996</v>
      </c>
      <c r="O1401" s="24">
        <v>4</v>
      </c>
      <c r="Q1401" s="24">
        <v>2</v>
      </c>
      <c r="T1401" s="24">
        <v>24</v>
      </c>
      <c r="X1401" s="24">
        <f t="shared" si="54"/>
        <v>96</v>
      </c>
      <c r="Y1401" s="8">
        <f t="shared" si="55"/>
        <v>0</v>
      </c>
      <c r="Z1401" s="4"/>
    </row>
    <row r="1402" spans="1:26" x14ac:dyDescent="0.25">
      <c r="A1402" s="34">
        <v>46</v>
      </c>
      <c r="B1402" s="31">
        <v>46</v>
      </c>
      <c r="C1402" s="4" t="s">
        <v>1877</v>
      </c>
      <c r="D1402" s="4" t="s">
        <v>3053</v>
      </c>
      <c r="E1402" s="4" t="s">
        <v>2986</v>
      </c>
      <c r="F1402" s="4" t="s">
        <v>2709</v>
      </c>
      <c r="G1402" s="4" t="s">
        <v>3060</v>
      </c>
      <c r="H1402" s="4"/>
      <c r="X1402" s="24">
        <f t="shared" si="54"/>
        <v>0</v>
      </c>
      <c r="Y1402" s="8">
        <f t="shared" si="55"/>
        <v>0</v>
      </c>
      <c r="Z1402" s="4"/>
    </row>
    <row r="1403" spans="1:26" x14ac:dyDescent="0.25">
      <c r="A1403" s="34">
        <v>39</v>
      </c>
      <c r="B1403" s="31">
        <v>38</v>
      </c>
      <c r="C1403" s="4" t="s">
        <v>3048</v>
      </c>
      <c r="D1403" s="4" t="s">
        <v>2991</v>
      </c>
      <c r="E1403" s="4" t="s">
        <v>2986</v>
      </c>
      <c r="F1403" s="4" t="s">
        <v>2709</v>
      </c>
      <c r="G1403" s="4" t="s">
        <v>3049</v>
      </c>
      <c r="H1403" s="4"/>
      <c r="I1403" s="24">
        <v>168</v>
      </c>
      <c r="J1403" s="24">
        <v>95</v>
      </c>
      <c r="K1403" s="24">
        <v>6.5</v>
      </c>
      <c r="L1403" s="24">
        <v>13</v>
      </c>
      <c r="M1403" s="24">
        <v>7.2</v>
      </c>
      <c r="N1403" s="24">
        <v>2</v>
      </c>
      <c r="O1403" s="24">
        <v>5.6</v>
      </c>
      <c r="P1403" s="24">
        <v>18</v>
      </c>
      <c r="Q1403" s="24">
        <v>20.2</v>
      </c>
      <c r="U1403" s="24">
        <v>0.5</v>
      </c>
      <c r="X1403" s="24">
        <f t="shared" si="54"/>
        <v>168</v>
      </c>
      <c r="Y1403" s="8">
        <f t="shared" si="55"/>
        <v>0</v>
      </c>
      <c r="Z1403" s="4"/>
    </row>
    <row r="1404" spans="1:26" x14ac:dyDescent="0.25">
      <c r="A1404" s="34">
        <v>53</v>
      </c>
      <c r="B1404" s="31">
        <v>53</v>
      </c>
      <c r="C1404" s="4" t="s">
        <v>1725</v>
      </c>
      <c r="D1404" s="4" t="s">
        <v>2994</v>
      </c>
      <c r="E1404" s="4" t="s">
        <v>2986</v>
      </c>
      <c r="F1404" s="4" t="s">
        <v>2709</v>
      </c>
      <c r="G1404" s="4" t="s">
        <v>3071</v>
      </c>
      <c r="H1404" s="4" t="s">
        <v>19</v>
      </c>
      <c r="I1404" s="24">
        <v>89.8</v>
      </c>
      <c r="J1404" s="24">
        <v>50.3</v>
      </c>
      <c r="K1404" s="24">
        <v>9</v>
      </c>
      <c r="L1404" s="24">
        <v>27.7</v>
      </c>
      <c r="M1404" s="24">
        <v>1.2</v>
      </c>
      <c r="O1404" s="24">
        <v>0.9</v>
      </c>
      <c r="P1404" s="24">
        <v>0.5</v>
      </c>
      <c r="Q1404" s="24">
        <v>0.2</v>
      </c>
      <c r="X1404" s="24">
        <f t="shared" si="54"/>
        <v>89.800000000000011</v>
      </c>
      <c r="Y1404" s="8">
        <f t="shared" si="55"/>
        <v>0</v>
      </c>
      <c r="Z1404" s="4"/>
    </row>
    <row r="1405" spans="1:26" x14ac:dyDescent="0.25">
      <c r="A1405" s="34">
        <v>15</v>
      </c>
      <c r="B1405" s="31">
        <v>15</v>
      </c>
      <c r="C1405" s="4" t="s">
        <v>3016</v>
      </c>
      <c r="D1405" s="4" t="s">
        <v>2999</v>
      </c>
      <c r="E1405" s="4" t="s">
        <v>2986</v>
      </c>
      <c r="F1405" s="4" t="s">
        <v>2709</v>
      </c>
      <c r="G1405" s="4" t="s">
        <v>3017</v>
      </c>
      <c r="H1405" s="4" t="s">
        <v>39</v>
      </c>
      <c r="I1405" s="24">
        <v>155.6</v>
      </c>
      <c r="J1405" s="24">
        <v>136.80000000000001</v>
      </c>
      <c r="K1405" s="24">
        <v>6.8</v>
      </c>
      <c r="L1405" s="24">
        <v>2</v>
      </c>
      <c r="M1405" s="24">
        <v>3</v>
      </c>
      <c r="O1405" s="24">
        <v>4.5</v>
      </c>
      <c r="P1405" s="24">
        <v>0.5</v>
      </c>
      <c r="Q1405" s="24">
        <v>2</v>
      </c>
      <c r="X1405" s="24">
        <f t="shared" si="54"/>
        <v>155.60000000000002</v>
      </c>
      <c r="Y1405" s="8">
        <f t="shared" si="55"/>
        <v>0</v>
      </c>
      <c r="Z1405" s="11"/>
    </row>
    <row r="1406" spans="1:26" x14ac:dyDescent="0.25">
      <c r="A1406" s="34">
        <v>12</v>
      </c>
      <c r="B1406" s="31">
        <v>12</v>
      </c>
      <c r="C1406" s="4" t="s">
        <v>3011</v>
      </c>
      <c r="D1406" s="4" t="s">
        <v>3007</v>
      </c>
      <c r="E1406" s="4" t="s">
        <v>2986</v>
      </c>
      <c r="F1406" s="4" t="s">
        <v>2709</v>
      </c>
      <c r="G1406" s="5" t="s">
        <v>15154</v>
      </c>
      <c r="H1406" s="4" t="s">
        <v>286</v>
      </c>
      <c r="I1406" s="24">
        <v>122.5</v>
      </c>
      <c r="J1406" s="24">
        <v>92.9</v>
      </c>
      <c r="K1406" s="24">
        <v>12.3</v>
      </c>
      <c r="L1406" s="24">
        <v>0.8</v>
      </c>
      <c r="M1406" s="24">
        <v>1.9</v>
      </c>
      <c r="N1406" s="24">
        <v>8.1</v>
      </c>
      <c r="O1406" s="24">
        <v>1.6</v>
      </c>
      <c r="P1406" s="24">
        <v>0.8</v>
      </c>
      <c r="T1406" s="24">
        <v>2</v>
      </c>
      <c r="U1406" s="24">
        <v>2.1</v>
      </c>
      <c r="X1406" s="24">
        <f t="shared" si="54"/>
        <v>122.49999999999999</v>
      </c>
      <c r="Y1406" s="8">
        <f t="shared" si="55"/>
        <v>0</v>
      </c>
      <c r="Z1406" s="4"/>
    </row>
    <row r="1407" spans="1:26" x14ac:dyDescent="0.25">
      <c r="A1407" s="34">
        <v>44</v>
      </c>
      <c r="B1407" s="31">
        <v>44</v>
      </c>
      <c r="C1407" s="4" t="s">
        <v>3056</v>
      </c>
      <c r="D1407" s="4" t="s">
        <v>2997</v>
      </c>
      <c r="E1407" s="4" t="s">
        <v>2986</v>
      </c>
      <c r="F1407" s="4" t="s">
        <v>2709</v>
      </c>
      <c r="G1407" s="4" t="s">
        <v>3057</v>
      </c>
      <c r="H1407" s="4" t="s">
        <v>19</v>
      </c>
      <c r="I1407" s="24">
        <v>263</v>
      </c>
      <c r="J1407" s="24">
        <v>132</v>
      </c>
      <c r="K1407" s="24">
        <v>16</v>
      </c>
      <c r="L1407" s="24">
        <v>14</v>
      </c>
      <c r="M1407" s="24">
        <v>3</v>
      </c>
      <c r="N1407" s="24">
        <v>3</v>
      </c>
      <c r="O1407" s="24">
        <v>1</v>
      </c>
      <c r="P1407" s="24">
        <v>0.5</v>
      </c>
      <c r="T1407" s="24">
        <v>92</v>
      </c>
      <c r="U1407" s="24">
        <v>1.5</v>
      </c>
      <c r="X1407" s="24">
        <f t="shared" si="54"/>
        <v>263</v>
      </c>
      <c r="Y1407" s="8">
        <f t="shared" si="55"/>
        <v>0</v>
      </c>
      <c r="Z1407" s="4"/>
    </row>
    <row r="1408" spans="1:26" x14ac:dyDescent="0.25">
      <c r="A1408" s="34">
        <v>18</v>
      </c>
      <c r="B1408" s="31">
        <v>18</v>
      </c>
      <c r="C1408" s="4" t="s">
        <v>3019</v>
      </c>
      <c r="D1408" s="4" t="s">
        <v>2997</v>
      </c>
      <c r="E1408" s="4" t="s">
        <v>2986</v>
      </c>
      <c r="F1408" s="4" t="s">
        <v>2709</v>
      </c>
      <c r="G1408" s="4" t="s">
        <v>3020</v>
      </c>
      <c r="H1408" s="4"/>
      <c r="I1408" s="24">
        <v>83.8</v>
      </c>
      <c r="J1408" s="24">
        <v>57.1</v>
      </c>
      <c r="K1408" s="24">
        <v>10.6</v>
      </c>
      <c r="L1408" s="24">
        <v>3.8</v>
      </c>
      <c r="M1408" s="24">
        <v>4.3</v>
      </c>
      <c r="N1408" s="24">
        <v>5.2</v>
      </c>
      <c r="O1408" s="24">
        <v>1.9</v>
      </c>
      <c r="U1408" s="24">
        <v>0.9</v>
      </c>
      <c r="X1408" s="24">
        <f t="shared" si="54"/>
        <v>83.800000000000011</v>
      </c>
      <c r="Y1408" s="8">
        <f t="shared" si="55"/>
        <v>0</v>
      </c>
      <c r="Z1408" s="4"/>
    </row>
    <row r="1409" spans="1:26" x14ac:dyDescent="0.25">
      <c r="A1409" s="34">
        <v>60</v>
      </c>
      <c r="B1409" s="31">
        <v>60</v>
      </c>
      <c r="C1409" s="4" t="s">
        <v>3082</v>
      </c>
      <c r="D1409" s="4" t="s">
        <v>2999</v>
      </c>
      <c r="E1409" s="4" t="s">
        <v>2986</v>
      </c>
      <c r="F1409" s="4" t="s">
        <v>2709</v>
      </c>
      <c r="G1409" s="4" t="s">
        <v>3083</v>
      </c>
      <c r="H1409" s="4" t="s">
        <v>176</v>
      </c>
      <c r="I1409" s="24">
        <v>87.7</v>
      </c>
      <c r="J1409" s="24">
        <v>73.7</v>
      </c>
      <c r="K1409" s="24">
        <v>5.5</v>
      </c>
      <c r="M1409" s="24">
        <v>0.5</v>
      </c>
      <c r="O1409" s="24">
        <v>4.0999999999999996</v>
      </c>
      <c r="P1409" s="24">
        <v>0.6</v>
      </c>
      <c r="U1409" s="24">
        <v>3.3</v>
      </c>
      <c r="X1409" s="24">
        <f t="shared" si="54"/>
        <v>87.699999999999989</v>
      </c>
      <c r="Y1409" s="8">
        <f t="shared" si="55"/>
        <v>0</v>
      </c>
      <c r="Z1409" s="4"/>
    </row>
    <row r="1410" spans="1:26" x14ac:dyDescent="0.25">
      <c r="A1410" s="34">
        <v>59</v>
      </c>
      <c r="B1410" s="31">
        <v>59</v>
      </c>
      <c r="C1410" s="4" t="s">
        <v>1907</v>
      </c>
      <c r="D1410" s="4" t="s">
        <v>2991</v>
      </c>
      <c r="E1410" s="4" t="s">
        <v>2986</v>
      </c>
      <c r="F1410" s="4" t="s">
        <v>2709</v>
      </c>
      <c r="G1410" s="4" t="s">
        <v>3080</v>
      </c>
      <c r="H1410" s="4" t="s">
        <v>3081</v>
      </c>
      <c r="I1410" s="24">
        <v>175.4</v>
      </c>
      <c r="J1410" s="24">
        <v>103.6</v>
      </c>
      <c r="K1410" s="24">
        <v>31.5</v>
      </c>
      <c r="L1410" s="24">
        <v>2.2999999999999998</v>
      </c>
      <c r="M1410" s="24">
        <v>2.2999999999999998</v>
      </c>
      <c r="O1410" s="24">
        <v>1.6</v>
      </c>
      <c r="P1410" s="24">
        <v>0.8</v>
      </c>
      <c r="T1410" s="24">
        <v>33.299999999999997</v>
      </c>
      <c r="X1410" s="24">
        <f t="shared" si="54"/>
        <v>175.40000000000003</v>
      </c>
      <c r="Y1410" s="8">
        <f t="shared" si="55"/>
        <v>0</v>
      </c>
      <c r="Z1410" s="4"/>
    </row>
    <row r="1411" spans="1:26" x14ac:dyDescent="0.25">
      <c r="A1411" s="34">
        <v>36</v>
      </c>
      <c r="B1411" s="31">
        <v>35</v>
      </c>
      <c r="C1411" s="4" t="s">
        <v>3046</v>
      </c>
      <c r="D1411" s="4" t="s">
        <v>2991</v>
      </c>
      <c r="E1411" s="4" t="s">
        <v>2986</v>
      </c>
      <c r="F1411" s="4" t="s">
        <v>2709</v>
      </c>
      <c r="G1411" s="4" t="s">
        <v>2916</v>
      </c>
      <c r="H1411" s="4" t="s">
        <v>19</v>
      </c>
      <c r="I1411" s="24">
        <v>188.2</v>
      </c>
      <c r="J1411" s="24">
        <v>132.5</v>
      </c>
      <c r="K1411" s="24">
        <v>19.3</v>
      </c>
      <c r="L1411" s="24">
        <v>2.2999999999999998</v>
      </c>
      <c r="M1411" s="24">
        <v>2</v>
      </c>
      <c r="N1411" s="24">
        <v>3.2</v>
      </c>
      <c r="O1411" s="24">
        <v>2.1</v>
      </c>
      <c r="T1411" s="24">
        <v>26.8</v>
      </c>
      <c r="X1411" s="24">
        <f t="shared" si="54"/>
        <v>188.20000000000002</v>
      </c>
      <c r="Y1411" s="8">
        <f t="shared" si="55"/>
        <v>0</v>
      </c>
      <c r="Z1411" s="4"/>
    </row>
    <row r="1412" spans="1:26" x14ac:dyDescent="0.25">
      <c r="A1412" s="34">
        <v>37</v>
      </c>
      <c r="B1412" s="31">
        <v>36</v>
      </c>
      <c r="C1412" s="4" t="s">
        <v>3047</v>
      </c>
      <c r="D1412" s="4" t="s">
        <v>3005</v>
      </c>
      <c r="E1412" s="4" t="s">
        <v>2986</v>
      </c>
      <c r="F1412" s="4" t="s">
        <v>2709</v>
      </c>
      <c r="G1412" s="4" t="s">
        <v>2916</v>
      </c>
      <c r="H1412" s="4" t="s">
        <v>485</v>
      </c>
      <c r="I1412" s="24">
        <v>193.8</v>
      </c>
      <c r="J1412" s="24">
        <v>71</v>
      </c>
      <c r="K1412" s="24">
        <v>10</v>
      </c>
      <c r="M1412" s="24">
        <v>2</v>
      </c>
      <c r="O1412" s="24">
        <v>6</v>
      </c>
      <c r="Q1412" s="24">
        <v>11</v>
      </c>
      <c r="T1412" s="24">
        <v>102</v>
      </c>
      <c r="U1412" s="24">
        <v>1.8</v>
      </c>
      <c r="X1412" s="24">
        <f t="shared" si="54"/>
        <v>203.8</v>
      </c>
      <c r="Y1412" s="8">
        <f t="shared" si="55"/>
        <v>-10</v>
      </c>
      <c r="Z1412" s="4"/>
    </row>
    <row r="1413" spans="1:26" ht="30" x14ac:dyDescent="0.25">
      <c r="A1413" s="34">
        <v>25</v>
      </c>
      <c r="B1413" s="31">
        <v>25</v>
      </c>
      <c r="C1413" s="4" t="s">
        <v>2982</v>
      </c>
      <c r="D1413" s="4" t="s">
        <v>3005</v>
      </c>
      <c r="E1413" s="4" t="s">
        <v>2986</v>
      </c>
      <c r="F1413" s="4" t="s">
        <v>2709</v>
      </c>
      <c r="G1413" s="5" t="s">
        <v>3028</v>
      </c>
      <c r="H1413" s="4"/>
      <c r="I1413" s="24">
        <v>116.6</v>
      </c>
      <c r="J1413" s="24">
        <v>46.5</v>
      </c>
      <c r="K1413" s="24">
        <v>16.3</v>
      </c>
      <c r="L1413" s="24">
        <v>3.7</v>
      </c>
      <c r="M1413" s="24">
        <v>6.2</v>
      </c>
      <c r="O1413" s="24">
        <v>1.8</v>
      </c>
      <c r="P1413" s="24">
        <v>0.7</v>
      </c>
      <c r="Q1413" s="24">
        <v>0.1</v>
      </c>
      <c r="T1413" s="24">
        <v>37.5</v>
      </c>
      <c r="U1413" s="24">
        <v>3.8</v>
      </c>
      <c r="X1413" s="24">
        <f t="shared" si="54"/>
        <v>116.6</v>
      </c>
      <c r="Y1413" s="8">
        <f t="shared" si="55"/>
        <v>0</v>
      </c>
      <c r="Z1413" s="4"/>
    </row>
    <row r="1414" spans="1:26" x14ac:dyDescent="0.25">
      <c r="A1414" s="34">
        <v>14</v>
      </c>
      <c r="B1414" s="31">
        <v>14</v>
      </c>
      <c r="C1414" s="4" t="s">
        <v>3013</v>
      </c>
      <c r="D1414" s="4" t="s">
        <v>3014</v>
      </c>
      <c r="E1414" s="4" t="s">
        <v>2986</v>
      </c>
      <c r="F1414" s="4" t="s">
        <v>2709</v>
      </c>
      <c r="G1414" s="4" t="s">
        <v>3015</v>
      </c>
      <c r="H1414" s="4"/>
      <c r="I1414" s="24">
        <v>70.7</v>
      </c>
      <c r="J1414" s="24">
        <v>35.9</v>
      </c>
      <c r="K1414" s="24">
        <v>3.4</v>
      </c>
      <c r="L1414" s="24">
        <v>9.3000000000000007</v>
      </c>
      <c r="M1414" s="24">
        <v>17.600000000000001</v>
      </c>
      <c r="O1414" s="24">
        <v>1.5</v>
      </c>
      <c r="Q1414" s="24">
        <v>3</v>
      </c>
      <c r="X1414" s="24">
        <f t="shared" si="54"/>
        <v>70.699999999999989</v>
      </c>
      <c r="Y1414" s="8">
        <f t="shared" si="55"/>
        <v>0</v>
      </c>
      <c r="Z1414" s="4"/>
    </row>
    <row r="1415" spans="1:26" x14ac:dyDescent="0.25">
      <c r="A1415" s="34">
        <v>21</v>
      </c>
      <c r="B1415" s="31">
        <v>21</v>
      </c>
      <c r="C1415" s="4" t="s">
        <v>1424</v>
      </c>
      <c r="D1415" s="4" t="s">
        <v>2994</v>
      </c>
      <c r="E1415" s="4" t="s">
        <v>2986</v>
      </c>
      <c r="F1415" s="4" t="s">
        <v>2709</v>
      </c>
      <c r="G1415" s="4" t="s">
        <v>3024</v>
      </c>
      <c r="H1415" s="4" t="s">
        <v>1096</v>
      </c>
      <c r="I1415" s="24">
        <v>90</v>
      </c>
      <c r="J1415" s="24">
        <v>45.9</v>
      </c>
      <c r="K1415" s="24">
        <v>28.3</v>
      </c>
      <c r="N1415" s="24">
        <v>2</v>
      </c>
      <c r="O1415" s="24">
        <v>0.8</v>
      </c>
      <c r="Q1415" s="24">
        <v>13</v>
      </c>
      <c r="X1415" s="24">
        <f t="shared" si="54"/>
        <v>90</v>
      </c>
      <c r="Y1415" s="8">
        <f t="shared" si="55"/>
        <v>0</v>
      </c>
      <c r="Z1415" s="4"/>
    </row>
    <row r="1416" spans="1:26" x14ac:dyDescent="0.25">
      <c r="A1416" s="34">
        <v>30</v>
      </c>
      <c r="B1416" s="31">
        <v>29</v>
      </c>
      <c r="C1416" s="4" t="s">
        <v>3035</v>
      </c>
      <c r="D1416" s="4" t="s">
        <v>2999</v>
      </c>
      <c r="E1416" s="4" t="s">
        <v>2986</v>
      </c>
      <c r="F1416" s="4" t="s">
        <v>2709</v>
      </c>
      <c r="G1416" s="4" t="s">
        <v>3036</v>
      </c>
      <c r="H1416" s="4" t="s">
        <v>2584</v>
      </c>
      <c r="I1416" s="24">
        <v>176.6</v>
      </c>
      <c r="J1416" s="24">
        <v>135.5</v>
      </c>
      <c r="K1416" s="24">
        <v>26.7</v>
      </c>
      <c r="M1416" s="24">
        <v>6</v>
      </c>
      <c r="O1416" s="24">
        <v>5.5</v>
      </c>
      <c r="P1416" s="24">
        <v>1.5</v>
      </c>
      <c r="T1416" s="24">
        <v>1.4</v>
      </c>
      <c r="X1416" s="24">
        <f t="shared" si="54"/>
        <v>176.6</v>
      </c>
      <c r="Y1416" s="8">
        <f t="shared" si="55"/>
        <v>0</v>
      </c>
      <c r="Z1416" s="4"/>
    </row>
    <row r="1417" spans="1:26" x14ac:dyDescent="0.25">
      <c r="A1417" s="34">
        <v>47</v>
      </c>
      <c r="B1417" s="31">
        <v>47</v>
      </c>
      <c r="C1417" s="4" t="s">
        <v>3061</v>
      </c>
      <c r="D1417" s="4" t="s">
        <v>3062</v>
      </c>
      <c r="E1417" s="4" t="s">
        <v>2986</v>
      </c>
      <c r="F1417" s="4" t="s">
        <v>2709</v>
      </c>
      <c r="G1417" s="4" t="s">
        <v>3063</v>
      </c>
      <c r="H1417" s="4" t="s">
        <v>267</v>
      </c>
      <c r="I1417" s="24">
        <v>322.39999999999998</v>
      </c>
      <c r="J1417" s="24">
        <v>112</v>
      </c>
      <c r="K1417" s="24">
        <v>5.9</v>
      </c>
      <c r="L1417" s="24">
        <v>0.2</v>
      </c>
      <c r="M1417" s="24">
        <v>5</v>
      </c>
      <c r="O1417" s="24">
        <v>1.3</v>
      </c>
      <c r="P1417" s="24">
        <v>0.1</v>
      </c>
      <c r="Q1417" s="24">
        <v>0.1</v>
      </c>
      <c r="T1417" s="24">
        <v>197.8</v>
      </c>
      <c r="X1417" s="24">
        <f t="shared" si="54"/>
        <v>322.39999999999998</v>
      </c>
      <c r="Y1417" s="8">
        <f t="shared" si="55"/>
        <v>0</v>
      </c>
      <c r="Z1417" s="4"/>
    </row>
    <row r="1418" spans="1:26" x14ac:dyDescent="0.25">
      <c r="A1418" s="34">
        <v>42</v>
      </c>
      <c r="B1418" s="31">
        <v>41</v>
      </c>
      <c r="C1418" s="4" t="s">
        <v>3052</v>
      </c>
      <c r="D1418" s="4" t="s">
        <v>3053</v>
      </c>
      <c r="E1418" s="4" t="s">
        <v>2986</v>
      </c>
      <c r="F1418" s="4" t="s">
        <v>2709</v>
      </c>
      <c r="G1418" s="4" t="s">
        <v>3054</v>
      </c>
      <c r="H1418" s="4"/>
      <c r="I1418" s="24">
        <v>50</v>
      </c>
      <c r="J1418" s="24">
        <v>28.3</v>
      </c>
      <c r="K1418" s="24">
        <v>13.4</v>
      </c>
      <c r="L1418" s="24">
        <v>2.1</v>
      </c>
      <c r="M1418" s="24">
        <v>3.1</v>
      </c>
      <c r="O1418" s="24">
        <v>3.1</v>
      </c>
      <c r="X1418" s="24">
        <f t="shared" si="54"/>
        <v>50.000000000000007</v>
      </c>
      <c r="Y1418" s="8">
        <f t="shared" si="55"/>
        <v>0</v>
      </c>
      <c r="Z1418" s="4"/>
    </row>
    <row r="1419" spans="1:26" x14ac:dyDescent="0.25">
      <c r="A1419" s="34">
        <v>34</v>
      </c>
      <c r="B1419" s="31">
        <v>33</v>
      </c>
      <c r="C1419" s="4" t="s">
        <v>3043</v>
      </c>
      <c r="D1419" s="4" t="s">
        <v>2999</v>
      </c>
      <c r="E1419" s="4" t="s">
        <v>2986</v>
      </c>
      <c r="F1419" s="4" t="s">
        <v>2709</v>
      </c>
      <c r="G1419" s="4" t="s">
        <v>3044</v>
      </c>
      <c r="H1419" s="4" t="s">
        <v>1797</v>
      </c>
      <c r="I1419" s="24">
        <v>106</v>
      </c>
      <c r="J1419" s="24">
        <v>90</v>
      </c>
      <c r="K1419" s="24">
        <v>11</v>
      </c>
      <c r="O1419" s="24">
        <v>1.5</v>
      </c>
      <c r="P1419" s="24">
        <v>0.5</v>
      </c>
      <c r="U1419" s="24">
        <v>3</v>
      </c>
      <c r="X1419" s="24">
        <f t="shared" si="54"/>
        <v>106</v>
      </c>
      <c r="Y1419" s="8">
        <f t="shared" si="55"/>
        <v>0</v>
      </c>
      <c r="Z1419" s="4"/>
    </row>
    <row r="1420" spans="1:26" x14ac:dyDescent="0.25">
      <c r="A1420" s="34">
        <v>23</v>
      </c>
      <c r="B1420" s="31">
        <v>23</v>
      </c>
      <c r="C1420" s="4" t="s">
        <v>3026</v>
      </c>
      <c r="D1420" s="4" t="s">
        <v>2988</v>
      </c>
      <c r="E1420" s="4" t="s">
        <v>2986</v>
      </c>
      <c r="F1420" s="4" t="s">
        <v>2709</v>
      </c>
      <c r="G1420" s="4" t="s">
        <v>668</v>
      </c>
      <c r="H1420" s="4" t="s">
        <v>369</v>
      </c>
      <c r="I1420" s="24">
        <v>149.4</v>
      </c>
      <c r="J1420" s="24">
        <v>84.3</v>
      </c>
      <c r="K1420" s="24">
        <v>56.9</v>
      </c>
      <c r="L1420" s="24">
        <v>4.4000000000000004</v>
      </c>
      <c r="M1420" s="24">
        <v>1.3</v>
      </c>
      <c r="O1420" s="24">
        <v>2</v>
      </c>
      <c r="P1420" s="24">
        <v>0.5</v>
      </c>
      <c r="X1420" s="24">
        <f t="shared" si="54"/>
        <v>149.4</v>
      </c>
      <c r="Y1420" s="8">
        <f t="shared" si="55"/>
        <v>0</v>
      </c>
      <c r="Z1420" s="11"/>
    </row>
    <row r="1421" spans="1:26" x14ac:dyDescent="0.25">
      <c r="A1421" s="34">
        <v>26</v>
      </c>
      <c r="B1421" s="31">
        <v>26</v>
      </c>
      <c r="C1421" s="5" t="s">
        <v>3029</v>
      </c>
      <c r="D1421" s="4" t="s">
        <v>2999</v>
      </c>
      <c r="E1421" s="4" t="s">
        <v>2986</v>
      </c>
      <c r="F1421" s="4" t="s">
        <v>2709</v>
      </c>
      <c r="G1421" s="5" t="s">
        <v>3030</v>
      </c>
      <c r="H1421" s="4"/>
      <c r="I1421" s="24">
        <v>61.9</v>
      </c>
      <c r="J1421" s="24">
        <v>56.7</v>
      </c>
      <c r="K1421" s="24">
        <v>4.7</v>
      </c>
      <c r="Q1421" s="24">
        <v>0.5</v>
      </c>
      <c r="X1421" s="24">
        <f t="shared" si="54"/>
        <v>61.900000000000006</v>
      </c>
      <c r="Y1421" s="8">
        <f t="shared" si="55"/>
        <v>0</v>
      </c>
      <c r="Z1421" s="4"/>
    </row>
    <row r="1422" spans="1:26" x14ac:dyDescent="0.25">
      <c r="A1422" s="34">
        <v>49</v>
      </c>
      <c r="B1422" s="31">
        <v>49</v>
      </c>
      <c r="C1422" s="4" t="s">
        <v>3065</v>
      </c>
      <c r="D1422" s="4" t="s">
        <v>3005</v>
      </c>
      <c r="E1422" s="4" t="s">
        <v>2986</v>
      </c>
      <c r="F1422" s="4" t="s">
        <v>2709</v>
      </c>
      <c r="G1422" s="4" t="s">
        <v>3066</v>
      </c>
      <c r="H1422" s="4" t="s">
        <v>441</v>
      </c>
      <c r="I1422" s="24">
        <v>88.9</v>
      </c>
      <c r="J1422" s="24">
        <v>26.8</v>
      </c>
      <c r="K1422" s="24">
        <v>6.6</v>
      </c>
      <c r="L1422" s="24">
        <v>6.3</v>
      </c>
      <c r="M1422" s="24">
        <v>1</v>
      </c>
      <c r="O1422" s="24">
        <v>1</v>
      </c>
      <c r="T1422" s="24">
        <v>47.2</v>
      </c>
      <c r="X1422" s="24">
        <f t="shared" si="54"/>
        <v>88.9</v>
      </c>
      <c r="Y1422" s="8">
        <f t="shared" si="55"/>
        <v>0</v>
      </c>
      <c r="Z1422" s="4"/>
    </row>
    <row r="1423" spans="1:26" x14ac:dyDescent="0.25">
      <c r="A1423" s="34">
        <v>3</v>
      </c>
      <c r="B1423" s="31">
        <v>3</v>
      </c>
      <c r="C1423" s="4" t="s">
        <v>2990</v>
      </c>
      <c r="D1423" s="4" t="s">
        <v>2991</v>
      </c>
      <c r="E1423" s="4" t="s">
        <v>2986</v>
      </c>
      <c r="F1423" s="4" t="s">
        <v>2709</v>
      </c>
      <c r="G1423" s="4" t="s">
        <v>2992</v>
      </c>
      <c r="H1423" s="4" t="s">
        <v>485</v>
      </c>
      <c r="I1423" s="24">
        <v>107.5</v>
      </c>
      <c r="J1423" s="24">
        <v>60.4</v>
      </c>
      <c r="K1423" s="24">
        <v>18.5</v>
      </c>
      <c r="L1423" s="24">
        <v>2.4</v>
      </c>
      <c r="M1423" s="24">
        <v>1.5</v>
      </c>
      <c r="O1423" s="24">
        <v>1.1000000000000001</v>
      </c>
      <c r="P1423" s="24">
        <v>0.5</v>
      </c>
      <c r="Q1423" s="24">
        <v>8.1</v>
      </c>
      <c r="T1423" s="24">
        <v>15</v>
      </c>
      <c r="X1423" s="24">
        <f t="shared" si="54"/>
        <v>107.5</v>
      </c>
      <c r="Y1423" s="8">
        <f t="shared" si="55"/>
        <v>0</v>
      </c>
      <c r="Z1423" s="4"/>
    </row>
    <row r="1424" spans="1:26" x14ac:dyDescent="0.25">
      <c r="A1424" s="34">
        <v>31</v>
      </c>
      <c r="B1424" s="31">
        <v>30</v>
      </c>
      <c r="C1424" s="4" t="s">
        <v>3037</v>
      </c>
      <c r="D1424" s="4" t="s">
        <v>3038</v>
      </c>
      <c r="E1424" s="4" t="s">
        <v>2986</v>
      </c>
      <c r="F1424" s="4" t="s">
        <v>2709</v>
      </c>
      <c r="G1424" s="4" t="s">
        <v>3039</v>
      </c>
      <c r="H1424" s="4" t="s">
        <v>558</v>
      </c>
      <c r="I1424" s="24">
        <v>204.6</v>
      </c>
      <c r="J1424" s="24">
        <v>132.69999999999999</v>
      </c>
      <c r="K1424" s="24">
        <v>25.8</v>
      </c>
      <c r="L1424" s="24">
        <v>1.3</v>
      </c>
      <c r="M1424" s="24">
        <v>8.3000000000000007</v>
      </c>
      <c r="O1424" s="24">
        <v>2</v>
      </c>
      <c r="P1424" s="24">
        <v>0.4</v>
      </c>
      <c r="Q1424" s="24">
        <v>1.5</v>
      </c>
      <c r="T1424" s="24">
        <v>32.6</v>
      </c>
      <c r="X1424" s="24">
        <f t="shared" si="54"/>
        <v>204.60000000000002</v>
      </c>
      <c r="Y1424" s="8">
        <f t="shared" si="55"/>
        <v>0</v>
      </c>
      <c r="Z1424" s="4"/>
    </row>
    <row r="1425" spans="1:26" x14ac:dyDescent="0.25">
      <c r="A1425" s="34">
        <v>10</v>
      </c>
      <c r="B1425" s="31">
        <v>10</v>
      </c>
      <c r="C1425" s="4" t="s">
        <v>3007</v>
      </c>
      <c r="D1425" s="4" t="s">
        <v>3007</v>
      </c>
      <c r="E1425" s="4" t="s">
        <v>2986</v>
      </c>
      <c r="F1425" s="4" t="s">
        <v>2709</v>
      </c>
      <c r="G1425" s="4" t="s">
        <v>3008</v>
      </c>
      <c r="H1425" s="4"/>
      <c r="I1425" s="24">
        <v>306.60000000000002</v>
      </c>
      <c r="J1425" s="24">
        <v>23.7</v>
      </c>
      <c r="K1425" s="24">
        <v>14</v>
      </c>
      <c r="L1425" s="24">
        <v>5</v>
      </c>
      <c r="M1425" s="24">
        <v>5</v>
      </c>
      <c r="N1425" s="24">
        <v>37</v>
      </c>
      <c r="O1425" s="24">
        <v>12.9</v>
      </c>
      <c r="P1425" s="24">
        <v>1</v>
      </c>
      <c r="T1425" s="24">
        <v>204</v>
      </c>
      <c r="U1425" s="24">
        <v>4</v>
      </c>
      <c r="X1425" s="24">
        <f t="shared" si="54"/>
        <v>306.60000000000002</v>
      </c>
      <c r="Y1425" s="8">
        <f t="shared" si="55"/>
        <v>0</v>
      </c>
      <c r="Z1425" s="4"/>
    </row>
    <row r="1426" spans="1:26" x14ac:dyDescent="0.25">
      <c r="A1426" s="34">
        <v>45</v>
      </c>
      <c r="B1426" s="31">
        <v>45</v>
      </c>
      <c r="C1426" s="4" t="s">
        <v>3058</v>
      </c>
      <c r="D1426" s="4" t="s">
        <v>2994</v>
      </c>
      <c r="E1426" s="4" t="s">
        <v>2986</v>
      </c>
      <c r="F1426" s="4" t="s">
        <v>2709</v>
      </c>
      <c r="G1426" s="4" t="s">
        <v>3059</v>
      </c>
      <c r="H1426" s="4"/>
      <c r="I1426" s="24">
        <v>135.19999999999999</v>
      </c>
      <c r="J1426" s="24">
        <v>126</v>
      </c>
      <c r="K1426" s="24">
        <v>2.7</v>
      </c>
      <c r="L1426" s="24">
        <v>2.7</v>
      </c>
      <c r="N1426" s="24">
        <v>0.2</v>
      </c>
      <c r="O1426" s="24">
        <v>1.6</v>
      </c>
      <c r="Q1426" s="24">
        <v>2</v>
      </c>
      <c r="X1426" s="24">
        <f t="shared" si="54"/>
        <v>135.19999999999996</v>
      </c>
      <c r="Y1426" s="8">
        <f t="shared" si="55"/>
        <v>0</v>
      </c>
      <c r="Z1426" s="4"/>
    </row>
    <row r="1427" spans="1:26" x14ac:dyDescent="0.25">
      <c r="A1427" s="34">
        <v>58</v>
      </c>
      <c r="B1427" s="31">
        <v>58</v>
      </c>
      <c r="C1427" s="4" t="s">
        <v>3079</v>
      </c>
      <c r="D1427" s="4" t="s">
        <v>2991</v>
      </c>
      <c r="E1427" s="4" t="s">
        <v>2986</v>
      </c>
      <c r="F1427" s="4" t="s">
        <v>2709</v>
      </c>
      <c r="G1427" s="4" t="s">
        <v>1768</v>
      </c>
      <c r="H1427" s="4"/>
      <c r="I1427" s="24">
        <v>114</v>
      </c>
      <c r="J1427" s="24">
        <v>103.4</v>
      </c>
      <c r="K1427" s="24">
        <v>3.9</v>
      </c>
      <c r="L1427" s="24">
        <v>2.1</v>
      </c>
      <c r="M1427" s="24">
        <v>3.5</v>
      </c>
      <c r="O1427" s="24">
        <v>0.9</v>
      </c>
      <c r="Q1427" s="24">
        <v>0.2</v>
      </c>
      <c r="X1427" s="24">
        <f t="shared" si="54"/>
        <v>114.00000000000001</v>
      </c>
      <c r="Y1427" s="8">
        <f t="shared" si="55"/>
        <v>0</v>
      </c>
      <c r="Z1427" s="4"/>
    </row>
    <row r="1428" spans="1:26" x14ac:dyDescent="0.25">
      <c r="A1428" s="34">
        <v>13</v>
      </c>
      <c r="B1428" s="31">
        <v>13</v>
      </c>
      <c r="C1428" s="4" t="s">
        <v>3012</v>
      </c>
      <c r="D1428" s="4" t="s">
        <v>3005</v>
      </c>
      <c r="E1428" s="4" t="s">
        <v>2986</v>
      </c>
      <c r="F1428" s="4" t="s">
        <v>2709</v>
      </c>
      <c r="G1428" s="4" t="s">
        <v>2777</v>
      </c>
      <c r="H1428" s="4"/>
      <c r="I1428" s="24">
        <v>88.6</v>
      </c>
      <c r="J1428" s="24">
        <v>65.400000000000006</v>
      </c>
      <c r="K1428" s="24">
        <v>9.1999999999999993</v>
      </c>
      <c r="L1428" s="24">
        <v>7.5</v>
      </c>
      <c r="M1428" s="24">
        <v>5.2</v>
      </c>
      <c r="O1428" s="24">
        <v>0.3</v>
      </c>
      <c r="P1428" s="24">
        <v>0.5</v>
      </c>
      <c r="T1428" s="24">
        <v>0.5</v>
      </c>
      <c r="X1428" s="24">
        <f t="shared" si="54"/>
        <v>88.600000000000009</v>
      </c>
      <c r="Y1428" s="8">
        <f t="shared" si="55"/>
        <v>0</v>
      </c>
      <c r="Z1428" s="4"/>
    </row>
    <row r="1429" spans="1:26" x14ac:dyDescent="0.25">
      <c r="A1429" s="34">
        <v>50</v>
      </c>
      <c r="B1429" s="31">
        <v>50</v>
      </c>
      <c r="C1429" s="4" t="s">
        <v>2999</v>
      </c>
      <c r="D1429" s="4" t="s">
        <v>2999</v>
      </c>
      <c r="E1429" s="4" t="s">
        <v>2986</v>
      </c>
      <c r="F1429" s="4" t="s">
        <v>2709</v>
      </c>
      <c r="G1429" s="4" t="s">
        <v>2178</v>
      </c>
      <c r="H1429" s="4" t="s">
        <v>2584</v>
      </c>
      <c r="I1429" s="24">
        <v>159.6</v>
      </c>
      <c r="J1429" s="24">
        <v>144.5</v>
      </c>
      <c r="K1429" s="24">
        <v>7</v>
      </c>
      <c r="M1429" s="24">
        <v>3.7</v>
      </c>
      <c r="O1429" s="24">
        <v>1.9</v>
      </c>
      <c r="U1429" s="24">
        <v>2.5</v>
      </c>
      <c r="X1429" s="24">
        <f t="shared" si="54"/>
        <v>159.6</v>
      </c>
      <c r="Y1429" s="8">
        <f t="shared" si="55"/>
        <v>0</v>
      </c>
      <c r="Z1429" s="4"/>
    </row>
    <row r="1430" spans="1:26" x14ac:dyDescent="0.25">
      <c r="A1430" s="34">
        <v>38</v>
      </c>
      <c r="B1430" s="31">
        <v>37</v>
      </c>
      <c r="C1430" s="4" t="s">
        <v>1672</v>
      </c>
      <c r="D1430" s="4" t="s">
        <v>2985</v>
      </c>
      <c r="E1430" s="4" t="s">
        <v>2986</v>
      </c>
      <c r="F1430" s="4" t="s">
        <v>2709</v>
      </c>
      <c r="G1430" s="4" t="s">
        <v>215</v>
      </c>
      <c r="H1430" s="4" t="s">
        <v>2597</v>
      </c>
      <c r="I1430" s="24">
        <v>133.19999999999999</v>
      </c>
      <c r="J1430" s="24">
        <v>76.099999999999994</v>
      </c>
      <c r="K1430" s="24">
        <v>50.4</v>
      </c>
      <c r="L1430" s="24">
        <v>0.4</v>
      </c>
      <c r="M1430" s="24">
        <v>5.3</v>
      </c>
      <c r="O1430" s="24">
        <v>0.5</v>
      </c>
      <c r="Q1430" s="24">
        <v>0.5</v>
      </c>
      <c r="X1430" s="24">
        <f t="shared" si="54"/>
        <v>133.20000000000002</v>
      </c>
      <c r="Y1430" s="8">
        <f t="shared" si="55"/>
        <v>0</v>
      </c>
      <c r="Z1430" s="4"/>
    </row>
    <row r="1431" spans="1:26" x14ac:dyDescent="0.25">
      <c r="A1431" s="34">
        <v>48</v>
      </c>
      <c r="B1431" s="31">
        <v>48</v>
      </c>
      <c r="C1431" s="4" t="s">
        <v>2761</v>
      </c>
      <c r="D1431" s="4" t="s">
        <v>3038</v>
      </c>
      <c r="E1431" s="4" t="s">
        <v>2986</v>
      </c>
      <c r="F1431" s="4" t="s">
        <v>2709</v>
      </c>
      <c r="G1431" s="4" t="s">
        <v>3064</v>
      </c>
      <c r="H1431" s="4" t="s">
        <v>283</v>
      </c>
      <c r="I1431" s="24">
        <v>60.5</v>
      </c>
      <c r="J1431" s="24">
        <v>29.3</v>
      </c>
      <c r="K1431" s="24">
        <v>5.7</v>
      </c>
      <c r="L1431" s="24">
        <v>0.5</v>
      </c>
      <c r="M1431" s="24">
        <v>3</v>
      </c>
      <c r="O1431" s="24">
        <v>0.8</v>
      </c>
      <c r="T1431" s="24">
        <v>21.2</v>
      </c>
      <c r="X1431" s="24">
        <f t="shared" si="54"/>
        <v>60.5</v>
      </c>
      <c r="Y1431" s="8">
        <f t="shared" si="55"/>
        <v>0</v>
      </c>
      <c r="Z1431" s="4"/>
    </row>
    <row r="1432" spans="1:26" x14ac:dyDescent="0.25">
      <c r="A1432" s="34">
        <v>56</v>
      </c>
      <c r="B1432" s="31">
        <v>56</v>
      </c>
      <c r="C1432" s="4" t="s">
        <v>2702</v>
      </c>
      <c r="D1432" s="4" t="s">
        <v>2988</v>
      </c>
      <c r="E1432" s="4" t="s">
        <v>2986</v>
      </c>
      <c r="F1432" s="4" t="s">
        <v>2709</v>
      </c>
      <c r="G1432" s="4" t="s">
        <v>3076</v>
      </c>
      <c r="H1432" s="4" t="s">
        <v>286</v>
      </c>
      <c r="I1432" s="24">
        <v>52</v>
      </c>
      <c r="J1432" s="24">
        <v>40</v>
      </c>
      <c r="K1432" s="24">
        <v>2.5</v>
      </c>
      <c r="L1432" s="24">
        <v>2.5</v>
      </c>
      <c r="M1432" s="24">
        <v>2</v>
      </c>
      <c r="O1432" s="24">
        <v>4.5</v>
      </c>
      <c r="P1432" s="24">
        <v>0.5</v>
      </c>
      <c r="X1432" s="24">
        <f t="shared" si="54"/>
        <v>52</v>
      </c>
      <c r="Y1432" s="8">
        <f t="shared" si="55"/>
        <v>0</v>
      </c>
      <c r="Z1432" s="4"/>
    </row>
    <row r="1433" spans="1:26" x14ac:dyDescent="0.25">
      <c r="A1433" s="34">
        <v>1</v>
      </c>
      <c r="B1433" s="31">
        <v>1</v>
      </c>
      <c r="C1433" s="4" t="s">
        <v>2984</v>
      </c>
      <c r="D1433" s="4" t="s">
        <v>2985</v>
      </c>
      <c r="E1433" s="4" t="s">
        <v>2986</v>
      </c>
      <c r="F1433" s="4" t="s">
        <v>2709</v>
      </c>
      <c r="G1433" s="4" t="s">
        <v>2187</v>
      </c>
      <c r="H1433" s="4" t="s">
        <v>972</v>
      </c>
      <c r="I1433" s="24">
        <v>1080</v>
      </c>
      <c r="J1433" s="24">
        <v>469.5</v>
      </c>
      <c r="K1433" s="24">
        <v>85</v>
      </c>
      <c r="L1433" s="24">
        <v>23</v>
      </c>
      <c r="M1433" s="24">
        <v>14.2</v>
      </c>
      <c r="N1433" s="24">
        <v>6</v>
      </c>
      <c r="O1433" s="24">
        <v>12.7</v>
      </c>
      <c r="P1433" s="24">
        <v>15</v>
      </c>
      <c r="Q1433" s="24">
        <v>0.1</v>
      </c>
      <c r="T1433" s="24">
        <v>448</v>
      </c>
      <c r="U1433" s="24">
        <v>6.5</v>
      </c>
      <c r="X1433" s="24">
        <f t="shared" si="54"/>
        <v>1080</v>
      </c>
      <c r="Y1433" s="8">
        <f t="shared" si="55"/>
        <v>0</v>
      </c>
      <c r="Z1433" s="4"/>
    </row>
    <row r="1434" spans="1:26" x14ac:dyDescent="0.25">
      <c r="A1434" s="34">
        <v>24</v>
      </c>
      <c r="B1434" s="31">
        <v>24</v>
      </c>
      <c r="C1434" s="4" t="s">
        <v>3027</v>
      </c>
      <c r="D1434" s="4" t="s">
        <v>2985</v>
      </c>
      <c r="E1434" s="4" t="s">
        <v>2986</v>
      </c>
      <c r="F1434" s="4" t="s">
        <v>2709</v>
      </c>
      <c r="G1434" s="4" t="s">
        <v>2187</v>
      </c>
      <c r="H1434" s="4" t="s">
        <v>972</v>
      </c>
      <c r="I1434" s="24">
        <v>164.9</v>
      </c>
      <c r="J1434" s="24">
        <v>111.2</v>
      </c>
      <c r="M1434" s="24">
        <v>1.1000000000000001</v>
      </c>
      <c r="N1434" s="24">
        <v>1.7</v>
      </c>
      <c r="O1434" s="24">
        <v>0.9</v>
      </c>
      <c r="T1434" s="24">
        <v>50</v>
      </c>
      <c r="X1434" s="24">
        <f t="shared" si="54"/>
        <v>164.9</v>
      </c>
      <c r="Y1434" s="8">
        <f t="shared" si="55"/>
        <v>0</v>
      </c>
      <c r="Z1434" s="4"/>
    </row>
    <row r="1435" spans="1:26" x14ac:dyDescent="0.25">
      <c r="A1435" s="34">
        <v>8</v>
      </c>
      <c r="B1435" s="31">
        <v>8</v>
      </c>
      <c r="C1435" s="4" t="s">
        <v>3002</v>
      </c>
      <c r="D1435" s="4" t="s">
        <v>2994</v>
      </c>
      <c r="E1435" s="4" t="s">
        <v>2986</v>
      </c>
      <c r="F1435" s="4" t="s">
        <v>2709</v>
      </c>
      <c r="G1435" s="4" t="s">
        <v>3003</v>
      </c>
      <c r="H1435" s="4"/>
      <c r="I1435" s="24">
        <v>55</v>
      </c>
      <c r="J1435" s="24">
        <v>29</v>
      </c>
      <c r="K1435" s="24">
        <v>15</v>
      </c>
      <c r="L1435" s="24">
        <v>2.5</v>
      </c>
      <c r="M1435" s="24">
        <v>1</v>
      </c>
      <c r="O1435" s="24">
        <v>2</v>
      </c>
      <c r="P1435" s="24">
        <v>1</v>
      </c>
      <c r="Q1435" s="24">
        <v>2</v>
      </c>
      <c r="T1435" s="24">
        <v>2.5</v>
      </c>
      <c r="X1435" s="24">
        <f t="shared" si="54"/>
        <v>55</v>
      </c>
      <c r="Y1435" s="8">
        <f t="shared" si="55"/>
        <v>0</v>
      </c>
      <c r="Z1435" s="4"/>
    </row>
    <row r="1436" spans="1:26" x14ac:dyDescent="0.25">
      <c r="A1436" s="34">
        <v>54</v>
      </c>
      <c r="B1436" s="31">
        <v>54</v>
      </c>
      <c r="C1436" s="4" t="s">
        <v>3072</v>
      </c>
      <c r="D1436" s="4" t="s">
        <v>3038</v>
      </c>
      <c r="E1436" s="4" t="s">
        <v>2986</v>
      </c>
      <c r="F1436" s="4" t="s">
        <v>2709</v>
      </c>
      <c r="G1436" s="4" t="s">
        <v>3073</v>
      </c>
      <c r="H1436" s="4" t="s">
        <v>13</v>
      </c>
      <c r="I1436" s="24">
        <v>57.3</v>
      </c>
      <c r="J1436" s="24">
        <v>39.299999999999997</v>
      </c>
      <c r="K1436" s="24">
        <v>6</v>
      </c>
      <c r="L1436" s="24">
        <v>3.2</v>
      </c>
      <c r="M1436" s="24">
        <v>5.4</v>
      </c>
      <c r="O1436" s="24">
        <v>2.1</v>
      </c>
      <c r="P1436" s="24">
        <v>0.4</v>
      </c>
      <c r="Q1436" s="24">
        <v>0.9</v>
      </c>
      <c r="X1436" s="24">
        <f t="shared" si="54"/>
        <v>57.3</v>
      </c>
      <c r="Y1436" s="8">
        <f t="shared" si="55"/>
        <v>0</v>
      </c>
      <c r="Z1436" s="4"/>
    </row>
    <row r="1437" spans="1:26" x14ac:dyDescent="0.25">
      <c r="A1437" s="34">
        <v>5</v>
      </c>
      <c r="B1437" s="31">
        <v>5</v>
      </c>
      <c r="C1437" s="4" t="s">
        <v>2996</v>
      </c>
      <c r="D1437" s="4" t="s">
        <v>2997</v>
      </c>
      <c r="E1437" s="4" t="s">
        <v>2986</v>
      </c>
      <c r="F1437" s="4" t="s">
        <v>2709</v>
      </c>
      <c r="G1437" s="4" t="s">
        <v>1143</v>
      </c>
      <c r="H1437" s="4" t="s">
        <v>429</v>
      </c>
      <c r="I1437" s="24">
        <v>117</v>
      </c>
      <c r="J1437" s="24">
        <v>89.1</v>
      </c>
      <c r="K1437" s="24">
        <v>12.6</v>
      </c>
      <c r="M1437" s="24">
        <v>2.2999999999999998</v>
      </c>
      <c r="N1437" s="24">
        <v>3.6</v>
      </c>
      <c r="O1437" s="24">
        <v>1.3</v>
      </c>
      <c r="P1437" s="24">
        <v>1</v>
      </c>
      <c r="Q1437" s="24">
        <v>6</v>
      </c>
      <c r="U1437" s="24">
        <v>1.1000000000000001</v>
      </c>
      <c r="X1437" s="24">
        <f t="shared" si="54"/>
        <v>116.99999999999997</v>
      </c>
      <c r="Y1437" s="8">
        <f t="shared" si="55"/>
        <v>0</v>
      </c>
      <c r="Z1437" s="4"/>
    </row>
    <row r="1438" spans="1:26" x14ac:dyDescent="0.25">
      <c r="A1438" s="34">
        <v>20</v>
      </c>
      <c r="B1438" s="31">
        <v>20</v>
      </c>
      <c r="C1438" s="4" t="s">
        <v>3023</v>
      </c>
      <c r="D1438" s="4" t="s">
        <v>2991</v>
      </c>
      <c r="E1438" s="4" t="s">
        <v>2986</v>
      </c>
      <c r="F1438" s="4" t="s">
        <v>2709</v>
      </c>
      <c r="G1438" s="4" t="s">
        <v>2840</v>
      </c>
      <c r="H1438" s="4" t="s">
        <v>286</v>
      </c>
      <c r="I1438" s="24">
        <v>385</v>
      </c>
      <c r="J1438" s="24">
        <v>134</v>
      </c>
      <c r="K1438" s="24">
        <v>30</v>
      </c>
      <c r="L1438" s="24">
        <v>9.5</v>
      </c>
      <c r="M1438" s="24">
        <v>3</v>
      </c>
      <c r="O1438" s="24">
        <v>2</v>
      </c>
      <c r="Q1438" s="24">
        <v>1.5</v>
      </c>
      <c r="T1438" s="24">
        <v>195</v>
      </c>
      <c r="X1438" s="24">
        <f t="shared" si="54"/>
        <v>375</v>
      </c>
      <c r="Y1438" s="8">
        <f t="shared" si="55"/>
        <v>10</v>
      </c>
      <c r="Z1438" s="4"/>
    </row>
    <row r="1439" spans="1:26" x14ac:dyDescent="0.25">
      <c r="A1439" s="34">
        <v>61</v>
      </c>
      <c r="B1439" s="31">
        <v>61</v>
      </c>
      <c r="C1439" s="4" t="s">
        <v>2854</v>
      </c>
      <c r="D1439" s="4" t="s">
        <v>2991</v>
      </c>
      <c r="E1439" s="4" t="s">
        <v>2986</v>
      </c>
      <c r="F1439" s="4" t="s">
        <v>2709</v>
      </c>
      <c r="G1439" s="4" t="s">
        <v>2840</v>
      </c>
      <c r="H1439" s="4" t="s">
        <v>429</v>
      </c>
      <c r="I1439" s="24">
        <v>136.19999999999999</v>
      </c>
      <c r="J1439" s="24">
        <v>99.5</v>
      </c>
      <c r="K1439" s="24">
        <v>25</v>
      </c>
      <c r="L1439" s="24">
        <v>4.3</v>
      </c>
      <c r="M1439" s="24">
        <v>2.2999999999999998</v>
      </c>
      <c r="O1439" s="24">
        <v>1.7</v>
      </c>
      <c r="Q1439" s="24">
        <v>2.8</v>
      </c>
      <c r="U1439" s="24">
        <v>0.6</v>
      </c>
      <c r="X1439" s="24">
        <f t="shared" si="54"/>
        <v>136.20000000000002</v>
      </c>
      <c r="Y1439" s="8">
        <f t="shared" si="55"/>
        <v>0</v>
      </c>
      <c r="Z1439" s="4"/>
    </row>
    <row r="1440" spans="1:26" x14ac:dyDescent="0.25">
      <c r="A1440" s="34">
        <v>32</v>
      </c>
      <c r="B1440" s="31">
        <v>31</v>
      </c>
      <c r="C1440" s="4" t="s">
        <v>3040</v>
      </c>
      <c r="D1440" s="4" t="s">
        <v>3038</v>
      </c>
      <c r="E1440" s="4" t="s">
        <v>2986</v>
      </c>
      <c r="F1440" s="4" t="s">
        <v>2709</v>
      </c>
      <c r="G1440" s="4" t="s">
        <v>3041</v>
      </c>
      <c r="H1440" s="4" t="s">
        <v>19</v>
      </c>
      <c r="I1440" s="24">
        <v>122.7</v>
      </c>
      <c r="J1440" s="24">
        <v>60.3</v>
      </c>
      <c r="K1440" s="24">
        <v>13.1</v>
      </c>
      <c r="L1440" s="24">
        <v>2.8</v>
      </c>
      <c r="M1440" s="24">
        <v>6</v>
      </c>
      <c r="O1440" s="24">
        <v>4</v>
      </c>
      <c r="P1440" s="24">
        <v>10</v>
      </c>
      <c r="T1440" s="24">
        <v>26.5</v>
      </c>
      <c r="X1440" s="24">
        <f t="shared" si="54"/>
        <v>122.69999999999999</v>
      </c>
      <c r="Y1440" s="8">
        <f t="shared" si="55"/>
        <v>0</v>
      </c>
      <c r="Z1440" s="4"/>
    </row>
    <row r="1441" spans="1:26" x14ac:dyDescent="0.25">
      <c r="A1441" s="34">
        <v>57</v>
      </c>
      <c r="B1441" s="31">
        <v>57</v>
      </c>
      <c r="C1441" s="4" t="s">
        <v>3077</v>
      </c>
      <c r="D1441" s="4" t="s">
        <v>2988</v>
      </c>
      <c r="E1441" s="4" t="s">
        <v>2986</v>
      </c>
      <c r="F1441" s="4" t="s">
        <v>2709</v>
      </c>
      <c r="G1441" s="4" t="s">
        <v>3078</v>
      </c>
      <c r="H1441" s="4"/>
      <c r="I1441" s="24">
        <v>97.3</v>
      </c>
      <c r="J1441" s="24">
        <v>69</v>
      </c>
      <c r="K1441" s="24">
        <v>7.9</v>
      </c>
      <c r="L1441" s="24">
        <v>8.1</v>
      </c>
      <c r="M1441" s="24">
        <v>2</v>
      </c>
      <c r="O1441" s="24">
        <v>2</v>
      </c>
      <c r="P1441" s="24">
        <v>1</v>
      </c>
      <c r="Q1441" s="24">
        <v>2.2999999999999998</v>
      </c>
      <c r="T1441" s="24">
        <v>4.5</v>
      </c>
      <c r="U1441" s="24">
        <v>0.5</v>
      </c>
      <c r="X1441" s="24">
        <f t="shared" si="54"/>
        <v>97.3</v>
      </c>
      <c r="Y1441" s="8">
        <f t="shared" si="55"/>
        <v>0</v>
      </c>
      <c r="Z1441" s="4"/>
    </row>
    <row r="1442" spans="1:26" x14ac:dyDescent="0.25">
      <c r="A1442" s="34">
        <v>19</v>
      </c>
      <c r="B1442" s="31">
        <v>19</v>
      </c>
      <c r="C1442" s="4" t="s">
        <v>3021</v>
      </c>
      <c r="D1442" s="4" t="s">
        <v>2999</v>
      </c>
      <c r="E1442" s="4" t="s">
        <v>2986</v>
      </c>
      <c r="F1442" s="4" t="s">
        <v>2709</v>
      </c>
      <c r="G1442" s="4" t="s">
        <v>3022</v>
      </c>
      <c r="H1442" s="4" t="s">
        <v>1164</v>
      </c>
      <c r="I1442" s="24">
        <v>240.9</v>
      </c>
      <c r="J1442" s="24">
        <v>196.4</v>
      </c>
      <c r="K1442" s="24">
        <v>36.700000000000003</v>
      </c>
      <c r="M1442" s="24">
        <v>4.7</v>
      </c>
      <c r="O1442" s="24">
        <v>2.8</v>
      </c>
      <c r="Q1442" s="24">
        <v>0.3</v>
      </c>
      <c r="X1442" s="24">
        <f t="shared" si="54"/>
        <v>240.90000000000003</v>
      </c>
      <c r="Y1442" s="8">
        <f t="shared" si="55"/>
        <v>0</v>
      </c>
      <c r="Z1442" s="4"/>
    </row>
    <row r="1443" spans="1:26" x14ac:dyDescent="0.25">
      <c r="A1443" s="34">
        <v>6</v>
      </c>
      <c r="B1443" s="31">
        <v>6</v>
      </c>
      <c r="C1443" s="4" t="s">
        <v>2998</v>
      </c>
      <c r="D1443" s="4" t="s">
        <v>2999</v>
      </c>
      <c r="E1443" s="4" t="s">
        <v>2986</v>
      </c>
      <c r="F1443" s="4" t="s">
        <v>2709</v>
      </c>
      <c r="G1443" s="4" t="s">
        <v>3000</v>
      </c>
      <c r="H1443" s="4" t="s">
        <v>216</v>
      </c>
      <c r="I1443" s="24">
        <v>175</v>
      </c>
      <c r="J1443" s="24">
        <v>125.7</v>
      </c>
      <c r="K1443" s="24">
        <v>23</v>
      </c>
      <c r="L1443" s="24">
        <v>10.3</v>
      </c>
      <c r="M1443" s="24">
        <v>5</v>
      </c>
      <c r="N1443" s="24">
        <v>3.5</v>
      </c>
      <c r="O1443" s="24">
        <v>5</v>
      </c>
      <c r="P1443" s="24">
        <v>2.5</v>
      </c>
      <c r="X1443" s="24">
        <f t="shared" si="54"/>
        <v>175</v>
      </c>
      <c r="Y1443" s="8">
        <f t="shared" si="55"/>
        <v>0</v>
      </c>
      <c r="Z1443" s="4"/>
    </row>
    <row r="1444" spans="1:26" x14ac:dyDescent="0.25">
      <c r="A1444" s="34">
        <v>40</v>
      </c>
      <c r="B1444" s="31">
        <v>39</v>
      </c>
      <c r="C1444" s="4" t="s">
        <v>3050</v>
      </c>
      <c r="D1444" s="4" t="s">
        <v>2997</v>
      </c>
      <c r="E1444" s="4" t="s">
        <v>2986</v>
      </c>
      <c r="F1444" s="4" t="s">
        <v>2709</v>
      </c>
      <c r="G1444" s="4" t="s">
        <v>3051</v>
      </c>
      <c r="H1444" s="4" t="s">
        <v>176</v>
      </c>
      <c r="I1444" s="24">
        <v>88.8</v>
      </c>
      <c r="J1444" s="24">
        <v>39.4</v>
      </c>
      <c r="K1444" s="24">
        <v>13.5</v>
      </c>
      <c r="M1444" s="24">
        <v>1.2</v>
      </c>
      <c r="N1444" s="24">
        <v>14.7</v>
      </c>
      <c r="O1444" s="24">
        <v>4.8</v>
      </c>
      <c r="P1444" s="24">
        <v>9.6</v>
      </c>
      <c r="Q1444" s="24">
        <v>5.6</v>
      </c>
      <c r="X1444" s="24">
        <f t="shared" si="54"/>
        <v>88.799999999999983</v>
      </c>
      <c r="Y1444" s="8">
        <f t="shared" si="55"/>
        <v>0</v>
      </c>
      <c r="Z1444" s="4"/>
    </row>
    <row r="1445" spans="1:26" x14ac:dyDescent="0.25">
      <c r="A1445" s="34">
        <v>28</v>
      </c>
      <c r="B1445" s="31">
        <v>27</v>
      </c>
      <c r="C1445" s="4" t="s">
        <v>3033</v>
      </c>
      <c r="D1445" s="4" t="s">
        <v>2985</v>
      </c>
      <c r="E1445" s="4" t="s">
        <v>2986</v>
      </c>
      <c r="F1445" s="4" t="s">
        <v>2709</v>
      </c>
      <c r="G1445" s="4" t="s">
        <v>3034</v>
      </c>
      <c r="H1445" s="4" t="s">
        <v>176</v>
      </c>
      <c r="I1445" s="24">
        <v>218.2</v>
      </c>
      <c r="J1445" s="24">
        <v>132.6</v>
      </c>
      <c r="K1445" s="24">
        <v>38.6</v>
      </c>
      <c r="M1445" s="24">
        <v>5</v>
      </c>
      <c r="O1445" s="24">
        <v>2</v>
      </c>
      <c r="P1445" s="24">
        <v>0.5</v>
      </c>
      <c r="Q1445" s="24">
        <v>0.8</v>
      </c>
      <c r="T1445" s="24">
        <v>38.700000000000003</v>
      </c>
      <c r="X1445" s="24">
        <f t="shared" si="54"/>
        <v>218.2</v>
      </c>
      <c r="Y1445" s="8">
        <f t="shared" si="55"/>
        <v>0</v>
      </c>
      <c r="Z1445" s="4"/>
    </row>
    <row r="1446" spans="1:26" x14ac:dyDescent="0.25">
      <c r="A1446" s="34">
        <v>35</v>
      </c>
      <c r="B1446" s="31">
        <v>34</v>
      </c>
      <c r="C1446" s="4" t="s">
        <v>3045</v>
      </c>
      <c r="D1446" s="4" t="s">
        <v>3014</v>
      </c>
      <c r="E1446" s="4" t="s">
        <v>2986</v>
      </c>
      <c r="F1446" s="4" t="s">
        <v>2709</v>
      </c>
      <c r="G1446" s="4" t="s">
        <v>15455</v>
      </c>
      <c r="H1446" s="4"/>
      <c r="I1446" s="24">
        <v>67.3</v>
      </c>
      <c r="J1446" s="24">
        <v>54.8</v>
      </c>
      <c r="K1446" s="24">
        <v>4.5</v>
      </c>
      <c r="L1446" s="24">
        <v>1.1000000000000001</v>
      </c>
      <c r="M1446" s="24">
        <v>2.9</v>
      </c>
      <c r="O1446" s="24">
        <v>2.5</v>
      </c>
      <c r="P1446" s="24">
        <v>0.2</v>
      </c>
      <c r="Q1446" s="24">
        <v>1.3</v>
      </c>
      <c r="X1446" s="24">
        <f t="shared" si="54"/>
        <v>67.3</v>
      </c>
      <c r="Y1446" s="8">
        <f t="shared" si="55"/>
        <v>0</v>
      </c>
      <c r="Z1446" s="4"/>
    </row>
    <row r="1447" spans="1:26" x14ac:dyDescent="0.25">
      <c r="A1447" s="34">
        <v>29</v>
      </c>
      <c r="B1447" s="31">
        <v>28</v>
      </c>
      <c r="C1447" s="4" t="s">
        <v>2530</v>
      </c>
      <c r="D1447" s="4" t="s">
        <v>2988</v>
      </c>
      <c r="E1447" s="4" t="s">
        <v>2986</v>
      </c>
      <c r="F1447" s="4" t="s">
        <v>2709</v>
      </c>
      <c r="G1447" s="4" t="s">
        <v>1879</v>
      </c>
      <c r="H1447" s="4" t="s">
        <v>39</v>
      </c>
      <c r="I1447" s="24">
        <v>151.19999999999999</v>
      </c>
      <c r="J1447" s="24">
        <v>95.4</v>
      </c>
      <c r="K1447" s="24">
        <v>11.2</v>
      </c>
      <c r="M1447" s="24">
        <v>3.9</v>
      </c>
      <c r="O1447" s="24">
        <v>3.8</v>
      </c>
      <c r="Q1447" s="24">
        <v>0.9</v>
      </c>
      <c r="T1447" s="24">
        <v>36</v>
      </c>
      <c r="X1447" s="24">
        <f t="shared" si="54"/>
        <v>151.20000000000002</v>
      </c>
      <c r="Y1447" s="8">
        <f t="shared" si="55"/>
        <v>0</v>
      </c>
      <c r="Z1447" s="4"/>
    </row>
    <row r="1448" spans="1:26" x14ac:dyDescent="0.25">
      <c r="A1448" s="34">
        <v>43</v>
      </c>
      <c r="B1448" s="31">
        <v>43</v>
      </c>
      <c r="C1448" s="4" t="s">
        <v>3055</v>
      </c>
      <c r="D1448" s="4" t="s">
        <v>2994</v>
      </c>
      <c r="E1448" s="4" t="s">
        <v>2986</v>
      </c>
      <c r="F1448" s="4" t="s">
        <v>2709</v>
      </c>
      <c r="G1448" s="4" t="s">
        <v>1729</v>
      </c>
      <c r="H1448" s="4" t="s">
        <v>19</v>
      </c>
      <c r="I1448" s="24">
        <v>71.099999999999994</v>
      </c>
      <c r="J1448" s="24">
        <v>59.9</v>
      </c>
      <c r="K1448" s="24">
        <v>1.5</v>
      </c>
      <c r="L1448" s="24">
        <v>3.4</v>
      </c>
      <c r="M1448" s="24">
        <v>1.8</v>
      </c>
      <c r="O1448" s="24">
        <v>1.4</v>
      </c>
      <c r="T1448" s="24">
        <v>3.1</v>
      </c>
      <c r="X1448" s="24">
        <f t="shared" si="54"/>
        <v>71.099999999999994</v>
      </c>
      <c r="Y1448" s="8">
        <f t="shared" si="55"/>
        <v>0</v>
      </c>
      <c r="Z1448" s="4"/>
    </row>
    <row r="1449" spans="1:26" x14ac:dyDescent="0.25">
      <c r="A1449" s="34">
        <v>22</v>
      </c>
      <c r="B1449" s="31">
        <v>22</v>
      </c>
      <c r="C1449" s="4" t="s">
        <v>3025</v>
      </c>
      <c r="D1449" s="4" t="s">
        <v>2999</v>
      </c>
      <c r="E1449" s="4" t="s">
        <v>2986</v>
      </c>
      <c r="F1449" s="4" t="s">
        <v>2709</v>
      </c>
      <c r="G1449" s="4" t="s">
        <v>15170</v>
      </c>
      <c r="H1449" s="4" t="s">
        <v>558</v>
      </c>
      <c r="I1449" s="24">
        <v>57.7</v>
      </c>
      <c r="J1449" s="24">
        <v>41</v>
      </c>
      <c r="K1449" s="24">
        <v>13.3</v>
      </c>
      <c r="M1449" s="24">
        <v>0.9</v>
      </c>
      <c r="O1449" s="24">
        <v>1</v>
      </c>
      <c r="P1449" s="24">
        <v>0.6</v>
      </c>
      <c r="T1449" s="24">
        <v>0.9</v>
      </c>
      <c r="X1449" s="24">
        <f t="shared" si="54"/>
        <v>57.699999999999996</v>
      </c>
      <c r="Y1449" s="8">
        <f t="shared" si="55"/>
        <v>0</v>
      </c>
      <c r="Z1449" s="4"/>
    </row>
    <row r="1450" spans="1:26" x14ac:dyDescent="0.25">
      <c r="A1450" s="34">
        <v>27</v>
      </c>
      <c r="B1450" s="31">
        <v>26</v>
      </c>
      <c r="C1450" s="4" t="s">
        <v>3031</v>
      </c>
      <c r="D1450" s="4" t="s">
        <v>2999</v>
      </c>
      <c r="E1450" s="4" t="s">
        <v>2986</v>
      </c>
      <c r="F1450" s="4" t="s">
        <v>2709</v>
      </c>
      <c r="G1450" s="5" t="s">
        <v>3032</v>
      </c>
      <c r="H1450" s="4" t="s">
        <v>1616</v>
      </c>
      <c r="I1450" s="24">
        <v>140.6</v>
      </c>
      <c r="J1450" s="24">
        <v>97.8</v>
      </c>
      <c r="K1450" s="24">
        <v>27</v>
      </c>
      <c r="M1450" s="24">
        <v>5.6</v>
      </c>
      <c r="O1450" s="24">
        <v>4.5</v>
      </c>
      <c r="Q1450" s="24">
        <v>1</v>
      </c>
      <c r="U1450" s="24">
        <v>4.7</v>
      </c>
      <c r="X1450" s="24">
        <f t="shared" si="54"/>
        <v>140.6</v>
      </c>
      <c r="Y1450" s="8">
        <f t="shared" si="55"/>
        <v>0</v>
      </c>
      <c r="Z1450" s="4"/>
    </row>
    <row r="1451" spans="1:26" x14ac:dyDescent="0.25">
      <c r="A1451" s="34">
        <v>11</v>
      </c>
      <c r="B1451" s="31">
        <v>11</v>
      </c>
      <c r="C1451" s="4" t="s">
        <v>3009</v>
      </c>
      <c r="D1451" s="4" t="s">
        <v>2999</v>
      </c>
      <c r="E1451" s="4" t="s">
        <v>2986</v>
      </c>
      <c r="F1451" s="4" t="s">
        <v>2709</v>
      </c>
      <c r="G1451" s="4" t="s">
        <v>3010</v>
      </c>
      <c r="H1451" s="4" t="s">
        <v>1446</v>
      </c>
      <c r="I1451" s="24">
        <v>172.6</v>
      </c>
      <c r="J1451" s="24">
        <v>140.4</v>
      </c>
      <c r="K1451" s="24">
        <v>20.399999999999999</v>
      </c>
      <c r="L1451" s="24">
        <v>1.4</v>
      </c>
      <c r="M1451" s="24">
        <v>2.2000000000000002</v>
      </c>
      <c r="N1451" s="24">
        <v>1.9</v>
      </c>
      <c r="O1451" s="24">
        <v>1.5</v>
      </c>
      <c r="P1451" s="24">
        <v>1.6</v>
      </c>
      <c r="T1451" s="24">
        <v>2.7</v>
      </c>
      <c r="U1451" s="24">
        <v>0.5</v>
      </c>
      <c r="X1451" s="24">
        <f t="shared" si="54"/>
        <v>172.6</v>
      </c>
      <c r="Y1451" s="8">
        <f t="shared" si="55"/>
        <v>0</v>
      </c>
      <c r="Z1451" s="4"/>
    </row>
    <row r="1452" spans="1:26" x14ac:dyDescent="0.25">
      <c r="A1452" s="34">
        <v>55</v>
      </c>
      <c r="B1452" s="31">
        <v>55</v>
      </c>
      <c r="C1452" s="4" t="s">
        <v>3074</v>
      </c>
      <c r="D1452" s="4" t="s">
        <v>3062</v>
      </c>
      <c r="E1452" s="4" t="s">
        <v>2986</v>
      </c>
      <c r="F1452" s="4" t="s">
        <v>2709</v>
      </c>
      <c r="G1452" s="4" t="s">
        <v>3075</v>
      </c>
      <c r="H1452" s="4" t="s">
        <v>13</v>
      </c>
      <c r="I1452" s="24">
        <v>63</v>
      </c>
      <c r="J1452" s="24">
        <v>50</v>
      </c>
      <c r="K1452" s="24">
        <v>7.9</v>
      </c>
      <c r="M1452" s="24">
        <v>2.1</v>
      </c>
      <c r="O1452" s="24">
        <v>2.7</v>
      </c>
      <c r="P1452" s="24">
        <v>0.3</v>
      </c>
      <c r="X1452" s="24">
        <f t="shared" si="54"/>
        <v>63</v>
      </c>
      <c r="Y1452" s="8">
        <f t="shared" si="55"/>
        <v>0</v>
      </c>
      <c r="Z1452" s="4"/>
    </row>
    <row r="1453" spans="1:26" x14ac:dyDescent="0.25">
      <c r="A1453" s="34">
        <v>4</v>
      </c>
      <c r="B1453" s="31">
        <v>4</v>
      </c>
      <c r="C1453" s="4" t="s">
        <v>2993</v>
      </c>
      <c r="D1453" s="4" t="s">
        <v>2994</v>
      </c>
      <c r="E1453" s="4" t="s">
        <v>2986</v>
      </c>
      <c r="F1453" s="4" t="s">
        <v>2709</v>
      </c>
      <c r="G1453" s="4" t="s">
        <v>2995</v>
      </c>
      <c r="H1453" s="4" t="s">
        <v>429</v>
      </c>
      <c r="I1453" s="24">
        <v>110.4</v>
      </c>
      <c r="J1453" s="24">
        <v>65.2</v>
      </c>
      <c r="K1453" s="24">
        <v>8.1999999999999993</v>
      </c>
      <c r="M1453" s="24">
        <v>4.5</v>
      </c>
      <c r="O1453" s="24">
        <v>2.5</v>
      </c>
      <c r="P1453" s="24">
        <v>0.1</v>
      </c>
      <c r="Q1453" s="24">
        <v>27.9</v>
      </c>
      <c r="U1453" s="24">
        <v>2</v>
      </c>
      <c r="X1453" s="24">
        <f t="shared" si="54"/>
        <v>110.4</v>
      </c>
      <c r="Y1453" s="8">
        <f t="shared" si="55"/>
        <v>0</v>
      </c>
      <c r="Z1453" s="4"/>
    </row>
    <row r="1454" spans="1:26" x14ac:dyDescent="0.25">
      <c r="A1454" s="34">
        <v>14</v>
      </c>
      <c r="B1454" s="31">
        <v>15</v>
      </c>
      <c r="C1454" s="4" t="s">
        <v>2732</v>
      </c>
      <c r="D1454" s="4" t="s">
        <v>2733</v>
      </c>
      <c r="E1454" s="4" t="s">
        <v>2708</v>
      </c>
      <c r="F1454" s="4" t="s">
        <v>2709</v>
      </c>
      <c r="G1454" s="4" t="s">
        <v>2734</v>
      </c>
      <c r="H1454" s="4" t="s">
        <v>35</v>
      </c>
      <c r="I1454" s="24">
        <v>53.4</v>
      </c>
      <c r="J1454" s="24">
        <v>38.5</v>
      </c>
      <c r="K1454" s="24">
        <v>3</v>
      </c>
      <c r="L1454" s="24">
        <v>3.7</v>
      </c>
      <c r="M1454" s="24">
        <v>0.5</v>
      </c>
      <c r="O1454" s="24">
        <v>0.5</v>
      </c>
      <c r="R1454" s="24">
        <v>1.5</v>
      </c>
      <c r="T1454" s="24">
        <v>5.6999999999999957</v>
      </c>
      <c r="X1454" s="24">
        <f t="shared" si="54"/>
        <v>53.4</v>
      </c>
      <c r="Y1454" s="8">
        <f t="shared" si="55"/>
        <v>0</v>
      </c>
      <c r="Z1454" s="11"/>
    </row>
    <row r="1455" spans="1:26" x14ac:dyDescent="0.25">
      <c r="A1455" s="34">
        <v>29</v>
      </c>
      <c r="B1455" s="31">
        <v>30</v>
      </c>
      <c r="C1455" s="4" t="s">
        <v>2755</v>
      </c>
      <c r="D1455" s="4" t="s">
        <v>2716</v>
      </c>
      <c r="E1455" s="4" t="s">
        <v>2708</v>
      </c>
      <c r="F1455" s="4" t="s">
        <v>2709</v>
      </c>
      <c r="G1455" s="4" t="s">
        <v>2756</v>
      </c>
      <c r="H1455" s="5" t="s">
        <v>277</v>
      </c>
      <c r="I1455" s="24">
        <v>166.3</v>
      </c>
      <c r="J1455" s="24">
        <v>95.1</v>
      </c>
      <c r="K1455" s="24">
        <v>3</v>
      </c>
      <c r="L1455" s="24">
        <v>7</v>
      </c>
      <c r="M1455" s="24">
        <v>2</v>
      </c>
      <c r="N1455" s="24">
        <v>1</v>
      </c>
      <c r="O1455" s="24">
        <v>1</v>
      </c>
      <c r="P1455" s="24">
        <v>27</v>
      </c>
      <c r="R1455" s="24">
        <v>2.6</v>
      </c>
      <c r="T1455" s="24">
        <v>27.600000000000023</v>
      </c>
      <c r="X1455" s="24">
        <f t="shared" si="54"/>
        <v>166.3</v>
      </c>
      <c r="Y1455" s="8">
        <f t="shared" si="55"/>
        <v>0</v>
      </c>
      <c r="Z1455" s="4"/>
    </row>
    <row r="1456" spans="1:26" ht="30" x14ac:dyDescent="0.25">
      <c r="A1456" s="34">
        <v>11</v>
      </c>
      <c r="B1456" s="31">
        <v>12</v>
      </c>
      <c r="C1456" s="4" t="s">
        <v>2725</v>
      </c>
      <c r="D1456" s="4" t="s">
        <v>2591</v>
      </c>
      <c r="E1456" s="4" t="s">
        <v>2708</v>
      </c>
      <c r="F1456" s="4" t="s">
        <v>2709</v>
      </c>
      <c r="G1456" s="5" t="s">
        <v>2726</v>
      </c>
      <c r="H1456" s="5" t="s">
        <v>2727</v>
      </c>
      <c r="I1456" s="24">
        <v>278.39999999999998</v>
      </c>
      <c r="J1456" s="24">
        <v>85.7</v>
      </c>
      <c r="K1456" s="24">
        <v>3.6</v>
      </c>
      <c r="L1456" s="24">
        <v>13</v>
      </c>
      <c r="M1456" s="24">
        <v>3.8</v>
      </c>
      <c r="N1456" s="24">
        <v>3</v>
      </c>
      <c r="O1456" s="24">
        <v>1.7</v>
      </c>
      <c r="P1456" s="24">
        <v>125</v>
      </c>
      <c r="R1456" s="24">
        <v>3.5</v>
      </c>
      <c r="T1456" s="24">
        <v>39.099999999999966</v>
      </c>
      <c r="X1456" s="24">
        <f t="shared" si="54"/>
        <v>278.39999999999998</v>
      </c>
      <c r="Y1456" s="8">
        <f t="shared" si="55"/>
        <v>0</v>
      </c>
      <c r="Z1456" s="4"/>
    </row>
    <row r="1457" spans="1:26" x14ac:dyDescent="0.25">
      <c r="A1457" s="34">
        <v>18</v>
      </c>
      <c r="B1457" s="31">
        <v>19</v>
      </c>
      <c r="C1457" s="4" t="s">
        <v>2739</v>
      </c>
      <c r="D1457" s="4" t="s">
        <v>2740</v>
      </c>
      <c r="E1457" s="4" t="s">
        <v>2708</v>
      </c>
      <c r="F1457" s="4" t="s">
        <v>2709</v>
      </c>
      <c r="G1457" s="4" t="s">
        <v>2741</v>
      </c>
      <c r="H1457" s="4" t="s">
        <v>286</v>
      </c>
      <c r="I1457" s="24">
        <v>174</v>
      </c>
      <c r="J1457" s="24">
        <v>115.7</v>
      </c>
      <c r="K1457" s="24">
        <v>8.8000000000000007</v>
      </c>
      <c r="L1457" s="24">
        <v>8</v>
      </c>
      <c r="M1457" s="24">
        <v>1</v>
      </c>
      <c r="N1457" s="24">
        <v>1</v>
      </c>
      <c r="O1457" s="24">
        <v>1.2</v>
      </c>
      <c r="P1457" s="24">
        <v>37</v>
      </c>
      <c r="R1457" s="24">
        <v>1.3</v>
      </c>
      <c r="X1457" s="24">
        <f t="shared" si="54"/>
        <v>174</v>
      </c>
      <c r="Y1457" s="8">
        <f t="shared" si="55"/>
        <v>0</v>
      </c>
      <c r="Z1457" s="4"/>
    </row>
    <row r="1458" spans="1:26" x14ac:dyDescent="0.25">
      <c r="A1458" s="34">
        <v>20</v>
      </c>
      <c r="B1458" s="31">
        <v>21</v>
      </c>
      <c r="C1458" s="4" t="s">
        <v>2744</v>
      </c>
      <c r="D1458" s="4" t="s">
        <v>2733</v>
      </c>
      <c r="E1458" s="4" t="s">
        <v>2708</v>
      </c>
      <c r="F1458" s="4" t="s">
        <v>2709</v>
      </c>
      <c r="G1458" s="4" t="s">
        <v>2741</v>
      </c>
      <c r="H1458" s="4" t="s">
        <v>19</v>
      </c>
      <c r="I1458" s="24">
        <v>676.7</v>
      </c>
      <c r="J1458" s="24">
        <v>185</v>
      </c>
      <c r="K1458" s="24">
        <v>8</v>
      </c>
      <c r="L1458" s="24">
        <v>10.7</v>
      </c>
      <c r="M1458" s="24">
        <v>3</v>
      </c>
      <c r="N1458" s="24">
        <v>2</v>
      </c>
      <c r="O1458" s="24">
        <v>1</v>
      </c>
      <c r="P1458" s="24">
        <v>2</v>
      </c>
      <c r="R1458" s="24">
        <v>6</v>
      </c>
      <c r="T1458" s="24">
        <v>459</v>
      </c>
      <c r="X1458" s="24">
        <f t="shared" si="54"/>
        <v>676.7</v>
      </c>
      <c r="Y1458" s="8">
        <f t="shared" si="55"/>
        <v>0</v>
      </c>
      <c r="Z1458" s="4"/>
    </row>
    <row r="1459" spans="1:26" ht="30" x14ac:dyDescent="0.25">
      <c r="A1459" s="34">
        <v>37</v>
      </c>
      <c r="B1459" s="31">
        <v>39</v>
      </c>
      <c r="C1459" s="4" t="s">
        <v>2767</v>
      </c>
      <c r="D1459" s="4" t="s">
        <v>2723</v>
      </c>
      <c r="E1459" s="4" t="s">
        <v>2708</v>
      </c>
      <c r="F1459" s="4" t="s">
        <v>2709</v>
      </c>
      <c r="G1459" s="4" t="s">
        <v>2741</v>
      </c>
      <c r="H1459" s="5" t="s">
        <v>2727</v>
      </c>
      <c r="I1459" s="24">
        <v>270.7</v>
      </c>
      <c r="J1459" s="24">
        <v>42</v>
      </c>
      <c r="K1459" s="24">
        <v>22.1</v>
      </c>
      <c r="L1459" s="24">
        <v>10.8</v>
      </c>
      <c r="M1459" s="24">
        <v>1.3</v>
      </c>
      <c r="O1459" s="24">
        <v>0.7</v>
      </c>
      <c r="P1459" s="24">
        <v>140</v>
      </c>
      <c r="R1459" s="24">
        <v>1.5</v>
      </c>
      <c r="T1459" s="24">
        <v>52.300000000000011</v>
      </c>
      <c r="X1459" s="24">
        <f t="shared" si="54"/>
        <v>270.7</v>
      </c>
      <c r="Y1459" s="8">
        <f t="shared" si="55"/>
        <v>0</v>
      </c>
      <c r="Z1459" s="4"/>
    </row>
    <row r="1460" spans="1:26" x14ac:dyDescent="0.25">
      <c r="A1460" s="34">
        <v>25</v>
      </c>
      <c r="B1460" s="31">
        <v>26</v>
      </c>
      <c r="C1460" s="4" t="s">
        <v>2751</v>
      </c>
      <c r="D1460" s="4" t="s">
        <v>2716</v>
      </c>
      <c r="E1460" s="4" t="s">
        <v>2708</v>
      </c>
      <c r="F1460" s="4" t="s">
        <v>2709</v>
      </c>
      <c r="G1460" s="4" t="s">
        <v>2752</v>
      </c>
      <c r="H1460" s="4"/>
      <c r="I1460" s="24">
        <v>116.6</v>
      </c>
      <c r="J1460" s="24">
        <v>95.4</v>
      </c>
      <c r="K1460" s="24">
        <v>10</v>
      </c>
      <c r="L1460" s="24">
        <v>6</v>
      </c>
      <c r="M1460" s="24">
        <v>0.5</v>
      </c>
      <c r="O1460" s="24">
        <v>0.5</v>
      </c>
      <c r="R1460" s="24">
        <v>4.2</v>
      </c>
      <c r="X1460" s="24">
        <f t="shared" si="54"/>
        <v>116.60000000000001</v>
      </c>
      <c r="Y1460" s="8">
        <f t="shared" si="55"/>
        <v>0</v>
      </c>
      <c r="Z1460" s="4"/>
    </row>
    <row r="1461" spans="1:26" x14ac:dyDescent="0.25">
      <c r="A1461" s="34">
        <v>1</v>
      </c>
      <c r="B1461" s="31">
        <v>1</v>
      </c>
      <c r="C1461" s="4" t="s">
        <v>2707</v>
      </c>
      <c r="D1461" s="4" t="s">
        <v>2591</v>
      </c>
      <c r="E1461" s="4" t="s">
        <v>2708</v>
      </c>
      <c r="F1461" s="4" t="s">
        <v>2709</v>
      </c>
      <c r="G1461" s="4" t="s">
        <v>2710</v>
      </c>
      <c r="H1461" s="4" t="s">
        <v>369</v>
      </c>
      <c r="I1461" s="24">
        <v>205.5</v>
      </c>
      <c r="J1461" s="24">
        <v>32</v>
      </c>
      <c r="K1461" s="24">
        <v>1</v>
      </c>
      <c r="L1461" s="24">
        <v>12.5</v>
      </c>
      <c r="M1461" s="24">
        <v>1</v>
      </c>
      <c r="O1461" s="24">
        <v>1</v>
      </c>
      <c r="P1461" s="24">
        <v>150</v>
      </c>
      <c r="Q1461" s="24">
        <v>3.5</v>
      </c>
      <c r="R1461" s="24">
        <v>2.5</v>
      </c>
      <c r="T1461" s="24">
        <v>2</v>
      </c>
      <c r="X1461" s="24">
        <f t="shared" ref="X1461:X1524" si="56">SUM(J1461:W1461)</f>
        <v>205.5</v>
      </c>
      <c r="Y1461" s="8">
        <f t="shared" ref="Y1461:Y1524" si="57">I1461-X1461</f>
        <v>0</v>
      </c>
      <c r="Z1461" s="4"/>
    </row>
    <row r="1462" spans="1:26" x14ac:dyDescent="0.25">
      <c r="A1462" s="34">
        <v>3</v>
      </c>
      <c r="B1462" s="31">
        <v>3</v>
      </c>
      <c r="C1462" s="4" t="s">
        <v>2711</v>
      </c>
      <c r="D1462" s="4" t="s">
        <v>2711</v>
      </c>
      <c r="E1462" s="4" t="s">
        <v>2708</v>
      </c>
      <c r="F1462" s="4" t="s">
        <v>2709</v>
      </c>
      <c r="G1462" s="4" t="s">
        <v>2713</v>
      </c>
      <c r="H1462" s="4"/>
      <c r="I1462" s="24">
        <v>88.7</v>
      </c>
      <c r="J1462" s="24">
        <v>73.3</v>
      </c>
      <c r="K1462" s="24">
        <v>3</v>
      </c>
      <c r="L1462" s="24">
        <v>3.1</v>
      </c>
      <c r="M1462" s="24">
        <v>0.9</v>
      </c>
      <c r="O1462" s="24">
        <v>0.2</v>
      </c>
      <c r="Q1462" s="24">
        <v>0.2</v>
      </c>
      <c r="T1462" s="24">
        <v>8</v>
      </c>
      <c r="X1462" s="24">
        <f t="shared" si="56"/>
        <v>88.7</v>
      </c>
      <c r="Y1462" s="8">
        <f t="shared" si="57"/>
        <v>0</v>
      </c>
      <c r="Z1462" s="4"/>
    </row>
    <row r="1463" spans="1:26" x14ac:dyDescent="0.25">
      <c r="A1463" s="34">
        <v>10</v>
      </c>
      <c r="B1463" s="31">
        <v>11</v>
      </c>
      <c r="C1463" s="4" t="s">
        <v>2722</v>
      </c>
      <c r="D1463" s="4" t="s">
        <v>2723</v>
      </c>
      <c r="E1463" s="4" t="s">
        <v>2708</v>
      </c>
      <c r="F1463" s="4" t="s">
        <v>2709</v>
      </c>
      <c r="G1463" s="4" t="s">
        <v>2724</v>
      </c>
      <c r="H1463" s="4"/>
      <c r="I1463" s="24">
        <v>365</v>
      </c>
      <c r="J1463" s="24">
        <v>89</v>
      </c>
      <c r="K1463" s="24">
        <v>56</v>
      </c>
      <c r="L1463" s="24">
        <v>18</v>
      </c>
      <c r="N1463" s="24">
        <v>1</v>
      </c>
      <c r="O1463" s="24">
        <v>171</v>
      </c>
      <c r="P1463" s="24">
        <v>13</v>
      </c>
      <c r="T1463" s="24">
        <v>17</v>
      </c>
      <c r="X1463" s="24">
        <f t="shared" si="56"/>
        <v>365</v>
      </c>
      <c r="Y1463" s="8">
        <f t="shared" si="57"/>
        <v>0</v>
      </c>
      <c r="Z1463" s="4"/>
    </row>
    <row r="1464" spans="1:26" x14ac:dyDescent="0.25">
      <c r="A1464" s="34">
        <v>19</v>
      </c>
      <c r="B1464" s="31">
        <v>20</v>
      </c>
      <c r="C1464" s="4" t="s">
        <v>2742</v>
      </c>
      <c r="D1464" s="4" t="s">
        <v>2716</v>
      </c>
      <c r="E1464" s="4" t="s">
        <v>2708</v>
      </c>
      <c r="F1464" s="4" t="s">
        <v>2709</v>
      </c>
      <c r="G1464" s="4" t="s">
        <v>2743</v>
      </c>
      <c r="H1464" s="4"/>
      <c r="I1464" s="24">
        <v>97</v>
      </c>
      <c r="J1464" s="24">
        <v>55</v>
      </c>
      <c r="K1464" s="24">
        <v>4</v>
      </c>
      <c r="L1464" s="24">
        <v>5</v>
      </c>
      <c r="M1464" s="24">
        <v>3</v>
      </c>
      <c r="N1464" s="24">
        <v>2</v>
      </c>
      <c r="O1464" s="24">
        <v>0.5</v>
      </c>
      <c r="P1464" s="24">
        <v>24</v>
      </c>
      <c r="Q1464" s="24">
        <v>1</v>
      </c>
      <c r="R1464" s="24">
        <v>2.5</v>
      </c>
      <c r="X1464" s="24">
        <f t="shared" si="56"/>
        <v>97</v>
      </c>
      <c r="Y1464" s="8">
        <f t="shared" si="57"/>
        <v>0</v>
      </c>
      <c r="Z1464" s="4"/>
    </row>
    <row r="1465" spans="1:26" x14ac:dyDescent="0.25">
      <c r="A1465" s="34">
        <v>2</v>
      </c>
      <c r="B1465" s="31">
        <v>2</v>
      </c>
      <c r="C1465" s="4" t="s">
        <v>2711</v>
      </c>
      <c r="D1465" s="4" t="s">
        <v>2711</v>
      </c>
      <c r="E1465" s="4" t="s">
        <v>2708</v>
      </c>
      <c r="F1465" s="4" t="s">
        <v>2709</v>
      </c>
      <c r="G1465" s="4" t="s">
        <v>2712</v>
      </c>
      <c r="H1465" s="4" t="s">
        <v>960</v>
      </c>
      <c r="I1465" s="24">
        <v>235.8</v>
      </c>
      <c r="J1465" s="24">
        <v>59.5</v>
      </c>
      <c r="K1465" s="24">
        <v>10.5</v>
      </c>
      <c r="L1465" s="24">
        <v>9.8000000000000007</v>
      </c>
      <c r="M1465" s="24">
        <v>1.5</v>
      </c>
      <c r="N1465" s="24">
        <v>1.2</v>
      </c>
      <c r="O1465" s="24">
        <v>1.1000000000000001</v>
      </c>
      <c r="P1465" s="24">
        <v>70.8</v>
      </c>
      <c r="Q1465" s="24">
        <v>13</v>
      </c>
      <c r="R1465" s="24">
        <v>0.9</v>
      </c>
      <c r="T1465" s="24">
        <v>67.5</v>
      </c>
      <c r="X1465" s="24">
        <f t="shared" si="56"/>
        <v>235.79999999999998</v>
      </c>
      <c r="Y1465" s="8">
        <f t="shared" si="57"/>
        <v>0</v>
      </c>
      <c r="Z1465" s="4"/>
    </row>
    <row r="1466" spans="1:26" x14ac:dyDescent="0.25">
      <c r="A1466" s="34">
        <v>8</v>
      </c>
      <c r="B1466" s="31">
        <v>9</v>
      </c>
      <c r="C1466" s="4" t="s">
        <v>2720</v>
      </c>
      <c r="D1466" s="4" t="s">
        <v>2711</v>
      </c>
      <c r="E1466" s="4" t="s">
        <v>2708</v>
      </c>
      <c r="F1466" s="4" t="s">
        <v>2709</v>
      </c>
      <c r="G1466" s="4" t="s">
        <v>2712</v>
      </c>
      <c r="H1466" s="4" t="s">
        <v>960</v>
      </c>
      <c r="I1466" s="24">
        <v>148.69999999999999</v>
      </c>
      <c r="J1466" s="24">
        <v>136</v>
      </c>
      <c r="K1466" s="24">
        <v>3.2</v>
      </c>
      <c r="M1466" s="24">
        <v>1.8</v>
      </c>
      <c r="O1466" s="24">
        <v>1.6</v>
      </c>
      <c r="Q1466" s="24">
        <v>1.6</v>
      </c>
      <c r="R1466" s="24">
        <v>4.5</v>
      </c>
      <c r="X1466" s="24">
        <f t="shared" si="56"/>
        <v>148.69999999999999</v>
      </c>
      <c r="Y1466" s="8">
        <f t="shared" si="57"/>
        <v>0</v>
      </c>
      <c r="Z1466" s="4"/>
    </row>
    <row r="1467" spans="1:26" x14ac:dyDescent="0.25">
      <c r="A1467" s="34">
        <v>38</v>
      </c>
      <c r="B1467" s="31">
        <v>40</v>
      </c>
      <c r="C1467" s="4" t="s">
        <v>2764</v>
      </c>
      <c r="D1467" s="4" t="s">
        <v>2718</v>
      </c>
      <c r="E1467" s="4" t="s">
        <v>2708</v>
      </c>
      <c r="F1467" s="4" t="s">
        <v>2709</v>
      </c>
      <c r="G1467" s="4" t="s">
        <v>2712</v>
      </c>
      <c r="H1467" s="4" t="s">
        <v>960</v>
      </c>
      <c r="I1467" s="24">
        <v>54.4</v>
      </c>
      <c r="J1467" s="24">
        <v>1</v>
      </c>
      <c r="K1467" s="24">
        <v>1.7</v>
      </c>
      <c r="M1467" s="24">
        <v>0.4</v>
      </c>
      <c r="O1467" s="24">
        <v>0.1</v>
      </c>
      <c r="Q1467" s="24">
        <v>0.6</v>
      </c>
      <c r="R1467" s="24">
        <v>1</v>
      </c>
      <c r="T1467" s="24">
        <v>49.599999999999994</v>
      </c>
      <c r="X1467" s="24">
        <f t="shared" si="56"/>
        <v>54.399999999999991</v>
      </c>
      <c r="Y1467" s="8">
        <f t="shared" si="57"/>
        <v>0</v>
      </c>
      <c r="Z1467" s="4"/>
    </row>
    <row r="1468" spans="1:26" x14ac:dyDescent="0.25">
      <c r="A1468" s="34">
        <v>24</v>
      </c>
      <c r="B1468" s="31">
        <v>25</v>
      </c>
      <c r="C1468" s="4" t="s">
        <v>222</v>
      </c>
      <c r="D1468" s="4" t="s">
        <v>2716</v>
      </c>
      <c r="E1468" s="4" t="s">
        <v>2708</v>
      </c>
      <c r="F1468" s="4" t="s">
        <v>2709</v>
      </c>
      <c r="G1468" s="4" t="s">
        <v>1175</v>
      </c>
      <c r="H1468" s="4" t="s">
        <v>374</v>
      </c>
      <c r="I1468" s="24">
        <v>183.7</v>
      </c>
      <c r="J1468" s="24">
        <v>73</v>
      </c>
      <c r="K1468" s="24">
        <v>8.4</v>
      </c>
      <c r="L1468" s="24">
        <v>6.9</v>
      </c>
      <c r="M1468" s="24">
        <v>2.2999999999999998</v>
      </c>
      <c r="O1468" s="24">
        <v>1.2</v>
      </c>
      <c r="P1468" s="24">
        <v>80</v>
      </c>
      <c r="R1468" s="24">
        <v>1.3</v>
      </c>
      <c r="T1468" s="24">
        <v>10.6</v>
      </c>
      <c r="X1468" s="24">
        <f t="shared" si="56"/>
        <v>183.70000000000002</v>
      </c>
      <c r="Y1468" s="8">
        <f t="shared" si="57"/>
        <v>0</v>
      </c>
      <c r="Z1468" s="4"/>
    </row>
    <row r="1469" spans="1:26" x14ac:dyDescent="0.25">
      <c r="A1469" s="34">
        <v>7</v>
      </c>
      <c r="B1469" s="31">
        <v>8</v>
      </c>
      <c r="C1469" s="4" t="s">
        <v>2719</v>
      </c>
      <c r="D1469" s="4" t="s">
        <v>2716</v>
      </c>
      <c r="E1469" s="4" t="s">
        <v>2708</v>
      </c>
      <c r="F1469" s="4" t="s">
        <v>2709</v>
      </c>
      <c r="G1469" s="4" t="s">
        <v>269</v>
      </c>
      <c r="H1469" s="4" t="s">
        <v>374</v>
      </c>
      <c r="I1469" s="24">
        <v>313</v>
      </c>
      <c r="J1469" s="24">
        <v>112</v>
      </c>
      <c r="K1469" s="24">
        <v>4.7</v>
      </c>
      <c r="L1469" s="24">
        <v>45.5</v>
      </c>
      <c r="M1469" s="24">
        <v>0.5</v>
      </c>
      <c r="O1469" s="24">
        <v>0.5</v>
      </c>
      <c r="P1469" s="24">
        <v>2</v>
      </c>
      <c r="Q1469" s="24">
        <v>3</v>
      </c>
      <c r="R1469" s="24">
        <v>4</v>
      </c>
      <c r="T1469" s="24">
        <v>140.80000000000001</v>
      </c>
      <c r="X1469" s="24">
        <f t="shared" si="56"/>
        <v>313</v>
      </c>
      <c r="Y1469" s="8">
        <f t="shared" si="57"/>
        <v>0</v>
      </c>
      <c r="Z1469" s="4"/>
    </row>
    <row r="1470" spans="1:26" x14ac:dyDescent="0.25">
      <c r="A1470" s="34">
        <v>30</v>
      </c>
      <c r="B1470" s="31">
        <v>31</v>
      </c>
      <c r="C1470" s="4" t="s">
        <v>2757</v>
      </c>
      <c r="D1470" s="4" t="s">
        <v>2716</v>
      </c>
      <c r="E1470" s="4" t="s">
        <v>2708</v>
      </c>
      <c r="F1470" s="4" t="s">
        <v>2709</v>
      </c>
      <c r="G1470" s="4" t="s">
        <v>2758</v>
      </c>
      <c r="H1470" s="5" t="s">
        <v>277</v>
      </c>
      <c r="I1470" s="24">
        <v>203.6</v>
      </c>
      <c r="J1470" s="24">
        <v>121.3</v>
      </c>
      <c r="K1470" s="24">
        <v>3</v>
      </c>
      <c r="L1470" s="24">
        <v>6</v>
      </c>
      <c r="M1470" s="24">
        <v>1</v>
      </c>
      <c r="O1470" s="24">
        <v>1.5</v>
      </c>
      <c r="P1470" s="24">
        <v>31.5</v>
      </c>
      <c r="R1470" s="24">
        <v>4.4000000000000004</v>
      </c>
      <c r="T1470" s="24">
        <v>34.899999999999977</v>
      </c>
      <c r="X1470" s="24">
        <f t="shared" si="56"/>
        <v>203.6</v>
      </c>
      <c r="Y1470" s="8">
        <f t="shared" si="57"/>
        <v>0</v>
      </c>
      <c r="Z1470" s="4"/>
    </row>
    <row r="1471" spans="1:26" x14ac:dyDescent="0.25">
      <c r="A1471" s="34">
        <v>5</v>
      </c>
      <c r="B1471" s="31">
        <v>5</v>
      </c>
      <c r="C1471" s="4" t="s">
        <v>2715</v>
      </c>
      <c r="D1471" s="4" t="s">
        <v>2716</v>
      </c>
      <c r="E1471" s="4" t="s">
        <v>2708</v>
      </c>
      <c r="F1471" s="4" t="s">
        <v>2709</v>
      </c>
      <c r="G1471" s="4" t="s">
        <v>2717</v>
      </c>
      <c r="H1471" s="4" t="s">
        <v>979</v>
      </c>
      <c r="I1471" s="24">
        <v>335.6</v>
      </c>
      <c r="J1471" s="24">
        <v>118.2</v>
      </c>
      <c r="K1471" s="24">
        <v>6.5</v>
      </c>
      <c r="L1471" s="24">
        <v>7.6</v>
      </c>
      <c r="M1471" s="24">
        <v>0.4</v>
      </c>
      <c r="N1471" s="24">
        <v>1</v>
      </c>
      <c r="O1471" s="24">
        <v>1.3</v>
      </c>
      <c r="P1471" s="24">
        <v>1.2</v>
      </c>
      <c r="Q1471" s="24">
        <v>6</v>
      </c>
      <c r="R1471" s="24">
        <v>1.7</v>
      </c>
      <c r="T1471" s="24">
        <v>191.70000000000002</v>
      </c>
      <c r="X1471" s="24">
        <f t="shared" si="56"/>
        <v>335.6</v>
      </c>
      <c r="Y1471" s="8">
        <f t="shared" si="57"/>
        <v>0</v>
      </c>
      <c r="Z1471" s="4"/>
    </row>
    <row r="1472" spans="1:26" x14ac:dyDescent="0.25">
      <c r="A1472" s="34">
        <v>36</v>
      </c>
      <c r="B1472" s="31">
        <v>38</v>
      </c>
      <c r="C1472" s="4" t="s">
        <v>2766</v>
      </c>
      <c r="D1472" s="4" t="s">
        <v>2716</v>
      </c>
      <c r="E1472" s="4" t="s">
        <v>2708</v>
      </c>
      <c r="F1472" s="4" t="s">
        <v>2709</v>
      </c>
      <c r="G1472" s="4" t="s">
        <v>1303</v>
      </c>
      <c r="H1472" s="4" t="s">
        <v>19</v>
      </c>
      <c r="I1472" s="24">
        <v>110</v>
      </c>
      <c r="J1472" s="24">
        <v>72</v>
      </c>
      <c r="L1472" s="24">
        <v>6</v>
      </c>
      <c r="O1472" s="24">
        <v>0.5</v>
      </c>
      <c r="P1472" s="24">
        <v>20</v>
      </c>
      <c r="Q1472" s="24">
        <v>4.5</v>
      </c>
      <c r="R1472" s="24">
        <v>2</v>
      </c>
      <c r="T1472" s="24">
        <v>5</v>
      </c>
      <c r="X1472" s="24">
        <f t="shared" si="56"/>
        <v>110</v>
      </c>
      <c r="Y1472" s="8">
        <f t="shared" si="57"/>
        <v>0</v>
      </c>
      <c r="Z1472" s="4"/>
    </row>
    <row r="1473" spans="1:26" x14ac:dyDescent="0.25">
      <c r="A1473" s="34">
        <v>31</v>
      </c>
      <c r="B1473" s="31">
        <v>32</v>
      </c>
      <c r="C1473" s="4" t="s">
        <v>2759</v>
      </c>
      <c r="D1473" s="4" t="s">
        <v>2723</v>
      </c>
      <c r="E1473" s="4" t="s">
        <v>2708</v>
      </c>
      <c r="F1473" s="4" t="s">
        <v>2709</v>
      </c>
      <c r="G1473" s="4" t="s">
        <v>2760</v>
      </c>
      <c r="H1473" s="4"/>
      <c r="I1473" s="24">
        <v>117.8</v>
      </c>
      <c r="J1473" s="24">
        <v>66.3</v>
      </c>
      <c r="K1473" s="24">
        <v>46.8</v>
      </c>
      <c r="L1473" s="24">
        <v>2.2000000000000002</v>
      </c>
      <c r="O1473" s="24">
        <v>0.5</v>
      </c>
      <c r="T1473" s="24">
        <v>2</v>
      </c>
      <c r="X1473" s="24">
        <f t="shared" si="56"/>
        <v>117.8</v>
      </c>
      <c r="Y1473" s="8">
        <f t="shared" si="57"/>
        <v>0</v>
      </c>
      <c r="Z1473" s="4"/>
    </row>
    <row r="1474" spans="1:26" x14ac:dyDescent="0.25">
      <c r="A1474" s="34">
        <v>4</v>
      </c>
      <c r="B1474" s="31">
        <v>4</v>
      </c>
      <c r="C1474" s="4" t="s">
        <v>2714</v>
      </c>
      <c r="D1474" s="4" t="s">
        <v>2711</v>
      </c>
      <c r="E1474" s="4" t="s">
        <v>2708</v>
      </c>
      <c r="F1474" s="4" t="s">
        <v>2709</v>
      </c>
      <c r="G1474" s="4" t="s">
        <v>3623</v>
      </c>
      <c r="H1474" s="4"/>
      <c r="I1474" s="24">
        <v>124.5</v>
      </c>
      <c r="J1474" s="24">
        <v>124.5</v>
      </c>
      <c r="X1474" s="24">
        <f t="shared" si="56"/>
        <v>124.5</v>
      </c>
      <c r="Y1474" s="8">
        <f t="shared" si="57"/>
        <v>0</v>
      </c>
      <c r="Z1474" s="4"/>
    </row>
    <row r="1475" spans="1:26" x14ac:dyDescent="0.25">
      <c r="A1475" s="34">
        <v>6</v>
      </c>
      <c r="B1475" s="31">
        <v>7</v>
      </c>
      <c r="C1475" s="4" t="s">
        <v>2718</v>
      </c>
      <c r="D1475" s="4" t="s">
        <v>2718</v>
      </c>
      <c r="E1475" s="4" t="s">
        <v>2708</v>
      </c>
      <c r="F1475" s="4" t="s">
        <v>2709</v>
      </c>
      <c r="G1475" s="4" t="s">
        <v>3623</v>
      </c>
      <c r="H1475" s="4"/>
      <c r="I1475" s="24">
        <v>347</v>
      </c>
      <c r="J1475" s="24">
        <v>29</v>
      </c>
      <c r="K1475" s="24">
        <v>105.4</v>
      </c>
      <c r="L1475" s="24">
        <v>14</v>
      </c>
      <c r="M1475" s="24">
        <v>1.5</v>
      </c>
      <c r="O1475" s="24">
        <v>1.3</v>
      </c>
      <c r="P1475" s="24">
        <v>159</v>
      </c>
      <c r="R1475" s="24">
        <v>9.1</v>
      </c>
      <c r="T1475" s="24">
        <v>27.699999999999932</v>
      </c>
      <c r="X1475" s="24">
        <f t="shared" si="56"/>
        <v>347</v>
      </c>
      <c r="Y1475" s="8">
        <f t="shared" si="57"/>
        <v>0</v>
      </c>
      <c r="Z1475" s="4"/>
    </row>
    <row r="1476" spans="1:26" ht="30" x14ac:dyDescent="0.25">
      <c r="A1476" s="34">
        <v>9</v>
      </c>
      <c r="B1476" s="31">
        <v>10</v>
      </c>
      <c r="C1476" s="5" t="s">
        <v>2721</v>
      </c>
      <c r="D1476" s="4" t="s">
        <v>2711</v>
      </c>
      <c r="E1476" s="4" t="s">
        <v>2708</v>
      </c>
      <c r="F1476" s="4" t="s">
        <v>2709</v>
      </c>
      <c r="G1476" s="4" t="s">
        <v>3623</v>
      </c>
      <c r="H1476" s="4"/>
      <c r="I1476" s="24">
        <v>289.5</v>
      </c>
      <c r="J1476" s="24">
        <v>177</v>
      </c>
      <c r="K1476" s="24">
        <v>4</v>
      </c>
      <c r="L1476" s="24">
        <v>13.4</v>
      </c>
      <c r="M1476" s="24">
        <v>0.2</v>
      </c>
      <c r="O1476" s="24">
        <v>1.1000000000000001</v>
      </c>
      <c r="P1476" s="24">
        <v>89</v>
      </c>
      <c r="Q1476" s="24">
        <v>1</v>
      </c>
      <c r="R1476" s="24">
        <v>3.8</v>
      </c>
      <c r="X1476" s="24">
        <f t="shared" si="56"/>
        <v>289.5</v>
      </c>
      <c r="Y1476" s="8">
        <f t="shared" si="57"/>
        <v>0</v>
      </c>
      <c r="Z1476" s="4"/>
    </row>
    <row r="1477" spans="1:26" x14ac:dyDescent="0.25">
      <c r="A1477" s="34">
        <v>16</v>
      </c>
      <c r="B1477" s="31">
        <v>17</v>
      </c>
      <c r="C1477" s="4" t="s">
        <v>2737</v>
      </c>
      <c r="D1477" s="4" t="s">
        <v>2718</v>
      </c>
      <c r="E1477" s="4" t="s">
        <v>2708</v>
      </c>
      <c r="F1477" s="4" t="s">
        <v>2709</v>
      </c>
      <c r="G1477" s="4" t="s">
        <v>3623</v>
      </c>
      <c r="H1477" s="4"/>
      <c r="I1477" s="24">
        <v>293.3</v>
      </c>
      <c r="J1477" s="24">
        <v>138.5</v>
      </c>
      <c r="K1477" s="24">
        <v>35.200000000000003</v>
      </c>
      <c r="L1477" s="24">
        <v>14.2</v>
      </c>
      <c r="M1477" s="24">
        <v>0.3</v>
      </c>
      <c r="O1477" s="24">
        <v>1.2</v>
      </c>
      <c r="P1477" s="24">
        <v>97</v>
      </c>
      <c r="Q1477" s="24">
        <v>2.6</v>
      </c>
      <c r="R1477" s="24">
        <v>4.3</v>
      </c>
      <c r="X1477" s="24">
        <f t="shared" si="56"/>
        <v>293.3</v>
      </c>
      <c r="Y1477" s="8">
        <f t="shared" si="57"/>
        <v>0</v>
      </c>
      <c r="Z1477" s="4"/>
    </row>
    <row r="1478" spans="1:26" x14ac:dyDescent="0.25">
      <c r="A1478" s="34">
        <v>17</v>
      </c>
      <c r="B1478" s="31">
        <v>18</v>
      </c>
      <c r="C1478" s="4" t="s">
        <v>2738</v>
      </c>
      <c r="D1478" s="4" t="s">
        <v>2711</v>
      </c>
      <c r="E1478" s="4" t="s">
        <v>2708</v>
      </c>
      <c r="F1478" s="4" t="s">
        <v>2709</v>
      </c>
      <c r="G1478" s="4" t="s">
        <v>3623</v>
      </c>
      <c r="H1478" s="4"/>
      <c r="I1478" s="24">
        <v>549.6</v>
      </c>
      <c r="J1478" s="24">
        <v>393</v>
      </c>
      <c r="K1478" s="24">
        <v>96</v>
      </c>
      <c r="L1478" s="24">
        <v>28</v>
      </c>
      <c r="M1478" s="24">
        <v>0.8</v>
      </c>
      <c r="O1478" s="24">
        <v>1.8</v>
      </c>
      <c r="P1478" s="24">
        <v>4</v>
      </c>
      <c r="Q1478" s="24">
        <v>22</v>
      </c>
      <c r="R1478" s="24">
        <v>4</v>
      </c>
      <c r="X1478" s="24">
        <f t="shared" si="56"/>
        <v>549.59999999999991</v>
      </c>
      <c r="Y1478" s="8">
        <f t="shared" si="57"/>
        <v>0</v>
      </c>
      <c r="Z1478" s="4"/>
    </row>
    <row r="1479" spans="1:26" x14ac:dyDescent="0.25">
      <c r="A1479" s="34">
        <v>34</v>
      </c>
      <c r="B1479" s="31">
        <v>35</v>
      </c>
      <c r="C1479" s="4" t="s">
        <v>2764</v>
      </c>
      <c r="D1479" s="4" t="s">
        <v>2718</v>
      </c>
      <c r="E1479" s="4" t="s">
        <v>2708</v>
      </c>
      <c r="F1479" s="4" t="s">
        <v>2709</v>
      </c>
      <c r="G1479" s="4" t="s">
        <v>3623</v>
      </c>
      <c r="H1479" s="4"/>
      <c r="I1479" s="24">
        <v>170.6</v>
      </c>
      <c r="J1479" s="24">
        <v>90.8</v>
      </c>
      <c r="K1479" s="24">
        <v>24</v>
      </c>
      <c r="L1479" s="24">
        <v>1</v>
      </c>
      <c r="M1479" s="24">
        <v>0.3</v>
      </c>
      <c r="O1479" s="24">
        <v>0.7</v>
      </c>
      <c r="P1479" s="24">
        <v>51</v>
      </c>
      <c r="R1479" s="24">
        <v>2.8</v>
      </c>
      <c r="X1479" s="24">
        <f t="shared" si="56"/>
        <v>170.60000000000002</v>
      </c>
      <c r="Y1479" s="8">
        <f t="shared" si="57"/>
        <v>0</v>
      </c>
      <c r="Z1479" s="4"/>
    </row>
    <row r="1480" spans="1:26" x14ac:dyDescent="0.25">
      <c r="A1480" s="34">
        <v>35</v>
      </c>
      <c r="B1480" s="31">
        <v>36</v>
      </c>
      <c r="C1480" s="4" t="s">
        <v>2765</v>
      </c>
      <c r="D1480" s="4" t="s">
        <v>2718</v>
      </c>
      <c r="E1480" s="4" t="s">
        <v>2708</v>
      </c>
      <c r="F1480" s="4" t="s">
        <v>2709</v>
      </c>
      <c r="G1480" s="4" t="s">
        <v>3623</v>
      </c>
      <c r="H1480" s="4"/>
      <c r="I1480" s="24">
        <v>109.9</v>
      </c>
      <c r="J1480" s="24">
        <v>29</v>
      </c>
      <c r="K1480" s="24">
        <v>4.9000000000000004</v>
      </c>
      <c r="P1480" s="24">
        <v>72.900000000000006</v>
      </c>
      <c r="R1480" s="24">
        <v>3.1</v>
      </c>
      <c r="X1480" s="24">
        <f t="shared" si="56"/>
        <v>109.9</v>
      </c>
      <c r="Y1480" s="8">
        <f t="shared" si="57"/>
        <v>0</v>
      </c>
      <c r="Z1480" s="4"/>
    </row>
    <row r="1481" spans="1:26" x14ac:dyDescent="0.25">
      <c r="A1481" s="34">
        <v>22</v>
      </c>
      <c r="B1481" s="31">
        <v>23</v>
      </c>
      <c r="C1481" s="4" t="s">
        <v>2747</v>
      </c>
      <c r="D1481" s="4" t="s">
        <v>2591</v>
      </c>
      <c r="E1481" s="4" t="s">
        <v>2708</v>
      </c>
      <c r="F1481" s="4" t="s">
        <v>2709</v>
      </c>
      <c r="G1481" s="4" t="s">
        <v>2748</v>
      </c>
      <c r="H1481" s="4" t="s">
        <v>259</v>
      </c>
      <c r="I1481" s="24">
        <v>123.8</v>
      </c>
      <c r="J1481" s="24">
        <v>75.400000000000006</v>
      </c>
      <c r="K1481" s="24">
        <v>18.5</v>
      </c>
      <c r="L1481" s="24">
        <v>3.6</v>
      </c>
      <c r="M1481" s="24">
        <v>0.6</v>
      </c>
      <c r="O1481" s="24">
        <v>0.4</v>
      </c>
      <c r="P1481" s="24">
        <v>24</v>
      </c>
      <c r="R1481" s="24">
        <v>1.3</v>
      </c>
      <c r="X1481" s="24">
        <f t="shared" si="56"/>
        <v>123.8</v>
      </c>
      <c r="Y1481" s="8">
        <f t="shared" si="57"/>
        <v>0</v>
      </c>
      <c r="Z1481" s="11"/>
    </row>
    <row r="1482" spans="1:26" x14ac:dyDescent="0.25">
      <c r="A1482" s="34">
        <v>12</v>
      </c>
      <c r="B1482" s="31">
        <v>13</v>
      </c>
      <c r="C1482" s="4" t="s">
        <v>2725</v>
      </c>
      <c r="D1482" s="4" t="s">
        <v>2591</v>
      </c>
      <c r="E1482" s="4" t="s">
        <v>2708</v>
      </c>
      <c r="F1482" s="4" t="s">
        <v>2709</v>
      </c>
      <c r="G1482" s="4" t="s">
        <v>2728</v>
      </c>
      <c r="H1482" s="4"/>
      <c r="I1482" s="24">
        <v>149.1</v>
      </c>
      <c r="J1482" s="24">
        <v>38</v>
      </c>
      <c r="K1482" s="24">
        <v>15.5</v>
      </c>
      <c r="L1482" s="24">
        <v>15.8</v>
      </c>
      <c r="M1482" s="24">
        <v>0.3</v>
      </c>
      <c r="O1482" s="24">
        <v>1.1000000000000001</v>
      </c>
      <c r="P1482" s="24">
        <v>77</v>
      </c>
      <c r="R1482" s="24">
        <v>1.4</v>
      </c>
      <c r="X1482" s="24">
        <f t="shared" si="56"/>
        <v>149.1</v>
      </c>
      <c r="Y1482" s="8">
        <f t="shared" si="57"/>
        <v>0</v>
      </c>
      <c r="Z1482" s="4"/>
    </row>
    <row r="1483" spans="1:26" x14ac:dyDescent="0.25">
      <c r="A1483" s="34">
        <v>23</v>
      </c>
      <c r="B1483" s="31">
        <v>24</v>
      </c>
      <c r="C1483" s="4" t="s">
        <v>2749</v>
      </c>
      <c r="D1483" s="4" t="s">
        <v>2716</v>
      </c>
      <c r="E1483" s="4" t="s">
        <v>2708</v>
      </c>
      <c r="F1483" s="4" t="s">
        <v>2709</v>
      </c>
      <c r="G1483" s="4" t="s">
        <v>2750</v>
      </c>
      <c r="H1483" s="4"/>
      <c r="I1483" s="24">
        <v>337</v>
      </c>
      <c r="J1483" s="24">
        <v>155</v>
      </c>
      <c r="L1483" s="24">
        <v>51</v>
      </c>
      <c r="M1483" s="24">
        <v>1</v>
      </c>
      <c r="O1483" s="24">
        <v>1</v>
      </c>
      <c r="P1483" s="24">
        <v>96</v>
      </c>
      <c r="Q1483" s="24">
        <v>5</v>
      </c>
      <c r="R1483" s="24">
        <v>3</v>
      </c>
      <c r="T1483" s="24">
        <v>25</v>
      </c>
      <c r="X1483" s="24">
        <f t="shared" si="56"/>
        <v>337</v>
      </c>
      <c r="Y1483" s="8">
        <f t="shared" si="57"/>
        <v>0</v>
      </c>
      <c r="Z1483" s="4"/>
    </row>
    <row r="1484" spans="1:26" x14ac:dyDescent="0.25">
      <c r="A1484" s="34">
        <v>26</v>
      </c>
      <c r="B1484" s="31">
        <v>27</v>
      </c>
      <c r="C1484" s="4" t="s">
        <v>2591</v>
      </c>
      <c r="D1484" s="4" t="s">
        <v>2591</v>
      </c>
      <c r="E1484" s="4" t="s">
        <v>2708</v>
      </c>
      <c r="F1484" s="4" t="s">
        <v>2709</v>
      </c>
      <c r="G1484" s="4" t="s">
        <v>2750</v>
      </c>
      <c r="H1484" s="4"/>
      <c r="I1484" s="24">
        <v>637</v>
      </c>
      <c r="J1484" s="24">
        <v>250</v>
      </c>
      <c r="K1484" s="24">
        <v>22</v>
      </c>
      <c r="L1484" s="24">
        <v>59</v>
      </c>
      <c r="M1484" s="24">
        <v>1</v>
      </c>
      <c r="O1484" s="24">
        <v>1</v>
      </c>
      <c r="P1484" s="24">
        <v>242</v>
      </c>
      <c r="R1484" s="24">
        <v>2</v>
      </c>
      <c r="T1484" s="24">
        <v>60</v>
      </c>
      <c r="X1484" s="24">
        <f t="shared" si="56"/>
        <v>637</v>
      </c>
      <c r="Y1484" s="8">
        <f t="shared" si="57"/>
        <v>0</v>
      </c>
      <c r="Z1484" s="4"/>
    </row>
    <row r="1485" spans="1:26" x14ac:dyDescent="0.25">
      <c r="A1485" s="34">
        <v>21</v>
      </c>
      <c r="B1485" s="31">
        <v>22</v>
      </c>
      <c r="C1485" s="4" t="s">
        <v>2745</v>
      </c>
      <c r="D1485" s="4" t="s">
        <v>2716</v>
      </c>
      <c r="E1485" s="4" t="s">
        <v>2708</v>
      </c>
      <c r="F1485" s="4" t="s">
        <v>2709</v>
      </c>
      <c r="G1485" s="4" t="s">
        <v>2746</v>
      </c>
      <c r="H1485" s="4" t="s">
        <v>979</v>
      </c>
      <c r="I1485" s="24">
        <v>47.3</v>
      </c>
      <c r="J1485" s="24">
        <v>41.6</v>
      </c>
      <c r="K1485" s="24">
        <v>2.5</v>
      </c>
      <c r="L1485" s="24">
        <v>2.2000000000000002</v>
      </c>
      <c r="M1485" s="24">
        <v>0.5</v>
      </c>
      <c r="O1485" s="24">
        <v>0.5</v>
      </c>
      <c r="X1485" s="24">
        <f t="shared" si="56"/>
        <v>47.300000000000004</v>
      </c>
      <c r="Y1485" s="8">
        <f t="shared" si="57"/>
        <v>0</v>
      </c>
      <c r="Z1485" s="4"/>
    </row>
    <row r="1486" spans="1:26" x14ac:dyDescent="0.25">
      <c r="A1486" s="34">
        <v>33</v>
      </c>
      <c r="B1486" s="31">
        <v>34</v>
      </c>
      <c r="C1486" s="4" t="s">
        <v>2762</v>
      </c>
      <c r="D1486" s="4" t="s">
        <v>2711</v>
      </c>
      <c r="E1486" s="4" t="s">
        <v>2708</v>
      </c>
      <c r="F1486" s="4" t="s">
        <v>2709</v>
      </c>
      <c r="G1486" s="4" t="s">
        <v>2763</v>
      </c>
      <c r="H1486" s="4"/>
      <c r="I1486" s="24">
        <v>138.80000000000001</v>
      </c>
      <c r="J1486" s="24">
        <v>80.7</v>
      </c>
      <c r="M1486" s="24">
        <v>1</v>
      </c>
      <c r="O1486" s="24">
        <v>0.5</v>
      </c>
      <c r="Q1486" s="24">
        <v>5.5</v>
      </c>
      <c r="R1486" s="24">
        <v>2</v>
      </c>
      <c r="T1486" s="24">
        <v>49.1</v>
      </c>
      <c r="X1486" s="24">
        <f t="shared" si="56"/>
        <v>138.80000000000001</v>
      </c>
      <c r="Y1486" s="8">
        <f t="shared" si="57"/>
        <v>0</v>
      </c>
      <c r="Z1486" s="4"/>
    </row>
    <row r="1487" spans="1:26" x14ac:dyDescent="0.25">
      <c r="A1487" s="34">
        <v>27</v>
      </c>
      <c r="B1487" s="31">
        <v>28</v>
      </c>
      <c r="C1487" s="4" t="s">
        <v>2753</v>
      </c>
      <c r="D1487" s="4" t="s">
        <v>2723</v>
      </c>
      <c r="E1487" s="4" t="s">
        <v>2708</v>
      </c>
      <c r="F1487" s="4" t="s">
        <v>2709</v>
      </c>
      <c r="G1487" s="4" t="s">
        <v>92</v>
      </c>
      <c r="H1487" s="4"/>
      <c r="I1487" s="24">
        <v>303.39999999999998</v>
      </c>
      <c r="J1487" s="24">
        <v>58.6</v>
      </c>
      <c r="K1487" s="24">
        <v>52</v>
      </c>
      <c r="L1487" s="24">
        <v>27</v>
      </c>
      <c r="M1487" s="24">
        <v>5.9</v>
      </c>
      <c r="O1487" s="24">
        <v>0.8</v>
      </c>
      <c r="P1487" s="24">
        <v>112</v>
      </c>
      <c r="Q1487" s="24">
        <v>0.2</v>
      </c>
      <c r="R1487" s="24">
        <v>1.8</v>
      </c>
      <c r="T1487" s="24">
        <v>45.1</v>
      </c>
      <c r="X1487" s="24">
        <f t="shared" si="56"/>
        <v>303.40000000000003</v>
      </c>
      <c r="Y1487" s="8">
        <f t="shared" si="57"/>
        <v>0</v>
      </c>
      <c r="Z1487" s="4"/>
    </row>
    <row r="1488" spans="1:26" x14ac:dyDescent="0.25">
      <c r="A1488" s="34">
        <v>13</v>
      </c>
      <c r="B1488" s="31">
        <v>14</v>
      </c>
      <c r="C1488" s="4" t="s">
        <v>2729</v>
      </c>
      <c r="D1488" s="4" t="s">
        <v>2716</v>
      </c>
      <c r="E1488" s="4" t="s">
        <v>2708</v>
      </c>
      <c r="F1488" s="4" t="s">
        <v>2709</v>
      </c>
      <c r="G1488" s="4" t="s">
        <v>2730</v>
      </c>
      <c r="H1488" s="4" t="s">
        <v>2731</v>
      </c>
      <c r="I1488" s="24">
        <v>107.5</v>
      </c>
      <c r="J1488" s="24">
        <v>68.5</v>
      </c>
      <c r="K1488" s="24">
        <v>1.4</v>
      </c>
      <c r="L1488" s="24">
        <v>8</v>
      </c>
      <c r="M1488" s="24">
        <v>0.3</v>
      </c>
      <c r="O1488" s="24">
        <v>0.4</v>
      </c>
      <c r="R1488" s="24">
        <v>2.4</v>
      </c>
      <c r="T1488" s="24">
        <v>26.499999999999986</v>
      </c>
      <c r="X1488" s="24">
        <f t="shared" si="56"/>
        <v>107.5</v>
      </c>
      <c r="Y1488" s="8">
        <f t="shared" si="57"/>
        <v>0</v>
      </c>
      <c r="Z1488" s="4"/>
    </row>
    <row r="1489" spans="1:26" x14ac:dyDescent="0.25">
      <c r="A1489" s="34">
        <v>28</v>
      </c>
      <c r="B1489" s="31">
        <v>29</v>
      </c>
      <c r="C1489" s="4" t="s">
        <v>2754</v>
      </c>
      <c r="D1489" s="4" t="s">
        <v>2591</v>
      </c>
      <c r="E1489" s="4" t="s">
        <v>2708</v>
      </c>
      <c r="F1489" s="4" t="s">
        <v>2709</v>
      </c>
      <c r="G1489" s="4" t="s">
        <v>2173</v>
      </c>
      <c r="H1489" s="4" t="s">
        <v>148</v>
      </c>
      <c r="I1489" s="24">
        <v>342</v>
      </c>
      <c r="J1489" s="24">
        <v>137.6</v>
      </c>
      <c r="K1489" s="24">
        <v>23</v>
      </c>
      <c r="L1489" s="24">
        <v>9</v>
      </c>
      <c r="M1489" s="24">
        <v>4</v>
      </c>
      <c r="N1489" s="24">
        <v>5</v>
      </c>
      <c r="O1489" s="24">
        <v>3</v>
      </c>
      <c r="P1489" s="24">
        <v>35</v>
      </c>
      <c r="Q1489" s="24">
        <v>2.2999999999999998</v>
      </c>
      <c r="R1489" s="24">
        <v>6.7</v>
      </c>
      <c r="T1489" s="24">
        <v>116.4</v>
      </c>
      <c r="X1489" s="24">
        <f t="shared" si="56"/>
        <v>342</v>
      </c>
      <c r="Y1489" s="8">
        <f t="shared" si="57"/>
        <v>0</v>
      </c>
      <c r="Z1489" s="4"/>
    </row>
    <row r="1490" spans="1:26" x14ac:dyDescent="0.25">
      <c r="A1490" s="34">
        <v>15</v>
      </c>
      <c r="B1490" s="31">
        <v>16</v>
      </c>
      <c r="C1490" s="4" t="s">
        <v>2735</v>
      </c>
      <c r="D1490" s="4" t="s">
        <v>2723</v>
      </c>
      <c r="E1490" s="4" t="s">
        <v>2708</v>
      </c>
      <c r="F1490" s="4" t="s">
        <v>2709</v>
      </c>
      <c r="G1490" s="4" t="s">
        <v>2736</v>
      </c>
      <c r="H1490" s="4" t="s">
        <v>494</v>
      </c>
      <c r="I1490" s="24">
        <v>211.8</v>
      </c>
      <c r="J1490" s="24">
        <v>72</v>
      </c>
      <c r="K1490" s="24">
        <v>6</v>
      </c>
      <c r="M1490" s="24">
        <v>1</v>
      </c>
      <c r="N1490" s="24">
        <v>0.5</v>
      </c>
      <c r="P1490" s="24">
        <v>128.30000000000001</v>
      </c>
      <c r="R1490" s="24">
        <v>4</v>
      </c>
      <c r="X1490" s="24">
        <f t="shared" si="56"/>
        <v>211.8</v>
      </c>
      <c r="Y1490" s="8">
        <f t="shared" si="57"/>
        <v>0</v>
      </c>
      <c r="Z1490" s="4"/>
    </row>
    <row r="1491" spans="1:26" x14ac:dyDescent="0.25">
      <c r="A1491" s="34">
        <v>32</v>
      </c>
      <c r="B1491" s="31">
        <v>33</v>
      </c>
      <c r="C1491" s="4" t="s">
        <v>2761</v>
      </c>
      <c r="D1491" s="4" t="s">
        <v>2723</v>
      </c>
      <c r="E1491" s="4" t="s">
        <v>2708</v>
      </c>
      <c r="F1491" s="4" t="s">
        <v>2709</v>
      </c>
      <c r="G1491" s="4" t="s">
        <v>2736</v>
      </c>
      <c r="H1491" s="4" t="s">
        <v>494</v>
      </c>
      <c r="I1491" s="24">
        <v>335</v>
      </c>
      <c r="J1491" s="24">
        <v>64</v>
      </c>
      <c r="L1491" s="24">
        <v>103</v>
      </c>
      <c r="M1491" s="24">
        <v>1</v>
      </c>
      <c r="O1491" s="24">
        <v>1</v>
      </c>
      <c r="P1491" s="24">
        <v>136</v>
      </c>
      <c r="Q1491" s="24">
        <v>3</v>
      </c>
      <c r="R1491" s="24">
        <v>2</v>
      </c>
      <c r="T1491" s="24">
        <v>25</v>
      </c>
      <c r="X1491" s="24">
        <f t="shared" si="56"/>
        <v>335</v>
      </c>
      <c r="Y1491" s="8">
        <f t="shared" si="57"/>
        <v>0</v>
      </c>
      <c r="Z1491" s="4"/>
    </row>
    <row r="1492" spans="1:26" x14ac:dyDescent="0.25">
      <c r="A1492" s="34">
        <v>4</v>
      </c>
      <c r="B1492" s="31">
        <v>4</v>
      </c>
      <c r="C1492" s="4" t="s">
        <v>2778</v>
      </c>
      <c r="D1492" s="4" t="s">
        <v>2776</v>
      </c>
      <c r="E1492" s="4" t="s">
        <v>2770</v>
      </c>
      <c r="F1492" s="4" t="s">
        <v>2709</v>
      </c>
      <c r="G1492" s="4" t="s">
        <v>2779</v>
      </c>
      <c r="H1492" s="4" t="s">
        <v>245</v>
      </c>
      <c r="I1492" s="24">
        <v>235.4</v>
      </c>
      <c r="J1492" s="24">
        <v>43</v>
      </c>
      <c r="K1492" s="24">
        <v>7</v>
      </c>
      <c r="L1492" s="24">
        <v>21.5</v>
      </c>
      <c r="O1492" s="24">
        <v>2</v>
      </c>
      <c r="R1492" s="24">
        <v>1.8</v>
      </c>
      <c r="T1492" s="24">
        <v>160.1</v>
      </c>
      <c r="X1492" s="24">
        <f t="shared" si="56"/>
        <v>235.39999999999998</v>
      </c>
      <c r="Y1492" s="8">
        <f t="shared" si="57"/>
        <v>0</v>
      </c>
      <c r="Z1492" s="4"/>
    </row>
    <row r="1493" spans="1:26" x14ac:dyDescent="0.25">
      <c r="A1493" s="34">
        <v>9</v>
      </c>
      <c r="B1493" s="31">
        <v>10</v>
      </c>
      <c r="C1493" s="4" t="s">
        <v>2786</v>
      </c>
      <c r="D1493" s="4" t="s">
        <v>2780</v>
      </c>
      <c r="E1493" s="4" t="s">
        <v>2770</v>
      </c>
      <c r="F1493" s="4" t="s">
        <v>2709</v>
      </c>
      <c r="G1493" s="4" t="s">
        <v>2787</v>
      </c>
      <c r="H1493" s="4" t="s">
        <v>374</v>
      </c>
      <c r="I1493" s="24">
        <v>171.4</v>
      </c>
      <c r="J1493" s="24">
        <v>108.2</v>
      </c>
      <c r="K1493" s="24">
        <v>13.5</v>
      </c>
      <c r="L1493" s="24">
        <v>5.9</v>
      </c>
      <c r="M1493" s="24">
        <v>1.5</v>
      </c>
      <c r="N1493" s="24">
        <v>1.8</v>
      </c>
      <c r="O1493" s="24">
        <v>1.2</v>
      </c>
      <c r="P1493" s="24">
        <v>2.2999999999999998</v>
      </c>
      <c r="R1493" s="24">
        <v>3.7</v>
      </c>
      <c r="T1493" s="24">
        <v>31.6</v>
      </c>
      <c r="U1493" s="24">
        <v>1.7</v>
      </c>
      <c r="X1493" s="24">
        <f t="shared" si="56"/>
        <v>171.4</v>
      </c>
      <c r="Y1493" s="8">
        <f t="shared" si="57"/>
        <v>0</v>
      </c>
      <c r="Z1493" s="4"/>
    </row>
    <row r="1494" spans="1:26" x14ac:dyDescent="0.25">
      <c r="A1494" s="34">
        <v>7</v>
      </c>
      <c r="B1494" s="31">
        <v>7</v>
      </c>
      <c r="C1494" s="4" t="s">
        <v>2782</v>
      </c>
      <c r="D1494" s="4" t="s">
        <v>2780</v>
      </c>
      <c r="E1494" s="4" t="s">
        <v>2770</v>
      </c>
      <c r="F1494" s="4" t="s">
        <v>2709</v>
      </c>
      <c r="G1494" s="4" t="s">
        <v>2783</v>
      </c>
      <c r="H1494" s="4" t="s">
        <v>1616</v>
      </c>
      <c r="I1494" s="24">
        <v>131.80000000000001</v>
      </c>
      <c r="J1494" s="24">
        <v>61.3</v>
      </c>
      <c r="K1494" s="24">
        <v>17.600000000000001</v>
      </c>
      <c r="L1494" s="24">
        <v>6.1</v>
      </c>
      <c r="M1494" s="24">
        <v>0.3</v>
      </c>
      <c r="N1494" s="24">
        <v>2.7</v>
      </c>
      <c r="O1494" s="24">
        <v>0.8</v>
      </c>
      <c r="P1494" s="24">
        <v>0.1</v>
      </c>
      <c r="Q1494" s="24">
        <v>0.8</v>
      </c>
      <c r="R1494" s="24">
        <v>1.9</v>
      </c>
      <c r="T1494" s="24">
        <v>39.4</v>
      </c>
      <c r="U1494" s="24">
        <v>0.8</v>
      </c>
      <c r="X1494" s="24">
        <f t="shared" si="56"/>
        <v>131.80000000000001</v>
      </c>
      <c r="Y1494" s="8">
        <f t="shared" si="57"/>
        <v>0</v>
      </c>
      <c r="Z1494" s="4"/>
    </row>
    <row r="1495" spans="1:26" x14ac:dyDescent="0.25">
      <c r="A1495" s="34">
        <v>21</v>
      </c>
      <c r="B1495" s="31">
        <v>22</v>
      </c>
      <c r="C1495" s="4" t="s">
        <v>2812</v>
      </c>
      <c r="D1495" s="4" t="s">
        <v>2809</v>
      </c>
      <c r="E1495" s="4" t="s">
        <v>2770</v>
      </c>
      <c r="F1495" s="4" t="s">
        <v>2709</v>
      </c>
      <c r="G1495" s="4" t="s">
        <v>2813</v>
      </c>
      <c r="H1495" s="4"/>
      <c r="I1495" s="24">
        <v>56.8</v>
      </c>
      <c r="J1495" s="24">
        <v>27</v>
      </c>
      <c r="K1495" s="24">
        <v>28.8</v>
      </c>
      <c r="O1495" s="24">
        <v>0.1</v>
      </c>
      <c r="R1495" s="24">
        <v>0.9</v>
      </c>
      <c r="X1495" s="24">
        <f t="shared" si="56"/>
        <v>56.8</v>
      </c>
      <c r="Y1495" s="8">
        <f t="shared" si="57"/>
        <v>0</v>
      </c>
      <c r="Z1495" s="4"/>
    </row>
    <row r="1496" spans="1:26" ht="30" x14ac:dyDescent="0.25">
      <c r="A1496" s="34">
        <v>20</v>
      </c>
      <c r="B1496" s="31">
        <v>21</v>
      </c>
      <c r="C1496" s="4" t="s">
        <v>2808</v>
      </c>
      <c r="D1496" s="4" t="s">
        <v>2809</v>
      </c>
      <c r="E1496" s="4" t="s">
        <v>2770</v>
      </c>
      <c r="F1496" s="4" t="s">
        <v>2709</v>
      </c>
      <c r="G1496" s="5" t="s">
        <v>2810</v>
      </c>
      <c r="H1496" s="5" t="s">
        <v>2811</v>
      </c>
      <c r="I1496" s="24">
        <v>160.80000000000001</v>
      </c>
      <c r="J1496" s="24">
        <v>143.69999999999999</v>
      </c>
      <c r="K1496" s="24">
        <v>0.8</v>
      </c>
      <c r="L1496" s="24">
        <v>7.5</v>
      </c>
      <c r="M1496" s="24">
        <v>2.5</v>
      </c>
      <c r="O1496" s="24">
        <v>2.2999999999999998</v>
      </c>
      <c r="Q1496" s="24">
        <v>1.1000000000000001</v>
      </c>
      <c r="R1496" s="24">
        <v>2.6</v>
      </c>
      <c r="U1496" s="24">
        <v>0.3</v>
      </c>
      <c r="X1496" s="24">
        <f t="shared" si="56"/>
        <v>160.80000000000001</v>
      </c>
      <c r="Y1496" s="8">
        <f t="shared" si="57"/>
        <v>0</v>
      </c>
      <c r="Z1496" s="4"/>
    </row>
    <row r="1497" spans="1:26" x14ac:dyDescent="0.25">
      <c r="A1497" s="34">
        <v>2</v>
      </c>
      <c r="B1497" s="31">
        <v>2</v>
      </c>
      <c r="C1497" s="4" t="s">
        <v>2772</v>
      </c>
      <c r="D1497" s="4" t="s">
        <v>2769</v>
      </c>
      <c r="E1497" s="4" t="s">
        <v>2770</v>
      </c>
      <c r="F1497" s="4" t="s">
        <v>2709</v>
      </c>
      <c r="G1497" s="4" t="s">
        <v>2773</v>
      </c>
      <c r="H1497" s="4" t="s">
        <v>2774</v>
      </c>
      <c r="I1497" s="24">
        <v>163.6</v>
      </c>
      <c r="J1497" s="24">
        <v>34.5</v>
      </c>
      <c r="K1497" s="24">
        <v>3.4</v>
      </c>
      <c r="L1497" s="24">
        <v>1.8</v>
      </c>
      <c r="O1497" s="24">
        <v>0.7</v>
      </c>
      <c r="R1497" s="24">
        <v>0.6</v>
      </c>
      <c r="T1497" s="24">
        <v>122.6</v>
      </c>
      <c r="X1497" s="24">
        <f t="shared" si="56"/>
        <v>163.6</v>
      </c>
      <c r="Y1497" s="8">
        <f t="shared" si="57"/>
        <v>0</v>
      </c>
      <c r="Z1497" s="4"/>
    </row>
    <row r="1498" spans="1:26" x14ac:dyDescent="0.25">
      <c r="A1498" s="34">
        <v>19</v>
      </c>
      <c r="B1498" s="31">
        <v>20</v>
      </c>
      <c r="C1498" s="4" t="s">
        <v>2807</v>
      </c>
      <c r="D1498" s="4" t="s">
        <v>2803</v>
      </c>
      <c r="E1498" s="4" t="s">
        <v>2770</v>
      </c>
      <c r="F1498" s="4" t="s">
        <v>2709</v>
      </c>
      <c r="G1498" s="4" t="s">
        <v>50</v>
      </c>
      <c r="H1498" s="4" t="s">
        <v>1797</v>
      </c>
      <c r="I1498" s="24">
        <v>275.89999999999998</v>
      </c>
      <c r="J1498" s="24">
        <v>99.7</v>
      </c>
      <c r="K1498" s="24">
        <v>15</v>
      </c>
      <c r="L1498" s="24">
        <v>12</v>
      </c>
      <c r="O1498" s="24">
        <v>2</v>
      </c>
      <c r="R1498" s="24">
        <v>2.9</v>
      </c>
      <c r="T1498" s="24">
        <v>144.30000000000001</v>
      </c>
      <c r="X1498" s="24">
        <f t="shared" si="56"/>
        <v>275.89999999999998</v>
      </c>
      <c r="Y1498" s="8">
        <f t="shared" si="57"/>
        <v>0</v>
      </c>
      <c r="Z1498" s="4"/>
    </row>
    <row r="1499" spans="1:26" x14ac:dyDescent="0.25">
      <c r="A1499" s="34">
        <v>1</v>
      </c>
      <c r="B1499" s="31">
        <v>1</v>
      </c>
      <c r="C1499" s="4" t="s">
        <v>2768</v>
      </c>
      <c r="D1499" s="4" t="s">
        <v>2769</v>
      </c>
      <c r="E1499" s="4" t="s">
        <v>2770</v>
      </c>
      <c r="F1499" s="4" t="s">
        <v>2709</v>
      </c>
      <c r="G1499" s="4" t="s">
        <v>2771</v>
      </c>
      <c r="H1499" s="4" t="s">
        <v>230</v>
      </c>
      <c r="I1499" s="24">
        <v>115.6</v>
      </c>
      <c r="J1499" s="24">
        <v>60.2</v>
      </c>
      <c r="K1499" s="24">
        <v>13.7</v>
      </c>
      <c r="L1499" s="24">
        <v>6</v>
      </c>
      <c r="N1499" s="24">
        <v>0.5</v>
      </c>
      <c r="O1499" s="24">
        <v>1.7</v>
      </c>
      <c r="P1499" s="24">
        <v>0.1</v>
      </c>
      <c r="R1499" s="24">
        <v>3.1</v>
      </c>
      <c r="T1499" s="24">
        <v>30.3</v>
      </c>
      <c r="X1499" s="24">
        <f t="shared" si="56"/>
        <v>115.6</v>
      </c>
      <c r="Y1499" s="8">
        <f t="shared" si="57"/>
        <v>0</v>
      </c>
      <c r="Z1499" s="4"/>
    </row>
    <row r="1500" spans="1:26" x14ac:dyDescent="0.25">
      <c r="A1500" s="34">
        <v>18</v>
      </c>
      <c r="B1500" s="31">
        <v>19</v>
      </c>
      <c r="C1500" s="4" t="s">
        <v>2684</v>
      </c>
      <c r="D1500" s="4" t="s">
        <v>2803</v>
      </c>
      <c r="E1500" s="4" t="s">
        <v>2770</v>
      </c>
      <c r="F1500" s="4" t="s">
        <v>2709</v>
      </c>
      <c r="G1500" s="4" t="s">
        <v>2805</v>
      </c>
      <c r="H1500" s="4" t="s">
        <v>2806</v>
      </c>
      <c r="I1500" s="24">
        <v>98.2</v>
      </c>
      <c r="J1500" s="24">
        <v>46.3</v>
      </c>
      <c r="K1500" s="24">
        <v>14.5</v>
      </c>
      <c r="L1500" s="24">
        <v>1</v>
      </c>
      <c r="M1500" s="24">
        <v>0.2</v>
      </c>
      <c r="O1500" s="24">
        <v>0.8</v>
      </c>
      <c r="P1500" s="24">
        <v>0.1</v>
      </c>
      <c r="R1500" s="24">
        <v>0.6</v>
      </c>
      <c r="T1500" s="24">
        <v>34</v>
      </c>
      <c r="U1500" s="24">
        <v>0.7</v>
      </c>
      <c r="X1500" s="24">
        <f t="shared" si="56"/>
        <v>98.2</v>
      </c>
      <c r="Y1500" s="8">
        <f t="shared" si="57"/>
        <v>0</v>
      </c>
      <c r="Z1500" s="4"/>
    </row>
    <row r="1501" spans="1:26" x14ac:dyDescent="0.25">
      <c r="A1501" s="34">
        <v>14</v>
      </c>
      <c r="B1501" s="31">
        <v>15</v>
      </c>
      <c r="C1501" s="4" t="s">
        <v>1907</v>
      </c>
      <c r="D1501" s="4" t="s">
        <v>2793</v>
      </c>
      <c r="E1501" s="4" t="s">
        <v>2770</v>
      </c>
      <c r="F1501" s="4" t="s">
        <v>2709</v>
      </c>
      <c r="G1501" s="4" t="s">
        <v>2795</v>
      </c>
      <c r="H1501" s="4" t="s">
        <v>2796</v>
      </c>
      <c r="I1501" s="24">
        <v>55.1</v>
      </c>
      <c r="J1501" s="24">
        <v>38.9</v>
      </c>
      <c r="K1501" s="24">
        <v>6.5</v>
      </c>
      <c r="L1501" s="24">
        <v>5.4</v>
      </c>
      <c r="M1501" s="24">
        <v>1.6</v>
      </c>
      <c r="O1501" s="24">
        <v>1.6</v>
      </c>
      <c r="R1501" s="24">
        <v>1.1000000000000001</v>
      </c>
      <c r="X1501" s="24">
        <f t="shared" si="56"/>
        <v>55.1</v>
      </c>
      <c r="Y1501" s="8">
        <f t="shared" si="57"/>
        <v>0</v>
      </c>
      <c r="Z1501" s="11"/>
    </row>
    <row r="1502" spans="1:26" x14ac:dyDescent="0.25">
      <c r="A1502" s="34">
        <v>15</v>
      </c>
      <c r="B1502" s="31">
        <v>16</v>
      </c>
      <c r="C1502" s="4" t="s">
        <v>2797</v>
      </c>
      <c r="D1502" s="4" t="s">
        <v>2793</v>
      </c>
      <c r="E1502" s="4" t="s">
        <v>2770</v>
      </c>
      <c r="F1502" s="4" t="s">
        <v>2709</v>
      </c>
      <c r="G1502" s="4" t="s">
        <v>2798</v>
      </c>
      <c r="H1502" s="4" t="s">
        <v>19</v>
      </c>
      <c r="I1502" s="24">
        <v>282.5</v>
      </c>
      <c r="J1502" s="24">
        <v>30.7</v>
      </c>
      <c r="K1502" s="24">
        <v>2.4</v>
      </c>
      <c r="L1502" s="24">
        <v>19</v>
      </c>
      <c r="N1502" s="24">
        <v>1.7</v>
      </c>
      <c r="O1502" s="24">
        <v>0.7</v>
      </c>
      <c r="R1502" s="24">
        <v>0.6</v>
      </c>
      <c r="T1502" s="24">
        <v>227</v>
      </c>
      <c r="U1502" s="24">
        <v>0.4</v>
      </c>
      <c r="X1502" s="24">
        <f t="shared" si="56"/>
        <v>282.5</v>
      </c>
      <c r="Y1502" s="8">
        <f t="shared" si="57"/>
        <v>0</v>
      </c>
      <c r="Z1502" s="4"/>
    </row>
    <row r="1503" spans="1:26" x14ac:dyDescent="0.25">
      <c r="A1503" s="34">
        <v>3</v>
      </c>
      <c r="B1503" s="31">
        <v>3</v>
      </c>
      <c r="C1503" s="4" t="s">
        <v>2775</v>
      </c>
      <c r="D1503" s="4" t="s">
        <v>2776</v>
      </c>
      <c r="E1503" s="4" t="s">
        <v>2770</v>
      </c>
      <c r="F1503" s="4" t="s">
        <v>2709</v>
      </c>
      <c r="G1503" s="4" t="s">
        <v>2777</v>
      </c>
      <c r="H1503" s="8" t="s">
        <v>2568</v>
      </c>
      <c r="I1503" s="24">
        <v>172.8</v>
      </c>
      <c r="J1503" s="24">
        <v>68.8</v>
      </c>
      <c r="K1503" s="24">
        <v>5.0999999999999996</v>
      </c>
      <c r="L1503" s="24">
        <v>12.5</v>
      </c>
      <c r="O1503" s="24">
        <v>2.8</v>
      </c>
      <c r="Q1503" s="24">
        <v>0.4</v>
      </c>
      <c r="R1503" s="24">
        <v>1.6</v>
      </c>
      <c r="T1503" s="24">
        <v>81.099999999999994</v>
      </c>
      <c r="U1503" s="24">
        <v>0.5</v>
      </c>
      <c r="X1503" s="24">
        <f t="shared" si="56"/>
        <v>172.79999999999998</v>
      </c>
      <c r="Y1503" s="8">
        <f t="shared" si="57"/>
        <v>0</v>
      </c>
      <c r="Z1503" s="4"/>
    </row>
    <row r="1504" spans="1:26" x14ac:dyDescent="0.25">
      <c r="A1504" s="34">
        <v>13</v>
      </c>
      <c r="B1504" s="31">
        <v>14</v>
      </c>
      <c r="C1504" s="4" t="s">
        <v>2792</v>
      </c>
      <c r="D1504" s="4" t="s">
        <v>2793</v>
      </c>
      <c r="E1504" s="4" t="s">
        <v>2770</v>
      </c>
      <c r="F1504" s="4" t="s">
        <v>2709</v>
      </c>
      <c r="G1504" s="4" t="s">
        <v>2794</v>
      </c>
      <c r="H1504" s="4" t="s">
        <v>369</v>
      </c>
      <c r="I1504" s="24">
        <v>546</v>
      </c>
      <c r="J1504" s="24">
        <v>107.6</v>
      </c>
      <c r="K1504" s="24">
        <v>5</v>
      </c>
      <c r="L1504" s="24">
        <v>5.6</v>
      </c>
      <c r="M1504" s="24">
        <v>0.8</v>
      </c>
      <c r="O1504" s="24">
        <v>4.8</v>
      </c>
      <c r="P1504" s="24">
        <v>0.4</v>
      </c>
      <c r="R1504" s="24">
        <v>2.5</v>
      </c>
      <c r="T1504" s="24">
        <v>416.9</v>
      </c>
      <c r="U1504" s="24">
        <v>2.4</v>
      </c>
      <c r="X1504" s="24">
        <f t="shared" si="56"/>
        <v>545.99999999999989</v>
      </c>
      <c r="Y1504" s="8">
        <f t="shared" si="57"/>
        <v>0</v>
      </c>
      <c r="Z1504" s="4"/>
    </row>
    <row r="1505" spans="1:26" x14ac:dyDescent="0.25">
      <c r="A1505" s="34">
        <v>17</v>
      </c>
      <c r="B1505" s="31">
        <v>18</v>
      </c>
      <c r="C1505" s="4" t="s">
        <v>2802</v>
      </c>
      <c r="D1505" s="4" t="s">
        <v>2803</v>
      </c>
      <c r="E1505" s="4" t="s">
        <v>2770</v>
      </c>
      <c r="F1505" s="4" t="s">
        <v>2709</v>
      </c>
      <c r="G1505" s="4" t="s">
        <v>2804</v>
      </c>
      <c r="H1505" s="4" t="s">
        <v>429</v>
      </c>
      <c r="I1505" s="24">
        <v>187.7</v>
      </c>
      <c r="J1505" s="24">
        <v>73.5</v>
      </c>
      <c r="K1505" s="24">
        <v>26.4</v>
      </c>
      <c r="L1505" s="24">
        <v>6.2</v>
      </c>
      <c r="M1505" s="24">
        <v>1</v>
      </c>
      <c r="O1505" s="24">
        <v>1.5</v>
      </c>
      <c r="P1505" s="24">
        <v>1.9</v>
      </c>
      <c r="Q1505" s="24">
        <v>0.3</v>
      </c>
      <c r="R1505" s="24">
        <v>0.9</v>
      </c>
      <c r="T1505" s="24">
        <v>75</v>
      </c>
      <c r="U1505" s="24">
        <v>1</v>
      </c>
      <c r="X1505" s="24">
        <f t="shared" si="56"/>
        <v>187.70000000000002</v>
      </c>
      <c r="Y1505" s="8">
        <f t="shared" si="57"/>
        <v>0</v>
      </c>
      <c r="Z1505" s="4"/>
    </row>
    <row r="1506" spans="1:26" x14ac:dyDescent="0.25">
      <c r="A1506" s="34">
        <v>16</v>
      </c>
      <c r="B1506" s="31">
        <v>17</v>
      </c>
      <c r="C1506" s="4" t="s">
        <v>2799</v>
      </c>
      <c r="D1506" s="4" t="s">
        <v>2793</v>
      </c>
      <c r="E1506" s="4" t="s">
        <v>2770</v>
      </c>
      <c r="F1506" s="4" t="s">
        <v>2709</v>
      </c>
      <c r="G1506" s="4" t="s">
        <v>2800</v>
      </c>
      <c r="H1506" s="4" t="s">
        <v>2801</v>
      </c>
      <c r="I1506" s="24">
        <v>90.4</v>
      </c>
      <c r="J1506" s="24">
        <v>28.5</v>
      </c>
      <c r="K1506" s="24">
        <v>3.3</v>
      </c>
      <c r="L1506" s="24">
        <v>1.9</v>
      </c>
      <c r="O1506" s="24">
        <v>2.2999999999999998</v>
      </c>
      <c r="R1506" s="24">
        <v>0.5</v>
      </c>
      <c r="T1506" s="24">
        <v>53.9</v>
      </c>
      <c r="X1506" s="24">
        <f t="shared" si="56"/>
        <v>90.4</v>
      </c>
      <c r="Y1506" s="8">
        <f t="shared" si="57"/>
        <v>0</v>
      </c>
      <c r="Z1506" s="4"/>
    </row>
    <row r="1507" spans="1:26" x14ac:dyDescent="0.25">
      <c r="A1507" s="34">
        <v>5</v>
      </c>
      <c r="B1507" s="31">
        <v>5</v>
      </c>
      <c r="C1507" s="4" t="s">
        <v>2780</v>
      </c>
      <c r="D1507" s="4" t="s">
        <v>2780</v>
      </c>
      <c r="E1507" s="4" t="s">
        <v>2770</v>
      </c>
      <c r="F1507" s="4" t="s">
        <v>2709</v>
      </c>
      <c r="G1507" s="4" t="s">
        <v>746</v>
      </c>
      <c r="H1507" s="4" t="s">
        <v>265</v>
      </c>
      <c r="I1507" s="24">
        <v>119.8</v>
      </c>
      <c r="J1507" s="24">
        <v>94.1</v>
      </c>
      <c r="K1507" s="24">
        <v>10.8</v>
      </c>
      <c r="M1507" s="24">
        <v>3</v>
      </c>
      <c r="O1507" s="24">
        <v>2</v>
      </c>
      <c r="P1507" s="24">
        <v>2.2000000000000002</v>
      </c>
      <c r="R1507" s="24">
        <v>2.4</v>
      </c>
      <c r="S1507" s="24">
        <v>3.3</v>
      </c>
      <c r="U1507" s="24">
        <v>2</v>
      </c>
      <c r="X1507" s="24">
        <f t="shared" si="56"/>
        <v>119.8</v>
      </c>
      <c r="Y1507" s="8">
        <f t="shared" si="57"/>
        <v>0</v>
      </c>
      <c r="Z1507" s="4"/>
    </row>
    <row r="1508" spans="1:26" x14ac:dyDescent="0.25">
      <c r="A1508" s="34">
        <v>6</v>
      </c>
      <c r="B1508" s="31">
        <v>6</v>
      </c>
      <c r="C1508" s="4" t="s">
        <v>2781</v>
      </c>
      <c r="D1508" s="4" t="s">
        <v>2780</v>
      </c>
      <c r="E1508" s="4" t="s">
        <v>2770</v>
      </c>
      <c r="F1508" s="4" t="s">
        <v>2709</v>
      </c>
      <c r="G1508" s="4" t="s">
        <v>746</v>
      </c>
      <c r="H1508" s="4" t="s">
        <v>265</v>
      </c>
      <c r="I1508" s="24">
        <v>191.7</v>
      </c>
      <c r="J1508" s="24">
        <v>171.8</v>
      </c>
      <c r="K1508" s="24">
        <v>3.1</v>
      </c>
      <c r="L1508" s="24">
        <v>10.6</v>
      </c>
      <c r="O1508" s="24">
        <v>0.6</v>
      </c>
      <c r="P1508" s="24">
        <v>0.8</v>
      </c>
      <c r="Q1508" s="24">
        <v>0.4</v>
      </c>
      <c r="R1508" s="24">
        <v>4.4000000000000004</v>
      </c>
      <c r="X1508" s="24">
        <f t="shared" si="56"/>
        <v>191.70000000000002</v>
      </c>
      <c r="Y1508" s="8">
        <f t="shared" si="57"/>
        <v>0</v>
      </c>
      <c r="Z1508" s="4"/>
    </row>
    <row r="1509" spans="1:26" x14ac:dyDescent="0.25">
      <c r="A1509" s="34">
        <v>8</v>
      </c>
      <c r="B1509" s="31">
        <v>8</v>
      </c>
      <c r="C1509" s="4" t="s">
        <v>2784</v>
      </c>
      <c r="D1509" s="4" t="s">
        <v>2780</v>
      </c>
      <c r="E1509" s="4" t="s">
        <v>2770</v>
      </c>
      <c r="F1509" s="4" t="s">
        <v>2709</v>
      </c>
      <c r="G1509" s="4" t="s">
        <v>2785</v>
      </c>
      <c r="H1509" s="4" t="s">
        <v>39</v>
      </c>
      <c r="I1509" s="24">
        <v>380.5</v>
      </c>
      <c r="J1509" s="24">
        <v>158.30000000000001</v>
      </c>
      <c r="K1509" s="24">
        <v>9.1999999999999993</v>
      </c>
      <c r="L1509" s="24">
        <v>4.5999999999999996</v>
      </c>
      <c r="M1509" s="24">
        <v>0.9</v>
      </c>
      <c r="N1509" s="24">
        <v>2</v>
      </c>
      <c r="O1509" s="24">
        <v>2.2999999999999998</v>
      </c>
      <c r="R1509" s="24">
        <v>2.2999999999999998</v>
      </c>
      <c r="T1509" s="24">
        <v>196.6</v>
      </c>
      <c r="U1509" s="24">
        <v>4.3</v>
      </c>
      <c r="X1509" s="24">
        <f t="shared" si="56"/>
        <v>380.50000000000006</v>
      </c>
      <c r="Y1509" s="8">
        <f t="shared" si="57"/>
        <v>0</v>
      </c>
      <c r="Z1509" s="4"/>
    </row>
    <row r="1510" spans="1:26" x14ac:dyDescent="0.25">
      <c r="A1510" s="34">
        <v>10</v>
      </c>
      <c r="B1510" s="31">
        <v>11</v>
      </c>
      <c r="C1510" s="4" t="s">
        <v>1614</v>
      </c>
      <c r="D1510" s="4" t="s">
        <v>2788</v>
      </c>
      <c r="E1510" s="4" t="s">
        <v>2770</v>
      </c>
      <c r="F1510" s="4" t="s">
        <v>2709</v>
      </c>
      <c r="G1510" s="4" t="s">
        <v>2789</v>
      </c>
      <c r="H1510" s="4" t="s">
        <v>374</v>
      </c>
      <c r="I1510" s="24">
        <v>238.6</v>
      </c>
      <c r="J1510" s="24">
        <v>189.6</v>
      </c>
      <c r="K1510" s="24">
        <v>19.399999999999999</v>
      </c>
      <c r="L1510" s="24">
        <v>19.399999999999999</v>
      </c>
      <c r="M1510" s="24">
        <v>1</v>
      </c>
      <c r="O1510" s="24">
        <v>3.2</v>
      </c>
      <c r="P1510" s="24">
        <v>4.3</v>
      </c>
      <c r="R1510" s="24">
        <v>1.7</v>
      </c>
      <c r="X1510" s="24">
        <f t="shared" si="56"/>
        <v>238.6</v>
      </c>
      <c r="Y1510" s="8">
        <f t="shared" si="57"/>
        <v>0</v>
      </c>
      <c r="Z1510" s="4"/>
    </row>
    <row r="1511" spans="1:26" x14ac:dyDescent="0.25">
      <c r="A1511" s="34">
        <v>11</v>
      </c>
      <c r="B1511" s="31">
        <v>12</v>
      </c>
      <c r="C1511" s="4" t="s">
        <v>2790</v>
      </c>
      <c r="D1511" s="4" t="s">
        <v>2788</v>
      </c>
      <c r="E1511" s="4" t="s">
        <v>2770</v>
      </c>
      <c r="F1511" s="4" t="s">
        <v>2709</v>
      </c>
      <c r="G1511" s="4" t="s">
        <v>2789</v>
      </c>
      <c r="H1511" s="4" t="s">
        <v>374</v>
      </c>
      <c r="I1511" s="24">
        <v>191.5</v>
      </c>
      <c r="J1511" s="24">
        <v>119.1</v>
      </c>
      <c r="K1511" s="24">
        <v>29.1</v>
      </c>
      <c r="L1511" s="24">
        <v>26.3</v>
      </c>
      <c r="M1511" s="24">
        <v>9.4</v>
      </c>
      <c r="O1511" s="24">
        <v>2.7</v>
      </c>
      <c r="P1511" s="24">
        <v>1.5</v>
      </c>
      <c r="R1511" s="24">
        <v>1.4</v>
      </c>
      <c r="U1511" s="24">
        <v>2</v>
      </c>
      <c r="X1511" s="24">
        <f t="shared" si="56"/>
        <v>191.5</v>
      </c>
      <c r="Y1511" s="8">
        <f t="shared" si="57"/>
        <v>0</v>
      </c>
      <c r="Z1511" s="4"/>
    </row>
    <row r="1512" spans="1:26" x14ac:dyDescent="0.25">
      <c r="A1512" s="34">
        <v>12</v>
      </c>
      <c r="B1512" s="31">
        <v>13</v>
      </c>
      <c r="C1512" s="4" t="s">
        <v>2791</v>
      </c>
      <c r="D1512" s="4" t="s">
        <v>2788</v>
      </c>
      <c r="E1512" s="4" t="s">
        <v>2770</v>
      </c>
      <c r="F1512" s="4" t="s">
        <v>2709</v>
      </c>
      <c r="G1512" s="4" t="s">
        <v>2789</v>
      </c>
      <c r="H1512" s="4" t="s">
        <v>13</v>
      </c>
      <c r="I1512" s="24">
        <v>501.7</v>
      </c>
      <c r="J1512" s="24">
        <v>88.7</v>
      </c>
      <c r="K1512" s="24">
        <v>43.1</v>
      </c>
      <c r="O1512" s="24">
        <v>0.3</v>
      </c>
      <c r="P1512" s="24">
        <v>0.3</v>
      </c>
      <c r="R1512" s="24">
        <v>2.2999999999999998</v>
      </c>
      <c r="T1512" s="24">
        <v>367</v>
      </c>
      <c r="X1512" s="24">
        <f t="shared" si="56"/>
        <v>501.70000000000005</v>
      </c>
      <c r="Y1512" s="8">
        <f t="shared" si="57"/>
        <v>0</v>
      </c>
      <c r="Z1512" s="4"/>
    </row>
    <row r="1513" spans="1:26" x14ac:dyDescent="0.25">
      <c r="A1513" s="34">
        <v>9</v>
      </c>
      <c r="B1513" s="31">
        <v>11</v>
      </c>
      <c r="C1513" s="4" t="s">
        <v>2832</v>
      </c>
      <c r="D1513" s="4" t="s">
        <v>2833</v>
      </c>
      <c r="E1513" s="4" t="s">
        <v>2816</v>
      </c>
      <c r="F1513" s="4" t="s">
        <v>2709</v>
      </c>
      <c r="G1513" s="4" t="s">
        <v>2834</v>
      </c>
      <c r="H1513" s="4" t="s">
        <v>154</v>
      </c>
      <c r="I1513" s="24">
        <v>69.3</v>
      </c>
      <c r="J1513" s="24">
        <v>44.3</v>
      </c>
      <c r="K1513" s="24">
        <v>13.9</v>
      </c>
      <c r="L1513" s="24">
        <v>2.2999999999999998</v>
      </c>
      <c r="M1513" s="24">
        <v>3.4</v>
      </c>
      <c r="O1513" s="24">
        <v>0.3</v>
      </c>
      <c r="P1513" s="24">
        <v>1.1000000000000001</v>
      </c>
      <c r="Q1513" s="24">
        <v>0.5</v>
      </c>
      <c r="R1513" s="24">
        <v>1.3</v>
      </c>
      <c r="T1513" s="24">
        <v>2.2000000000000002</v>
      </c>
      <c r="X1513" s="24">
        <f t="shared" si="56"/>
        <v>69.299999999999983</v>
      </c>
      <c r="Y1513" s="8">
        <f t="shared" si="57"/>
        <v>0</v>
      </c>
      <c r="Z1513" s="4"/>
    </row>
    <row r="1514" spans="1:26" x14ac:dyDescent="0.25">
      <c r="A1514" s="34">
        <v>23</v>
      </c>
      <c r="B1514" s="31">
        <v>31</v>
      </c>
      <c r="C1514" s="4" t="s">
        <v>2860</v>
      </c>
      <c r="D1514" s="4" t="s">
        <v>2829</v>
      </c>
      <c r="E1514" s="4" t="s">
        <v>2816</v>
      </c>
      <c r="F1514" s="4" t="s">
        <v>2709</v>
      </c>
      <c r="G1514" s="4" t="s">
        <v>2861</v>
      </c>
      <c r="H1514" s="4" t="s">
        <v>2231</v>
      </c>
      <c r="I1514" s="24">
        <v>136.19999999999999</v>
      </c>
      <c r="J1514" s="24">
        <v>78.900000000000006</v>
      </c>
      <c r="K1514" s="24">
        <v>43.6</v>
      </c>
      <c r="L1514" s="24">
        <v>0.7</v>
      </c>
      <c r="O1514" s="24">
        <v>1.8</v>
      </c>
      <c r="Q1514" s="24">
        <v>6.9</v>
      </c>
      <c r="R1514" s="24">
        <v>2.5</v>
      </c>
      <c r="S1514" s="24">
        <v>0.7</v>
      </c>
      <c r="T1514" s="24">
        <v>1.1000000000000001</v>
      </c>
      <c r="X1514" s="24">
        <f t="shared" si="56"/>
        <v>136.19999999999999</v>
      </c>
      <c r="Y1514" s="8">
        <f t="shared" si="57"/>
        <v>0</v>
      </c>
      <c r="Z1514" s="4"/>
    </row>
    <row r="1515" spans="1:26" x14ac:dyDescent="0.25">
      <c r="A1515" s="34">
        <v>15</v>
      </c>
      <c r="B1515" s="31">
        <v>20</v>
      </c>
      <c r="C1515" s="4" t="s">
        <v>2843</v>
      </c>
      <c r="D1515" s="4" t="s">
        <v>2815</v>
      </c>
      <c r="E1515" s="4" t="s">
        <v>2816</v>
      </c>
      <c r="F1515" s="4" t="s">
        <v>2709</v>
      </c>
      <c r="G1515" s="4" t="s">
        <v>2844</v>
      </c>
      <c r="H1515" s="4" t="s">
        <v>429</v>
      </c>
      <c r="I1515" s="24">
        <v>210.3</v>
      </c>
      <c r="J1515" s="24">
        <v>162.5</v>
      </c>
      <c r="K1515" s="24">
        <v>28.8</v>
      </c>
      <c r="L1515" s="24">
        <v>0.6</v>
      </c>
      <c r="M1515" s="24">
        <v>5.0999999999999996</v>
      </c>
      <c r="O1515" s="24">
        <v>1.6</v>
      </c>
      <c r="P1515" s="24">
        <v>0.4</v>
      </c>
      <c r="Q1515" s="24">
        <v>3.8</v>
      </c>
      <c r="R1515" s="24">
        <v>3.2</v>
      </c>
      <c r="T1515" s="24">
        <v>4.3</v>
      </c>
      <c r="X1515" s="24">
        <f t="shared" si="56"/>
        <v>210.3</v>
      </c>
      <c r="Y1515" s="8">
        <f t="shared" si="57"/>
        <v>0</v>
      </c>
      <c r="Z1515" s="4"/>
    </row>
    <row r="1516" spans="1:26" x14ac:dyDescent="0.25">
      <c r="A1516" s="34">
        <v>16</v>
      </c>
      <c r="B1516" s="31">
        <v>21</v>
      </c>
      <c r="C1516" s="4" t="s">
        <v>2845</v>
      </c>
      <c r="D1516" s="4" t="s">
        <v>2829</v>
      </c>
      <c r="E1516" s="4" t="s">
        <v>2816</v>
      </c>
      <c r="F1516" s="4" t="s">
        <v>2709</v>
      </c>
      <c r="G1516" s="4" t="s">
        <v>2846</v>
      </c>
      <c r="H1516" s="4"/>
      <c r="I1516" s="24">
        <v>359</v>
      </c>
      <c r="J1516" s="24">
        <v>108.4</v>
      </c>
      <c r="K1516" s="24">
        <v>226.8</v>
      </c>
      <c r="L1516" s="24">
        <v>4.5</v>
      </c>
      <c r="N1516" s="24">
        <v>0.4</v>
      </c>
      <c r="O1516" s="24">
        <v>2.5</v>
      </c>
      <c r="P1516" s="24">
        <v>3.6</v>
      </c>
      <c r="R1516" s="24">
        <v>12.8</v>
      </c>
      <c r="X1516" s="24">
        <f t="shared" si="56"/>
        <v>359.00000000000006</v>
      </c>
      <c r="Y1516" s="8">
        <f t="shared" si="57"/>
        <v>0</v>
      </c>
      <c r="Z1516" s="4"/>
    </row>
    <row r="1517" spans="1:26" x14ac:dyDescent="0.25">
      <c r="A1517" s="34">
        <v>11</v>
      </c>
      <c r="B1517" s="31">
        <v>14</v>
      </c>
      <c r="C1517" s="4" t="s">
        <v>2833</v>
      </c>
      <c r="D1517" s="4" t="s">
        <v>2833</v>
      </c>
      <c r="E1517" s="4" t="s">
        <v>2816</v>
      </c>
      <c r="F1517" s="4" t="s">
        <v>2709</v>
      </c>
      <c r="G1517" s="4" t="s">
        <v>15113</v>
      </c>
      <c r="H1517" s="4" t="s">
        <v>230</v>
      </c>
      <c r="I1517" s="24">
        <v>649.41999999999996</v>
      </c>
      <c r="J1517" s="24">
        <v>505</v>
      </c>
      <c r="K1517" s="24">
        <v>40.619999999999997</v>
      </c>
      <c r="L1517" s="24">
        <v>35.200000000000003</v>
      </c>
      <c r="M1517" s="24">
        <v>18.399999999999999</v>
      </c>
      <c r="O1517" s="24">
        <v>20.6</v>
      </c>
      <c r="Q1517" s="24">
        <v>13</v>
      </c>
      <c r="R1517" s="24">
        <v>6.1</v>
      </c>
      <c r="T1517" s="24">
        <v>10.5</v>
      </c>
      <c r="X1517" s="24">
        <f t="shared" si="56"/>
        <v>649.42000000000007</v>
      </c>
      <c r="Y1517" s="8">
        <f t="shared" si="57"/>
        <v>0</v>
      </c>
      <c r="Z1517" s="4"/>
    </row>
    <row r="1518" spans="1:26" x14ac:dyDescent="0.25">
      <c r="A1518" s="34">
        <v>2</v>
      </c>
      <c r="B1518" s="31">
        <v>2</v>
      </c>
      <c r="C1518" s="4" t="s">
        <v>2818</v>
      </c>
      <c r="D1518" s="4" t="s">
        <v>2818</v>
      </c>
      <c r="E1518" s="4" t="s">
        <v>2816</v>
      </c>
      <c r="F1518" s="4" t="s">
        <v>2709</v>
      </c>
      <c r="G1518" s="4" t="s">
        <v>229</v>
      </c>
      <c r="H1518" s="4" t="s">
        <v>39</v>
      </c>
      <c r="I1518" s="24">
        <v>187.8</v>
      </c>
      <c r="J1518" s="24">
        <v>153</v>
      </c>
      <c r="K1518" s="24">
        <v>11.9</v>
      </c>
      <c r="L1518" s="24">
        <v>10</v>
      </c>
      <c r="M1518" s="24">
        <v>3.2</v>
      </c>
      <c r="O1518" s="24">
        <v>1.6</v>
      </c>
      <c r="P1518" s="24">
        <v>0.9</v>
      </c>
      <c r="R1518" s="24">
        <v>5.7</v>
      </c>
      <c r="T1518" s="24">
        <v>1.5</v>
      </c>
      <c r="X1518" s="24">
        <f t="shared" si="56"/>
        <v>187.79999999999998</v>
      </c>
      <c r="Y1518" s="8">
        <f t="shared" si="57"/>
        <v>0</v>
      </c>
      <c r="Z1518" s="4"/>
    </row>
    <row r="1519" spans="1:26" x14ac:dyDescent="0.25">
      <c r="A1519" s="34">
        <v>3</v>
      </c>
      <c r="B1519" s="31">
        <v>3</v>
      </c>
      <c r="C1519" s="4" t="s">
        <v>2819</v>
      </c>
      <c r="D1519" s="4" t="s">
        <v>2818</v>
      </c>
      <c r="E1519" s="4" t="s">
        <v>2816</v>
      </c>
      <c r="F1519" s="4" t="s">
        <v>2709</v>
      </c>
      <c r="G1519" s="4" t="s">
        <v>229</v>
      </c>
      <c r="H1519" s="4" t="s">
        <v>39</v>
      </c>
      <c r="I1519" s="24">
        <v>226.6</v>
      </c>
      <c r="J1519" s="24">
        <v>212.9</v>
      </c>
      <c r="K1519" s="24">
        <v>4.9000000000000004</v>
      </c>
      <c r="L1519" s="24">
        <v>0.2</v>
      </c>
      <c r="Q1519" s="24">
        <v>3.8</v>
      </c>
      <c r="R1519" s="24">
        <v>4.8</v>
      </c>
      <c r="X1519" s="24">
        <f t="shared" si="56"/>
        <v>226.60000000000002</v>
      </c>
      <c r="Y1519" s="8">
        <f t="shared" si="57"/>
        <v>0</v>
      </c>
      <c r="Z1519" s="4"/>
    </row>
    <row r="1520" spans="1:26" x14ac:dyDescent="0.25">
      <c r="A1520" s="34">
        <v>4</v>
      </c>
      <c r="B1520" s="31">
        <v>4</v>
      </c>
      <c r="C1520" s="4" t="s">
        <v>2820</v>
      </c>
      <c r="D1520" s="4" t="s">
        <v>2818</v>
      </c>
      <c r="E1520" s="4" t="s">
        <v>2816</v>
      </c>
      <c r="F1520" s="4" t="s">
        <v>2709</v>
      </c>
      <c r="G1520" s="4" t="s">
        <v>229</v>
      </c>
      <c r="H1520" s="4" t="s">
        <v>39</v>
      </c>
      <c r="I1520" s="24">
        <v>105.4</v>
      </c>
      <c r="J1520" s="24">
        <v>101.1</v>
      </c>
      <c r="K1520" s="24">
        <v>0.9</v>
      </c>
      <c r="L1520" s="24">
        <v>0.4</v>
      </c>
      <c r="Q1520" s="24">
        <v>0.9</v>
      </c>
      <c r="R1520" s="24">
        <v>2.1</v>
      </c>
      <c r="X1520" s="24">
        <f t="shared" si="56"/>
        <v>105.4</v>
      </c>
      <c r="Y1520" s="8">
        <f t="shared" si="57"/>
        <v>0</v>
      </c>
      <c r="Z1520" s="4"/>
    </row>
    <row r="1521" spans="1:26" x14ac:dyDescent="0.25">
      <c r="A1521" s="34">
        <v>5</v>
      </c>
      <c r="B1521" s="31">
        <v>5</v>
      </c>
      <c r="C1521" s="4" t="s">
        <v>2821</v>
      </c>
      <c r="D1521" s="4" t="s">
        <v>2818</v>
      </c>
      <c r="E1521" s="4" t="s">
        <v>2816</v>
      </c>
      <c r="F1521" s="4" t="s">
        <v>2709</v>
      </c>
      <c r="G1521" s="4" t="s">
        <v>229</v>
      </c>
      <c r="H1521" s="4" t="s">
        <v>39</v>
      </c>
      <c r="I1521" s="24">
        <v>111.7</v>
      </c>
      <c r="J1521" s="24">
        <v>86.8</v>
      </c>
      <c r="K1521" s="24">
        <v>19.7</v>
      </c>
      <c r="L1521" s="24">
        <v>2.2000000000000002</v>
      </c>
      <c r="P1521" s="24">
        <v>0.5</v>
      </c>
      <c r="R1521" s="24">
        <v>2.4</v>
      </c>
      <c r="S1521" s="24">
        <v>0.1</v>
      </c>
      <c r="X1521" s="24">
        <f t="shared" si="56"/>
        <v>111.7</v>
      </c>
      <c r="Y1521" s="8">
        <f t="shared" si="57"/>
        <v>0</v>
      </c>
      <c r="Z1521" s="4"/>
    </row>
    <row r="1522" spans="1:26" x14ac:dyDescent="0.25">
      <c r="A1522" s="34">
        <v>20</v>
      </c>
      <c r="B1522" s="31">
        <v>26</v>
      </c>
      <c r="C1522" s="4" t="s">
        <v>2854</v>
      </c>
      <c r="D1522" s="4" t="s">
        <v>2852</v>
      </c>
      <c r="E1522" s="4" t="s">
        <v>2816</v>
      </c>
      <c r="F1522" s="4" t="s">
        <v>2709</v>
      </c>
      <c r="G1522" s="4" t="s">
        <v>2855</v>
      </c>
      <c r="H1522" s="4" t="s">
        <v>2856</v>
      </c>
      <c r="I1522" s="24">
        <v>170.8</v>
      </c>
      <c r="J1522" s="24">
        <v>144.1</v>
      </c>
      <c r="K1522" s="24">
        <v>2.4</v>
      </c>
      <c r="L1522" s="24">
        <v>13.1</v>
      </c>
      <c r="M1522" s="24">
        <v>2.1</v>
      </c>
      <c r="O1522" s="24">
        <v>1.4</v>
      </c>
      <c r="P1522" s="24">
        <v>1.7</v>
      </c>
      <c r="Q1522" s="24">
        <v>0.4</v>
      </c>
      <c r="R1522" s="24">
        <v>4.5999999999999996</v>
      </c>
      <c r="S1522" s="24">
        <v>0.3</v>
      </c>
      <c r="T1522" s="24">
        <v>0.7</v>
      </c>
      <c r="X1522" s="24">
        <f t="shared" si="56"/>
        <v>170.79999999999998</v>
      </c>
      <c r="Y1522" s="8">
        <f t="shared" si="57"/>
        <v>0</v>
      </c>
      <c r="Z1522" s="4"/>
    </row>
    <row r="1523" spans="1:26" x14ac:dyDescent="0.25">
      <c r="A1523" s="34">
        <v>21</v>
      </c>
      <c r="B1523" s="31">
        <v>28</v>
      </c>
      <c r="C1523" s="4" t="s">
        <v>2857</v>
      </c>
      <c r="D1523" s="4" t="s">
        <v>2852</v>
      </c>
      <c r="E1523" s="4" t="s">
        <v>2816</v>
      </c>
      <c r="F1523" s="4" t="s">
        <v>2709</v>
      </c>
      <c r="G1523" s="4" t="s">
        <v>2855</v>
      </c>
      <c r="H1523" s="4" t="s">
        <v>2856</v>
      </c>
      <c r="I1523" s="24">
        <v>92.8</v>
      </c>
      <c r="J1523" s="24">
        <v>79.7</v>
      </c>
      <c r="K1523" s="24">
        <v>3</v>
      </c>
      <c r="L1523" s="24">
        <v>7</v>
      </c>
      <c r="O1523" s="24">
        <v>0.3</v>
      </c>
      <c r="P1523" s="24">
        <v>1.3</v>
      </c>
      <c r="Q1523" s="24">
        <v>0.1</v>
      </c>
      <c r="R1523" s="24">
        <v>1.4</v>
      </c>
      <c r="X1523" s="24">
        <f t="shared" si="56"/>
        <v>92.8</v>
      </c>
      <c r="Y1523" s="8">
        <f t="shared" si="57"/>
        <v>0</v>
      </c>
      <c r="Z1523" s="4"/>
    </row>
    <row r="1524" spans="1:26" x14ac:dyDescent="0.25">
      <c r="A1524" s="34">
        <v>17</v>
      </c>
      <c r="B1524" s="31">
        <v>22</v>
      </c>
      <c r="C1524" s="4" t="s">
        <v>2829</v>
      </c>
      <c r="D1524" s="4" t="s">
        <v>2829</v>
      </c>
      <c r="E1524" s="4" t="s">
        <v>2816</v>
      </c>
      <c r="F1524" s="4" t="s">
        <v>2709</v>
      </c>
      <c r="G1524" s="4" t="s">
        <v>2847</v>
      </c>
      <c r="H1524" s="4" t="s">
        <v>2848</v>
      </c>
      <c r="I1524" s="24">
        <v>66.7</v>
      </c>
      <c r="J1524" s="24">
        <v>37.9</v>
      </c>
      <c r="K1524" s="24">
        <v>20.399999999999999</v>
      </c>
      <c r="L1524" s="24">
        <v>0.6</v>
      </c>
      <c r="N1524" s="24">
        <v>3.4</v>
      </c>
      <c r="O1524" s="24">
        <v>1.5</v>
      </c>
      <c r="Q1524" s="24">
        <v>0.6</v>
      </c>
      <c r="R1524" s="24">
        <v>2.1</v>
      </c>
      <c r="S1524" s="24">
        <v>0.2</v>
      </c>
      <c r="X1524" s="24">
        <f t="shared" si="56"/>
        <v>66.699999999999989</v>
      </c>
      <c r="Y1524" s="8">
        <f t="shared" si="57"/>
        <v>0</v>
      </c>
      <c r="Z1524" s="4"/>
    </row>
    <row r="1525" spans="1:26" x14ac:dyDescent="0.25">
      <c r="A1525" s="34">
        <v>8</v>
      </c>
      <c r="B1525" s="31">
        <v>10</v>
      </c>
      <c r="C1525" s="4" t="s">
        <v>2828</v>
      </c>
      <c r="D1525" s="4" t="s">
        <v>2829</v>
      </c>
      <c r="E1525" s="4" t="s">
        <v>2816</v>
      </c>
      <c r="F1525" s="4" t="s">
        <v>2709</v>
      </c>
      <c r="G1525" s="5" t="s">
        <v>2830</v>
      </c>
      <c r="H1525" s="4" t="s">
        <v>2831</v>
      </c>
      <c r="I1525" s="24">
        <v>143.69999999999999</v>
      </c>
      <c r="J1525" s="24">
        <v>102.7</v>
      </c>
      <c r="K1525" s="24">
        <v>16.3</v>
      </c>
      <c r="L1525" s="24">
        <v>2.2999999999999998</v>
      </c>
      <c r="O1525" s="24">
        <v>1.1000000000000001</v>
      </c>
      <c r="P1525" s="24">
        <v>0.1</v>
      </c>
      <c r="Q1525" s="24">
        <v>0.6</v>
      </c>
      <c r="R1525" s="24">
        <v>1.2</v>
      </c>
      <c r="T1525" s="24">
        <v>19.399999999999999</v>
      </c>
      <c r="X1525" s="24">
        <f t="shared" ref="X1525:X1588" si="58">SUM(J1525:W1525)</f>
        <v>143.69999999999999</v>
      </c>
      <c r="Y1525" s="8">
        <f t="shared" ref="Y1525:Y1588" si="59">I1525-X1525</f>
        <v>0</v>
      </c>
      <c r="Z1525" s="4"/>
    </row>
    <row r="1526" spans="1:26" x14ac:dyDescent="0.25">
      <c r="A1526" s="34">
        <v>12</v>
      </c>
      <c r="B1526" s="31">
        <v>16</v>
      </c>
      <c r="C1526" s="4" t="s">
        <v>2837</v>
      </c>
      <c r="D1526" s="4" t="s">
        <v>2823</v>
      </c>
      <c r="E1526" s="4" t="s">
        <v>2816</v>
      </c>
      <c r="F1526" s="4" t="s">
        <v>2709</v>
      </c>
      <c r="G1526" s="4" t="s">
        <v>2838</v>
      </c>
      <c r="H1526" s="4" t="s">
        <v>237</v>
      </c>
      <c r="I1526" s="24">
        <v>120.3</v>
      </c>
      <c r="J1526" s="24">
        <v>99.1</v>
      </c>
      <c r="K1526" s="24">
        <v>1.7</v>
      </c>
      <c r="L1526" s="24">
        <v>6.6</v>
      </c>
      <c r="O1526" s="24">
        <v>0.9</v>
      </c>
      <c r="Q1526" s="24">
        <v>3.6</v>
      </c>
      <c r="R1526" s="24">
        <v>0.5</v>
      </c>
      <c r="S1526" s="24">
        <v>0.1</v>
      </c>
      <c r="T1526" s="24">
        <v>7.8</v>
      </c>
      <c r="X1526" s="24">
        <f t="shared" si="58"/>
        <v>120.29999999999998</v>
      </c>
      <c r="Y1526" s="8">
        <f t="shared" si="59"/>
        <v>0</v>
      </c>
      <c r="Z1526" s="4"/>
    </row>
    <row r="1527" spans="1:26" x14ac:dyDescent="0.25">
      <c r="A1527" s="34">
        <v>18</v>
      </c>
      <c r="B1527" s="31">
        <v>24</v>
      </c>
      <c r="C1527" s="4" t="s">
        <v>2849</v>
      </c>
      <c r="D1527" s="4" t="s">
        <v>2823</v>
      </c>
      <c r="E1527" s="4" t="s">
        <v>2816</v>
      </c>
      <c r="F1527" s="4" t="s">
        <v>2709</v>
      </c>
      <c r="G1527" s="4" t="s">
        <v>2850</v>
      </c>
      <c r="H1527" s="4" t="s">
        <v>279</v>
      </c>
      <c r="I1527" s="24">
        <v>99.6</v>
      </c>
      <c r="J1527" s="24">
        <v>93</v>
      </c>
      <c r="K1527" s="24">
        <v>1.4</v>
      </c>
      <c r="L1527" s="24">
        <v>1.7</v>
      </c>
      <c r="O1527" s="24">
        <v>0.9</v>
      </c>
      <c r="R1527" s="24">
        <v>1.9</v>
      </c>
      <c r="T1527" s="24">
        <v>0.7</v>
      </c>
      <c r="X1527" s="24">
        <f t="shared" si="58"/>
        <v>99.600000000000023</v>
      </c>
      <c r="Y1527" s="8">
        <f t="shared" si="59"/>
        <v>0</v>
      </c>
      <c r="Z1527" s="4"/>
    </row>
    <row r="1528" spans="1:26" x14ac:dyDescent="0.25">
      <c r="A1528" s="34">
        <v>24</v>
      </c>
      <c r="B1528" s="31">
        <v>33</v>
      </c>
      <c r="C1528" s="4" t="s">
        <v>1838</v>
      </c>
      <c r="D1528" s="4" t="s">
        <v>2862</v>
      </c>
      <c r="E1528" s="4" t="s">
        <v>2816</v>
      </c>
      <c r="F1528" s="4" t="s">
        <v>2709</v>
      </c>
      <c r="G1528" s="4" t="s">
        <v>2863</v>
      </c>
      <c r="H1528" s="4"/>
      <c r="I1528" s="24">
        <v>440.2</v>
      </c>
      <c r="J1528" s="24">
        <v>163.6</v>
      </c>
      <c r="K1528" s="24">
        <v>164</v>
      </c>
      <c r="L1528" s="24">
        <v>7</v>
      </c>
      <c r="O1528" s="24">
        <v>3.7</v>
      </c>
      <c r="P1528" s="24">
        <v>77</v>
      </c>
      <c r="Q1528" s="24">
        <v>17</v>
      </c>
      <c r="R1528" s="24">
        <v>5.7</v>
      </c>
      <c r="S1528" s="24">
        <v>1.1000000000000001</v>
      </c>
      <c r="T1528" s="24">
        <v>1.1000000000000001</v>
      </c>
      <c r="X1528" s="24">
        <f t="shared" si="58"/>
        <v>440.20000000000005</v>
      </c>
      <c r="Y1528" s="8">
        <f t="shared" si="59"/>
        <v>0</v>
      </c>
      <c r="Z1528" s="4"/>
    </row>
    <row r="1529" spans="1:26" x14ac:dyDescent="0.25">
      <c r="A1529" s="34">
        <v>1</v>
      </c>
      <c r="B1529" s="31">
        <v>1</v>
      </c>
      <c r="C1529" s="4" t="s">
        <v>2814</v>
      </c>
      <c r="D1529" s="4" t="s">
        <v>2815</v>
      </c>
      <c r="E1529" s="4" t="s">
        <v>2816</v>
      </c>
      <c r="F1529" s="4" t="s">
        <v>2709</v>
      </c>
      <c r="G1529" s="4" t="s">
        <v>2817</v>
      </c>
      <c r="H1529" s="4" t="s">
        <v>409</v>
      </c>
      <c r="I1529" s="24">
        <v>217</v>
      </c>
      <c r="J1529" s="24">
        <v>151</v>
      </c>
      <c r="K1529" s="24">
        <v>1.8</v>
      </c>
      <c r="L1529" s="24">
        <v>3.3</v>
      </c>
      <c r="N1529" s="24">
        <v>4.4000000000000004</v>
      </c>
      <c r="O1529" s="24">
        <v>1.4</v>
      </c>
      <c r="R1529" s="24">
        <v>3.6</v>
      </c>
      <c r="T1529" s="24">
        <v>51.5</v>
      </c>
      <c r="X1529" s="24">
        <f t="shared" si="58"/>
        <v>217.00000000000003</v>
      </c>
      <c r="Y1529" s="8">
        <f t="shared" si="59"/>
        <v>0</v>
      </c>
      <c r="Z1529" s="4"/>
    </row>
    <row r="1530" spans="1:26" x14ac:dyDescent="0.25">
      <c r="A1530" s="34">
        <v>22</v>
      </c>
      <c r="B1530" s="31">
        <v>30</v>
      </c>
      <c r="C1530" s="4" t="s">
        <v>2858</v>
      </c>
      <c r="D1530" s="4" t="s">
        <v>2839</v>
      </c>
      <c r="E1530" s="4" t="s">
        <v>2816</v>
      </c>
      <c r="F1530" s="4" t="s">
        <v>2709</v>
      </c>
      <c r="G1530" s="4" t="s">
        <v>2859</v>
      </c>
      <c r="H1530" s="4" t="s">
        <v>176</v>
      </c>
      <c r="I1530" s="24">
        <v>176.8</v>
      </c>
      <c r="J1530" s="24">
        <v>66.599999999999994</v>
      </c>
      <c r="K1530" s="24">
        <v>98.1</v>
      </c>
      <c r="L1530" s="24">
        <v>0.2</v>
      </c>
      <c r="O1530" s="24">
        <v>1.4</v>
      </c>
      <c r="P1530" s="24">
        <v>6.8</v>
      </c>
      <c r="Q1530" s="24">
        <v>0.8</v>
      </c>
      <c r="R1530" s="24">
        <v>2.5</v>
      </c>
      <c r="S1530" s="24">
        <v>0.4</v>
      </c>
      <c r="X1530" s="24">
        <f t="shared" si="58"/>
        <v>176.8</v>
      </c>
      <c r="Y1530" s="8">
        <f t="shared" si="59"/>
        <v>0</v>
      </c>
      <c r="Z1530" s="4"/>
    </row>
    <row r="1531" spans="1:26" x14ac:dyDescent="0.25">
      <c r="A1531" s="34">
        <v>13</v>
      </c>
      <c r="B1531" s="31">
        <v>17</v>
      </c>
      <c r="C1531" s="4" t="s">
        <v>2839</v>
      </c>
      <c r="D1531" s="4" t="s">
        <v>2839</v>
      </c>
      <c r="E1531" s="4" t="s">
        <v>2816</v>
      </c>
      <c r="F1531" s="4" t="s">
        <v>2709</v>
      </c>
      <c r="G1531" s="4" t="s">
        <v>2840</v>
      </c>
      <c r="H1531" s="4" t="s">
        <v>283</v>
      </c>
      <c r="I1531" s="24">
        <v>300.2</v>
      </c>
      <c r="J1531" s="24">
        <v>257.10000000000002</v>
      </c>
      <c r="K1531" s="24">
        <v>12.7</v>
      </c>
      <c r="L1531" s="24">
        <v>7.8</v>
      </c>
      <c r="N1531" s="24">
        <v>6</v>
      </c>
      <c r="O1531" s="24">
        <v>2.4</v>
      </c>
      <c r="P1531" s="24">
        <v>6.6</v>
      </c>
      <c r="Q1531" s="24">
        <v>3.3</v>
      </c>
      <c r="R1531" s="24">
        <v>4.2</v>
      </c>
      <c r="S1531" s="24">
        <v>0.1</v>
      </c>
      <c r="X1531" s="24">
        <f t="shared" si="58"/>
        <v>300.20000000000005</v>
      </c>
      <c r="Y1531" s="8">
        <f t="shared" si="59"/>
        <v>0</v>
      </c>
      <c r="Z1531" s="4"/>
    </row>
    <row r="1532" spans="1:26" x14ac:dyDescent="0.25">
      <c r="A1532" s="34">
        <v>14</v>
      </c>
      <c r="B1532" s="31">
        <v>19</v>
      </c>
      <c r="C1532" s="4" t="s">
        <v>2841</v>
      </c>
      <c r="D1532" s="4" t="s">
        <v>2815</v>
      </c>
      <c r="E1532" s="4" t="s">
        <v>2816</v>
      </c>
      <c r="F1532" s="4" t="s">
        <v>2709</v>
      </c>
      <c r="G1532" s="4" t="s">
        <v>2842</v>
      </c>
      <c r="H1532" s="4" t="s">
        <v>13</v>
      </c>
      <c r="I1532" s="24">
        <v>59.8</v>
      </c>
      <c r="J1532" s="24">
        <v>36.6</v>
      </c>
      <c r="K1532" s="24">
        <v>3.5</v>
      </c>
      <c r="L1532" s="24">
        <v>14.3</v>
      </c>
      <c r="M1532" s="40"/>
      <c r="N1532" s="24">
        <v>3.4</v>
      </c>
      <c r="O1532" s="24">
        <v>1</v>
      </c>
      <c r="R1532" s="24">
        <v>1</v>
      </c>
      <c r="X1532" s="24">
        <f t="shared" si="58"/>
        <v>59.800000000000004</v>
      </c>
      <c r="Y1532" s="8">
        <f t="shared" si="59"/>
        <v>0</v>
      </c>
      <c r="Z1532" s="4"/>
    </row>
    <row r="1533" spans="1:26" x14ac:dyDescent="0.25">
      <c r="A1533" s="34">
        <v>19</v>
      </c>
      <c r="B1533" s="31">
        <v>25</v>
      </c>
      <c r="C1533" s="4" t="s">
        <v>2851</v>
      </c>
      <c r="D1533" s="4" t="s">
        <v>2852</v>
      </c>
      <c r="E1533" s="4" t="s">
        <v>2816</v>
      </c>
      <c r="F1533" s="4" t="s">
        <v>2709</v>
      </c>
      <c r="G1533" s="4" t="s">
        <v>2853</v>
      </c>
      <c r="H1533" s="4" t="s">
        <v>190</v>
      </c>
      <c r="I1533" s="24">
        <v>166.1</v>
      </c>
      <c r="J1533" s="24">
        <v>131.1</v>
      </c>
      <c r="K1533" s="24">
        <v>19.399999999999999</v>
      </c>
      <c r="M1533" s="24">
        <v>2.6</v>
      </c>
      <c r="O1533" s="24">
        <v>1.8</v>
      </c>
      <c r="P1533" s="24">
        <v>0.6</v>
      </c>
      <c r="Q1533" s="24">
        <v>0.9</v>
      </c>
      <c r="R1533" s="24">
        <v>4.0999999999999996</v>
      </c>
      <c r="S1533" s="24">
        <v>2</v>
      </c>
      <c r="T1533" s="24">
        <v>2.8</v>
      </c>
      <c r="X1533" s="24">
        <f t="shared" si="58"/>
        <v>165.3</v>
      </c>
      <c r="Y1533" s="8">
        <f t="shared" si="59"/>
        <v>0.79999999999998295</v>
      </c>
      <c r="Z1533" s="4"/>
    </row>
    <row r="1534" spans="1:26" ht="45" x14ac:dyDescent="0.25">
      <c r="A1534" s="34">
        <v>10</v>
      </c>
      <c r="B1534" s="31">
        <v>13</v>
      </c>
      <c r="C1534" s="4" t="s">
        <v>2835</v>
      </c>
      <c r="D1534" s="4" t="s">
        <v>2815</v>
      </c>
      <c r="E1534" s="4" t="s">
        <v>2816</v>
      </c>
      <c r="F1534" s="4" t="s">
        <v>2709</v>
      </c>
      <c r="G1534" s="5" t="s">
        <v>2836</v>
      </c>
      <c r="H1534" s="4"/>
      <c r="I1534" s="24">
        <v>55.4</v>
      </c>
      <c r="J1534" s="24">
        <v>50.2</v>
      </c>
      <c r="K1534" s="24">
        <v>0.6</v>
      </c>
      <c r="O1534" s="24">
        <v>0.4</v>
      </c>
      <c r="P1534" s="24">
        <v>0.1</v>
      </c>
      <c r="Q1534" s="24">
        <v>0.2</v>
      </c>
      <c r="R1534" s="24">
        <v>2.4</v>
      </c>
      <c r="T1534" s="24">
        <v>1.5</v>
      </c>
      <c r="X1534" s="24">
        <f t="shared" si="58"/>
        <v>55.400000000000006</v>
      </c>
      <c r="Y1534" s="8">
        <f t="shared" si="59"/>
        <v>0</v>
      </c>
      <c r="Z1534" s="4"/>
    </row>
    <row r="1535" spans="1:26" x14ac:dyDescent="0.25">
      <c r="A1535" s="34">
        <v>6</v>
      </c>
      <c r="B1535" s="31">
        <v>8</v>
      </c>
      <c r="C1535" s="4" t="s">
        <v>2822</v>
      </c>
      <c r="D1535" s="4" t="s">
        <v>2823</v>
      </c>
      <c r="E1535" s="4" t="s">
        <v>2816</v>
      </c>
      <c r="F1535" s="4" t="s">
        <v>2709</v>
      </c>
      <c r="G1535" s="4" t="s">
        <v>2824</v>
      </c>
      <c r="H1535" s="4" t="s">
        <v>237</v>
      </c>
      <c r="I1535" s="24">
        <v>101.8</v>
      </c>
      <c r="J1535" s="24">
        <v>85.6</v>
      </c>
      <c r="K1535" s="24">
        <v>1.7</v>
      </c>
      <c r="L1535" s="24">
        <v>0.3</v>
      </c>
      <c r="M1535" s="24">
        <v>0.1</v>
      </c>
      <c r="N1535" s="24">
        <v>10.6</v>
      </c>
      <c r="O1535" s="24">
        <v>0.8</v>
      </c>
      <c r="R1535" s="24">
        <v>2.7</v>
      </c>
      <c r="X1535" s="24">
        <f t="shared" si="58"/>
        <v>101.79999999999998</v>
      </c>
      <c r="Y1535" s="8">
        <f t="shared" si="59"/>
        <v>0</v>
      </c>
      <c r="Z1535" s="4"/>
    </row>
    <row r="1536" spans="1:26" ht="30" x14ac:dyDescent="0.25">
      <c r="A1536" s="34">
        <v>7</v>
      </c>
      <c r="B1536" s="31">
        <v>9</v>
      </c>
      <c r="C1536" s="4" t="s">
        <v>2825</v>
      </c>
      <c r="D1536" s="4" t="s">
        <v>2826</v>
      </c>
      <c r="E1536" s="4" t="s">
        <v>2816</v>
      </c>
      <c r="F1536" s="4" t="s">
        <v>2709</v>
      </c>
      <c r="G1536" s="5" t="s">
        <v>2827</v>
      </c>
      <c r="H1536" s="4"/>
      <c r="I1536" s="24">
        <v>379.9</v>
      </c>
      <c r="J1536" s="24">
        <v>291.10000000000002</v>
      </c>
      <c r="K1536" s="24">
        <v>55.8</v>
      </c>
      <c r="L1536" s="24">
        <v>3.8</v>
      </c>
      <c r="M1536" s="24">
        <v>1.1000000000000001</v>
      </c>
      <c r="N1536" s="24">
        <v>4.7</v>
      </c>
      <c r="O1536" s="24">
        <v>4.0999999999999996</v>
      </c>
      <c r="Q1536" s="24">
        <v>6.3</v>
      </c>
      <c r="R1536" s="24">
        <v>6.3</v>
      </c>
      <c r="S1536" s="24">
        <v>0.8</v>
      </c>
      <c r="T1536" s="24">
        <v>5.9</v>
      </c>
      <c r="X1536" s="24">
        <f t="shared" si="58"/>
        <v>379.90000000000009</v>
      </c>
      <c r="Y1536" s="8">
        <f t="shared" si="59"/>
        <v>0</v>
      </c>
      <c r="Z1536" s="4"/>
    </row>
    <row r="1537" spans="1:26" x14ac:dyDescent="0.25">
      <c r="A1537" s="34">
        <v>21</v>
      </c>
      <c r="B1537" s="31">
        <v>23</v>
      </c>
      <c r="C1537" s="4" t="s">
        <v>2900</v>
      </c>
      <c r="D1537" s="4" t="s">
        <v>2900</v>
      </c>
      <c r="E1537" s="4" t="s">
        <v>2865</v>
      </c>
      <c r="F1537" s="4" t="s">
        <v>2709</v>
      </c>
      <c r="G1537" s="4" t="s">
        <v>2901</v>
      </c>
      <c r="H1537" s="4" t="s">
        <v>248</v>
      </c>
      <c r="I1537" s="24">
        <v>147.30000000000001</v>
      </c>
      <c r="K1537" s="24">
        <v>9.3000000000000007</v>
      </c>
      <c r="T1537" s="24">
        <v>138</v>
      </c>
      <c r="X1537" s="24">
        <f t="shared" si="58"/>
        <v>147.30000000000001</v>
      </c>
      <c r="Y1537" s="8">
        <f t="shared" si="59"/>
        <v>0</v>
      </c>
      <c r="Z1537" s="11"/>
    </row>
    <row r="1538" spans="1:26" x14ac:dyDescent="0.25">
      <c r="A1538" s="34">
        <v>1</v>
      </c>
      <c r="B1538" s="31">
        <v>1</v>
      </c>
      <c r="C1538" s="4" t="s">
        <v>2864</v>
      </c>
      <c r="D1538" s="4" t="s">
        <v>2864</v>
      </c>
      <c r="E1538" s="4" t="s">
        <v>2865</v>
      </c>
      <c r="F1538" s="4" t="s">
        <v>2709</v>
      </c>
      <c r="G1538" s="4" t="s">
        <v>2866</v>
      </c>
      <c r="H1538" s="4" t="s">
        <v>1797</v>
      </c>
      <c r="I1538" s="24">
        <v>283.60000000000002</v>
      </c>
      <c r="J1538" s="24">
        <v>68.7</v>
      </c>
      <c r="K1538" s="24">
        <v>31.9</v>
      </c>
      <c r="N1538" s="24">
        <v>1.6</v>
      </c>
      <c r="O1538" s="24">
        <v>1</v>
      </c>
      <c r="P1538" s="24">
        <v>1</v>
      </c>
      <c r="Q1538" s="24">
        <v>39.299999999999997</v>
      </c>
      <c r="R1538" s="24">
        <v>1.9</v>
      </c>
      <c r="T1538" s="24">
        <v>138.19999999999999</v>
      </c>
      <c r="X1538" s="24">
        <f t="shared" si="58"/>
        <v>283.60000000000002</v>
      </c>
      <c r="Y1538" s="8">
        <f t="shared" si="59"/>
        <v>0</v>
      </c>
      <c r="Z1538" s="4"/>
    </row>
    <row r="1539" spans="1:26" x14ac:dyDescent="0.25">
      <c r="A1539" s="34">
        <v>14</v>
      </c>
      <c r="B1539" s="31">
        <v>14</v>
      </c>
      <c r="C1539" s="4" t="s">
        <v>2888</v>
      </c>
      <c r="D1539" s="4" t="s">
        <v>199</v>
      </c>
      <c r="E1539" s="4" t="s">
        <v>2865</v>
      </c>
      <c r="F1539" s="4" t="s">
        <v>2709</v>
      </c>
      <c r="G1539" s="4" t="s">
        <v>2889</v>
      </c>
      <c r="H1539" s="4"/>
      <c r="I1539" s="24">
        <v>855</v>
      </c>
      <c r="J1539" s="24">
        <v>9</v>
      </c>
      <c r="K1539" s="24">
        <v>55.5</v>
      </c>
      <c r="R1539" s="24">
        <v>2.2999999999999998</v>
      </c>
      <c r="T1539" s="24">
        <v>788.2</v>
      </c>
      <c r="X1539" s="24">
        <f t="shared" si="58"/>
        <v>855</v>
      </c>
      <c r="Y1539" s="8">
        <f t="shared" si="59"/>
        <v>0</v>
      </c>
      <c r="Z1539" s="4"/>
    </row>
    <row r="1540" spans="1:26" ht="30" x14ac:dyDescent="0.25">
      <c r="A1540" s="34">
        <v>16</v>
      </c>
      <c r="B1540" s="31">
        <v>16</v>
      </c>
      <c r="C1540" s="4" t="s">
        <v>2892</v>
      </c>
      <c r="D1540" s="4" t="s">
        <v>2892</v>
      </c>
      <c r="E1540" s="4" t="s">
        <v>2865</v>
      </c>
      <c r="F1540" s="4" t="s">
        <v>2709</v>
      </c>
      <c r="G1540" s="5" t="s">
        <v>2893</v>
      </c>
      <c r="H1540" s="4" t="s">
        <v>2894</v>
      </c>
      <c r="I1540" s="24">
        <v>191.3</v>
      </c>
      <c r="K1540" s="24">
        <v>30.2</v>
      </c>
      <c r="T1540" s="24">
        <v>161.1</v>
      </c>
      <c r="X1540" s="24">
        <f t="shared" si="58"/>
        <v>191.29999999999998</v>
      </c>
      <c r="Y1540" s="8">
        <f t="shared" si="59"/>
        <v>0</v>
      </c>
      <c r="Z1540" s="4"/>
    </row>
    <row r="1541" spans="1:26" ht="30" x14ac:dyDescent="0.25">
      <c r="A1541" s="34">
        <v>18</v>
      </c>
      <c r="B1541" s="31">
        <v>20</v>
      </c>
      <c r="C1541" s="4" t="s">
        <v>2896</v>
      </c>
      <c r="D1541" s="4" t="s">
        <v>2897</v>
      </c>
      <c r="E1541" s="4" t="s">
        <v>2865</v>
      </c>
      <c r="F1541" s="4" t="s">
        <v>2709</v>
      </c>
      <c r="G1541" s="5" t="s">
        <v>2893</v>
      </c>
      <c r="H1541" s="4" t="s">
        <v>2894</v>
      </c>
      <c r="I1541" s="24">
        <v>254.9</v>
      </c>
      <c r="J1541" s="24">
        <v>5.9</v>
      </c>
      <c r="K1541" s="24">
        <v>70.8</v>
      </c>
      <c r="L1541" s="24">
        <v>10.5</v>
      </c>
      <c r="R1541" s="24">
        <v>2.9</v>
      </c>
      <c r="T1541" s="24">
        <v>164.8</v>
      </c>
      <c r="X1541" s="24">
        <f t="shared" si="58"/>
        <v>254.90000000000003</v>
      </c>
      <c r="Y1541" s="8">
        <f t="shared" si="59"/>
        <v>0</v>
      </c>
      <c r="Z1541" s="4"/>
    </row>
    <row r="1542" spans="1:26" x14ac:dyDescent="0.25">
      <c r="A1542" s="34">
        <v>24</v>
      </c>
      <c r="B1542" s="31">
        <v>34</v>
      </c>
      <c r="C1542" s="4" t="s">
        <v>2903</v>
      </c>
      <c r="D1542" s="4" t="s">
        <v>2903</v>
      </c>
      <c r="E1542" s="4" t="s">
        <v>2865</v>
      </c>
      <c r="F1542" s="4" t="s">
        <v>2709</v>
      </c>
      <c r="G1542" s="4" t="s">
        <v>2904</v>
      </c>
      <c r="H1542" s="4"/>
      <c r="I1542" s="24">
        <v>193.3</v>
      </c>
      <c r="J1542" s="24">
        <v>11.2</v>
      </c>
      <c r="K1542" s="24">
        <v>62.8</v>
      </c>
      <c r="R1542" s="24">
        <v>4.9000000000000004</v>
      </c>
      <c r="T1542" s="24">
        <v>114.4</v>
      </c>
      <c r="X1542" s="24">
        <f t="shared" si="58"/>
        <v>193.3</v>
      </c>
      <c r="Y1542" s="8">
        <f t="shared" si="59"/>
        <v>0</v>
      </c>
      <c r="Z1542" s="4"/>
    </row>
    <row r="1543" spans="1:26" ht="30" x14ac:dyDescent="0.25">
      <c r="A1543" s="34">
        <v>6</v>
      </c>
      <c r="B1543" s="31">
        <v>6</v>
      </c>
      <c r="C1543" s="4" t="s">
        <v>2875</v>
      </c>
      <c r="D1543" s="4" t="s">
        <v>2875</v>
      </c>
      <c r="E1543" s="4" t="s">
        <v>2865</v>
      </c>
      <c r="F1543" s="4" t="s">
        <v>2709</v>
      </c>
      <c r="G1543" s="5" t="s">
        <v>2876</v>
      </c>
      <c r="H1543" s="5" t="s">
        <v>2877</v>
      </c>
      <c r="I1543" s="24">
        <v>250.5</v>
      </c>
      <c r="J1543" s="24">
        <v>89.1</v>
      </c>
      <c r="K1543" s="24">
        <v>5.2</v>
      </c>
      <c r="L1543" s="24">
        <v>24.2</v>
      </c>
      <c r="N1543" s="24">
        <v>2.2000000000000002</v>
      </c>
      <c r="O1543" s="24">
        <v>1</v>
      </c>
      <c r="Q1543" s="24">
        <v>18.8</v>
      </c>
      <c r="R1543" s="24">
        <v>1.7</v>
      </c>
      <c r="T1543" s="24">
        <v>108.3</v>
      </c>
      <c r="X1543" s="24">
        <f t="shared" si="58"/>
        <v>250.5</v>
      </c>
      <c r="Y1543" s="8">
        <f t="shared" si="59"/>
        <v>0</v>
      </c>
      <c r="Z1543" s="4"/>
    </row>
    <row r="1544" spans="1:26" x14ac:dyDescent="0.25">
      <c r="A1544" s="34">
        <v>2</v>
      </c>
      <c r="B1544" s="31">
        <v>2</v>
      </c>
      <c r="C1544" s="4" t="s">
        <v>1883</v>
      </c>
      <c r="D1544" s="4" t="s">
        <v>1883</v>
      </c>
      <c r="E1544" s="4" t="s">
        <v>2865</v>
      </c>
      <c r="F1544" s="4" t="s">
        <v>2709</v>
      </c>
      <c r="G1544" s="4" t="s">
        <v>2867</v>
      </c>
      <c r="H1544" s="4" t="s">
        <v>2868</v>
      </c>
      <c r="I1544" s="24">
        <v>290.8</v>
      </c>
      <c r="J1544" s="24">
        <v>225.9</v>
      </c>
      <c r="K1544" s="24">
        <v>41.6</v>
      </c>
      <c r="L1544" s="24">
        <v>16.899999999999999</v>
      </c>
      <c r="O1544" s="24">
        <v>1.2</v>
      </c>
      <c r="P1544" s="24">
        <v>2.2000000000000002</v>
      </c>
      <c r="R1544" s="24">
        <v>3</v>
      </c>
      <c r="X1544" s="24">
        <f t="shared" si="58"/>
        <v>290.79999999999995</v>
      </c>
      <c r="Y1544" s="8">
        <f t="shared" si="59"/>
        <v>0</v>
      </c>
      <c r="Z1544" s="4"/>
    </row>
    <row r="1545" spans="1:26" x14ac:dyDescent="0.25">
      <c r="A1545" s="34">
        <v>8</v>
      </c>
      <c r="B1545" s="31">
        <v>8</v>
      </c>
      <c r="C1545" s="4" t="s">
        <v>2879</v>
      </c>
      <c r="D1545" s="4" t="s">
        <v>2879</v>
      </c>
      <c r="E1545" s="4" t="s">
        <v>2865</v>
      </c>
      <c r="F1545" s="4" t="s">
        <v>2709</v>
      </c>
      <c r="G1545" s="4" t="s">
        <v>215</v>
      </c>
      <c r="H1545" s="4" t="s">
        <v>369</v>
      </c>
      <c r="I1545" s="24">
        <v>132.80000000000001</v>
      </c>
      <c r="J1545" s="24">
        <v>77.8</v>
      </c>
      <c r="L1545" s="24">
        <v>22.4</v>
      </c>
      <c r="M1545" s="24">
        <v>7.1</v>
      </c>
      <c r="O1545" s="24">
        <v>6.4</v>
      </c>
      <c r="P1545" s="24">
        <v>15.5</v>
      </c>
      <c r="R1545" s="24">
        <v>3.6</v>
      </c>
      <c r="X1545" s="24">
        <f t="shared" si="58"/>
        <v>132.79999999999998</v>
      </c>
      <c r="Y1545" s="8">
        <f t="shared" si="59"/>
        <v>0</v>
      </c>
      <c r="Z1545" s="4"/>
    </row>
    <row r="1546" spans="1:26" x14ac:dyDescent="0.25">
      <c r="A1546" s="34">
        <v>11</v>
      </c>
      <c r="B1546" s="31">
        <v>11</v>
      </c>
      <c r="C1546" s="4" t="s">
        <v>2883</v>
      </c>
      <c r="D1546" s="4" t="s">
        <v>2883</v>
      </c>
      <c r="E1546" s="4" t="s">
        <v>2865</v>
      </c>
      <c r="F1546" s="4" t="s">
        <v>2709</v>
      </c>
      <c r="G1546" s="4" t="s">
        <v>215</v>
      </c>
      <c r="H1546" s="4" t="s">
        <v>369</v>
      </c>
      <c r="I1546" s="24">
        <v>130.6</v>
      </c>
      <c r="J1546" s="24">
        <v>121.7</v>
      </c>
      <c r="L1546" s="24">
        <v>0.2</v>
      </c>
      <c r="O1546" s="24">
        <v>1</v>
      </c>
      <c r="P1546" s="24">
        <v>2.8</v>
      </c>
      <c r="Q1546" s="24">
        <v>2.6</v>
      </c>
      <c r="R1546" s="24">
        <v>2.2999999999999998</v>
      </c>
      <c r="X1546" s="24">
        <f t="shared" si="58"/>
        <v>130.60000000000002</v>
      </c>
      <c r="Y1546" s="8">
        <f t="shared" si="59"/>
        <v>0</v>
      </c>
      <c r="Z1546" s="4"/>
    </row>
    <row r="1547" spans="1:26" x14ac:dyDescent="0.25">
      <c r="A1547" s="34">
        <v>13</v>
      </c>
      <c r="B1547" s="31">
        <v>13</v>
      </c>
      <c r="C1547" s="4" t="s">
        <v>2828</v>
      </c>
      <c r="D1547" s="4" t="s">
        <v>2887</v>
      </c>
      <c r="E1547" s="4" t="s">
        <v>2865</v>
      </c>
      <c r="F1547" s="4" t="s">
        <v>2709</v>
      </c>
      <c r="G1547" s="4" t="s">
        <v>215</v>
      </c>
      <c r="H1547" s="4" t="s">
        <v>369</v>
      </c>
      <c r="I1547" s="24">
        <v>148.9</v>
      </c>
      <c r="J1547" s="24">
        <v>37.299999999999997</v>
      </c>
      <c r="K1547" s="24">
        <v>16.8</v>
      </c>
      <c r="L1547" s="24">
        <v>61.6</v>
      </c>
      <c r="Q1547" s="24">
        <v>28.8</v>
      </c>
      <c r="R1547" s="24">
        <v>4.4000000000000004</v>
      </c>
      <c r="X1547" s="24">
        <f t="shared" si="58"/>
        <v>148.9</v>
      </c>
      <c r="Y1547" s="8">
        <f t="shared" si="59"/>
        <v>0</v>
      </c>
      <c r="Z1547" s="4"/>
    </row>
    <row r="1548" spans="1:26" x14ac:dyDescent="0.25">
      <c r="A1548" s="34">
        <v>19</v>
      </c>
      <c r="B1548" s="31">
        <v>21</v>
      </c>
      <c r="C1548" s="4" t="s">
        <v>2898</v>
      </c>
      <c r="D1548" s="4" t="s">
        <v>2898</v>
      </c>
      <c r="E1548" s="4" t="s">
        <v>2865</v>
      </c>
      <c r="F1548" s="4" t="s">
        <v>2709</v>
      </c>
      <c r="G1548" s="4" t="s">
        <v>215</v>
      </c>
      <c r="H1548" s="4" t="s">
        <v>369</v>
      </c>
      <c r="I1548" s="24">
        <v>68.5</v>
      </c>
      <c r="J1548" s="24">
        <v>31.2</v>
      </c>
      <c r="K1548" s="24">
        <v>18.8</v>
      </c>
      <c r="L1548" s="24">
        <v>7.5</v>
      </c>
      <c r="Q1548" s="24">
        <v>8.6999999999999993</v>
      </c>
      <c r="R1548" s="24">
        <v>2.2999999999999998</v>
      </c>
      <c r="X1548" s="24">
        <f t="shared" si="58"/>
        <v>68.5</v>
      </c>
      <c r="Y1548" s="8">
        <f t="shared" si="59"/>
        <v>0</v>
      </c>
      <c r="Z1548" s="4"/>
    </row>
    <row r="1549" spans="1:26" x14ac:dyDescent="0.25">
      <c r="A1549" s="34">
        <v>20</v>
      </c>
      <c r="B1549" s="31">
        <v>22</v>
      </c>
      <c r="C1549" s="4" t="s">
        <v>2899</v>
      </c>
      <c r="D1549" s="4" t="s">
        <v>2899</v>
      </c>
      <c r="E1549" s="4" t="s">
        <v>2865</v>
      </c>
      <c r="F1549" s="4" t="s">
        <v>2709</v>
      </c>
      <c r="G1549" s="4" t="s">
        <v>215</v>
      </c>
      <c r="H1549" s="4" t="s">
        <v>369</v>
      </c>
      <c r="I1549" s="24">
        <v>342.9</v>
      </c>
      <c r="L1549" s="24">
        <v>1.8</v>
      </c>
      <c r="T1549" s="24">
        <v>341.1</v>
      </c>
      <c r="X1549" s="24">
        <f t="shared" si="58"/>
        <v>342.90000000000003</v>
      </c>
      <c r="Y1549" s="8">
        <f t="shared" si="59"/>
        <v>0</v>
      </c>
      <c r="Z1549" s="4"/>
    </row>
    <row r="1550" spans="1:26" x14ac:dyDescent="0.25">
      <c r="A1550" s="34">
        <v>15</v>
      </c>
      <c r="B1550" s="31">
        <v>15</v>
      </c>
      <c r="C1550" s="4" t="s">
        <v>2890</v>
      </c>
      <c r="D1550" s="4" t="s">
        <v>2890</v>
      </c>
      <c r="E1550" s="4" t="s">
        <v>2865</v>
      </c>
      <c r="F1550" s="4" t="s">
        <v>2709</v>
      </c>
      <c r="G1550" s="4" t="s">
        <v>2891</v>
      </c>
      <c r="H1550" s="4" t="s">
        <v>369</v>
      </c>
      <c r="I1550" s="24">
        <v>72.5</v>
      </c>
      <c r="J1550" s="24">
        <v>38</v>
      </c>
      <c r="K1550" s="24">
        <v>19.899999999999999</v>
      </c>
      <c r="Q1550" s="24">
        <v>12.7</v>
      </c>
      <c r="R1550" s="24">
        <v>1.9</v>
      </c>
      <c r="X1550" s="24">
        <f t="shared" si="58"/>
        <v>72.5</v>
      </c>
      <c r="Y1550" s="8">
        <f t="shared" si="59"/>
        <v>0</v>
      </c>
      <c r="Z1550" s="11"/>
    </row>
    <row r="1551" spans="1:26" x14ac:dyDescent="0.25">
      <c r="A1551" s="34">
        <v>17</v>
      </c>
      <c r="B1551" s="31">
        <v>18</v>
      </c>
      <c r="C1551" s="4" t="s">
        <v>2895</v>
      </c>
      <c r="D1551" s="4" t="s">
        <v>2895</v>
      </c>
      <c r="E1551" s="4" t="s">
        <v>2865</v>
      </c>
      <c r="F1551" s="4" t="s">
        <v>2709</v>
      </c>
      <c r="G1551" s="4" t="s">
        <v>79</v>
      </c>
      <c r="H1551" s="4" t="s">
        <v>1846</v>
      </c>
      <c r="I1551" s="24">
        <v>168.4</v>
      </c>
      <c r="J1551" s="24">
        <v>7</v>
      </c>
      <c r="K1551" s="24">
        <v>33.200000000000003</v>
      </c>
      <c r="L1551" s="24">
        <v>60.5</v>
      </c>
      <c r="R1551" s="24">
        <v>2.7</v>
      </c>
      <c r="T1551" s="24">
        <v>65</v>
      </c>
      <c r="X1551" s="24">
        <f t="shared" si="58"/>
        <v>168.4</v>
      </c>
      <c r="Y1551" s="8">
        <f t="shared" si="59"/>
        <v>0</v>
      </c>
      <c r="Z1551" s="4"/>
    </row>
    <row r="1552" spans="1:26" x14ac:dyDescent="0.25">
      <c r="A1552" s="34">
        <v>23</v>
      </c>
      <c r="B1552" s="31">
        <v>31</v>
      </c>
      <c r="C1552" s="4" t="s">
        <v>2887</v>
      </c>
      <c r="D1552" s="4" t="s">
        <v>2887</v>
      </c>
      <c r="E1552" s="4" t="s">
        <v>2865</v>
      </c>
      <c r="F1552" s="4" t="s">
        <v>2709</v>
      </c>
      <c r="G1552" s="4" t="s">
        <v>79</v>
      </c>
      <c r="H1552" s="4" t="s">
        <v>1846</v>
      </c>
      <c r="I1552" s="24">
        <v>109.4</v>
      </c>
      <c r="K1552" s="24">
        <v>7.5</v>
      </c>
      <c r="R1552" s="24">
        <v>0.2</v>
      </c>
      <c r="T1552" s="24">
        <v>101.7</v>
      </c>
      <c r="X1552" s="24">
        <f t="shared" si="58"/>
        <v>109.4</v>
      </c>
      <c r="Y1552" s="8">
        <f t="shared" si="59"/>
        <v>0</v>
      </c>
      <c r="Z1552" s="4"/>
    </row>
    <row r="1553" spans="1:26" ht="30" x14ac:dyDescent="0.25">
      <c r="A1553" s="34">
        <v>12</v>
      </c>
      <c r="B1553" s="31">
        <v>12</v>
      </c>
      <c r="C1553" s="4" t="s">
        <v>2884</v>
      </c>
      <c r="D1553" s="4" t="s">
        <v>2884</v>
      </c>
      <c r="E1553" s="4" t="s">
        <v>2865</v>
      </c>
      <c r="F1553" s="4" t="s">
        <v>2709</v>
      </c>
      <c r="G1553" s="5" t="s">
        <v>2885</v>
      </c>
      <c r="H1553" s="5" t="s">
        <v>2886</v>
      </c>
      <c r="I1553" s="24">
        <v>54.1</v>
      </c>
      <c r="K1553" s="24">
        <v>44</v>
      </c>
      <c r="L1553" s="24">
        <v>9.4</v>
      </c>
      <c r="O1553" s="24">
        <v>0.1</v>
      </c>
      <c r="R1553" s="24">
        <v>0.6</v>
      </c>
      <c r="X1553" s="24">
        <f t="shared" si="58"/>
        <v>54.1</v>
      </c>
      <c r="Y1553" s="8">
        <f t="shared" si="59"/>
        <v>0</v>
      </c>
      <c r="Z1553" s="4"/>
    </row>
    <row r="1554" spans="1:26" x14ac:dyDescent="0.25">
      <c r="A1554" s="34">
        <v>5</v>
      </c>
      <c r="B1554" s="31">
        <v>5</v>
      </c>
      <c r="C1554" s="4" t="s">
        <v>2873</v>
      </c>
      <c r="D1554" s="4" t="s">
        <v>2873</v>
      </c>
      <c r="E1554" s="4" t="s">
        <v>2865</v>
      </c>
      <c r="F1554" s="4" t="s">
        <v>2709</v>
      </c>
      <c r="G1554" s="4" t="s">
        <v>2874</v>
      </c>
      <c r="H1554" s="4" t="s">
        <v>369</v>
      </c>
      <c r="I1554" s="24">
        <v>202.6</v>
      </c>
      <c r="J1554" s="24">
        <v>109.3</v>
      </c>
      <c r="K1554" s="24">
        <v>13.2</v>
      </c>
      <c r="L1554" s="24">
        <v>6.3</v>
      </c>
      <c r="M1554" s="24">
        <v>6</v>
      </c>
      <c r="O1554" s="24">
        <v>3.5</v>
      </c>
      <c r="P1554" s="24">
        <v>27</v>
      </c>
      <c r="R1554" s="24">
        <v>8.3000000000000007</v>
      </c>
      <c r="T1554" s="24">
        <v>29</v>
      </c>
      <c r="X1554" s="24">
        <f t="shared" si="58"/>
        <v>202.60000000000002</v>
      </c>
      <c r="Y1554" s="8">
        <f t="shared" si="59"/>
        <v>0</v>
      </c>
      <c r="Z1554" s="4"/>
    </row>
    <row r="1555" spans="1:26" x14ac:dyDescent="0.25">
      <c r="A1555" s="34">
        <v>10</v>
      </c>
      <c r="B1555" s="31">
        <v>10</v>
      </c>
      <c r="C1555" s="4" t="s">
        <v>2881</v>
      </c>
      <c r="D1555" s="4" t="s">
        <v>2881</v>
      </c>
      <c r="E1555" s="4" t="s">
        <v>2865</v>
      </c>
      <c r="F1555" s="4" t="s">
        <v>2709</v>
      </c>
      <c r="G1555" s="4" t="s">
        <v>2882</v>
      </c>
      <c r="H1555" s="4" t="s">
        <v>154</v>
      </c>
      <c r="I1555" s="24">
        <v>105.4</v>
      </c>
      <c r="J1555" s="24">
        <v>95.5</v>
      </c>
      <c r="L1555" s="24">
        <v>3.4</v>
      </c>
      <c r="O1555" s="24">
        <v>1.4</v>
      </c>
      <c r="P1555" s="24">
        <v>2.5</v>
      </c>
      <c r="R1555" s="24">
        <v>2.6</v>
      </c>
      <c r="X1555" s="24">
        <f t="shared" si="58"/>
        <v>105.4</v>
      </c>
      <c r="Y1555" s="8">
        <f t="shared" si="59"/>
        <v>0</v>
      </c>
      <c r="Z1555" s="4"/>
    </row>
    <row r="1556" spans="1:26" x14ac:dyDescent="0.25">
      <c r="A1556" s="34">
        <v>7</v>
      </c>
      <c r="B1556" s="31">
        <v>7</v>
      </c>
      <c r="C1556" s="4" t="s">
        <v>2091</v>
      </c>
      <c r="D1556" s="4" t="s">
        <v>2091</v>
      </c>
      <c r="E1556" s="4" t="s">
        <v>2865</v>
      </c>
      <c r="F1556" s="4" t="s">
        <v>2709</v>
      </c>
      <c r="G1556" s="4" t="s">
        <v>2878</v>
      </c>
      <c r="H1556" s="4" t="s">
        <v>245</v>
      </c>
      <c r="I1556" s="24">
        <v>95.2</v>
      </c>
      <c r="J1556" s="24">
        <v>72</v>
      </c>
      <c r="L1556" s="24">
        <v>13.3</v>
      </c>
      <c r="M1556" s="24">
        <v>3</v>
      </c>
      <c r="N1556" s="24">
        <v>0.5</v>
      </c>
      <c r="O1556" s="24">
        <v>1.5</v>
      </c>
      <c r="P1556" s="24">
        <v>3.2</v>
      </c>
      <c r="R1556" s="24">
        <v>1.7</v>
      </c>
      <c r="X1556" s="24">
        <f t="shared" si="58"/>
        <v>95.2</v>
      </c>
      <c r="Y1556" s="8">
        <f t="shared" si="59"/>
        <v>0</v>
      </c>
      <c r="Z1556" s="4"/>
    </row>
    <row r="1557" spans="1:26" x14ac:dyDescent="0.25">
      <c r="A1557" s="34">
        <v>4</v>
      </c>
      <c r="B1557" s="31">
        <v>4</v>
      </c>
      <c r="C1557" s="4" t="s">
        <v>2871</v>
      </c>
      <c r="D1557" s="4" t="s">
        <v>2871</v>
      </c>
      <c r="E1557" s="4" t="s">
        <v>2865</v>
      </c>
      <c r="F1557" s="4" t="s">
        <v>2709</v>
      </c>
      <c r="G1557" s="4" t="s">
        <v>2872</v>
      </c>
      <c r="H1557" s="4" t="s">
        <v>369</v>
      </c>
      <c r="I1557" s="24">
        <v>125.2</v>
      </c>
      <c r="J1557" s="24">
        <v>66</v>
      </c>
      <c r="K1557" s="24">
        <v>5.2</v>
      </c>
      <c r="L1557" s="24">
        <v>10</v>
      </c>
      <c r="M1557" s="24">
        <v>10</v>
      </c>
      <c r="O1557" s="24">
        <v>3</v>
      </c>
      <c r="P1557" s="24">
        <v>3</v>
      </c>
      <c r="R1557" s="24">
        <v>2</v>
      </c>
      <c r="T1557" s="24">
        <v>26</v>
      </c>
      <c r="X1557" s="24">
        <f t="shared" si="58"/>
        <v>125.2</v>
      </c>
      <c r="Y1557" s="8">
        <f t="shared" si="59"/>
        <v>0</v>
      </c>
      <c r="Z1557" s="4"/>
    </row>
    <row r="1558" spans="1:26" x14ac:dyDescent="0.25">
      <c r="A1558" s="34">
        <v>22</v>
      </c>
      <c r="B1558" s="31">
        <v>26</v>
      </c>
      <c r="C1558" s="4" t="s">
        <v>2902</v>
      </c>
      <c r="D1558" s="4" t="s">
        <v>2902</v>
      </c>
      <c r="E1558" s="4" t="s">
        <v>2865</v>
      </c>
      <c r="F1558" s="4" t="s">
        <v>2709</v>
      </c>
      <c r="G1558" s="4" t="s">
        <v>2872</v>
      </c>
      <c r="H1558" s="4" t="s">
        <v>369</v>
      </c>
      <c r="I1558" s="24">
        <v>374.6</v>
      </c>
      <c r="J1558" s="24">
        <v>21.9</v>
      </c>
      <c r="K1558" s="24">
        <v>45.3</v>
      </c>
      <c r="L1558" s="24">
        <v>3.4</v>
      </c>
      <c r="Q1558" s="24">
        <v>1.3</v>
      </c>
      <c r="T1558" s="24">
        <v>302.7</v>
      </c>
      <c r="X1558" s="24">
        <f t="shared" si="58"/>
        <v>374.59999999999997</v>
      </c>
      <c r="Y1558" s="8">
        <f t="shared" si="59"/>
        <v>0</v>
      </c>
      <c r="Z1558" s="4"/>
    </row>
    <row r="1559" spans="1:26" x14ac:dyDescent="0.25">
      <c r="A1559" s="34">
        <v>3</v>
      </c>
      <c r="B1559" s="31">
        <v>3</v>
      </c>
      <c r="C1559" s="4" t="s">
        <v>2869</v>
      </c>
      <c r="D1559" s="4" t="s">
        <v>2869</v>
      </c>
      <c r="E1559" s="4" t="s">
        <v>2865</v>
      </c>
      <c r="F1559" s="4" t="s">
        <v>2709</v>
      </c>
      <c r="G1559" s="4" t="s">
        <v>2870</v>
      </c>
      <c r="H1559" s="4" t="s">
        <v>39</v>
      </c>
      <c r="I1559" s="24">
        <v>254.8</v>
      </c>
      <c r="J1559" s="24">
        <v>87.8</v>
      </c>
      <c r="K1559" s="24">
        <v>51.2</v>
      </c>
      <c r="L1559" s="24">
        <v>19.600000000000001</v>
      </c>
      <c r="N1559" s="24">
        <v>10.8</v>
      </c>
      <c r="O1559" s="24">
        <v>3.2</v>
      </c>
      <c r="P1559" s="24">
        <v>3.3</v>
      </c>
      <c r="Q1559" s="24">
        <v>76.599999999999994</v>
      </c>
      <c r="R1559" s="24">
        <v>2.2999999999999998</v>
      </c>
      <c r="X1559" s="24">
        <f t="shared" si="58"/>
        <v>254.8</v>
      </c>
      <c r="Y1559" s="8">
        <f t="shared" si="59"/>
        <v>0</v>
      </c>
      <c r="Z1559" s="4"/>
    </row>
    <row r="1560" spans="1:26" x14ac:dyDescent="0.25">
      <c r="A1560" s="34">
        <v>9</v>
      </c>
      <c r="B1560" s="31">
        <v>9</v>
      </c>
      <c r="C1560" s="4" t="s">
        <v>2880</v>
      </c>
      <c r="D1560" s="4" t="s">
        <v>2880</v>
      </c>
      <c r="E1560" s="4" t="s">
        <v>2865</v>
      </c>
      <c r="F1560" s="4" t="s">
        <v>2709</v>
      </c>
      <c r="G1560" s="4" t="s">
        <v>2870</v>
      </c>
      <c r="H1560" s="4" t="s">
        <v>176</v>
      </c>
      <c r="I1560" s="24">
        <v>193.8</v>
      </c>
      <c r="J1560" s="24">
        <v>138.80000000000001</v>
      </c>
      <c r="K1560" s="24">
        <v>32</v>
      </c>
      <c r="L1560" s="24">
        <v>6.7</v>
      </c>
      <c r="M1560" s="24">
        <v>6</v>
      </c>
      <c r="O1560" s="24">
        <v>4.2</v>
      </c>
      <c r="P1560" s="24">
        <v>3.5</v>
      </c>
      <c r="R1560" s="24">
        <v>2.6</v>
      </c>
      <c r="X1560" s="24">
        <f t="shared" si="58"/>
        <v>193.79999999999998</v>
      </c>
      <c r="Y1560" s="8">
        <f t="shared" si="59"/>
        <v>0</v>
      </c>
      <c r="Z1560" s="4"/>
    </row>
    <row r="1561" spans="1:26" x14ac:dyDescent="0.25">
      <c r="A1561" s="34">
        <v>31</v>
      </c>
      <c r="B1561" s="31">
        <v>30</v>
      </c>
      <c r="C1561" s="4" t="s">
        <v>2979</v>
      </c>
      <c r="D1561" s="4" t="s">
        <v>2980</v>
      </c>
      <c r="E1561" s="4" t="s">
        <v>2906</v>
      </c>
      <c r="F1561" s="4" t="s">
        <v>2709</v>
      </c>
      <c r="G1561" s="5" t="s">
        <v>2981</v>
      </c>
      <c r="H1561" s="5" t="s">
        <v>2584</v>
      </c>
      <c r="I1561" s="24">
        <v>202</v>
      </c>
      <c r="J1561" s="24">
        <v>5</v>
      </c>
      <c r="K1561" s="24">
        <v>0.5</v>
      </c>
      <c r="R1561" s="24">
        <v>0.5</v>
      </c>
      <c r="T1561" s="24">
        <v>196</v>
      </c>
      <c r="X1561" s="24">
        <f t="shared" si="58"/>
        <v>202</v>
      </c>
      <c r="Y1561" s="8">
        <f t="shared" si="59"/>
        <v>0</v>
      </c>
      <c r="Z1561" s="4"/>
    </row>
    <row r="1562" spans="1:26" x14ac:dyDescent="0.25">
      <c r="A1562" s="34">
        <v>14</v>
      </c>
      <c r="B1562" s="31">
        <v>13</v>
      </c>
      <c r="C1562" s="4" t="s">
        <v>2942</v>
      </c>
      <c r="D1562" s="4" t="s">
        <v>2943</v>
      </c>
      <c r="E1562" s="4" t="s">
        <v>2906</v>
      </c>
      <c r="F1562" s="4" t="s">
        <v>2709</v>
      </c>
      <c r="G1562" s="5" t="s">
        <v>2944</v>
      </c>
      <c r="H1562" s="5" t="s">
        <v>2945</v>
      </c>
      <c r="I1562" s="24">
        <v>320.10000000000002</v>
      </c>
      <c r="J1562" s="24">
        <v>38.6</v>
      </c>
      <c r="K1562" s="24">
        <v>145.9</v>
      </c>
      <c r="L1562" s="24">
        <v>5.3</v>
      </c>
      <c r="M1562" s="24">
        <v>0.5</v>
      </c>
      <c r="O1562" s="24">
        <v>2.2000000000000002</v>
      </c>
      <c r="R1562" s="24">
        <v>6.8</v>
      </c>
      <c r="S1562" s="24">
        <v>3.4</v>
      </c>
      <c r="T1562" s="24">
        <v>117.4</v>
      </c>
      <c r="X1562" s="24">
        <f t="shared" si="58"/>
        <v>320.10000000000002</v>
      </c>
      <c r="Y1562" s="8">
        <f t="shared" si="59"/>
        <v>0</v>
      </c>
      <c r="Z1562" s="4"/>
    </row>
    <row r="1563" spans="1:26" x14ac:dyDescent="0.25">
      <c r="A1563" s="34">
        <v>19</v>
      </c>
      <c r="B1563" s="31">
        <v>18</v>
      </c>
      <c r="C1563" s="4" t="s">
        <v>2951</v>
      </c>
      <c r="D1563" s="4" t="s">
        <v>2943</v>
      </c>
      <c r="E1563" s="4" t="s">
        <v>2906</v>
      </c>
      <c r="F1563" s="4" t="s">
        <v>2709</v>
      </c>
      <c r="G1563" s="5" t="s">
        <v>2944</v>
      </c>
      <c r="H1563" s="5" t="s">
        <v>328</v>
      </c>
      <c r="I1563" s="24">
        <v>362.7</v>
      </c>
      <c r="J1563" s="24">
        <v>136.69999999999999</v>
      </c>
      <c r="K1563" s="24">
        <v>22.9</v>
      </c>
      <c r="L1563" s="24">
        <v>19.3</v>
      </c>
      <c r="M1563" s="24">
        <v>1.2</v>
      </c>
      <c r="O1563" s="24">
        <v>1.8</v>
      </c>
      <c r="Q1563" s="24">
        <v>0.6</v>
      </c>
      <c r="R1563" s="24">
        <v>3.3</v>
      </c>
      <c r="S1563" s="24">
        <v>1.5</v>
      </c>
      <c r="T1563" s="24">
        <v>175.4</v>
      </c>
      <c r="X1563" s="24">
        <f t="shared" si="58"/>
        <v>362.70000000000005</v>
      </c>
      <c r="Y1563" s="8">
        <f t="shared" si="59"/>
        <v>0</v>
      </c>
      <c r="Z1563" s="4"/>
    </row>
    <row r="1564" spans="1:26" ht="30" x14ac:dyDescent="0.25">
      <c r="A1564" s="34">
        <v>6</v>
      </c>
      <c r="B1564" s="31">
        <v>6</v>
      </c>
      <c r="C1564" s="4" t="s">
        <v>2921</v>
      </c>
      <c r="D1564" s="4" t="s">
        <v>2908</v>
      </c>
      <c r="E1564" s="4" t="s">
        <v>2906</v>
      </c>
      <c r="F1564" s="4" t="s">
        <v>2709</v>
      </c>
      <c r="G1564" s="5" t="s">
        <v>2922</v>
      </c>
      <c r="H1564" s="5" t="s">
        <v>2923</v>
      </c>
      <c r="I1564" s="24">
        <v>96</v>
      </c>
      <c r="J1564" s="24">
        <v>87.4</v>
      </c>
      <c r="M1564" s="24">
        <v>1.3</v>
      </c>
      <c r="O1564" s="24">
        <v>2</v>
      </c>
      <c r="P1564" s="24">
        <v>0.2</v>
      </c>
      <c r="Q1564" s="24">
        <v>0.1</v>
      </c>
      <c r="R1564" s="24">
        <v>3.4</v>
      </c>
      <c r="S1564" s="24">
        <v>1.6</v>
      </c>
      <c r="X1564" s="24">
        <f t="shared" si="58"/>
        <v>96</v>
      </c>
      <c r="Y1564" s="8">
        <f t="shared" si="59"/>
        <v>0</v>
      </c>
      <c r="Z1564" s="4"/>
    </row>
    <row r="1565" spans="1:26" x14ac:dyDescent="0.25">
      <c r="A1565" s="34">
        <v>3</v>
      </c>
      <c r="B1565" s="31">
        <v>3</v>
      </c>
      <c r="C1565" s="4" t="s">
        <v>2911</v>
      </c>
      <c r="D1565" s="4" t="s">
        <v>2912</v>
      </c>
      <c r="E1565" s="4" t="s">
        <v>2906</v>
      </c>
      <c r="F1565" s="4" t="s">
        <v>2709</v>
      </c>
      <c r="G1565" s="4" t="s">
        <v>2638</v>
      </c>
      <c r="H1565" s="4" t="s">
        <v>2913</v>
      </c>
      <c r="I1565" s="24">
        <v>296.7</v>
      </c>
      <c r="J1565" s="24">
        <v>220</v>
      </c>
      <c r="K1565" s="24">
        <v>8.1999999999999993</v>
      </c>
      <c r="L1565" s="24">
        <v>13.9</v>
      </c>
      <c r="M1565" s="24">
        <v>1.3</v>
      </c>
      <c r="O1565" s="24">
        <v>3.6</v>
      </c>
      <c r="Q1565" s="24">
        <v>17.3</v>
      </c>
      <c r="R1565" s="24">
        <v>1</v>
      </c>
      <c r="W1565" s="24">
        <v>31.4</v>
      </c>
      <c r="X1565" s="24">
        <f t="shared" si="58"/>
        <v>296.7</v>
      </c>
      <c r="Y1565" s="8">
        <f t="shared" si="59"/>
        <v>0</v>
      </c>
      <c r="Z1565" s="4"/>
    </row>
    <row r="1566" spans="1:26" x14ac:dyDescent="0.25">
      <c r="A1566" s="34">
        <v>8</v>
      </c>
      <c r="B1566" s="31">
        <v>8</v>
      </c>
      <c r="C1566" s="4" t="s">
        <v>2928</v>
      </c>
      <c r="D1566" s="4" t="s">
        <v>2929</v>
      </c>
      <c r="E1566" s="4" t="s">
        <v>2906</v>
      </c>
      <c r="F1566" s="4" t="s">
        <v>2709</v>
      </c>
      <c r="G1566" s="4" t="s">
        <v>2930</v>
      </c>
      <c r="H1566" s="4" t="s">
        <v>540</v>
      </c>
      <c r="I1566" s="24">
        <v>133.6</v>
      </c>
      <c r="J1566" s="24">
        <v>64.599999999999994</v>
      </c>
      <c r="K1566" s="24">
        <v>52.1</v>
      </c>
      <c r="L1566" s="24">
        <v>2.6</v>
      </c>
      <c r="M1566" s="24">
        <v>0.9</v>
      </c>
      <c r="N1566" s="24">
        <v>1.2</v>
      </c>
      <c r="O1566" s="24">
        <v>1.4</v>
      </c>
      <c r="Q1566" s="24">
        <v>0.1</v>
      </c>
      <c r="R1566" s="24">
        <v>1.1000000000000001</v>
      </c>
      <c r="S1566" s="24">
        <v>0.5</v>
      </c>
      <c r="W1566" s="24">
        <v>9.1</v>
      </c>
      <c r="X1566" s="24">
        <f t="shared" si="58"/>
        <v>133.6</v>
      </c>
      <c r="Y1566" s="8">
        <f t="shared" si="59"/>
        <v>0</v>
      </c>
      <c r="Z1566" s="4"/>
    </row>
    <row r="1567" spans="1:26" ht="30" x14ac:dyDescent="0.25">
      <c r="A1567" s="34">
        <v>30</v>
      </c>
      <c r="B1567" s="31">
        <v>29</v>
      </c>
      <c r="C1567" s="4" t="s">
        <v>2975</v>
      </c>
      <c r="D1567" s="5" t="s">
        <v>2976</v>
      </c>
      <c r="E1567" s="4" t="s">
        <v>2906</v>
      </c>
      <c r="F1567" s="4" t="s">
        <v>2709</v>
      </c>
      <c r="G1567" s="5" t="s">
        <v>2977</v>
      </c>
      <c r="H1567" s="5" t="s">
        <v>2978</v>
      </c>
      <c r="I1567" s="24">
        <v>151.19999999999999</v>
      </c>
      <c r="J1567" s="24">
        <v>18.600000000000001</v>
      </c>
      <c r="K1567" s="24">
        <v>19.3</v>
      </c>
      <c r="L1567" s="24">
        <v>5.7</v>
      </c>
      <c r="R1567" s="24">
        <v>0.6</v>
      </c>
      <c r="W1567" s="24">
        <v>107</v>
      </c>
      <c r="X1567" s="24">
        <f t="shared" si="58"/>
        <v>151.20000000000002</v>
      </c>
      <c r="Y1567" s="8">
        <f t="shared" si="59"/>
        <v>0</v>
      </c>
      <c r="Z1567" s="4"/>
    </row>
    <row r="1568" spans="1:26" x14ac:dyDescent="0.25">
      <c r="A1568" s="34">
        <v>12</v>
      </c>
      <c r="B1568" s="31">
        <v>11</v>
      </c>
      <c r="C1568" s="4" t="s">
        <v>2939</v>
      </c>
      <c r="D1568" s="4" t="s">
        <v>248</v>
      </c>
      <c r="E1568" s="4" t="s">
        <v>2906</v>
      </c>
      <c r="F1568" s="4" t="s">
        <v>2709</v>
      </c>
      <c r="G1568" s="5" t="s">
        <v>15144</v>
      </c>
      <c r="H1568" s="5" t="s">
        <v>2940</v>
      </c>
      <c r="I1568" s="24">
        <v>59.2</v>
      </c>
      <c r="J1568" s="24">
        <v>57.5</v>
      </c>
      <c r="O1568" s="24">
        <v>0.5</v>
      </c>
      <c r="R1568" s="24">
        <v>0.9</v>
      </c>
      <c r="S1568" s="24">
        <v>0.3</v>
      </c>
      <c r="X1568" s="24">
        <f t="shared" si="58"/>
        <v>59.199999999999996</v>
      </c>
      <c r="Y1568" s="8">
        <f t="shared" si="59"/>
        <v>0</v>
      </c>
      <c r="Z1568" s="4"/>
    </row>
    <row r="1569" spans="1:26" x14ac:dyDescent="0.25">
      <c r="A1569" s="34">
        <v>29</v>
      </c>
      <c r="B1569" s="31">
        <v>28</v>
      </c>
      <c r="C1569" s="4" t="s">
        <v>2973</v>
      </c>
      <c r="D1569" s="4" t="s">
        <v>2925</v>
      </c>
      <c r="E1569" s="4" t="s">
        <v>2906</v>
      </c>
      <c r="F1569" s="4" t="s">
        <v>2709</v>
      </c>
      <c r="G1569" s="5" t="s">
        <v>15144</v>
      </c>
      <c r="H1569" s="5" t="s">
        <v>2974</v>
      </c>
      <c r="I1569" s="24">
        <v>173.6</v>
      </c>
      <c r="J1569" s="24">
        <v>8.3000000000000007</v>
      </c>
      <c r="K1569" s="24">
        <v>41.8</v>
      </c>
      <c r="Q1569" s="24">
        <v>34</v>
      </c>
      <c r="R1569" s="24">
        <v>2.1</v>
      </c>
      <c r="S1569" s="24">
        <v>0.4</v>
      </c>
      <c r="T1569" s="24">
        <v>87</v>
      </c>
      <c r="X1569" s="24">
        <f t="shared" si="58"/>
        <v>173.6</v>
      </c>
      <c r="Y1569" s="8">
        <f t="shared" si="59"/>
        <v>0</v>
      </c>
      <c r="Z1569" s="4"/>
    </row>
    <row r="1570" spans="1:26" ht="30" x14ac:dyDescent="0.25">
      <c r="A1570" s="34">
        <v>7</v>
      </c>
      <c r="B1570" s="31">
        <v>7</v>
      </c>
      <c r="C1570" s="4" t="s">
        <v>2924</v>
      </c>
      <c r="D1570" s="4" t="s">
        <v>2925</v>
      </c>
      <c r="E1570" s="4" t="s">
        <v>2906</v>
      </c>
      <c r="F1570" s="4" t="s">
        <v>2709</v>
      </c>
      <c r="G1570" s="5" t="s">
        <v>2926</v>
      </c>
      <c r="H1570" s="5" t="s">
        <v>2927</v>
      </c>
      <c r="I1570" s="24">
        <v>153.1</v>
      </c>
      <c r="J1570" s="24">
        <v>89</v>
      </c>
      <c r="K1570" s="24">
        <v>4.5</v>
      </c>
      <c r="M1570" s="24">
        <v>1.8</v>
      </c>
      <c r="N1570" s="24">
        <v>0.5</v>
      </c>
      <c r="O1570" s="24">
        <v>0.6</v>
      </c>
      <c r="Q1570" s="24">
        <v>1.1000000000000001</v>
      </c>
      <c r="R1570" s="24">
        <v>2.6</v>
      </c>
      <c r="T1570" s="24">
        <v>53</v>
      </c>
      <c r="X1570" s="24">
        <f t="shared" si="58"/>
        <v>153.09999999999997</v>
      </c>
      <c r="Y1570" s="8">
        <f t="shared" si="59"/>
        <v>0</v>
      </c>
      <c r="Z1570" s="4"/>
    </row>
    <row r="1571" spans="1:26" ht="45" x14ac:dyDescent="0.25">
      <c r="A1571" s="34">
        <v>10</v>
      </c>
      <c r="B1571" s="31">
        <v>9</v>
      </c>
      <c r="C1571" s="4" t="s">
        <v>2932</v>
      </c>
      <c r="D1571" s="4" t="s">
        <v>2933</v>
      </c>
      <c r="E1571" s="4" t="s">
        <v>2906</v>
      </c>
      <c r="F1571" s="4" t="s">
        <v>2709</v>
      </c>
      <c r="G1571" s="5" t="s">
        <v>2934</v>
      </c>
      <c r="H1571" s="5" t="s">
        <v>2935</v>
      </c>
      <c r="I1571" s="24">
        <v>197</v>
      </c>
      <c r="J1571" s="24">
        <v>115.1</v>
      </c>
      <c r="K1571" s="24">
        <v>13.9</v>
      </c>
      <c r="L1571" s="24">
        <v>10.6</v>
      </c>
      <c r="N1571" s="24">
        <v>3.8</v>
      </c>
      <c r="O1571" s="24">
        <v>2.7</v>
      </c>
      <c r="Q1571" s="24">
        <v>6.6</v>
      </c>
      <c r="R1571" s="24">
        <v>2.2999999999999998</v>
      </c>
      <c r="S1571" s="24">
        <v>1</v>
      </c>
      <c r="T1571" s="24">
        <v>41</v>
      </c>
      <c r="X1571" s="24">
        <f t="shared" si="58"/>
        <v>197</v>
      </c>
      <c r="Y1571" s="8">
        <f t="shared" si="59"/>
        <v>0</v>
      </c>
      <c r="Z1571" s="4"/>
    </row>
    <row r="1572" spans="1:26" ht="30" x14ac:dyDescent="0.25">
      <c r="A1572" s="34">
        <v>4</v>
      </c>
      <c r="B1572" s="31">
        <v>4</v>
      </c>
      <c r="C1572" s="4" t="s">
        <v>2914</v>
      </c>
      <c r="D1572" s="5" t="s">
        <v>2915</v>
      </c>
      <c r="E1572" s="4" t="s">
        <v>2906</v>
      </c>
      <c r="F1572" s="4" t="s">
        <v>2709</v>
      </c>
      <c r="G1572" s="4" t="s">
        <v>2916</v>
      </c>
      <c r="H1572" s="5" t="s">
        <v>2917</v>
      </c>
      <c r="I1572" s="24">
        <v>470</v>
      </c>
      <c r="J1572" s="24">
        <v>242.7</v>
      </c>
      <c r="K1572" s="24">
        <v>1</v>
      </c>
      <c r="L1572" s="24">
        <v>5.6</v>
      </c>
      <c r="M1572" s="24">
        <v>6.1</v>
      </c>
      <c r="N1572" s="24">
        <v>1.5</v>
      </c>
      <c r="O1572" s="24">
        <v>5.9</v>
      </c>
      <c r="P1572" s="24">
        <v>3.2</v>
      </c>
      <c r="Q1572" s="24">
        <v>2.9</v>
      </c>
      <c r="R1572" s="24">
        <v>4.0999999999999996</v>
      </c>
      <c r="T1572" s="24">
        <v>197</v>
      </c>
      <c r="X1572" s="24">
        <f t="shared" si="58"/>
        <v>469.99999999999994</v>
      </c>
      <c r="Y1572" s="8">
        <f t="shared" si="59"/>
        <v>0</v>
      </c>
      <c r="Z1572" s="4"/>
    </row>
    <row r="1573" spans="1:26" ht="30" x14ac:dyDescent="0.25">
      <c r="A1573" s="34">
        <v>5</v>
      </c>
      <c r="B1573" s="31">
        <v>5</v>
      </c>
      <c r="C1573" s="4" t="s">
        <v>2918</v>
      </c>
      <c r="D1573" s="5" t="s">
        <v>2919</v>
      </c>
      <c r="E1573" s="4" t="s">
        <v>2906</v>
      </c>
      <c r="F1573" s="4" t="s">
        <v>2709</v>
      </c>
      <c r="G1573" s="4" t="s">
        <v>2916</v>
      </c>
      <c r="H1573" s="5" t="s">
        <v>2920</v>
      </c>
      <c r="I1573" s="24">
        <v>740.7</v>
      </c>
      <c r="J1573" s="24">
        <v>294</v>
      </c>
      <c r="K1573" s="24">
        <v>45.5</v>
      </c>
      <c r="M1573" s="24">
        <v>13.8</v>
      </c>
      <c r="N1573" s="24">
        <v>6</v>
      </c>
      <c r="O1573" s="24">
        <v>2.6</v>
      </c>
      <c r="P1573" s="24">
        <v>7.7</v>
      </c>
      <c r="Q1573" s="24">
        <v>9.5</v>
      </c>
      <c r="R1573" s="24">
        <v>1.7</v>
      </c>
      <c r="S1573" s="24">
        <v>1.8</v>
      </c>
      <c r="T1573" s="24">
        <v>355.1</v>
      </c>
      <c r="W1573" s="24">
        <v>3</v>
      </c>
      <c r="X1573" s="24">
        <f t="shared" si="58"/>
        <v>740.7</v>
      </c>
      <c r="Y1573" s="8">
        <f t="shared" si="59"/>
        <v>0</v>
      </c>
      <c r="Z1573" s="4"/>
    </row>
    <row r="1574" spans="1:26" x14ac:dyDescent="0.25">
      <c r="A1574" s="34">
        <v>9</v>
      </c>
      <c r="B1574" s="31" t="s">
        <v>2931</v>
      </c>
      <c r="C1574" s="4" t="s">
        <v>2928</v>
      </c>
      <c r="D1574" s="4" t="s">
        <v>2929</v>
      </c>
      <c r="E1574" s="4" t="s">
        <v>2906</v>
      </c>
      <c r="F1574" s="4" t="s">
        <v>2709</v>
      </c>
      <c r="G1574" s="4" t="s">
        <v>2916</v>
      </c>
      <c r="H1574" s="5" t="s">
        <v>409</v>
      </c>
      <c r="I1574" s="24">
        <v>442.8</v>
      </c>
      <c r="J1574" s="24">
        <v>1.6</v>
      </c>
      <c r="N1574" s="24">
        <v>0.3</v>
      </c>
      <c r="O1574" s="24">
        <v>0.1</v>
      </c>
      <c r="R1574" s="24">
        <v>0.1</v>
      </c>
      <c r="T1574" s="24">
        <v>440.7</v>
      </c>
      <c r="X1574" s="24">
        <f t="shared" si="58"/>
        <v>442.8</v>
      </c>
      <c r="Y1574" s="8">
        <f t="shared" si="59"/>
        <v>0</v>
      </c>
      <c r="Z1574" s="4"/>
    </row>
    <row r="1575" spans="1:26" ht="30" x14ac:dyDescent="0.25">
      <c r="A1575" s="34">
        <v>11</v>
      </c>
      <c r="B1575" s="31">
        <v>10</v>
      </c>
      <c r="C1575" s="4" t="s">
        <v>2936</v>
      </c>
      <c r="D1575" s="4" t="s">
        <v>2933</v>
      </c>
      <c r="E1575" s="4" t="s">
        <v>2906</v>
      </c>
      <c r="F1575" s="4" t="s">
        <v>2709</v>
      </c>
      <c r="G1575" s="5" t="s">
        <v>2937</v>
      </c>
      <c r="H1575" s="5" t="s">
        <v>2938</v>
      </c>
      <c r="I1575" s="24">
        <v>81.8</v>
      </c>
      <c r="J1575" s="24">
        <v>56.1</v>
      </c>
      <c r="K1575" s="24">
        <v>22.2</v>
      </c>
      <c r="O1575" s="24">
        <v>1.8</v>
      </c>
      <c r="Q1575" s="24">
        <v>0.3</v>
      </c>
      <c r="R1575" s="24">
        <v>1</v>
      </c>
      <c r="S1575" s="24">
        <v>0.4</v>
      </c>
      <c r="X1575" s="24">
        <f t="shared" si="58"/>
        <v>81.8</v>
      </c>
      <c r="Y1575" s="8">
        <f t="shared" si="59"/>
        <v>0</v>
      </c>
      <c r="Z1575" s="4"/>
    </row>
    <row r="1576" spans="1:26" ht="30" x14ac:dyDescent="0.25">
      <c r="A1576" s="34">
        <v>15</v>
      </c>
      <c r="B1576" s="31">
        <v>14</v>
      </c>
      <c r="C1576" s="4" t="s">
        <v>2946</v>
      </c>
      <c r="D1576" s="4" t="s">
        <v>2943</v>
      </c>
      <c r="E1576" s="4" t="s">
        <v>2906</v>
      </c>
      <c r="F1576" s="4" t="s">
        <v>2709</v>
      </c>
      <c r="G1576" s="5" t="s">
        <v>2947</v>
      </c>
      <c r="H1576" s="5" t="s">
        <v>2948</v>
      </c>
      <c r="I1576" s="24">
        <v>259.89999999999998</v>
      </c>
      <c r="J1576" s="24">
        <v>194.8</v>
      </c>
      <c r="L1576" s="24">
        <v>2.1</v>
      </c>
      <c r="M1576" s="24">
        <v>1</v>
      </c>
      <c r="O1576" s="24">
        <v>1.9</v>
      </c>
      <c r="P1576" s="24">
        <v>0.1</v>
      </c>
      <c r="R1576" s="24">
        <v>4.0999999999999996</v>
      </c>
      <c r="S1576" s="24">
        <v>2.1</v>
      </c>
      <c r="T1576" s="24">
        <v>0.1</v>
      </c>
      <c r="W1576" s="24">
        <v>53.7</v>
      </c>
      <c r="X1576" s="24">
        <f t="shared" si="58"/>
        <v>259.89999999999998</v>
      </c>
      <c r="Y1576" s="8">
        <f t="shared" si="59"/>
        <v>0</v>
      </c>
      <c r="Z1576" s="11"/>
    </row>
    <row r="1577" spans="1:26" ht="30" x14ac:dyDescent="0.25">
      <c r="A1577" s="34">
        <v>16</v>
      </c>
      <c r="B1577" s="31">
        <v>15</v>
      </c>
      <c r="C1577" s="4" t="s">
        <v>2943</v>
      </c>
      <c r="D1577" s="4" t="s">
        <v>2943</v>
      </c>
      <c r="E1577" s="4" t="s">
        <v>2906</v>
      </c>
      <c r="F1577" s="4" t="s">
        <v>2709</v>
      </c>
      <c r="G1577" s="5" t="s">
        <v>2947</v>
      </c>
      <c r="H1577" s="5" t="s">
        <v>2948</v>
      </c>
      <c r="I1577" s="24">
        <v>390.7</v>
      </c>
      <c r="J1577" s="24">
        <v>221.5</v>
      </c>
      <c r="K1577" s="24">
        <v>13.6</v>
      </c>
      <c r="L1577" s="24">
        <v>12.8</v>
      </c>
      <c r="M1577" s="24">
        <v>1</v>
      </c>
      <c r="N1577" s="24">
        <v>1</v>
      </c>
      <c r="O1577" s="24">
        <v>5.4</v>
      </c>
      <c r="P1577" s="24">
        <v>0.7</v>
      </c>
      <c r="Q1577" s="24">
        <v>0.4</v>
      </c>
      <c r="R1577" s="24">
        <v>2.9</v>
      </c>
      <c r="T1577" s="24">
        <v>61.4</v>
      </c>
      <c r="W1577" s="24">
        <v>70</v>
      </c>
      <c r="X1577" s="24">
        <f t="shared" si="58"/>
        <v>390.69999999999993</v>
      </c>
      <c r="Y1577" s="8">
        <f t="shared" si="59"/>
        <v>0</v>
      </c>
      <c r="Z1577" s="4"/>
    </row>
    <row r="1578" spans="1:26" ht="30" x14ac:dyDescent="0.25">
      <c r="A1578" s="34">
        <v>17</v>
      </c>
      <c r="B1578" s="31">
        <v>16</v>
      </c>
      <c r="C1578" s="4" t="s">
        <v>2949</v>
      </c>
      <c r="D1578" s="4" t="s">
        <v>2943</v>
      </c>
      <c r="E1578" s="4" t="s">
        <v>2906</v>
      </c>
      <c r="F1578" s="4" t="s">
        <v>2709</v>
      </c>
      <c r="G1578" s="5" t="s">
        <v>2947</v>
      </c>
      <c r="H1578" s="5" t="s">
        <v>2948</v>
      </c>
      <c r="I1578" s="24">
        <v>223</v>
      </c>
      <c r="J1578" s="24">
        <v>91.8</v>
      </c>
      <c r="L1578" s="24">
        <v>9</v>
      </c>
      <c r="M1578" s="24">
        <v>0.7</v>
      </c>
      <c r="N1578" s="24">
        <v>6</v>
      </c>
      <c r="O1578" s="24">
        <v>2.4</v>
      </c>
      <c r="R1578" s="24">
        <v>2.1</v>
      </c>
      <c r="S1578" s="24">
        <v>1</v>
      </c>
      <c r="W1578" s="24">
        <v>110</v>
      </c>
      <c r="X1578" s="24">
        <f t="shared" si="58"/>
        <v>223</v>
      </c>
      <c r="Y1578" s="8">
        <f t="shared" si="59"/>
        <v>0</v>
      </c>
      <c r="Z1578" s="4"/>
    </row>
    <row r="1579" spans="1:26" ht="30" x14ac:dyDescent="0.25">
      <c r="A1579" s="34">
        <v>18</v>
      </c>
      <c r="B1579" s="31">
        <v>17</v>
      </c>
      <c r="C1579" s="4" t="s">
        <v>2950</v>
      </c>
      <c r="D1579" s="4" t="s">
        <v>2943</v>
      </c>
      <c r="E1579" s="4" t="s">
        <v>2906</v>
      </c>
      <c r="F1579" s="4" t="s">
        <v>2709</v>
      </c>
      <c r="G1579" s="5" t="s">
        <v>2947</v>
      </c>
      <c r="H1579" s="5" t="s">
        <v>2948</v>
      </c>
      <c r="I1579" s="24">
        <v>150</v>
      </c>
      <c r="J1579" s="24">
        <v>85.3</v>
      </c>
      <c r="K1579" s="24">
        <v>54.5</v>
      </c>
      <c r="L1579" s="24">
        <v>1</v>
      </c>
      <c r="M1579" s="24">
        <v>0.3</v>
      </c>
      <c r="O1579" s="24">
        <v>1.2</v>
      </c>
      <c r="R1579" s="24">
        <v>2.5</v>
      </c>
      <c r="W1579" s="24">
        <v>5.2</v>
      </c>
      <c r="X1579" s="24">
        <f t="shared" si="58"/>
        <v>150</v>
      </c>
      <c r="Y1579" s="8">
        <f t="shared" si="59"/>
        <v>0</v>
      </c>
      <c r="Z1579" s="4"/>
    </row>
    <row r="1580" spans="1:26" ht="30" x14ac:dyDescent="0.25">
      <c r="A1580" s="34">
        <v>20</v>
      </c>
      <c r="B1580" s="31">
        <v>19</v>
      </c>
      <c r="C1580" s="4" t="s">
        <v>2952</v>
      </c>
      <c r="D1580" s="4" t="s">
        <v>2943</v>
      </c>
      <c r="E1580" s="4" t="s">
        <v>2906</v>
      </c>
      <c r="F1580" s="4" t="s">
        <v>2709</v>
      </c>
      <c r="G1580" s="5" t="s">
        <v>2947</v>
      </c>
      <c r="H1580" s="5" t="s">
        <v>2948</v>
      </c>
      <c r="I1580" s="24">
        <v>304.3</v>
      </c>
      <c r="J1580" s="24">
        <v>165</v>
      </c>
      <c r="K1580" s="24">
        <v>24.3</v>
      </c>
      <c r="L1580" s="24">
        <v>18.7</v>
      </c>
      <c r="M1580" s="24">
        <v>0.5</v>
      </c>
      <c r="N1580" s="24">
        <v>0.4</v>
      </c>
      <c r="O1580" s="24">
        <v>3.3</v>
      </c>
      <c r="P1580" s="24">
        <v>0.1</v>
      </c>
      <c r="Q1580" s="24">
        <v>0.1</v>
      </c>
      <c r="R1580" s="24">
        <v>3.2</v>
      </c>
      <c r="S1580" s="24">
        <v>1.7</v>
      </c>
      <c r="T1580" s="24">
        <v>87</v>
      </c>
      <c r="X1580" s="24">
        <f t="shared" si="58"/>
        <v>304.29999999999995</v>
      </c>
      <c r="Y1580" s="8">
        <f t="shared" si="59"/>
        <v>0</v>
      </c>
      <c r="Z1580" s="4"/>
    </row>
    <row r="1581" spans="1:26" x14ac:dyDescent="0.25">
      <c r="A1581" s="34">
        <v>32</v>
      </c>
      <c r="B1581" s="31">
        <v>31</v>
      </c>
      <c r="C1581" s="4" t="s">
        <v>2982</v>
      </c>
      <c r="D1581" s="4" t="s">
        <v>1360</v>
      </c>
      <c r="E1581" s="4" t="s">
        <v>2906</v>
      </c>
      <c r="F1581" s="4" t="s">
        <v>2709</v>
      </c>
      <c r="G1581" s="4" t="s">
        <v>2983</v>
      </c>
      <c r="H1581" s="4" t="s">
        <v>429</v>
      </c>
      <c r="I1581" s="24">
        <v>53</v>
      </c>
      <c r="J1581" s="24">
        <v>33</v>
      </c>
      <c r="K1581" s="24">
        <v>6</v>
      </c>
      <c r="L1581" s="24">
        <v>3</v>
      </c>
      <c r="M1581" s="24">
        <v>0.5</v>
      </c>
      <c r="N1581" s="24">
        <v>4.5</v>
      </c>
      <c r="O1581" s="24">
        <v>4</v>
      </c>
      <c r="Q1581" s="24">
        <v>1.5</v>
      </c>
      <c r="R1581" s="24">
        <v>0.5</v>
      </c>
      <c r="X1581" s="24">
        <f t="shared" si="58"/>
        <v>53</v>
      </c>
      <c r="Y1581" s="8">
        <f t="shared" si="59"/>
        <v>0</v>
      </c>
      <c r="Z1581" s="4"/>
    </row>
    <row r="1582" spans="1:26" x14ac:dyDescent="0.25">
      <c r="A1582" s="34">
        <v>22</v>
      </c>
      <c r="B1582" s="31">
        <v>21</v>
      </c>
      <c r="C1582" s="4" t="s">
        <v>2956</v>
      </c>
      <c r="D1582" s="4" t="s">
        <v>2933</v>
      </c>
      <c r="E1582" s="4" t="s">
        <v>2906</v>
      </c>
      <c r="F1582" s="4" t="s">
        <v>2709</v>
      </c>
      <c r="G1582" s="5" t="s">
        <v>2957</v>
      </c>
      <c r="H1582" s="5" t="s">
        <v>283</v>
      </c>
      <c r="I1582" s="24">
        <v>59.1</v>
      </c>
      <c r="J1582" s="24">
        <v>37.5</v>
      </c>
      <c r="K1582" s="24">
        <v>20.6</v>
      </c>
      <c r="R1582" s="24">
        <v>0.8</v>
      </c>
      <c r="S1582" s="24">
        <v>0.2</v>
      </c>
      <c r="X1582" s="24">
        <f t="shared" si="58"/>
        <v>59.1</v>
      </c>
      <c r="Y1582" s="8">
        <f t="shared" si="59"/>
        <v>0</v>
      </c>
      <c r="Z1582" s="4"/>
    </row>
    <row r="1583" spans="1:26" ht="30" x14ac:dyDescent="0.25">
      <c r="A1583" s="34">
        <v>24</v>
      </c>
      <c r="B1583" s="31">
        <v>23</v>
      </c>
      <c r="C1583" s="4" t="s">
        <v>2960</v>
      </c>
      <c r="D1583" s="4" t="s">
        <v>2943</v>
      </c>
      <c r="E1583" s="4" t="s">
        <v>2906</v>
      </c>
      <c r="F1583" s="4" t="s">
        <v>2709</v>
      </c>
      <c r="G1583" s="5" t="s">
        <v>2961</v>
      </c>
      <c r="H1583" s="5" t="s">
        <v>2962</v>
      </c>
      <c r="I1583" s="24">
        <v>75.2</v>
      </c>
      <c r="J1583" s="24">
        <v>63.2</v>
      </c>
      <c r="L1583" s="24">
        <v>0.6</v>
      </c>
      <c r="M1583" s="24">
        <v>1.5</v>
      </c>
      <c r="O1583" s="24">
        <v>1.2</v>
      </c>
      <c r="P1583" s="24">
        <v>0.4</v>
      </c>
      <c r="Q1583" s="24">
        <v>0.2</v>
      </c>
      <c r="R1583" s="24">
        <v>0.8</v>
      </c>
      <c r="S1583" s="24">
        <v>0.4</v>
      </c>
      <c r="T1583" s="24">
        <v>6.9</v>
      </c>
      <c r="X1583" s="24">
        <f t="shared" si="58"/>
        <v>75.200000000000031</v>
      </c>
      <c r="Y1583" s="8">
        <f t="shared" si="59"/>
        <v>0</v>
      </c>
      <c r="Z1583" s="4"/>
    </row>
    <row r="1584" spans="1:26" x14ac:dyDescent="0.25">
      <c r="A1584" s="34">
        <v>26</v>
      </c>
      <c r="B1584" s="31">
        <v>25</v>
      </c>
      <c r="C1584" s="4" t="s">
        <v>2965</v>
      </c>
      <c r="D1584" s="4" t="s">
        <v>2966</v>
      </c>
      <c r="E1584" s="4" t="s">
        <v>2906</v>
      </c>
      <c r="F1584" s="4" t="s">
        <v>2709</v>
      </c>
      <c r="G1584" s="5" t="s">
        <v>2967</v>
      </c>
      <c r="H1584" s="5" t="s">
        <v>635</v>
      </c>
      <c r="I1584" s="24">
        <v>253.5</v>
      </c>
      <c r="J1584" s="24">
        <v>34.700000000000003</v>
      </c>
      <c r="K1584" s="24">
        <v>21.3</v>
      </c>
      <c r="O1584" s="24">
        <v>0.7</v>
      </c>
      <c r="R1584" s="24">
        <v>1.8</v>
      </c>
      <c r="T1584" s="24">
        <v>195</v>
      </c>
      <c r="X1584" s="24">
        <f t="shared" si="58"/>
        <v>253.5</v>
      </c>
      <c r="Y1584" s="8">
        <f t="shared" si="59"/>
        <v>0</v>
      </c>
      <c r="Z1584" s="4"/>
    </row>
    <row r="1585" spans="1:26" x14ac:dyDescent="0.25">
      <c r="A1585" s="34">
        <v>28</v>
      </c>
      <c r="B1585" s="31">
        <v>27</v>
      </c>
      <c r="C1585" s="4" t="s">
        <v>2970</v>
      </c>
      <c r="D1585" s="4" t="s">
        <v>2966</v>
      </c>
      <c r="E1585" s="4" t="s">
        <v>2906</v>
      </c>
      <c r="F1585" s="4" t="s">
        <v>2709</v>
      </c>
      <c r="G1585" s="5" t="s">
        <v>2971</v>
      </c>
      <c r="H1585" s="5" t="s">
        <v>2972</v>
      </c>
      <c r="I1585" s="24">
        <v>197.9</v>
      </c>
      <c r="J1585" s="24">
        <v>9.3000000000000007</v>
      </c>
      <c r="O1585" s="24">
        <v>0.5</v>
      </c>
      <c r="R1585" s="24">
        <v>0.1</v>
      </c>
      <c r="T1585" s="24">
        <v>188</v>
      </c>
      <c r="X1585" s="24">
        <f t="shared" si="58"/>
        <v>197.9</v>
      </c>
      <c r="Y1585" s="8">
        <f t="shared" si="59"/>
        <v>0</v>
      </c>
      <c r="Z1585" s="4"/>
    </row>
    <row r="1586" spans="1:26" ht="30" x14ac:dyDescent="0.25">
      <c r="A1586" s="34">
        <v>13</v>
      </c>
      <c r="B1586" s="31">
        <v>12</v>
      </c>
      <c r="C1586" s="4" t="s">
        <v>248</v>
      </c>
      <c r="D1586" s="4" t="s">
        <v>248</v>
      </c>
      <c r="E1586" s="4" t="s">
        <v>2906</v>
      </c>
      <c r="F1586" s="4" t="s">
        <v>2709</v>
      </c>
      <c r="G1586" s="5" t="s">
        <v>2941</v>
      </c>
      <c r="H1586" s="5" t="s">
        <v>429</v>
      </c>
      <c r="I1586" s="24">
        <v>298.89999999999998</v>
      </c>
      <c r="J1586" s="24">
        <v>37.299999999999997</v>
      </c>
      <c r="K1586" s="24">
        <v>32.299999999999997</v>
      </c>
      <c r="L1586" s="24">
        <v>30</v>
      </c>
      <c r="O1586" s="24">
        <v>3.1</v>
      </c>
      <c r="P1586" s="24">
        <v>0.3</v>
      </c>
      <c r="R1586" s="24">
        <v>1.2</v>
      </c>
      <c r="S1586" s="24">
        <v>0.2</v>
      </c>
      <c r="T1586" s="24">
        <v>194.5</v>
      </c>
      <c r="X1586" s="24">
        <f t="shared" si="58"/>
        <v>298.89999999999998</v>
      </c>
      <c r="Y1586" s="8">
        <f t="shared" si="59"/>
        <v>0</v>
      </c>
      <c r="Z1586" s="4"/>
    </row>
    <row r="1587" spans="1:26" ht="60" x14ac:dyDescent="0.25">
      <c r="A1587" s="34">
        <v>2</v>
      </c>
      <c r="B1587" s="31">
        <v>2</v>
      </c>
      <c r="C1587" s="4" t="s">
        <v>2398</v>
      </c>
      <c r="D1587" s="4" t="s">
        <v>2908</v>
      </c>
      <c r="E1587" s="4" t="s">
        <v>2906</v>
      </c>
      <c r="F1587" s="4" t="s">
        <v>2709</v>
      </c>
      <c r="G1587" s="5" t="s">
        <v>2909</v>
      </c>
      <c r="H1587" s="5" t="s">
        <v>2910</v>
      </c>
      <c r="I1587" s="24">
        <v>66.400000000000006</v>
      </c>
      <c r="J1587" s="24">
        <v>55.8</v>
      </c>
      <c r="M1587" s="24">
        <v>3.1</v>
      </c>
      <c r="N1587" s="24">
        <v>0.5</v>
      </c>
      <c r="O1587" s="24">
        <v>2.9</v>
      </c>
      <c r="P1587" s="24">
        <v>0.2</v>
      </c>
      <c r="R1587" s="24">
        <v>1</v>
      </c>
      <c r="T1587" s="24">
        <v>2.9</v>
      </c>
      <c r="X1587" s="24">
        <f t="shared" si="58"/>
        <v>66.400000000000006</v>
      </c>
      <c r="Y1587" s="8">
        <f t="shared" si="59"/>
        <v>0</v>
      </c>
      <c r="Z1587" s="4"/>
    </row>
    <row r="1588" spans="1:26" x14ac:dyDescent="0.25">
      <c r="A1588" s="34">
        <v>23</v>
      </c>
      <c r="B1588" s="31">
        <v>22</v>
      </c>
      <c r="C1588" s="4" t="s">
        <v>2958</v>
      </c>
      <c r="D1588" s="4" t="s">
        <v>2943</v>
      </c>
      <c r="E1588" s="4" t="s">
        <v>2906</v>
      </c>
      <c r="F1588" s="4" t="s">
        <v>2709</v>
      </c>
      <c r="G1588" s="5" t="s">
        <v>2959</v>
      </c>
      <c r="H1588" s="5" t="s">
        <v>237</v>
      </c>
      <c r="I1588" s="24">
        <v>215.3</v>
      </c>
      <c r="J1588" s="24">
        <v>58.3</v>
      </c>
      <c r="K1588" s="24">
        <v>19.7</v>
      </c>
      <c r="L1588" s="24">
        <v>10</v>
      </c>
      <c r="M1588" s="24">
        <v>0.4</v>
      </c>
      <c r="O1588" s="24">
        <v>1.8</v>
      </c>
      <c r="R1588" s="24">
        <v>0.7</v>
      </c>
      <c r="S1588" s="24">
        <v>0.6</v>
      </c>
      <c r="T1588" s="24">
        <v>121.8</v>
      </c>
      <c r="W1588" s="24">
        <v>2</v>
      </c>
      <c r="X1588" s="24">
        <f t="shared" si="58"/>
        <v>215.3</v>
      </c>
      <c r="Y1588" s="8">
        <f t="shared" si="59"/>
        <v>0</v>
      </c>
      <c r="Z1588" s="11"/>
    </row>
    <row r="1589" spans="1:26" x14ac:dyDescent="0.25">
      <c r="A1589" s="34">
        <v>1</v>
      </c>
      <c r="B1589" s="31">
        <v>1</v>
      </c>
      <c r="C1589" s="4" t="s">
        <v>2905</v>
      </c>
      <c r="D1589" s="4" t="s">
        <v>248</v>
      </c>
      <c r="E1589" s="4" t="s">
        <v>2906</v>
      </c>
      <c r="F1589" s="4" t="s">
        <v>2709</v>
      </c>
      <c r="G1589" s="4" t="s">
        <v>2907</v>
      </c>
      <c r="H1589" s="4" t="s">
        <v>358</v>
      </c>
      <c r="I1589" s="24">
        <v>194.2</v>
      </c>
      <c r="J1589" s="24">
        <v>186.2</v>
      </c>
      <c r="M1589" s="24">
        <v>1.1000000000000001</v>
      </c>
      <c r="O1589" s="24">
        <v>1.4</v>
      </c>
      <c r="P1589" s="24">
        <v>0.3</v>
      </c>
      <c r="Q1589" s="24">
        <v>0.7</v>
      </c>
      <c r="R1589" s="24">
        <v>2.7</v>
      </c>
      <c r="T1589" s="24">
        <v>1.3</v>
      </c>
      <c r="W1589" s="24">
        <v>0.5</v>
      </c>
      <c r="X1589" s="24">
        <f t="shared" ref="X1589:X1652" si="60">SUM(J1589:W1589)</f>
        <v>194.2</v>
      </c>
      <c r="Y1589" s="8">
        <f t="shared" ref="Y1589:Y1652" si="61">I1589-X1589</f>
        <v>0</v>
      </c>
      <c r="Z1589" s="4"/>
    </row>
    <row r="1590" spans="1:26" x14ac:dyDescent="0.25">
      <c r="A1590" s="34">
        <v>25</v>
      </c>
      <c r="B1590" s="31">
        <v>24</v>
      </c>
      <c r="C1590" s="4" t="s">
        <v>2963</v>
      </c>
      <c r="D1590" s="4" t="s">
        <v>2943</v>
      </c>
      <c r="E1590" s="4" t="s">
        <v>2906</v>
      </c>
      <c r="F1590" s="4" t="s">
        <v>2709</v>
      </c>
      <c r="G1590" s="5" t="s">
        <v>2964</v>
      </c>
      <c r="H1590" s="5" t="s">
        <v>279</v>
      </c>
      <c r="I1590" s="24">
        <v>162.4</v>
      </c>
      <c r="J1590" s="24">
        <v>39.799999999999997</v>
      </c>
      <c r="K1590" s="24">
        <v>114</v>
      </c>
      <c r="M1590" s="24">
        <v>1.6</v>
      </c>
      <c r="N1590" s="24">
        <v>1</v>
      </c>
      <c r="O1590" s="24">
        <v>0.1</v>
      </c>
      <c r="R1590" s="24">
        <v>5.2</v>
      </c>
      <c r="W1590" s="24">
        <v>0.7</v>
      </c>
      <c r="X1590" s="24">
        <f t="shared" si="60"/>
        <v>162.39999999999998</v>
      </c>
      <c r="Y1590" s="8">
        <f t="shared" si="61"/>
        <v>0</v>
      </c>
      <c r="Z1590" s="4"/>
    </row>
    <row r="1591" spans="1:26" x14ac:dyDescent="0.25">
      <c r="A1591" s="34">
        <v>27</v>
      </c>
      <c r="B1591" s="31">
        <v>26</v>
      </c>
      <c r="C1591" s="4" t="s">
        <v>2968</v>
      </c>
      <c r="D1591" s="4" t="s">
        <v>2966</v>
      </c>
      <c r="E1591" s="4" t="s">
        <v>2906</v>
      </c>
      <c r="F1591" s="4" t="s">
        <v>2709</v>
      </c>
      <c r="G1591" s="5" t="s">
        <v>2969</v>
      </c>
      <c r="H1591" s="5" t="s">
        <v>292</v>
      </c>
      <c r="I1591" s="24">
        <v>226.1</v>
      </c>
      <c r="J1591" s="24">
        <v>16.5</v>
      </c>
      <c r="L1591" s="24">
        <v>1.3</v>
      </c>
      <c r="O1591" s="24">
        <v>1</v>
      </c>
      <c r="R1591" s="24">
        <v>0.3</v>
      </c>
      <c r="T1591" s="24">
        <v>207</v>
      </c>
      <c r="X1591" s="24">
        <f t="shared" si="60"/>
        <v>226.1</v>
      </c>
      <c r="Y1591" s="8">
        <f t="shared" si="61"/>
        <v>0</v>
      </c>
      <c r="Z1591" s="4"/>
    </row>
    <row r="1592" spans="1:26" ht="45" x14ac:dyDescent="0.25">
      <c r="A1592" s="34">
        <v>21</v>
      </c>
      <c r="B1592" s="31">
        <v>20</v>
      </c>
      <c r="C1592" s="4" t="s">
        <v>2953</v>
      </c>
      <c r="D1592" s="4" t="s">
        <v>2933</v>
      </c>
      <c r="E1592" s="4" t="s">
        <v>2906</v>
      </c>
      <c r="F1592" s="4" t="s">
        <v>2709</v>
      </c>
      <c r="G1592" s="5" t="s">
        <v>2954</v>
      </c>
      <c r="H1592" s="5" t="s">
        <v>2955</v>
      </c>
      <c r="I1592" s="24">
        <v>599.6</v>
      </c>
      <c r="J1592" s="24">
        <v>45.3</v>
      </c>
      <c r="K1592" s="24">
        <v>3.7</v>
      </c>
      <c r="M1592" s="24">
        <v>0.1</v>
      </c>
      <c r="O1592" s="24">
        <v>0.2</v>
      </c>
      <c r="Q1592" s="24">
        <v>7.3</v>
      </c>
      <c r="R1592" s="24">
        <v>1</v>
      </c>
      <c r="S1592" s="24">
        <v>2</v>
      </c>
      <c r="T1592" s="24">
        <v>540</v>
      </c>
      <c r="X1592" s="24">
        <f t="shared" si="60"/>
        <v>599.6</v>
      </c>
      <c r="Y1592" s="8">
        <f t="shared" si="61"/>
        <v>0</v>
      </c>
      <c r="Z1592" s="4"/>
    </row>
    <row r="1593" spans="1:26" x14ac:dyDescent="0.25">
      <c r="A1593" s="34">
        <v>6</v>
      </c>
      <c r="B1593" s="31">
        <v>6</v>
      </c>
      <c r="C1593" s="4" t="s">
        <v>3099</v>
      </c>
      <c r="D1593" s="4" t="s">
        <v>3100</v>
      </c>
      <c r="E1593" s="4" t="s">
        <v>3089</v>
      </c>
      <c r="F1593" s="4" t="s">
        <v>2709</v>
      </c>
      <c r="G1593" s="4" t="s">
        <v>3101</v>
      </c>
      <c r="H1593" s="4" t="s">
        <v>19</v>
      </c>
      <c r="I1593" s="24">
        <v>263.3</v>
      </c>
      <c r="J1593" s="24">
        <v>21.1</v>
      </c>
      <c r="L1593" s="24">
        <v>5.0999999999999996</v>
      </c>
      <c r="N1593" s="24">
        <v>0.9</v>
      </c>
      <c r="O1593" s="24">
        <v>0.4</v>
      </c>
      <c r="Q1593" s="24">
        <v>9.4</v>
      </c>
      <c r="R1593" s="24">
        <v>1.2</v>
      </c>
      <c r="T1593" s="24">
        <v>224.7</v>
      </c>
      <c r="U1593" s="24">
        <v>0.5</v>
      </c>
      <c r="X1593" s="24">
        <f t="shared" si="60"/>
        <v>263.3</v>
      </c>
      <c r="Y1593" s="8">
        <f t="shared" si="61"/>
        <v>0</v>
      </c>
      <c r="Z1593" s="4"/>
    </row>
    <row r="1594" spans="1:26" x14ac:dyDescent="0.25">
      <c r="A1594" s="34">
        <v>4</v>
      </c>
      <c r="B1594" s="31">
        <v>4</v>
      </c>
      <c r="C1594" s="4" t="s">
        <v>3095</v>
      </c>
      <c r="D1594" s="4" t="s">
        <v>3095</v>
      </c>
      <c r="E1594" s="4" t="s">
        <v>3089</v>
      </c>
      <c r="F1594" s="4" t="s">
        <v>2709</v>
      </c>
      <c r="G1594" s="4" t="s">
        <v>3096</v>
      </c>
      <c r="H1594" s="4" t="s">
        <v>245</v>
      </c>
      <c r="I1594" s="24">
        <v>516</v>
      </c>
      <c r="J1594" s="24">
        <v>22.5</v>
      </c>
      <c r="K1594" s="24">
        <v>2.2000000000000002</v>
      </c>
      <c r="L1594" s="24">
        <v>4.4000000000000004</v>
      </c>
      <c r="N1594" s="24">
        <v>0.6</v>
      </c>
      <c r="O1594" s="24">
        <v>1.2</v>
      </c>
      <c r="P1594" s="24">
        <v>0.3</v>
      </c>
      <c r="T1594" s="24">
        <v>479.8</v>
      </c>
      <c r="U1594" s="24">
        <v>5</v>
      </c>
      <c r="X1594" s="24">
        <f t="shared" si="60"/>
        <v>516</v>
      </c>
      <c r="Y1594" s="8">
        <f t="shared" si="61"/>
        <v>0</v>
      </c>
      <c r="Z1594" s="4"/>
    </row>
    <row r="1595" spans="1:26" x14ac:dyDescent="0.25">
      <c r="A1595" s="34">
        <v>8</v>
      </c>
      <c r="B1595" s="31">
        <v>8</v>
      </c>
      <c r="C1595" s="4" t="s">
        <v>2762</v>
      </c>
      <c r="D1595" s="4" t="s">
        <v>3102</v>
      </c>
      <c r="E1595" s="4" t="s">
        <v>3089</v>
      </c>
      <c r="F1595" s="4" t="s">
        <v>2709</v>
      </c>
      <c r="G1595" s="4" t="s">
        <v>3103</v>
      </c>
      <c r="H1595" s="4" t="s">
        <v>213</v>
      </c>
      <c r="I1595" s="24">
        <v>304.5</v>
      </c>
      <c r="J1595" s="24">
        <v>132.80000000000001</v>
      </c>
      <c r="K1595" s="24">
        <v>26</v>
      </c>
      <c r="L1595" s="24">
        <v>40.9</v>
      </c>
      <c r="M1595" s="24">
        <v>1.7</v>
      </c>
      <c r="O1595" s="24">
        <v>1.2</v>
      </c>
      <c r="P1595" s="24">
        <v>0.5</v>
      </c>
      <c r="R1595" s="24">
        <v>4.7</v>
      </c>
      <c r="T1595" s="24">
        <v>91.4</v>
      </c>
      <c r="U1595" s="24">
        <v>5.3</v>
      </c>
      <c r="X1595" s="24">
        <f t="shared" si="60"/>
        <v>304.5</v>
      </c>
      <c r="Y1595" s="8">
        <f t="shared" si="61"/>
        <v>0</v>
      </c>
      <c r="Z1595" s="4"/>
    </row>
    <row r="1596" spans="1:26" x14ac:dyDescent="0.25">
      <c r="A1596" s="34">
        <v>2</v>
      </c>
      <c r="B1596" s="31">
        <v>2</v>
      </c>
      <c r="C1596" s="4" t="s">
        <v>3091</v>
      </c>
      <c r="D1596" s="4" t="s">
        <v>3092</v>
      </c>
      <c r="E1596" s="4" t="s">
        <v>3089</v>
      </c>
      <c r="F1596" s="4" t="s">
        <v>2709</v>
      </c>
      <c r="G1596" s="4" t="s">
        <v>3093</v>
      </c>
      <c r="H1596" s="4" t="s">
        <v>213</v>
      </c>
      <c r="I1596" s="24">
        <v>424.1</v>
      </c>
      <c r="J1596" s="24">
        <v>124</v>
      </c>
      <c r="K1596" s="24">
        <v>15</v>
      </c>
      <c r="L1596" s="24">
        <v>19.3</v>
      </c>
      <c r="N1596" s="24">
        <v>1.6</v>
      </c>
      <c r="O1596" s="24">
        <v>1.7</v>
      </c>
      <c r="Q1596" s="24">
        <v>4</v>
      </c>
      <c r="R1596" s="24">
        <v>2.2999999999999998</v>
      </c>
      <c r="T1596" s="24">
        <v>254.6</v>
      </c>
      <c r="U1596" s="24">
        <v>1.6</v>
      </c>
      <c r="X1596" s="24">
        <f t="shared" si="60"/>
        <v>424.1</v>
      </c>
      <c r="Y1596" s="8">
        <f t="shared" si="61"/>
        <v>0</v>
      </c>
      <c r="Z1596" s="4"/>
    </row>
    <row r="1597" spans="1:26" x14ac:dyDescent="0.25">
      <c r="A1597" s="34">
        <v>7</v>
      </c>
      <c r="B1597" s="31">
        <v>7</v>
      </c>
      <c r="C1597" s="4" t="s">
        <v>2185</v>
      </c>
      <c r="D1597" s="4" t="s">
        <v>3088</v>
      </c>
      <c r="E1597" s="4" t="s">
        <v>3089</v>
      </c>
      <c r="F1597" s="4" t="s">
        <v>2709</v>
      </c>
      <c r="G1597" s="4" t="s">
        <v>1655</v>
      </c>
      <c r="H1597" s="4" t="s">
        <v>248</v>
      </c>
      <c r="I1597" s="24">
        <v>118.1</v>
      </c>
      <c r="J1597" s="24">
        <v>40.5</v>
      </c>
      <c r="M1597" s="24">
        <v>0.6</v>
      </c>
      <c r="N1597" s="24">
        <v>2</v>
      </c>
      <c r="O1597" s="24">
        <v>0.9</v>
      </c>
      <c r="P1597" s="24">
        <v>0.2</v>
      </c>
      <c r="R1597" s="24">
        <v>1.2</v>
      </c>
      <c r="T1597" s="24">
        <v>69.8</v>
      </c>
      <c r="U1597" s="24">
        <v>2.9</v>
      </c>
      <c r="X1597" s="24">
        <f t="shared" si="60"/>
        <v>118.10000000000001</v>
      </c>
      <c r="Y1597" s="8">
        <f t="shared" si="61"/>
        <v>0</v>
      </c>
      <c r="Z1597" s="4"/>
    </row>
    <row r="1598" spans="1:26" x14ac:dyDescent="0.25">
      <c r="A1598" s="34">
        <v>1</v>
      </c>
      <c r="B1598" s="31">
        <v>1</v>
      </c>
      <c r="C1598" s="5" t="s">
        <v>3087</v>
      </c>
      <c r="D1598" s="4" t="s">
        <v>3088</v>
      </c>
      <c r="E1598" s="4" t="s">
        <v>3089</v>
      </c>
      <c r="F1598" s="4" t="s">
        <v>2709</v>
      </c>
      <c r="G1598" s="4" t="s">
        <v>3090</v>
      </c>
      <c r="H1598" s="4" t="s">
        <v>2231</v>
      </c>
      <c r="I1598" s="24">
        <v>448</v>
      </c>
      <c r="J1598" s="24">
        <v>149</v>
      </c>
      <c r="K1598" s="24">
        <v>7.6</v>
      </c>
      <c r="L1598" s="24">
        <v>6.3</v>
      </c>
      <c r="N1598" s="24">
        <v>5.6</v>
      </c>
      <c r="O1598" s="24">
        <v>4.4000000000000004</v>
      </c>
      <c r="P1598" s="24">
        <v>3.4</v>
      </c>
      <c r="Q1598" s="24">
        <v>14.1</v>
      </c>
      <c r="R1598" s="24">
        <v>1.3</v>
      </c>
      <c r="T1598" s="24">
        <v>256.3</v>
      </c>
      <c r="X1598" s="24">
        <f t="shared" si="60"/>
        <v>448</v>
      </c>
      <c r="Y1598" s="8">
        <f t="shared" si="61"/>
        <v>0</v>
      </c>
      <c r="Z1598" s="4"/>
    </row>
    <row r="1599" spans="1:26" x14ac:dyDescent="0.25">
      <c r="A1599" s="34">
        <v>10</v>
      </c>
      <c r="B1599" s="31">
        <v>10</v>
      </c>
      <c r="C1599" s="4" t="s">
        <v>3106</v>
      </c>
      <c r="D1599" s="4" t="s">
        <v>3088</v>
      </c>
      <c r="E1599" s="4" t="s">
        <v>3089</v>
      </c>
      <c r="F1599" s="4" t="s">
        <v>2709</v>
      </c>
      <c r="G1599" s="4" t="s">
        <v>3107</v>
      </c>
      <c r="H1599" s="4" t="s">
        <v>245</v>
      </c>
      <c r="I1599" s="24">
        <v>129.6</v>
      </c>
      <c r="J1599" s="24">
        <v>46.4</v>
      </c>
      <c r="K1599" s="24">
        <v>6.1</v>
      </c>
      <c r="L1599" s="24">
        <v>16.8</v>
      </c>
      <c r="N1599" s="24">
        <v>0.6</v>
      </c>
      <c r="O1599" s="24">
        <v>1</v>
      </c>
      <c r="P1599" s="24">
        <v>0.1</v>
      </c>
      <c r="R1599" s="24">
        <v>1.7</v>
      </c>
      <c r="T1599" s="24">
        <v>56.9</v>
      </c>
      <c r="X1599" s="24">
        <f t="shared" si="60"/>
        <v>129.6</v>
      </c>
      <c r="Y1599" s="8">
        <f t="shared" si="61"/>
        <v>0</v>
      </c>
      <c r="Z1599" s="4"/>
    </row>
    <row r="1600" spans="1:26" x14ac:dyDescent="0.25">
      <c r="A1600" s="34">
        <v>9</v>
      </c>
      <c r="B1600" s="31">
        <v>9</v>
      </c>
      <c r="C1600" s="4" t="s">
        <v>3104</v>
      </c>
      <c r="D1600" s="4" t="s">
        <v>3094</v>
      </c>
      <c r="E1600" s="4" t="s">
        <v>3089</v>
      </c>
      <c r="F1600" s="4" t="s">
        <v>2709</v>
      </c>
      <c r="G1600" s="4" t="s">
        <v>3105</v>
      </c>
      <c r="H1600" s="4" t="s">
        <v>245</v>
      </c>
      <c r="I1600" s="24">
        <v>97.5</v>
      </c>
      <c r="J1600" s="24">
        <v>80.099999999999994</v>
      </c>
      <c r="K1600" s="24">
        <v>2.8</v>
      </c>
      <c r="M1600" s="24">
        <v>0.4</v>
      </c>
      <c r="N1600" s="24">
        <v>4</v>
      </c>
      <c r="O1600" s="24">
        <v>1.4</v>
      </c>
      <c r="R1600" s="24">
        <v>1.3</v>
      </c>
      <c r="T1600" s="24">
        <v>6.5</v>
      </c>
      <c r="U1600" s="24">
        <v>1</v>
      </c>
      <c r="X1600" s="24">
        <f t="shared" si="60"/>
        <v>97.5</v>
      </c>
      <c r="Y1600" s="8">
        <f t="shared" si="61"/>
        <v>0</v>
      </c>
      <c r="Z1600" s="4"/>
    </row>
    <row r="1601" spans="1:26" x14ac:dyDescent="0.25">
      <c r="A1601" s="34">
        <v>11</v>
      </c>
      <c r="B1601" s="31">
        <v>11</v>
      </c>
      <c r="C1601" s="4" t="s">
        <v>3108</v>
      </c>
      <c r="D1601" s="4" t="s">
        <v>3108</v>
      </c>
      <c r="E1601" s="4" t="s">
        <v>3089</v>
      </c>
      <c r="F1601" s="4" t="s">
        <v>2709</v>
      </c>
      <c r="G1601" s="4" t="s">
        <v>3109</v>
      </c>
      <c r="H1601" s="4" t="s">
        <v>176</v>
      </c>
      <c r="I1601" s="24">
        <v>1300.0999999999999</v>
      </c>
      <c r="J1601" s="24">
        <v>37.700000000000003</v>
      </c>
      <c r="K1601" s="24">
        <v>7.5</v>
      </c>
      <c r="L1601" s="24">
        <v>11.6</v>
      </c>
      <c r="M1601" s="24">
        <v>2</v>
      </c>
      <c r="N1601" s="24">
        <v>2.5</v>
      </c>
      <c r="O1601" s="24">
        <v>3.8</v>
      </c>
      <c r="P1601" s="24">
        <v>3.1</v>
      </c>
      <c r="Q1601" s="24">
        <v>55</v>
      </c>
      <c r="R1601" s="24">
        <v>3.2</v>
      </c>
      <c r="T1601" s="24">
        <v>1172.2</v>
      </c>
      <c r="U1601" s="24">
        <v>1.5</v>
      </c>
      <c r="X1601" s="24">
        <f t="shared" si="60"/>
        <v>1300.1000000000001</v>
      </c>
      <c r="Y1601" s="8">
        <f t="shared" si="61"/>
        <v>0</v>
      </c>
      <c r="Z1601" s="4"/>
    </row>
    <row r="1602" spans="1:26" x14ac:dyDescent="0.25">
      <c r="A1602" s="34">
        <v>3</v>
      </c>
      <c r="B1602" s="31">
        <v>3</v>
      </c>
      <c r="C1602" s="4" t="s">
        <v>3094</v>
      </c>
      <c r="D1602" s="4" t="s">
        <v>3094</v>
      </c>
      <c r="E1602" s="4" t="s">
        <v>3089</v>
      </c>
      <c r="F1602" s="4" t="s">
        <v>2709</v>
      </c>
      <c r="G1602" s="4" t="s">
        <v>15480</v>
      </c>
      <c r="H1602" s="4"/>
      <c r="I1602" s="24">
        <v>287.5</v>
      </c>
      <c r="J1602" s="24">
        <v>144.9</v>
      </c>
      <c r="K1602" s="24">
        <v>12.2</v>
      </c>
      <c r="L1602" s="24">
        <v>4.7</v>
      </c>
      <c r="N1602" s="24">
        <v>4.5</v>
      </c>
      <c r="O1602" s="24">
        <v>1.2</v>
      </c>
      <c r="P1602" s="24">
        <v>0.4</v>
      </c>
      <c r="Q1602" s="24">
        <v>0.2</v>
      </c>
      <c r="R1602" s="24">
        <v>0.5</v>
      </c>
      <c r="T1602" s="24">
        <v>118.4</v>
      </c>
      <c r="U1602" s="24">
        <v>0.5</v>
      </c>
      <c r="X1602" s="24">
        <f t="shared" si="60"/>
        <v>287.5</v>
      </c>
      <c r="Y1602" s="8">
        <f t="shared" si="61"/>
        <v>0</v>
      </c>
      <c r="Z1602" s="4"/>
    </row>
    <row r="1603" spans="1:26" x14ac:dyDescent="0.25">
      <c r="A1603" s="34">
        <v>5</v>
      </c>
      <c r="B1603" s="31">
        <v>5</v>
      </c>
      <c r="C1603" s="4" t="s">
        <v>3097</v>
      </c>
      <c r="D1603" s="4" t="s">
        <v>3094</v>
      </c>
      <c r="E1603" s="4" t="s">
        <v>3089</v>
      </c>
      <c r="F1603" s="4" t="s">
        <v>2709</v>
      </c>
      <c r="G1603" s="4" t="s">
        <v>3098</v>
      </c>
      <c r="H1603" s="4" t="s">
        <v>265</v>
      </c>
      <c r="I1603" s="24">
        <v>200.9</v>
      </c>
      <c r="J1603" s="24">
        <v>42.9</v>
      </c>
      <c r="K1603" s="24">
        <v>8.6999999999999993</v>
      </c>
      <c r="L1603" s="24">
        <v>5.2</v>
      </c>
      <c r="N1603" s="24">
        <v>1.6</v>
      </c>
      <c r="O1603" s="24">
        <v>0.7</v>
      </c>
      <c r="P1603" s="24">
        <v>0.2</v>
      </c>
      <c r="R1603" s="24">
        <v>3.4</v>
      </c>
      <c r="T1603" s="24">
        <v>133.9</v>
      </c>
      <c r="U1603" s="24">
        <v>4.3</v>
      </c>
      <c r="X1603" s="24">
        <f t="shared" si="60"/>
        <v>200.90000000000003</v>
      </c>
      <c r="Y1603" s="8">
        <f t="shared" si="61"/>
        <v>0</v>
      </c>
      <c r="Z1603" s="4"/>
    </row>
    <row r="1604" spans="1:26" x14ac:dyDescent="0.25">
      <c r="A1604" s="34">
        <v>84</v>
      </c>
      <c r="B1604" s="31">
        <v>100</v>
      </c>
      <c r="C1604" s="4" t="s">
        <v>3149</v>
      </c>
      <c r="D1604" s="4" t="s">
        <v>3149</v>
      </c>
      <c r="E1604" s="4" t="s">
        <v>3112</v>
      </c>
      <c r="F1604" s="4" t="s">
        <v>2709</v>
      </c>
      <c r="G1604" s="5" t="s">
        <v>3265</v>
      </c>
      <c r="H1604" s="4" t="s">
        <v>154</v>
      </c>
      <c r="I1604" s="24">
        <v>74</v>
      </c>
      <c r="J1604" s="24">
        <v>60.4</v>
      </c>
      <c r="K1604" s="24">
        <v>8.3000000000000007</v>
      </c>
      <c r="M1604" s="24">
        <v>1</v>
      </c>
      <c r="N1604" s="24">
        <v>1</v>
      </c>
      <c r="O1604" s="24">
        <v>2</v>
      </c>
      <c r="R1604" s="24">
        <v>1.3</v>
      </c>
      <c r="X1604" s="24">
        <f t="shared" si="60"/>
        <v>74</v>
      </c>
      <c r="Y1604" s="8">
        <f t="shared" si="61"/>
        <v>0</v>
      </c>
      <c r="Z1604" s="4"/>
    </row>
    <row r="1605" spans="1:26" x14ac:dyDescent="0.25">
      <c r="A1605" s="34">
        <v>49</v>
      </c>
      <c r="B1605" s="31">
        <v>60</v>
      </c>
      <c r="C1605" s="4" t="s">
        <v>3203</v>
      </c>
      <c r="D1605" s="4" t="s">
        <v>3200</v>
      </c>
      <c r="E1605" s="4" t="s">
        <v>3112</v>
      </c>
      <c r="F1605" s="4" t="s">
        <v>2709</v>
      </c>
      <c r="G1605" s="4" t="s">
        <v>3204</v>
      </c>
      <c r="H1605" s="4" t="s">
        <v>960</v>
      </c>
      <c r="I1605" s="24">
        <v>184</v>
      </c>
      <c r="J1605" s="24">
        <v>159.5</v>
      </c>
      <c r="K1605" s="24">
        <v>15.6</v>
      </c>
      <c r="M1605" s="24">
        <v>2</v>
      </c>
      <c r="N1605" s="24">
        <v>1</v>
      </c>
      <c r="O1605" s="24">
        <v>3.5</v>
      </c>
      <c r="R1605" s="24">
        <v>2.4</v>
      </c>
      <c r="X1605" s="24">
        <f t="shared" si="60"/>
        <v>184</v>
      </c>
      <c r="Y1605" s="8">
        <f t="shared" si="61"/>
        <v>0</v>
      </c>
      <c r="Z1605" s="4"/>
    </row>
    <row r="1606" spans="1:26" x14ac:dyDescent="0.25">
      <c r="A1606" s="34">
        <v>46</v>
      </c>
      <c r="B1606" s="31">
        <v>57</v>
      </c>
      <c r="C1606" s="4" t="s">
        <v>3198</v>
      </c>
      <c r="D1606" s="4" t="s">
        <v>2562</v>
      </c>
      <c r="E1606" s="4" t="s">
        <v>3112</v>
      </c>
      <c r="F1606" s="4" t="s">
        <v>2709</v>
      </c>
      <c r="G1606" s="4" t="s">
        <v>2039</v>
      </c>
      <c r="H1606" s="4" t="s">
        <v>2140</v>
      </c>
      <c r="I1606" s="24">
        <v>207.3</v>
      </c>
      <c r="J1606" s="24">
        <v>173.6</v>
      </c>
      <c r="K1606" s="24">
        <v>24.3</v>
      </c>
      <c r="N1606" s="24">
        <v>0.5</v>
      </c>
      <c r="O1606" s="24">
        <v>3.4</v>
      </c>
      <c r="P1606" s="24">
        <v>0.8</v>
      </c>
      <c r="R1606" s="24">
        <v>4.7</v>
      </c>
      <c r="X1606" s="24">
        <f t="shared" si="60"/>
        <v>207.3</v>
      </c>
      <c r="Y1606" s="8">
        <f t="shared" si="61"/>
        <v>0</v>
      </c>
      <c r="Z1606" s="4"/>
    </row>
    <row r="1607" spans="1:26" x14ac:dyDescent="0.25">
      <c r="A1607" s="34">
        <v>47</v>
      </c>
      <c r="B1607" s="31">
        <v>58</v>
      </c>
      <c r="C1607" s="4" t="s">
        <v>2044</v>
      </c>
      <c r="D1607" s="4" t="s">
        <v>2044</v>
      </c>
      <c r="E1607" s="4" t="s">
        <v>3112</v>
      </c>
      <c r="F1607" s="4" t="s">
        <v>2709</v>
      </c>
      <c r="G1607" s="4" t="s">
        <v>588</v>
      </c>
      <c r="H1607" s="4" t="s">
        <v>237</v>
      </c>
      <c r="I1607" s="24">
        <v>174.4</v>
      </c>
      <c r="J1607" s="24">
        <v>122.8</v>
      </c>
      <c r="O1607" s="24">
        <v>4.2</v>
      </c>
      <c r="R1607" s="24">
        <v>1.8</v>
      </c>
      <c r="T1607" s="24">
        <v>45.6</v>
      </c>
      <c r="X1607" s="24">
        <f t="shared" si="60"/>
        <v>174.4</v>
      </c>
      <c r="Y1607" s="8">
        <f t="shared" si="61"/>
        <v>0</v>
      </c>
      <c r="Z1607" s="4"/>
    </row>
    <row r="1608" spans="1:26" x14ac:dyDescent="0.25">
      <c r="A1608" s="34">
        <v>28</v>
      </c>
      <c r="B1608" s="31">
        <v>37</v>
      </c>
      <c r="C1608" s="4" t="s">
        <v>3169</v>
      </c>
      <c r="D1608" s="4" t="s">
        <v>3146</v>
      </c>
      <c r="E1608" s="4" t="s">
        <v>3112</v>
      </c>
      <c r="F1608" s="4" t="s">
        <v>2709</v>
      </c>
      <c r="G1608" s="4" t="s">
        <v>3170</v>
      </c>
      <c r="H1608" s="4" t="s">
        <v>1109</v>
      </c>
      <c r="I1608" s="24">
        <v>254</v>
      </c>
      <c r="J1608" s="24">
        <v>166.8</v>
      </c>
      <c r="M1608" s="24">
        <v>2</v>
      </c>
      <c r="O1608" s="24">
        <v>4</v>
      </c>
      <c r="R1608" s="24">
        <v>2.7</v>
      </c>
      <c r="T1608" s="24">
        <v>78.5</v>
      </c>
      <c r="X1608" s="24">
        <f t="shared" si="60"/>
        <v>254</v>
      </c>
      <c r="Y1608" s="8">
        <f t="shared" si="61"/>
        <v>0</v>
      </c>
      <c r="Z1608" s="4"/>
    </row>
    <row r="1609" spans="1:26" ht="30" x14ac:dyDescent="0.25">
      <c r="A1609" s="34">
        <v>89</v>
      </c>
      <c r="B1609" s="31">
        <v>111</v>
      </c>
      <c r="C1609" s="4" t="s">
        <v>3132</v>
      </c>
      <c r="D1609" s="4" t="s">
        <v>3132</v>
      </c>
      <c r="E1609" s="4" t="s">
        <v>3112</v>
      </c>
      <c r="F1609" s="4" t="s">
        <v>2709</v>
      </c>
      <c r="G1609" s="5" t="s">
        <v>3274</v>
      </c>
      <c r="H1609" s="4" t="s">
        <v>1043</v>
      </c>
      <c r="I1609" s="24">
        <v>591.20000000000005</v>
      </c>
      <c r="J1609" s="24">
        <v>213.7</v>
      </c>
      <c r="K1609" s="24">
        <v>25.8</v>
      </c>
      <c r="L1609" s="24">
        <v>7.5</v>
      </c>
      <c r="M1609" s="24">
        <v>2</v>
      </c>
      <c r="N1609" s="24">
        <v>1.5</v>
      </c>
      <c r="O1609" s="24">
        <v>1.4</v>
      </c>
      <c r="R1609" s="24">
        <v>8.1999999999999993</v>
      </c>
      <c r="T1609" s="24">
        <v>331.1</v>
      </c>
      <c r="X1609" s="24">
        <f t="shared" si="60"/>
        <v>591.20000000000005</v>
      </c>
      <c r="Y1609" s="8">
        <f t="shared" si="61"/>
        <v>0</v>
      </c>
      <c r="Z1609" s="4"/>
    </row>
    <row r="1610" spans="1:26" x14ac:dyDescent="0.25">
      <c r="A1610" s="34">
        <v>39</v>
      </c>
      <c r="B1610" s="31">
        <v>50</v>
      </c>
      <c r="C1610" s="4" t="s">
        <v>3189</v>
      </c>
      <c r="D1610" s="4" t="s">
        <v>2044</v>
      </c>
      <c r="E1610" s="4" t="s">
        <v>3112</v>
      </c>
      <c r="F1610" s="4" t="s">
        <v>2709</v>
      </c>
      <c r="G1610" s="4" t="s">
        <v>3190</v>
      </c>
      <c r="H1610" s="4" t="s">
        <v>39</v>
      </c>
      <c r="I1610" s="24">
        <v>166.7</v>
      </c>
      <c r="J1610" s="24">
        <v>106.2</v>
      </c>
      <c r="K1610" s="24">
        <v>16.5</v>
      </c>
      <c r="N1610" s="24">
        <v>4.2</v>
      </c>
      <c r="O1610" s="24">
        <v>4.2</v>
      </c>
      <c r="P1610" s="24">
        <v>0.6</v>
      </c>
      <c r="R1610" s="24">
        <v>2.2000000000000002</v>
      </c>
      <c r="T1610" s="24">
        <v>32.799999999999997</v>
      </c>
      <c r="X1610" s="24">
        <f t="shared" si="60"/>
        <v>166.7</v>
      </c>
      <c r="Y1610" s="8">
        <f t="shared" si="61"/>
        <v>0</v>
      </c>
      <c r="Z1610" s="4"/>
    </row>
    <row r="1611" spans="1:26" x14ac:dyDescent="0.25">
      <c r="A1611" s="34">
        <v>40</v>
      </c>
      <c r="B1611" s="31">
        <v>51</v>
      </c>
      <c r="C1611" s="4" t="s">
        <v>3191</v>
      </c>
      <c r="D1611" s="4" t="s">
        <v>2044</v>
      </c>
      <c r="E1611" s="4" t="s">
        <v>3112</v>
      </c>
      <c r="F1611" s="4" t="s">
        <v>2709</v>
      </c>
      <c r="G1611" s="4" t="s">
        <v>3190</v>
      </c>
      <c r="H1611" s="4" t="s">
        <v>39</v>
      </c>
      <c r="I1611" s="24">
        <v>222.3</v>
      </c>
      <c r="J1611" s="24">
        <v>154.6</v>
      </c>
      <c r="K1611" s="24">
        <v>5</v>
      </c>
      <c r="M1611" s="24">
        <v>2.2000000000000002</v>
      </c>
      <c r="O1611" s="24">
        <v>3.5</v>
      </c>
      <c r="P1611" s="24">
        <v>1.3</v>
      </c>
      <c r="R1611" s="24">
        <v>3.4</v>
      </c>
      <c r="T1611" s="24">
        <v>52.3</v>
      </c>
      <c r="X1611" s="24">
        <f t="shared" si="60"/>
        <v>222.3</v>
      </c>
      <c r="Y1611" s="8">
        <f t="shared" si="61"/>
        <v>0</v>
      </c>
      <c r="Z1611" s="4"/>
    </row>
    <row r="1612" spans="1:26" x14ac:dyDescent="0.25">
      <c r="A1612" s="34">
        <v>19</v>
      </c>
      <c r="B1612" s="31">
        <v>23</v>
      </c>
      <c r="C1612" s="4" t="s">
        <v>3151</v>
      </c>
      <c r="D1612" s="4" t="s">
        <v>3152</v>
      </c>
      <c r="E1612" s="4" t="s">
        <v>3112</v>
      </c>
      <c r="F1612" s="4" t="s">
        <v>2709</v>
      </c>
      <c r="G1612" s="4" t="s">
        <v>3153</v>
      </c>
      <c r="H1612" s="4" t="s">
        <v>358</v>
      </c>
      <c r="I1612" s="24">
        <v>366.5</v>
      </c>
      <c r="J1612" s="24">
        <v>242.4</v>
      </c>
      <c r="K1612" s="24">
        <v>25.3</v>
      </c>
      <c r="L1612" s="24">
        <v>3</v>
      </c>
      <c r="O1612" s="24">
        <v>4</v>
      </c>
      <c r="R1612" s="24">
        <v>9.3000000000000007</v>
      </c>
      <c r="S1612" s="24">
        <v>1</v>
      </c>
      <c r="T1612" s="24">
        <v>81.5</v>
      </c>
      <c r="X1612" s="24">
        <f t="shared" si="60"/>
        <v>366.5</v>
      </c>
      <c r="Y1612" s="8">
        <f t="shared" si="61"/>
        <v>0</v>
      </c>
      <c r="Z1612" s="11"/>
    </row>
    <row r="1613" spans="1:26" x14ac:dyDescent="0.25">
      <c r="A1613" s="34">
        <v>66</v>
      </c>
      <c r="B1613" s="31">
        <v>81</v>
      </c>
      <c r="C1613" s="4" t="s">
        <v>2124</v>
      </c>
      <c r="D1613" s="4" t="s">
        <v>2460</v>
      </c>
      <c r="E1613" s="4" t="s">
        <v>3112</v>
      </c>
      <c r="F1613" s="4" t="s">
        <v>2709</v>
      </c>
      <c r="G1613" s="5" t="s">
        <v>3233</v>
      </c>
      <c r="H1613" s="4" t="s">
        <v>3234</v>
      </c>
      <c r="I1613" s="24">
        <v>157.5</v>
      </c>
      <c r="J1613" s="24">
        <v>149.6</v>
      </c>
      <c r="K1613" s="24">
        <v>1.6</v>
      </c>
      <c r="N1613" s="24">
        <v>1.6</v>
      </c>
      <c r="O1613" s="24">
        <v>0.8</v>
      </c>
      <c r="P1613" s="24">
        <v>1.1000000000000001</v>
      </c>
      <c r="R1613" s="24">
        <v>2.8</v>
      </c>
      <c r="X1613" s="24">
        <f t="shared" si="60"/>
        <v>157.5</v>
      </c>
      <c r="Y1613" s="8">
        <f t="shared" si="61"/>
        <v>0</v>
      </c>
      <c r="Z1613" s="4"/>
    </row>
    <row r="1614" spans="1:26" x14ac:dyDescent="0.25">
      <c r="A1614" s="34">
        <v>32</v>
      </c>
      <c r="B1614" s="31">
        <v>43</v>
      </c>
      <c r="C1614" s="4" t="s">
        <v>2562</v>
      </c>
      <c r="D1614" s="4" t="s">
        <v>2562</v>
      </c>
      <c r="E1614" s="4" t="s">
        <v>3112</v>
      </c>
      <c r="F1614" s="4" t="s">
        <v>2709</v>
      </c>
      <c r="G1614" s="4" t="s">
        <v>3176</v>
      </c>
      <c r="H1614" s="4" t="s">
        <v>190</v>
      </c>
      <c r="I1614" s="24">
        <v>294</v>
      </c>
      <c r="J1614" s="24">
        <v>250</v>
      </c>
      <c r="K1614" s="24">
        <v>13.1</v>
      </c>
      <c r="M1614" s="24">
        <v>2</v>
      </c>
      <c r="N1614" s="24">
        <v>6.5</v>
      </c>
      <c r="O1614" s="24">
        <v>7.2</v>
      </c>
      <c r="R1614" s="24">
        <v>13.8</v>
      </c>
      <c r="S1614" s="24">
        <v>1.4</v>
      </c>
      <c r="X1614" s="24">
        <f t="shared" si="60"/>
        <v>294</v>
      </c>
      <c r="Y1614" s="8">
        <f t="shared" si="61"/>
        <v>0</v>
      </c>
      <c r="Z1614" s="4"/>
    </row>
    <row r="1615" spans="1:26" x14ac:dyDescent="0.25">
      <c r="A1615" s="34">
        <v>41</v>
      </c>
      <c r="B1615" s="31">
        <v>52</v>
      </c>
      <c r="C1615" s="4" t="s">
        <v>3192</v>
      </c>
      <c r="D1615" s="4" t="s">
        <v>3180</v>
      </c>
      <c r="E1615" s="4" t="s">
        <v>3112</v>
      </c>
      <c r="F1615" s="4" t="s">
        <v>2709</v>
      </c>
      <c r="G1615" s="4" t="s">
        <v>3193</v>
      </c>
      <c r="H1615" s="4" t="s">
        <v>369</v>
      </c>
      <c r="I1615" s="24">
        <v>161</v>
      </c>
      <c r="J1615" s="24">
        <v>123.5</v>
      </c>
      <c r="K1615" s="24">
        <v>19.5</v>
      </c>
      <c r="M1615" s="24">
        <v>9</v>
      </c>
      <c r="N1615" s="24">
        <v>3.3</v>
      </c>
      <c r="O1615" s="24">
        <v>3</v>
      </c>
      <c r="P1615" s="24">
        <v>2</v>
      </c>
      <c r="R1615" s="24">
        <v>0.7</v>
      </c>
      <c r="X1615" s="24">
        <f t="shared" si="60"/>
        <v>161</v>
      </c>
      <c r="Y1615" s="8">
        <f t="shared" si="61"/>
        <v>0</v>
      </c>
      <c r="Z1615" s="4"/>
    </row>
    <row r="1616" spans="1:26" x14ac:dyDescent="0.25">
      <c r="A1616" s="34">
        <v>51</v>
      </c>
      <c r="B1616" s="31">
        <v>62</v>
      </c>
      <c r="C1616" s="4" t="s">
        <v>3208</v>
      </c>
      <c r="D1616" s="4" t="s">
        <v>2562</v>
      </c>
      <c r="E1616" s="4" t="s">
        <v>3112</v>
      </c>
      <c r="F1616" s="4" t="s">
        <v>2709</v>
      </c>
      <c r="G1616" s="4" t="s">
        <v>3209</v>
      </c>
      <c r="H1616" s="4" t="s">
        <v>774</v>
      </c>
      <c r="I1616" s="24">
        <v>288.5</v>
      </c>
      <c r="J1616" s="24">
        <v>243.3</v>
      </c>
      <c r="K1616" s="24">
        <v>23.5</v>
      </c>
      <c r="N1616" s="24">
        <v>9.1999999999999993</v>
      </c>
      <c r="O1616" s="24">
        <v>4.9000000000000004</v>
      </c>
      <c r="P1616" s="24">
        <v>0.9</v>
      </c>
      <c r="R1616" s="24">
        <v>6.7</v>
      </c>
      <c r="X1616" s="24">
        <f t="shared" si="60"/>
        <v>288.49999999999994</v>
      </c>
      <c r="Y1616" s="8">
        <f t="shared" si="61"/>
        <v>0</v>
      </c>
      <c r="Z1616" s="4"/>
    </row>
    <row r="1617" spans="1:26" x14ac:dyDescent="0.25">
      <c r="A1617" s="34">
        <v>37</v>
      </c>
      <c r="B1617" s="31">
        <v>48</v>
      </c>
      <c r="C1617" s="4" t="s">
        <v>3185</v>
      </c>
      <c r="D1617" s="4" t="s">
        <v>3146</v>
      </c>
      <c r="E1617" s="4" t="s">
        <v>3112</v>
      </c>
      <c r="F1617" s="4" t="s">
        <v>2709</v>
      </c>
      <c r="G1617" s="4" t="s">
        <v>3186</v>
      </c>
      <c r="H1617" s="4" t="s">
        <v>369</v>
      </c>
      <c r="I1617" s="24">
        <v>145.5</v>
      </c>
      <c r="J1617" s="24">
        <v>104.2</v>
      </c>
      <c r="M1617" s="24">
        <v>2</v>
      </c>
      <c r="O1617" s="24">
        <v>1.5</v>
      </c>
      <c r="P1617" s="24">
        <v>2</v>
      </c>
      <c r="R1617" s="24">
        <v>5.5</v>
      </c>
      <c r="T1617" s="24">
        <v>30.3</v>
      </c>
      <c r="X1617" s="24">
        <f t="shared" si="60"/>
        <v>145.5</v>
      </c>
      <c r="Y1617" s="8">
        <f t="shared" si="61"/>
        <v>0</v>
      </c>
      <c r="Z1617" s="4"/>
    </row>
    <row r="1618" spans="1:26" x14ac:dyDescent="0.25">
      <c r="A1618" s="34">
        <v>63</v>
      </c>
      <c r="B1618" s="31">
        <v>77</v>
      </c>
      <c r="C1618" s="4" t="s">
        <v>3230</v>
      </c>
      <c r="D1618" s="4" t="s">
        <v>3172</v>
      </c>
      <c r="E1618" s="4" t="s">
        <v>3112</v>
      </c>
      <c r="F1618" s="4" t="s">
        <v>2709</v>
      </c>
      <c r="G1618" s="5" t="s">
        <v>3231</v>
      </c>
      <c r="H1618" s="4" t="s">
        <v>277</v>
      </c>
      <c r="I1618" s="24">
        <v>271.7</v>
      </c>
      <c r="J1618" s="24">
        <v>189.9</v>
      </c>
      <c r="K1618" s="24">
        <v>5.5</v>
      </c>
      <c r="L1618" s="24">
        <v>1.2</v>
      </c>
      <c r="N1618" s="24">
        <v>2.6</v>
      </c>
      <c r="O1618" s="24">
        <v>7</v>
      </c>
      <c r="R1618" s="24">
        <v>2.8</v>
      </c>
      <c r="T1618" s="24">
        <v>62.7</v>
      </c>
      <c r="X1618" s="24">
        <f t="shared" si="60"/>
        <v>271.7</v>
      </c>
      <c r="Y1618" s="8">
        <f t="shared" si="61"/>
        <v>0</v>
      </c>
      <c r="Z1618" s="4"/>
    </row>
    <row r="1619" spans="1:26" x14ac:dyDescent="0.25">
      <c r="A1619" s="34">
        <v>64</v>
      </c>
      <c r="B1619" s="31">
        <v>79</v>
      </c>
      <c r="C1619" s="4" t="s">
        <v>1944</v>
      </c>
      <c r="D1619" s="4" t="s">
        <v>3172</v>
      </c>
      <c r="E1619" s="4" t="s">
        <v>3112</v>
      </c>
      <c r="F1619" s="4" t="s">
        <v>2709</v>
      </c>
      <c r="G1619" s="5" t="s">
        <v>3231</v>
      </c>
      <c r="H1619" s="4" t="s">
        <v>277</v>
      </c>
      <c r="I1619" s="24">
        <v>144</v>
      </c>
      <c r="J1619" s="24">
        <v>104.5</v>
      </c>
      <c r="K1619" s="24">
        <v>36.4</v>
      </c>
      <c r="O1619" s="24">
        <v>0.5</v>
      </c>
      <c r="R1619" s="24">
        <v>2.6</v>
      </c>
      <c r="X1619" s="24">
        <f t="shared" si="60"/>
        <v>144</v>
      </c>
      <c r="Y1619" s="8">
        <f t="shared" si="61"/>
        <v>0</v>
      </c>
      <c r="Z1619" s="4"/>
    </row>
    <row r="1620" spans="1:26" x14ac:dyDescent="0.25">
      <c r="A1620" s="34">
        <v>38</v>
      </c>
      <c r="B1620" s="31">
        <v>49</v>
      </c>
      <c r="C1620" s="4" t="s">
        <v>3187</v>
      </c>
      <c r="D1620" s="4" t="s">
        <v>3152</v>
      </c>
      <c r="E1620" s="4" t="s">
        <v>3112</v>
      </c>
      <c r="F1620" s="4" t="s">
        <v>2709</v>
      </c>
      <c r="G1620" s="4" t="s">
        <v>3188</v>
      </c>
      <c r="H1620" s="4" t="s">
        <v>2485</v>
      </c>
      <c r="I1620" s="24">
        <v>202</v>
      </c>
      <c r="J1620" s="24">
        <v>150.80000000000001</v>
      </c>
      <c r="K1620" s="24">
        <v>11.5</v>
      </c>
      <c r="M1620" s="24">
        <v>6</v>
      </c>
      <c r="N1620" s="24">
        <v>16.5</v>
      </c>
      <c r="O1620" s="24">
        <v>8.5</v>
      </c>
      <c r="P1620" s="24">
        <v>5.2</v>
      </c>
      <c r="R1620" s="24">
        <v>3.5</v>
      </c>
      <c r="X1620" s="24">
        <f t="shared" si="60"/>
        <v>202</v>
      </c>
      <c r="Y1620" s="8">
        <f t="shared" si="61"/>
        <v>0</v>
      </c>
      <c r="Z1620" s="4"/>
    </row>
    <row r="1621" spans="1:26" x14ac:dyDescent="0.25">
      <c r="A1621" s="34">
        <v>21</v>
      </c>
      <c r="B1621" s="31">
        <v>28</v>
      </c>
      <c r="C1621" s="4" t="s">
        <v>3156</v>
      </c>
      <c r="D1621" s="4" t="s">
        <v>2562</v>
      </c>
      <c r="E1621" s="4" t="s">
        <v>3112</v>
      </c>
      <c r="F1621" s="4" t="s">
        <v>2709</v>
      </c>
      <c r="G1621" s="4" t="s">
        <v>3157</v>
      </c>
      <c r="H1621" s="4" t="s">
        <v>2231</v>
      </c>
      <c r="I1621" s="24">
        <v>161.5</v>
      </c>
      <c r="J1621" s="24">
        <v>144.69999999999999</v>
      </c>
      <c r="K1621" s="24">
        <v>8.5</v>
      </c>
      <c r="N1621" s="24">
        <v>0.5</v>
      </c>
      <c r="O1621" s="24">
        <v>4</v>
      </c>
      <c r="Q1621" s="24">
        <v>1</v>
      </c>
      <c r="R1621" s="24">
        <v>2.8</v>
      </c>
      <c r="X1621" s="24">
        <f t="shared" si="60"/>
        <v>161.5</v>
      </c>
      <c r="Y1621" s="8">
        <f t="shared" si="61"/>
        <v>0</v>
      </c>
      <c r="Z1621" s="4"/>
    </row>
    <row r="1622" spans="1:26" x14ac:dyDescent="0.25">
      <c r="A1622" s="34">
        <v>24</v>
      </c>
      <c r="B1622" s="31">
        <v>33</v>
      </c>
      <c r="C1622" s="4" t="s">
        <v>3162</v>
      </c>
      <c r="D1622" s="4" t="s">
        <v>3111</v>
      </c>
      <c r="E1622" s="4" t="s">
        <v>3112</v>
      </c>
      <c r="F1622" s="4" t="s">
        <v>2709</v>
      </c>
      <c r="G1622" s="4" t="s">
        <v>3163</v>
      </c>
      <c r="H1622" s="4" t="s">
        <v>154</v>
      </c>
      <c r="I1622" s="24">
        <v>128.69999999999999</v>
      </c>
      <c r="J1622" s="24">
        <v>93.3</v>
      </c>
      <c r="K1622" s="24">
        <v>13.3</v>
      </c>
      <c r="L1622" s="24">
        <v>2.5</v>
      </c>
      <c r="N1622" s="24">
        <v>3.8</v>
      </c>
      <c r="O1622" s="24">
        <v>2</v>
      </c>
      <c r="P1622" s="24">
        <v>10.7</v>
      </c>
      <c r="R1622" s="24">
        <v>2.6</v>
      </c>
      <c r="S1622" s="24">
        <v>0.5</v>
      </c>
      <c r="X1622" s="24">
        <f t="shared" si="60"/>
        <v>128.69999999999999</v>
      </c>
      <c r="Y1622" s="8">
        <f t="shared" si="61"/>
        <v>0</v>
      </c>
      <c r="Z1622" s="4"/>
    </row>
    <row r="1623" spans="1:26" x14ac:dyDescent="0.25">
      <c r="A1623" s="34">
        <v>18</v>
      </c>
      <c r="B1623" s="31">
        <v>22</v>
      </c>
      <c r="C1623" s="4" t="s">
        <v>3148</v>
      </c>
      <c r="D1623" s="4" t="s">
        <v>3149</v>
      </c>
      <c r="E1623" s="4" t="s">
        <v>3112</v>
      </c>
      <c r="F1623" s="4" t="s">
        <v>2709</v>
      </c>
      <c r="G1623" s="4" t="s">
        <v>3150</v>
      </c>
      <c r="H1623" s="4" t="s">
        <v>176</v>
      </c>
      <c r="I1623" s="24">
        <v>277.39999999999998</v>
      </c>
      <c r="J1623" s="24">
        <v>199.8</v>
      </c>
      <c r="K1623" s="24">
        <v>17.5</v>
      </c>
      <c r="M1623" s="24">
        <v>4</v>
      </c>
      <c r="N1623" s="24">
        <v>1.5</v>
      </c>
      <c r="O1623" s="24">
        <v>4.5</v>
      </c>
      <c r="P1623" s="24">
        <v>1</v>
      </c>
      <c r="R1623" s="24">
        <v>2.5</v>
      </c>
      <c r="T1623" s="24">
        <v>46.6</v>
      </c>
      <c r="X1623" s="24">
        <f t="shared" si="60"/>
        <v>277.40000000000003</v>
      </c>
      <c r="Y1623" s="8">
        <f t="shared" si="61"/>
        <v>0</v>
      </c>
      <c r="Z1623" s="4"/>
    </row>
    <row r="1624" spans="1:26" x14ac:dyDescent="0.25">
      <c r="A1624" s="34">
        <v>9</v>
      </c>
      <c r="B1624" s="31">
        <v>12</v>
      </c>
      <c r="C1624" s="4" t="s">
        <v>3131</v>
      </c>
      <c r="D1624" s="4" t="s">
        <v>3132</v>
      </c>
      <c r="E1624" s="4" t="s">
        <v>3112</v>
      </c>
      <c r="F1624" s="4" t="s">
        <v>2709</v>
      </c>
      <c r="G1624" s="4" t="s">
        <v>3133</v>
      </c>
      <c r="H1624" s="4" t="s">
        <v>2231</v>
      </c>
      <c r="I1624" s="24">
        <v>157.4</v>
      </c>
      <c r="J1624" s="24">
        <v>131.1</v>
      </c>
      <c r="K1624" s="24">
        <v>16.5</v>
      </c>
      <c r="L1624" s="24">
        <v>2.9</v>
      </c>
      <c r="O1624" s="24">
        <v>2.8</v>
      </c>
      <c r="R1624" s="24">
        <v>4.0999999999999996</v>
      </c>
      <c r="X1624" s="24">
        <f t="shared" si="60"/>
        <v>157.4</v>
      </c>
      <c r="Y1624" s="8">
        <f t="shared" si="61"/>
        <v>0</v>
      </c>
      <c r="Z1624" s="4"/>
    </row>
    <row r="1625" spans="1:26" x14ac:dyDescent="0.25">
      <c r="A1625" s="34">
        <v>10</v>
      </c>
      <c r="B1625" s="31">
        <v>13</v>
      </c>
      <c r="C1625" s="4" t="s">
        <v>3134</v>
      </c>
      <c r="D1625" s="4" t="s">
        <v>2451</v>
      </c>
      <c r="E1625" s="4" t="s">
        <v>3112</v>
      </c>
      <c r="F1625" s="4" t="s">
        <v>2709</v>
      </c>
      <c r="G1625" s="4" t="s">
        <v>3135</v>
      </c>
      <c r="H1625" s="4" t="s">
        <v>154</v>
      </c>
      <c r="I1625" s="24">
        <v>244.3</v>
      </c>
      <c r="J1625" s="24">
        <v>146.6</v>
      </c>
      <c r="K1625" s="24">
        <v>51.9</v>
      </c>
      <c r="M1625" s="24">
        <v>10</v>
      </c>
      <c r="N1625" s="24">
        <v>13.1</v>
      </c>
      <c r="O1625" s="24">
        <v>7.6</v>
      </c>
      <c r="P1625" s="24">
        <v>3.8</v>
      </c>
      <c r="R1625" s="24">
        <v>3.3</v>
      </c>
      <c r="T1625" s="24">
        <v>8</v>
      </c>
      <c r="X1625" s="24">
        <f t="shared" si="60"/>
        <v>244.3</v>
      </c>
      <c r="Y1625" s="8">
        <f t="shared" si="61"/>
        <v>0</v>
      </c>
      <c r="Z1625" s="4"/>
    </row>
    <row r="1626" spans="1:26" x14ac:dyDescent="0.25">
      <c r="A1626" s="34">
        <v>11</v>
      </c>
      <c r="B1626" s="31">
        <v>15</v>
      </c>
      <c r="C1626" s="4" t="s">
        <v>3136</v>
      </c>
      <c r="D1626" s="4" t="s">
        <v>2451</v>
      </c>
      <c r="E1626" s="4" t="s">
        <v>3112</v>
      </c>
      <c r="F1626" s="4" t="s">
        <v>2709</v>
      </c>
      <c r="G1626" s="4" t="s">
        <v>3135</v>
      </c>
      <c r="H1626" s="4" t="s">
        <v>154</v>
      </c>
      <c r="I1626" s="24">
        <v>58.3</v>
      </c>
      <c r="J1626" s="24">
        <v>48.5</v>
      </c>
      <c r="R1626" s="24">
        <v>1.3</v>
      </c>
      <c r="T1626" s="24">
        <v>8.5</v>
      </c>
      <c r="X1626" s="24">
        <f t="shared" si="60"/>
        <v>58.3</v>
      </c>
      <c r="Y1626" s="8">
        <f t="shared" si="61"/>
        <v>0</v>
      </c>
      <c r="Z1626" s="11"/>
    </row>
    <row r="1627" spans="1:26" x14ac:dyDescent="0.25">
      <c r="A1627" s="34">
        <v>12</v>
      </c>
      <c r="B1627" s="31">
        <v>16</v>
      </c>
      <c r="C1627" s="4" t="s">
        <v>3137</v>
      </c>
      <c r="D1627" s="4" t="s">
        <v>3138</v>
      </c>
      <c r="E1627" s="4" t="s">
        <v>3112</v>
      </c>
      <c r="F1627" s="4" t="s">
        <v>2709</v>
      </c>
      <c r="G1627" s="4" t="s">
        <v>3135</v>
      </c>
      <c r="H1627" s="4" t="s">
        <v>328</v>
      </c>
      <c r="I1627" s="24">
        <v>380.3</v>
      </c>
      <c r="J1627" s="24">
        <v>350.3</v>
      </c>
      <c r="K1627" s="24">
        <v>21</v>
      </c>
      <c r="M1627" s="24">
        <v>1</v>
      </c>
      <c r="O1627" s="24">
        <v>5</v>
      </c>
      <c r="R1627" s="24">
        <v>3</v>
      </c>
      <c r="X1627" s="24">
        <f t="shared" si="60"/>
        <v>380.3</v>
      </c>
      <c r="Y1627" s="8">
        <f t="shared" si="61"/>
        <v>0</v>
      </c>
      <c r="Z1627" s="4"/>
    </row>
    <row r="1628" spans="1:26" x14ac:dyDescent="0.25">
      <c r="A1628" s="34">
        <v>13</v>
      </c>
      <c r="B1628" s="31">
        <v>17</v>
      </c>
      <c r="C1628" s="4" t="s">
        <v>3139</v>
      </c>
      <c r="D1628" s="4" t="s">
        <v>3132</v>
      </c>
      <c r="E1628" s="4" t="s">
        <v>3112</v>
      </c>
      <c r="F1628" s="4" t="s">
        <v>2709</v>
      </c>
      <c r="G1628" s="4" t="s">
        <v>3135</v>
      </c>
      <c r="H1628" s="4" t="s">
        <v>3140</v>
      </c>
      <c r="I1628" s="24">
        <v>391.7</v>
      </c>
      <c r="J1628" s="24">
        <v>271.10000000000002</v>
      </c>
      <c r="K1628" s="24">
        <v>0.6</v>
      </c>
      <c r="M1628" s="24">
        <v>6</v>
      </c>
      <c r="N1628" s="24">
        <v>2.9</v>
      </c>
      <c r="O1628" s="24">
        <v>4.8</v>
      </c>
      <c r="P1628" s="24">
        <v>3.6</v>
      </c>
      <c r="R1628" s="24">
        <v>2.7</v>
      </c>
      <c r="T1628" s="24">
        <v>100</v>
      </c>
      <c r="X1628" s="24">
        <f t="shared" si="60"/>
        <v>391.70000000000005</v>
      </c>
      <c r="Y1628" s="8">
        <f t="shared" si="61"/>
        <v>0</v>
      </c>
      <c r="Z1628" s="4"/>
    </row>
    <row r="1629" spans="1:26" x14ac:dyDescent="0.25">
      <c r="A1629" s="34">
        <v>14</v>
      </c>
      <c r="B1629" s="31">
        <v>18</v>
      </c>
      <c r="C1629" s="4" t="s">
        <v>3141</v>
      </c>
      <c r="D1629" s="4" t="s">
        <v>2451</v>
      </c>
      <c r="E1629" s="4" t="s">
        <v>3112</v>
      </c>
      <c r="F1629" s="4" t="s">
        <v>2709</v>
      </c>
      <c r="G1629" s="4" t="s">
        <v>3135</v>
      </c>
      <c r="H1629" s="4" t="s">
        <v>154</v>
      </c>
      <c r="I1629" s="24">
        <v>268.10000000000002</v>
      </c>
      <c r="J1629" s="24">
        <v>220.2</v>
      </c>
      <c r="K1629" s="24">
        <v>28</v>
      </c>
      <c r="M1629" s="24">
        <v>2.6</v>
      </c>
      <c r="O1629" s="24">
        <v>11.1</v>
      </c>
      <c r="P1629" s="24">
        <v>3.6</v>
      </c>
      <c r="R1629" s="24">
        <v>1.7</v>
      </c>
      <c r="S1629" s="24">
        <v>0.9</v>
      </c>
      <c r="X1629" s="24">
        <f t="shared" si="60"/>
        <v>268.09999999999997</v>
      </c>
      <c r="Y1629" s="8">
        <f t="shared" si="61"/>
        <v>0</v>
      </c>
      <c r="Z1629" s="4"/>
    </row>
    <row r="1630" spans="1:26" x14ac:dyDescent="0.25">
      <c r="A1630" s="34">
        <v>15</v>
      </c>
      <c r="B1630" s="31">
        <v>19</v>
      </c>
      <c r="C1630" s="4" t="s">
        <v>3142</v>
      </c>
      <c r="D1630" s="4" t="s">
        <v>3132</v>
      </c>
      <c r="E1630" s="4" t="s">
        <v>3112</v>
      </c>
      <c r="F1630" s="4" t="s">
        <v>2709</v>
      </c>
      <c r="G1630" s="4" t="s">
        <v>3135</v>
      </c>
      <c r="H1630" s="4" t="s">
        <v>3140</v>
      </c>
      <c r="I1630" s="24">
        <v>529.9</v>
      </c>
      <c r="J1630" s="24">
        <v>394</v>
      </c>
      <c r="K1630" s="24">
        <v>9.1</v>
      </c>
      <c r="N1630" s="24">
        <v>1.5</v>
      </c>
      <c r="O1630" s="24">
        <v>3</v>
      </c>
      <c r="P1630" s="24">
        <v>1</v>
      </c>
      <c r="R1630" s="24">
        <v>2.9</v>
      </c>
      <c r="T1630" s="24">
        <v>118.4</v>
      </c>
      <c r="X1630" s="24">
        <f t="shared" si="60"/>
        <v>529.9</v>
      </c>
      <c r="Y1630" s="8">
        <f t="shared" si="61"/>
        <v>0</v>
      </c>
      <c r="Z1630" s="4"/>
    </row>
    <row r="1631" spans="1:26" x14ac:dyDescent="0.25">
      <c r="A1631" s="34">
        <v>91</v>
      </c>
      <c r="B1631" s="31">
        <v>116</v>
      </c>
      <c r="C1631" s="4" t="s">
        <v>3262</v>
      </c>
      <c r="D1631" s="4" t="s">
        <v>3132</v>
      </c>
      <c r="E1631" s="4" t="s">
        <v>3112</v>
      </c>
      <c r="F1631" s="4" t="s">
        <v>2709</v>
      </c>
      <c r="G1631" s="5" t="s">
        <v>3135</v>
      </c>
      <c r="H1631" s="4" t="s">
        <v>3140</v>
      </c>
      <c r="I1631" s="24">
        <v>69.3</v>
      </c>
      <c r="J1631" s="24">
        <v>54.2</v>
      </c>
      <c r="K1631" s="24">
        <v>13.1</v>
      </c>
      <c r="R1631" s="24">
        <v>2</v>
      </c>
      <c r="X1631" s="24">
        <f t="shared" si="60"/>
        <v>69.3</v>
      </c>
      <c r="Y1631" s="8">
        <f t="shared" si="61"/>
        <v>0</v>
      </c>
      <c r="Z1631" s="4"/>
    </row>
    <row r="1632" spans="1:26" x14ac:dyDescent="0.25">
      <c r="A1632" s="34">
        <v>62</v>
      </c>
      <c r="B1632" s="31">
        <v>76</v>
      </c>
      <c r="C1632" s="4" t="s">
        <v>2569</v>
      </c>
      <c r="D1632" s="4" t="s">
        <v>3228</v>
      </c>
      <c r="E1632" s="4" t="s">
        <v>3112</v>
      </c>
      <c r="F1632" s="4" t="s">
        <v>2709</v>
      </c>
      <c r="G1632" s="5" t="s">
        <v>3229</v>
      </c>
      <c r="H1632" s="4" t="s">
        <v>932</v>
      </c>
      <c r="I1632" s="24">
        <v>289.5</v>
      </c>
      <c r="J1632" s="24">
        <v>220.8</v>
      </c>
      <c r="K1632" s="24">
        <v>13.5</v>
      </c>
      <c r="M1632" s="24">
        <v>3.5</v>
      </c>
      <c r="N1632" s="24">
        <v>9</v>
      </c>
      <c r="O1632" s="24">
        <v>4.5999999999999996</v>
      </c>
      <c r="P1632" s="24">
        <v>0.5</v>
      </c>
      <c r="R1632" s="24">
        <v>4.5999999999999996</v>
      </c>
      <c r="T1632" s="24">
        <v>33</v>
      </c>
      <c r="X1632" s="24">
        <f t="shared" si="60"/>
        <v>289.5</v>
      </c>
      <c r="Y1632" s="8">
        <f t="shared" si="61"/>
        <v>0</v>
      </c>
      <c r="Z1632" s="4"/>
    </row>
    <row r="1633" spans="1:26" x14ac:dyDescent="0.25">
      <c r="A1633" s="34">
        <v>17</v>
      </c>
      <c r="B1633" s="31">
        <v>21</v>
      </c>
      <c r="C1633" s="4" t="s">
        <v>3145</v>
      </c>
      <c r="D1633" s="4" t="s">
        <v>3146</v>
      </c>
      <c r="E1633" s="4" t="s">
        <v>3112</v>
      </c>
      <c r="F1633" s="4" t="s">
        <v>2709</v>
      </c>
      <c r="G1633" s="4" t="s">
        <v>3147</v>
      </c>
      <c r="H1633" s="4" t="s">
        <v>2584</v>
      </c>
      <c r="I1633" s="24">
        <v>162.69999999999999</v>
      </c>
      <c r="J1633" s="24">
        <v>141.9</v>
      </c>
      <c r="M1633" s="24">
        <v>2</v>
      </c>
      <c r="N1633" s="24">
        <v>5</v>
      </c>
      <c r="O1633" s="24">
        <v>1.6</v>
      </c>
      <c r="R1633" s="24">
        <v>2.7</v>
      </c>
      <c r="T1633" s="24">
        <v>9.5</v>
      </c>
      <c r="X1633" s="24">
        <f t="shared" si="60"/>
        <v>162.69999999999999</v>
      </c>
      <c r="Y1633" s="8">
        <f t="shared" si="61"/>
        <v>0</v>
      </c>
      <c r="Z1633" s="4"/>
    </row>
    <row r="1634" spans="1:26" x14ac:dyDescent="0.25">
      <c r="A1634" s="34">
        <v>86</v>
      </c>
      <c r="B1634" s="31">
        <v>102</v>
      </c>
      <c r="C1634" s="4" t="s">
        <v>3267</v>
      </c>
      <c r="D1634" s="4" t="s">
        <v>3159</v>
      </c>
      <c r="E1634" s="4" t="s">
        <v>3112</v>
      </c>
      <c r="F1634" s="4" t="s">
        <v>2709</v>
      </c>
      <c r="G1634" s="5" t="s">
        <v>3268</v>
      </c>
      <c r="H1634" s="4" t="s">
        <v>3269</v>
      </c>
      <c r="I1634" s="24">
        <v>172</v>
      </c>
      <c r="J1634" s="24">
        <v>140.4</v>
      </c>
      <c r="K1634" s="24">
        <v>0.8</v>
      </c>
      <c r="M1634" s="24">
        <v>3</v>
      </c>
      <c r="N1634" s="24">
        <v>1.6</v>
      </c>
      <c r="O1634" s="24">
        <v>10.6</v>
      </c>
      <c r="P1634" s="24">
        <v>15</v>
      </c>
      <c r="R1634" s="24">
        <v>0.6</v>
      </c>
      <c r="X1634" s="24">
        <f t="shared" si="60"/>
        <v>172</v>
      </c>
      <c r="Y1634" s="8">
        <f t="shared" si="61"/>
        <v>0</v>
      </c>
      <c r="Z1634" s="4"/>
    </row>
    <row r="1635" spans="1:26" x14ac:dyDescent="0.25">
      <c r="A1635" s="34">
        <v>77</v>
      </c>
      <c r="B1635" s="31">
        <v>92</v>
      </c>
      <c r="C1635" s="4" t="s">
        <v>3255</v>
      </c>
      <c r="D1635" s="4" t="s">
        <v>3228</v>
      </c>
      <c r="E1635" s="4" t="s">
        <v>3112</v>
      </c>
      <c r="F1635" s="4" t="s">
        <v>2709</v>
      </c>
      <c r="G1635" s="5" t="s">
        <v>3256</v>
      </c>
      <c r="H1635" s="4" t="s">
        <v>3257</v>
      </c>
      <c r="I1635" s="24">
        <v>56</v>
      </c>
      <c r="J1635" s="24">
        <v>55.2</v>
      </c>
      <c r="R1635" s="24">
        <v>0.8</v>
      </c>
      <c r="X1635" s="24">
        <f t="shared" si="60"/>
        <v>56</v>
      </c>
      <c r="Y1635" s="8">
        <f t="shared" si="61"/>
        <v>0</v>
      </c>
      <c r="Z1635" s="4"/>
    </row>
    <row r="1636" spans="1:26" x14ac:dyDescent="0.25">
      <c r="A1636" s="34">
        <v>52</v>
      </c>
      <c r="B1636" s="31">
        <v>63</v>
      </c>
      <c r="C1636" s="4" t="s">
        <v>3210</v>
      </c>
      <c r="D1636" s="4" t="s">
        <v>2562</v>
      </c>
      <c r="E1636" s="4" t="s">
        <v>3112</v>
      </c>
      <c r="F1636" s="4" t="s">
        <v>2709</v>
      </c>
      <c r="G1636" s="4" t="s">
        <v>3211</v>
      </c>
      <c r="H1636" s="4" t="s">
        <v>2584</v>
      </c>
      <c r="I1636" s="24">
        <v>421.4</v>
      </c>
      <c r="J1636" s="24">
        <v>311.10000000000002</v>
      </c>
      <c r="K1636" s="24">
        <v>26.2</v>
      </c>
      <c r="L1636" s="24">
        <v>6.6</v>
      </c>
      <c r="O1636" s="24">
        <v>9</v>
      </c>
      <c r="P1636" s="24">
        <v>0.5</v>
      </c>
      <c r="R1636" s="24">
        <v>4.9000000000000004</v>
      </c>
      <c r="T1636" s="24">
        <v>63.1</v>
      </c>
      <c r="X1636" s="24">
        <f t="shared" si="60"/>
        <v>421.40000000000003</v>
      </c>
      <c r="Y1636" s="8">
        <f t="shared" si="61"/>
        <v>0</v>
      </c>
      <c r="Z1636" s="4"/>
    </row>
    <row r="1637" spans="1:26" x14ac:dyDescent="0.25">
      <c r="A1637" s="34">
        <v>33</v>
      </c>
      <c r="B1637" s="31">
        <v>44</v>
      </c>
      <c r="C1637" s="4" t="s">
        <v>3177</v>
      </c>
      <c r="D1637" s="4" t="s">
        <v>2562</v>
      </c>
      <c r="E1637" s="4" t="s">
        <v>3112</v>
      </c>
      <c r="F1637" s="4" t="s">
        <v>2709</v>
      </c>
      <c r="G1637" s="4" t="s">
        <v>3063</v>
      </c>
      <c r="H1637" s="4" t="s">
        <v>3178</v>
      </c>
      <c r="I1637" s="24">
        <v>166</v>
      </c>
      <c r="J1637" s="24">
        <v>135.6</v>
      </c>
      <c r="K1637" s="24">
        <v>20</v>
      </c>
      <c r="M1637" s="24">
        <v>2</v>
      </c>
      <c r="O1637" s="24">
        <v>5.5</v>
      </c>
      <c r="R1637" s="24">
        <v>2.9</v>
      </c>
      <c r="X1637" s="24">
        <f t="shared" si="60"/>
        <v>166</v>
      </c>
      <c r="Y1637" s="8">
        <f t="shared" si="61"/>
        <v>0</v>
      </c>
      <c r="Z1637" s="4"/>
    </row>
    <row r="1638" spans="1:26" x14ac:dyDescent="0.25">
      <c r="A1638" s="34">
        <v>34</v>
      </c>
      <c r="B1638" s="31">
        <v>45</v>
      </c>
      <c r="C1638" s="4" t="s">
        <v>3179</v>
      </c>
      <c r="D1638" s="4" t="s">
        <v>3180</v>
      </c>
      <c r="E1638" s="4" t="s">
        <v>3112</v>
      </c>
      <c r="F1638" s="4" t="s">
        <v>2709</v>
      </c>
      <c r="G1638" s="4" t="s">
        <v>3063</v>
      </c>
      <c r="H1638" s="4" t="s">
        <v>279</v>
      </c>
      <c r="I1638" s="24">
        <v>310.2</v>
      </c>
      <c r="J1638" s="24">
        <v>193.7</v>
      </c>
      <c r="K1638" s="24">
        <v>22.6</v>
      </c>
      <c r="M1638" s="24">
        <v>3</v>
      </c>
      <c r="N1638" s="24">
        <v>7</v>
      </c>
      <c r="O1638" s="24">
        <v>6</v>
      </c>
      <c r="P1638" s="24">
        <v>56.5</v>
      </c>
      <c r="R1638" s="24">
        <v>8.1999999999999993</v>
      </c>
      <c r="T1638" s="24">
        <v>13.2</v>
      </c>
      <c r="X1638" s="24">
        <f t="shared" si="60"/>
        <v>310.19999999999993</v>
      </c>
      <c r="Y1638" s="8">
        <f t="shared" si="61"/>
        <v>0</v>
      </c>
      <c r="Z1638" s="4"/>
    </row>
    <row r="1639" spans="1:26" x14ac:dyDescent="0.25">
      <c r="A1639" s="34">
        <v>22</v>
      </c>
      <c r="B1639" s="31">
        <v>30</v>
      </c>
      <c r="C1639" s="4" t="s">
        <v>3158</v>
      </c>
      <c r="D1639" s="4" t="s">
        <v>3159</v>
      </c>
      <c r="E1639" s="4" t="s">
        <v>3112</v>
      </c>
      <c r="F1639" s="4" t="s">
        <v>2709</v>
      </c>
      <c r="G1639" s="4" t="s">
        <v>3160</v>
      </c>
      <c r="H1639" s="4" t="s">
        <v>1507</v>
      </c>
      <c r="I1639" s="24">
        <v>187.9</v>
      </c>
      <c r="J1639" s="24">
        <v>162.80000000000001</v>
      </c>
      <c r="K1639" s="24">
        <v>2.7</v>
      </c>
      <c r="M1639" s="24">
        <v>13</v>
      </c>
      <c r="N1639" s="24">
        <v>2.9</v>
      </c>
      <c r="O1639" s="24">
        <v>4</v>
      </c>
      <c r="P1639" s="24">
        <v>1.5</v>
      </c>
      <c r="R1639" s="24">
        <v>1</v>
      </c>
      <c r="X1639" s="24">
        <f t="shared" si="60"/>
        <v>187.9</v>
      </c>
      <c r="Y1639" s="8">
        <f t="shared" si="61"/>
        <v>0</v>
      </c>
      <c r="Z1639" s="4"/>
    </row>
    <row r="1640" spans="1:26" x14ac:dyDescent="0.25">
      <c r="A1640" s="34">
        <v>59</v>
      </c>
      <c r="B1640" s="31">
        <v>72</v>
      </c>
      <c r="C1640" s="4" t="s">
        <v>3221</v>
      </c>
      <c r="D1640" s="4" t="s">
        <v>3132</v>
      </c>
      <c r="E1640" s="4" t="s">
        <v>3112</v>
      </c>
      <c r="F1640" s="4" t="s">
        <v>2709</v>
      </c>
      <c r="G1640" s="5" t="s">
        <v>4</v>
      </c>
      <c r="H1640" s="4" t="s">
        <v>19</v>
      </c>
      <c r="I1640" s="24">
        <v>130</v>
      </c>
      <c r="J1640" s="24">
        <v>119.9</v>
      </c>
      <c r="K1640" s="24">
        <v>4.4000000000000004</v>
      </c>
      <c r="N1640" s="24">
        <v>3</v>
      </c>
      <c r="O1640" s="24">
        <v>1.3</v>
      </c>
      <c r="R1640" s="24">
        <v>1.4</v>
      </c>
      <c r="X1640" s="24">
        <f t="shared" si="60"/>
        <v>130.00000000000003</v>
      </c>
      <c r="Y1640" s="8">
        <f t="shared" si="61"/>
        <v>0</v>
      </c>
      <c r="Z1640" s="4"/>
    </row>
    <row r="1641" spans="1:26" x14ac:dyDescent="0.25">
      <c r="A1641" s="34">
        <v>48</v>
      </c>
      <c r="B1641" s="31">
        <v>59</v>
      </c>
      <c r="C1641" s="4" t="s">
        <v>3199</v>
      </c>
      <c r="D1641" s="4" t="s">
        <v>3200</v>
      </c>
      <c r="E1641" s="4" t="s">
        <v>3112</v>
      </c>
      <c r="F1641" s="4" t="s">
        <v>2709</v>
      </c>
      <c r="G1641" s="4" t="s">
        <v>3201</v>
      </c>
      <c r="H1641" s="4" t="s">
        <v>3202</v>
      </c>
      <c r="I1641" s="24">
        <v>148.69999999999999</v>
      </c>
      <c r="J1641" s="24">
        <v>109.1</v>
      </c>
      <c r="K1641" s="24">
        <v>9.8000000000000007</v>
      </c>
      <c r="N1641" s="24">
        <v>1.5</v>
      </c>
      <c r="O1641" s="24">
        <v>2.5</v>
      </c>
      <c r="P1641" s="24">
        <v>6</v>
      </c>
      <c r="R1641" s="24">
        <v>1.3</v>
      </c>
      <c r="T1641" s="24">
        <v>18.5</v>
      </c>
      <c r="X1641" s="24">
        <f t="shared" si="60"/>
        <v>148.69999999999999</v>
      </c>
      <c r="Y1641" s="8">
        <f t="shared" si="61"/>
        <v>0</v>
      </c>
      <c r="Z1641" s="4"/>
    </row>
    <row r="1642" spans="1:26" x14ac:dyDescent="0.25">
      <c r="A1642" s="34">
        <v>3</v>
      </c>
      <c r="B1642" s="31">
        <v>3</v>
      </c>
      <c r="C1642" s="4" t="s">
        <v>3115</v>
      </c>
      <c r="D1642" s="4" t="s">
        <v>2460</v>
      </c>
      <c r="E1642" s="4" t="s">
        <v>3112</v>
      </c>
      <c r="F1642" s="4" t="s">
        <v>2709</v>
      </c>
      <c r="G1642" s="4" t="s">
        <v>3116</v>
      </c>
      <c r="H1642" s="4" t="s">
        <v>3117</v>
      </c>
      <c r="I1642" s="24">
        <v>61.9</v>
      </c>
      <c r="J1642" s="24">
        <v>45.7</v>
      </c>
      <c r="K1642" s="24">
        <v>12.7</v>
      </c>
      <c r="M1642" s="24">
        <v>2.1</v>
      </c>
      <c r="O1642" s="24">
        <v>0.6</v>
      </c>
      <c r="R1642" s="24">
        <v>0.5</v>
      </c>
      <c r="S1642" s="24">
        <v>0.3</v>
      </c>
      <c r="X1642" s="24">
        <f t="shared" si="60"/>
        <v>61.900000000000006</v>
      </c>
      <c r="Y1642" s="8">
        <f t="shared" si="61"/>
        <v>0</v>
      </c>
      <c r="Z1642" s="4"/>
    </row>
    <row r="1643" spans="1:26" x14ac:dyDescent="0.25">
      <c r="A1643" s="34">
        <v>4</v>
      </c>
      <c r="B1643" s="31">
        <v>7</v>
      </c>
      <c r="C1643" s="4" t="s">
        <v>3118</v>
      </c>
      <c r="D1643" s="4" t="s">
        <v>2460</v>
      </c>
      <c r="E1643" s="4" t="s">
        <v>3112</v>
      </c>
      <c r="F1643" s="4" t="s">
        <v>2709</v>
      </c>
      <c r="G1643" s="4" t="s">
        <v>3116</v>
      </c>
      <c r="H1643" s="4" t="s">
        <v>3117</v>
      </c>
      <c r="I1643" s="24">
        <v>50.7</v>
      </c>
      <c r="J1643" s="24">
        <v>0.4</v>
      </c>
      <c r="K1643" s="24">
        <v>49.6</v>
      </c>
      <c r="R1643" s="24">
        <v>0.7</v>
      </c>
      <c r="X1643" s="24">
        <f t="shared" si="60"/>
        <v>50.7</v>
      </c>
      <c r="Y1643" s="8">
        <f t="shared" si="61"/>
        <v>0</v>
      </c>
      <c r="Z1643" s="4"/>
    </row>
    <row r="1644" spans="1:26" x14ac:dyDescent="0.25">
      <c r="A1644" s="34">
        <v>8</v>
      </c>
      <c r="B1644" s="31">
        <v>11</v>
      </c>
      <c r="C1644" s="4" t="s">
        <v>3129</v>
      </c>
      <c r="D1644" s="4" t="s">
        <v>3126</v>
      </c>
      <c r="E1644" s="4" t="s">
        <v>3112</v>
      </c>
      <c r="F1644" s="4" t="s">
        <v>2709</v>
      </c>
      <c r="G1644" s="4" t="s">
        <v>3130</v>
      </c>
      <c r="H1644" s="4" t="s">
        <v>15228</v>
      </c>
      <c r="I1644" s="24">
        <v>534.4</v>
      </c>
      <c r="J1644" s="24">
        <v>340.4</v>
      </c>
      <c r="M1644" s="24">
        <v>4</v>
      </c>
      <c r="O1644" s="24">
        <v>10</v>
      </c>
      <c r="R1644" s="24">
        <v>8</v>
      </c>
      <c r="T1644" s="24">
        <v>172</v>
      </c>
      <c r="X1644" s="24">
        <f t="shared" si="60"/>
        <v>534.4</v>
      </c>
      <c r="Y1644" s="8">
        <f t="shared" si="61"/>
        <v>0</v>
      </c>
      <c r="Z1644" s="4"/>
    </row>
    <row r="1645" spans="1:26" x14ac:dyDescent="0.25">
      <c r="A1645" s="34">
        <v>7</v>
      </c>
      <c r="B1645" s="31">
        <v>10</v>
      </c>
      <c r="C1645" s="4" t="s">
        <v>3125</v>
      </c>
      <c r="D1645" s="4" t="s">
        <v>3126</v>
      </c>
      <c r="E1645" s="4" t="s">
        <v>3112</v>
      </c>
      <c r="F1645" s="4" t="s">
        <v>2709</v>
      </c>
      <c r="G1645" s="4" t="s">
        <v>3127</v>
      </c>
      <c r="H1645" s="4" t="s">
        <v>3128</v>
      </c>
      <c r="I1645" s="24">
        <v>592.6</v>
      </c>
      <c r="J1645" s="24">
        <v>254.7</v>
      </c>
      <c r="L1645" s="24">
        <v>8.4</v>
      </c>
      <c r="O1645" s="24">
        <v>4.5</v>
      </c>
      <c r="P1645" s="24">
        <v>0.7</v>
      </c>
      <c r="R1645" s="24">
        <v>6.2</v>
      </c>
      <c r="T1645" s="24">
        <v>318.10000000000002</v>
      </c>
      <c r="X1645" s="24">
        <f t="shared" si="60"/>
        <v>592.59999999999991</v>
      </c>
      <c r="Y1645" s="8">
        <f t="shared" si="61"/>
        <v>0</v>
      </c>
      <c r="Z1645" s="4"/>
    </row>
    <row r="1646" spans="1:26" x14ac:dyDescent="0.25">
      <c r="A1646" s="34">
        <v>65</v>
      </c>
      <c r="B1646" s="31">
        <v>80</v>
      </c>
      <c r="C1646" s="4" t="s">
        <v>3232</v>
      </c>
      <c r="D1646" s="4" t="s">
        <v>3124</v>
      </c>
      <c r="E1646" s="4" t="s">
        <v>3112</v>
      </c>
      <c r="F1646" s="4" t="s">
        <v>2709</v>
      </c>
      <c r="G1646" s="5" t="s">
        <v>215</v>
      </c>
      <c r="H1646" s="4" t="s">
        <v>13</v>
      </c>
      <c r="I1646" s="24">
        <v>253.5</v>
      </c>
      <c r="J1646" s="24">
        <v>158.19999999999999</v>
      </c>
      <c r="K1646" s="24">
        <v>32.5</v>
      </c>
      <c r="M1646" s="24">
        <v>2</v>
      </c>
      <c r="N1646" s="24">
        <v>21</v>
      </c>
      <c r="O1646" s="24">
        <v>6</v>
      </c>
      <c r="R1646" s="24">
        <v>3.8</v>
      </c>
      <c r="T1646" s="24">
        <v>30</v>
      </c>
      <c r="X1646" s="24">
        <f t="shared" si="60"/>
        <v>253.5</v>
      </c>
      <c r="Y1646" s="8">
        <f t="shared" si="61"/>
        <v>0</v>
      </c>
      <c r="Z1646" s="4"/>
    </row>
    <row r="1647" spans="1:26" x14ac:dyDescent="0.25">
      <c r="A1647" s="34">
        <v>23</v>
      </c>
      <c r="B1647" s="31">
        <v>32</v>
      </c>
      <c r="C1647" s="4" t="s">
        <v>3161</v>
      </c>
      <c r="D1647" s="4" t="s">
        <v>3146</v>
      </c>
      <c r="E1647" s="4" t="s">
        <v>3112</v>
      </c>
      <c r="F1647" s="4" t="s">
        <v>2709</v>
      </c>
      <c r="G1647" s="4" t="s">
        <v>15152</v>
      </c>
      <c r="H1647" s="4" t="s">
        <v>2086</v>
      </c>
      <c r="I1647" s="24">
        <v>129.5</v>
      </c>
      <c r="J1647" s="24">
        <v>112.3</v>
      </c>
      <c r="K1647" s="24">
        <v>6.8</v>
      </c>
      <c r="N1647" s="24">
        <v>3</v>
      </c>
      <c r="O1647" s="24">
        <v>3.5</v>
      </c>
      <c r="Q1647" s="24">
        <v>0.9</v>
      </c>
      <c r="R1647" s="24">
        <v>3</v>
      </c>
      <c r="X1647" s="24">
        <f t="shared" si="60"/>
        <v>129.5</v>
      </c>
      <c r="Y1647" s="8">
        <f t="shared" si="61"/>
        <v>0</v>
      </c>
      <c r="Z1647" s="4"/>
    </row>
    <row r="1648" spans="1:26" x14ac:dyDescent="0.25">
      <c r="A1648" s="34">
        <v>53</v>
      </c>
      <c r="B1648" s="31">
        <v>64</v>
      </c>
      <c r="C1648" s="4" t="s">
        <v>3212</v>
      </c>
      <c r="D1648" s="4" t="s">
        <v>3149</v>
      </c>
      <c r="E1648" s="4" t="s">
        <v>3112</v>
      </c>
      <c r="F1648" s="4" t="s">
        <v>2709</v>
      </c>
      <c r="G1648" s="4" t="s">
        <v>3213</v>
      </c>
      <c r="H1648" s="4" t="s">
        <v>39</v>
      </c>
      <c r="I1648" s="24">
        <v>108</v>
      </c>
      <c r="J1648" s="24">
        <v>67.8</v>
      </c>
      <c r="K1648" s="24">
        <v>9</v>
      </c>
      <c r="N1648" s="24">
        <v>9.5</v>
      </c>
      <c r="O1648" s="24">
        <v>1.5</v>
      </c>
      <c r="R1648" s="24">
        <v>2.2000000000000002</v>
      </c>
      <c r="T1648" s="24">
        <v>18</v>
      </c>
      <c r="X1648" s="24">
        <f t="shared" si="60"/>
        <v>108</v>
      </c>
      <c r="Y1648" s="8">
        <f t="shared" si="61"/>
        <v>0</v>
      </c>
      <c r="Z1648" s="4"/>
    </row>
    <row r="1649" spans="1:26" x14ac:dyDescent="0.25">
      <c r="A1649" s="34">
        <v>90</v>
      </c>
      <c r="B1649" s="31">
        <v>112</v>
      </c>
      <c r="C1649" s="4" t="s">
        <v>3275</v>
      </c>
      <c r="D1649" s="4" t="s">
        <v>3228</v>
      </c>
      <c r="E1649" s="4" t="s">
        <v>3112</v>
      </c>
      <c r="F1649" s="4" t="s">
        <v>2709</v>
      </c>
      <c r="G1649" s="5" t="s">
        <v>3276</v>
      </c>
      <c r="H1649" s="4" t="s">
        <v>485</v>
      </c>
      <c r="I1649" s="24">
        <v>157</v>
      </c>
      <c r="J1649" s="24">
        <v>98.1</v>
      </c>
      <c r="N1649" s="24">
        <v>50</v>
      </c>
      <c r="O1649" s="24">
        <v>4</v>
      </c>
      <c r="P1649" s="24">
        <v>2</v>
      </c>
      <c r="Q1649" s="24">
        <v>2.9</v>
      </c>
      <c r="X1649" s="24">
        <f t="shared" si="60"/>
        <v>157</v>
      </c>
      <c r="Y1649" s="8">
        <f t="shared" si="61"/>
        <v>0</v>
      </c>
      <c r="Z1649" s="4"/>
    </row>
    <row r="1650" spans="1:26" x14ac:dyDescent="0.25">
      <c r="A1650" s="34">
        <v>74</v>
      </c>
      <c r="B1650" s="31">
        <v>89</v>
      </c>
      <c r="C1650" s="4" t="s">
        <v>3250</v>
      </c>
      <c r="D1650" s="4" t="s">
        <v>3228</v>
      </c>
      <c r="E1650" s="4" t="s">
        <v>3112</v>
      </c>
      <c r="F1650" s="4" t="s">
        <v>2709</v>
      </c>
      <c r="G1650" s="5" t="s">
        <v>3251</v>
      </c>
      <c r="H1650" s="4" t="s">
        <v>3140</v>
      </c>
      <c r="I1650" s="24">
        <v>66</v>
      </c>
      <c r="J1650" s="24">
        <v>65.400000000000006</v>
      </c>
      <c r="R1650" s="24">
        <v>0.6</v>
      </c>
      <c r="X1650" s="24">
        <f t="shared" si="60"/>
        <v>66</v>
      </c>
      <c r="Y1650" s="8">
        <f t="shared" si="61"/>
        <v>0</v>
      </c>
      <c r="Z1650" s="4"/>
    </row>
    <row r="1651" spans="1:26" x14ac:dyDescent="0.25">
      <c r="A1651" s="34">
        <v>72</v>
      </c>
      <c r="B1651" s="31">
        <v>87</v>
      </c>
      <c r="C1651" s="4" t="s">
        <v>3246</v>
      </c>
      <c r="D1651" s="4" t="s">
        <v>2101</v>
      </c>
      <c r="E1651" s="4" t="s">
        <v>3112</v>
      </c>
      <c r="F1651" s="4" t="s">
        <v>2709</v>
      </c>
      <c r="G1651" s="5" t="s">
        <v>2441</v>
      </c>
      <c r="H1651" s="4" t="s">
        <v>2500</v>
      </c>
      <c r="I1651" s="24">
        <v>113.9</v>
      </c>
      <c r="J1651" s="24">
        <v>108.5</v>
      </c>
      <c r="K1651" s="24">
        <v>0.9</v>
      </c>
      <c r="O1651" s="24">
        <v>1.5</v>
      </c>
      <c r="R1651" s="24">
        <v>3</v>
      </c>
      <c r="X1651" s="24">
        <f t="shared" si="60"/>
        <v>113.9</v>
      </c>
      <c r="Y1651" s="8">
        <f t="shared" si="61"/>
        <v>0</v>
      </c>
      <c r="Z1651" s="4"/>
    </row>
    <row r="1652" spans="1:26" x14ac:dyDescent="0.25">
      <c r="A1652" s="34">
        <v>75</v>
      </c>
      <c r="B1652" s="31">
        <v>90</v>
      </c>
      <c r="C1652" s="4" t="s">
        <v>2165</v>
      </c>
      <c r="D1652" s="4" t="s">
        <v>3223</v>
      </c>
      <c r="E1652" s="4" t="s">
        <v>3112</v>
      </c>
      <c r="F1652" s="4" t="s">
        <v>2709</v>
      </c>
      <c r="G1652" s="5" t="s">
        <v>3252</v>
      </c>
      <c r="H1652" s="4" t="s">
        <v>213</v>
      </c>
      <c r="I1652" s="24">
        <v>107.6</v>
      </c>
      <c r="J1652" s="24">
        <v>87.5</v>
      </c>
      <c r="K1652" s="24">
        <v>11.5</v>
      </c>
      <c r="N1652" s="24">
        <v>3</v>
      </c>
      <c r="O1652" s="24">
        <v>2</v>
      </c>
      <c r="P1652" s="24">
        <v>1</v>
      </c>
      <c r="R1652" s="24">
        <v>2.6</v>
      </c>
      <c r="X1652" s="24">
        <f t="shared" si="60"/>
        <v>107.6</v>
      </c>
      <c r="Y1652" s="8">
        <f t="shared" si="61"/>
        <v>0</v>
      </c>
      <c r="Z1652" s="4"/>
    </row>
    <row r="1653" spans="1:26" x14ac:dyDescent="0.25">
      <c r="A1653" s="34">
        <v>31</v>
      </c>
      <c r="B1653" s="31">
        <v>41</v>
      </c>
      <c r="C1653" s="4" t="s">
        <v>2451</v>
      </c>
      <c r="D1653" s="4" t="s">
        <v>2451</v>
      </c>
      <c r="E1653" s="4" t="s">
        <v>3112</v>
      </c>
      <c r="F1653" s="4" t="s">
        <v>2709</v>
      </c>
      <c r="G1653" s="4" t="s">
        <v>15124</v>
      </c>
      <c r="H1653" s="4" t="s">
        <v>13</v>
      </c>
      <c r="I1653" s="24">
        <v>174.1</v>
      </c>
      <c r="J1653" s="24">
        <v>147.69999999999999</v>
      </c>
      <c r="K1653" s="24">
        <v>12.8</v>
      </c>
      <c r="M1653" s="24">
        <v>1.7</v>
      </c>
      <c r="O1653" s="24">
        <v>7.4</v>
      </c>
      <c r="P1653" s="24">
        <v>2.2000000000000002</v>
      </c>
      <c r="R1653" s="24">
        <v>2.2999999999999998</v>
      </c>
      <c r="X1653" s="24">
        <f t="shared" ref="X1653:X1716" si="62">SUM(J1653:W1653)</f>
        <v>174.1</v>
      </c>
      <c r="Y1653" s="8">
        <f t="shared" ref="Y1653:Y1716" si="63">I1653-X1653</f>
        <v>0</v>
      </c>
      <c r="Z1653" s="4"/>
    </row>
    <row r="1654" spans="1:26" x14ac:dyDescent="0.25">
      <c r="A1654" s="34">
        <v>79</v>
      </c>
      <c r="B1654" s="31">
        <v>94</v>
      </c>
      <c r="C1654" s="4" t="s">
        <v>3260</v>
      </c>
      <c r="D1654" s="4" t="s">
        <v>3260</v>
      </c>
      <c r="E1654" s="4" t="s">
        <v>3112</v>
      </c>
      <c r="F1654" s="4" t="s">
        <v>2709</v>
      </c>
      <c r="G1654" s="5" t="s">
        <v>45</v>
      </c>
      <c r="H1654" s="4"/>
      <c r="I1654" s="24">
        <v>50.4</v>
      </c>
      <c r="J1654" s="24">
        <v>49.1</v>
      </c>
      <c r="O1654" s="24">
        <v>0.9</v>
      </c>
      <c r="R1654" s="24">
        <v>0.4</v>
      </c>
      <c r="X1654" s="24">
        <f t="shared" si="62"/>
        <v>50.4</v>
      </c>
      <c r="Y1654" s="8">
        <f t="shared" si="63"/>
        <v>0</v>
      </c>
      <c r="Z1654" s="4"/>
    </row>
    <row r="1655" spans="1:26" x14ac:dyDescent="0.25">
      <c r="A1655" s="34">
        <v>80</v>
      </c>
      <c r="B1655" s="31">
        <v>95</v>
      </c>
      <c r="C1655" s="4" t="s">
        <v>3261</v>
      </c>
      <c r="D1655" s="4" t="s">
        <v>1624</v>
      </c>
      <c r="E1655" s="4" t="s">
        <v>3112</v>
      </c>
      <c r="F1655" s="4" t="s">
        <v>2709</v>
      </c>
      <c r="G1655" s="5" t="s">
        <v>45</v>
      </c>
      <c r="H1655" s="4"/>
      <c r="I1655" s="24">
        <v>91.7</v>
      </c>
      <c r="J1655" s="24">
        <v>73.8</v>
      </c>
      <c r="K1655" s="24">
        <v>4</v>
      </c>
      <c r="Q1655" s="24">
        <v>0.5</v>
      </c>
      <c r="R1655" s="24">
        <v>13.4</v>
      </c>
      <c r="X1655" s="24">
        <f t="shared" si="62"/>
        <v>91.7</v>
      </c>
      <c r="Y1655" s="8">
        <f t="shared" si="63"/>
        <v>0</v>
      </c>
      <c r="Z1655" s="4"/>
    </row>
    <row r="1656" spans="1:26" x14ac:dyDescent="0.25">
      <c r="A1656" s="34">
        <v>81</v>
      </c>
      <c r="B1656" s="31">
        <v>96</v>
      </c>
      <c r="C1656" s="4" t="s">
        <v>3262</v>
      </c>
      <c r="D1656" s="4" t="s">
        <v>2101</v>
      </c>
      <c r="E1656" s="4" t="s">
        <v>3112</v>
      </c>
      <c r="F1656" s="4" t="s">
        <v>2709</v>
      </c>
      <c r="G1656" s="5" t="s">
        <v>45</v>
      </c>
      <c r="H1656" s="4"/>
      <c r="I1656" s="24">
        <v>76.5</v>
      </c>
      <c r="J1656" s="24">
        <v>51.2</v>
      </c>
      <c r="K1656" s="24">
        <v>11.2</v>
      </c>
      <c r="L1656" s="24">
        <v>5.0999999999999996</v>
      </c>
      <c r="M1656" s="24">
        <v>1</v>
      </c>
      <c r="N1656" s="24">
        <v>1</v>
      </c>
      <c r="O1656" s="24">
        <v>3.3</v>
      </c>
      <c r="P1656" s="24">
        <v>3</v>
      </c>
      <c r="R1656" s="24">
        <v>0.7</v>
      </c>
      <c r="X1656" s="24">
        <f t="shared" si="62"/>
        <v>76.5</v>
      </c>
      <c r="Y1656" s="8">
        <f t="shared" si="63"/>
        <v>0</v>
      </c>
      <c r="Z1656" s="4"/>
    </row>
    <row r="1657" spans="1:26" x14ac:dyDescent="0.25">
      <c r="A1657" s="34">
        <v>82</v>
      </c>
      <c r="B1657" s="31">
        <v>98</v>
      </c>
      <c r="C1657" s="4" t="s">
        <v>3263</v>
      </c>
      <c r="D1657" s="4" t="s">
        <v>3180</v>
      </c>
      <c r="E1657" s="4" t="s">
        <v>3112</v>
      </c>
      <c r="F1657" s="4" t="s">
        <v>2709</v>
      </c>
      <c r="G1657" s="5" t="s">
        <v>45</v>
      </c>
      <c r="H1657" s="4"/>
      <c r="I1657" s="24">
        <v>262.5</v>
      </c>
      <c r="J1657" s="24">
        <v>189.7</v>
      </c>
      <c r="K1657" s="24">
        <v>52.5</v>
      </c>
      <c r="M1657" s="24">
        <v>1.5</v>
      </c>
      <c r="N1657" s="24">
        <v>0.5</v>
      </c>
      <c r="O1657" s="24">
        <v>6.5</v>
      </c>
      <c r="P1657" s="24">
        <v>8</v>
      </c>
      <c r="R1657" s="24">
        <v>3.8</v>
      </c>
      <c r="X1657" s="24">
        <f t="shared" si="62"/>
        <v>262.5</v>
      </c>
      <c r="Y1657" s="8">
        <f t="shared" si="63"/>
        <v>0</v>
      </c>
      <c r="Z1657" s="4"/>
    </row>
    <row r="1658" spans="1:26" x14ac:dyDescent="0.25">
      <c r="A1658" s="34">
        <v>83</v>
      </c>
      <c r="B1658" s="31">
        <v>99</v>
      </c>
      <c r="C1658" s="4" t="s">
        <v>3264</v>
      </c>
      <c r="D1658" s="4" t="s">
        <v>3264</v>
      </c>
      <c r="E1658" s="4" t="s">
        <v>3112</v>
      </c>
      <c r="F1658" s="4" t="s">
        <v>2709</v>
      </c>
      <c r="G1658" s="5" t="s">
        <v>45</v>
      </c>
      <c r="H1658" s="4"/>
      <c r="I1658" s="24">
        <v>214.8</v>
      </c>
      <c r="J1658" s="24">
        <v>187.8</v>
      </c>
      <c r="K1658" s="24">
        <v>17.7</v>
      </c>
      <c r="M1658" s="24">
        <v>0.7</v>
      </c>
      <c r="N1658" s="24">
        <v>1</v>
      </c>
      <c r="O1658" s="24">
        <v>2.1</v>
      </c>
      <c r="P1658" s="24">
        <v>2.5</v>
      </c>
      <c r="R1658" s="24">
        <v>2.2000000000000002</v>
      </c>
      <c r="S1658" s="24">
        <v>0.8</v>
      </c>
      <c r="X1658" s="24">
        <f t="shared" si="62"/>
        <v>214.79999999999998</v>
      </c>
      <c r="Y1658" s="8">
        <f t="shared" si="63"/>
        <v>0</v>
      </c>
      <c r="Z1658" s="4"/>
    </row>
    <row r="1659" spans="1:26" x14ac:dyDescent="0.25">
      <c r="A1659" s="34">
        <v>60</v>
      </c>
      <c r="B1659" s="31">
        <v>73</v>
      </c>
      <c r="C1659" s="4" t="s">
        <v>3222</v>
      </c>
      <c r="D1659" s="4" t="s">
        <v>3223</v>
      </c>
      <c r="E1659" s="4" t="s">
        <v>3112</v>
      </c>
      <c r="F1659" s="4" t="s">
        <v>2709</v>
      </c>
      <c r="G1659" s="5" t="s">
        <v>3224</v>
      </c>
      <c r="H1659" s="4" t="s">
        <v>3225</v>
      </c>
      <c r="I1659" s="24">
        <v>168.5</v>
      </c>
      <c r="J1659" s="24">
        <v>157</v>
      </c>
      <c r="K1659" s="24">
        <v>4.4000000000000004</v>
      </c>
      <c r="N1659" s="24">
        <v>1</v>
      </c>
      <c r="O1659" s="24">
        <v>1</v>
      </c>
      <c r="R1659" s="24">
        <v>5.0999999999999996</v>
      </c>
      <c r="X1659" s="24">
        <f t="shared" si="62"/>
        <v>168.5</v>
      </c>
      <c r="Y1659" s="8">
        <f t="shared" si="63"/>
        <v>0</v>
      </c>
      <c r="Z1659" s="4"/>
    </row>
    <row r="1660" spans="1:26" x14ac:dyDescent="0.25">
      <c r="A1660" s="34">
        <v>20</v>
      </c>
      <c r="B1660" s="31">
        <v>24</v>
      </c>
      <c r="C1660" s="4" t="s">
        <v>3154</v>
      </c>
      <c r="D1660" s="4" t="s">
        <v>3149</v>
      </c>
      <c r="E1660" s="4" t="s">
        <v>3112</v>
      </c>
      <c r="F1660" s="4" t="s">
        <v>2709</v>
      </c>
      <c r="G1660" s="4" t="s">
        <v>3155</v>
      </c>
      <c r="H1660" s="4" t="s">
        <v>1352</v>
      </c>
      <c r="I1660" s="24">
        <v>94.5</v>
      </c>
      <c r="J1660" s="24">
        <v>78.900000000000006</v>
      </c>
      <c r="K1660" s="24">
        <v>5.7</v>
      </c>
      <c r="M1660" s="24">
        <v>1.6</v>
      </c>
      <c r="N1660" s="24">
        <v>2</v>
      </c>
      <c r="O1660" s="24">
        <v>3.9</v>
      </c>
      <c r="P1660" s="24">
        <v>1.5</v>
      </c>
      <c r="R1660" s="24">
        <v>0.9</v>
      </c>
      <c r="X1660" s="24">
        <f t="shared" si="62"/>
        <v>94.500000000000014</v>
      </c>
      <c r="Y1660" s="8">
        <f t="shared" si="63"/>
        <v>0</v>
      </c>
      <c r="Z1660" s="4"/>
    </row>
    <row r="1661" spans="1:26" x14ac:dyDescent="0.25">
      <c r="A1661" s="34">
        <v>87</v>
      </c>
      <c r="B1661" s="31">
        <v>108</v>
      </c>
      <c r="C1661" s="4" t="s">
        <v>3270</v>
      </c>
      <c r="D1661" s="4" t="s">
        <v>2044</v>
      </c>
      <c r="E1661" s="4" t="s">
        <v>3112</v>
      </c>
      <c r="F1661" s="4" t="s">
        <v>2709</v>
      </c>
      <c r="G1661" s="5" t="s">
        <v>3271</v>
      </c>
      <c r="H1661" s="4" t="s">
        <v>237</v>
      </c>
      <c r="I1661" s="24">
        <v>66.2</v>
      </c>
      <c r="J1661" s="24">
        <v>55.3</v>
      </c>
      <c r="K1661" s="24">
        <v>7</v>
      </c>
      <c r="N1661" s="24">
        <v>1.7</v>
      </c>
      <c r="O1661" s="24">
        <v>1.2</v>
      </c>
      <c r="R1661" s="24">
        <v>1</v>
      </c>
      <c r="X1661" s="24">
        <f t="shared" si="62"/>
        <v>66.2</v>
      </c>
      <c r="Y1661" s="8">
        <f t="shared" si="63"/>
        <v>0</v>
      </c>
      <c r="Z1661" s="4"/>
    </row>
    <row r="1662" spans="1:26" x14ac:dyDescent="0.25">
      <c r="A1662" s="34">
        <v>73</v>
      </c>
      <c r="B1662" s="31">
        <v>88</v>
      </c>
      <c r="C1662" s="4" t="s">
        <v>3247</v>
      </c>
      <c r="D1662" s="4" t="s">
        <v>3138</v>
      </c>
      <c r="E1662" s="4" t="s">
        <v>3112</v>
      </c>
      <c r="F1662" s="4" t="s">
        <v>2709</v>
      </c>
      <c r="G1662" s="5" t="s">
        <v>3248</v>
      </c>
      <c r="H1662" s="4" t="s">
        <v>3249</v>
      </c>
      <c r="I1662" s="24">
        <v>213.5</v>
      </c>
      <c r="J1662" s="24">
        <v>203.9</v>
      </c>
      <c r="N1662" s="24">
        <v>1</v>
      </c>
      <c r="O1662" s="24">
        <v>1.7</v>
      </c>
      <c r="R1662" s="24">
        <v>6.9</v>
      </c>
      <c r="X1662" s="24">
        <f t="shared" si="62"/>
        <v>213.5</v>
      </c>
      <c r="Y1662" s="8">
        <f t="shared" si="63"/>
        <v>0</v>
      </c>
      <c r="Z1662" s="4"/>
    </row>
    <row r="1663" spans="1:26" x14ac:dyDescent="0.25">
      <c r="A1663" s="34">
        <v>45</v>
      </c>
      <c r="B1663" s="31">
        <v>56</v>
      </c>
      <c r="C1663" s="4" t="s">
        <v>3196</v>
      </c>
      <c r="D1663" s="4" t="s">
        <v>2460</v>
      </c>
      <c r="E1663" s="4" t="s">
        <v>3112</v>
      </c>
      <c r="F1663" s="4" t="s">
        <v>2709</v>
      </c>
      <c r="G1663" s="4" t="s">
        <v>3197</v>
      </c>
      <c r="H1663" s="4" t="s">
        <v>19</v>
      </c>
      <c r="I1663" s="24">
        <v>604</v>
      </c>
      <c r="J1663" s="24">
        <v>210.2</v>
      </c>
      <c r="K1663" s="24">
        <v>51.3</v>
      </c>
      <c r="L1663" s="24">
        <v>22.8</v>
      </c>
      <c r="O1663" s="24">
        <v>1.3</v>
      </c>
      <c r="P1663" s="24">
        <v>2.1</v>
      </c>
      <c r="R1663" s="24">
        <v>6.3</v>
      </c>
      <c r="T1663" s="24">
        <v>310</v>
      </c>
      <c r="X1663" s="24">
        <f t="shared" si="62"/>
        <v>604</v>
      </c>
      <c r="Y1663" s="8">
        <f t="shared" si="63"/>
        <v>0</v>
      </c>
      <c r="Z1663" s="4"/>
    </row>
    <row r="1664" spans="1:26" x14ac:dyDescent="0.25">
      <c r="A1664" s="34">
        <v>29</v>
      </c>
      <c r="B1664" s="31">
        <v>38</v>
      </c>
      <c r="C1664" s="4" t="s">
        <v>3171</v>
      </c>
      <c r="D1664" s="4" t="s">
        <v>3172</v>
      </c>
      <c r="E1664" s="4" t="s">
        <v>3112</v>
      </c>
      <c r="F1664" s="4" t="s">
        <v>2709</v>
      </c>
      <c r="G1664" s="4" t="s">
        <v>3173</v>
      </c>
      <c r="H1664" s="4" t="s">
        <v>3174</v>
      </c>
      <c r="I1664" s="24">
        <v>720</v>
      </c>
      <c r="J1664" s="24">
        <v>550.20000000000005</v>
      </c>
      <c r="K1664" s="24">
        <v>16.5</v>
      </c>
      <c r="M1664" s="24">
        <v>1.5</v>
      </c>
      <c r="N1664" s="24">
        <v>1.5</v>
      </c>
      <c r="O1664" s="24">
        <v>9.5</v>
      </c>
      <c r="R1664" s="24">
        <v>3.8</v>
      </c>
      <c r="T1664" s="24">
        <v>137</v>
      </c>
      <c r="X1664" s="24">
        <f t="shared" si="62"/>
        <v>720</v>
      </c>
      <c r="Y1664" s="8">
        <f t="shared" si="63"/>
        <v>0</v>
      </c>
      <c r="Z1664" s="4"/>
    </row>
    <row r="1665" spans="1:26" x14ac:dyDescent="0.25">
      <c r="A1665" s="34">
        <v>30</v>
      </c>
      <c r="B1665" s="31">
        <v>39</v>
      </c>
      <c r="C1665" s="4" t="s">
        <v>3175</v>
      </c>
      <c r="D1665" s="4" t="s">
        <v>3172</v>
      </c>
      <c r="E1665" s="4" t="s">
        <v>3112</v>
      </c>
      <c r="F1665" s="4" t="s">
        <v>2709</v>
      </c>
      <c r="G1665" s="4" t="s">
        <v>3173</v>
      </c>
      <c r="H1665" s="4" t="s">
        <v>3174</v>
      </c>
      <c r="I1665" s="24">
        <v>57</v>
      </c>
      <c r="J1665" s="24">
        <v>55</v>
      </c>
      <c r="R1665" s="24">
        <v>2</v>
      </c>
      <c r="X1665" s="24">
        <f t="shared" si="62"/>
        <v>57</v>
      </c>
      <c r="Y1665" s="8">
        <f t="shared" si="63"/>
        <v>0</v>
      </c>
      <c r="Z1665" s="4"/>
    </row>
    <row r="1666" spans="1:26" x14ac:dyDescent="0.25">
      <c r="A1666" s="34">
        <v>70</v>
      </c>
      <c r="B1666" s="31">
        <v>85</v>
      </c>
      <c r="C1666" s="4" t="s">
        <v>3120</v>
      </c>
      <c r="D1666" s="4" t="s">
        <v>3120</v>
      </c>
      <c r="E1666" s="4" t="s">
        <v>3112</v>
      </c>
      <c r="F1666" s="4" t="s">
        <v>2709</v>
      </c>
      <c r="G1666" s="5" t="s">
        <v>3242</v>
      </c>
      <c r="H1666" s="4" t="s">
        <v>3243</v>
      </c>
      <c r="I1666" s="24">
        <v>248.9</v>
      </c>
      <c r="J1666" s="24">
        <v>185.4</v>
      </c>
      <c r="K1666" s="24">
        <v>13.5</v>
      </c>
      <c r="M1666" s="24">
        <v>10</v>
      </c>
      <c r="N1666" s="24">
        <v>15</v>
      </c>
      <c r="O1666" s="24">
        <v>6</v>
      </c>
      <c r="P1666" s="24">
        <v>2</v>
      </c>
      <c r="R1666" s="24">
        <v>7</v>
      </c>
      <c r="T1666" s="24">
        <v>10</v>
      </c>
      <c r="X1666" s="24">
        <f t="shared" si="62"/>
        <v>248.9</v>
      </c>
      <c r="Y1666" s="8">
        <f t="shared" si="63"/>
        <v>0</v>
      </c>
      <c r="Z1666" s="4"/>
    </row>
    <row r="1667" spans="1:26" x14ac:dyDescent="0.25">
      <c r="A1667" s="34">
        <v>1</v>
      </c>
      <c r="B1667" s="31">
        <v>1</v>
      </c>
      <c r="C1667" s="4" t="s">
        <v>3110</v>
      </c>
      <c r="D1667" s="4" t="s">
        <v>3111</v>
      </c>
      <c r="E1667" s="4" t="s">
        <v>3112</v>
      </c>
      <c r="F1667" s="4" t="s">
        <v>2709</v>
      </c>
      <c r="G1667" s="4" t="s">
        <v>3113</v>
      </c>
      <c r="H1667" s="4" t="s">
        <v>532</v>
      </c>
      <c r="I1667" s="24">
        <v>73.5</v>
      </c>
      <c r="J1667" s="24">
        <v>51.2</v>
      </c>
      <c r="K1667" s="24">
        <v>16.899999999999999</v>
      </c>
      <c r="O1667" s="24">
        <v>2</v>
      </c>
      <c r="R1667" s="24">
        <v>3.4</v>
      </c>
      <c r="X1667" s="24">
        <f t="shared" si="62"/>
        <v>73.5</v>
      </c>
      <c r="Y1667" s="8">
        <f t="shared" si="63"/>
        <v>0</v>
      </c>
      <c r="Z1667" s="4"/>
    </row>
    <row r="1668" spans="1:26" x14ac:dyDescent="0.25">
      <c r="A1668" s="34">
        <v>2</v>
      </c>
      <c r="B1668" s="31">
        <v>2</v>
      </c>
      <c r="C1668" s="4" t="s">
        <v>3114</v>
      </c>
      <c r="D1668" s="4" t="s">
        <v>3111</v>
      </c>
      <c r="E1668" s="4" t="s">
        <v>3112</v>
      </c>
      <c r="F1668" s="4" t="s">
        <v>2709</v>
      </c>
      <c r="G1668" s="4" t="s">
        <v>3113</v>
      </c>
      <c r="H1668" s="4" t="s">
        <v>532</v>
      </c>
      <c r="I1668" s="24">
        <v>189.5</v>
      </c>
      <c r="J1668" s="24">
        <v>136.6</v>
      </c>
      <c r="K1668" s="24">
        <v>3.9</v>
      </c>
      <c r="O1668" s="24">
        <v>1.7</v>
      </c>
      <c r="P1668" s="24">
        <v>38</v>
      </c>
      <c r="R1668" s="24">
        <v>2.8</v>
      </c>
      <c r="S1668" s="24">
        <v>6.5</v>
      </c>
      <c r="X1668" s="24">
        <f t="shared" si="62"/>
        <v>189.5</v>
      </c>
      <c r="Y1668" s="8">
        <f t="shared" si="63"/>
        <v>0</v>
      </c>
      <c r="Z1668" s="4"/>
    </row>
    <row r="1669" spans="1:26" ht="30" x14ac:dyDescent="0.25">
      <c r="A1669" s="34">
        <v>61</v>
      </c>
      <c r="B1669" s="31">
        <v>74</v>
      </c>
      <c r="C1669" s="4" t="s">
        <v>3226</v>
      </c>
      <c r="D1669" s="4" t="s">
        <v>3159</v>
      </c>
      <c r="E1669" s="4" t="s">
        <v>3112</v>
      </c>
      <c r="F1669" s="4" t="s">
        <v>2709</v>
      </c>
      <c r="G1669" s="5" t="s">
        <v>3227</v>
      </c>
      <c r="H1669" s="4"/>
      <c r="I1669" s="24">
        <v>265.2</v>
      </c>
      <c r="J1669" s="24">
        <v>229.4</v>
      </c>
      <c r="K1669" s="24">
        <v>26.8</v>
      </c>
      <c r="O1669" s="24">
        <v>4.3</v>
      </c>
      <c r="R1669" s="24">
        <v>4.7</v>
      </c>
      <c r="X1669" s="24">
        <f t="shared" si="62"/>
        <v>265.2</v>
      </c>
      <c r="Y1669" s="8">
        <f t="shared" si="63"/>
        <v>0</v>
      </c>
      <c r="Z1669" s="4"/>
    </row>
    <row r="1670" spans="1:26" x14ac:dyDescent="0.25">
      <c r="A1670" s="34">
        <v>67</v>
      </c>
      <c r="B1670" s="31">
        <v>82</v>
      </c>
      <c r="C1670" s="4" t="s">
        <v>3235</v>
      </c>
      <c r="D1670" s="4" t="s">
        <v>3111</v>
      </c>
      <c r="E1670" s="4" t="s">
        <v>3112</v>
      </c>
      <c r="F1670" s="4" t="s">
        <v>2709</v>
      </c>
      <c r="G1670" s="5" t="s">
        <v>3236</v>
      </c>
      <c r="H1670" s="4" t="s">
        <v>3237</v>
      </c>
      <c r="I1670" s="24">
        <v>231.5</v>
      </c>
      <c r="J1670" s="24">
        <v>78.8</v>
      </c>
      <c r="K1670" s="24">
        <v>6.8</v>
      </c>
      <c r="M1670" s="24">
        <v>2</v>
      </c>
      <c r="N1670" s="24">
        <v>2</v>
      </c>
      <c r="O1670" s="24">
        <v>3.5</v>
      </c>
      <c r="R1670" s="24">
        <v>1.4</v>
      </c>
      <c r="T1670" s="24">
        <v>137</v>
      </c>
      <c r="X1670" s="24">
        <f t="shared" si="62"/>
        <v>231.5</v>
      </c>
      <c r="Y1670" s="8">
        <f t="shared" si="63"/>
        <v>0</v>
      </c>
      <c r="Z1670" s="4"/>
    </row>
    <row r="1671" spans="1:26" x14ac:dyDescent="0.25">
      <c r="A1671" s="34">
        <v>50</v>
      </c>
      <c r="B1671" s="31">
        <v>61</v>
      </c>
      <c r="C1671" s="4" t="s">
        <v>3205</v>
      </c>
      <c r="D1671" s="4" t="s">
        <v>3146</v>
      </c>
      <c r="E1671" s="4" t="s">
        <v>3112</v>
      </c>
      <c r="F1671" s="4" t="s">
        <v>2709</v>
      </c>
      <c r="G1671" s="4" t="s">
        <v>3206</v>
      </c>
      <c r="H1671" s="4" t="s">
        <v>3207</v>
      </c>
      <c r="I1671" s="24">
        <v>112.5</v>
      </c>
      <c r="J1671" s="24">
        <v>99.8</v>
      </c>
      <c r="O1671" s="24">
        <v>2</v>
      </c>
      <c r="R1671" s="24">
        <v>10.7</v>
      </c>
      <c r="X1671" s="24">
        <f t="shared" si="62"/>
        <v>112.5</v>
      </c>
      <c r="Y1671" s="8">
        <f t="shared" si="63"/>
        <v>0</v>
      </c>
      <c r="Z1671" s="4"/>
    </row>
    <row r="1672" spans="1:26" ht="30" x14ac:dyDescent="0.25">
      <c r="A1672" s="34">
        <v>85</v>
      </c>
      <c r="B1672" s="31">
        <v>101</v>
      </c>
      <c r="C1672" s="4" t="s">
        <v>3266</v>
      </c>
      <c r="D1672" s="4" t="s">
        <v>3261</v>
      </c>
      <c r="E1672" s="4" t="s">
        <v>3112</v>
      </c>
      <c r="F1672" s="4" t="s">
        <v>2709</v>
      </c>
      <c r="G1672" s="5" t="s">
        <v>15481</v>
      </c>
      <c r="H1672" s="4" t="s">
        <v>154</v>
      </c>
      <c r="I1672" s="24">
        <v>59</v>
      </c>
      <c r="J1672" s="24">
        <v>55.1</v>
      </c>
      <c r="N1672" s="24">
        <v>2.1</v>
      </c>
      <c r="O1672" s="24">
        <v>1</v>
      </c>
      <c r="R1672" s="24">
        <v>0.8</v>
      </c>
      <c r="X1672" s="24">
        <f t="shared" si="62"/>
        <v>59</v>
      </c>
      <c r="Y1672" s="8">
        <f t="shared" si="63"/>
        <v>0</v>
      </c>
      <c r="Z1672" s="4"/>
    </row>
    <row r="1673" spans="1:26" x14ac:dyDescent="0.25">
      <c r="A1673" s="34">
        <v>16</v>
      </c>
      <c r="B1673" s="31">
        <v>20</v>
      </c>
      <c r="C1673" s="4" t="s">
        <v>3143</v>
      </c>
      <c r="D1673" s="4" t="s">
        <v>3138</v>
      </c>
      <c r="E1673" s="4" t="s">
        <v>3112</v>
      </c>
      <c r="F1673" s="4" t="s">
        <v>2709</v>
      </c>
      <c r="G1673" s="4" t="s">
        <v>3144</v>
      </c>
      <c r="H1673" s="4" t="s">
        <v>441</v>
      </c>
      <c r="I1673" s="24">
        <v>194.9</v>
      </c>
      <c r="J1673" s="24">
        <v>159.5</v>
      </c>
      <c r="K1673" s="24">
        <v>15.4</v>
      </c>
      <c r="L1673" s="24">
        <v>5</v>
      </c>
      <c r="M1673" s="24">
        <v>3</v>
      </c>
      <c r="N1673" s="24">
        <v>2</v>
      </c>
      <c r="O1673" s="24">
        <v>8</v>
      </c>
      <c r="R1673" s="24">
        <v>2</v>
      </c>
      <c r="X1673" s="24">
        <f t="shared" si="62"/>
        <v>194.9</v>
      </c>
      <c r="Y1673" s="8">
        <f t="shared" si="63"/>
        <v>0</v>
      </c>
      <c r="Z1673" s="4"/>
    </row>
    <row r="1674" spans="1:26" x14ac:dyDescent="0.25">
      <c r="A1674" s="34">
        <v>35</v>
      </c>
      <c r="B1674" s="31">
        <v>46</v>
      </c>
      <c r="C1674" s="4" t="s">
        <v>3181</v>
      </c>
      <c r="D1674" s="4" t="s">
        <v>3149</v>
      </c>
      <c r="E1674" s="4" t="s">
        <v>3112</v>
      </c>
      <c r="F1674" s="4" t="s">
        <v>2709</v>
      </c>
      <c r="G1674" s="4" t="s">
        <v>3182</v>
      </c>
      <c r="H1674" s="4" t="s">
        <v>540</v>
      </c>
      <c r="I1674" s="24">
        <v>276</v>
      </c>
      <c r="J1674" s="24">
        <v>181.7</v>
      </c>
      <c r="K1674" s="24">
        <v>20.8</v>
      </c>
      <c r="M1674" s="24">
        <v>6</v>
      </c>
      <c r="N1674" s="24">
        <v>2</v>
      </c>
      <c r="O1674" s="24">
        <v>5.3</v>
      </c>
      <c r="R1674" s="24">
        <v>3.2</v>
      </c>
      <c r="T1674" s="24">
        <v>57</v>
      </c>
      <c r="X1674" s="24">
        <f t="shared" si="62"/>
        <v>276</v>
      </c>
      <c r="Y1674" s="8">
        <f t="shared" si="63"/>
        <v>0</v>
      </c>
      <c r="Z1674" s="4"/>
    </row>
    <row r="1675" spans="1:26" x14ac:dyDescent="0.25">
      <c r="A1675" s="34">
        <v>36</v>
      </c>
      <c r="B1675" s="31">
        <v>47</v>
      </c>
      <c r="C1675" s="4" t="s">
        <v>3183</v>
      </c>
      <c r="D1675" s="4" t="s">
        <v>3149</v>
      </c>
      <c r="E1675" s="4" t="s">
        <v>3112</v>
      </c>
      <c r="F1675" s="4" t="s">
        <v>2709</v>
      </c>
      <c r="G1675" s="4" t="s">
        <v>3184</v>
      </c>
      <c r="H1675" s="4" t="s">
        <v>540</v>
      </c>
      <c r="I1675" s="24">
        <v>101</v>
      </c>
      <c r="J1675" s="24">
        <v>95.3</v>
      </c>
      <c r="K1675" s="24">
        <v>2.7</v>
      </c>
      <c r="R1675" s="24">
        <v>3</v>
      </c>
      <c r="X1675" s="24">
        <f t="shared" si="62"/>
        <v>101</v>
      </c>
      <c r="Y1675" s="8">
        <f t="shared" si="63"/>
        <v>0</v>
      </c>
      <c r="Z1675" s="4"/>
    </row>
    <row r="1676" spans="1:26" x14ac:dyDescent="0.25">
      <c r="A1676" s="34">
        <v>78</v>
      </c>
      <c r="B1676" s="31">
        <v>93</v>
      </c>
      <c r="C1676" s="4" t="s">
        <v>3258</v>
      </c>
      <c r="D1676" s="4" t="s">
        <v>3132</v>
      </c>
      <c r="E1676" s="4" t="s">
        <v>3112</v>
      </c>
      <c r="F1676" s="4" t="s">
        <v>2709</v>
      </c>
      <c r="G1676" s="5" t="s">
        <v>3259</v>
      </c>
      <c r="H1676" s="4" t="s">
        <v>623</v>
      </c>
      <c r="I1676" s="24">
        <v>85</v>
      </c>
      <c r="J1676" s="24">
        <v>61.9</v>
      </c>
      <c r="K1676" s="24">
        <v>15.1</v>
      </c>
      <c r="O1676" s="24">
        <v>4.2</v>
      </c>
      <c r="R1676" s="24">
        <v>3.8</v>
      </c>
      <c r="X1676" s="24">
        <f t="shared" si="62"/>
        <v>85</v>
      </c>
      <c r="Y1676" s="8">
        <f t="shared" si="63"/>
        <v>0</v>
      </c>
      <c r="Z1676" s="4"/>
    </row>
    <row r="1677" spans="1:26" x14ac:dyDescent="0.25">
      <c r="A1677" s="34">
        <v>42</v>
      </c>
      <c r="B1677" s="31">
        <v>53</v>
      </c>
      <c r="C1677" s="4" t="s">
        <v>412</v>
      </c>
      <c r="D1677" s="4" t="s">
        <v>3152</v>
      </c>
      <c r="E1677" s="4" t="s">
        <v>3112</v>
      </c>
      <c r="F1677" s="4" t="s">
        <v>2709</v>
      </c>
      <c r="G1677" s="4" t="s">
        <v>2053</v>
      </c>
      <c r="H1677" s="4" t="s">
        <v>213</v>
      </c>
      <c r="I1677" s="24">
        <v>215.5</v>
      </c>
      <c r="J1677" s="24">
        <v>207</v>
      </c>
      <c r="N1677" s="24">
        <v>1.8</v>
      </c>
      <c r="O1677" s="24">
        <v>2</v>
      </c>
      <c r="R1677" s="24">
        <v>4.7</v>
      </c>
      <c r="X1677" s="24">
        <f t="shared" si="62"/>
        <v>215.5</v>
      </c>
      <c r="Y1677" s="8">
        <f t="shared" si="63"/>
        <v>0</v>
      </c>
      <c r="Z1677" s="4"/>
    </row>
    <row r="1678" spans="1:26" x14ac:dyDescent="0.25">
      <c r="A1678" s="34">
        <v>43</v>
      </c>
      <c r="B1678" s="31">
        <v>54</v>
      </c>
      <c r="C1678" s="4" t="s">
        <v>3194</v>
      </c>
      <c r="D1678" s="4" t="s">
        <v>3152</v>
      </c>
      <c r="E1678" s="4" t="s">
        <v>3112</v>
      </c>
      <c r="F1678" s="4" t="s">
        <v>2709</v>
      </c>
      <c r="G1678" s="4" t="s">
        <v>2053</v>
      </c>
      <c r="H1678" s="4" t="s">
        <v>213</v>
      </c>
      <c r="I1678" s="24">
        <v>145</v>
      </c>
      <c r="J1678" s="24">
        <v>127.4</v>
      </c>
      <c r="K1678" s="24">
        <v>13.2</v>
      </c>
      <c r="N1678" s="24">
        <v>1.4</v>
      </c>
      <c r="O1678" s="24">
        <v>1.5</v>
      </c>
      <c r="P1678" s="24">
        <v>0.2</v>
      </c>
      <c r="R1678" s="24">
        <v>1.3</v>
      </c>
      <c r="X1678" s="24">
        <f t="shared" si="62"/>
        <v>145</v>
      </c>
      <c r="Y1678" s="8">
        <f t="shared" si="63"/>
        <v>0</v>
      </c>
      <c r="Z1678" s="4"/>
    </row>
    <row r="1679" spans="1:26" x14ac:dyDescent="0.25">
      <c r="A1679" s="34">
        <v>44</v>
      </c>
      <c r="B1679" s="31">
        <v>55</v>
      </c>
      <c r="C1679" s="4" t="s">
        <v>3195</v>
      </c>
      <c r="D1679" s="4" t="s">
        <v>3152</v>
      </c>
      <c r="E1679" s="4" t="s">
        <v>3112</v>
      </c>
      <c r="F1679" s="4" t="s">
        <v>2709</v>
      </c>
      <c r="G1679" s="4" t="s">
        <v>2053</v>
      </c>
      <c r="H1679" s="4" t="s">
        <v>213</v>
      </c>
      <c r="I1679" s="24">
        <v>202</v>
      </c>
      <c r="J1679" s="24">
        <v>158.5</v>
      </c>
      <c r="K1679" s="24">
        <v>1.8</v>
      </c>
      <c r="N1679" s="24">
        <v>37.6</v>
      </c>
      <c r="O1679" s="24">
        <v>1.8</v>
      </c>
      <c r="R1679" s="24">
        <v>2.2999999999999998</v>
      </c>
      <c r="X1679" s="24">
        <f t="shared" si="62"/>
        <v>202.00000000000003</v>
      </c>
      <c r="Y1679" s="8">
        <f t="shared" si="63"/>
        <v>0</v>
      </c>
      <c r="Z1679" s="4"/>
    </row>
    <row r="1680" spans="1:26" x14ac:dyDescent="0.25">
      <c r="A1680" s="34">
        <v>56</v>
      </c>
      <c r="B1680" s="31">
        <v>68</v>
      </c>
      <c r="C1680" s="4" t="s">
        <v>3216</v>
      </c>
      <c r="D1680" s="4" t="s">
        <v>3152</v>
      </c>
      <c r="E1680" s="4" t="s">
        <v>3112</v>
      </c>
      <c r="F1680" s="4" t="s">
        <v>2709</v>
      </c>
      <c r="G1680" s="5" t="s">
        <v>3217</v>
      </c>
      <c r="H1680" s="4" t="s">
        <v>3218</v>
      </c>
      <c r="I1680" s="24">
        <v>379.3</v>
      </c>
      <c r="J1680" s="24">
        <v>226.6</v>
      </c>
      <c r="N1680" s="24">
        <v>10.3</v>
      </c>
      <c r="O1680" s="24">
        <v>6.7</v>
      </c>
      <c r="P1680" s="24">
        <v>0.6</v>
      </c>
      <c r="R1680" s="24">
        <v>1.1000000000000001</v>
      </c>
      <c r="T1680" s="24">
        <v>134</v>
      </c>
      <c r="X1680" s="24">
        <f t="shared" si="62"/>
        <v>379.29999999999995</v>
      </c>
      <c r="Y1680" s="8">
        <f t="shared" si="63"/>
        <v>0</v>
      </c>
      <c r="Z1680" s="4"/>
    </row>
    <row r="1681" spans="1:26" x14ac:dyDescent="0.25">
      <c r="A1681" s="34">
        <v>57</v>
      </c>
      <c r="B1681" s="31">
        <v>69</v>
      </c>
      <c r="C1681" s="4" t="s">
        <v>3216</v>
      </c>
      <c r="D1681" s="4" t="s">
        <v>3152</v>
      </c>
      <c r="E1681" s="4" t="s">
        <v>3112</v>
      </c>
      <c r="F1681" s="4" t="s">
        <v>2709</v>
      </c>
      <c r="G1681" s="5" t="s">
        <v>3217</v>
      </c>
      <c r="H1681" s="4" t="s">
        <v>3218</v>
      </c>
      <c r="I1681" s="24">
        <v>88.7</v>
      </c>
      <c r="J1681" s="24">
        <v>88</v>
      </c>
      <c r="R1681" s="24">
        <v>0.7</v>
      </c>
      <c r="X1681" s="24">
        <f t="shared" si="62"/>
        <v>88.7</v>
      </c>
      <c r="Y1681" s="8">
        <f t="shared" si="63"/>
        <v>0</v>
      </c>
      <c r="Z1681" s="4"/>
    </row>
    <row r="1682" spans="1:26" x14ac:dyDescent="0.25">
      <c r="A1682" s="34">
        <v>54</v>
      </c>
      <c r="B1682" s="31">
        <v>66</v>
      </c>
      <c r="C1682" s="4" t="s">
        <v>3214</v>
      </c>
      <c r="D1682" s="4" t="s">
        <v>3111</v>
      </c>
      <c r="E1682" s="4" t="s">
        <v>3112</v>
      </c>
      <c r="F1682" s="4" t="s">
        <v>2709</v>
      </c>
      <c r="G1682" s="5" t="s">
        <v>3215</v>
      </c>
      <c r="H1682" s="4" t="s">
        <v>540</v>
      </c>
      <c r="X1682" s="24">
        <f t="shared" si="62"/>
        <v>0</v>
      </c>
      <c r="Y1682" s="8">
        <f t="shared" si="63"/>
        <v>0</v>
      </c>
      <c r="Z1682" s="4"/>
    </row>
    <row r="1683" spans="1:26" x14ac:dyDescent="0.25">
      <c r="A1683" s="34">
        <v>55</v>
      </c>
      <c r="B1683" s="31">
        <v>67</v>
      </c>
      <c r="C1683" s="4" t="s">
        <v>2587</v>
      </c>
      <c r="D1683" s="4" t="s">
        <v>3111</v>
      </c>
      <c r="E1683" s="4" t="s">
        <v>3112</v>
      </c>
      <c r="F1683" s="4" t="s">
        <v>2709</v>
      </c>
      <c r="G1683" s="5" t="s">
        <v>3215</v>
      </c>
      <c r="H1683" s="4" t="s">
        <v>540</v>
      </c>
      <c r="I1683" s="24">
        <v>228.9</v>
      </c>
      <c r="J1683" s="24">
        <v>197.4</v>
      </c>
      <c r="K1683" s="24">
        <v>10.8</v>
      </c>
      <c r="L1683" s="24">
        <v>4.4000000000000004</v>
      </c>
      <c r="M1683" s="24">
        <v>6.2</v>
      </c>
      <c r="O1683" s="24">
        <v>7</v>
      </c>
      <c r="P1683" s="24">
        <v>0.6</v>
      </c>
      <c r="R1683" s="24">
        <v>2.5</v>
      </c>
      <c r="X1683" s="24">
        <f t="shared" si="62"/>
        <v>228.9</v>
      </c>
      <c r="Y1683" s="8">
        <f t="shared" si="63"/>
        <v>0</v>
      </c>
      <c r="Z1683" s="4"/>
    </row>
    <row r="1684" spans="1:26" x14ac:dyDescent="0.25">
      <c r="A1684" s="34">
        <v>68</v>
      </c>
      <c r="B1684" s="31">
        <v>83</v>
      </c>
      <c r="C1684" s="4" t="s">
        <v>3238</v>
      </c>
      <c r="D1684" s="4" t="s">
        <v>3138</v>
      </c>
      <c r="E1684" s="4" t="s">
        <v>3112</v>
      </c>
      <c r="F1684" s="4" t="s">
        <v>2709</v>
      </c>
      <c r="G1684" s="5" t="s">
        <v>3239</v>
      </c>
      <c r="H1684" s="4" t="s">
        <v>176</v>
      </c>
      <c r="I1684" s="24">
        <v>105.5</v>
      </c>
      <c r="J1684" s="24">
        <v>86.5</v>
      </c>
      <c r="K1684" s="24">
        <v>9</v>
      </c>
      <c r="M1684" s="24">
        <v>0.7</v>
      </c>
      <c r="O1684" s="24">
        <v>2.5</v>
      </c>
      <c r="P1684" s="24">
        <v>2.8</v>
      </c>
      <c r="R1684" s="24">
        <v>4</v>
      </c>
      <c r="X1684" s="24">
        <f t="shared" si="62"/>
        <v>105.5</v>
      </c>
      <c r="Y1684" s="8">
        <f t="shared" si="63"/>
        <v>0</v>
      </c>
      <c r="Z1684" s="4"/>
    </row>
    <row r="1685" spans="1:26" x14ac:dyDescent="0.25">
      <c r="A1685" s="34">
        <v>5</v>
      </c>
      <c r="B1685" s="31">
        <v>8</v>
      </c>
      <c r="C1685" s="4" t="s">
        <v>3119</v>
      </c>
      <c r="D1685" s="4" t="s">
        <v>3120</v>
      </c>
      <c r="E1685" s="4" t="s">
        <v>3112</v>
      </c>
      <c r="F1685" s="4" t="s">
        <v>2709</v>
      </c>
      <c r="G1685" s="4" t="s">
        <v>3121</v>
      </c>
      <c r="H1685" s="4" t="s">
        <v>3122</v>
      </c>
      <c r="I1685" s="24">
        <v>296.89999999999998</v>
      </c>
      <c r="J1685" s="24">
        <v>200.2</v>
      </c>
      <c r="K1685" s="24">
        <v>20.3</v>
      </c>
      <c r="M1685" s="24">
        <v>2.6</v>
      </c>
      <c r="O1685" s="24">
        <v>4</v>
      </c>
      <c r="P1685" s="24">
        <v>2.2999999999999998</v>
      </c>
      <c r="R1685" s="24">
        <v>3.5</v>
      </c>
      <c r="T1685" s="24">
        <v>64</v>
      </c>
      <c r="X1685" s="24">
        <f t="shared" si="62"/>
        <v>296.89999999999998</v>
      </c>
      <c r="Y1685" s="8">
        <f t="shared" si="63"/>
        <v>0</v>
      </c>
      <c r="Z1685" s="4"/>
    </row>
    <row r="1686" spans="1:26" x14ac:dyDescent="0.25">
      <c r="A1686" s="34">
        <v>6</v>
      </c>
      <c r="B1686" s="31">
        <v>9</v>
      </c>
      <c r="C1686" s="4" t="s">
        <v>3123</v>
      </c>
      <c r="D1686" s="4" t="s">
        <v>3124</v>
      </c>
      <c r="E1686" s="4" t="s">
        <v>3112</v>
      </c>
      <c r="F1686" s="4" t="s">
        <v>2709</v>
      </c>
      <c r="G1686" s="4" t="s">
        <v>3121</v>
      </c>
      <c r="H1686" s="4" t="s">
        <v>283</v>
      </c>
      <c r="I1686" s="24">
        <v>92.5</v>
      </c>
      <c r="J1686" s="24">
        <v>82.8</v>
      </c>
      <c r="K1686" s="24">
        <v>5.0999999999999996</v>
      </c>
      <c r="O1686" s="24">
        <v>1.7</v>
      </c>
      <c r="R1686" s="24">
        <v>2.9</v>
      </c>
      <c r="X1686" s="24">
        <f t="shared" si="62"/>
        <v>92.5</v>
      </c>
      <c r="Y1686" s="8">
        <f t="shared" si="63"/>
        <v>0</v>
      </c>
      <c r="Z1686" s="4"/>
    </row>
    <row r="1687" spans="1:26" x14ac:dyDescent="0.25">
      <c r="A1687" s="34">
        <v>58</v>
      </c>
      <c r="B1687" s="31">
        <v>70</v>
      </c>
      <c r="C1687" s="4" t="s">
        <v>3219</v>
      </c>
      <c r="D1687" s="4" t="s">
        <v>2044</v>
      </c>
      <c r="E1687" s="4" t="s">
        <v>3112</v>
      </c>
      <c r="F1687" s="4" t="s">
        <v>2709</v>
      </c>
      <c r="G1687" s="5" t="s">
        <v>3220</v>
      </c>
      <c r="H1687" s="4" t="s">
        <v>13</v>
      </c>
      <c r="I1687" s="24">
        <v>158.30000000000001</v>
      </c>
      <c r="J1687" s="24">
        <v>137.4</v>
      </c>
      <c r="K1687" s="24">
        <v>12</v>
      </c>
      <c r="M1687" s="24">
        <v>0.5</v>
      </c>
      <c r="N1687" s="24">
        <v>0.5</v>
      </c>
      <c r="O1687" s="24">
        <v>3.2</v>
      </c>
      <c r="P1687" s="24">
        <v>0.7</v>
      </c>
      <c r="R1687" s="24">
        <v>4</v>
      </c>
      <c r="X1687" s="24">
        <f t="shared" si="62"/>
        <v>158.29999999999998</v>
      </c>
      <c r="Y1687" s="8">
        <f t="shared" si="63"/>
        <v>0</v>
      </c>
      <c r="Z1687" s="4"/>
    </row>
    <row r="1688" spans="1:26" x14ac:dyDescent="0.25">
      <c r="A1688" s="34">
        <v>76</v>
      </c>
      <c r="B1688" s="31">
        <v>91</v>
      </c>
      <c r="C1688" s="4" t="s">
        <v>3253</v>
      </c>
      <c r="D1688" s="4" t="s">
        <v>3180</v>
      </c>
      <c r="E1688" s="4" t="s">
        <v>3112</v>
      </c>
      <c r="F1688" s="4" t="s">
        <v>2709</v>
      </c>
      <c r="G1688" s="5" t="s">
        <v>3254</v>
      </c>
      <c r="H1688" s="4" t="s">
        <v>872</v>
      </c>
      <c r="I1688" s="24">
        <v>204</v>
      </c>
      <c r="J1688" s="24">
        <v>164.7</v>
      </c>
      <c r="K1688" s="24">
        <v>23</v>
      </c>
      <c r="N1688" s="24">
        <v>5.8</v>
      </c>
      <c r="O1688" s="24">
        <v>6</v>
      </c>
      <c r="R1688" s="24">
        <v>4.5</v>
      </c>
      <c r="X1688" s="24">
        <f t="shared" si="62"/>
        <v>204</v>
      </c>
      <c r="Y1688" s="8">
        <f t="shared" si="63"/>
        <v>0</v>
      </c>
      <c r="Z1688" s="4"/>
    </row>
    <row r="1689" spans="1:26" x14ac:dyDescent="0.25">
      <c r="A1689" s="34">
        <v>71</v>
      </c>
      <c r="B1689" s="31">
        <v>86</v>
      </c>
      <c r="C1689" s="4" t="s">
        <v>3244</v>
      </c>
      <c r="D1689" s="4" t="s">
        <v>2044</v>
      </c>
      <c r="E1689" s="4" t="s">
        <v>3112</v>
      </c>
      <c r="F1689" s="4" t="s">
        <v>2709</v>
      </c>
      <c r="G1689" s="5" t="s">
        <v>3245</v>
      </c>
      <c r="H1689" s="4" t="s">
        <v>19</v>
      </c>
      <c r="I1689" s="24">
        <v>59.3</v>
      </c>
      <c r="J1689" s="24">
        <v>48.1</v>
      </c>
      <c r="K1689" s="24">
        <v>5.5</v>
      </c>
      <c r="N1689" s="24">
        <v>2.5</v>
      </c>
      <c r="O1689" s="24">
        <v>1</v>
      </c>
      <c r="P1689" s="24">
        <v>0.5</v>
      </c>
      <c r="R1689" s="24">
        <v>1.7</v>
      </c>
      <c r="X1689" s="24">
        <f t="shared" si="62"/>
        <v>59.300000000000004</v>
      </c>
      <c r="Y1689" s="8">
        <f t="shared" si="63"/>
        <v>0</v>
      </c>
      <c r="Z1689" s="4"/>
    </row>
    <row r="1690" spans="1:26" x14ac:dyDescent="0.25">
      <c r="A1690" s="34">
        <v>25</v>
      </c>
      <c r="B1690" s="31">
        <v>34</v>
      </c>
      <c r="C1690" s="4" t="s">
        <v>3164</v>
      </c>
      <c r="D1690" s="4" t="s">
        <v>3152</v>
      </c>
      <c r="E1690" s="4" t="s">
        <v>3112</v>
      </c>
      <c r="F1690" s="4" t="s">
        <v>2709</v>
      </c>
      <c r="G1690" s="4" t="s">
        <v>3165</v>
      </c>
      <c r="H1690" s="4" t="s">
        <v>3166</v>
      </c>
      <c r="I1690" s="24">
        <v>249.7</v>
      </c>
      <c r="J1690" s="24">
        <v>243.7</v>
      </c>
      <c r="N1690" s="24">
        <v>1.8</v>
      </c>
      <c r="O1690" s="24">
        <v>1.2</v>
      </c>
      <c r="R1690" s="24">
        <v>3</v>
      </c>
      <c r="X1690" s="24">
        <f t="shared" si="62"/>
        <v>249.7</v>
      </c>
      <c r="Y1690" s="8">
        <f t="shared" si="63"/>
        <v>0</v>
      </c>
      <c r="Z1690" s="4"/>
    </row>
    <row r="1691" spans="1:26" x14ac:dyDescent="0.25">
      <c r="A1691" s="34">
        <v>26</v>
      </c>
      <c r="B1691" s="31">
        <v>35</v>
      </c>
      <c r="C1691" s="4" t="s">
        <v>3167</v>
      </c>
      <c r="D1691" s="4" t="s">
        <v>3146</v>
      </c>
      <c r="E1691" s="4" t="s">
        <v>3112</v>
      </c>
      <c r="F1691" s="4" t="s">
        <v>2709</v>
      </c>
      <c r="G1691" s="4" t="s">
        <v>3165</v>
      </c>
      <c r="H1691" s="4" t="s">
        <v>2500</v>
      </c>
      <c r="I1691" s="24">
        <v>973.9</v>
      </c>
      <c r="J1691" s="24">
        <v>310.10000000000002</v>
      </c>
      <c r="M1691" s="24">
        <v>5.5</v>
      </c>
      <c r="O1691" s="24">
        <v>2.4</v>
      </c>
      <c r="Q1691" s="24">
        <v>2</v>
      </c>
      <c r="R1691" s="24">
        <v>5</v>
      </c>
      <c r="S1691" s="24">
        <v>1</v>
      </c>
      <c r="T1691" s="24">
        <v>647.9</v>
      </c>
      <c r="X1691" s="24">
        <f t="shared" si="62"/>
        <v>973.9</v>
      </c>
      <c r="Y1691" s="8">
        <f t="shared" si="63"/>
        <v>0</v>
      </c>
      <c r="Z1691" s="4"/>
    </row>
    <row r="1692" spans="1:26" x14ac:dyDescent="0.25">
      <c r="A1692" s="34">
        <v>27</v>
      </c>
      <c r="B1692" s="31">
        <v>36</v>
      </c>
      <c r="C1692" s="4" t="s">
        <v>3168</v>
      </c>
      <c r="D1692" s="4" t="s">
        <v>3152</v>
      </c>
      <c r="E1692" s="4" t="s">
        <v>3112</v>
      </c>
      <c r="F1692" s="4" t="s">
        <v>2709</v>
      </c>
      <c r="G1692" s="4" t="s">
        <v>3165</v>
      </c>
      <c r="H1692" s="4" t="s">
        <v>3166</v>
      </c>
      <c r="I1692" s="24">
        <v>643.1</v>
      </c>
      <c r="J1692" s="24">
        <v>218</v>
      </c>
      <c r="K1692" s="24">
        <v>8.6999999999999993</v>
      </c>
      <c r="N1692" s="24">
        <v>2</v>
      </c>
      <c r="O1692" s="24">
        <v>6</v>
      </c>
      <c r="P1692" s="24">
        <v>2</v>
      </c>
      <c r="Q1692" s="24">
        <v>2</v>
      </c>
      <c r="R1692" s="24">
        <v>5.3</v>
      </c>
      <c r="T1692" s="24">
        <v>399.1</v>
      </c>
      <c r="X1692" s="24">
        <f t="shared" si="62"/>
        <v>643.1</v>
      </c>
      <c r="Y1692" s="8">
        <f t="shared" si="63"/>
        <v>0</v>
      </c>
      <c r="Z1692" s="4"/>
    </row>
    <row r="1693" spans="1:26" x14ac:dyDescent="0.25">
      <c r="A1693" s="34">
        <v>69</v>
      </c>
      <c r="B1693" s="31">
        <v>84</v>
      </c>
      <c r="C1693" s="4" t="s">
        <v>3240</v>
      </c>
      <c r="D1693" s="4" t="s">
        <v>3149</v>
      </c>
      <c r="E1693" s="4" t="s">
        <v>3112</v>
      </c>
      <c r="F1693" s="4" t="s">
        <v>2709</v>
      </c>
      <c r="G1693" s="5" t="s">
        <v>3241</v>
      </c>
      <c r="H1693" s="4" t="s">
        <v>154</v>
      </c>
      <c r="I1693" s="24">
        <v>254.1</v>
      </c>
      <c r="J1693" s="24">
        <v>212.8</v>
      </c>
      <c r="K1693" s="24">
        <v>11.2</v>
      </c>
      <c r="O1693" s="24">
        <v>2.2000000000000002</v>
      </c>
      <c r="R1693" s="24">
        <v>2</v>
      </c>
      <c r="T1693" s="24">
        <v>25.9</v>
      </c>
      <c r="X1693" s="24">
        <f t="shared" si="62"/>
        <v>254.1</v>
      </c>
      <c r="Y1693" s="8">
        <f t="shared" si="63"/>
        <v>0</v>
      </c>
      <c r="Z1693" s="4"/>
    </row>
    <row r="1694" spans="1:26" x14ac:dyDescent="0.25">
      <c r="A1694" s="34">
        <v>88</v>
      </c>
      <c r="B1694" s="31">
        <v>110</v>
      </c>
      <c r="C1694" s="4" t="s">
        <v>3272</v>
      </c>
      <c r="D1694" s="4" t="s">
        <v>3200</v>
      </c>
      <c r="E1694" s="4" t="s">
        <v>3112</v>
      </c>
      <c r="F1694" s="4" t="s">
        <v>2709</v>
      </c>
      <c r="G1694" s="5" t="s">
        <v>3273</v>
      </c>
      <c r="H1694" s="4" t="s">
        <v>148</v>
      </c>
      <c r="I1694" s="24">
        <v>182</v>
      </c>
      <c r="J1694" s="24">
        <v>163.4</v>
      </c>
      <c r="K1694" s="24">
        <v>5</v>
      </c>
      <c r="M1694" s="24">
        <v>1.3</v>
      </c>
      <c r="N1694" s="24">
        <v>2</v>
      </c>
      <c r="O1694" s="24">
        <v>4.5</v>
      </c>
      <c r="P1694" s="24">
        <v>1.3</v>
      </c>
      <c r="R1694" s="24">
        <v>4.5</v>
      </c>
      <c r="X1694" s="24">
        <f t="shared" si="62"/>
        <v>182.00000000000003</v>
      </c>
      <c r="Y1694" s="8">
        <f t="shared" si="63"/>
        <v>0</v>
      </c>
      <c r="Z1694" s="4"/>
    </row>
    <row r="1695" spans="1:26" x14ac:dyDescent="0.25">
      <c r="A1695" s="34">
        <v>4</v>
      </c>
      <c r="B1695" s="31">
        <v>4</v>
      </c>
      <c r="C1695" s="4" t="s">
        <v>3285</v>
      </c>
      <c r="D1695" s="4" t="s">
        <v>3283</v>
      </c>
      <c r="E1695" s="4" t="s">
        <v>3279</v>
      </c>
      <c r="F1695" s="4" t="s">
        <v>2709</v>
      </c>
      <c r="G1695" s="4" t="s">
        <v>251</v>
      </c>
      <c r="H1695" s="4" t="s">
        <v>39</v>
      </c>
      <c r="I1695" s="24">
        <v>220.9</v>
      </c>
      <c r="J1695" s="24">
        <v>60.4</v>
      </c>
      <c r="K1695" s="24">
        <v>1</v>
      </c>
      <c r="L1695" s="24">
        <v>2.6</v>
      </c>
      <c r="M1695" s="24">
        <v>1</v>
      </c>
      <c r="N1695" s="24">
        <v>1.3</v>
      </c>
      <c r="O1695" s="24">
        <v>1.1000000000000001</v>
      </c>
      <c r="P1695" s="24">
        <v>0.5</v>
      </c>
      <c r="Q1695" s="24">
        <v>0.2</v>
      </c>
      <c r="R1695" s="24">
        <v>6.1</v>
      </c>
      <c r="T1695" s="24">
        <v>146.70000000000002</v>
      </c>
      <c r="X1695" s="24">
        <f t="shared" si="62"/>
        <v>220.9</v>
      </c>
      <c r="Y1695" s="8">
        <f t="shared" si="63"/>
        <v>0</v>
      </c>
      <c r="Z1695" s="4"/>
    </row>
    <row r="1696" spans="1:26" x14ac:dyDescent="0.25">
      <c r="A1696" s="34">
        <v>8</v>
      </c>
      <c r="B1696" s="31">
        <v>8</v>
      </c>
      <c r="C1696" s="4" t="s">
        <v>3291</v>
      </c>
      <c r="D1696" s="4" t="s">
        <v>3289</v>
      </c>
      <c r="E1696" s="4" t="s">
        <v>3279</v>
      </c>
      <c r="F1696" s="4" t="s">
        <v>2709</v>
      </c>
      <c r="G1696" s="4" t="s">
        <v>3292</v>
      </c>
      <c r="H1696" s="4" t="s">
        <v>39</v>
      </c>
      <c r="I1696" s="24">
        <v>168.9</v>
      </c>
      <c r="J1696" s="24">
        <v>64</v>
      </c>
      <c r="K1696" s="24">
        <v>2.5</v>
      </c>
      <c r="L1696" s="24">
        <v>12.3</v>
      </c>
      <c r="M1696" s="24">
        <v>2.5</v>
      </c>
      <c r="N1696" s="24">
        <v>3</v>
      </c>
      <c r="O1696" s="24">
        <v>1</v>
      </c>
      <c r="P1696" s="24">
        <v>0.5</v>
      </c>
      <c r="R1696" s="24">
        <v>0.8</v>
      </c>
      <c r="T1696" s="24">
        <v>82.300000000000011</v>
      </c>
      <c r="X1696" s="24">
        <f t="shared" si="62"/>
        <v>168.9</v>
      </c>
      <c r="Y1696" s="8">
        <f t="shared" si="63"/>
        <v>0</v>
      </c>
      <c r="Z1696" s="4"/>
    </row>
    <row r="1697" spans="1:26" x14ac:dyDescent="0.25">
      <c r="A1697" s="34">
        <v>10</v>
      </c>
      <c r="B1697" s="31">
        <v>10</v>
      </c>
      <c r="C1697" s="4" t="s">
        <v>3296</v>
      </c>
      <c r="D1697" s="4" t="s">
        <v>3289</v>
      </c>
      <c r="E1697" s="4" t="s">
        <v>3279</v>
      </c>
      <c r="F1697" s="4" t="s">
        <v>2709</v>
      </c>
      <c r="G1697" s="4" t="s">
        <v>3292</v>
      </c>
      <c r="H1697" s="4" t="s">
        <v>19</v>
      </c>
      <c r="I1697" s="24">
        <v>284.8</v>
      </c>
      <c r="J1697" s="24">
        <v>63.2</v>
      </c>
      <c r="L1697" s="24">
        <v>2.2999999999999998</v>
      </c>
      <c r="N1697" s="24">
        <v>2</v>
      </c>
      <c r="O1697" s="24">
        <v>2</v>
      </c>
      <c r="R1697" s="24">
        <v>2</v>
      </c>
      <c r="T1697" s="24">
        <v>213.3</v>
      </c>
      <c r="X1697" s="24">
        <f t="shared" si="62"/>
        <v>284.8</v>
      </c>
      <c r="Y1697" s="8">
        <f t="shared" si="63"/>
        <v>0</v>
      </c>
      <c r="Z1697" s="4"/>
    </row>
    <row r="1698" spans="1:26" x14ac:dyDescent="0.25">
      <c r="A1698" s="34">
        <v>5</v>
      </c>
      <c r="B1698" s="31">
        <v>5</v>
      </c>
      <c r="C1698" s="4" t="s">
        <v>3286</v>
      </c>
      <c r="D1698" s="4" t="s">
        <v>3283</v>
      </c>
      <c r="E1698" s="4" t="s">
        <v>3279</v>
      </c>
      <c r="F1698" s="4" t="s">
        <v>2709</v>
      </c>
      <c r="G1698" s="4" t="s">
        <v>2638</v>
      </c>
      <c r="H1698" s="4" t="s">
        <v>358</v>
      </c>
      <c r="I1698" s="24">
        <v>1962.8</v>
      </c>
      <c r="J1698" s="24">
        <v>67.099999999999994</v>
      </c>
      <c r="L1698" s="24">
        <v>2.4</v>
      </c>
      <c r="N1698" s="24">
        <v>2.2000000000000002</v>
      </c>
      <c r="O1698" s="24">
        <v>1.7</v>
      </c>
      <c r="P1698" s="24">
        <v>0.2</v>
      </c>
      <c r="Q1698" s="24">
        <v>2.6</v>
      </c>
      <c r="R1698" s="24">
        <v>0.5</v>
      </c>
      <c r="S1698" s="24">
        <v>0.9</v>
      </c>
      <c r="T1698" s="24">
        <v>1885.2</v>
      </c>
      <c r="X1698" s="24">
        <f t="shared" si="62"/>
        <v>1962.8</v>
      </c>
      <c r="Y1698" s="8">
        <f t="shared" si="63"/>
        <v>0</v>
      </c>
      <c r="Z1698" s="4"/>
    </row>
    <row r="1699" spans="1:26" x14ac:dyDescent="0.25">
      <c r="A1699" s="34">
        <v>12</v>
      </c>
      <c r="B1699" s="31">
        <v>12</v>
      </c>
      <c r="C1699" s="4" t="s">
        <v>3298</v>
      </c>
      <c r="D1699" s="4" t="s">
        <v>3289</v>
      </c>
      <c r="E1699" s="4" t="s">
        <v>3279</v>
      </c>
      <c r="F1699" s="4" t="s">
        <v>2709</v>
      </c>
      <c r="G1699" s="4" t="s">
        <v>2638</v>
      </c>
      <c r="H1699" s="4" t="s">
        <v>369</v>
      </c>
      <c r="I1699" s="24">
        <v>120.9</v>
      </c>
      <c r="J1699" s="24">
        <v>69.7</v>
      </c>
      <c r="K1699" s="24">
        <v>2</v>
      </c>
      <c r="L1699" s="24">
        <v>1.7</v>
      </c>
      <c r="N1699" s="24">
        <v>6.8</v>
      </c>
      <c r="O1699" s="24">
        <v>1</v>
      </c>
      <c r="R1699" s="24">
        <v>2.1</v>
      </c>
      <c r="T1699" s="24">
        <v>37.600000000000009</v>
      </c>
      <c r="X1699" s="24">
        <f t="shared" si="62"/>
        <v>120.9</v>
      </c>
      <c r="Y1699" s="8">
        <f t="shared" si="63"/>
        <v>0</v>
      </c>
      <c r="Z1699" s="4"/>
    </row>
    <row r="1700" spans="1:26" x14ac:dyDescent="0.25">
      <c r="A1700" s="34">
        <v>31</v>
      </c>
      <c r="B1700" s="31">
        <v>31</v>
      </c>
      <c r="C1700" s="4" t="s">
        <v>2613</v>
      </c>
      <c r="D1700" s="4" t="s">
        <v>2601</v>
      </c>
      <c r="E1700" s="4" t="s">
        <v>3279</v>
      </c>
      <c r="F1700" s="4" t="s">
        <v>2709</v>
      </c>
      <c r="G1700" s="4" t="s">
        <v>2638</v>
      </c>
      <c r="H1700" s="4" t="s">
        <v>358</v>
      </c>
      <c r="I1700" s="24">
        <v>1122</v>
      </c>
      <c r="J1700" s="24">
        <v>1.6</v>
      </c>
      <c r="K1700" s="24">
        <v>4.5999999999999996</v>
      </c>
      <c r="L1700" s="24">
        <v>1.4</v>
      </c>
      <c r="N1700" s="24">
        <v>1.1000000000000001</v>
      </c>
      <c r="T1700" s="24">
        <v>1113.3</v>
      </c>
      <c r="X1700" s="24">
        <f t="shared" si="62"/>
        <v>1122</v>
      </c>
      <c r="Y1700" s="8">
        <f t="shared" si="63"/>
        <v>0</v>
      </c>
      <c r="Z1700" s="4"/>
    </row>
    <row r="1701" spans="1:26" x14ac:dyDescent="0.25">
      <c r="A1701" s="34">
        <v>7</v>
      </c>
      <c r="B1701" s="31">
        <v>7</v>
      </c>
      <c r="C1701" s="4" t="s">
        <v>3288</v>
      </c>
      <c r="D1701" s="4" t="s">
        <v>3289</v>
      </c>
      <c r="E1701" s="4" t="s">
        <v>3279</v>
      </c>
      <c r="F1701" s="4" t="s">
        <v>2709</v>
      </c>
      <c r="G1701" s="4" t="s">
        <v>3290</v>
      </c>
      <c r="H1701" s="4" t="s">
        <v>13</v>
      </c>
      <c r="I1701" s="24">
        <v>624.9</v>
      </c>
      <c r="J1701" s="24">
        <v>81.3</v>
      </c>
      <c r="K1701" s="24">
        <v>10.9</v>
      </c>
      <c r="L1701" s="24">
        <v>28.1</v>
      </c>
      <c r="M1701" s="24">
        <v>2</v>
      </c>
      <c r="N1701" s="24">
        <v>1.5</v>
      </c>
      <c r="O1701" s="24">
        <v>2.6</v>
      </c>
      <c r="P1701" s="24">
        <v>0.4</v>
      </c>
      <c r="Q1701" s="24">
        <v>2.6</v>
      </c>
      <c r="R1701" s="24">
        <v>1.6</v>
      </c>
      <c r="S1701" s="24">
        <v>0.6</v>
      </c>
      <c r="T1701" s="24">
        <v>493.29999999999995</v>
      </c>
      <c r="X1701" s="24">
        <f t="shared" si="62"/>
        <v>624.9</v>
      </c>
      <c r="Y1701" s="8">
        <f t="shared" si="63"/>
        <v>0</v>
      </c>
      <c r="Z1701" s="4"/>
    </row>
    <row r="1702" spans="1:26" x14ac:dyDescent="0.25">
      <c r="A1702" s="34">
        <v>9</v>
      </c>
      <c r="B1702" s="31">
        <v>9</v>
      </c>
      <c r="C1702" s="4" t="s">
        <v>3293</v>
      </c>
      <c r="D1702" s="4" t="s">
        <v>3289</v>
      </c>
      <c r="E1702" s="4" t="s">
        <v>3279</v>
      </c>
      <c r="F1702" s="4" t="s">
        <v>2709</v>
      </c>
      <c r="G1702" s="4" t="s">
        <v>3294</v>
      </c>
      <c r="H1702" s="4" t="s">
        <v>3295</v>
      </c>
      <c r="I1702" s="24">
        <v>54.9</v>
      </c>
      <c r="J1702" s="24">
        <v>45.3</v>
      </c>
      <c r="K1702" s="24">
        <v>2.1</v>
      </c>
      <c r="L1702" s="24">
        <v>3.8</v>
      </c>
      <c r="N1702" s="24">
        <v>0.7</v>
      </c>
      <c r="O1702" s="24">
        <v>0.8</v>
      </c>
      <c r="P1702" s="24">
        <v>0.1</v>
      </c>
      <c r="R1702" s="24">
        <v>1.2</v>
      </c>
      <c r="T1702" s="24">
        <v>0.89999999999999858</v>
      </c>
      <c r="X1702" s="24">
        <f t="shared" si="62"/>
        <v>54.9</v>
      </c>
      <c r="Y1702" s="8">
        <f t="shared" si="63"/>
        <v>0</v>
      </c>
      <c r="Z1702" s="4"/>
    </row>
    <row r="1703" spans="1:26" x14ac:dyDescent="0.25">
      <c r="A1703" s="34">
        <v>18</v>
      </c>
      <c r="B1703" s="31">
        <v>18</v>
      </c>
      <c r="C1703" s="4" t="s">
        <v>3309</v>
      </c>
      <c r="D1703" s="4" t="s">
        <v>3302</v>
      </c>
      <c r="E1703" s="4" t="s">
        <v>3279</v>
      </c>
      <c r="F1703" s="4" t="s">
        <v>2709</v>
      </c>
      <c r="G1703" s="4" t="s">
        <v>3310</v>
      </c>
      <c r="H1703" s="4" t="s">
        <v>230</v>
      </c>
      <c r="I1703" s="24">
        <v>185.4</v>
      </c>
      <c r="J1703" s="24">
        <v>19.600000000000001</v>
      </c>
      <c r="K1703" s="24">
        <v>1.1000000000000001</v>
      </c>
      <c r="L1703" s="24">
        <v>1</v>
      </c>
      <c r="N1703" s="24">
        <v>5.7</v>
      </c>
      <c r="O1703" s="24">
        <v>0.4</v>
      </c>
      <c r="P1703" s="24">
        <v>0.1</v>
      </c>
      <c r="R1703" s="24">
        <v>0.9</v>
      </c>
      <c r="T1703" s="24">
        <v>156.6</v>
      </c>
      <c r="X1703" s="24">
        <f t="shared" si="62"/>
        <v>185.4</v>
      </c>
      <c r="Y1703" s="8">
        <f t="shared" si="63"/>
        <v>0</v>
      </c>
      <c r="Z1703" s="4"/>
    </row>
    <row r="1704" spans="1:26" x14ac:dyDescent="0.25">
      <c r="A1704" s="34">
        <v>19</v>
      </c>
      <c r="B1704" s="31">
        <v>19</v>
      </c>
      <c r="C1704" s="4" t="s">
        <v>3311</v>
      </c>
      <c r="D1704" s="4" t="s">
        <v>3302</v>
      </c>
      <c r="E1704" s="4" t="s">
        <v>3279</v>
      </c>
      <c r="F1704" s="4" t="s">
        <v>2709</v>
      </c>
      <c r="G1704" s="4" t="s">
        <v>3312</v>
      </c>
      <c r="H1704" s="4" t="s">
        <v>3295</v>
      </c>
      <c r="I1704" s="24">
        <v>87</v>
      </c>
      <c r="J1704" s="24">
        <v>60</v>
      </c>
      <c r="K1704" s="24">
        <v>6.6</v>
      </c>
      <c r="L1704" s="24">
        <v>12</v>
      </c>
      <c r="M1704" s="24">
        <v>0.7</v>
      </c>
      <c r="N1704" s="24">
        <v>1.5</v>
      </c>
      <c r="O1704" s="24">
        <v>0.4</v>
      </c>
      <c r="R1704" s="24">
        <v>0.8</v>
      </c>
      <c r="T1704" s="24">
        <v>5</v>
      </c>
      <c r="X1704" s="24">
        <f t="shared" si="62"/>
        <v>87</v>
      </c>
      <c r="Y1704" s="8">
        <f t="shared" si="63"/>
        <v>0</v>
      </c>
      <c r="Z1704" s="4"/>
    </row>
    <row r="1705" spans="1:26" x14ac:dyDescent="0.25">
      <c r="A1705" s="34">
        <v>21</v>
      </c>
      <c r="B1705" s="31">
        <v>21</v>
      </c>
      <c r="C1705" s="4" t="s">
        <v>3316</v>
      </c>
      <c r="D1705" s="4" t="s">
        <v>3317</v>
      </c>
      <c r="E1705" s="4" t="s">
        <v>3279</v>
      </c>
      <c r="F1705" s="4" t="s">
        <v>2709</v>
      </c>
      <c r="G1705" s="4" t="s">
        <v>3318</v>
      </c>
      <c r="H1705" s="4" t="s">
        <v>154</v>
      </c>
      <c r="I1705" s="24">
        <v>362.8</v>
      </c>
      <c r="J1705" s="24">
        <v>45.3</v>
      </c>
      <c r="K1705" s="24">
        <v>14</v>
      </c>
      <c r="L1705" s="24">
        <v>21.1</v>
      </c>
      <c r="N1705" s="24">
        <v>1.6</v>
      </c>
      <c r="O1705" s="24">
        <v>1.1000000000000001</v>
      </c>
      <c r="R1705" s="24">
        <v>1</v>
      </c>
      <c r="T1705" s="24">
        <v>278.7</v>
      </c>
      <c r="X1705" s="24">
        <f t="shared" si="62"/>
        <v>362.79999999999995</v>
      </c>
      <c r="Y1705" s="8">
        <f t="shared" si="63"/>
        <v>0</v>
      </c>
      <c r="Z1705" s="4"/>
    </row>
    <row r="1706" spans="1:26" x14ac:dyDescent="0.25">
      <c r="A1706" s="34">
        <v>1</v>
      </c>
      <c r="B1706" s="31">
        <v>1</v>
      </c>
      <c r="C1706" s="4" t="s">
        <v>3277</v>
      </c>
      <c r="D1706" s="4" t="s">
        <v>3278</v>
      </c>
      <c r="E1706" s="4" t="s">
        <v>3279</v>
      </c>
      <c r="F1706" s="4" t="s">
        <v>2709</v>
      </c>
      <c r="G1706" s="4" t="s">
        <v>1866</v>
      </c>
      <c r="H1706" s="4" t="s">
        <v>279</v>
      </c>
      <c r="I1706" s="24">
        <v>147</v>
      </c>
      <c r="J1706" s="24">
        <v>86.8</v>
      </c>
      <c r="K1706" s="24">
        <v>20</v>
      </c>
      <c r="L1706" s="24">
        <v>4.5999999999999996</v>
      </c>
      <c r="M1706" s="24">
        <v>0.8</v>
      </c>
      <c r="N1706" s="24">
        <v>0.4</v>
      </c>
      <c r="O1706" s="24">
        <v>1.1000000000000001</v>
      </c>
      <c r="P1706" s="24">
        <v>1.2</v>
      </c>
      <c r="Q1706" s="24">
        <v>0.9</v>
      </c>
      <c r="R1706" s="24">
        <v>1.5</v>
      </c>
      <c r="S1706" s="24">
        <v>0.3</v>
      </c>
      <c r="T1706" s="24">
        <v>29.400000000000006</v>
      </c>
      <c r="X1706" s="24">
        <f t="shared" si="62"/>
        <v>147</v>
      </c>
      <c r="Y1706" s="8">
        <f t="shared" si="63"/>
        <v>0</v>
      </c>
      <c r="Z1706" s="4"/>
    </row>
    <row r="1707" spans="1:26" x14ac:dyDescent="0.25">
      <c r="A1707" s="34">
        <v>13</v>
      </c>
      <c r="B1707" s="31">
        <v>13</v>
      </c>
      <c r="C1707" s="4" t="s">
        <v>3299</v>
      </c>
      <c r="D1707" s="4" t="s">
        <v>3289</v>
      </c>
      <c r="E1707" s="4" t="s">
        <v>3279</v>
      </c>
      <c r="F1707" s="4" t="s">
        <v>2709</v>
      </c>
      <c r="G1707" s="4" t="s">
        <v>3300</v>
      </c>
      <c r="H1707" s="4" t="s">
        <v>245</v>
      </c>
      <c r="I1707" s="24">
        <v>175.7</v>
      </c>
      <c r="J1707" s="24">
        <v>28.6</v>
      </c>
      <c r="K1707" s="24">
        <v>1</v>
      </c>
      <c r="L1707" s="24">
        <v>1.2</v>
      </c>
      <c r="N1707" s="24">
        <v>2</v>
      </c>
      <c r="O1707" s="24">
        <v>0.8</v>
      </c>
      <c r="R1707" s="24">
        <v>1.2</v>
      </c>
      <c r="T1707" s="24">
        <v>140.89999999999998</v>
      </c>
      <c r="X1707" s="24">
        <f t="shared" si="62"/>
        <v>175.7</v>
      </c>
      <c r="Y1707" s="8">
        <f t="shared" si="63"/>
        <v>0</v>
      </c>
      <c r="Z1707" s="4"/>
    </row>
    <row r="1708" spans="1:26" x14ac:dyDescent="0.25">
      <c r="A1708" s="34">
        <v>23</v>
      </c>
      <c r="B1708" s="31">
        <v>23</v>
      </c>
      <c r="C1708" s="4" t="s">
        <v>3320</v>
      </c>
      <c r="D1708" s="4" t="s">
        <v>3320</v>
      </c>
      <c r="E1708" s="4" t="s">
        <v>3279</v>
      </c>
      <c r="F1708" s="4" t="s">
        <v>2709</v>
      </c>
      <c r="G1708" s="4" t="s">
        <v>3321</v>
      </c>
      <c r="H1708" s="4" t="s">
        <v>286</v>
      </c>
      <c r="I1708" s="24">
        <v>212.4</v>
      </c>
      <c r="J1708" s="24">
        <v>42.9</v>
      </c>
      <c r="K1708" s="24">
        <v>3.1</v>
      </c>
      <c r="M1708" s="24">
        <v>0.3</v>
      </c>
      <c r="N1708" s="24">
        <v>0.7</v>
      </c>
      <c r="O1708" s="24">
        <v>2</v>
      </c>
      <c r="Q1708" s="24">
        <v>0.6</v>
      </c>
      <c r="R1708" s="24">
        <v>1</v>
      </c>
      <c r="T1708" s="24">
        <v>161.80000000000001</v>
      </c>
      <c r="X1708" s="24">
        <f t="shared" si="62"/>
        <v>212.4</v>
      </c>
      <c r="Y1708" s="8">
        <f t="shared" si="63"/>
        <v>0</v>
      </c>
      <c r="Z1708" s="11"/>
    </row>
    <row r="1709" spans="1:26" x14ac:dyDescent="0.25">
      <c r="A1709" s="34">
        <v>15</v>
      </c>
      <c r="B1709" s="31">
        <v>15</v>
      </c>
      <c r="C1709" s="4" t="s">
        <v>3303</v>
      </c>
      <c r="D1709" s="4" t="s">
        <v>3302</v>
      </c>
      <c r="E1709" s="4" t="s">
        <v>3279</v>
      </c>
      <c r="F1709" s="4" t="s">
        <v>2709</v>
      </c>
      <c r="G1709" s="4" t="s">
        <v>3304</v>
      </c>
      <c r="H1709" s="4" t="s">
        <v>176</v>
      </c>
      <c r="I1709" s="24">
        <v>80.099999999999994</v>
      </c>
      <c r="J1709" s="24">
        <v>49.8</v>
      </c>
      <c r="K1709" s="24">
        <v>8</v>
      </c>
      <c r="L1709" s="24">
        <v>5.3</v>
      </c>
      <c r="M1709" s="24">
        <v>0.5</v>
      </c>
      <c r="O1709" s="24">
        <v>1.2</v>
      </c>
      <c r="P1709" s="24">
        <v>0.1</v>
      </c>
      <c r="R1709" s="24">
        <v>2.2000000000000002</v>
      </c>
      <c r="T1709" s="24">
        <v>13</v>
      </c>
      <c r="X1709" s="24">
        <f t="shared" si="62"/>
        <v>80.099999999999994</v>
      </c>
      <c r="Y1709" s="8">
        <f t="shared" si="63"/>
        <v>0</v>
      </c>
      <c r="Z1709" s="11"/>
    </row>
    <row r="1710" spans="1:26" x14ac:dyDescent="0.25">
      <c r="A1710" s="34">
        <v>16</v>
      </c>
      <c r="B1710" s="31">
        <v>16</v>
      </c>
      <c r="C1710" s="4" t="s">
        <v>2633</v>
      </c>
      <c r="D1710" s="4" t="s">
        <v>3302</v>
      </c>
      <c r="E1710" s="4" t="s">
        <v>3279</v>
      </c>
      <c r="F1710" s="4" t="s">
        <v>2709</v>
      </c>
      <c r="G1710" s="4" t="s">
        <v>3305</v>
      </c>
      <c r="H1710" s="4" t="s">
        <v>176</v>
      </c>
      <c r="I1710" s="24">
        <v>109.6</v>
      </c>
      <c r="J1710" s="24">
        <v>49.7</v>
      </c>
      <c r="K1710" s="24">
        <v>20.100000000000001</v>
      </c>
      <c r="L1710" s="24">
        <v>0.2</v>
      </c>
      <c r="M1710" s="24">
        <v>0.4</v>
      </c>
      <c r="N1710" s="24">
        <v>0.4</v>
      </c>
      <c r="O1710" s="24">
        <v>1.5</v>
      </c>
      <c r="P1710" s="24">
        <v>1.6</v>
      </c>
      <c r="Q1710" s="24">
        <v>1.2</v>
      </c>
      <c r="R1710" s="24">
        <v>2.2000000000000002</v>
      </c>
      <c r="S1710" s="24">
        <v>0.1</v>
      </c>
      <c r="T1710" s="24">
        <v>32.200000000000003</v>
      </c>
      <c r="X1710" s="24">
        <f t="shared" si="62"/>
        <v>109.60000000000002</v>
      </c>
      <c r="Y1710" s="8">
        <f t="shared" si="63"/>
        <v>0</v>
      </c>
      <c r="Z1710" s="4"/>
    </row>
    <row r="1711" spans="1:26" x14ac:dyDescent="0.25">
      <c r="A1711" s="34">
        <v>3</v>
      </c>
      <c r="B1711" s="31">
        <v>3</v>
      </c>
      <c r="C1711" s="4" t="s">
        <v>3283</v>
      </c>
      <c r="D1711" s="4" t="s">
        <v>3283</v>
      </c>
      <c r="E1711" s="4" t="s">
        <v>3279</v>
      </c>
      <c r="F1711" s="4" t="s">
        <v>2709</v>
      </c>
      <c r="G1711" s="4" t="s">
        <v>3284</v>
      </c>
      <c r="H1711" s="4" t="s">
        <v>3234</v>
      </c>
      <c r="I1711" s="24">
        <v>83.3</v>
      </c>
      <c r="J1711" s="24">
        <v>50</v>
      </c>
      <c r="K1711" s="24">
        <v>2.1</v>
      </c>
      <c r="L1711" s="24">
        <v>15.5</v>
      </c>
      <c r="N1711" s="24">
        <v>1</v>
      </c>
      <c r="O1711" s="24">
        <v>0.2</v>
      </c>
      <c r="Q1711" s="24">
        <v>1.5</v>
      </c>
      <c r="R1711" s="24">
        <v>7</v>
      </c>
      <c r="S1711" s="24">
        <v>3.3</v>
      </c>
      <c r="T1711" s="24">
        <v>2.7000000000000028</v>
      </c>
      <c r="X1711" s="24">
        <f t="shared" si="62"/>
        <v>83.3</v>
      </c>
      <c r="Y1711" s="8">
        <f t="shared" si="63"/>
        <v>0</v>
      </c>
      <c r="Z1711" s="4"/>
    </row>
    <row r="1712" spans="1:26" x14ac:dyDescent="0.25">
      <c r="A1712" s="34">
        <v>26</v>
      </c>
      <c r="B1712" s="31">
        <v>26</v>
      </c>
      <c r="C1712" s="4" t="s">
        <v>3325</v>
      </c>
      <c r="D1712" s="4" t="s">
        <v>3326</v>
      </c>
      <c r="E1712" s="4" t="s">
        <v>3279</v>
      </c>
      <c r="F1712" s="4" t="s">
        <v>2709</v>
      </c>
      <c r="G1712" s="4" t="s">
        <v>3284</v>
      </c>
      <c r="H1712" s="4" t="s">
        <v>3234</v>
      </c>
      <c r="I1712" s="24">
        <v>420.4</v>
      </c>
      <c r="J1712" s="24">
        <v>18.600000000000001</v>
      </c>
      <c r="K1712" s="24">
        <v>4.4000000000000004</v>
      </c>
      <c r="L1712" s="24">
        <v>4.8</v>
      </c>
      <c r="M1712" s="24">
        <v>0.2</v>
      </c>
      <c r="N1712" s="24">
        <v>0.3</v>
      </c>
      <c r="O1712" s="24">
        <v>0.6</v>
      </c>
      <c r="R1712" s="24">
        <v>1</v>
      </c>
      <c r="T1712" s="24">
        <v>390.5</v>
      </c>
      <c r="X1712" s="24">
        <f t="shared" si="62"/>
        <v>420.4</v>
      </c>
      <c r="Y1712" s="8">
        <f t="shared" si="63"/>
        <v>0</v>
      </c>
      <c r="Z1712" s="4"/>
    </row>
    <row r="1713" spans="1:26" x14ac:dyDescent="0.25">
      <c r="A1713" s="34">
        <v>27</v>
      </c>
      <c r="B1713" s="31">
        <v>27</v>
      </c>
      <c r="C1713" s="4" t="s">
        <v>3326</v>
      </c>
      <c r="D1713" s="4" t="s">
        <v>3326</v>
      </c>
      <c r="E1713" s="4" t="s">
        <v>3279</v>
      </c>
      <c r="F1713" s="4" t="s">
        <v>2709</v>
      </c>
      <c r="G1713" s="4" t="s">
        <v>3284</v>
      </c>
      <c r="H1713" s="4" t="s">
        <v>3234</v>
      </c>
      <c r="I1713" s="24">
        <v>409.1</v>
      </c>
      <c r="J1713" s="24">
        <v>37.9</v>
      </c>
      <c r="K1713" s="24">
        <v>4.9000000000000004</v>
      </c>
      <c r="N1713" s="24">
        <v>0.8</v>
      </c>
      <c r="O1713" s="24">
        <v>0.5</v>
      </c>
      <c r="P1713" s="24">
        <v>0.4</v>
      </c>
      <c r="Q1713" s="24">
        <v>2</v>
      </c>
      <c r="R1713" s="24">
        <v>0.8</v>
      </c>
      <c r="T1713" s="24">
        <v>361.8</v>
      </c>
      <c r="X1713" s="24">
        <f t="shared" si="62"/>
        <v>409.1</v>
      </c>
      <c r="Y1713" s="8">
        <f t="shared" si="63"/>
        <v>0</v>
      </c>
      <c r="Z1713" s="4"/>
    </row>
    <row r="1714" spans="1:26" x14ac:dyDescent="0.25">
      <c r="A1714" s="34">
        <v>28</v>
      </c>
      <c r="B1714" s="31">
        <v>28</v>
      </c>
      <c r="C1714" s="4" t="s">
        <v>3327</v>
      </c>
      <c r="D1714" s="4" t="s">
        <v>3326</v>
      </c>
      <c r="E1714" s="4" t="s">
        <v>3279</v>
      </c>
      <c r="F1714" s="4" t="s">
        <v>2709</v>
      </c>
      <c r="G1714" s="4" t="s">
        <v>3284</v>
      </c>
      <c r="H1714" s="4" t="s">
        <v>3234</v>
      </c>
      <c r="I1714" s="24">
        <v>338.3</v>
      </c>
      <c r="J1714" s="24">
        <v>16.3</v>
      </c>
      <c r="L1714" s="24">
        <v>2.5</v>
      </c>
      <c r="M1714" s="24">
        <v>1</v>
      </c>
      <c r="O1714" s="24">
        <v>0.5</v>
      </c>
      <c r="R1714" s="24">
        <v>0.2</v>
      </c>
      <c r="T1714" s="24">
        <v>317.8</v>
      </c>
      <c r="X1714" s="24">
        <f t="shared" si="62"/>
        <v>338.3</v>
      </c>
      <c r="Y1714" s="8">
        <f t="shared" si="63"/>
        <v>0</v>
      </c>
      <c r="Z1714" s="4"/>
    </row>
    <row r="1715" spans="1:26" x14ac:dyDescent="0.25">
      <c r="A1715" s="34">
        <v>29</v>
      </c>
      <c r="B1715" s="31">
        <v>29</v>
      </c>
      <c r="C1715" s="4" t="s">
        <v>3328</v>
      </c>
      <c r="D1715" s="4" t="s">
        <v>3326</v>
      </c>
      <c r="E1715" s="4" t="s">
        <v>3279</v>
      </c>
      <c r="F1715" s="4" t="s">
        <v>2709</v>
      </c>
      <c r="G1715" s="4" t="s">
        <v>3284</v>
      </c>
      <c r="H1715" s="4" t="s">
        <v>3234</v>
      </c>
      <c r="I1715" s="24">
        <v>84</v>
      </c>
      <c r="J1715" s="24">
        <v>10.1</v>
      </c>
      <c r="K1715" s="24">
        <v>1.2</v>
      </c>
      <c r="L1715" s="24">
        <v>3.5</v>
      </c>
      <c r="O1715" s="24">
        <v>0.2</v>
      </c>
      <c r="T1715" s="24">
        <v>69</v>
      </c>
      <c r="X1715" s="24">
        <f t="shared" si="62"/>
        <v>84</v>
      </c>
      <c r="Y1715" s="8">
        <f t="shared" si="63"/>
        <v>0</v>
      </c>
      <c r="Z1715" s="4"/>
    </row>
    <row r="1716" spans="1:26" x14ac:dyDescent="0.25">
      <c r="A1716" s="34">
        <v>30</v>
      </c>
      <c r="B1716" s="31">
        <v>30</v>
      </c>
      <c r="C1716" s="4" t="s">
        <v>3329</v>
      </c>
      <c r="D1716" s="4" t="s">
        <v>3320</v>
      </c>
      <c r="E1716" s="4" t="s">
        <v>3279</v>
      </c>
      <c r="F1716" s="4" t="s">
        <v>2709</v>
      </c>
      <c r="G1716" s="4" t="s">
        <v>3284</v>
      </c>
      <c r="H1716" s="4" t="s">
        <v>3234</v>
      </c>
      <c r="I1716" s="24">
        <v>155.69999999999999</v>
      </c>
      <c r="J1716" s="24">
        <v>2.1</v>
      </c>
      <c r="K1716" s="24">
        <v>0.9</v>
      </c>
      <c r="T1716" s="24">
        <v>152.69999999999999</v>
      </c>
      <c r="X1716" s="24">
        <f t="shared" si="62"/>
        <v>155.69999999999999</v>
      </c>
      <c r="Y1716" s="8">
        <f t="shared" si="63"/>
        <v>0</v>
      </c>
      <c r="Z1716" s="4"/>
    </row>
    <row r="1717" spans="1:26" x14ac:dyDescent="0.25">
      <c r="A1717" s="34">
        <v>2</v>
      </c>
      <c r="B1717" s="31">
        <v>2</v>
      </c>
      <c r="C1717" s="4" t="s">
        <v>3280</v>
      </c>
      <c r="D1717" s="4" t="s">
        <v>3281</v>
      </c>
      <c r="E1717" s="4" t="s">
        <v>3279</v>
      </c>
      <c r="F1717" s="4" t="s">
        <v>2709</v>
      </c>
      <c r="G1717" s="4" t="s">
        <v>3282</v>
      </c>
      <c r="H1717" s="4" t="s">
        <v>791</v>
      </c>
      <c r="I1717" s="24">
        <v>131.1</v>
      </c>
      <c r="J1717" s="24">
        <v>86.2</v>
      </c>
      <c r="K1717" s="24">
        <v>7.1</v>
      </c>
      <c r="L1717" s="24">
        <v>9.1</v>
      </c>
      <c r="M1717" s="24">
        <v>1.4</v>
      </c>
      <c r="N1717" s="24">
        <v>3.7</v>
      </c>
      <c r="O1717" s="24">
        <v>1.5</v>
      </c>
      <c r="P1717" s="24">
        <v>1</v>
      </c>
      <c r="Q1717" s="24">
        <v>0.4</v>
      </c>
      <c r="R1717" s="24">
        <v>2.2999999999999998</v>
      </c>
      <c r="T1717" s="24">
        <v>18.399999999999999</v>
      </c>
      <c r="X1717" s="24">
        <f t="shared" ref="X1717:X1780" si="64">SUM(J1717:W1717)</f>
        <v>131.1</v>
      </c>
      <c r="Y1717" s="8">
        <f t="shared" ref="Y1717:Y1780" si="65">I1717-X1717</f>
        <v>0</v>
      </c>
      <c r="Z1717" s="4"/>
    </row>
    <row r="1718" spans="1:26" x14ac:dyDescent="0.25">
      <c r="A1718" s="34">
        <v>14</v>
      </c>
      <c r="B1718" s="31">
        <v>14</v>
      </c>
      <c r="C1718" s="4" t="s">
        <v>3301</v>
      </c>
      <c r="D1718" s="4" t="s">
        <v>3302</v>
      </c>
      <c r="E1718" s="4" t="s">
        <v>3279</v>
      </c>
      <c r="F1718" s="4" t="s">
        <v>2709</v>
      </c>
      <c r="G1718" s="4" t="s">
        <v>1655</v>
      </c>
      <c r="H1718" s="4" t="s">
        <v>369</v>
      </c>
      <c r="I1718" s="24">
        <v>203.5</v>
      </c>
      <c r="J1718" s="24">
        <v>91.9</v>
      </c>
      <c r="K1718" s="24">
        <v>23.3</v>
      </c>
      <c r="L1718" s="24">
        <v>35.1</v>
      </c>
      <c r="M1718" s="24">
        <v>1.5</v>
      </c>
      <c r="N1718" s="24">
        <v>0.6</v>
      </c>
      <c r="O1718" s="24">
        <v>0.9</v>
      </c>
      <c r="Q1718" s="24">
        <v>0.1</v>
      </c>
      <c r="R1718" s="24">
        <v>0.4</v>
      </c>
      <c r="S1718" s="24">
        <v>0.8</v>
      </c>
      <c r="T1718" s="24">
        <v>48.899999999999977</v>
      </c>
      <c r="X1718" s="24">
        <f t="shared" si="64"/>
        <v>203.5</v>
      </c>
      <c r="Y1718" s="8">
        <f t="shared" si="65"/>
        <v>0</v>
      </c>
      <c r="Z1718" s="4"/>
    </row>
    <row r="1719" spans="1:26" x14ac:dyDescent="0.25">
      <c r="A1719" s="34">
        <v>6</v>
      </c>
      <c r="B1719" s="31">
        <v>6</v>
      </c>
      <c r="C1719" s="4" t="s">
        <v>2530</v>
      </c>
      <c r="D1719" s="4" t="s">
        <v>3283</v>
      </c>
      <c r="E1719" s="4" t="s">
        <v>3279</v>
      </c>
      <c r="F1719" s="4" t="s">
        <v>2709</v>
      </c>
      <c r="G1719" s="4" t="s">
        <v>3287</v>
      </c>
      <c r="H1719" s="4"/>
      <c r="I1719" s="24">
        <v>131.4</v>
      </c>
      <c r="J1719" s="24">
        <v>44.7</v>
      </c>
      <c r="K1719" s="24">
        <v>9.4</v>
      </c>
      <c r="L1719" s="24">
        <v>2.2000000000000002</v>
      </c>
      <c r="N1719" s="24">
        <v>2</v>
      </c>
      <c r="O1719" s="24">
        <v>1.2</v>
      </c>
      <c r="P1719" s="24">
        <v>0.6</v>
      </c>
      <c r="R1719" s="24">
        <v>2.5</v>
      </c>
      <c r="S1719" s="24">
        <v>0.2</v>
      </c>
      <c r="T1719" s="24">
        <v>68.599999999999994</v>
      </c>
      <c r="X1719" s="24">
        <f t="shared" si="64"/>
        <v>131.4</v>
      </c>
      <c r="Y1719" s="8">
        <f t="shared" si="65"/>
        <v>0</v>
      </c>
      <c r="Z1719" s="4"/>
    </row>
    <row r="1720" spans="1:26" x14ac:dyDescent="0.25">
      <c r="A1720" s="34">
        <v>11</v>
      </c>
      <c r="B1720" s="31">
        <v>11</v>
      </c>
      <c r="C1720" s="4" t="s">
        <v>3289</v>
      </c>
      <c r="D1720" s="4" t="s">
        <v>3289</v>
      </c>
      <c r="E1720" s="4" t="s">
        <v>3279</v>
      </c>
      <c r="F1720" s="4" t="s">
        <v>2709</v>
      </c>
      <c r="G1720" s="4" t="s">
        <v>3297</v>
      </c>
      <c r="H1720" s="4" t="s">
        <v>358</v>
      </c>
      <c r="I1720" s="24">
        <v>152.30000000000001</v>
      </c>
      <c r="J1720" s="24">
        <v>51.9</v>
      </c>
      <c r="K1720" s="24">
        <v>10.1</v>
      </c>
      <c r="L1720" s="24">
        <v>23.6</v>
      </c>
      <c r="N1720" s="24">
        <v>6.7</v>
      </c>
      <c r="O1720" s="24">
        <v>1.1000000000000001</v>
      </c>
      <c r="P1720" s="24">
        <v>0.3</v>
      </c>
      <c r="Q1720" s="24">
        <v>0.5</v>
      </c>
      <c r="R1720" s="24">
        <v>2</v>
      </c>
      <c r="T1720" s="24">
        <v>56.1</v>
      </c>
      <c r="X1720" s="24">
        <f t="shared" si="64"/>
        <v>152.29999999999998</v>
      </c>
      <c r="Y1720" s="8">
        <f t="shared" si="65"/>
        <v>0</v>
      </c>
      <c r="Z1720" s="4"/>
    </row>
    <row r="1721" spans="1:26" x14ac:dyDescent="0.25">
      <c r="A1721" s="34">
        <v>24</v>
      </c>
      <c r="B1721" s="31">
        <v>24</v>
      </c>
      <c r="C1721" s="4" t="s">
        <v>3322</v>
      </c>
      <c r="D1721" s="4" t="s">
        <v>3323</v>
      </c>
      <c r="E1721" s="4" t="s">
        <v>3279</v>
      </c>
      <c r="F1721" s="4" t="s">
        <v>2709</v>
      </c>
      <c r="G1721" s="4" t="s">
        <v>1143</v>
      </c>
      <c r="H1721" s="4" t="s">
        <v>1066</v>
      </c>
      <c r="I1721" s="24">
        <v>230.4</v>
      </c>
      <c r="J1721" s="24">
        <v>92.2</v>
      </c>
      <c r="K1721" s="24">
        <v>16.600000000000001</v>
      </c>
      <c r="L1721" s="24">
        <v>10.6</v>
      </c>
      <c r="M1721" s="24">
        <v>0.4</v>
      </c>
      <c r="N1721" s="24">
        <v>0.9</v>
      </c>
      <c r="O1721" s="24">
        <v>3.3</v>
      </c>
      <c r="P1721" s="24">
        <v>1</v>
      </c>
      <c r="Q1721" s="24">
        <v>0.7</v>
      </c>
      <c r="R1721" s="24">
        <v>2</v>
      </c>
      <c r="T1721" s="24">
        <v>102.7</v>
      </c>
      <c r="X1721" s="24">
        <f t="shared" si="64"/>
        <v>230.40000000000003</v>
      </c>
      <c r="Y1721" s="8">
        <f t="shared" si="65"/>
        <v>0</v>
      </c>
      <c r="Z1721" s="4"/>
    </row>
    <row r="1722" spans="1:26" x14ac:dyDescent="0.25">
      <c r="A1722" s="34">
        <v>20</v>
      </c>
      <c r="B1722" s="31">
        <v>20</v>
      </c>
      <c r="C1722" s="4" t="s">
        <v>3313</v>
      </c>
      <c r="D1722" s="4" t="s">
        <v>3314</v>
      </c>
      <c r="E1722" s="4" t="s">
        <v>3279</v>
      </c>
      <c r="F1722" s="4" t="s">
        <v>2709</v>
      </c>
      <c r="G1722" s="4" t="s">
        <v>3315</v>
      </c>
      <c r="H1722" s="4" t="s">
        <v>277</v>
      </c>
      <c r="I1722" s="24">
        <v>109.7</v>
      </c>
      <c r="J1722" s="24">
        <v>26.4</v>
      </c>
      <c r="K1722" s="24">
        <v>2.9</v>
      </c>
      <c r="L1722" s="24">
        <v>2</v>
      </c>
      <c r="N1722" s="24">
        <v>3.2</v>
      </c>
      <c r="O1722" s="24">
        <v>0.7</v>
      </c>
      <c r="P1722" s="24">
        <v>0.2</v>
      </c>
      <c r="R1722" s="24">
        <v>0.3</v>
      </c>
      <c r="T1722" s="24">
        <v>74</v>
      </c>
      <c r="X1722" s="24">
        <f t="shared" si="64"/>
        <v>109.7</v>
      </c>
      <c r="Y1722" s="8">
        <f t="shared" si="65"/>
        <v>0</v>
      </c>
      <c r="Z1722" s="4"/>
    </row>
    <row r="1723" spans="1:26" x14ac:dyDescent="0.25">
      <c r="A1723" s="34">
        <v>22</v>
      </c>
      <c r="B1723" s="31">
        <v>22</v>
      </c>
      <c r="C1723" s="4" t="s">
        <v>3319</v>
      </c>
      <c r="D1723" s="4" t="s">
        <v>3320</v>
      </c>
      <c r="E1723" s="4" t="s">
        <v>3279</v>
      </c>
      <c r="F1723" s="4" t="s">
        <v>2709</v>
      </c>
      <c r="G1723" s="4" t="s">
        <v>1879</v>
      </c>
      <c r="H1723" s="4" t="s">
        <v>5</v>
      </c>
      <c r="I1723" s="24">
        <v>262</v>
      </c>
      <c r="J1723" s="24">
        <v>38.4</v>
      </c>
      <c r="K1723" s="24">
        <v>0.3</v>
      </c>
      <c r="L1723" s="24">
        <v>8.1</v>
      </c>
      <c r="M1723" s="24">
        <v>0.2</v>
      </c>
      <c r="N1723" s="24">
        <v>0.3</v>
      </c>
      <c r="O1723" s="24">
        <v>1.1000000000000001</v>
      </c>
      <c r="P1723" s="24">
        <v>0.1</v>
      </c>
      <c r="R1723" s="24">
        <v>1.4</v>
      </c>
      <c r="S1723" s="24">
        <v>0.1</v>
      </c>
      <c r="T1723" s="24">
        <v>212</v>
      </c>
      <c r="X1723" s="24">
        <f t="shared" si="64"/>
        <v>262</v>
      </c>
      <c r="Y1723" s="8">
        <f t="shared" si="65"/>
        <v>0</v>
      </c>
      <c r="Z1723" s="4"/>
    </row>
    <row r="1724" spans="1:26" x14ac:dyDescent="0.25">
      <c r="A1724" s="34">
        <v>17</v>
      </c>
      <c r="B1724" s="31">
        <v>17</v>
      </c>
      <c r="C1724" s="4" t="s">
        <v>3306</v>
      </c>
      <c r="D1724" s="4" t="s">
        <v>3302</v>
      </c>
      <c r="E1724" s="4" t="s">
        <v>3279</v>
      </c>
      <c r="F1724" s="4" t="s">
        <v>2709</v>
      </c>
      <c r="G1724" s="4" t="s">
        <v>3307</v>
      </c>
      <c r="H1724" s="4" t="s">
        <v>3308</v>
      </c>
      <c r="I1724" s="24">
        <v>114.6</v>
      </c>
      <c r="J1724" s="24">
        <v>48.7</v>
      </c>
      <c r="K1724" s="24">
        <v>5.9</v>
      </c>
      <c r="L1724" s="24">
        <v>9.1999999999999993</v>
      </c>
      <c r="M1724" s="24">
        <v>0.2</v>
      </c>
      <c r="O1724" s="24">
        <v>0.2</v>
      </c>
      <c r="P1724" s="24">
        <v>0.4</v>
      </c>
      <c r="R1724" s="24">
        <v>1.4</v>
      </c>
      <c r="T1724" s="24">
        <v>48.6</v>
      </c>
      <c r="X1724" s="24">
        <f t="shared" si="64"/>
        <v>114.60000000000002</v>
      </c>
      <c r="Y1724" s="8">
        <f t="shared" si="65"/>
        <v>0</v>
      </c>
      <c r="Z1724" s="4"/>
    </row>
    <row r="1725" spans="1:26" x14ac:dyDescent="0.25">
      <c r="A1725" s="34">
        <v>25</v>
      </c>
      <c r="B1725" s="31">
        <v>25</v>
      </c>
      <c r="C1725" s="4" t="s">
        <v>1306</v>
      </c>
      <c r="D1725" s="4" t="s">
        <v>3324</v>
      </c>
      <c r="E1725" s="4" t="s">
        <v>3279</v>
      </c>
      <c r="F1725" s="4" t="s">
        <v>2709</v>
      </c>
      <c r="G1725" s="4" t="s">
        <v>2789</v>
      </c>
      <c r="H1725" s="4" t="s">
        <v>1066</v>
      </c>
      <c r="I1725" s="24">
        <v>329.6</v>
      </c>
      <c r="J1725" s="24">
        <v>5.4</v>
      </c>
      <c r="K1725" s="24">
        <v>0.1</v>
      </c>
      <c r="L1725" s="24">
        <v>1.5</v>
      </c>
      <c r="O1725" s="24">
        <v>0.2</v>
      </c>
      <c r="R1725" s="24">
        <v>0.1</v>
      </c>
      <c r="T1725" s="24">
        <v>322.3</v>
      </c>
      <c r="X1725" s="24">
        <f t="shared" si="64"/>
        <v>329.6</v>
      </c>
      <c r="Y1725" s="8">
        <f t="shared" si="65"/>
        <v>0</v>
      </c>
      <c r="Z1725" s="4"/>
    </row>
    <row r="1726" spans="1:26" x14ac:dyDescent="0.25">
      <c r="A1726" s="34">
        <v>20</v>
      </c>
      <c r="B1726" s="31">
        <v>20</v>
      </c>
      <c r="C1726" s="4" t="s">
        <v>3371</v>
      </c>
      <c r="D1726" s="4" t="s">
        <v>3372</v>
      </c>
      <c r="E1726" s="4" t="s">
        <v>3332</v>
      </c>
      <c r="F1726" s="4" t="s">
        <v>2709</v>
      </c>
      <c r="G1726" s="4" t="s">
        <v>3373</v>
      </c>
      <c r="H1726" s="4"/>
      <c r="I1726" s="24">
        <v>1320.4</v>
      </c>
      <c r="J1726" s="24">
        <v>152.1</v>
      </c>
      <c r="K1726" s="24">
        <v>4.4000000000000004</v>
      </c>
      <c r="L1726" s="24">
        <v>18.2</v>
      </c>
      <c r="N1726" s="24">
        <v>1.8</v>
      </c>
      <c r="O1726" s="24">
        <v>3.7</v>
      </c>
      <c r="Q1726" s="24">
        <v>0.4</v>
      </c>
      <c r="R1726" s="24">
        <v>3</v>
      </c>
      <c r="T1726" s="24">
        <v>1136.8000000000002</v>
      </c>
      <c r="X1726" s="24">
        <f t="shared" si="64"/>
        <v>1320.4</v>
      </c>
      <c r="Y1726" s="8">
        <f t="shared" si="65"/>
        <v>0</v>
      </c>
      <c r="Z1726" s="4"/>
    </row>
    <row r="1727" spans="1:26" x14ac:dyDescent="0.25">
      <c r="A1727" s="34">
        <v>4</v>
      </c>
      <c r="B1727" s="31">
        <v>4</v>
      </c>
      <c r="C1727" s="4" t="s">
        <v>3338</v>
      </c>
      <c r="D1727" s="4" t="s">
        <v>3338</v>
      </c>
      <c r="E1727" s="4" t="s">
        <v>3332</v>
      </c>
      <c r="F1727" s="4" t="s">
        <v>2709</v>
      </c>
      <c r="G1727" s="4" t="s">
        <v>3340</v>
      </c>
      <c r="H1727" s="4" t="s">
        <v>176</v>
      </c>
      <c r="I1727" s="24">
        <v>168.5</v>
      </c>
      <c r="J1727" s="24">
        <v>35.4</v>
      </c>
      <c r="K1727" s="24">
        <v>3.5</v>
      </c>
      <c r="L1727" s="24">
        <v>0.4</v>
      </c>
      <c r="M1727" s="24">
        <v>0.7</v>
      </c>
      <c r="N1727" s="24">
        <v>2.2999999999999998</v>
      </c>
      <c r="O1727" s="24">
        <v>0.7</v>
      </c>
      <c r="R1727" s="24">
        <v>0.1</v>
      </c>
      <c r="T1727" s="24">
        <v>125.4</v>
      </c>
      <c r="X1727" s="24">
        <f t="shared" si="64"/>
        <v>168.5</v>
      </c>
      <c r="Y1727" s="8">
        <f t="shared" si="65"/>
        <v>0</v>
      </c>
      <c r="Z1727" s="4"/>
    </row>
    <row r="1728" spans="1:26" x14ac:dyDescent="0.25">
      <c r="A1728" s="34">
        <v>21</v>
      </c>
      <c r="B1728" s="31">
        <v>21</v>
      </c>
      <c r="C1728" s="4" t="s">
        <v>3374</v>
      </c>
      <c r="D1728" s="4" t="s">
        <v>3372</v>
      </c>
      <c r="E1728" s="4" t="s">
        <v>3332</v>
      </c>
      <c r="F1728" s="4" t="s">
        <v>2709</v>
      </c>
      <c r="G1728" s="4" t="s">
        <v>3375</v>
      </c>
      <c r="H1728" s="4" t="s">
        <v>201</v>
      </c>
      <c r="I1728" s="24">
        <v>145</v>
      </c>
      <c r="J1728" s="24">
        <v>47.5</v>
      </c>
      <c r="K1728" s="24">
        <v>6</v>
      </c>
      <c r="L1728" s="24">
        <v>2</v>
      </c>
      <c r="O1728" s="24">
        <v>0.2</v>
      </c>
      <c r="R1728" s="24">
        <v>2</v>
      </c>
      <c r="T1728" s="24">
        <v>87.3</v>
      </c>
      <c r="X1728" s="24">
        <f t="shared" si="64"/>
        <v>145</v>
      </c>
      <c r="Y1728" s="8">
        <f t="shared" si="65"/>
        <v>0</v>
      </c>
      <c r="Z1728" s="4"/>
    </row>
    <row r="1729" spans="1:26" x14ac:dyDescent="0.25">
      <c r="A1729" s="34">
        <v>16</v>
      </c>
      <c r="B1729" s="31">
        <v>16</v>
      </c>
      <c r="C1729" s="4" t="s">
        <v>3365</v>
      </c>
      <c r="D1729" s="4" t="s">
        <v>3356</v>
      </c>
      <c r="E1729" s="4" t="s">
        <v>3332</v>
      </c>
      <c r="F1729" s="4" t="s">
        <v>2709</v>
      </c>
      <c r="G1729" s="4" t="s">
        <v>3366</v>
      </c>
      <c r="H1729" s="4" t="s">
        <v>328</v>
      </c>
      <c r="I1729" s="24">
        <v>395.7</v>
      </c>
      <c r="J1729" s="24">
        <v>144.5</v>
      </c>
      <c r="K1729" s="24">
        <v>2.2000000000000002</v>
      </c>
      <c r="L1729" s="24">
        <v>3.4</v>
      </c>
      <c r="M1729" s="24">
        <v>0.5</v>
      </c>
      <c r="N1729" s="24">
        <v>6</v>
      </c>
      <c r="O1729" s="24">
        <v>1</v>
      </c>
      <c r="P1729" s="24">
        <v>0.2</v>
      </c>
      <c r="R1729" s="24">
        <v>1.4</v>
      </c>
      <c r="T1729" s="24">
        <v>235.8</v>
      </c>
      <c r="U1729" s="24">
        <v>0.7</v>
      </c>
      <c r="X1729" s="24">
        <f t="shared" si="64"/>
        <v>395.7</v>
      </c>
      <c r="Y1729" s="8">
        <f t="shared" si="65"/>
        <v>0</v>
      </c>
      <c r="Z1729" s="4"/>
    </row>
    <row r="1730" spans="1:26" x14ac:dyDescent="0.25">
      <c r="A1730" s="34">
        <v>15</v>
      </c>
      <c r="B1730" s="31">
        <v>15</v>
      </c>
      <c r="C1730" s="4" t="s">
        <v>3363</v>
      </c>
      <c r="D1730" s="4" t="s">
        <v>3343</v>
      </c>
      <c r="E1730" s="4" t="s">
        <v>3332</v>
      </c>
      <c r="F1730" s="4" t="s">
        <v>2709</v>
      </c>
      <c r="G1730" s="4" t="s">
        <v>3364</v>
      </c>
      <c r="H1730" s="4" t="s">
        <v>369</v>
      </c>
      <c r="I1730" s="24">
        <v>126.9</v>
      </c>
      <c r="J1730" s="24">
        <v>88</v>
      </c>
      <c r="K1730" s="24">
        <v>7.3</v>
      </c>
      <c r="L1730" s="24">
        <v>2.2999999999999998</v>
      </c>
      <c r="N1730" s="24">
        <v>3.3</v>
      </c>
      <c r="O1730" s="24">
        <v>0.8</v>
      </c>
      <c r="Q1730" s="24">
        <v>0.1</v>
      </c>
      <c r="R1730" s="24">
        <v>0.4</v>
      </c>
      <c r="T1730" s="24">
        <v>24.700000000000017</v>
      </c>
      <c r="X1730" s="24">
        <f t="shared" si="64"/>
        <v>126.9</v>
      </c>
      <c r="Y1730" s="8">
        <f t="shared" si="65"/>
        <v>0</v>
      </c>
      <c r="Z1730" s="11"/>
    </row>
    <row r="1731" spans="1:26" x14ac:dyDescent="0.25">
      <c r="A1731" s="34">
        <v>8</v>
      </c>
      <c r="B1731" s="31">
        <v>8</v>
      </c>
      <c r="C1731" s="4" t="s">
        <v>3348</v>
      </c>
      <c r="D1731" s="4" t="s">
        <v>3343</v>
      </c>
      <c r="E1731" s="4" t="s">
        <v>3332</v>
      </c>
      <c r="F1731" s="4" t="s">
        <v>2709</v>
      </c>
      <c r="G1731" s="4" t="s">
        <v>3349</v>
      </c>
      <c r="H1731" s="4" t="s">
        <v>3350</v>
      </c>
      <c r="I1731" s="24">
        <v>307</v>
      </c>
      <c r="J1731" s="24">
        <v>129.19999999999999</v>
      </c>
      <c r="K1731" s="24">
        <v>4.2</v>
      </c>
      <c r="L1731" s="24">
        <v>3.2</v>
      </c>
      <c r="M1731" s="24">
        <v>0.3</v>
      </c>
      <c r="N1731" s="24">
        <v>0.1</v>
      </c>
      <c r="O1731" s="24">
        <v>0.6</v>
      </c>
      <c r="P1731" s="24">
        <v>0.3</v>
      </c>
      <c r="Q1731" s="24">
        <v>0.3</v>
      </c>
      <c r="R1731" s="24">
        <v>3.3</v>
      </c>
      <c r="T1731" s="24">
        <v>165.5</v>
      </c>
      <c r="X1731" s="24">
        <f t="shared" si="64"/>
        <v>307</v>
      </c>
      <c r="Y1731" s="8">
        <f t="shared" si="65"/>
        <v>0</v>
      </c>
      <c r="Z1731" s="4"/>
    </row>
    <row r="1732" spans="1:26" x14ac:dyDescent="0.25">
      <c r="A1732" s="34">
        <v>7</v>
      </c>
      <c r="B1732" s="31">
        <v>7</v>
      </c>
      <c r="C1732" s="4" t="s">
        <v>3346</v>
      </c>
      <c r="D1732" s="4" t="s">
        <v>3343</v>
      </c>
      <c r="E1732" s="4" t="s">
        <v>3332</v>
      </c>
      <c r="F1732" s="4" t="s">
        <v>2709</v>
      </c>
      <c r="G1732" s="4" t="s">
        <v>3347</v>
      </c>
      <c r="H1732" s="4" t="s">
        <v>39</v>
      </c>
      <c r="I1732" s="24">
        <v>255.5</v>
      </c>
      <c r="J1732" s="24">
        <v>107.4</v>
      </c>
      <c r="K1732" s="24">
        <v>1.3</v>
      </c>
      <c r="L1732" s="24">
        <v>10.7</v>
      </c>
      <c r="M1732" s="24">
        <v>0.4</v>
      </c>
      <c r="N1732" s="24">
        <v>0.8</v>
      </c>
      <c r="O1732" s="24">
        <v>1</v>
      </c>
      <c r="P1732" s="24">
        <v>0.1</v>
      </c>
      <c r="Q1732" s="24">
        <v>0.4</v>
      </c>
      <c r="R1732" s="24">
        <v>0.6</v>
      </c>
      <c r="T1732" s="24">
        <v>132.80000000000001</v>
      </c>
      <c r="X1732" s="24">
        <f t="shared" si="64"/>
        <v>255.5</v>
      </c>
      <c r="Y1732" s="8">
        <f t="shared" si="65"/>
        <v>0</v>
      </c>
      <c r="Z1732" s="4"/>
    </row>
    <row r="1733" spans="1:26" x14ac:dyDescent="0.25">
      <c r="A1733" s="34">
        <v>11</v>
      </c>
      <c r="B1733" s="31">
        <v>11</v>
      </c>
      <c r="C1733" s="4" t="s">
        <v>3356</v>
      </c>
      <c r="D1733" s="4" t="s">
        <v>3356</v>
      </c>
      <c r="E1733" s="4" t="s">
        <v>3332</v>
      </c>
      <c r="F1733" s="4" t="s">
        <v>2709</v>
      </c>
      <c r="G1733" s="4" t="s">
        <v>3357</v>
      </c>
      <c r="H1733" s="4" t="s">
        <v>485</v>
      </c>
      <c r="I1733" s="24">
        <v>916</v>
      </c>
      <c r="J1733" s="24">
        <v>313.5</v>
      </c>
      <c r="K1733" s="24">
        <v>18.100000000000001</v>
      </c>
      <c r="L1733" s="24">
        <v>25</v>
      </c>
      <c r="N1733" s="24">
        <v>4.4000000000000004</v>
      </c>
      <c r="O1733" s="24">
        <v>4.3</v>
      </c>
      <c r="P1733" s="24">
        <v>0.2</v>
      </c>
      <c r="Q1733" s="24">
        <v>2.4</v>
      </c>
      <c r="R1733" s="24">
        <v>5.5</v>
      </c>
      <c r="T1733" s="24">
        <v>538.20000000000005</v>
      </c>
      <c r="U1733" s="24">
        <v>4.4000000000000004</v>
      </c>
      <c r="X1733" s="24">
        <f t="shared" si="64"/>
        <v>916</v>
      </c>
      <c r="Y1733" s="8">
        <f t="shared" si="65"/>
        <v>0</v>
      </c>
      <c r="Z1733" s="4"/>
    </row>
    <row r="1734" spans="1:26" x14ac:dyDescent="0.25">
      <c r="A1734" s="34">
        <v>6</v>
      </c>
      <c r="B1734" s="31">
        <v>6</v>
      </c>
      <c r="C1734" s="4" t="s">
        <v>3343</v>
      </c>
      <c r="D1734" s="4" t="s">
        <v>3343</v>
      </c>
      <c r="E1734" s="4" t="s">
        <v>3332</v>
      </c>
      <c r="F1734" s="4" t="s">
        <v>2709</v>
      </c>
      <c r="G1734" s="4" t="s">
        <v>3344</v>
      </c>
      <c r="H1734" s="4" t="s">
        <v>3345</v>
      </c>
      <c r="I1734" s="24">
        <v>122.4</v>
      </c>
      <c r="J1734" s="24">
        <v>45.8</v>
      </c>
      <c r="K1734" s="24">
        <v>5.3</v>
      </c>
      <c r="L1734" s="24">
        <v>2.2000000000000002</v>
      </c>
      <c r="M1734" s="24">
        <v>0.2</v>
      </c>
      <c r="N1734" s="24">
        <v>0.3</v>
      </c>
      <c r="O1734" s="24">
        <v>0.1</v>
      </c>
      <c r="P1734" s="24">
        <v>0.1</v>
      </c>
      <c r="Q1734" s="24">
        <v>0.1</v>
      </c>
      <c r="R1734" s="24">
        <v>1.5</v>
      </c>
      <c r="T1734" s="24">
        <v>66.800000000000011</v>
      </c>
      <c r="X1734" s="24">
        <f t="shared" si="64"/>
        <v>122.4</v>
      </c>
      <c r="Y1734" s="8">
        <f t="shared" si="65"/>
        <v>0</v>
      </c>
      <c r="Z1734" s="4"/>
    </row>
    <row r="1735" spans="1:26" x14ac:dyDescent="0.25">
      <c r="A1735" s="34">
        <v>12</v>
      </c>
      <c r="B1735" s="31">
        <v>12</v>
      </c>
      <c r="C1735" s="4" t="s">
        <v>1944</v>
      </c>
      <c r="D1735" s="4" t="s">
        <v>3338</v>
      </c>
      <c r="E1735" s="4" t="s">
        <v>3332</v>
      </c>
      <c r="F1735" s="4" t="s">
        <v>2709</v>
      </c>
      <c r="G1735" s="4" t="s">
        <v>3358</v>
      </c>
      <c r="H1735" s="4" t="s">
        <v>154</v>
      </c>
      <c r="I1735" s="24">
        <v>155</v>
      </c>
      <c r="J1735" s="24">
        <v>62.2</v>
      </c>
      <c r="K1735" s="24">
        <v>2.8</v>
      </c>
      <c r="L1735" s="24">
        <v>4.3</v>
      </c>
      <c r="M1735" s="24">
        <v>0.8</v>
      </c>
      <c r="N1735" s="24">
        <v>1.6</v>
      </c>
      <c r="O1735" s="24">
        <v>1</v>
      </c>
      <c r="Q1735" s="24">
        <v>0.2</v>
      </c>
      <c r="R1735" s="24">
        <v>1.7</v>
      </c>
      <c r="T1735" s="24">
        <v>78.300000000000011</v>
      </c>
      <c r="U1735" s="24">
        <v>2.1</v>
      </c>
      <c r="X1735" s="24">
        <f t="shared" si="64"/>
        <v>155</v>
      </c>
      <c r="Y1735" s="8">
        <f t="shared" si="65"/>
        <v>0</v>
      </c>
      <c r="Z1735" s="4"/>
    </row>
    <row r="1736" spans="1:26" x14ac:dyDescent="0.25">
      <c r="A1736" s="34">
        <v>5</v>
      </c>
      <c r="B1736" s="31">
        <v>5</v>
      </c>
      <c r="C1736" s="4" t="s">
        <v>3341</v>
      </c>
      <c r="D1736" s="4" t="s">
        <v>3338</v>
      </c>
      <c r="E1736" s="4" t="s">
        <v>3332</v>
      </c>
      <c r="F1736" s="4" t="s">
        <v>2709</v>
      </c>
      <c r="G1736" s="4" t="s">
        <v>3342</v>
      </c>
      <c r="H1736" s="4" t="s">
        <v>612</v>
      </c>
      <c r="I1736" s="24">
        <v>210</v>
      </c>
      <c r="J1736" s="24">
        <v>90.5</v>
      </c>
      <c r="K1736" s="24">
        <v>2.2999999999999998</v>
      </c>
      <c r="L1736" s="24">
        <v>11.2</v>
      </c>
      <c r="N1736" s="24">
        <v>2</v>
      </c>
      <c r="O1736" s="24">
        <v>0.2</v>
      </c>
      <c r="P1736" s="24">
        <v>0.3</v>
      </c>
      <c r="R1736" s="24">
        <v>1.2</v>
      </c>
      <c r="T1736" s="24">
        <v>102.3</v>
      </c>
      <c r="X1736" s="24">
        <f t="shared" si="64"/>
        <v>210</v>
      </c>
      <c r="Y1736" s="8">
        <f t="shared" si="65"/>
        <v>0</v>
      </c>
      <c r="Z1736" s="4"/>
    </row>
    <row r="1737" spans="1:26" x14ac:dyDescent="0.25">
      <c r="A1737" s="34">
        <v>17</v>
      </c>
      <c r="B1737" s="31">
        <v>17</v>
      </c>
      <c r="C1737" s="4" t="s">
        <v>3367</v>
      </c>
      <c r="D1737" s="4" t="s">
        <v>3335</v>
      </c>
      <c r="E1737" s="4" t="s">
        <v>3332</v>
      </c>
      <c r="F1737" s="4" t="s">
        <v>2709</v>
      </c>
      <c r="G1737" s="4" t="s">
        <v>3368</v>
      </c>
      <c r="H1737" s="4" t="s">
        <v>245</v>
      </c>
      <c r="I1737" s="24">
        <v>88.8</v>
      </c>
      <c r="J1737" s="24">
        <v>73.7</v>
      </c>
      <c r="K1737" s="24">
        <v>0.8</v>
      </c>
      <c r="L1737" s="24">
        <v>3.8</v>
      </c>
      <c r="N1737" s="24">
        <v>1</v>
      </c>
      <c r="O1737" s="24">
        <v>0.7</v>
      </c>
      <c r="Q1737" s="24">
        <v>3.2</v>
      </c>
      <c r="R1737" s="24">
        <v>0.1</v>
      </c>
      <c r="S1737" s="24">
        <v>2.4</v>
      </c>
      <c r="T1737" s="24">
        <v>3.0999999999999943</v>
      </c>
      <c r="X1737" s="24">
        <f t="shared" si="64"/>
        <v>88.8</v>
      </c>
      <c r="Y1737" s="8">
        <f t="shared" si="65"/>
        <v>0</v>
      </c>
      <c r="Z1737" s="4"/>
    </row>
    <row r="1738" spans="1:26" x14ac:dyDescent="0.25">
      <c r="A1738" s="34">
        <v>3</v>
      </c>
      <c r="B1738" s="31">
        <v>3</v>
      </c>
      <c r="C1738" s="4" t="s">
        <v>3337</v>
      </c>
      <c r="D1738" s="4" t="s">
        <v>3338</v>
      </c>
      <c r="E1738" s="4" t="s">
        <v>3332</v>
      </c>
      <c r="F1738" s="4" t="s">
        <v>2709</v>
      </c>
      <c r="G1738" s="4" t="s">
        <v>3339</v>
      </c>
      <c r="H1738" s="4" t="s">
        <v>245</v>
      </c>
      <c r="I1738" s="24">
        <v>269</v>
      </c>
      <c r="J1738" s="24">
        <v>47.7</v>
      </c>
      <c r="K1738" s="24">
        <v>1.3</v>
      </c>
      <c r="L1738" s="24">
        <v>4.3</v>
      </c>
      <c r="M1738" s="24">
        <v>0.1</v>
      </c>
      <c r="N1738" s="24">
        <v>0.2</v>
      </c>
      <c r="O1738" s="24">
        <v>0.3</v>
      </c>
      <c r="T1738" s="24">
        <v>215.1</v>
      </c>
      <c r="X1738" s="24">
        <f t="shared" si="64"/>
        <v>269</v>
      </c>
      <c r="Y1738" s="8">
        <f t="shared" si="65"/>
        <v>0</v>
      </c>
      <c r="Z1738" s="4"/>
    </row>
    <row r="1739" spans="1:26" x14ac:dyDescent="0.25">
      <c r="A1739" s="34">
        <v>1</v>
      </c>
      <c r="B1739" s="31">
        <v>1</v>
      </c>
      <c r="C1739" s="4" t="s">
        <v>3330</v>
      </c>
      <c r="D1739" s="4" t="s">
        <v>3331</v>
      </c>
      <c r="E1739" s="4" t="s">
        <v>3332</v>
      </c>
      <c r="F1739" s="4" t="s">
        <v>2709</v>
      </c>
      <c r="G1739" s="4" t="s">
        <v>3333</v>
      </c>
      <c r="H1739" s="4" t="s">
        <v>485</v>
      </c>
      <c r="I1739" s="24">
        <v>359</v>
      </c>
      <c r="J1739" s="24">
        <v>62.7</v>
      </c>
      <c r="L1739" s="24">
        <v>4.4000000000000004</v>
      </c>
      <c r="M1739" s="24">
        <v>6.8</v>
      </c>
      <c r="N1739" s="24">
        <v>0.4</v>
      </c>
      <c r="O1739" s="24">
        <v>1.1000000000000001</v>
      </c>
      <c r="Q1739" s="24">
        <v>0.2</v>
      </c>
      <c r="R1739" s="24">
        <v>1.8</v>
      </c>
      <c r="T1739" s="24">
        <v>281.5</v>
      </c>
      <c r="U1739" s="24">
        <v>0.1</v>
      </c>
      <c r="X1739" s="24">
        <f t="shared" si="64"/>
        <v>359</v>
      </c>
      <c r="Y1739" s="8">
        <f t="shared" si="65"/>
        <v>0</v>
      </c>
      <c r="Z1739" s="4"/>
    </row>
    <row r="1740" spans="1:26" x14ac:dyDescent="0.25">
      <c r="A1740" s="34">
        <v>18</v>
      </c>
      <c r="B1740" s="31">
        <v>18</v>
      </c>
      <c r="C1740" s="4" t="s">
        <v>3369</v>
      </c>
      <c r="D1740" s="4" t="s">
        <v>3335</v>
      </c>
      <c r="E1740" s="4" t="s">
        <v>3332</v>
      </c>
      <c r="F1740" s="4" t="s">
        <v>2709</v>
      </c>
      <c r="G1740" s="4" t="s">
        <v>60</v>
      </c>
      <c r="H1740" s="4"/>
      <c r="I1740" s="24">
        <v>73.7</v>
      </c>
      <c r="J1740" s="24">
        <v>67.599999999999994</v>
      </c>
      <c r="K1740" s="24">
        <v>0.6</v>
      </c>
      <c r="L1740" s="24">
        <v>4.9000000000000004</v>
      </c>
      <c r="O1740" s="24">
        <v>0.6</v>
      </c>
      <c r="X1740" s="24">
        <f t="shared" si="64"/>
        <v>73.699999999999989</v>
      </c>
      <c r="Y1740" s="8">
        <f t="shared" si="65"/>
        <v>0</v>
      </c>
      <c r="Z1740" s="4"/>
    </row>
    <row r="1741" spans="1:26" x14ac:dyDescent="0.25">
      <c r="A1741" s="34">
        <v>22</v>
      </c>
      <c r="B1741" s="31">
        <v>22</v>
      </c>
      <c r="C1741" s="4" t="s">
        <v>3376</v>
      </c>
      <c r="D1741" s="4" t="s">
        <v>3362</v>
      </c>
      <c r="E1741" s="4" t="s">
        <v>3332</v>
      </c>
      <c r="F1741" s="4" t="s">
        <v>2709</v>
      </c>
      <c r="G1741" s="4" t="s">
        <v>60</v>
      </c>
      <c r="H1741" s="4"/>
      <c r="I1741" s="24">
        <v>85.1</v>
      </c>
      <c r="J1741" s="24">
        <v>26.1</v>
      </c>
      <c r="K1741" s="24">
        <v>1</v>
      </c>
      <c r="L1741" s="24">
        <v>10</v>
      </c>
      <c r="M1741" s="24">
        <v>0.2</v>
      </c>
      <c r="N1741" s="24">
        <v>0.7</v>
      </c>
      <c r="O1741" s="24">
        <v>0.5</v>
      </c>
      <c r="Q1741" s="24">
        <v>1</v>
      </c>
      <c r="R1741" s="24">
        <v>0.5</v>
      </c>
      <c r="T1741" s="24">
        <v>45.099999999999987</v>
      </c>
      <c r="X1741" s="24">
        <f t="shared" si="64"/>
        <v>85.1</v>
      </c>
      <c r="Y1741" s="8">
        <f t="shared" si="65"/>
        <v>0</v>
      </c>
      <c r="Z1741" s="4"/>
    </row>
    <row r="1742" spans="1:26" x14ac:dyDescent="0.25">
      <c r="A1742" s="34">
        <v>19</v>
      </c>
      <c r="B1742" s="31">
        <v>19</v>
      </c>
      <c r="C1742" s="4" t="s">
        <v>3370</v>
      </c>
      <c r="D1742" s="4" t="s">
        <v>3331</v>
      </c>
      <c r="E1742" s="4" t="s">
        <v>3332</v>
      </c>
      <c r="F1742" s="4" t="s">
        <v>2709</v>
      </c>
      <c r="G1742" s="4" t="s">
        <v>1856</v>
      </c>
      <c r="H1742" s="4" t="s">
        <v>13</v>
      </c>
      <c r="I1742" s="24">
        <v>142.80000000000001</v>
      </c>
      <c r="J1742" s="24">
        <v>93.3</v>
      </c>
      <c r="K1742" s="24">
        <v>1</v>
      </c>
      <c r="L1742" s="24">
        <v>3.1</v>
      </c>
      <c r="N1742" s="24">
        <v>0.6</v>
      </c>
      <c r="O1742" s="24">
        <v>0.6</v>
      </c>
      <c r="P1742" s="24">
        <v>4.5</v>
      </c>
      <c r="Q1742" s="24">
        <v>13.9</v>
      </c>
      <c r="R1742" s="24">
        <v>5.0999999999999996</v>
      </c>
      <c r="T1742" s="24">
        <v>20.700000000000031</v>
      </c>
      <c r="X1742" s="24">
        <f t="shared" si="64"/>
        <v>142.80000000000001</v>
      </c>
      <c r="Y1742" s="8">
        <f t="shared" si="65"/>
        <v>0</v>
      </c>
      <c r="Z1742" s="4"/>
    </row>
    <row r="1743" spans="1:26" x14ac:dyDescent="0.25">
      <c r="A1743" s="34">
        <v>14</v>
      </c>
      <c r="B1743" s="31">
        <v>14</v>
      </c>
      <c r="C1743" s="4" t="s">
        <v>3361</v>
      </c>
      <c r="D1743" s="4" t="s">
        <v>3362</v>
      </c>
      <c r="E1743" s="4" t="s">
        <v>3332</v>
      </c>
      <c r="F1743" s="4" t="s">
        <v>2709</v>
      </c>
      <c r="G1743" s="4" t="s">
        <v>2853</v>
      </c>
      <c r="H1743" s="4" t="s">
        <v>1869</v>
      </c>
      <c r="I1743" s="24">
        <v>488.3</v>
      </c>
      <c r="J1743" s="24">
        <v>83.8</v>
      </c>
      <c r="K1743" s="24">
        <v>1</v>
      </c>
      <c r="L1743" s="24">
        <v>1.6</v>
      </c>
      <c r="M1743" s="24">
        <v>1</v>
      </c>
      <c r="N1743" s="24">
        <v>0.8</v>
      </c>
      <c r="O1743" s="24">
        <v>1.1000000000000001</v>
      </c>
      <c r="P1743" s="24">
        <v>0.1</v>
      </c>
      <c r="Q1743" s="24">
        <v>0.3</v>
      </c>
      <c r="R1743" s="24">
        <v>2.2000000000000002</v>
      </c>
      <c r="T1743" s="24">
        <v>396.40000000000003</v>
      </c>
      <c r="X1743" s="24">
        <f t="shared" si="64"/>
        <v>488.3</v>
      </c>
      <c r="Y1743" s="8">
        <f t="shared" si="65"/>
        <v>0</v>
      </c>
      <c r="Z1743" s="4"/>
    </row>
    <row r="1744" spans="1:26" x14ac:dyDescent="0.25">
      <c r="A1744" s="34">
        <v>13</v>
      </c>
      <c r="B1744" s="31">
        <v>13</v>
      </c>
      <c r="C1744" s="4" t="s">
        <v>3359</v>
      </c>
      <c r="D1744" s="4" t="s">
        <v>3359</v>
      </c>
      <c r="E1744" s="4" t="s">
        <v>3332</v>
      </c>
      <c r="F1744" s="4" t="s">
        <v>2709</v>
      </c>
      <c r="G1744" s="4" t="s">
        <v>3360</v>
      </c>
      <c r="H1744" s="4" t="s">
        <v>369</v>
      </c>
      <c r="I1744" s="24">
        <v>2879.5</v>
      </c>
      <c r="J1744" s="24">
        <v>205.9</v>
      </c>
      <c r="K1744" s="24">
        <v>1.3</v>
      </c>
      <c r="L1744" s="24">
        <v>8.3000000000000007</v>
      </c>
      <c r="M1744" s="24">
        <v>4.3</v>
      </c>
      <c r="N1744" s="24">
        <v>2.7</v>
      </c>
      <c r="O1744" s="24">
        <v>6.5</v>
      </c>
      <c r="Q1744" s="24">
        <v>0.1</v>
      </c>
      <c r="R1744" s="24">
        <v>0.3</v>
      </c>
      <c r="T1744" s="24">
        <v>2637.8</v>
      </c>
      <c r="U1744" s="24">
        <v>12.3</v>
      </c>
      <c r="X1744" s="24">
        <f t="shared" si="64"/>
        <v>2879.5000000000005</v>
      </c>
      <c r="Y1744" s="8">
        <f t="shared" si="65"/>
        <v>0</v>
      </c>
      <c r="Z1744" s="4"/>
    </row>
    <row r="1745" spans="1:26" x14ac:dyDescent="0.25">
      <c r="A1745" s="34">
        <v>10</v>
      </c>
      <c r="B1745" s="31">
        <v>10</v>
      </c>
      <c r="C1745" s="4" t="s">
        <v>3353</v>
      </c>
      <c r="D1745" s="4" t="s">
        <v>3343</v>
      </c>
      <c r="E1745" s="4" t="s">
        <v>3332</v>
      </c>
      <c r="F1745" s="4" t="s">
        <v>2709</v>
      </c>
      <c r="G1745" s="4" t="s">
        <v>3354</v>
      </c>
      <c r="H1745" s="4" t="s">
        <v>3355</v>
      </c>
      <c r="I1745" s="24">
        <v>64.099999999999994</v>
      </c>
      <c r="J1745" s="24">
        <v>58.2</v>
      </c>
      <c r="L1745" s="24">
        <v>0.5</v>
      </c>
      <c r="N1745" s="24">
        <v>0.3</v>
      </c>
      <c r="O1745" s="24">
        <v>1.2</v>
      </c>
      <c r="R1745" s="24">
        <v>0.9</v>
      </c>
      <c r="T1745" s="24">
        <v>3</v>
      </c>
      <c r="X1745" s="24">
        <f t="shared" si="64"/>
        <v>64.099999999999994</v>
      </c>
      <c r="Y1745" s="8">
        <f t="shared" si="65"/>
        <v>0</v>
      </c>
      <c r="Z1745" s="4"/>
    </row>
    <row r="1746" spans="1:26" x14ac:dyDescent="0.25">
      <c r="A1746" s="34">
        <v>2</v>
      </c>
      <c r="B1746" s="31">
        <v>2</v>
      </c>
      <c r="C1746" s="4" t="s">
        <v>3334</v>
      </c>
      <c r="D1746" s="4" t="s">
        <v>3335</v>
      </c>
      <c r="E1746" s="4" t="s">
        <v>3332</v>
      </c>
      <c r="F1746" s="4" t="s">
        <v>2709</v>
      </c>
      <c r="G1746" s="4" t="s">
        <v>3336</v>
      </c>
      <c r="H1746" s="4" t="s">
        <v>1362</v>
      </c>
      <c r="I1746" s="24">
        <v>161</v>
      </c>
      <c r="J1746" s="24">
        <v>97</v>
      </c>
      <c r="K1746" s="24">
        <v>0.1</v>
      </c>
      <c r="L1746" s="24">
        <v>0.1</v>
      </c>
      <c r="M1746" s="24">
        <v>0.2</v>
      </c>
      <c r="N1746" s="24">
        <v>0.5</v>
      </c>
      <c r="O1746" s="24">
        <v>0.7</v>
      </c>
      <c r="R1746" s="24">
        <v>0.8</v>
      </c>
      <c r="T1746" s="24">
        <v>61.400000000000006</v>
      </c>
      <c r="U1746" s="24">
        <v>0.2</v>
      </c>
      <c r="X1746" s="24">
        <f t="shared" si="64"/>
        <v>161</v>
      </c>
      <c r="Y1746" s="8">
        <f t="shared" si="65"/>
        <v>0</v>
      </c>
      <c r="Z1746" s="4"/>
    </row>
    <row r="1747" spans="1:26" x14ac:dyDescent="0.25">
      <c r="A1747" s="34">
        <v>9</v>
      </c>
      <c r="B1747" s="31">
        <v>9</v>
      </c>
      <c r="C1747" s="4" t="s">
        <v>3351</v>
      </c>
      <c r="D1747" s="4" t="s">
        <v>3343</v>
      </c>
      <c r="E1747" s="4" t="s">
        <v>3332</v>
      </c>
      <c r="F1747" s="4" t="s">
        <v>2709</v>
      </c>
      <c r="G1747" s="4" t="s">
        <v>3352</v>
      </c>
      <c r="H1747" s="4" t="s">
        <v>485</v>
      </c>
      <c r="I1747" s="24">
        <v>120.2</v>
      </c>
      <c r="J1747" s="24">
        <v>68.5</v>
      </c>
      <c r="K1747" s="24">
        <v>7.3</v>
      </c>
      <c r="M1747" s="24">
        <v>0.9</v>
      </c>
      <c r="N1747" s="24">
        <v>12.4</v>
      </c>
      <c r="O1747" s="24">
        <v>0.4</v>
      </c>
      <c r="P1747" s="24">
        <v>0.6</v>
      </c>
      <c r="T1747" s="24">
        <v>30.099999999999994</v>
      </c>
      <c r="X1747" s="24">
        <f t="shared" si="64"/>
        <v>120.2</v>
      </c>
      <c r="Y1747" s="8">
        <f t="shared" si="65"/>
        <v>0</v>
      </c>
      <c r="Z1747" s="4"/>
    </row>
    <row r="1748" spans="1:26" x14ac:dyDescent="0.25">
      <c r="A1748" s="34">
        <v>5</v>
      </c>
      <c r="B1748" s="31">
        <v>5</v>
      </c>
      <c r="C1748" s="4" t="s">
        <v>3387</v>
      </c>
      <c r="D1748" s="4" t="s">
        <v>3388</v>
      </c>
      <c r="E1748" s="4" t="s">
        <v>3379</v>
      </c>
      <c r="F1748" s="4" t="s">
        <v>2709</v>
      </c>
      <c r="G1748" s="4" t="s">
        <v>3389</v>
      </c>
      <c r="H1748" s="4" t="s">
        <v>277</v>
      </c>
      <c r="I1748" s="24">
        <v>767.6</v>
      </c>
      <c r="J1748" s="24">
        <v>26.5</v>
      </c>
      <c r="K1748" s="24">
        <v>0.3</v>
      </c>
      <c r="L1748" s="24">
        <v>4.3</v>
      </c>
      <c r="N1748" s="24">
        <v>4.2</v>
      </c>
      <c r="O1748" s="24">
        <v>0.3</v>
      </c>
      <c r="P1748" s="24">
        <v>73.5</v>
      </c>
      <c r="Q1748" s="24">
        <v>0.7</v>
      </c>
      <c r="R1748" s="24">
        <v>0.5</v>
      </c>
      <c r="T1748" s="24">
        <v>657.30000000000007</v>
      </c>
      <c r="X1748" s="24">
        <f t="shared" si="64"/>
        <v>767.6</v>
      </c>
      <c r="Y1748" s="8">
        <f t="shared" si="65"/>
        <v>0</v>
      </c>
      <c r="Z1748" s="4"/>
    </row>
    <row r="1749" spans="1:26" x14ac:dyDescent="0.25">
      <c r="A1749" s="34">
        <v>2</v>
      </c>
      <c r="B1749" s="31">
        <v>2</v>
      </c>
      <c r="C1749" s="4" t="s">
        <v>3381</v>
      </c>
      <c r="D1749" s="4" t="s">
        <v>3382</v>
      </c>
      <c r="E1749" s="4" t="s">
        <v>3379</v>
      </c>
      <c r="F1749" s="4" t="s">
        <v>2709</v>
      </c>
      <c r="G1749" s="4" t="s">
        <v>3383</v>
      </c>
      <c r="H1749" s="4" t="s">
        <v>286</v>
      </c>
      <c r="I1749" s="24">
        <v>234</v>
      </c>
      <c r="J1749" s="24">
        <v>12</v>
      </c>
      <c r="K1749" s="24">
        <v>9</v>
      </c>
      <c r="L1749" s="24">
        <v>77.400000000000006</v>
      </c>
      <c r="O1749" s="24">
        <v>0.3</v>
      </c>
      <c r="Q1749" s="24">
        <v>0.9</v>
      </c>
      <c r="T1749" s="24">
        <v>134.39999999999998</v>
      </c>
      <c r="X1749" s="24">
        <f t="shared" si="64"/>
        <v>234</v>
      </c>
      <c r="Y1749" s="8">
        <f t="shared" si="65"/>
        <v>0</v>
      </c>
      <c r="Z1749" s="4"/>
    </row>
    <row r="1750" spans="1:26" x14ac:dyDescent="0.25">
      <c r="A1750" s="34">
        <v>4</v>
      </c>
      <c r="B1750" s="31">
        <v>4</v>
      </c>
      <c r="C1750" s="4" t="s">
        <v>3386</v>
      </c>
      <c r="D1750" s="4" t="s">
        <v>3386</v>
      </c>
      <c r="E1750" s="4" t="s">
        <v>3379</v>
      </c>
      <c r="F1750" s="4" t="s">
        <v>2709</v>
      </c>
      <c r="G1750" s="4" t="s">
        <v>3383</v>
      </c>
      <c r="H1750" s="4" t="s">
        <v>286</v>
      </c>
      <c r="I1750" s="24">
        <v>183.6</v>
      </c>
      <c r="J1750" s="24">
        <v>44.2</v>
      </c>
      <c r="K1750" s="24">
        <v>21.8</v>
      </c>
      <c r="L1750" s="24">
        <v>4.4000000000000004</v>
      </c>
      <c r="M1750" s="24">
        <v>3.5</v>
      </c>
      <c r="N1750" s="24">
        <v>3.5</v>
      </c>
      <c r="O1750" s="24">
        <v>0.9</v>
      </c>
      <c r="P1750" s="24">
        <v>27.3</v>
      </c>
      <c r="Q1750" s="24">
        <v>2.7</v>
      </c>
      <c r="R1750" s="24">
        <v>0.2</v>
      </c>
      <c r="S1750" s="24">
        <v>0.1</v>
      </c>
      <c r="T1750" s="24">
        <v>74.999999999999986</v>
      </c>
      <c r="X1750" s="24">
        <f t="shared" si="64"/>
        <v>183.6</v>
      </c>
      <c r="Y1750" s="8">
        <f t="shared" si="65"/>
        <v>0</v>
      </c>
      <c r="Z1750" s="4"/>
    </row>
    <row r="1751" spans="1:26" x14ac:dyDescent="0.25">
      <c r="A1751" s="34">
        <v>7</v>
      </c>
      <c r="B1751" s="31">
        <v>7</v>
      </c>
      <c r="C1751" s="4" t="s">
        <v>3392</v>
      </c>
      <c r="D1751" s="4" t="s">
        <v>3386</v>
      </c>
      <c r="E1751" s="4" t="s">
        <v>3379</v>
      </c>
      <c r="F1751" s="4" t="s">
        <v>2709</v>
      </c>
      <c r="G1751" s="4" t="s">
        <v>3383</v>
      </c>
      <c r="H1751" s="4" t="s">
        <v>286</v>
      </c>
      <c r="I1751" s="24">
        <v>152</v>
      </c>
      <c r="K1751" s="24">
        <v>29.1</v>
      </c>
      <c r="L1751" s="24">
        <v>1.2</v>
      </c>
      <c r="O1751" s="24">
        <v>0.1</v>
      </c>
      <c r="Q1751" s="24">
        <v>0.5</v>
      </c>
      <c r="R1751" s="24">
        <v>0.3</v>
      </c>
      <c r="T1751" s="24">
        <v>120.8</v>
      </c>
      <c r="X1751" s="24">
        <f t="shared" si="64"/>
        <v>152</v>
      </c>
      <c r="Y1751" s="8">
        <f t="shared" si="65"/>
        <v>0</v>
      </c>
      <c r="Z1751" s="4"/>
    </row>
    <row r="1752" spans="1:26" x14ac:dyDescent="0.25">
      <c r="A1752" s="34">
        <v>8</v>
      </c>
      <c r="B1752" s="31">
        <v>8</v>
      </c>
      <c r="C1752" s="4" t="s">
        <v>3393</v>
      </c>
      <c r="D1752" s="4" t="s">
        <v>3386</v>
      </c>
      <c r="E1752" s="4" t="s">
        <v>3379</v>
      </c>
      <c r="F1752" s="4" t="s">
        <v>2709</v>
      </c>
      <c r="G1752" s="4" t="s">
        <v>3383</v>
      </c>
      <c r="H1752" s="4" t="s">
        <v>286</v>
      </c>
      <c r="I1752" s="24">
        <v>77.5</v>
      </c>
      <c r="J1752" s="24">
        <v>1.3</v>
      </c>
      <c r="K1752" s="24">
        <v>9.8000000000000007</v>
      </c>
      <c r="L1752" s="24">
        <v>8</v>
      </c>
      <c r="R1752" s="24">
        <v>0.5</v>
      </c>
      <c r="T1752" s="24">
        <v>57.9</v>
      </c>
      <c r="X1752" s="24">
        <f t="shared" si="64"/>
        <v>77.5</v>
      </c>
      <c r="Y1752" s="8">
        <f t="shared" si="65"/>
        <v>0</v>
      </c>
      <c r="Z1752" s="4"/>
    </row>
    <row r="1753" spans="1:26" x14ac:dyDescent="0.25">
      <c r="A1753" s="34">
        <v>9</v>
      </c>
      <c r="B1753" s="31">
        <v>9</v>
      </c>
      <c r="C1753" s="4" t="s">
        <v>3394</v>
      </c>
      <c r="D1753" s="4" t="s">
        <v>3382</v>
      </c>
      <c r="E1753" s="4" t="s">
        <v>3379</v>
      </c>
      <c r="F1753" s="4" t="s">
        <v>2709</v>
      </c>
      <c r="G1753" s="4" t="s">
        <v>3383</v>
      </c>
      <c r="H1753" s="4" t="s">
        <v>286</v>
      </c>
      <c r="I1753" s="24">
        <v>171.6</v>
      </c>
      <c r="K1753" s="24">
        <v>10.1</v>
      </c>
      <c r="L1753" s="24">
        <v>5.9</v>
      </c>
      <c r="R1753" s="24">
        <v>4.3</v>
      </c>
      <c r="T1753" s="24">
        <v>151.29999999999998</v>
      </c>
      <c r="X1753" s="24">
        <f t="shared" si="64"/>
        <v>171.6</v>
      </c>
      <c r="Y1753" s="8">
        <f t="shared" si="65"/>
        <v>0</v>
      </c>
      <c r="Z1753" s="4"/>
    </row>
    <row r="1754" spans="1:26" x14ac:dyDescent="0.25">
      <c r="A1754" s="34">
        <v>10</v>
      </c>
      <c r="B1754" s="31">
        <v>10</v>
      </c>
      <c r="C1754" s="4" t="s">
        <v>3395</v>
      </c>
      <c r="D1754" s="4" t="s">
        <v>3386</v>
      </c>
      <c r="E1754" s="4" t="s">
        <v>3379</v>
      </c>
      <c r="F1754" s="4" t="s">
        <v>2709</v>
      </c>
      <c r="G1754" s="4" t="s">
        <v>3396</v>
      </c>
      <c r="H1754" s="4" t="s">
        <v>3397</v>
      </c>
      <c r="I1754" s="24">
        <v>281.60000000000002</v>
      </c>
      <c r="J1754" s="24">
        <v>8.1</v>
      </c>
      <c r="K1754" s="24">
        <v>5.4</v>
      </c>
      <c r="L1754" s="24">
        <v>0.7</v>
      </c>
      <c r="M1754" s="24">
        <v>1</v>
      </c>
      <c r="O1754" s="24">
        <v>0.5</v>
      </c>
      <c r="T1754" s="24">
        <v>265.20000000000005</v>
      </c>
      <c r="U1754" s="24">
        <v>0.7</v>
      </c>
      <c r="X1754" s="24">
        <f t="shared" si="64"/>
        <v>281.60000000000002</v>
      </c>
      <c r="Y1754" s="8">
        <f t="shared" si="65"/>
        <v>0</v>
      </c>
      <c r="Z1754" s="4"/>
    </row>
    <row r="1755" spans="1:26" x14ac:dyDescent="0.25">
      <c r="A1755" s="34">
        <v>1</v>
      </c>
      <c r="B1755" s="31">
        <v>1</v>
      </c>
      <c r="C1755" s="4" t="s">
        <v>3377</v>
      </c>
      <c r="D1755" s="4" t="s">
        <v>3378</v>
      </c>
      <c r="E1755" s="4" t="s">
        <v>3379</v>
      </c>
      <c r="F1755" s="4" t="s">
        <v>2709</v>
      </c>
      <c r="G1755" s="4" t="s">
        <v>3380</v>
      </c>
      <c r="H1755" s="4" t="s">
        <v>201</v>
      </c>
      <c r="I1755" s="24">
        <v>965.7</v>
      </c>
      <c r="J1755" s="24">
        <v>134.80000000000001</v>
      </c>
      <c r="K1755" s="24">
        <v>4.8</v>
      </c>
      <c r="L1755" s="24">
        <v>65.099999999999994</v>
      </c>
      <c r="M1755" s="24">
        <v>8.6999999999999993</v>
      </c>
      <c r="N1755" s="24">
        <v>2.2999999999999998</v>
      </c>
      <c r="O1755" s="24">
        <v>2</v>
      </c>
      <c r="P1755" s="24">
        <v>0.9</v>
      </c>
      <c r="Q1755" s="24">
        <v>0.8</v>
      </c>
      <c r="R1755" s="24">
        <v>8.3000000000000007</v>
      </c>
      <c r="T1755" s="24">
        <v>735.3</v>
      </c>
      <c r="U1755" s="24">
        <v>2.7</v>
      </c>
      <c r="X1755" s="24">
        <f t="shared" si="64"/>
        <v>965.7</v>
      </c>
      <c r="Y1755" s="8">
        <f t="shared" si="65"/>
        <v>0</v>
      </c>
      <c r="Z1755" s="4"/>
    </row>
    <row r="1756" spans="1:26" ht="30" x14ac:dyDescent="0.25">
      <c r="A1756" s="34">
        <v>11</v>
      </c>
      <c r="B1756" s="31">
        <v>11</v>
      </c>
      <c r="C1756" s="4" t="s">
        <v>3398</v>
      </c>
      <c r="D1756" s="4" t="s">
        <v>3398</v>
      </c>
      <c r="E1756" s="4" t="s">
        <v>3379</v>
      </c>
      <c r="F1756" s="4" t="s">
        <v>2709</v>
      </c>
      <c r="G1756" s="5" t="s">
        <v>3399</v>
      </c>
      <c r="H1756" s="4" t="s">
        <v>176</v>
      </c>
      <c r="I1756" s="24">
        <v>608.4</v>
      </c>
      <c r="J1756" s="24">
        <v>61.1</v>
      </c>
      <c r="K1756" s="24">
        <v>24.5</v>
      </c>
      <c r="L1756" s="24">
        <v>12.9</v>
      </c>
      <c r="M1756" s="24">
        <v>0.4</v>
      </c>
      <c r="O1756" s="24">
        <v>0.9</v>
      </c>
      <c r="Q1756" s="24">
        <v>0.8</v>
      </c>
      <c r="T1756" s="24">
        <v>507.79999999999995</v>
      </c>
      <c r="X1756" s="24">
        <f t="shared" si="64"/>
        <v>608.4</v>
      </c>
      <c r="Y1756" s="8">
        <f t="shared" si="65"/>
        <v>0</v>
      </c>
      <c r="Z1756" s="4"/>
    </row>
    <row r="1757" spans="1:26" x14ac:dyDescent="0.25">
      <c r="A1757" s="34">
        <v>12</v>
      </c>
      <c r="B1757" s="31">
        <v>12</v>
      </c>
      <c r="C1757" s="4" t="s">
        <v>3400</v>
      </c>
      <c r="D1757" s="4" t="s">
        <v>3401</v>
      </c>
      <c r="E1757" s="4" t="s">
        <v>3379</v>
      </c>
      <c r="F1757" s="4" t="s">
        <v>2709</v>
      </c>
      <c r="G1757" s="4" t="s">
        <v>3402</v>
      </c>
      <c r="H1757" s="4" t="s">
        <v>3403</v>
      </c>
      <c r="I1757" s="24">
        <v>892</v>
      </c>
      <c r="J1757" s="24">
        <v>255</v>
      </c>
      <c r="K1757" s="24">
        <v>37</v>
      </c>
      <c r="L1757" s="24">
        <v>31</v>
      </c>
      <c r="M1757" s="24">
        <v>0.5</v>
      </c>
      <c r="O1757" s="24">
        <v>10</v>
      </c>
      <c r="P1757" s="24">
        <v>55</v>
      </c>
      <c r="Q1757" s="24">
        <v>72</v>
      </c>
      <c r="T1757" s="24">
        <v>431.5</v>
      </c>
      <c r="X1757" s="24">
        <f t="shared" si="64"/>
        <v>892</v>
      </c>
      <c r="Y1757" s="8">
        <f t="shared" si="65"/>
        <v>0</v>
      </c>
      <c r="Z1757" s="4"/>
    </row>
    <row r="1758" spans="1:26" x14ac:dyDescent="0.25">
      <c r="A1758" s="34">
        <v>13</v>
      </c>
      <c r="B1758" s="31">
        <v>13</v>
      </c>
      <c r="C1758" s="4" t="s">
        <v>3404</v>
      </c>
      <c r="D1758" s="4" t="s">
        <v>3401</v>
      </c>
      <c r="E1758" s="4" t="s">
        <v>3379</v>
      </c>
      <c r="F1758" s="4" t="s">
        <v>2709</v>
      </c>
      <c r="G1758" s="4" t="s">
        <v>3402</v>
      </c>
      <c r="H1758" s="4" t="s">
        <v>3403</v>
      </c>
      <c r="I1758" s="24">
        <v>441</v>
      </c>
      <c r="J1758" s="24">
        <v>128</v>
      </c>
      <c r="K1758" s="24">
        <v>15</v>
      </c>
      <c r="L1758" s="24">
        <v>9</v>
      </c>
      <c r="N1758" s="24">
        <v>0.7</v>
      </c>
      <c r="O1758" s="24">
        <v>8</v>
      </c>
      <c r="P1758" s="24">
        <v>2</v>
      </c>
      <c r="Q1758" s="24">
        <v>24</v>
      </c>
      <c r="T1758" s="24">
        <v>254.3</v>
      </c>
      <c r="X1758" s="24">
        <f t="shared" si="64"/>
        <v>441</v>
      </c>
      <c r="Y1758" s="8">
        <f t="shared" si="65"/>
        <v>0</v>
      </c>
      <c r="Z1758" s="4"/>
    </row>
    <row r="1759" spans="1:26" x14ac:dyDescent="0.25">
      <c r="A1759" s="34">
        <v>14</v>
      </c>
      <c r="B1759" s="31">
        <v>14</v>
      </c>
      <c r="C1759" s="4" t="s">
        <v>3405</v>
      </c>
      <c r="D1759" s="4" t="s">
        <v>3401</v>
      </c>
      <c r="E1759" s="4" t="s">
        <v>3379</v>
      </c>
      <c r="F1759" s="4" t="s">
        <v>2709</v>
      </c>
      <c r="G1759" s="4" t="s">
        <v>3402</v>
      </c>
      <c r="H1759" s="4" t="s">
        <v>3403</v>
      </c>
      <c r="I1759" s="24">
        <v>142</v>
      </c>
      <c r="J1759" s="24">
        <v>3.6</v>
      </c>
      <c r="K1759" s="24">
        <v>2</v>
      </c>
      <c r="O1759" s="24">
        <v>1.1000000000000001</v>
      </c>
      <c r="Q1759" s="24">
        <v>0.3</v>
      </c>
      <c r="T1759" s="24">
        <v>135</v>
      </c>
      <c r="X1759" s="24">
        <f t="shared" si="64"/>
        <v>142</v>
      </c>
      <c r="Y1759" s="8">
        <f t="shared" si="65"/>
        <v>0</v>
      </c>
      <c r="Z1759" s="4"/>
    </row>
    <row r="1760" spans="1:26" x14ac:dyDescent="0.25">
      <c r="A1760" s="34">
        <v>15</v>
      </c>
      <c r="B1760" s="31">
        <v>15</v>
      </c>
      <c r="C1760" s="4" t="s">
        <v>3401</v>
      </c>
      <c r="D1760" s="4" t="s">
        <v>3401</v>
      </c>
      <c r="E1760" s="4" t="s">
        <v>3379</v>
      </c>
      <c r="F1760" s="4" t="s">
        <v>2709</v>
      </c>
      <c r="G1760" s="4" t="s">
        <v>3402</v>
      </c>
      <c r="H1760" s="4" t="s">
        <v>3403</v>
      </c>
      <c r="I1760" s="24">
        <v>712</v>
      </c>
      <c r="O1760" s="24">
        <v>0.7</v>
      </c>
      <c r="T1760" s="24">
        <v>711.3</v>
      </c>
      <c r="X1760" s="24">
        <f t="shared" si="64"/>
        <v>712</v>
      </c>
      <c r="Y1760" s="8">
        <f t="shared" si="65"/>
        <v>0</v>
      </c>
      <c r="Z1760" s="11"/>
    </row>
    <row r="1761" spans="1:26" x14ac:dyDescent="0.25">
      <c r="A1761" s="34">
        <v>16</v>
      </c>
      <c r="B1761" s="31">
        <v>16</v>
      </c>
      <c r="C1761" s="4" t="s">
        <v>3406</v>
      </c>
      <c r="D1761" s="4" t="s">
        <v>3401</v>
      </c>
      <c r="E1761" s="4" t="s">
        <v>3379</v>
      </c>
      <c r="F1761" s="4" t="s">
        <v>2709</v>
      </c>
      <c r="G1761" s="4" t="s">
        <v>3402</v>
      </c>
      <c r="H1761" s="4" t="s">
        <v>3403</v>
      </c>
      <c r="I1761" s="24">
        <v>187</v>
      </c>
      <c r="K1761" s="24">
        <v>22</v>
      </c>
      <c r="L1761" s="24">
        <v>20</v>
      </c>
      <c r="T1761" s="24">
        <v>145</v>
      </c>
      <c r="X1761" s="24">
        <f t="shared" si="64"/>
        <v>187</v>
      </c>
      <c r="Y1761" s="8">
        <f t="shared" si="65"/>
        <v>0</v>
      </c>
      <c r="Z1761" s="4"/>
    </row>
    <row r="1762" spans="1:26" x14ac:dyDescent="0.25">
      <c r="A1762" s="34">
        <v>6</v>
      </c>
      <c r="B1762" s="31">
        <v>6</v>
      </c>
      <c r="C1762" s="4" t="s">
        <v>3390</v>
      </c>
      <c r="D1762" s="4" t="s">
        <v>3390</v>
      </c>
      <c r="E1762" s="4" t="s">
        <v>3379</v>
      </c>
      <c r="F1762" s="4" t="s">
        <v>2709</v>
      </c>
      <c r="G1762" s="4" t="s">
        <v>3391</v>
      </c>
      <c r="H1762" s="4" t="s">
        <v>277</v>
      </c>
      <c r="I1762" s="24">
        <v>176.6</v>
      </c>
      <c r="J1762" s="24">
        <v>19.8</v>
      </c>
      <c r="K1762" s="24">
        <v>0.6</v>
      </c>
      <c r="L1762" s="24">
        <v>1.5</v>
      </c>
      <c r="M1762" s="24">
        <v>1.9</v>
      </c>
      <c r="O1762" s="24">
        <v>0.6</v>
      </c>
      <c r="R1762" s="24">
        <v>0.9</v>
      </c>
      <c r="T1762" s="24">
        <v>151.30000000000001</v>
      </c>
      <c r="X1762" s="24">
        <f t="shared" si="64"/>
        <v>176.60000000000002</v>
      </c>
      <c r="Y1762" s="8">
        <f t="shared" si="65"/>
        <v>0</v>
      </c>
      <c r="Z1762" s="4"/>
    </row>
    <row r="1763" spans="1:26" x14ac:dyDescent="0.25">
      <c r="A1763" s="34">
        <v>3</v>
      </c>
      <c r="B1763" s="31">
        <v>3</v>
      </c>
      <c r="C1763" s="4" t="s">
        <v>3384</v>
      </c>
      <c r="D1763" s="4" t="s">
        <v>3378</v>
      </c>
      <c r="E1763" s="4" t="s">
        <v>3379</v>
      </c>
      <c r="F1763" s="4" t="s">
        <v>2709</v>
      </c>
      <c r="G1763" s="4" t="s">
        <v>3385</v>
      </c>
      <c r="H1763" s="4" t="s">
        <v>2584</v>
      </c>
      <c r="I1763" s="24">
        <v>251.9</v>
      </c>
      <c r="J1763" s="24">
        <v>57.2</v>
      </c>
      <c r="L1763" s="24">
        <v>7.2</v>
      </c>
      <c r="M1763" s="24">
        <v>0.3</v>
      </c>
      <c r="N1763" s="24">
        <v>2</v>
      </c>
      <c r="O1763" s="24">
        <v>0.6</v>
      </c>
      <c r="P1763" s="24">
        <v>0.5</v>
      </c>
      <c r="Q1763" s="24">
        <v>0.5</v>
      </c>
      <c r="R1763" s="24">
        <v>1.8</v>
      </c>
      <c r="T1763" s="24">
        <v>181.8</v>
      </c>
      <c r="X1763" s="24">
        <f t="shared" si="64"/>
        <v>251.9</v>
      </c>
      <c r="Y1763" s="8">
        <f t="shared" si="65"/>
        <v>0</v>
      </c>
      <c r="Z1763" s="4"/>
    </row>
    <row r="1764" spans="1:26" x14ac:dyDescent="0.25">
      <c r="A1764" s="34">
        <v>26</v>
      </c>
      <c r="B1764" s="31">
        <v>27</v>
      </c>
      <c r="C1764" s="4" t="s">
        <v>3449</v>
      </c>
      <c r="D1764" s="4" t="s">
        <v>3432</v>
      </c>
      <c r="E1764" s="4" t="s">
        <v>3409</v>
      </c>
      <c r="F1764" s="4" t="s">
        <v>2709</v>
      </c>
      <c r="G1764" s="4" t="s">
        <v>3450</v>
      </c>
      <c r="H1764" s="4" t="s">
        <v>358</v>
      </c>
      <c r="I1764" s="24">
        <v>118</v>
      </c>
      <c r="J1764" s="24">
        <v>94</v>
      </c>
      <c r="K1764" s="24">
        <v>11.4</v>
      </c>
      <c r="L1764" s="24">
        <v>0.8</v>
      </c>
      <c r="O1764" s="24">
        <v>11.8</v>
      </c>
      <c r="X1764" s="24">
        <f t="shared" si="64"/>
        <v>118</v>
      </c>
      <c r="Y1764" s="8">
        <f t="shared" si="65"/>
        <v>0</v>
      </c>
      <c r="Z1764" s="4"/>
    </row>
    <row r="1765" spans="1:26" x14ac:dyDescent="0.25">
      <c r="A1765" s="34">
        <v>27</v>
      </c>
      <c r="B1765" s="31">
        <v>29</v>
      </c>
      <c r="C1765" s="4" t="s">
        <v>3451</v>
      </c>
      <c r="D1765" s="4" t="s">
        <v>3432</v>
      </c>
      <c r="E1765" s="4" t="s">
        <v>3409</v>
      </c>
      <c r="F1765" s="4" t="s">
        <v>2709</v>
      </c>
      <c r="G1765" s="4" t="s">
        <v>3450</v>
      </c>
      <c r="H1765" s="4" t="s">
        <v>358</v>
      </c>
      <c r="I1765" s="24">
        <v>326</v>
      </c>
      <c r="J1765" s="24">
        <v>238</v>
      </c>
      <c r="K1765" s="24">
        <v>47.3</v>
      </c>
      <c r="L1765" s="24">
        <v>9.1999999999999993</v>
      </c>
      <c r="O1765" s="24">
        <v>14.8</v>
      </c>
      <c r="R1765" s="24">
        <v>6.7</v>
      </c>
      <c r="T1765" s="24">
        <v>10</v>
      </c>
      <c r="X1765" s="24">
        <f t="shared" si="64"/>
        <v>326</v>
      </c>
      <c r="Y1765" s="8">
        <f t="shared" si="65"/>
        <v>0</v>
      </c>
      <c r="Z1765" s="4"/>
    </row>
    <row r="1766" spans="1:26" x14ac:dyDescent="0.25">
      <c r="A1766" s="34">
        <v>12</v>
      </c>
      <c r="B1766" s="31">
        <v>13</v>
      </c>
      <c r="C1766" s="4" t="s">
        <v>3414</v>
      </c>
      <c r="D1766" s="4" t="s">
        <v>3414</v>
      </c>
      <c r="E1766" s="4" t="s">
        <v>3409</v>
      </c>
      <c r="F1766" s="4" t="s">
        <v>2709</v>
      </c>
      <c r="G1766" s="4" t="s">
        <v>15456</v>
      </c>
      <c r="H1766" s="4"/>
      <c r="I1766" s="24">
        <v>368.6</v>
      </c>
      <c r="J1766" s="24">
        <v>303.60000000000002</v>
      </c>
      <c r="K1766" s="24">
        <v>13</v>
      </c>
      <c r="L1766" s="24">
        <v>43.8</v>
      </c>
      <c r="Q1766" s="24">
        <v>8.1999999999999993</v>
      </c>
      <c r="X1766" s="24">
        <f t="shared" si="64"/>
        <v>368.6</v>
      </c>
      <c r="Y1766" s="8">
        <f t="shared" si="65"/>
        <v>0</v>
      </c>
      <c r="Z1766" s="4"/>
    </row>
    <row r="1767" spans="1:26" x14ac:dyDescent="0.25">
      <c r="A1767" s="34">
        <v>8</v>
      </c>
      <c r="B1767" s="31">
        <v>9</v>
      </c>
      <c r="C1767" s="4" t="s">
        <v>3419</v>
      </c>
      <c r="D1767" s="4" t="s">
        <v>3414</v>
      </c>
      <c r="E1767" s="4" t="s">
        <v>3409</v>
      </c>
      <c r="F1767" s="4" t="s">
        <v>2709</v>
      </c>
      <c r="G1767" s="4" t="s">
        <v>2039</v>
      </c>
      <c r="H1767" s="4" t="s">
        <v>429</v>
      </c>
      <c r="I1767" s="24">
        <v>161.1</v>
      </c>
      <c r="J1767" s="24">
        <v>154.4</v>
      </c>
      <c r="L1767" s="24">
        <v>0.8</v>
      </c>
      <c r="O1767" s="24">
        <v>2.5</v>
      </c>
      <c r="P1767" s="24">
        <v>2.7</v>
      </c>
      <c r="Q1767" s="24">
        <v>0.7</v>
      </c>
      <c r="X1767" s="24">
        <f t="shared" si="64"/>
        <v>161.1</v>
      </c>
      <c r="Y1767" s="8">
        <f t="shared" si="65"/>
        <v>0</v>
      </c>
      <c r="Z1767" s="4"/>
    </row>
    <row r="1768" spans="1:26" x14ac:dyDescent="0.25">
      <c r="A1768" s="34">
        <v>2</v>
      </c>
      <c r="B1768" s="31">
        <v>2</v>
      </c>
      <c r="C1768" s="4" t="s">
        <v>3411</v>
      </c>
      <c r="D1768" s="4" t="s">
        <v>3408</v>
      </c>
      <c r="E1768" s="4" t="s">
        <v>3409</v>
      </c>
      <c r="F1768" s="4" t="s">
        <v>2709</v>
      </c>
      <c r="G1768" s="4" t="s">
        <v>3412</v>
      </c>
      <c r="H1768" s="4" t="s">
        <v>540</v>
      </c>
      <c r="I1768" s="24">
        <v>67.7</v>
      </c>
      <c r="J1768" s="24">
        <v>58.4</v>
      </c>
      <c r="K1768" s="24">
        <v>1.7</v>
      </c>
      <c r="L1768" s="24">
        <v>4.3</v>
      </c>
      <c r="Q1768" s="24">
        <v>0.9</v>
      </c>
      <c r="R1768" s="24">
        <v>2.4</v>
      </c>
      <c r="X1768" s="24">
        <f t="shared" si="64"/>
        <v>67.700000000000017</v>
      </c>
      <c r="Y1768" s="8">
        <f t="shared" si="65"/>
        <v>0</v>
      </c>
      <c r="Z1768" s="4"/>
    </row>
    <row r="1769" spans="1:26" x14ac:dyDescent="0.25">
      <c r="A1769" s="34">
        <v>20</v>
      </c>
      <c r="B1769" s="31">
        <v>21</v>
      </c>
      <c r="C1769" s="4" t="s">
        <v>3439</v>
      </c>
      <c r="D1769" s="4" t="s">
        <v>3436</v>
      </c>
      <c r="E1769" s="4" t="s">
        <v>3409</v>
      </c>
      <c r="F1769" s="4" t="s">
        <v>2709</v>
      </c>
      <c r="G1769" s="4" t="s">
        <v>875</v>
      </c>
      <c r="H1769" s="4" t="s">
        <v>377</v>
      </c>
      <c r="I1769" s="24">
        <v>184.4</v>
      </c>
      <c r="J1769" s="24">
        <v>130.80000000000001</v>
      </c>
      <c r="K1769" s="24">
        <v>12.4</v>
      </c>
      <c r="L1769" s="24">
        <v>36.200000000000003</v>
      </c>
      <c r="O1769" s="24">
        <v>1.8</v>
      </c>
      <c r="Q1769" s="24">
        <v>1.2</v>
      </c>
      <c r="R1769" s="24">
        <v>2</v>
      </c>
      <c r="X1769" s="24">
        <f t="shared" si="64"/>
        <v>184.40000000000003</v>
      </c>
      <c r="Y1769" s="8">
        <f t="shared" si="65"/>
        <v>0</v>
      </c>
      <c r="Z1769" s="4"/>
    </row>
    <row r="1770" spans="1:26" x14ac:dyDescent="0.25">
      <c r="A1770" s="34">
        <v>11</v>
      </c>
      <c r="B1770" s="31">
        <v>12</v>
      </c>
      <c r="C1770" s="4" t="s">
        <v>3424</v>
      </c>
      <c r="D1770" s="4" t="s">
        <v>3408</v>
      </c>
      <c r="E1770" s="4" t="s">
        <v>3409</v>
      </c>
      <c r="F1770" s="4" t="s">
        <v>2709</v>
      </c>
      <c r="G1770" s="4" t="s">
        <v>3425</v>
      </c>
      <c r="H1770" s="4" t="s">
        <v>2658</v>
      </c>
      <c r="I1770" s="24">
        <v>113.8</v>
      </c>
      <c r="J1770" s="24">
        <v>108.3</v>
      </c>
      <c r="M1770" s="24">
        <v>0.2</v>
      </c>
      <c r="N1770" s="24">
        <v>0.8</v>
      </c>
      <c r="O1770" s="24">
        <v>0.7</v>
      </c>
      <c r="P1770" s="24">
        <v>0.2</v>
      </c>
      <c r="R1770" s="24">
        <v>3.6</v>
      </c>
      <c r="X1770" s="24">
        <f t="shared" si="64"/>
        <v>113.8</v>
      </c>
      <c r="Y1770" s="8">
        <f t="shared" si="65"/>
        <v>0</v>
      </c>
      <c r="Z1770" s="4"/>
    </row>
    <row r="1771" spans="1:26" x14ac:dyDescent="0.25">
      <c r="A1771" s="34">
        <v>15</v>
      </c>
      <c r="B1771" s="31">
        <v>16</v>
      </c>
      <c r="C1771" s="4" t="s">
        <v>3429</v>
      </c>
      <c r="D1771" s="4" t="s">
        <v>248</v>
      </c>
      <c r="E1771" s="4" t="s">
        <v>3409</v>
      </c>
      <c r="F1771" s="4" t="s">
        <v>2709</v>
      </c>
      <c r="G1771" s="4" t="s">
        <v>3430</v>
      </c>
      <c r="H1771" s="4" t="s">
        <v>85</v>
      </c>
      <c r="I1771" s="24">
        <v>90.4</v>
      </c>
      <c r="J1771" s="24">
        <v>61.5</v>
      </c>
      <c r="K1771" s="24">
        <v>12</v>
      </c>
      <c r="L1771" s="24">
        <v>3.2</v>
      </c>
      <c r="M1771" s="24">
        <v>1.4</v>
      </c>
      <c r="O1771" s="24">
        <v>4.2</v>
      </c>
      <c r="P1771" s="24">
        <v>2</v>
      </c>
      <c r="Q1771" s="24">
        <v>0.1</v>
      </c>
      <c r="R1771" s="24">
        <v>4.2</v>
      </c>
      <c r="U1771" s="24">
        <v>1.8</v>
      </c>
      <c r="X1771" s="24">
        <f t="shared" si="64"/>
        <v>90.4</v>
      </c>
      <c r="Y1771" s="8">
        <f t="shared" si="65"/>
        <v>0</v>
      </c>
      <c r="Z1771" s="4"/>
    </row>
    <row r="1772" spans="1:26" x14ac:dyDescent="0.25">
      <c r="A1772" s="34">
        <v>6</v>
      </c>
      <c r="B1772" s="31">
        <v>7</v>
      </c>
      <c r="C1772" s="4" t="s">
        <v>3408</v>
      </c>
      <c r="D1772" s="4" t="s">
        <v>3408</v>
      </c>
      <c r="E1772" s="4" t="s">
        <v>3409</v>
      </c>
      <c r="F1772" s="4" t="s">
        <v>2709</v>
      </c>
      <c r="G1772" s="4" t="s">
        <v>1666</v>
      </c>
      <c r="H1772" s="4" t="s">
        <v>2597</v>
      </c>
      <c r="I1772" s="24">
        <v>225.1</v>
      </c>
      <c r="J1772" s="24">
        <v>190.7</v>
      </c>
      <c r="K1772" s="24">
        <v>2.2000000000000002</v>
      </c>
      <c r="L1772" s="24">
        <v>16</v>
      </c>
      <c r="M1772" s="24">
        <v>0.2</v>
      </c>
      <c r="N1772" s="24">
        <v>5</v>
      </c>
      <c r="O1772" s="24">
        <v>1.5</v>
      </c>
      <c r="P1772" s="24">
        <v>0.8</v>
      </c>
      <c r="Q1772" s="24">
        <v>0.5</v>
      </c>
      <c r="R1772" s="24">
        <v>6</v>
      </c>
      <c r="S1772" s="24">
        <v>0.3</v>
      </c>
      <c r="U1772" s="24">
        <v>1.9</v>
      </c>
      <c r="X1772" s="24">
        <f t="shared" si="64"/>
        <v>225.1</v>
      </c>
      <c r="Y1772" s="8">
        <f t="shared" si="65"/>
        <v>0</v>
      </c>
      <c r="Z1772" s="4"/>
    </row>
    <row r="1773" spans="1:26" x14ac:dyDescent="0.25">
      <c r="A1773" s="34">
        <v>10</v>
      </c>
      <c r="B1773" s="31">
        <v>11</v>
      </c>
      <c r="C1773" s="4" t="s">
        <v>3422</v>
      </c>
      <c r="D1773" s="4" t="s">
        <v>1242</v>
      </c>
      <c r="E1773" s="4" t="s">
        <v>3409</v>
      </c>
      <c r="F1773" s="4" t="s">
        <v>2709</v>
      </c>
      <c r="G1773" s="4" t="s">
        <v>3423</v>
      </c>
      <c r="H1773" s="4"/>
      <c r="I1773" s="24">
        <v>167.4</v>
      </c>
      <c r="J1773" s="24">
        <v>138.9</v>
      </c>
      <c r="K1773" s="24">
        <v>21.6</v>
      </c>
      <c r="O1773" s="24">
        <v>4.7</v>
      </c>
      <c r="R1773" s="24">
        <v>1.3</v>
      </c>
      <c r="S1773" s="24">
        <v>0.9</v>
      </c>
      <c r="X1773" s="24">
        <f t="shared" si="64"/>
        <v>167.4</v>
      </c>
      <c r="Y1773" s="8">
        <f t="shared" si="65"/>
        <v>0</v>
      </c>
      <c r="Z1773" s="4"/>
    </row>
    <row r="1774" spans="1:26" x14ac:dyDescent="0.25">
      <c r="A1774" s="34">
        <v>17</v>
      </c>
      <c r="B1774" s="31">
        <v>18</v>
      </c>
      <c r="C1774" s="4" t="s">
        <v>3434</v>
      </c>
      <c r="D1774" s="4" t="s">
        <v>3432</v>
      </c>
      <c r="E1774" s="4" t="s">
        <v>3409</v>
      </c>
      <c r="F1774" s="4" t="s">
        <v>2709</v>
      </c>
      <c r="G1774" s="4" t="s">
        <v>3435</v>
      </c>
      <c r="H1774" s="4"/>
      <c r="I1774" s="24">
        <v>168.2</v>
      </c>
      <c r="J1774" s="24">
        <v>161.6</v>
      </c>
      <c r="O1774" s="24">
        <v>1.1000000000000001</v>
      </c>
      <c r="P1774" s="24">
        <v>0.6</v>
      </c>
      <c r="R1774" s="24">
        <v>3.6</v>
      </c>
      <c r="U1774" s="24">
        <v>1.3</v>
      </c>
      <c r="X1774" s="24">
        <f t="shared" si="64"/>
        <v>168.2</v>
      </c>
      <c r="Y1774" s="8">
        <f t="shared" si="65"/>
        <v>0</v>
      </c>
      <c r="Z1774" s="4"/>
    </row>
    <row r="1775" spans="1:26" x14ac:dyDescent="0.25">
      <c r="A1775" s="34">
        <v>9</v>
      </c>
      <c r="B1775" s="31">
        <v>10</v>
      </c>
      <c r="C1775" s="4" t="s">
        <v>3420</v>
      </c>
      <c r="D1775" s="4" t="s">
        <v>3414</v>
      </c>
      <c r="E1775" s="4" t="s">
        <v>3409</v>
      </c>
      <c r="F1775" s="4" t="s">
        <v>2709</v>
      </c>
      <c r="G1775" s="4" t="s">
        <v>3421</v>
      </c>
      <c r="H1775" s="4" t="s">
        <v>409</v>
      </c>
      <c r="I1775" s="24">
        <v>219.7</v>
      </c>
      <c r="J1775" s="24">
        <v>199.5</v>
      </c>
      <c r="L1775" s="24">
        <v>13.9</v>
      </c>
      <c r="P1775" s="24">
        <v>4.8</v>
      </c>
      <c r="Q1775" s="24">
        <v>1.5</v>
      </c>
      <c r="X1775" s="24">
        <f t="shared" si="64"/>
        <v>219.70000000000002</v>
      </c>
      <c r="Y1775" s="8">
        <f t="shared" si="65"/>
        <v>0</v>
      </c>
      <c r="Z1775" s="4"/>
    </row>
    <row r="1776" spans="1:26" x14ac:dyDescent="0.25">
      <c r="A1776" s="34">
        <v>13</v>
      </c>
      <c r="B1776" s="31">
        <v>14</v>
      </c>
      <c r="C1776" s="4" t="s">
        <v>3426</v>
      </c>
      <c r="D1776" s="4" t="s">
        <v>3414</v>
      </c>
      <c r="E1776" s="4" t="s">
        <v>3409</v>
      </c>
      <c r="F1776" s="4" t="s">
        <v>2709</v>
      </c>
      <c r="G1776" s="4" t="s">
        <v>3427</v>
      </c>
      <c r="H1776" s="4" t="s">
        <v>441</v>
      </c>
      <c r="I1776" s="24">
        <v>237</v>
      </c>
      <c r="J1776" s="24">
        <v>225.5</v>
      </c>
      <c r="L1776" s="24">
        <v>2</v>
      </c>
      <c r="O1776" s="24">
        <v>5</v>
      </c>
      <c r="Q1776" s="24">
        <v>1.1000000000000001</v>
      </c>
      <c r="R1776" s="24">
        <v>3.4</v>
      </c>
      <c r="X1776" s="24">
        <f t="shared" si="64"/>
        <v>237</v>
      </c>
      <c r="Y1776" s="8">
        <f t="shared" si="65"/>
        <v>0</v>
      </c>
      <c r="Z1776" s="4"/>
    </row>
    <row r="1777" spans="1:26" x14ac:dyDescent="0.25">
      <c r="A1777" s="34">
        <v>19</v>
      </c>
      <c r="B1777" s="31">
        <v>20</v>
      </c>
      <c r="C1777" s="4" t="s">
        <v>3438</v>
      </c>
      <c r="D1777" s="4" t="s">
        <v>3436</v>
      </c>
      <c r="E1777" s="4" t="s">
        <v>3409</v>
      </c>
      <c r="F1777" s="4" t="s">
        <v>2709</v>
      </c>
      <c r="G1777" s="5" t="s">
        <v>2484</v>
      </c>
      <c r="H1777" s="4" t="s">
        <v>471</v>
      </c>
      <c r="I1777" s="24">
        <v>143</v>
      </c>
      <c r="J1777" s="24">
        <v>118.6</v>
      </c>
      <c r="L1777" s="24">
        <v>9.6</v>
      </c>
      <c r="O1777" s="24">
        <v>3.7</v>
      </c>
      <c r="Q1777" s="24">
        <v>9.5</v>
      </c>
      <c r="R1777" s="24">
        <v>1.6</v>
      </c>
      <c r="X1777" s="24">
        <f t="shared" si="64"/>
        <v>142.99999999999997</v>
      </c>
      <c r="Y1777" s="8">
        <f t="shared" si="65"/>
        <v>0</v>
      </c>
      <c r="Z1777" s="4"/>
    </row>
    <row r="1778" spans="1:26" x14ac:dyDescent="0.25">
      <c r="A1778" s="34">
        <v>18</v>
      </c>
      <c r="B1778" s="31">
        <v>19</v>
      </c>
      <c r="C1778" s="4" t="s">
        <v>105</v>
      </c>
      <c r="D1778" s="4" t="s">
        <v>3436</v>
      </c>
      <c r="E1778" s="4" t="s">
        <v>3409</v>
      </c>
      <c r="F1778" s="4" t="s">
        <v>2709</v>
      </c>
      <c r="G1778" s="4" t="s">
        <v>3437</v>
      </c>
      <c r="H1778" s="4" t="s">
        <v>292</v>
      </c>
      <c r="I1778" s="24">
        <v>162</v>
      </c>
      <c r="J1778" s="24">
        <v>139.80000000000001</v>
      </c>
      <c r="L1778" s="24">
        <v>17.399999999999999</v>
      </c>
      <c r="Q1778" s="24">
        <v>1.3</v>
      </c>
      <c r="R1778" s="24">
        <v>3.5</v>
      </c>
      <c r="X1778" s="24">
        <f t="shared" si="64"/>
        <v>162.00000000000003</v>
      </c>
      <c r="Y1778" s="8">
        <f t="shared" si="65"/>
        <v>0</v>
      </c>
      <c r="Z1778" s="4"/>
    </row>
    <row r="1779" spans="1:26" x14ac:dyDescent="0.25">
      <c r="A1779" s="34">
        <v>16</v>
      </c>
      <c r="B1779" s="31">
        <v>17</v>
      </c>
      <c r="C1779" s="4" t="s">
        <v>3431</v>
      </c>
      <c r="D1779" s="4" t="s">
        <v>3432</v>
      </c>
      <c r="E1779" s="4" t="s">
        <v>3409</v>
      </c>
      <c r="F1779" s="4" t="s">
        <v>2709</v>
      </c>
      <c r="G1779" s="4" t="s">
        <v>3433</v>
      </c>
      <c r="H1779" s="4" t="s">
        <v>485</v>
      </c>
      <c r="I1779" s="24">
        <v>162.80000000000001</v>
      </c>
      <c r="J1779" s="24">
        <v>152</v>
      </c>
      <c r="M1779" s="24">
        <v>1.7</v>
      </c>
      <c r="O1779" s="24">
        <v>2.4</v>
      </c>
      <c r="P1779" s="24">
        <v>0.3</v>
      </c>
      <c r="Q1779" s="24">
        <v>4.2</v>
      </c>
      <c r="R1779" s="24">
        <v>2.2000000000000002</v>
      </c>
      <c r="X1779" s="24">
        <f t="shared" si="64"/>
        <v>162.79999999999998</v>
      </c>
      <c r="Y1779" s="8">
        <f t="shared" si="65"/>
        <v>0</v>
      </c>
      <c r="Z1779" s="4"/>
    </row>
    <row r="1780" spans="1:26" x14ac:dyDescent="0.25">
      <c r="A1780" s="34">
        <v>21</v>
      </c>
      <c r="B1780" s="31">
        <v>22</v>
      </c>
      <c r="C1780" s="4" t="s">
        <v>3440</v>
      </c>
      <c r="D1780" s="4" t="s">
        <v>1242</v>
      </c>
      <c r="E1780" s="4" t="s">
        <v>3409</v>
      </c>
      <c r="F1780" s="4" t="s">
        <v>2709</v>
      </c>
      <c r="G1780" s="4" t="s">
        <v>2429</v>
      </c>
      <c r="H1780" s="4" t="s">
        <v>13</v>
      </c>
      <c r="I1780" s="24">
        <v>275.3</v>
      </c>
      <c r="J1780" s="24">
        <v>205.3</v>
      </c>
      <c r="K1780" s="24">
        <v>50</v>
      </c>
      <c r="L1780" s="24">
        <v>10</v>
      </c>
      <c r="M1780" s="24">
        <v>5</v>
      </c>
      <c r="N1780" s="24">
        <v>5</v>
      </c>
      <c r="X1780" s="24">
        <f t="shared" si="64"/>
        <v>275.3</v>
      </c>
      <c r="Y1780" s="8">
        <f t="shared" si="65"/>
        <v>0</v>
      </c>
      <c r="Z1780" s="4"/>
    </row>
    <row r="1781" spans="1:26" x14ac:dyDescent="0.25">
      <c r="A1781" s="34">
        <v>4</v>
      </c>
      <c r="B1781" s="31">
        <v>5</v>
      </c>
      <c r="C1781" s="4" t="s">
        <v>3416</v>
      </c>
      <c r="D1781" s="4" t="s">
        <v>3414</v>
      </c>
      <c r="E1781" s="4" t="s">
        <v>3409</v>
      </c>
      <c r="F1781" s="4" t="s">
        <v>2709</v>
      </c>
      <c r="G1781" s="4" t="s">
        <v>2178</v>
      </c>
      <c r="H1781" s="4" t="s">
        <v>279</v>
      </c>
      <c r="I1781" s="24">
        <v>310</v>
      </c>
      <c r="J1781" s="24">
        <v>287.7</v>
      </c>
      <c r="M1781" s="24">
        <v>1.2</v>
      </c>
      <c r="N1781" s="24">
        <v>0.8</v>
      </c>
      <c r="O1781" s="24">
        <v>5</v>
      </c>
      <c r="P1781" s="24">
        <v>1.1000000000000001</v>
      </c>
      <c r="Q1781" s="24">
        <v>2.9</v>
      </c>
      <c r="R1781" s="24">
        <v>6.5</v>
      </c>
      <c r="U1781" s="24">
        <v>4.8</v>
      </c>
      <c r="X1781" s="24">
        <f t="shared" ref="X1781:X1844" si="66">SUM(J1781:W1781)</f>
        <v>310</v>
      </c>
      <c r="Y1781" s="8">
        <f t="shared" ref="Y1781:Y1844" si="67">I1781-X1781</f>
        <v>0</v>
      </c>
      <c r="Z1781" s="4"/>
    </row>
    <row r="1782" spans="1:26" x14ac:dyDescent="0.25">
      <c r="A1782" s="34">
        <v>3</v>
      </c>
      <c r="B1782" s="31">
        <v>4</v>
      </c>
      <c r="C1782" s="4" t="s">
        <v>3413</v>
      </c>
      <c r="D1782" s="4" t="s">
        <v>3414</v>
      </c>
      <c r="E1782" s="4" t="s">
        <v>3409</v>
      </c>
      <c r="F1782" s="4" t="s">
        <v>2709</v>
      </c>
      <c r="G1782" s="4" t="s">
        <v>3415</v>
      </c>
      <c r="H1782" s="4" t="s">
        <v>19</v>
      </c>
      <c r="I1782" s="24">
        <v>335.5</v>
      </c>
      <c r="J1782" s="24">
        <v>308.8</v>
      </c>
      <c r="N1782" s="24">
        <v>2.6</v>
      </c>
      <c r="O1782" s="24">
        <v>9.6999999999999993</v>
      </c>
      <c r="Q1782" s="24">
        <v>12.4</v>
      </c>
      <c r="U1782" s="24">
        <v>2</v>
      </c>
      <c r="X1782" s="24">
        <f t="shared" si="66"/>
        <v>335.5</v>
      </c>
      <c r="Y1782" s="8">
        <f t="shared" si="67"/>
        <v>0</v>
      </c>
      <c r="Z1782" s="4"/>
    </row>
    <row r="1783" spans="1:26" x14ac:dyDescent="0.25">
      <c r="A1783" s="34">
        <v>5</v>
      </c>
      <c r="B1783" s="31">
        <v>6</v>
      </c>
      <c r="C1783" s="4" t="s">
        <v>2180</v>
      </c>
      <c r="D1783" s="4" t="s">
        <v>3414</v>
      </c>
      <c r="E1783" s="4" t="s">
        <v>3409</v>
      </c>
      <c r="F1783" s="4" t="s">
        <v>2709</v>
      </c>
      <c r="G1783" s="4" t="s">
        <v>3415</v>
      </c>
      <c r="H1783" s="4" t="s">
        <v>19</v>
      </c>
      <c r="I1783" s="24">
        <v>115.9</v>
      </c>
      <c r="J1783" s="24">
        <v>109.3</v>
      </c>
      <c r="O1783" s="24">
        <v>3.7</v>
      </c>
      <c r="Q1783" s="24">
        <v>1</v>
      </c>
      <c r="R1783" s="24">
        <v>1.9</v>
      </c>
      <c r="X1783" s="24">
        <f t="shared" si="66"/>
        <v>115.9</v>
      </c>
      <c r="Y1783" s="8">
        <f t="shared" si="67"/>
        <v>0</v>
      </c>
      <c r="Z1783" s="4"/>
    </row>
    <row r="1784" spans="1:26" x14ac:dyDescent="0.25">
      <c r="A1784" s="34">
        <v>23</v>
      </c>
      <c r="B1784" s="31">
        <v>24</v>
      </c>
      <c r="C1784" s="4" t="s">
        <v>3443</v>
      </c>
      <c r="D1784" s="4" t="s">
        <v>3442</v>
      </c>
      <c r="E1784" s="4" t="s">
        <v>3409</v>
      </c>
      <c r="F1784" s="4" t="s">
        <v>2709</v>
      </c>
      <c r="G1784" s="4" t="s">
        <v>3444</v>
      </c>
      <c r="H1784" s="4" t="s">
        <v>3445</v>
      </c>
      <c r="I1784" s="24">
        <v>163.19999999999999</v>
      </c>
      <c r="J1784" s="24">
        <v>158.30000000000001</v>
      </c>
      <c r="Q1784" s="24">
        <v>0.6</v>
      </c>
      <c r="R1784" s="24">
        <v>2.2999999999999998</v>
      </c>
      <c r="U1784" s="24">
        <v>2</v>
      </c>
      <c r="X1784" s="24">
        <f t="shared" si="66"/>
        <v>163.20000000000002</v>
      </c>
      <c r="Y1784" s="8">
        <f t="shared" si="67"/>
        <v>0</v>
      </c>
      <c r="Z1784" s="4"/>
    </row>
    <row r="1785" spans="1:26" x14ac:dyDescent="0.25">
      <c r="A1785" s="34">
        <v>24</v>
      </c>
      <c r="B1785" s="31">
        <v>25</v>
      </c>
      <c r="C1785" s="4" t="s">
        <v>3446</v>
      </c>
      <c r="D1785" s="4" t="s">
        <v>3417</v>
      </c>
      <c r="E1785" s="4" t="s">
        <v>3409</v>
      </c>
      <c r="F1785" s="4" t="s">
        <v>2709</v>
      </c>
      <c r="G1785" s="4" t="s">
        <v>15482</v>
      </c>
      <c r="H1785" s="4"/>
      <c r="I1785" s="24">
        <v>58.7</v>
      </c>
      <c r="J1785" s="24">
        <v>35.200000000000003</v>
      </c>
      <c r="K1785" s="24">
        <v>1.4</v>
      </c>
      <c r="L1785" s="24">
        <v>3.7</v>
      </c>
      <c r="M1785" s="24">
        <v>0.1</v>
      </c>
      <c r="N1785" s="24">
        <v>14.9</v>
      </c>
      <c r="O1785" s="24">
        <v>0.8</v>
      </c>
      <c r="P1785" s="24">
        <v>1</v>
      </c>
      <c r="Q1785" s="24">
        <v>0.8</v>
      </c>
      <c r="R1785" s="24">
        <v>0.7</v>
      </c>
      <c r="S1785" s="24">
        <v>0.1</v>
      </c>
      <c r="X1785" s="24">
        <f t="shared" si="66"/>
        <v>58.7</v>
      </c>
      <c r="Y1785" s="8">
        <f t="shared" si="67"/>
        <v>0</v>
      </c>
      <c r="Z1785" s="4"/>
    </row>
    <row r="1786" spans="1:26" x14ac:dyDescent="0.25">
      <c r="A1786" s="34">
        <v>25</v>
      </c>
      <c r="B1786" s="31">
        <v>26</v>
      </c>
      <c r="C1786" s="4" t="s">
        <v>3447</v>
      </c>
      <c r="D1786" s="4" t="s">
        <v>3448</v>
      </c>
      <c r="E1786" s="4" t="s">
        <v>3409</v>
      </c>
      <c r="F1786" s="4" t="s">
        <v>2709</v>
      </c>
      <c r="G1786" s="4" t="s">
        <v>45</v>
      </c>
      <c r="H1786" s="4"/>
      <c r="I1786" s="24">
        <v>18.8</v>
      </c>
      <c r="J1786" s="24">
        <v>18.2</v>
      </c>
      <c r="L1786" s="24">
        <v>0.6</v>
      </c>
      <c r="X1786" s="24">
        <f t="shared" si="66"/>
        <v>18.8</v>
      </c>
      <c r="Y1786" s="8">
        <f t="shared" si="67"/>
        <v>0</v>
      </c>
      <c r="Z1786" s="4"/>
    </row>
    <row r="1787" spans="1:26" x14ac:dyDescent="0.25">
      <c r="A1787" s="34">
        <v>1</v>
      </c>
      <c r="B1787" s="31">
        <v>1</v>
      </c>
      <c r="C1787" s="4" t="s">
        <v>3407</v>
      </c>
      <c r="D1787" s="4" t="s">
        <v>3408</v>
      </c>
      <c r="E1787" s="4" t="s">
        <v>3409</v>
      </c>
      <c r="F1787" s="4" t="s">
        <v>2709</v>
      </c>
      <c r="G1787" s="4" t="s">
        <v>3410</v>
      </c>
      <c r="H1787" s="4" t="s">
        <v>245</v>
      </c>
      <c r="I1787" s="24">
        <v>58.7</v>
      </c>
      <c r="J1787" s="24">
        <v>54</v>
      </c>
      <c r="L1787" s="24">
        <v>1.8</v>
      </c>
      <c r="O1787" s="24">
        <v>0.9</v>
      </c>
      <c r="Q1787" s="24">
        <v>0.8</v>
      </c>
      <c r="R1787" s="24">
        <v>1.2</v>
      </c>
      <c r="X1787" s="24">
        <f t="shared" si="66"/>
        <v>58.699999999999996</v>
      </c>
      <c r="Y1787" s="8">
        <f t="shared" si="67"/>
        <v>0</v>
      </c>
      <c r="Z1787" s="4"/>
    </row>
    <row r="1788" spans="1:26" x14ac:dyDescent="0.25">
      <c r="A1788" s="34">
        <v>28</v>
      </c>
      <c r="B1788" s="31">
        <v>31</v>
      </c>
      <c r="C1788" s="4" t="s">
        <v>3452</v>
      </c>
      <c r="D1788" s="4" t="s">
        <v>3453</v>
      </c>
      <c r="E1788" s="4" t="s">
        <v>3409</v>
      </c>
      <c r="F1788" s="4" t="s">
        <v>2709</v>
      </c>
      <c r="G1788" s="4" t="s">
        <v>3454</v>
      </c>
      <c r="H1788" s="4"/>
      <c r="I1788" s="24">
        <v>87.9</v>
      </c>
      <c r="O1788" s="24">
        <v>87.9</v>
      </c>
      <c r="X1788" s="24">
        <f t="shared" si="66"/>
        <v>87.9</v>
      </c>
      <c r="Y1788" s="8">
        <f t="shared" si="67"/>
        <v>0</v>
      </c>
      <c r="Z1788" s="4"/>
    </row>
    <row r="1789" spans="1:26" x14ac:dyDescent="0.25">
      <c r="A1789" s="34">
        <v>29</v>
      </c>
      <c r="B1789" s="31">
        <v>32</v>
      </c>
      <c r="C1789" s="4" t="s">
        <v>3455</v>
      </c>
      <c r="D1789" s="4" t="s">
        <v>3456</v>
      </c>
      <c r="E1789" s="4" t="s">
        <v>3409</v>
      </c>
      <c r="F1789" s="4" t="s">
        <v>2709</v>
      </c>
      <c r="G1789" s="4" t="s">
        <v>3454</v>
      </c>
      <c r="H1789" s="4"/>
      <c r="I1789" s="24">
        <v>64.8</v>
      </c>
      <c r="J1789" s="24">
        <v>64.8</v>
      </c>
      <c r="X1789" s="24">
        <f t="shared" si="66"/>
        <v>64.8</v>
      </c>
      <c r="Y1789" s="8">
        <f t="shared" si="67"/>
        <v>0</v>
      </c>
      <c r="Z1789" s="4"/>
    </row>
    <row r="1790" spans="1:26" x14ac:dyDescent="0.25">
      <c r="A1790" s="34">
        <v>14</v>
      </c>
      <c r="B1790" s="31">
        <v>15</v>
      </c>
      <c r="C1790" s="4" t="s">
        <v>248</v>
      </c>
      <c r="D1790" s="4" t="s">
        <v>248</v>
      </c>
      <c r="E1790" s="4" t="s">
        <v>3409</v>
      </c>
      <c r="F1790" s="4" t="s">
        <v>2709</v>
      </c>
      <c r="G1790" s="4" t="s">
        <v>3428</v>
      </c>
      <c r="H1790" s="4"/>
      <c r="I1790" s="24">
        <v>133.9</v>
      </c>
      <c r="J1790" s="24">
        <v>98.1</v>
      </c>
      <c r="K1790" s="24">
        <v>26.1</v>
      </c>
      <c r="L1790" s="24">
        <v>2.4</v>
      </c>
      <c r="O1790" s="24">
        <v>3.2</v>
      </c>
      <c r="R1790" s="24">
        <v>4.0999999999999996</v>
      </c>
      <c r="X1790" s="24">
        <f t="shared" si="66"/>
        <v>133.89999999999998</v>
      </c>
      <c r="Y1790" s="8">
        <f t="shared" si="67"/>
        <v>0</v>
      </c>
      <c r="Z1790" s="11"/>
    </row>
    <row r="1791" spans="1:26" x14ac:dyDescent="0.25">
      <c r="A1791" s="34">
        <v>7</v>
      </c>
      <c r="B1791" s="31">
        <v>8</v>
      </c>
      <c r="C1791" s="4" t="s">
        <v>2747</v>
      </c>
      <c r="D1791" s="4" t="s">
        <v>3417</v>
      </c>
      <c r="E1791" s="4" t="s">
        <v>3409</v>
      </c>
      <c r="F1791" s="4" t="s">
        <v>2709</v>
      </c>
      <c r="G1791" s="4" t="s">
        <v>687</v>
      </c>
      <c r="H1791" s="4" t="s">
        <v>3418</v>
      </c>
      <c r="I1791" s="24">
        <v>110.1</v>
      </c>
      <c r="J1791" s="24">
        <v>106.3</v>
      </c>
      <c r="L1791" s="24">
        <v>0.8</v>
      </c>
      <c r="Q1791" s="24">
        <v>0.5</v>
      </c>
      <c r="R1791" s="24">
        <v>2.5</v>
      </c>
      <c r="X1791" s="24">
        <f t="shared" si="66"/>
        <v>110.1</v>
      </c>
      <c r="Y1791" s="8">
        <f t="shared" si="67"/>
        <v>0</v>
      </c>
      <c r="Z1791" s="4"/>
    </row>
    <row r="1792" spans="1:26" x14ac:dyDescent="0.25">
      <c r="A1792" s="34">
        <v>22</v>
      </c>
      <c r="B1792" s="31">
        <v>23</v>
      </c>
      <c r="C1792" s="4" t="s">
        <v>3441</v>
      </c>
      <c r="D1792" s="4" t="s">
        <v>3442</v>
      </c>
      <c r="E1792" s="4" t="s">
        <v>3409</v>
      </c>
      <c r="F1792" s="4" t="s">
        <v>2709</v>
      </c>
      <c r="G1792" s="4" t="s">
        <v>459</v>
      </c>
      <c r="H1792" s="4" t="s">
        <v>1797</v>
      </c>
      <c r="I1792" s="24">
        <v>105.2</v>
      </c>
      <c r="J1792" s="24">
        <v>87.3</v>
      </c>
      <c r="K1792" s="24">
        <v>5.5</v>
      </c>
      <c r="L1792" s="24">
        <v>2.6</v>
      </c>
      <c r="P1792" s="24">
        <v>6.9</v>
      </c>
      <c r="Q1792" s="24">
        <v>2.2000000000000002</v>
      </c>
      <c r="T1792" s="24">
        <v>0.7</v>
      </c>
      <c r="X1792" s="24">
        <f t="shared" si="66"/>
        <v>105.2</v>
      </c>
      <c r="Y1792" s="8">
        <f t="shared" si="67"/>
        <v>0</v>
      </c>
      <c r="Z1792" s="11"/>
    </row>
    <row r="1793" spans="1:26" x14ac:dyDescent="0.25">
      <c r="A1793" s="34">
        <v>43</v>
      </c>
      <c r="B1793" s="31">
        <v>47</v>
      </c>
      <c r="C1793" s="4" t="s">
        <v>3532</v>
      </c>
      <c r="D1793" s="4" t="s">
        <v>3489</v>
      </c>
      <c r="E1793" s="4" t="s">
        <v>3458</v>
      </c>
      <c r="F1793" s="4" t="s">
        <v>2709</v>
      </c>
      <c r="G1793" s="4" t="s">
        <v>1477</v>
      </c>
      <c r="H1793" s="4"/>
      <c r="I1793" s="24">
        <v>57.9</v>
      </c>
      <c r="J1793" s="24">
        <v>53.1</v>
      </c>
      <c r="K1793" s="24">
        <v>2.1</v>
      </c>
      <c r="L1793" s="24">
        <v>2.7</v>
      </c>
      <c r="X1793" s="24">
        <f t="shared" si="66"/>
        <v>57.900000000000006</v>
      </c>
      <c r="Y1793" s="8">
        <f t="shared" si="67"/>
        <v>0</v>
      </c>
      <c r="Z1793" s="4"/>
    </row>
    <row r="1794" spans="1:26" x14ac:dyDescent="0.25">
      <c r="A1794" s="34">
        <v>42</v>
      </c>
      <c r="B1794" s="31">
        <v>46</v>
      </c>
      <c r="C1794" s="4" t="s">
        <v>2356</v>
      </c>
      <c r="D1794" s="4" t="s">
        <v>3479</v>
      </c>
      <c r="E1794" s="4" t="s">
        <v>3458</v>
      </c>
      <c r="F1794" s="4" t="s">
        <v>2709</v>
      </c>
      <c r="G1794" s="4" t="s">
        <v>1192</v>
      </c>
      <c r="H1794" s="4" t="s">
        <v>10</v>
      </c>
      <c r="I1794" s="24">
        <v>353.5</v>
      </c>
      <c r="J1794" s="24">
        <v>23.1</v>
      </c>
      <c r="K1794" s="24">
        <v>2</v>
      </c>
      <c r="N1794" s="24">
        <v>0.7</v>
      </c>
      <c r="O1794" s="24">
        <v>0.5</v>
      </c>
      <c r="R1794" s="24">
        <v>0.2</v>
      </c>
      <c r="T1794" s="24">
        <v>327</v>
      </c>
      <c r="X1794" s="24">
        <f t="shared" si="66"/>
        <v>353.5</v>
      </c>
      <c r="Y1794" s="8">
        <f t="shared" si="67"/>
        <v>0</v>
      </c>
      <c r="Z1794" s="4"/>
    </row>
    <row r="1795" spans="1:26" x14ac:dyDescent="0.25">
      <c r="A1795" s="34">
        <v>25</v>
      </c>
      <c r="B1795" s="31">
        <v>27</v>
      </c>
      <c r="C1795" s="4" t="s">
        <v>3496</v>
      </c>
      <c r="D1795" s="4" t="s">
        <v>3493</v>
      </c>
      <c r="E1795" s="4" t="s">
        <v>3458</v>
      </c>
      <c r="F1795" s="4" t="s">
        <v>2709</v>
      </c>
      <c r="G1795" s="4" t="s">
        <v>3497</v>
      </c>
      <c r="H1795" s="4" t="s">
        <v>3498</v>
      </c>
      <c r="I1795" s="24">
        <v>170.2</v>
      </c>
      <c r="J1795" s="24">
        <v>72.599999999999994</v>
      </c>
      <c r="K1795" s="24">
        <v>7.5</v>
      </c>
      <c r="L1795" s="24">
        <v>3</v>
      </c>
      <c r="O1795" s="24">
        <v>1.3</v>
      </c>
      <c r="T1795" s="24">
        <v>84</v>
      </c>
      <c r="W1795" s="24">
        <v>1.8</v>
      </c>
      <c r="X1795" s="24">
        <f t="shared" si="66"/>
        <v>170.2</v>
      </c>
      <c r="Y1795" s="8">
        <f t="shared" si="67"/>
        <v>0</v>
      </c>
      <c r="Z1795" s="4"/>
    </row>
    <row r="1796" spans="1:26" x14ac:dyDescent="0.25">
      <c r="A1796" s="34">
        <v>30</v>
      </c>
      <c r="B1796" s="31">
        <v>33</v>
      </c>
      <c r="C1796" s="4" t="s">
        <v>3508</v>
      </c>
      <c r="D1796" s="4" t="s">
        <v>3503</v>
      </c>
      <c r="E1796" s="4" t="s">
        <v>3458</v>
      </c>
      <c r="F1796" s="4" t="s">
        <v>2709</v>
      </c>
      <c r="G1796" s="4" t="s">
        <v>3509</v>
      </c>
      <c r="H1796" s="4" t="s">
        <v>230</v>
      </c>
      <c r="I1796" s="24">
        <v>78.5</v>
      </c>
      <c r="J1796" s="24">
        <v>43.9</v>
      </c>
      <c r="L1796" s="24">
        <v>7.4</v>
      </c>
      <c r="M1796" s="24">
        <v>1</v>
      </c>
      <c r="O1796" s="24">
        <v>1.6</v>
      </c>
      <c r="Q1796" s="24">
        <v>2.2999999999999998</v>
      </c>
      <c r="T1796" s="24">
        <v>21.5</v>
      </c>
      <c r="W1796" s="24">
        <v>0.8</v>
      </c>
      <c r="X1796" s="24">
        <f t="shared" si="66"/>
        <v>78.499999999999986</v>
      </c>
      <c r="Y1796" s="8">
        <f t="shared" si="67"/>
        <v>0</v>
      </c>
      <c r="Z1796" s="4"/>
    </row>
    <row r="1797" spans="1:26" x14ac:dyDescent="0.25">
      <c r="A1797" s="34">
        <v>19</v>
      </c>
      <c r="B1797" s="31">
        <v>21</v>
      </c>
      <c r="C1797" s="4" t="s">
        <v>3484</v>
      </c>
      <c r="D1797" s="4" t="s">
        <v>3479</v>
      </c>
      <c r="E1797" s="4" t="s">
        <v>3458</v>
      </c>
      <c r="F1797" s="4" t="s">
        <v>2709</v>
      </c>
      <c r="G1797" s="4" t="s">
        <v>3485</v>
      </c>
      <c r="H1797" s="4" t="s">
        <v>109</v>
      </c>
      <c r="I1797" s="24">
        <v>193.8</v>
      </c>
      <c r="J1797" s="24">
        <v>148.07</v>
      </c>
      <c r="K1797" s="24">
        <v>7.5</v>
      </c>
      <c r="L1797" s="24">
        <v>1.4</v>
      </c>
      <c r="O1797" s="24">
        <v>0.03</v>
      </c>
      <c r="T1797" s="24">
        <v>34</v>
      </c>
      <c r="W1797" s="24">
        <v>2.8</v>
      </c>
      <c r="X1797" s="24">
        <f t="shared" si="66"/>
        <v>193.8</v>
      </c>
      <c r="Y1797" s="8">
        <f t="shared" si="67"/>
        <v>0</v>
      </c>
      <c r="Z1797" s="4"/>
    </row>
    <row r="1798" spans="1:26" x14ac:dyDescent="0.25">
      <c r="A1798" s="34">
        <v>27</v>
      </c>
      <c r="B1798" s="31">
        <v>29</v>
      </c>
      <c r="C1798" s="4" t="s">
        <v>3501</v>
      </c>
      <c r="D1798" s="4" t="s">
        <v>3493</v>
      </c>
      <c r="E1798" s="4" t="s">
        <v>3458</v>
      </c>
      <c r="F1798" s="4" t="s">
        <v>2709</v>
      </c>
      <c r="G1798" s="4" t="s">
        <v>3502</v>
      </c>
      <c r="H1798" s="4" t="s">
        <v>237</v>
      </c>
      <c r="I1798" s="24">
        <v>159.80000000000001</v>
      </c>
      <c r="J1798" s="24">
        <v>119.8</v>
      </c>
      <c r="K1798" s="24">
        <v>5.3</v>
      </c>
      <c r="L1798" s="24">
        <v>22.9</v>
      </c>
      <c r="N1798" s="24">
        <v>1.8</v>
      </c>
      <c r="O1798" s="24">
        <v>1.3</v>
      </c>
      <c r="P1798" s="24">
        <v>1</v>
      </c>
      <c r="R1798" s="24">
        <v>2.7</v>
      </c>
      <c r="T1798" s="24">
        <v>5</v>
      </c>
      <c r="X1798" s="24">
        <f t="shared" si="66"/>
        <v>159.80000000000001</v>
      </c>
      <c r="Y1798" s="8">
        <f t="shared" si="67"/>
        <v>0</v>
      </c>
      <c r="Z1798" s="4"/>
    </row>
    <row r="1799" spans="1:26" x14ac:dyDescent="0.25">
      <c r="A1799" s="34">
        <v>28</v>
      </c>
      <c r="B1799" s="31">
        <v>30</v>
      </c>
      <c r="C1799" s="4" t="s">
        <v>3503</v>
      </c>
      <c r="D1799" s="4" t="s">
        <v>3503</v>
      </c>
      <c r="E1799" s="4" t="s">
        <v>3458</v>
      </c>
      <c r="F1799" s="4" t="s">
        <v>2709</v>
      </c>
      <c r="G1799" s="4" t="s">
        <v>3504</v>
      </c>
      <c r="H1799" s="4" t="s">
        <v>3505</v>
      </c>
      <c r="I1799" s="24">
        <v>66.900000000000006</v>
      </c>
      <c r="J1799" s="24">
        <v>46.3</v>
      </c>
      <c r="K1799" s="24">
        <v>5.9</v>
      </c>
      <c r="L1799" s="24">
        <v>3.6</v>
      </c>
      <c r="O1799" s="24">
        <v>3.6</v>
      </c>
      <c r="P1799" s="24">
        <v>0.5</v>
      </c>
      <c r="Q1799" s="24">
        <v>1.9</v>
      </c>
      <c r="R1799" s="24">
        <v>1</v>
      </c>
      <c r="W1799" s="24">
        <v>4.0999999999999996</v>
      </c>
      <c r="X1799" s="24">
        <f t="shared" si="66"/>
        <v>66.899999999999991</v>
      </c>
      <c r="Y1799" s="8">
        <f t="shared" si="67"/>
        <v>0</v>
      </c>
      <c r="Z1799" s="4"/>
    </row>
    <row r="1800" spans="1:26" x14ac:dyDescent="0.25">
      <c r="A1800" s="34">
        <v>35</v>
      </c>
      <c r="B1800" s="31">
        <v>38</v>
      </c>
      <c r="C1800" s="4" t="s">
        <v>3516</v>
      </c>
      <c r="D1800" s="4" t="s">
        <v>3489</v>
      </c>
      <c r="E1800" s="4" t="s">
        <v>3458</v>
      </c>
      <c r="F1800" s="4" t="s">
        <v>2709</v>
      </c>
      <c r="G1800" s="4" t="s">
        <v>3517</v>
      </c>
      <c r="H1800" s="4" t="s">
        <v>2140</v>
      </c>
      <c r="I1800" s="24">
        <v>66.5</v>
      </c>
      <c r="J1800" s="24">
        <v>51</v>
      </c>
      <c r="K1800" s="24">
        <v>0.9</v>
      </c>
      <c r="L1800" s="24">
        <v>3.2</v>
      </c>
      <c r="M1800" s="24">
        <v>4.4000000000000004</v>
      </c>
      <c r="O1800" s="24">
        <v>2.5</v>
      </c>
      <c r="P1800" s="24">
        <v>1.4</v>
      </c>
      <c r="Q1800" s="24">
        <v>0.6</v>
      </c>
      <c r="T1800" s="24">
        <v>2.5</v>
      </c>
      <c r="X1800" s="24">
        <f t="shared" si="66"/>
        <v>66.5</v>
      </c>
      <c r="Y1800" s="8">
        <f t="shared" si="67"/>
        <v>0</v>
      </c>
      <c r="Z1800" s="4"/>
    </row>
    <row r="1801" spans="1:26" x14ac:dyDescent="0.25">
      <c r="A1801" s="34">
        <v>20</v>
      </c>
      <c r="B1801" s="31">
        <v>22</v>
      </c>
      <c r="C1801" s="4" t="s">
        <v>2939</v>
      </c>
      <c r="D1801" s="4" t="s">
        <v>3479</v>
      </c>
      <c r="E1801" s="4" t="s">
        <v>3458</v>
      </c>
      <c r="F1801" s="4" t="s">
        <v>2709</v>
      </c>
      <c r="G1801" s="4" t="s">
        <v>3486</v>
      </c>
      <c r="H1801" s="4" t="s">
        <v>39</v>
      </c>
      <c r="I1801" s="24">
        <v>53.6</v>
      </c>
      <c r="J1801" s="24">
        <v>49.5</v>
      </c>
      <c r="O1801" s="24">
        <v>1.8</v>
      </c>
      <c r="T1801" s="24">
        <v>1.2</v>
      </c>
      <c r="W1801" s="24">
        <v>1.1000000000000001</v>
      </c>
      <c r="X1801" s="24">
        <f t="shared" si="66"/>
        <v>53.6</v>
      </c>
      <c r="Y1801" s="8">
        <f t="shared" si="67"/>
        <v>0</v>
      </c>
      <c r="Z1801" s="4"/>
    </row>
    <row r="1802" spans="1:26" x14ac:dyDescent="0.25">
      <c r="A1802" s="34">
        <v>31</v>
      </c>
      <c r="B1802" s="31">
        <v>34</v>
      </c>
      <c r="C1802" s="4" t="s">
        <v>3510</v>
      </c>
      <c r="D1802" s="4" t="s">
        <v>3503</v>
      </c>
      <c r="E1802" s="4" t="s">
        <v>3458</v>
      </c>
      <c r="F1802" s="4" t="s">
        <v>2709</v>
      </c>
      <c r="G1802" s="4" t="s">
        <v>3511</v>
      </c>
      <c r="H1802" s="4"/>
      <c r="I1802" s="24">
        <v>115.3</v>
      </c>
      <c r="J1802" s="24">
        <v>104.2</v>
      </c>
      <c r="K1802" s="24">
        <v>5.5</v>
      </c>
      <c r="L1802" s="24">
        <v>1.7</v>
      </c>
      <c r="O1802" s="24">
        <v>2.7</v>
      </c>
      <c r="Q1802" s="24">
        <v>1.2</v>
      </c>
      <c r="X1802" s="24">
        <f t="shared" si="66"/>
        <v>115.30000000000001</v>
      </c>
      <c r="Y1802" s="8">
        <f t="shared" si="67"/>
        <v>0</v>
      </c>
      <c r="Z1802" s="4"/>
    </row>
    <row r="1803" spans="1:26" x14ac:dyDescent="0.25">
      <c r="A1803" s="34">
        <v>21</v>
      </c>
      <c r="B1803" s="31">
        <v>23</v>
      </c>
      <c r="C1803" s="4" t="s">
        <v>2566</v>
      </c>
      <c r="D1803" s="4" t="s">
        <v>3479</v>
      </c>
      <c r="E1803" s="4" t="s">
        <v>3458</v>
      </c>
      <c r="F1803" s="4" t="s">
        <v>2709</v>
      </c>
      <c r="G1803" s="4" t="s">
        <v>3487</v>
      </c>
      <c r="H1803" s="4" t="s">
        <v>292</v>
      </c>
      <c r="I1803" s="24">
        <v>277</v>
      </c>
      <c r="J1803" s="24">
        <v>103.7</v>
      </c>
      <c r="K1803" s="24">
        <v>18.7</v>
      </c>
      <c r="L1803" s="24">
        <v>13.9</v>
      </c>
      <c r="N1803" s="24">
        <v>9</v>
      </c>
      <c r="O1803" s="24">
        <v>2</v>
      </c>
      <c r="R1803" s="24">
        <v>0.7</v>
      </c>
      <c r="T1803" s="24">
        <v>127</v>
      </c>
      <c r="W1803" s="24">
        <v>2</v>
      </c>
      <c r="X1803" s="24">
        <f t="shared" si="66"/>
        <v>277</v>
      </c>
      <c r="Y1803" s="8">
        <f t="shared" si="67"/>
        <v>0</v>
      </c>
      <c r="Z1803" s="11"/>
    </row>
    <row r="1804" spans="1:26" x14ac:dyDescent="0.25">
      <c r="A1804" s="34">
        <v>36</v>
      </c>
      <c r="B1804" s="31">
        <v>39</v>
      </c>
      <c r="C1804" s="4" t="s">
        <v>3518</v>
      </c>
      <c r="D1804" s="4" t="s">
        <v>3519</v>
      </c>
      <c r="E1804" s="4" t="s">
        <v>3458</v>
      </c>
      <c r="F1804" s="4" t="s">
        <v>2709</v>
      </c>
      <c r="G1804" s="4" t="s">
        <v>3520</v>
      </c>
      <c r="H1804" s="4" t="s">
        <v>19</v>
      </c>
      <c r="I1804" s="24">
        <v>219.5</v>
      </c>
      <c r="J1804" s="24">
        <v>76.5</v>
      </c>
      <c r="K1804" s="24">
        <v>11.7</v>
      </c>
      <c r="M1804" s="24">
        <v>2</v>
      </c>
      <c r="O1804" s="24">
        <v>1.5</v>
      </c>
      <c r="P1804" s="24">
        <v>3</v>
      </c>
      <c r="T1804" s="24">
        <v>124.5</v>
      </c>
      <c r="W1804" s="24">
        <v>0.3</v>
      </c>
      <c r="X1804" s="24">
        <f t="shared" si="66"/>
        <v>219.5</v>
      </c>
      <c r="Y1804" s="8">
        <f t="shared" si="67"/>
        <v>0</v>
      </c>
      <c r="Z1804" s="4"/>
    </row>
    <row r="1805" spans="1:26" x14ac:dyDescent="0.25">
      <c r="A1805" s="34">
        <v>29</v>
      </c>
      <c r="B1805" s="31">
        <v>32</v>
      </c>
      <c r="C1805" s="4" t="s">
        <v>3506</v>
      </c>
      <c r="D1805" s="4" t="s">
        <v>3503</v>
      </c>
      <c r="E1805" s="4" t="s">
        <v>3458</v>
      </c>
      <c r="F1805" s="4" t="s">
        <v>2709</v>
      </c>
      <c r="G1805" s="4" t="s">
        <v>3507</v>
      </c>
      <c r="H1805" s="4" t="s">
        <v>19</v>
      </c>
      <c r="I1805" s="24">
        <v>179.5</v>
      </c>
      <c r="J1805" s="24">
        <v>111</v>
      </c>
      <c r="K1805" s="24">
        <v>4.2</v>
      </c>
      <c r="L1805" s="24">
        <v>2.8</v>
      </c>
      <c r="O1805" s="24">
        <v>3.4</v>
      </c>
      <c r="Q1805" s="24">
        <v>2.8</v>
      </c>
      <c r="T1805" s="24">
        <v>55.3</v>
      </c>
      <c r="X1805" s="24">
        <f t="shared" si="66"/>
        <v>179.5</v>
      </c>
      <c r="Y1805" s="8">
        <f t="shared" si="67"/>
        <v>0</v>
      </c>
      <c r="Z1805" s="4"/>
    </row>
    <row r="1806" spans="1:26" x14ac:dyDescent="0.25">
      <c r="A1806" s="34">
        <v>16</v>
      </c>
      <c r="B1806" s="31">
        <v>18</v>
      </c>
      <c r="C1806" s="4" t="s">
        <v>3477</v>
      </c>
      <c r="D1806" s="4" t="s">
        <v>3468</v>
      </c>
      <c r="E1806" s="4" t="s">
        <v>3458</v>
      </c>
      <c r="F1806" s="4" t="s">
        <v>2709</v>
      </c>
      <c r="G1806" s="4" t="s">
        <v>3478</v>
      </c>
      <c r="H1806" s="4" t="s">
        <v>176</v>
      </c>
      <c r="I1806" s="24">
        <v>51.8</v>
      </c>
      <c r="J1806" s="24">
        <v>36.299999999999997</v>
      </c>
      <c r="K1806" s="24">
        <v>4.9000000000000004</v>
      </c>
      <c r="L1806" s="24">
        <v>0.5</v>
      </c>
      <c r="M1806" s="24">
        <v>5</v>
      </c>
      <c r="O1806" s="24">
        <v>4.5999999999999996</v>
      </c>
      <c r="Q1806" s="24">
        <v>0.5</v>
      </c>
      <c r="R1806" s="24">
        <v>0.3</v>
      </c>
      <c r="X1806" s="24">
        <f t="shared" si="66"/>
        <v>52.099999999999994</v>
      </c>
      <c r="Y1806" s="8">
        <f t="shared" si="67"/>
        <v>-0.29999999999999716</v>
      </c>
      <c r="Z1806" s="4"/>
    </row>
    <row r="1807" spans="1:26" x14ac:dyDescent="0.25">
      <c r="A1807" s="34">
        <v>37</v>
      </c>
      <c r="B1807" s="31">
        <v>40</v>
      </c>
      <c r="C1807" s="4" t="s">
        <v>3521</v>
      </c>
      <c r="D1807" s="4" t="s">
        <v>3519</v>
      </c>
      <c r="E1807" s="4" t="s">
        <v>3458</v>
      </c>
      <c r="F1807" s="4" t="s">
        <v>2709</v>
      </c>
      <c r="G1807" s="4" t="s">
        <v>3522</v>
      </c>
      <c r="H1807" s="4" t="s">
        <v>3523</v>
      </c>
      <c r="I1807" s="24">
        <v>209.1</v>
      </c>
      <c r="J1807" s="24">
        <v>102</v>
      </c>
      <c r="K1807" s="24">
        <v>5.9</v>
      </c>
      <c r="N1807" s="24">
        <v>0.2</v>
      </c>
      <c r="O1807" s="24">
        <v>4</v>
      </c>
      <c r="R1807" s="24">
        <v>1.9</v>
      </c>
      <c r="T1807" s="24">
        <v>97</v>
      </c>
      <c r="X1807" s="24">
        <f t="shared" si="66"/>
        <v>211</v>
      </c>
      <c r="Y1807" s="8">
        <f t="shared" si="67"/>
        <v>-1.9000000000000057</v>
      </c>
      <c r="Z1807" s="4"/>
    </row>
    <row r="1808" spans="1:26" x14ac:dyDescent="0.25">
      <c r="A1808" s="34">
        <v>38</v>
      </c>
      <c r="B1808" s="31">
        <v>41</v>
      </c>
      <c r="C1808" s="4" t="s">
        <v>3524</v>
      </c>
      <c r="D1808" s="4" t="s">
        <v>3519</v>
      </c>
      <c r="E1808" s="4" t="s">
        <v>3458</v>
      </c>
      <c r="F1808" s="4" t="s">
        <v>2709</v>
      </c>
      <c r="G1808" s="4" t="s">
        <v>1664</v>
      </c>
      <c r="H1808" s="4" t="s">
        <v>19</v>
      </c>
      <c r="I1808" s="24">
        <v>1216.2</v>
      </c>
      <c r="J1808" s="24">
        <v>113.9</v>
      </c>
      <c r="K1808" s="24">
        <v>0.3</v>
      </c>
      <c r="O1808" s="24">
        <v>3.4</v>
      </c>
      <c r="T1808" s="24">
        <v>1070</v>
      </c>
      <c r="W1808" s="24">
        <v>26.7</v>
      </c>
      <c r="X1808" s="24">
        <f t="shared" si="66"/>
        <v>1214.3</v>
      </c>
      <c r="Y1808" s="8">
        <f t="shared" si="67"/>
        <v>1.9000000000000909</v>
      </c>
      <c r="Z1808" s="4"/>
    </row>
    <row r="1809" spans="1:26" x14ac:dyDescent="0.25">
      <c r="A1809" s="34">
        <v>39</v>
      </c>
      <c r="B1809" s="31">
        <v>42</v>
      </c>
      <c r="C1809" s="4" t="s">
        <v>3525</v>
      </c>
      <c r="D1809" s="4" t="s">
        <v>3519</v>
      </c>
      <c r="E1809" s="4" t="s">
        <v>3458</v>
      </c>
      <c r="F1809" s="4" t="s">
        <v>2709</v>
      </c>
      <c r="G1809" s="4" t="s">
        <v>1664</v>
      </c>
      <c r="H1809" s="4" t="s">
        <v>3526</v>
      </c>
      <c r="I1809" s="24">
        <v>94.7</v>
      </c>
      <c r="J1809" s="24">
        <v>76.099999999999994</v>
      </c>
      <c r="K1809" s="24">
        <v>9.5</v>
      </c>
      <c r="O1809" s="24">
        <v>1</v>
      </c>
      <c r="P1809" s="24">
        <v>3</v>
      </c>
      <c r="T1809" s="24">
        <v>2.7</v>
      </c>
      <c r="W1809" s="24">
        <v>2.4</v>
      </c>
      <c r="X1809" s="24">
        <f t="shared" si="66"/>
        <v>94.7</v>
      </c>
      <c r="Y1809" s="8">
        <f t="shared" si="67"/>
        <v>0</v>
      </c>
      <c r="Z1809" s="4"/>
    </row>
    <row r="1810" spans="1:26" x14ac:dyDescent="0.25">
      <c r="A1810" s="34">
        <v>45</v>
      </c>
      <c r="B1810" s="31">
        <v>49</v>
      </c>
      <c r="C1810" s="4" t="s">
        <v>2566</v>
      </c>
      <c r="D1810" s="4" t="s">
        <v>3519</v>
      </c>
      <c r="E1810" s="4" t="s">
        <v>3458</v>
      </c>
      <c r="F1810" s="4" t="s">
        <v>2709</v>
      </c>
      <c r="G1810" s="4" t="s">
        <v>1664</v>
      </c>
      <c r="H1810" s="4" t="s">
        <v>572</v>
      </c>
      <c r="I1810" s="24">
        <v>272.8</v>
      </c>
      <c r="J1810" s="24">
        <v>14.1</v>
      </c>
      <c r="K1810" s="24">
        <v>0.9</v>
      </c>
      <c r="L1810" s="24">
        <v>12.5</v>
      </c>
      <c r="T1810" s="24">
        <v>245.3</v>
      </c>
      <c r="X1810" s="24">
        <f t="shared" si="66"/>
        <v>272.8</v>
      </c>
      <c r="Y1810" s="8">
        <f t="shared" si="67"/>
        <v>0</v>
      </c>
      <c r="Z1810" s="4"/>
    </row>
    <row r="1811" spans="1:26" ht="30" x14ac:dyDescent="0.25">
      <c r="A1811" s="34">
        <v>24</v>
      </c>
      <c r="B1811" s="31">
        <v>26</v>
      </c>
      <c r="C1811" s="4" t="s">
        <v>3491</v>
      </c>
      <c r="D1811" s="4" t="s">
        <v>3493</v>
      </c>
      <c r="E1811" s="4" t="s">
        <v>3458</v>
      </c>
      <c r="F1811" s="4" t="s">
        <v>2709</v>
      </c>
      <c r="G1811" s="5" t="s">
        <v>3494</v>
      </c>
      <c r="H1811" s="5" t="s">
        <v>3495</v>
      </c>
      <c r="I1811" s="24">
        <v>81.900000000000006</v>
      </c>
      <c r="J1811" s="24">
        <v>55.1</v>
      </c>
      <c r="L1811" s="24">
        <v>1.5</v>
      </c>
      <c r="N1811" s="24">
        <v>1</v>
      </c>
      <c r="O1811" s="24">
        <v>2</v>
      </c>
      <c r="T1811" s="24">
        <v>22.3</v>
      </c>
      <c r="X1811" s="24">
        <f t="shared" si="66"/>
        <v>81.900000000000006</v>
      </c>
      <c r="Y1811" s="8">
        <f t="shared" si="67"/>
        <v>0</v>
      </c>
      <c r="Z1811" s="4"/>
    </row>
    <row r="1812" spans="1:26" ht="30" x14ac:dyDescent="0.25">
      <c r="A1812" s="34">
        <v>18</v>
      </c>
      <c r="B1812" s="31">
        <v>20</v>
      </c>
      <c r="C1812" s="4" t="s">
        <v>3481</v>
      </c>
      <c r="D1812" s="4" t="s">
        <v>3479</v>
      </c>
      <c r="E1812" s="4" t="s">
        <v>3458</v>
      </c>
      <c r="F1812" s="4" t="s">
        <v>2709</v>
      </c>
      <c r="G1812" s="5" t="s">
        <v>3482</v>
      </c>
      <c r="H1812" s="5" t="s">
        <v>3483</v>
      </c>
      <c r="I1812" s="24">
        <v>63.5</v>
      </c>
      <c r="J1812" s="24">
        <v>55.6</v>
      </c>
      <c r="K1812" s="24">
        <v>0.7</v>
      </c>
      <c r="L1812" s="24">
        <v>6.8</v>
      </c>
      <c r="O1812" s="24">
        <v>0.2</v>
      </c>
      <c r="Q1812" s="24">
        <v>0.2</v>
      </c>
      <c r="X1812" s="24">
        <f t="shared" si="66"/>
        <v>63.500000000000007</v>
      </c>
      <c r="Y1812" s="8">
        <f t="shared" si="67"/>
        <v>0</v>
      </c>
      <c r="Z1812" s="4"/>
    </row>
    <row r="1813" spans="1:26" x14ac:dyDescent="0.25">
      <c r="A1813" s="34">
        <v>1</v>
      </c>
      <c r="B1813" s="31">
        <v>1</v>
      </c>
      <c r="C1813" s="4" t="s">
        <v>3457</v>
      </c>
      <c r="D1813" s="4" t="s">
        <v>3457</v>
      </c>
      <c r="E1813" s="4" t="s">
        <v>3458</v>
      </c>
      <c r="F1813" s="4" t="s">
        <v>2709</v>
      </c>
      <c r="G1813" s="4" t="s">
        <v>3459</v>
      </c>
      <c r="H1813" s="4" t="s">
        <v>265</v>
      </c>
      <c r="I1813" s="24">
        <v>1942.7</v>
      </c>
      <c r="J1813" s="24">
        <v>90.6</v>
      </c>
      <c r="K1813" s="24">
        <v>3</v>
      </c>
      <c r="L1813" s="24">
        <v>5</v>
      </c>
      <c r="O1813" s="24">
        <v>2.2000000000000002</v>
      </c>
      <c r="Q1813" s="24">
        <v>5.2</v>
      </c>
      <c r="R1813" s="24">
        <v>0.5</v>
      </c>
      <c r="T1813" s="24">
        <v>1834.7</v>
      </c>
      <c r="W1813" s="24">
        <v>1.5</v>
      </c>
      <c r="X1813" s="24">
        <f t="shared" si="66"/>
        <v>1942.7</v>
      </c>
      <c r="Y1813" s="8">
        <f t="shared" si="67"/>
        <v>0</v>
      </c>
      <c r="Z1813" s="4"/>
    </row>
    <row r="1814" spans="1:26" x14ac:dyDescent="0.25">
      <c r="A1814" s="34">
        <v>3</v>
      </c>
      <c r="B1814" s="31">
        <v>3</v>
      </c>
      <c r="C1814" s="4" t="s">
        <v>3461</v>
      </c>
      <c r="D1814" s="4" t="s">
        <v>3461</v>
      </c>
      <c r="E1814" s="4" t="s">
        <v>3458</v>
      </c>
      <c r="F1814" s="4" t="s">
        <v>2709</v>
      </c>
      <c r="G1814" s="4" t="s">
        <v>3459</v>
      </c>
      <c r="H1814" s="4" t="s">
        <v>265</v>
      </c>
      <c r="I1814" s="24">
        <v>262.60000000000002</v>
      </c>
      <c r="J1814" s="24">
        <v>205.3</v>
      </c>
      <c r="K1814" s="24">
        <v>24.1</v>
      </c>
      <c r="L1814" s="24">
        <v>18.899999999999999</v>
      </c>
      <c r="M1814" s="24">
        <v>0.5</v>
      </c>
      <c r="N1814" s="24">
        <v>0.5</v>
      </c>
      <c r="Q1814" s="24">
        <v>0.3</v>
      </c>
      <c r="T1814" s="24">
        <v>9.1</v>
      </c>
      <c r="W1814" s="24">
        <v>3.9</v>
      </c>
      <c r="X1814" s="24">
        <f t="shared" si="66"/>
        <v>262.60000000000002</v>
      </c>
      <c r="Y1814" s="8">
        <f t="shared" si="67"/>
        <v>0</v>
      </c>
      <c r="Z1814" s="4"/>
    </row>
    <row r="1815" spans="1:26" x14ac:dyDescent="0.25">
      <c r="A1815" s="34">
        <v>4</v>
      </c>
      <c r="B1815" s="31">
        <v>4</v>
      </c>
      <c r="C1815" s="4" t="s">
        <v>3462</v>
      </c>
      <c r="D1815" s="4" t="s">
        <v>3461</v>
      </c>
      <c r="E1815" s="4" t="s">
        <v>3458</v>
      </c>
      <c r="F1815" s="4" t="s">
        <v>2709</v>
      </c>
      <c r="G1815" s="4" t="s">
        <v>3459</v>
      </c>
      <c r="H1815" s="4" t="s">
        <v>265</v>
      </c>
      <c r="I1815" s="24">
        <v>189</v>
      </c>
      <c r="J1815" s="24">
        <v>180.7</v>
      </c>
      <c r="L1815" s="24">
        <v>2.2000000000000002</v>
      </c>
      <c r="M1815" s="24">
        <v>0.6</v>
      </c>
      <c r="W1815" s="24">
        <v>5.5</v>
      </c>
      <c r="X1815" s="24">
        <f t="shared" si="66"/>
        <v>188.99999999999997</v>
      </c>
      <c r="Y1815" s="8">
        <f t="shared" si="67"/>
        <v>0</v>
      </c>
      <c r="Z1815" s="4"/>
    </row>
    <row r="1816" spans="1:26" x14ac:dyDescent="0.25">
      <c r="A1816" s="34">
        <v>7</v>
      </c>
      <c r="B1816" s="31">
        <v>9</v>
      </c>
      <c r="C1816" s="4" t="s">
        <v>3467</v>
      </c>
      <c r="D1816" s="4" t="s">
        <v>3464</v>
      </c>
      <c r="E1816" s="4" t="s">
        <v>3458</v>
      </c>
      <c r="F1816" s="4" t="s">
        <v>2709</v>
      </c>
      <c r="G1816" s="4" t="s">
        <v>3459</v>
      </c>
      <c r="H1816" s="4" t="s">
        <v>265</v>
      </c>
      <c r="I1816" s="24">
        <v>430.9</v>
      </c>
      <c r="J1816" s="24">
        <v>276.39999999999998</v>
      </c>
      <c r="K1816" s="24">
        <v>20.8</v>
      </c>
      <c r="L1816" s="24">
        <v>3.5</v>
      </c>
      <c r="M1816" s="24">
        <v>2</v>
      </c>
      <c r="O1816" s="24">
        <v>4.5999999999999996</v>
      </c>
      <c r="P1816" s="24">
        <v>53.3</v>
      </c>
      <c r="S1816" s="24">
        <v>0.7</v>
      </c>
      <c r="T1816" s="24">
        <v>57.3</v>
      </c>
      <c r="W1816" s="24">
        <v>12.3</v>
      </c>
      <c r="X1816" s="24">
        <f t="shared" si="66"/>
        <v>430.90000000000003</v>
      </c>
      <c r="Y1816" s="8">
        <f t="shared" si="67"/>
        <v>0</v>
      </c>
      <c r="Z1816" s="4"/>
    </row>
    <row r="1817" spans="1:26" x14ac:dyDescent="0.25">
      <c r="A1817" s="34">
        <v>8</v>
      </c>
      <c r="B1817" s="31">
        <v>10</v>
      </c>
      <c r="C1817" s="4" t="s">
        <v>3468</v>
      </c>
      <c r="D1817" s="4" t="s">
        <v>3468</v>
      </c>
      <c r="E1817" s="4" t="s">
        <v>3458</v>
      </c>
      <c r="F1817" s="4" t="s">
        <v>2709</v>
      </c>
      <c r="G1817" s="4" t="s">
        <v>3459</v>
      </c>
      <c r="H1817" s="4" t="s">
        <v>265</v>
      </c>
      <c r="I1817" s="24">
        <v>259.3</v>
      </c>
      <c r="J1817" s="24">
        <v>165.6</v>
      </c>
      <c r="K1817" s="24">
        <v>16.8</v>
      </c>
      <c r="L1817" s="24">
        <v>12.1</v>
      </c>
      <c r="M1817" s="24">
        <v>28</v>
      </c>
      <c r="O1817" s="24">
        <v>6</v>
      </c>
      <c r="T1817" s="24">
        <v>26.1</v>
      </c>
      <c r="W1817" s="24">
        <v>3.8</v>
      </c>
      <c r="X1817" s="24">
        <f t="shared" si="66"/>
        <v>258.39999999999998</v>
      </c>
      <c r="Y1817" s="8">
        <f t="shared" si="67"/>
        <v>0.90000000000003411</v>
      </c>
      <c r="Z1817" s="4"/>
    </row>
    <row r="1818" spans="1:26" x14ac:dyDescent="0.25">
      <c r="A1818" s="34">
        <v>9</v>
      </c>
      <c r="B1818" s="31">
        <v>11</v>
      </c>
      <c r="C1818" s="4" t="s">
        <v>3469</v>
      </c>
      <c r="D1818" s="4" t="s">
        <v>3468</v>
      </c>
      <c r="E1818" s="4" t="s">
        <v>3458</v>
      </c>
      <c r="F1818" s="4" t="s">
        <v>2709</v>
      </c>
      <c r="G1818" s="4" t="s">
        <v>3459</v>
      </c>
      <c r="H1818" s="4" t="s">
        <v>265</v>
      </c>
      <c r="I1818" s="24">
        <v>87.9</v>
      </c>
      <c r="J1818" s="24">
        <v>69.099999999999994</v>
      </c>
      <c r="K1818" s="24">
        <v>15.3</v>
      </c>
      <c r="L1818" s="24">
        <v>0.9</v>
      </c>
      <c r="M1818" s="24">
        <v>2</v>
      </c>
      <c r="O1818" s="24">
        <v>0.6</v>
      </c>
      <c r="X1818" s="24">
        <f t="shared" si="66"/>
        <v>87.899999999999991</v>
      </c>
      <c r="Y1818" s="8">
        <f t="shared" si="67"/>
        <v>0</v>
      </c>
      <c r="Z1818" s="4"/>
    </row>
    <row r="1819" spans="1:26" x14ac:dyDescent="0.25">
      <c r="A1819" s="34">
        <v>10</v>
      </c>
      <c r="B1819" s="31">
        <v>12</v>
      </c>
      <c r="C1819" s="4" t="s">
        <v>3470</v>
      </c>
      <c r="D1819" s="4" t="s">
        <v>3468</v>
      </c>
      <c r="E1819" s="4" t="s">
        <v>3458</v>
      </c>
      <c r="F1819" s="4" t="s">
        <v>2709</v>
      </c>
      <c r="G1819" s="4" t="s">
        <v>3459</v>
      </c>
      <c r="H1819" s="4" t="s">
        <v>265</v>
      </c>
      <c r="I1819" s="24">
        <v>52.6</v>
      </c>
      <c r="J1819" s="24">
        <v>21.2</v>
      </c>
      <c r="K1819" s="24">
        <v>2.7</v>
      </c>
      <c r="L1819" s="24">
        <v>2.4</v>
      </c>
      <c r="M1819" s="24">
        <v>3.6</v>
      </c>
      <c r="O1819" s="24">
        <v>1.4</v>
      </c>
      <c r="P1819" s="24">
        <v>2.7</v>
      </c>
      <c r="Q1819" s="24">
        <v>0.6</v>
      </c>
      <c r="T1819" s="24">
        <v>28</v>
      </c>
      <c r="X1819" s="24">
        <f t="shared" si="66"/>
        <v>62.6</v>
      </c>
      <c r="Y1819" s="8">
        <f t="shared" si="67"/>
        <v>-10</v>
      </c>
      <c r="Z1819" s="4"/>
    </row>
    <row r="1820" spans="1:26" x14ac:dyDescent="0.25">
      <c r="A1820" s="34">
        <v>11</v>
      </c>
      <c r="B1820" s="31">
        <v>13</v>
      </c>
      <c r="C1820" s="4" t="s">
        <v>3471</v>
      </c>
      <c r="D1820" s="4" t="s">
        <v>3468</v>
      </c>
      <c r="E1820" s="4" t="s">
        <v>3458</v>
      </c>
      <c r="F1820" s="4" t="s">
        <v>2709</v>
      </c>
      <c r="G1820" s="4" t="s">
        <v>3459</v>
      </c>
      <c r="H1820" s="4" t="s">
        <v>265</v>
      </c>
      <c r="I1820" s="24">
        <v>252.5</v>
      </c>
      <c r="J1820" s="24">
        <v>167</v>
      </c>
      <c r="K1820" s="24">
        <v>25.9</v>
      </c>
      <c r="L1820" s="24">
        <v>19.5</v>
      </c>
      <c r="M1820" s="24">
        <v>2</v>
      </c>
      <c r="Q1820" s="24">
        <v>0.2</v>
      </c>
      <c r="T1820" s="24">
        <v>35.200000000000003</v>
      </c>
      <c r="W1820" s="24">
        <v>2.7</v>
      </c>
      <c r="X1820" s="24">
        <f t="shared" si="66"/>
        <v>252.5</v>
      </c>
      <c r="Y1820" s="8">
        <f t="shared" si="67"/>
        <v>0</v>
      </c>
      <c r="Z1820" s="4"/>
    </row>
    <row r="1821" spans="1:26" x14ac:dyDescent="0.25">
      <c r="A1821" s="34">
        <v>12</v>
      </c>
      <c r="B1821" s="31">
        <v>14</v>
      </c>
      <c r="C1821" s="4" t="s">
        <v>3472</v>
      </c>
      <c r="D1821" s="4" t="s">
        <v>3468</v>
      </c>
      <c r="E1821" s="4" t="s">
        <v>3458</v>
      </c>
      <c r="F1821" s="4" t="s">
        <v>2709</v>
      </c>
      <c r="G1821" s="4" t="s">
        <v>3459</v>
      </c>
      <c r="H1821" s="4" t="s">
        <v>265</v>
      </c>
      <c r="I1821" s="24">
        <v>274.60000000000002</v>
      </c>
      <c r="J1821" s="24">
        <v>243.4</v>
      </c>
      <c r="K1821" s="24">
        <v>17.600000000000001</v>
      </c>
      <c r="L1821" s="24">
        <v>1.5</v>
      </c>
      <c r="M1821" s="24">
        <v>2.5</v>
      </c>
      <c r="N1821" s="24">
        <v>2.5</v>
      </c>
      <c r="O1821" s="24">
        <v>3</v>
      </c>
      <c r="W1821" s="24">
        <v>4.0999999999999996</v>
      </c>
      <c r="X1821" s="24">
        <f t="shared" si="66"/>
        <v>274.60000000000002</v>
      </c>
      <c r="Y1821" s="8">
        <f t="shared" si="67"/>
        <v>0</v>
      </c>
      <c r="Z1821" s="4"/>
    </row>
    <row r="1822" spans="1:26" x14ac:dyDescent="0.25">
      <c r="A1822" s="34">
        <v>13</v>
      </c>
      <c r="B1822" s="31">
        <v>15</v>
      </c>
      <c r="C1822" s="4" t="s">
        <v>3473</v>
      </c>
      <c r="D1822" s="4" t="s">
        <v>3468</v>
      </c>
      <c r="E1822" s="4" t="s">
        <v>3458</v>
      </c>
      <c r="F1822" s="4" t="s">
        <v>2709</v>
      </c>
      <c r="G1822" s="4" t="s">
        <v>3459</v>
      </c>
      <c r="H1822" s="4" t="s">
        <v>265</v>
      </c>
      <c r="I1822" s="24">
        <v>201.3</v>
      </c>
      <c r="J1822" s="24">
        <v>156.19999999999999</v>
      </c>
      <c r="K1822" s="24">
        <v>10.1</v>
      </c>
      <c r="L1822" s="24">
        <v>0.9</v>
      </c>
      <c r="M1822" s="24">
        <v>2.2999999999999998</v>
      </c>
      <c r="T1822" s="24">
        <v>31.8</v>
      </c>
      <c r="X1822" s="24">
        <f t="shared" si="66"/>
        <v>201.3</v>
      </c>
      <c r="Y1822" s="8">
        <f t="shared" si="67"/>
        <v>0</v>
      </c>
      <c r="Z1822" s="11"/>
    </row>
    <row r="1823" spans="1:26" x14ac:dyDescent="0.25">
      <c r="A1823" s="34">
        <v>15</v>
      </c>
      <c r="B1823" s="31">
        <v>17</v>
      </c>
      <c r="C1823" s="4" t="s">
        <v>3476</v>
      </c>
      <c r="D1823" s="4" t="s">
        <v>3468</v>
      </c>
      <c r="E1823" s="4" t="s">
        <v>3458</v>
      </c>
      <c r="F1823" s="4" t="s">
        <v>2709</v>
      </c>
      <c r="G1823" s="4" t="s">
        <v>3459</v>
      </c>
      <c r="H1823" s="4" t="s">
        <v>265</v>
      </c>
      <c r="I1823" s="24">
        <v>129.80000000000001</v>
      </c>
      <c r="J1823" s="24">
        <v>109.4</v>
      </c>
      <c r="K1823" s="24">
        <v>6.5</v>
      </c>
      <c r="L1823" s="24">
        <v>6.8</v>
      </c>
      <c r="O1823" s="24">
        <v>2.2999999999999998</v>
      </c>
      <c r="T1823" s="24">
        <v>2.8</v>
      </c>
      <c r="W1823" s="24">
        <v>2</v>
      </c>
      <c r="X1823" s="24">
        <f t="shared" si="66"/>
        <v>129.80000000000001</v>
      </c>
      <c r="Y1823" s="8">
        <f t="shared" si="67"/>
        <v>0</v>
      </c>
      <c r="Z1823" s="4"/>
    </row>
    <row r="1824" spans="1:26" x14ac:dyDescent="0.25">
      <c r="A1824" s="34">
        <v>33</v>
      </c>
      <c r="B1824" s="31">
        <v>36</v>
      </c>
      <c r="C1824" s="4" t="s">
        <v>3514</v>
      </c>
      <c r="D1824" s="4" t="s">
        <v>3503</v>
      </c>
      <c r="E1824" s="4" t="s">
        <v>3458</v>
      </c>
      <c r="F1824" s="4" t="s">
        <v>2709</v>
      </c>
      <c r="G1824" s="4" t="s">
        <v>3459</v>
      </c>
      <c r="H1824" s="4" t="s">
        <v>265</v>
      </c>
      <c r="I1824" s="24">
        <v>87.8</v>
      </c>
      <c r="J1824" s="24">
        <v>78.599999999999994</v>
      </c>
      <c r="K1824" s="24">
        <v>1.2</v>
      </c>
      <c r="L1824" s="24">
        <v>2.4</v>
      </c>
      <c r="M1824" s="24">
        <v>1.7</v>
      </c>
      <c r="O1824" s="24">
        <v>1</v>
      </c>
      <c r="W1824" s="24">
        <v>2.9</v>
      </c>
      <c r="X1824" s="24">
        <f t="shared" si="66"/>
        <v>87.800000000000011</v>
      </c>
      <c r="Y1824" s="8">
        <f t="shared" si="67"/>
        <v>0</v>
      </c>
      <c r="Z1824" s="4"/>
    </row>
    <row r="1825" spans="1:26" x14ac:dyDescent="0.25">
      <c r="A1825" s="34">
        <v>44</v>
      </c>
      <c r="B1825" s="31">
        <v>48</v>
      </c>
      <c r="C1825" s="4" t="s">
        <v>3533</v>
      </c>
      <c r="D1825" s="4" t="s">
        <v>3533</v>
      </c>
      <c r="E1825" s="4" t="s">
        <v>3458</v>
      </c>
      <c r="F1825" s="4" t="s">
        <v>2709</v>
      </c>
      <c r="G1825" s="4" t="s">
        <v>3459</v>
      </c>
      <c r="H1825" s="4" t="s">
        <v>265</v>
      </c>
      <c r="I1825" s="24">
        <v>138.19999999999999</v>
      </c>
      <c r="J1825" s="24">
        <v>138.19999999999999</v>
      </c>
      <c r="X1825" s="24">
        <f t="shared" si="66"/>
        <v>138.19999999999999</v>
      </c>
      <c r="Y1825" s="8">
        <f t="shared" si="67"/>
        <v>0</v>
      </c>
      <c r="Z1825" s="4"/>
    </row>
    <row r="1826" spans="1:26" x14ac:dyDescent="0.25">
      <c r="A1826" s="34">
        <v>6</v>
      </c>
      <c r="B1826" s="31">
        <v>8</v>
      </c>
      <c r="C1826" s="4" t="s">
        <v>2605</v>
      </c>
      <c r="D1826" s="4" t="s">
        <v>3464</v>
      </c>
      <c r="E1826" s="4" t="s">
        <v>3458</v>
      </c>
      <c r="F1826" s="4" t="s">
        <v>2709</v>
      </c>
      <c r="G1826" s="4" t="s">
        <v>3465</v>
      </c>
      <c r="H1826" s="4" t="s">
        <v>3466</v>
      </c>
      <c r="I1826" s="24">
        <v>144.30000000000001</v>
      </c>
      <c r="J1826" s="24">
        <v>120.5</v>
      </c>
      <c r="K1826" s="24">
        <v>10.6</v>
      </c>
      <c r="L1826" s="24">
        <v>2.1</v>
      </c>
      <c r="N1826" s="24">
        <v>0.4</v>
      </c>
      <c r="O1826" s="24">
        <v>3.7</v>
      </c>
      <c r="P1826" s="24">
        <v>0.2</v>
      </c>
      <c r="R1826" s="24">
        <v>4.2</v>
      </c>
      <c r="T1826" s="24">
        <v>1.5</v>
      </c>
      <c r="W1826" s="24">
        <v>1.1000000000000001</v>
      </c>
      <c r="X1826" s="24">
        <f t="shared" si="66"/>
        <v>144.29999999999995</v>
      </c>
      <c r="Y1826" s="8">
        <f t="shared" si="67"/>
        <v>0</v>
      </c>
      <c r="Z1826" s="4"/>
    </row>
    <row r="1827" spans="1:26" x14ac:dyDescent="0.25">
      <c r="A1827" s="34">
        <v>5</v>
      </c>
      <c r="B1827" s="31">
        <v>7</v>
      </c>
      <c r="C1827" s="4" t="s">
        <v>3463</v>
      </c>
      <c r="D1827" s="4" t="s">
        <v>3463</v>
      </c>
      <c r="E1827" s="4" t="s">
        <v>3458</v>
      </c>
      <c r="F1827" s="4" t="s">
        <v>2709</v>
      </c>
      <c r="G1827" s="4" t="s">
        <v>45</v>
      </c>
      <c r="H1827" s="4"/>
      <c r="I1827" s="24">
        <v>342.8</v>
      </c>
      <c r="J1827" s="24">
        <v>249.4</v>
      </c>
      <c r="K1827" s="24">
        <v>7</v>
      </c>
      <c r="L1827" s="24">
        <v>35.4</v>
      </c>
      <c r="M1827" s="24">
        <v>3</v>
      </c>
      <c r="N1827" s="24">
        <v>17</v>
      </c>
      <c r="O1827" s="24">
        <v>9.1999999999999993</v>
      </c>
      <c r="Q1827" s="24">
        <v>1.6</v>
      </c>
      <c r="S1827" s="24">
        <v>2.2000000000000002</v>
      </c>
      <c r="W1827" s="24">
        <v>18</v>
      </c>
      <c r="X1827" s="24">
        <f t="shared" si="66"/>
        <v>342.79999999999995</v>
      </c>
      <c r="Y1827" s="8">
        <f t="shared" si="67"/>
        <v>0</v>
      </c>
      <c r="Z1827" s="4"/>
    </row>
    <row r="1828" spans="1:26" ht="30" x14ac:dyDescent="0.25">
      <c r="A1828" s="34">
        <v>22</v>
      </c>
      <c r="B1828" s="31">
        <v>24</v>
      </c>
      <c r="C1828" s="5" t="s">
        <v>3488</v>
      </c>
      <c r="D1828" s="4" t="s">
        <v>3489</v>
      </c>
      <c r="E1828" s="4" t="s">
        <v>3458</v>
      </c>
      <c r="F1828" s="4" t="s">
        <v>2709</v>
      </c>
      <c r="G1828" s="5" t="s">
        <v>3490</v>
      </c>
      <c r="H1828" s="4"/>
      <c r="I1828" s="24">
        <v>98.3</v>
      </c>
      <c r="J1828" s="24">
        <v>42.8</v>
      </c>
      <c r="K1828" s="24">
        <v>1.3</v>
      </c>
      <c r="L1828" s="24">
        <v>16.8</v>
      </c>
      <c r="M1828" s="24">
        <v>0.5</v>
      </c>
      <c r="O1828" s="24">
        <v>3</v>
      </c>
      <c r="Q1828" s="24">
        <v>2</v>
      </c>
      <c r="T1828" s="24">
        <v>22.2</v>
      </c>
      <c r="W1828" s="24">
        <v>9.6999999999999993</v>
      </c>
      <c r="X1828" s="24">
        <f t="shared" si="66"/>
        <v>98.3</v>
      </c>
      <c r="Y1828" s="8">
        <f t="shared" si="67"/>
        <v>0</v>
      </c>
      <c r="Z1828" s="4"/>
    </row>
    <row r="1829" spans="1:26" ht="30" x14ac:dyDescent="0.25">
      <c r="A1829" s="34">
        <v>40</v>
      </c>
      <c r="B1829" s="31">
        <v>43</v>
      </c>
      <c r="C1829" s="5" t="s">
        <v>3527</v>
      </c>
      <c r="D1829" s="4" t="s">
        <v>3519</v>
      </c>
      <c r="E1829" s="4" t="s">
        <v>3458</v>
      </c>
      <c r="F1829" s="4" t="s">
        <v>2709</v>
      </c>
      <c r="G1829" s="5" t="s">
        <v>3528</v>
      </c>
      <c r="H1829" s="5" t="s">
        <v>3529</v>
      </c>
      <c r="I1829" s="24">
        <v>203.8</v>
      </c>
      <c r="J1829" s="24">
        <v>97.3</v>
      </c>
      <c r="K1829" s="24">
        <v>0.7</v>
      </c>
      <c r="N1829" s="24">
        <v>8.3000000000000007</v>
      </c>
      <c r="O1829" s="24">
        <v>2</v>
      </c>
      <c r="T1829" s="24">
        <v>80</v>
      </c>
      <c r="W1829" s="24">
        <v>15.1</v>
      </c>
      <c r="X1829" s="24">
        <f t="shared" si="66"/>
        <v>203.4</v>
      </c>
      <c r="Y1829" s="8">
        <f t="shared" si="67"/>
        <v>0.40000000000000568</v>
      </c>
      <c r="Z1829" s="4"/>
    </row>
    <row r="1830" spans="1:26" x14ac:dyDescent="0.25">
      <c r="A1830" s="34">
        <v>32</v>
      </c>
      <c r="B1830" s="31">
        <v>35</v>
      </c>
      <c r="C1830" s="4" t="s">
        <v>3512</v>
      </c>
      <c r="D1830" s="4" t="s">
        <v>3503</v>
      </c>
      <c r="E1830" s="4" t="s">
        <v>3458</v>
      </c>
      <c r="F1830" s="4" t="s">
        <v>2709</v>
      </c>
      <c r="G1830" s="4" t="s">
        <v>3513</v>
      </c>
      <c r="H1830" s="4" t="s">
        <v>13</v>
      </c>
      <c r="I1830" s="24">
        <v>134.4</v>
      </c>
      <c r="J1830" s="24">
        <v>70.5</v>
      </c>
      <c r="K1830" s="24">
        <v>5.4</v>
      </c>
      <c r="L1830" s="24">
        <v>1</v>
      </c>
      <c r="M1830" s="24">
        <v>1</v>
      </c>
      <c r="N1830" s="24">
        <v>2</v>
      </c>
      <c r="O1830" s="24">
        <v>2</v>
      </c>
      <c r="R1830" s="24">
        <v>1</v>
      </c>
      <c r="T1830" s="24">
        <v>50.5</v>
      </c>
      <c r="W1830" s="24">
        <v>1</v>
      </c>
      <c r="X1830" s="24">
        <f t="shared" si="66"/>
        <v>134.4</v>
      </c>
      <c r="Y1830" s="8">
        <f t="shared" si="67"/>
        <v>0</v>
      </c>
      <c r="Z1830" s="4"/>
    </row>
    <row r="1831" spans="1:26" x14ac:dyDescent="0.25">
      <c r="A1831" s="34">
        <v>26</v>
      </c>
      <c r="B1831" s="31">
        <v>28</v>
      </c>
      <c r="C1831" s="4" t="s">
        <v>3499</v>
      </c>
      <c r="D1831" s="4" t="s">
        <v>3493</v>
      </c>
      <c r="E1831" s="4" t="s">
        <v>3458</v>
      </c>
      <c r="F1831" s="4" t="s">
        <v>2709</v>
      </c>
      <c r="G1831" s="4" t="s">
        <v>3500</v>
      </c>
      <c r="H1831" s="4" t="s">
        <v>245</v>
      </c>
      <c r="I1831" s="24">
        <v>53.8</v>
      </c>
      <c r="J1831" s="24">
        <v>37.200000000000003</v>
      </c>
      <c r="K1831" s="24">
        <v>3.8</v>
      </c>
      <c r="L1831" s="24">
        <v>3.6</v>
      </c>
      <c r="N1831" s="24">
        <v>0.7</v>
      </c>
      <c r="O1831" s="24">
        <v>1</v>
      </c>
      <c r="T1831" s="24">
        <v>7.5</v>
      </c>
      <c r="X1831" s="24">
        <f t="shared" si="66"/>
        <v>53.800000000000004</v>
      </c>
      <c r="Y1831" s="8">
        <f t="shared" si="67"/>
        <v>0</v>
      </c>
      <c r="Z1831" s="4"/>
    </row>
    <row r="1832" spans="1:26" x14ac:dyDescent="0.25">
      <c r="A1832" s="34">
        <v>34</v>
      </c>
      <c r="B1832" s="31">
        <v>37</v>
      </c>
      <c r="C1832" s="4" t="s">
        <v>3489</v>
      </c>
      <c r="D1832" s="4" t="s">
        <v>3489</v>
      </c>
      <c r="E1832" s="4" t="s">
        <v>3458</v>
      </c>
      <c r="F1832" s="4" t="s">
        <v>2709</v>
      </c>
      <c r="G1832" s="4" t="s">
        <v>3515</v>
      </c>
      <c r="H1832" s="4" t="s">
        <v>245</v>
      </c>
      <c r="I1832" s="24">
        <v>251.6</v>
      </c>
      <c r="J1832" s="24">
        <v>81.099999999999994</v>
      </c>
      <c r="K1832" s="24">
        <v>3.7</v>
      </c>
      <c r="L1832" s="24">
        <v>0.8</v>
      </c>
      <c r="M1832" s="24">
        <v>2</v>
      </c>
      <c r="O1832" s="24">
        <v>1.7</v>
      </c>
      <c r="Q1832" s="24">
        <v>0.5</v>
      </c>
      <c r="T1832" s="24">
        <f>136+23</f>
        <v>159</v>
      </c>
      <c r="W1832" s="24">
        <v>2.8</v>
      </c>
      <c r="X1832" s="24">
        <f t="shared" si="66"/>
        <v>251.60000000000002</v>
      </c>
      <c r="Y1832" s="8">
        <f t="shared" si="67"/>
        <v>0</v>
      </c>
      <c r="Z1832" s="4"/>
    </row>
    <row r="1833" spans="1:26" x14ac:dyDescent="0.25">
      <c r="A1833" s="34">
        <v>23</v>
      </c>
      <c r="B1833" s="31">
        <v>25</v>
      </c>
      <c r="C1833" s="4" t="s">
        <v>3491</v>
      </c>
      <c r="D1833" s="4" t="s">
        <v>3491</v>
      </c>
      <c r="E1833" s="4" t="s">
        <v>3458</v>
      </c>
      <c r="F1833" s="4" t="s">
        <v>2709</v>
      </c>
      <c r="G1833" s="4" t="s">
        <v>3492</v>
      </c>
      <c r="H1833" s="4" t="s">
        <v>190</v>
      </c>
      <c r="I1833" s="24">
        <v>335.2</v>
      </c>
      <c r="J1833" s="24">
        <v>145.19999999999999</v>
      </c>
      <c r="K1833" s="24">
        <v>8.3000000000000007</v>
      </c>
      <c r="L1833" s="24">
        <v>6.2</v>
      </c>
      <c r="M1833" s="24">
        <v>6</v>
      </c>
      <c r="O1833" s="24">
        <v>4</v>
      </c>
      <c r="Q1833" s="24">
        <v>6.2</v>
      </c>
      <c r="R1833" s="24">
        <v>5.6</v>
      </c>
      <c r="S1833" s="24">
        <v>3.9</v>
      </c>
      <c r="T1833" s="24">
        <v>145.80000000000001</v>
      </c>
      <c r="W1833" s="24">
        <v>4</v>
      </c>
      <c r="X1833" s="24">
        <f t="shared" si="66"/>
        <v>335.2</v>
      </c>
      <c r="Y1833" s="8">
        <f t="shared" si="67"/>
        <v>0</v>
      </c>
      <c r="Z1833" s="4"/>
    </row>
    <row r="1834" spans="1:26" x14ac:dyDescent="0.25">
      <c r="A1834" s="34">
        <v>41</v>
      </c>
      <c r="B1834" s="31">
        <v>44</v>
      </c>
      <c r="C1834" s="4" t="s">
        <v>3530</v>
      </c>
      <c r="D1834" s="4" t="s">
        <v>3519</v>
      </c>
      <c r="E1834" s="4" t="s">
        <v>3458</v>
      </c>
      <c r="F1834" s="4" t="s">
        <v>2709</v>
      </c>
      <c r="G1834" s="4" t="s">
        <v>3531</v>
      </c>
      <c r="H1834" s="4"/>
      <c r="I1834" s="24">
        <v>83.9</v>
      </c>
      <c r="J1834" s="24">
        <v>52.5</v>
      </c>
      <c r="K1834" s="24">
        <v>2</v>
      </c>
      <c r="L1834" s="24">
        <v>0.9</v>
      </c>
      <c r="O1834" s="24">
        <v>0.5</v>
      </c>
      <c r="T1834" s="24">
        <v>27.7</v>
      </c>
      <c r="X1834" s="24">
        <f t="shared" si="66"/>
        <v>83.6</v>
      </c>
      <c r="Y1834" s="8">
        <f t="shared" si="67"/>
        <v>0.30000000000001137</v>
      </c>
      <c r="Z1834" s="4"/>
    </row>
    <row r="1835" spans="1:26" x14ac:dyDescent="0.25">
      <c r="A1835" s="34">
        <v>17</v>
      </c>
      <c r="B1835" s="31">
        <v>19</v>
      </c>
      <c r="C1835" s="4" t="s">
        <v>3479</v>
      </c>
      <c r="D1835" s="4" t="s">
        <v>3479</v>
      </c>
      <c r="E1835" s="4" t="s">
        <v>3458</v>
      </c>
      <c r="F1835" s="4" t="s">
        <v>2709</v>
      </c>
      <c r="G1835" s="4" t="s">
        <v>3480</v>
      </c>
      <c r="H1835" s="4"/>
      <c r="I1835" s="24">
        <v>364.7</v>
      </c>
      <c r="J1835" s="24">
        <v>18.8</v>
      </c>
      <c r="K1835" s="24">
        <v>2.1</v>
      </c>
      <c r="N1835" s="24">
        <v>2</v>
      </c>
      <c r="O1835" s="24">
        <v>0.2</v>
      </c>
      <c r="Q1835" s="24">
        <v>0.4</v>
      </c>
      <c r="R1835" s="24">
        <v>0.3</v>
      </c>
      <c r="T1835" s="24">
        <v>340.5</v>
      </c>
      <c r="W1835" s="24">
        <v>0.4</v>
      </c>
      <c r="X1835" s="24">
        <f t="shared" si="66"/>
        <v>364.7</v>
      </c>
      <c r="Y1835" s="8">
        <f t="shared" si="67"/>
        <v>0</v>
      </c>
      <c r="Z1835" s="4"/>
    </row>
    <row r="1836" spans="1:26" x14ac:dyDescent="0.25">
      <c r="A1836" s="34">
        <v>2</v>
      </c>
      <c r="B1836" s="31">
        <v>2</v>
      </c>
      <c r="C1836" s="4" t="s">
        <v>3460</v>
      </c>
      <c r="D1836" s="4" t="s">
        <v>3461</v>
      </c>
      <c r="E1836" s="4" t="s">
        <v>3458</v>
      </c>
      <c r="F1836" s="4" t="s">
        <v>2709</v>
      </c>
      <c r="G1836" s="4" t="s">
        <v>2969</v>
      </c>
      <c r="H1836" s="4" t="s">
        <v>292</v>
      </c>
      <c r="I1836" s="24">
        <v>110.7</v>
      </c>
      <c r="J1836" s="24">
        <v>101.05</v>
      </c>
      <c r="O1836" s="24">
        <v>0.05</v>
      </c>
      <c r="R1836" s="24">
        <v>6.4</v>
      </c>
      <c r="W1836" s="24">
        <v>3.2</v>
      </c>
      <c r="X1836" s="24">
        <f t="shared" si="66"/>
        <v>110.7</v>
      </c>
      <c r="Y1836" s="8">
        <f t="shared" si="67"/>
        <v>0</v>
      </c>
      <c r="Z1836" s="4"/>
    </row>
    <row r="1837" spans="1:26" x14ac:dyDescent="0.25">
      <c r="A1837" s="34">
        <v>14</v>
      </c>
      <c r="B1837" s="31">
        <v>16</v>
      </c>
      <c r="C1837" s="4" t="s">
        <v>3474</v>
      </c>
      <c r="D1837" s="4" t="s">
        <v>3468</v>
      </c>
      <c r="E1837" s="4" t="s">
        <v>3458</v>
      </c>
      <c r="F1837" s="4" t="s">
        <v>2709</v>
      </c>
      <c r="G1837" s="4" t="s">
        <v>3475</v>
      </c>
      <c r="H1837" s="4" t="s">
        <v>216</v>
      </c>
      <c r="I1837" s="24">
        <v>182.2</v>
      </c>
      <c r="J1837" s="24">
        <v>72.099999999999994</v>
      </c>
      <c r="K1837" s="24">
        <v>25.4</v>
      </c>
      <c r="L1837" s="24">
        <v>0.6</v>
      </c>
      <c r="M1837" s="24">
        <v>4</v>
      </c>
      <c r="N1837" s="24">
        <v>2</v>
      </c>
      <c r="O1837" s="24">
        <v>3</v>
      </c>
      <c r="Q1837" s="24">
        <v>1</v>
      </c>
      <c r="R1837" s="24">
        <v>1.1000000000000001</v>
      </c>
      <c r="T1837" s="24">
        <v>72</v>
      </c>
      <c r="W1837" s="24">
        <v>1</v>
      </c>
      <c r="X1837" s="24">
        <f t="shared" si="66"/>
        <v>182.2</v>
      </c>
      <c r="Y1837" s="8">
        <f t="shared" si="67"/>
        <v>0</v>
      </c>
      <c r="Z1837" s="4"/>
    </row>
    <row r="1838" spans="1:26" x14ac:dyDescent="0.25">
      <c r="A1838" s="34">
        <v>26</v>
      </c>
      <c r="B1838" s="31">
        <v>26</v>
      </c>
      <c r="C1838" s="4" t="s">
        <v>3590</v>
      </c>
      <c r="D1838" s="4" t="s">
        <v>3555</v>
      </c>
      <c r="E1838" s="4" t="s">
        <v>3534</v>
      </c>
      <c r="F1838" s="4" t="s">
        <v>2709</v>
      </c>
      <c r="G1838" s="5" t="s">
        <v>3591</v>
      </c>
      <c r="H1838" s="5" t="s">
        <v>176</v>
      </c>
      <c r="I1838" s="24">
        <v>278.60000000000002</v>
      </c>
      <c r="J1838" s="24">
        <v>147.5</v>
      </c>
      <c r="K1838" s="24">
        <v>1.9</v>
      </c>
      <c r="L1838" s="24">
        <v>65.400000000000006</v>
      </c>
      <c r="N1838" s="24">
        <v>7.1</v>
      </c>
      <c r="O1838" s="24">
        <v>2</v>
      </c>
      <c r="P1838" s="24">
        <v>28.6</v>
      </c>
      <c r="R1838" s="24">
        <v>2.6</v>
      </c>
      <c r="T1838" s="24">
        <v>23.500000000000028</v>
      </c>
      <c r="X1838" s="24">
        <f t="shared" si="66"/>
        <v>278.60000000000002</v>
      </c>
      <c r="Y1838" s="8">
        <f t="shared" si="67"/>
        <v>0</v>
      </c>
      <c r="Z1838" s="4"/>
    </row>
    <row r="1839" spans="1:26" x14ac:dyDescent="0.25">
      <c r="A1839" s="34">
        <v>30</v>
      </c>
      <c r="B1839" s="31">
        <v>30</v>
      </c>
      <c r="C1839" s="4" t="s">
        <v>3597</v>
      </c>
      <c r="D1839" s="4" t="s">
        <v>3597</v>
      </c>
      <c r="E1839" s="4" t="s">
        <v>3534</v>
      </c>
      <c r="F1839" s="4" t="s">
        <v>2709</v>
      </c>
      <c r="G1839" s="5" t="s">
        <v>3598</v>
      </c>
      <c r="H1839" s="4"/>
      <c r="I1839" s="24">
        <v>104</v>
      </c>
      <c r="J1839" s="24">
        <v>64.8</v>
      </c>
      <c r="K1839" s="24">
        <v>1.3</v>
      </c>
      <c r="L1839" s="24">
        <v>5.9</v>
      </c>
      <c r="M1839" s="24">
        <v>1</v>
      </c>
      <c r="N1839" s="24">
        <v>2.5</v>
      </c>
      <c r="O1839" s="24">
        <v>1.5</v>
      </c>
      <c r="T1839" s="24">
        <v>27</v>
      </c>
      <c r="X1839" s="24">
        <f t="shared" si="66"/>
        <v>104</v>
      </c>
      <c r="Y1839" s="8">
        <f t="shared" si="67"/>
        <v>0</v>
      </c>
      <c r="Z1839" s="4"/>
    </row>
    <row r="1840" spans="1:26" x14ac:dyDescent="0.25">
      <c r="A1840" s="34">
        <v>2</v>
      </c>
      <c r="B1840" s="31">
        <v>2</v>
      </c>
      <c r="C1840" s="4" t="s">
        <v>3536</v>
      </c>
      <c r="D1840" s="4" t="s">
        <v>3537</v>
      </c>
      <c r="E1840" s="4" t="s">
        <v>3534</v>
      </c>
      <c r="F1840" s="4" t="s">
        <v>2709</v>
      </c>
      <c r="G1840" s="4" t="s">
        <v>3538</v>
      </c>
      <c r="H1840" s="4" t="s">
        <v>3539</v>
      </c>
      <c r="I1840" s="24">
        <v>288.7</v>
      </c>
      <c r="J1840" s="24">
        <v>111.1</v>
      </c>
      <c r="K1840" s="24">
        <v>10.8</v>
      </c>
      <c r="L1840" s="24">
        <v>34</v>
      </c>
      <c r="O1840" s="24">
        <v>2</v>
      </c>
      <c r="R1840" s="24">
        <v>3</v>
      </c>
      <c r="T1840" s="24">
        <v>126.8</v>
      </c>
      <c r="U1840" s="24">
        <v>1</v>
      </c>
      <c r="X1840" s="24">
        <f t="shared" si="66"/>
        <v>288.7</v>
      </c>
      <c r="Y1840" s="8">
        <f t="shared" si="67"/>
        <v>0</v>
      </c>
      <c r="Z1840" s="4"/>
    </row>
    <row r="1841" spans="1:26" ht="30" x14ac:dyDescent="0.25">
      <c r="A1841" s="34">
        <v>40</v>
      </c>
      <c r="B1841" s="31">
        <v>40</v>
      </c>
      <c r="C1841" s="4" t="s">
        <v>3563</v>
      </c>
      <c r="D1841" s="4" t="s">
        <v>3563</v>
      </c>
      <c r="E1841" s="4" t="s">
        <v>3534</v>
      </c>
      <c r="F1841" s="4" t="s">
        <v>2709</v>
      </c>
      <c r="G1841" s="5" t="s">
        <v>15457</v>
      </c>
      <c r="H1841" s="4"/>
      <c r="I1841" s="24">
        <v>299.10000000000002</v>
      </c>
      <c r="J1841" s="24">
        <v>142.1</v>
      </c>
      <c r="K1841" s="24">
        <v>14</v>
      </c>
      <c r="L1841" s="24">
        <v>16</v>
      </c>
      <c r="M1841" s="24">
        <v>36</v>
      </c>
      <c r="O1841" s="24">
        <v>4</v>
      </c>
      <c r="Q1841" s="24">
        <v>1</v>
      </c>
      <c r="T1841" s="24">
        <v>50.000000000000028</v>
      </c>
      <c r="W1841" s="24">
        <v>36</v>
      </c>
      <c r="X1841" s="24">
        <f t="shared" si="66"/>
        <v>299.10000000000002</v>
      </c>
      <c r="Y1841" s="8">
        <f t="shared" si="67"/>
        <v>0</v>
      </c>
      <c r="Z1841" s="4"/>
    </row>
    <row r="1842" spans="1:26" x14ac:dyDescent="0.25">
      <c r="A1842" s="34">
        <v>32</v>
      </c>
      <c r="B1842" s="31">
        <v>32</v>
      </c>
      <c r="C1842" s="4" t="s">
        <v>3600</v>
      </c>
      <c r="D1842" s="4" t="s">
        <v>204</v>
      </c>
      <c r="E1842" s="4" t="s">
        <v>3534</v>
      </c>
      <c r="F1842" s="4" t="s">
        <v>2709</v>
      </c>
      <c r="G1842" s="5" t="s">
        <v>3601</v>
      </c>
      <c r="H1842" s="5" t="s">
        <v>176</v>
      </c>
      <c r="I1842" s="24">
        <v>89.8</v>
      </c>
      <c r="J1842" s="24">
        <v>16.899999999999999</v>
      </c>
      <c r="L1842" s="24">
        <v>9.4</v>
      </c>
      <c r="M1842" s="24">
        <v>1.5</v>
      </c>
      <c r="N1842" s="24">
        <v>2</v>
      </c>
      <c r="O1842" s="24">
        <v>6</v>
      </c>
      <c r="P1842" s="24">
        <v>2</v>
      </c>
      <c r="Q1842" s="24">
        <v>1</v>
      </c>
      <c r="R1842" s="24">
        <v>1.6</v>
      </c>
      <c r="T1842" s="24">
        <v>47.1</v>
      </c>
      <c r="U1842" s="24">
        <v>2.2999999999999998</v>
      </c>
      <c r="X1842" s="24">
        <f t="shared" si="66"/>
        <v>89.8</v>
      </c>
      <c r="Y1842" s="8">
        <f t="shared" si="67"/>
        <v>0</v>
      </c>
      <c r="Z1842" s="4"/>
    </row>
    <row r="1843" spans="1:26" x14ac:dyDescent="0.25">
      <c r="A1843" s="34">
        <v>8</v>
      </c>
      <c r="B1843" s="31">
        <v>8</v>
      </c>
      <c r="C1843" s="4" t="s">
        <v>3551</v>
      </c>
      <c r="D1843" s="4" t="s">
        <v>3552</v>
      </c>
      <c r="E1843" s="4" t="s">
        <v>3534</v>
      </c>
      <c r="F1843" s="4" t="s">
        <v>2709</v>
      </c>
      <c r="G1843" s="4" t="s">
        <v>3553</v>
      </c>
      <c r="H1843" s="4" t="s">
        <v>279</v>
      </c>
      <c r="I1843" s="24">
        <v>235.1</v>
      </c>
      <c r="J1843" s="24">
        <v>133</v>
      </c>
      <c r="K1843" s="24">
        <v>5.7</v>
      </c>
      <c r="L1843" s="24">
        <v>61.3</v>
      </c>
      <c r="M1843" s="24">
        <v>4.3</v>
      </c>
      <c r="O1843" s="24">
        <v>3.1</v>
      </c>
      <c r="P1843" s="24">
        <v>4</v>
      </c>
      <c r="Q1843" s="24">
        <v>12</v>
      </c>
      <c r="R1843" s="24">
        <v>5.9</v>
      </c>
      <c r="T1843" s="24">
        <v>4.2999999999999829</v>
      </c>
      <c r="U1843" s="24">
        <v>1.5</v>
      </c>
      <c r="X1843" s="24">
        <f t="shared" si="66"/>
        <v>235.1</v>
      </c>
      <c r="Y1843" s="8">
        <f t="shared" si="67"/>
        <v>0</v>
      </c>
      <c r="Z1843" s="4"/>
    </row>
    <row r="1844" spans="1:26" x14ac:dyDescent="0.25">
      <c r="A1844" s="34">
        <v>27</v>
      </c>
      <c r="B1844" s="31">
        <v>27</v>
      </c>
      <c r="C1844" s="4" t="s">
        <v>3592</v>
      </c>
      <c r="D1844" s="4" t="s">
        <v>3552</v>
      </c>
      <c r="E1844" s="4" t="s">
        <v>3534</v>
      </c>
      <c r="F1844" s="4" t="s">
        <v>2709</v>
      </c>
      <c r="G1844" s="5" t="s">
        <v>3553</v>
      </c>
      <c r="H1844" s="5" t="s">
        <v>198</v>
      </c>
      <c r="I1844" s="24">
        <v>202.4</v>
      </c>
      <c r="J1844" s="24">
        <v>73</v>
      </c>
      <c r="K1844" s="24">
        <v>2.4</v>
      </c>
      <c r="L1844" s="24">
        <v>9</v>
      </c>
      <c r="M1844" s="24">
        <v>0.5</v>
      </c>
      <c r="O1844" s="24">
        <v>5</v>
      </c>
      <c r="P1844" s="24">
        <v>75.2</v>
      </c>
      <c r="Q1844" s="24">
        <v>4.3</v>
      </c>
      <c r="T1844" s="24">
        <v>31.999999999999972</v>
      </c>
      <c r="U1844" s="24">
        <v>1</v>
      </c>
      <c r="X1844" s="24">
        <f t="shared" si="66"/>
        <v>202.4</v>
      </c>
      <c r="Y1844" s="8">
        <f t="shared" si="67"/>
        <v>0</v>
      </c>
      <c r="Z1844" s="4"/>
    </row>
    <row r="1845" spans="1:26" x14ac:dyDescent="0.25">
      <c r="A1845" s="34">
        <v>41</v>
      </c>
      <c r="B1845" s="31">
        <v>41</v>
      </c>
      <c r="C1845" s="4" t="s">
        <v>3614</v>
      </c>
      <c r="D1845" s="4" t="s">
        <v>3541</v>
      </c>
      <c r="E1845" s="4" t="s">
        <v>3534</v>
      </c>
      <c r="F1845" s="4" t="s">
        <v>2709</v>
      </c>
      <c r="G1845" s="5" t="s">
        <v>3615</v>
      </c>
      <c r="H1845" s="4" t="s">
        <v>292</v>
      </c>
      <c r="I1845" s="24">
        <v>214</v>
      </c>
      <c r="J1845" s="24">
        <v>102</v>
      </c>
      <c r="L1845" s="24">
        <v>8</v>
      </c>
      <c r="M1845" s="24">
        <v>9</v>
      </c>
      <c r="O1845" s="24">
        <v>2</v>
      </c>
      <c r="P1845" s="24">
        <v>26</v>
      </c>
      <c r="Q1845" s="24">
        <v>7</v>
      </c>
      <c r="T1845" s="24">
        <v>59</v>
      </c>
      <c r="U1845" s="24">
        <v>1</v>
      </c>
      <c r="X1845" s="24">
        <f t="shared" ref="X1845:X1908" si="68">SUM(J1845:W1845)</f>
        <v>214</v>
      </c>
      <c r="Y1845" s="8">
        <f t="shared" ref="Y1845:Y1908" si="69">I1845-X1845</f>
        <v>0</v>
      </c>
      <c r="Z1845" s="4"/>
    </row>
    <row r="1846" spans="1:26" x14ac:dyDescent="0.25">
      <c r="A1846" s="34">
        <v>18</v>
      </c>
      <c r="B1846" s="31">
        <v>18</v>
      </c>
      <c r="C1846" s="4" t="s">
        <v>3574</v>
      </c>
      <c r="D1846" s="4" t="s">
        <v>204</v>
      </c>
      <c r="E1846" s="4" t="s">
        <v>3534</v>
      </c>
      <c r="F1846" s="4" t="s">
        <v>2709</v>
      </c>
      <c r="G1846" s="5" t="s">
        <v>3575</v>
      </c>
      <c r="H1846" s="5" t="s">
        <v>3576</v>
      </c>
      <c r="I1846" s="24">
        <v>138</v>
      </c>
      <c r="J1846" s="24">
        <v>84</v>
      </c>
      <c r="K1846" s="24">
        <v>2.2000000000000002</v>
      </c>
      <c r="L1846" s="24">
        <v>7.8</v>
      </c>
      <c r="M1846" s="24">
        <v>1</v>
      </c>
      <c r="N1846" s="24">
        <v>2</v>
      </c>
      <c r="O1846" s="24">
        <v>4</v>
      </c>
      <c r="P1846" s="24">
        <v>4</v>
      </c>
      <c r="Q1846" s="24">
        <v>4.5</v>
      </c>
      <c r="T1846" s="24">
        <v>28.5</v>
      </c>
      <c r="X1846" s="24">
        <f t="shared" si="68"/>
        <v>138</v>
      </c>
      <c r="Y1846" s="8">
        <f t="shared" si="69"/>
        <v>0</v>
      </c>
      <c r="Z1846" s="4"/>
    </row>
    <row r="1847" spans="1:26" x14ac:dyDescent="0.25">
      <c r="A1847" s="34">
        <v>7</v>
      </c>
      <c r="B1847" s="31">
        <v>7</v>
      </c>
      <c r="C1847" s="4" t="s">
        <v>3550</v>
      </c>
      <c r="D1847" s="4" t="s">
        <v>3541</v>
      </c>
      <c r="E1847" s="4" t="s">
        <v>3534</v>
      </c>
      <c r="F1847" s="4" t="s">
        <v>2709</v>
      </c>
      <c r="G1847" s="4" t="s">
        <v>15458</v>
      </c>
      <c r="H1847" s="4" t="s">
        <v>2913</v>
      </c>
      <c r="I1847" s="24">
        <v>254.4</v>
      </c>
      <c r="J1847" s="24">
        <v>120.1</v>
      </c>
      <c r="K1847" s="24">
        <v>1.5</v>
      </c>
      <c r="L1847" s="24">
        <v>7</v>
      </c>
      <c r="M1847" s="24">
        <v>6</v>
      </c>
      <c r="O1847" s="24">
        <v>3.9</v>
      </c>
      <c r="P1847" s="24">
        <v>36</v>
      </c>
      <c r="Q1847" s="24">
        <v>14</v>
      </c>
      <c r="R1847" s="24">
        <v>3.1</v>
      </c>
      <c r="T1847" s="24">
        <v>62.200000000000017</v>
      </c>
      <c r="U1847" s="24">
        <v>0.6</v>
      </c>
      <c r="X1847" s="24">
        <f t="shared" si="68"/>
        <v>254.4</v>
      </c>
      <c r="Y1847" s="8">
        <f t="shared" si="69"/>
        <v>0</v>
      </c>
      <c r="Z1847" s="4"/>
    </row>
    <row r="1848" spans="1:26" x14ac:dyDescent="0.25">
      <c r="A1848" s="34">
        <v>1</v>
      </c>
      <c r="B1848" s="31">
        <v>1</v>
      </c>
      <c r="C1848" s="4" t="s">
        <v>204</v>
      </c>
      <c r="D1848" s="4" t="s">
        <v>204</v>
      </c>
      <c r="E1848" s="4" t="s">
        <v>3534</v>
      </c>
      <c r="F1848" s="4" t="s">
        <v>2709</v>
      </c>
      <c r="G1848" s="4" t="s">
        <v>3535</v>
      </c>
      <c r="H1848" s="4" t="s">
        <v>213</v>
      </c>
      <c r="I1848" s="24">
        <v>235.3</v>
      </c>
      <c r="J1848" s="24">
        <v>121.1</v>
      </c>
      <c r="L1848" s="24">
        <v>13.9</v>
      </c>
      <c r="M1848" s="24">
        <v>1</v>
      </c>
      <c r="N1848" s="24">
        <v>1</v>
      </c>
      <c r="O1848" s="24">
        <v>2</v>
      </c>
      <c r="P1848" s="24">
        <v>45</v>
      </c>
      <c r="T1848" s="24">
        <v>49.300000000000011</v>
      </c>
      <c r="U1848" s="24">
        <v>2</v>
      </c>
      <c r="X1848" s="24">
        <f t="shared" si="68"/>
        <v>235.3</v>
      </c>
      <c r="Y1848" s="8">
        <f t="shared" si="69"/>
        <v>0</v>
      </c>
      <c r="Z1848" s="4"/>
    </row>
    <row r="1849" spans="1:26" x14ac:dyDescent="0.25">
      <c r="A1849" s="34">
        <v>31</v>
      </c>
      <c r="B1849" s="31">
        <v>31</v>
      </c>
      <c r="C1849" s="4" t="s">
        <v>3599</v>
      </c>
      <c r="D1849" s="4" t="s">
        <v>3555</v>
      </c>
      <c r="E1849" s="4" t="s">
        <v>3534</v>
      </c>
      <c r="F1849" s="4" t="s">
        <v>2709</v>
      </c>
      <c r="G1849" s="5" t="s">
        <v>3209</v>
      </c>
      <c r="H1849" s="5" t="s">
        <v>292</v>
      </c>
      <c r="I1849" s="24">
        <v>293.89999999999998</v>
      </c>
      <c r="J1849" s="24">
        <v>81.400000000000006</v>
      </c>
      <c r="K1849" s="24">
        <v>9</v>
      </c>
      <c r="L1849" s="24">
        <v>11.6</v>
      </c>
      <c r="M1849" s="24">
        <v>0.5</v>
      </c>
      <c r="N1849" s="24">
        <v>2</v>
      </c>
      <c r="O1849" s="24">
        <v>3</v>
      </c>
      <c r="P1849" s="24">
        <v>156.5</v>
      </c>
      <c r="Q1849" s="24">
        <v>0.2</v>
      </c>
      <c r="R1849" s="24">
        <v>2.2999999999999998</v>
      </c>
      <c r="T1849" s="24">
        <v>16.899999999999977</v>
      </c>
      <c r="U1849" s="24">
        <v>2.5</v>
      </c>
      <c r="W1849" s="24">
        <v>8</v>
      </c>
      <c r="X1849" s="24">
        <f t="shared" si="68"/>
        <v>293.89999999999998</v>
      </c>
      <c r="Y1849" s="8">
        <f t="shared" si="69"/>
        <v>0</v>
      </c>
      <c r="Z1849" s="4"/>
    </row>
    <row r="1850" spans="1:26" x14ac:dyDescent="0.25">
      <c r="A1850" s="34">
        <v>29</v>
      </c>
      <c r="B1850" s="31">
        <v>29</v>
      </c>
      <c r="C1850" s="4" t="s">
        <v>3595</v>
      </c>
      <c r="D1850" s="4" t="s">
        <v>3566</v>
      </c>
      <c r="E1850" s="4" t="s">
        <v>3534</v>
      </c>
      <c r="F1850" s="4" t="s">
        <v>2709</v>
      </c>
      <c r="G1850" s="5" t="s">
        <v>3596</v>
      </c>
      <c r="H1850" s="5" t="s">
        <v>1164</v>
      </c>
      <c r="I1850" s="24">
        <v>125</v>
      </c>
      <c r="J1850" s="24">
        <v>45.6</v>
      </c>
      <c r="K1850" s="24">
        <v>4.8</v>
      </c>
      <c r="L1850" s="24">
        <v>41.7</v>
      </c>
      <c r="N1850" s="24">
        <v>1.2</v>
      </c>
      <c r="O1850" s="24">
        <v>0.7</v>
      </c>
      <c r="P1850" s="24">
        <v>4.2</v>
      </c>
      <c r="T1850" s="24">
        <v>26.799999999999997</v>
      </c>
      <c r="X1850" s="24">
        <f t="shared" si="68"/>
        <v>125</v>
      </c>
      <c r="Y1850" s="8">
        <f t="shared" si="69"/>
        <v>0</v>
      </c>
      <c r="Z1850" s="4"/>
    </row>
    <row r="1851" spans="1:26" ht="30" x14ac:dyDescent="0.25">
      <c r="A1851" s="34">
        <v>23</v>
      </c>
      <c r="B1851" s="31">
        <v>23</v>
      </c>
      <c r="C1851" s="4" t="s">
        <v>3585</v>
      </c>
      <c r="D1851" s="4" t="s">
        <v>3541</v>
      </c>
      <c r="E1851" s="4" t="s">
        <v>3534</v>
      </c>
      <c r="F1851" s="4" t="s">
        <v>2709</v>
      </c>
      <c r="G1851" s="5" t="s">
        <v>3586</v>
      </c>
      <c r="H1851" s="5" t="s">
        <v>3587</v>
      </c>
      <c r="I1851" s="24">
        <v>91.5</v>
      </c>
      <c r="J1851" s="24">
        <v>67.5</v>
      </c>
      <c r="K1851" s="24">
        <v>6.1</v>
      </c>
      <c r="L1851" s="24">
        <v>3.8</v>
      </c>
      <c r="M1851" s="24">
        <v>0.8</v>
      </c>
      <c r="N1851" s="24">
        <v>0.5</v>
      </c>
      <c r="O1851" s="24">
        <v>0.9</v>
      </c>
      <c r="P1851" s="24">
        <v>4.9000000000000004</v>
      </c>
      <c r="Q1851" s="24">
        <v>0.4</v>
      </c>
      <c r="R1851" s="24">
        <v>3.5</v>
      </c>
      <c r="T1851" s="24">
        <v>3.1</v>
      </c>
      <c r="X1851" s="24">
        <f t="shared" si="68"/>
        <v>91.5</v>
      </c>
      <c r="Y1851" s="8">
        <f t="shared" si="69"/>
        <v>0</v>
      </c>
      <c r="Z1851" s="11"/>
    </row>
    <row r="1852" spans="1:26" x14ac:dyDescent="0.25">
      <c r="A1852" s="34">
        <v>33</v>
      </c>
      <c r="B1852" s="31">
        <v>33</v>
      </c>
      <c r="C1852" s="4" t="s">
        <v>3602</v>
      </c>
      <c r="D1852" s="4" t="s">
        <v>3541</v>
      </c>
      <c r="E1852" s="4" t="s">
        <v>3534</v>
      </c>
      <c r="F1852" s="4" t="s">
        <v>2709</v>
      </c>
      <c r="G1852" s="5" t="s">
        <v>3603</v>
      </c>
      <c r="H1852" s="5" t="s">
        <v>3418</v>
      </c>
      <c r="I1852" s="24">
        <v>115.4</v>
      </c>
      <c r="J1852" s="24">
        <v>91.1</v>
      </c>
      <c r="K1852" s="24">
        <v>2.7</v>
      </c>
      <c r="L1852" s="24">
        <v>3.3</v>
      </c>
      <c r="M1852" s="24">
        <v>0.3</v>
      </c>
      <c r="N1852" s="24">
        <v>0.6</v>
      </c>
      <c r="O1852" s="24">
        <v>2.8</v>
      </c>
      <c r="P1852" s="24">
        <v>14.6</v>
      </c>
      <c r="X1852" s="24">
        <f t="shared" si="68"/>
        <v>115.39999999999998</v>
      </c>
      <c r="Y1852" s="8">
        <f t="shared" si="69"/>
        <v>0</v>
      </c>
      <c r="Z1852" s="4"/>
    </row>
    <row r="1853" spans="1:26" x14ac:dyDescent="0.25">
      <c r="A1853" s="34">
        <v>15</v>
      </c>
      <c r="B1853" s="31">
        <v>15</v>
      </c>
      <c r="C1853" s="4" t="s">
        <v>3569</v>
      </c>
      <c r="D1853" s="4" t="s">
        <v>204</v>
      </c>
      <c r="E1853" s="4" t="s">
        <v>3534</v>
      </c>
      <c r="F1853" s="4" t="s">
        <v>2709</v>
      </c>
      <c r="G1853" s="4" t="s">
        <v>3570</v>
      </c>
      <c r="H1853" s="4" t="s">
        <v>213</v>
      </c>
      <c r="I1853" s="24">
        <v>112.6</v>
      </c>
      <c r="J1853" s="24">
        <v>74.400000000000006</v>
      </c>
      <c r="K1853" s="24">
        <v>4.5</v>
      </c>
      <c r="L1853" s="24">
        <v>13</v>
      </c>
      <c r="M1853" s="24">
        <v>2</v>
      </c>
      <c r="N1853" s="24">
        <v>1</v>
      </c>
      <c r="O1853" s="24">
        <v>4</v>
      </c>
      <c r="Q1853" s="24">
        <v>5.7</v>
      </c>
      <c r="T1853" s="24">
        <v>6.9999999999999858</v>
      </c>
      <c r="U1853" s="24">
        <v>1</v>
      </c>
      <c r="X1853" s="24">
        <f t="shared" si="68"/>
        <v>112.6</v>
      </c>
      <c r="Y1853" s="8">
        <f t="shared" si="69"/>
        <v>0</v>
      </c>
      <c r="Z1853" s="11"/>
    </row>
    <row r="1854" spans="1:26" ht="30" x14ac:dyDescent="0.25">
      <c r="A1854" s="34">
        <v>3</v>
      </c>
      <c r="B1854" s="31">
        <v>3</v>
      </c>
      <c r="C1854" s="5" t="s">
        <v>3540</v>
      </c>
      <c r="D1854" s="4" t="s">
        <v>3541</v>
      </c>
      <c r="E1854" s="4" t="s">
        <v>3534</v>
      </c>
      <c r="F1854" s="4" t="s">
        <v>2709</v>
      </c>
      <c r="G1854" s="4" t="s">
        <v>3542</v>
      </c>
      <c r="H1854" s="4" t="s">
        <v>992</v>
      </c>
      <c r="I1854" s="24">
        <v>103.5</v>
      </c>
      <c r="J1854" s="24">
        <v>74.599999999999994</v>
      </c>
      <c r="K1854" s="24">
        <v>5.3</v>
      </c>
      <c r="L1854" s="24">
        <v>2.9</v>
      </c>
      <c r="M1854" s="24">
        <v>0.2</v>
      </c>
      <c r="N1854" s="24">
        <v>0.5</v>
      </c>
      <c r="O1854" s="24">
        <v>0.8</v>
      </c>
      <c r="R1854" s="24">
        <v>2.5</v>
      </c>
      <c r="T1854" s="24">
        <v>16.700000000000003</v>
      </c>
      <c r="X1854" s="24">
        <f t="shared" si="68"/>
        <v>103.5</v>
      </c>
      <c r="Y1854" s="8">
        <f t="shared" si="69"/>
        <v>0</v>
      </c>
      <c r="Z1854" s="4"/>
    </row>
    <row r="1855" spans="1:26" x14ac:dyDescent="0.25">
      <c r="A1855" s="34">
        <v>9</v>
      </c>
      <c r="B1855" s="31">
        <v>9</v>
      </c>
      <c r="C1855" s="4" t="s">
        <v>3554</v>
      </c>
      <c r="D1855" s="4" t="s">
        <v>3555</v>
      </c>
      <c r="E1855" s="4" t="s">
        <v>3534</v>
      </c>
      <c r="F1855" s="4" t="s">
        <v>2709</v>
      </c>
      <c r="G1855" s="4" t="s">
        <v>3556</v>
      </c>
      <c r="H1855" s="4" t="s">
        <v>39</v>
      </c>
      <c r="I1855" s="24">
        <v>468.2</v>
      </c>
      <c r="J1855" s="24">
        <v>62.9</v>
      </c>
      <c r="K1855" s="24">
        <v>2.6</v>
      </c>
      <c r="L1855" s="24">
        <v>4.4000000000000004</v>
      </c>
      <c r="N1855" s="24">
        <v>1</v>
      </c>
      <c r="O1855" s="24">
        <v>1.5</v>
      </c>
      <c r="Q1855" s="24">
        <v>0.1</v>
      </c>
      <c r="R1855" s="24">
        <v>1.4</v>
      </c>
      <c r="T1855" s="24">
        <v>394.29999999999995</v>
      </c>
      <c r="X1855" s="24">
        <f t="shared" si="68"/>
        <v>468.19999999999993</v>
      </c>
      <c r="Y1855" s="8">
        <f t="shared" si="69"/>
        <v>0</v>
      </c>
      <c r="Z1855" s="4"/>
    </row>
    <row r="1856" spans="1:26" x14ac:dyDescent="0.25">
      <c r="A1856" s="34">
        <v>11</v>
      </c>
      <c r="B1856" s="31">
        <v>11</v>
      </c>
      <c r="C1856" s="4" t="s">
        <v>3559</v>
      </c>
      <c r="D1856" s="4" t="s">
        <v>3560</v>
      </c>
      <c r="E1856" s="4" t="s">
        <v>3534</v>
      </c>
      <c r="F1856" s="4" t="s">
        <v>2709</v>
      </c>
      <c r="G1856" s="4" t="s">
        <v>3561</v>
      </c>
      <c r="H1856" s="4" t="s">
        <v>377</v>
      </c>
      <c r="I1856" s="24">
        <v>93.7</v>
      </c>
      <c r="J1856" s="24">
        <v>21.4</v>
      </c>
      <c r="L1856" s="24">
        <v>9.5</v>
      </c>
      <c r="N1856" s="24">
        <v>0.5</v>
      </c>
      <c r="O1856" s="24">
        <v>0.8</v>
      </c>
      <c r="Q1856" s="24">
        <v>1.4</v>
      </c>
      <c r="R1856" s="24">
        <v>0.1</v>
      </c>
      <c r="T1856" s="24">
        <v>60.000000000000007</v>
      </c>
      <c r="X1856" s="24">
        <f t="shared" si="68"/>
        <v>93.7</v>
      </c>
      <c r="Y1856" s="8">
        <f t="shared" si="69"/>
        <v>0</v>
      </c>
      <c r="Z1856" s="4"/>
    </row>
    <row r="1857" spans="1:26" x14ac:dyDescent="0.25">
      <c r="A1857" s="34">
        <v>10</v>
      </c>
      <c r="B1857" s="31">
        <v>10</v>
      </c>
      <c r="C1857" s="4" t="s">
        <v>3557</v>
      </c>
      <c r="D1857" s="4" t="s">
        <v>3537</v>
      </c>
      <c r="E1857" s="4" t="s">
        <v>3534</v>
      </c>
      <c r="F1857" s="4" t="s">
        <v>2709</v>
      </c>
      <c r="G1857" s="4" t="s">
        <v>3558</v>
      </c>
      <c r="H1857" s="4" t="s">
        <v>914</v>
      </c>
      <c r="I1857" s="24">
        <v>356.6</v>
      </c>
      <c r="J1857" s="24">
        <v>60.1</v>
      </c>
      <c r="K1857" s="24">
        <v>5</v>
      </c>
      <c r="L1857" s="24">
        <v>22.3</v>
      </c>
      <c r="M1857" s="24">
        <v>0.9</v>
      </c>
      <c r="O1857" s="24">
        <v>3.7</v>
      </c>
      <c r="P1857" s="24">
        <v>0.8</v>
      </c>
      <c r="Q1857" s="24">
        <v>2.2000000000000002</v>
      </c>
      <c r="T1857" s="24">
        <v>258.10000000000002</v>
      </c>
      <c r="U1857" s="24">
        <v>3.5</v>
      </c>
      <c r="X1857" s="24">
        <f t="shared" si="68"/>
        <v>356.6</v>
      </c>
      <c r="Y1857" s="8">
        <f t="shared" si="69"/>
        <v>0</v>
      </c>
      <c r="Z1857" s="4"/>
    </row>
    <row r="1858" spans="1:26" x14ac:dyDescent="0.25">
      <c r="A1858" s="34">
        <v>14</v>
      </c>
      <c r="B1858" s="31">
        <v>14</v>
      </c>
      <c r="C1858" s="4" t="s">
        <v>3568</v>
      </c>
      <c r="D1858" s="4" t="s">
        <v>3537</v>
      </c>
      <c r="E1858" s="4" t="s">
        <v>3534</v>
      </c>
      <c r="F1858" s="4" t="s">
        <v>2709</v>
      </c>
      <c r="G1858" s="4" t="s">
        <v>3558</v>
      </c>
      <c r="H1858" s="4" t="s">
        <v>230</v>
      </c>
      <c r="I1858" s="24">
        <v>658.7</v>
      </c>
      <c r="J1858" s="24">
        <v>72</v>
      </c>
      <c r="K1858" s="24">
        <v>10</v>
      </c>
      <c r="M1858" s="24">
        <v>0.8</v>
      </c>
      <c r="N1858" s="24">
        <v>0.5</v>
      </c>
      <c r="O1858" s="24">
        <v>1.5</v>
      </c>
      <c r="T1858" s="24">
        <v>573.90000000000009</v>
      </c>
      <c r="X1858" s="24">
        <f t="shared" si="68"/>
        <v>658.7</v>
      </c>
      <c r="Y1858" s="8">
        <f t="shared" si="69"/>
        <v>0</v>
      </c>
      <c r="Z1858" s="4"/>
    </row>
    <row r="1859" spans="1:26" x14ac:dyDescent="0.25">
      <c r="A1859" s="34">
        <v>35</v>
      </c>
      <c r="B1859" s="31">
        <v>35</v>
      </c>
      <c r="C1859" s="4" t="s">
        <v>2021</v>
      </c>
      <c r="D1859" s="4" t="s">
        <v>3597</v>
      </c>
      <c r="E1859" s="4" t="s">
        <v>3534</v>
      </c>
      <c r="F1859" s="4" t="s">
        <v>2709</v>
      </c>
      <c r="G1859" s="5" t="s">
        <v>3558</v>
      </c>
      <c r="H1859" s="5" t="s">
        <v>374</v>
      </c>
      <c r="I1859" s="24">
        <v>756.1</v>
      </c>
      <c r="J1859" s="24">
        <v>43.7</v>
      </c>
      <c r="K1859" s="24">
        <v>13</v>
      </c>
      <c r="L1859" s="24">
        <v>3</v>
      </c>
      <c r="M1859" s="24">
        <v>0.6</v>
      </c>
      <c r="N1859" s="24">
        <v>0.6</v>
      </c>
      <c r="O1859" s="24">
        <v>0.9</v>
      </c>
      <c r="P1859" s="24">
        <v>0.3</v>
      </c>
      <c r="T1859" s="24">
        <v>692.6</v>
      </c>
      <c r="U1859" s="24">
        <v>1.4</v>
      </c>
      <c r="X1859" s="24">
        <f t="shared" si="68"/>
        <v>756.1</v>
      </c>
      <c r="Y1859" s="8">
        <f t="shared" si="69"/>
        <v>0</v>
      </c>
      <c r="Z1859" s="4"/>
    </row>
    <row r="1860" spans="1:26" x14ac:dyDescent="0.25">
      <c r="A1860" s="34">
        <v>34</v>
      </c>
      <c r="B1860" s="31">
        <v>34</v>
      </c>
      <c r="C1860" s="4" t="s">
        <v>3604</v>
      </c>
      <c r="D1860" s="4" t="s">
        <v>3555</v>
      </c>
      <c r="E1860" s="4" t="s">
        <v>3534</v>
      </c>
      <c r="F1860" s="4" t="s">
        <v>2709</v>
      </c>
      <c r="G1860" s="5" t="s">
        <v>3605</v>
      </c>
      <c r="H1860" s="5" t="s">
        <v>283</v>
      </c>
      <c r="I1860" s="24">
        <v>274.2</v>
      </c>
      <c r="J1860" s="24">
        <v>181.6</v>
      </c>
      <c r="K1860" s="24">
        <v>2.2999999999999998</v>
      </c>
      <c r="L1860" s="24">
        <v>22.7</v>
      </c>
      <c r="M1860" s="24">
        <v>1</v>
      </c>
      <c r="N1860" s="24">
        <v>3</v>
      </c>
      <c r="O1860" s="24">
        <v>3</v>
      </c>
      <c r="P1860" s="24">
        <v>1</v>
      </c>
      <c r="Q1860" s="24">
        <v>1.9</v>
      </c>
      <c r="R1860" s="24">
        <v>4.7</v>
      </c>
      <c r="T1860" s="24">
        <v>53</v>
      </c>
      <c r="X1860" s="24">
        <f t="shared" si="68"/>
        <v>274.2</v>
      </c>
      <c r="Y1860" s="8">
        <f t="shared" si="69"/>
        <v>0</v>
      </c>
      <c r="Z1860" s="4"/>
    </row>
    <row r="1861" spans="1:26" ht="30" x14ac:dyDescent="0.25">
      <c r="A1861" s="34">
        <v>5</v>
      </c>
      <c r="B1861" s="31">
        <v>5</v>
      </c>
      <c r="C1861" s="5" t="s">
        <v>3545</v>
      </c>
      <c r="D1861" s="4" t="s">
        <v>3541</v>
      </c>
      <c r="E1861" s="4" t="s">
        <v>3534</v>
      </c>
      <c r="F1861" s="4" t="s">
        <v>2709</v>
      </c>
      <c r="G1861" s="4" t="s">
        <v>2355</v>
      </c>
      <c r="H1861" s="4" t="s">
        <v>3546</v>
      </c>
      <c r="I1861" s="24">
        <v>180.4</v>
      </c>
      <c r="J1861" s="24">
        <v>81.2</v>
      </c>
      <c r="K1861" s="24">
        <v>15.6</v>
      </c>
      <c r="L1861" s="24">
        <v>0.8</v>
      </c>
      <c r="M1861" s="24">
        <v>0.5</v>
      </c>
      <c r="N1861" s="24">
        <v>1</v>
      </c>
      <c r="O1861" s="24">
        <v>0.5</v>
      </c>
      <c r="P1861" s="24">
        <v>75.3</v>
      </c>
      <c r="Q1861" s="24">
        <v>1</v>
      </c>
      <c r="R1861" s="24">
        <v>1.2</v>
      </c>
      <c r="T1861" s="24">
        <v>3.3000000000000398</v>
      </c>
      <c r="X1861" s="24">
        <f t="shared" si="68"/>
        <v>180.4</v>
      </c>
      <c r="Y1861" s="8">
        <f t="shared" si="69"/>
        <v>0</v>
      </c>
      <c r="Z1861" s="4"/>
    </row>
    <row r="1862" spans="1:26" x14ac:dyDescent="0.25">
      <c r="A1862" s="34">
        <v>38</v>
      </c>
      <c r="B1862" s="31">
        <v>38</v>
      </c>
      <c r="C1862" s="4" t="s">
        <v>3611</v>
      </c>
      <c r="D1862" s="4" t="s">
        <v>3593</v>
      </c>
      <c r="E1862" s="4" t="s">
        <v>3534</v>
      </c>
      <c r="F1862" s="4" t="s">
        <v>2709</v>
      </c>
      <c r="G1862" s="4" t="s">
        <v>3612</v>
      </c>
      <c r="H1862" s="5" t="s">
        <v>292</v>
      </c>
      <c r="I1862" s="24">
        <v>188.1</v>
      </c>
      <c r="J1862" s="24">
        <v>116.6</v>
      </c>
      <c r="K1862" s="24">
        <v>7</v>
      </c>
      <c r="L1862" s="24">
        <v>8.1</v>
      </c>
      <c r="M1862" s="24">
        <v>2.9</v>
      </c>
      <c r="N1862" s="24">
        <v>2</v>
      </c>
      <c r="O1862" s="24">
        <v>2</v>
      </c>
      <c r="P1862" s="24">
        <v>45</v>
      </c>
      <c r="R1862" s="24">
        <v>4.5</v>
      </c>
      <c r="X1862" s="24">
        <f t="shared" si="68"/>
        <v>188.1</v>
      </c>
      <c r="Y1862" s="8">
        <f t="shared" si="69"/>
        <v>0</v>
      </c>
      <c r="Z1862" s="4"/>
    </row>
    <row r="1863" spans="1:26" x14ac:dyDescent="0.25">
      <c r="A1863" s="34">
        <v>25</v>
      </c>
      <c r="B1863" s="31">
        <v>25</v>
      </c>
      <c r="C1863" s="4" t="s">
        <v>3589</v>
      </c>
      <c r="D1863" s="4" t="s">
        <v>3555</v>
      </c>
      <c r="E1863" s="4" t="s">
        <v>3534</v>
      </c>
      <c r="F1863" s="4" t="s">
        <v>2709</v>
      </c>
      <c r="G1863" s="5" t="s">
        <v>398</v>
      </c>
      <c r="H1863" s="5" t="s">
        <v>369</v>
      </c>
      <c r="I1863" s="24">
        <v>125.7</v>
      </c>
      <c r="J1863" s="24">
        <v>83.8</v>
      </c>
      <c r="K1863" s="24">
        <v>8.6999999999999993</v>
      </c>
      <c r="L1863" s="24">
        <v>7.6</v>
      </c>
      <c r="N1863" s="24">
        <v>0.5</v>
      </c>
      <c r="O1863" s="24">
        <v>4</v>
      </c>
      <c r="P1863" s="24">
        <v>9</v>
      </c>
      <c r="Q1863" s="24">
        <v>11.6</v>
      </c>
      <c r="U1863" s="24">
        <v>0.5</v>
      </c>
      <c r="X1863" s="24">
        <f t="shared" si="68"/>
        <v>125.69999999999999</v>
      </c>
      <c r="Y1863" s="8">
        <f t="shared" si="69"/>
        <v>0</v>
      </c>
      <c r="Z1863" s="4"/>
    </row>
    <row r="1864" spans="1:26" x14ac:dyDescent="0.25">
      <c r="A1864" s="34">
        <v>37</v>
      </c>
      <c r="B1864" s="31">
        <v>37</v>
      </c>
      <c r="C1864" s="4" t="s">
        <v>3608</v>
      </c>
      <c r="D1864" s="4" t="s">
        <v>3537</v>
      </c>
      <c r="E1864" s="4" t="s">
        <v>3534</v>
      </c>
      <c r="F1864" s="4" t="s">
        <v>2709</v>
      </c>
      <c r="G1864" s="5" t="s">
        <v>3609</v>
      </c>
      <c r="H1864" s="5" t="s">
        <v>3610</v>
      </c>
      <c r="I1864" s="24">
        <v>123.6</v>
      </c>
      <c r="J1864" s="24">
        <v>66.2</v>
      </c>
      <c r="K1864" s="24">
        <v>0.3</v>
      </c>
      <c r="L1864" s="24">
        <v>0.7</v>
      </c>
      <c r="M1864" s="24">
        <v>0.4</v>
      </c>
      <c r="N1864" s="24">
        <v>0.5</v>
      </c>
      <c r="O1864" s="24">
        <v>1.5</v>
      </c>
      <c r="Q1864" s="24">
        <v>1.4</v>
      </c>
      <c r="R1864" s="24">
        <v>1.2</v>
      </c>
      <c r="T1864" s="24">
        <v>51.399999999999977</v>
      </c>
      <c r="X1864" s="24">
        <f t="shared" si="68"/>
        <v>123.6</v>
      </c>
      <c r="Y1864" s="8">
        <f t="shared" si="69"/>
        <v>0</v>
      </c>
      <c r="Z1864" s="4"/>
    </row>
    <row r="1865" spans="1:26" x14ac:dyDescent="0.25">
      <c r="A1865" s="34">
        <v>17</v>
      </c>
      <c r="B1865" s="31">
        <v>17</v>
      </c>
      <c r="C1865" s="4" t="s">
        <v>3572</v>
      </c>
      <c r="D1865" s="4" t="s">
        <v>3555</v>
      </c>
      <c r="E1865" s="4" t="s">
        <v>3534</v>
      </c>
      <c r="F1865" s="4" t="s">
        <v>2709</v>
      </c>
      <c r="G1865" s="4" t="s">
        <v>15459</v>
      </c>
      <c r="H1865" s="4" t="s">
        <v>3573</v>
      </c>
      <c r="I1865" s="24">
        <v>142.9</v>
      </c>
      <c r="J1865" s="24">
        <v>69.8</v>
      </c>
      <c r="K1865" s="24">
        <v>18</v>
      </c>
      <c r="L1865" s="24">
        <v>25.1</v>
      </c>
      <c r="M1865" s="24">
        <v>0.9</v>
      </c>
      <c r="O1865" s="24">
        <v>6</v>
      </c>
      <c r="R1865" s="24">
        <v>2.2999999999999998</v>
      </c>
      <c r="T1865" s="24">
        <v>20.799999999999997</v>
      </c>
      <c r="X1865" s="24">
        <f t="shared" si="68"/>
        <v>142.9</v>
      </c>
      <c r="Y1865" s="8">
        <f t="shared" si="69"/>
        <v>0</v>
      </c>
      <c r="Z1865" s="4"/>
    </row>
    <row r="1866" spans="1:26" x14ac:dyDescent="0.25">
      <c r="A1866" s="34">
        <v>28</v>
      </c>
      <c r="B1866" s="31">
        <v>28</v>
      </c>
      <c r="C1866" s="4" t="s">
        <v>3593</v>
      </c>
      <c r="D1866" s="4" t="s">
        <v>3593</v>
      </c>
      <c r="E1866" s="4" t="s">
        <v>3534</v>
      </c>
      <c r="F1866" s="4" t="s">
        <v>2709</v>
      </c>
      <c r="G1866" s="5" t="s">
        <v>3594</v>
      </c>
      <c r="H1866" s="5" t="s">
        <v>213</v>
      </c>
      <c r="I1866" s="24">
        <v>146.6</v>
      </c>
      <c r="J1866" s="24">
        <v>73</v>
      </c>
      <c r="K1866" s="24">
        <v>6.3</v>
      </c>
      <c r="M1866" s="24">
        <v>3</v>
      </c>
      <c r="O1866" s="24">
        <v>2.4</v>
      </c>
      <c r="P1866" s="24">
        <v>1</v>
      </c>
      <c r="T1866" s="24">
        <v>58</v>
      </c>
      <c r="U1866" s="24">
        <v>2.9</v>
      </c>
      <c r="X1866" s="24">
        <f t="shared" si="68"/>
        <v>146.6</v>
      </c>
      <c r="Y1866" s="8">
        <f t="shared" si="69"/>
        <v>0</v>
      </c>
      <c r="Z1866" s="4"/>
    </row>
    <row r="1867" spans="1:26" x14ac:dyDescent="0.25">
      <c r="A1867" s="34">
        <v>21</v>
      </c>
      <c r="B1867" s="31">
        <v>21</v>
      </c>
      <c r="C1867" s="4" t="s">
        <v>3583</v>
      </c>
      <c r="D1867" s="4" t="s">
        <v>3552</v>
      </c>
      <c r="E1867" s="4" t="s">
        <v>3534</v>
      </c>
      <c r="F1867" s="4" t="s">
        <v>2709</v>
      </c>
      <c r="G1867" s="4" t="s">
        <v>2676</v>
      </c>
      <c r="H1867" s="4" t="s">
        <v>1071</v>
      </c>
      <c r="I1867" s="24">
        <v>272.10000000000002</v>
      </c>
      <c r="J1867" s="24">
        <v>196.5</v>
      </c>
      <c r="K1867" s="24">
        <v>26.6</v>
      </c>
      <c r="L1867" s="24">
        <v>3</v>
      </c>
      <c r="M1867" s="24">
        <v>0.7</v>
      </c>
      <c r="N1867" s="24">
        <v>4</v>
      </c>
      <c r="O1867" s="24">
        <v>4.5999999999999996</v>
      </c>
      <c r="P1867" s="24">
        <v>28.6</v>
      </c>
      <c r="Q1867" s="24">
        <v>2</v>
      </c>
      <c r="R1867" s="24">
        <v>0.6</v>
      </c>
      <c r="T1867" s="24">
        <v>5.5</v>
      </c>
      <c r="X1867" s="24">
        <f t="shared" si="68"/>
        <v>272.10000000000002</v>
      </c>
      <c r="Y1867" s="8">
        <f t="shared" si="69"/>
        <v>0</v>
      </c>
      <c r="Z1867" s="4"/>
    </row>
    <row r="1868" spans="1:26" x14ac:dyDescent="0.25">
      <c r="A1868" s="34">
        <v>22</v>
      </c>
      <c r="B1868" s="31">
        <v>22</v>
      </c>
      <c r="C1868" s="4" t="s">
        <v>3584</v>
      </c>
      <c r="D1868" s="4" t="s">
        <v>3552</v>
      </c>
      <c r="E1868" s="4" t="s">
        <v>3534</v>
      </c>
      <c r="F1868" s="4" t="s">
        <v>2709</v>
      </c>
      <c r="G1868" s="5" t="s">
        <v>215</v>
      </c>
      <c r="H1868" s="5" t="s">
        <v>369</v>
      </c>
      <c r="I1868" s="24">
        <v>608.79999999999995</v>
      </c>
      <c r="J1868" s="24">
        <v>105.8</v>
      </c>
      <c r="L1868" s="24">
        <v>22.7</v>
      </c>
      <c r="M1868" s="24">
        <v>4.5</v>
      </c>
      <c r="O1868" s="24">
        <v>1</v>
      </c>
      <c r="P1868" s="24">
        <v>469.2</v>
      </c>
      <c r="Q1868" s="24">
        <v>0.6</v>
      </c>
      <c r="T1868" s="24">
        <v>3</v>
      </c>
      <c r="U1868" s="24">
        <v>2</v>
      </c>
      <c r="X1868" s="24">
        <f t="shared" si="68"/>
        <v>608.80000000000007</v>
      </c>
      <c r="Y1868" s="8">
        <f t="shared" si="69"/>
        <v>0</v>
      </c>
      <c r="Z1868" s="4"/>
    </row>
    <row r="1869" spans="1:26" x14ac:dyDescent="0.25">
      <c r="A1869" s="34">
        <v>24</v>
      </c>
      <c r="B1869" s="31">
        <v>24</v>
      </c>
      <c r="C1869" s="4" t="s">
        <v>3588</v>
      </c>
      <c r="D1869" s="4" t="s">
        <v>3552</v>
      </c>
      <c r="E1869" s="4" t="s">
        <v>3534</v>
      </c>
      <c r="F1869" s="4" t="s">
        <v>2709</v>
      </c>
      <c r="G1869" s="5" t="s">
        <v>215</v>
      </c>
      <c r="H1869" s="5" t="s">
        <v>369</v>
      </c>
      <c r="I1869" s="24">
        <v>413.9</v>
      </c>
      <c r="J1869" s="24">
        <v>34.5</v>
      </c>
      <c r="K1869" s="24">
        <v>41.9</v>
      </c>
      <c r="M1869" s="24">
        <v>0.5</v>
      </c>
      <c r="O1869" s="24">
        <v>1.5</v>
      </c>
      <c r="P1869" s="24">
        <v>334.5</v>
      </c>
      <c r="U1869" s="24">
        <v>1</v>
      </c>
      <c r="X1869" s="24">
        <f t="shared" si="68"/>
        <v>413.9</v>
      </c>
      <c r="Y1869" s="8">
        <f t="shared" si="69"/>
        <v>0</v>
      </c>
      <c r="Z1869" s="4"/>
    </row>
    <row r="1870" spans="1:26" x14ac:dyDescent="0.25">
      <c r="A1870" s="34">
        <v>42</v>
      </c>
      <c r="B1870" s="31">
        <v>42</v>
      </c>
      <c r="C1870" s="4" t="s">
        <v>3552</v>
      </c>
      <c r="D1870" s="4" t="s">
        <v>3552</v>
      </c>
      <c r="E1870" s="4" t="s">
        <v>3534</v>
      </c>
      <c r="F1870" s="4" t="s">
        <v>2709</v>
      </c>
      <c r="G1870" s="4" t="s">
        <v>215</v>
      </c>
      <c r="H1870" s="4" t="s">
        <v>369</v>
      </c>
      <c r="I1870" s="24">
        <v>741.5</v>
      </c>
      <c r="J1870" s="24">
        <v>104.5</v>
      </c>
      <c r="K1870" s="24">
        <v>30</v>
      </c>
      <c r="L1870" s="24">
        <v>15</v>
      </c>
      <c r="M1870" s="24">
        <v>6.2</v>
      </c>
      <c r="O1870" s="24">
        <v>39</v>
      </c>
      <c r="P1870" s="24">
        <v>542.20000000000005</v>
      </c>
      <c r="U1870" s="24">
        <v>4.5999999999999996</v>
      </c>
      <c r="X1870" s="24">
        <f t="shared" si="68"/>
        <v>741.50000000000011</v>
      </c>
      <c r="Y1870" s="8">
        <f t="shared" si="69"/>
        <v>0</v>
      </c>
      <c r="Z1870" s="4"/>
    </row>
    <row r="1871" spans="1:26" ht="30" x14ac:dyDescent="0.25">
      <c r="A1871" s="34">
        <v>19</v>
      </c>
      <c r="B1871" s="31">
        <v>19</v>
      </c>
      <c r="C1871" s="4" t="s">
        <v>3577</v>
      </c>
      <c r="D1871" s="4" t="s">
        <v>3537</v>
      </c>
      <c r="E1871" s="4" t="s">
        <v>3534</v>
      </c>
      <c r="F1871" s="4" t="s">
        <v>2709</v>
      </c>
      <c r="G1871" s="5" t="s">
        <v>3578</v>
      </c>
      <c r="H1871" s="5" t="s">
        <v>3579</v>
      </c>
      <c r="I1871" s="24">
        <v>140.4</v>
      </c>
      <c r="J1871" s="24">
        <v>106.3</v>
      </c>
      <c r="K1871" s="24">
        <v>19.5</v>
      </c>
      <c r="L1871" s="24">
        <v>6.8</v>
      </c>
      <c r="M1871" s="24">
        <v>1</v>
      </c>
      <c r="N1871" s="24">
        <v>0.5</v>
      </c>
      <c r="O1871" s="24">
        <v>1.5</v>
      </c>
      <c r="Q1871" s="24">
        <v>0.9</v>
      </c>
      <c r="T1871" s="24">
        <v>3.9000000000000057</v>
      </c>
      <c r="X1871" s="24">
        <f t="shared" si="68"/>
        <v>140.4</v>
      </c>
      <c r="Y1871" s="8">
        <f t="shared" si="69"/>
        <v>0</v>
      </c>
      <c r="Z1871" s="4"/>
    </row>
    <row r="1872" spans="1:26" x14ac:dyDescent="0.25">
      <c r="A1872" s="34">
        <v>12</v>
      </c>
      <c r="B1872" s="31">
        <v>12</v>
      </c>
      <c r="C1872" s="4" t="s">
        <v>3562</v>
      </c>
      <c r="D1872" s="4" t="s">
        <v>3563</v>
      </c>
      <c r="E1872" s="4" t="s">
        <v>3534</v>
      </c>
      <c r="F1872" s="4" t="s">
        <v>2709</v>
      </c>
      <c r="G1872" s="4" t="s">
        <v>3287</v>
      </c>
      <c r="H1872" s="4" t="s">
        <v>3564</v>
      </c>
      <c r="I1872" s="24">
        <v>538.79999999999995</v>
      </c>
      <c r="J1872" s="24">
        <v>165.3</v>
      </c>
      <c r="K1872" s="24">
        <v>10.4</v>
      </c>
      <c r="L1872" s="24">
        <v>1.7</v>
      </c>
      <c r="M1872" s="24">
        <v>0.6</v>
      </c>
      <c r="N1872" s="24">
        <v>0.6</v>
      </c>
      <c r="O1872" s="24">
        <v>3</v>
      </c>
      <c r="R1872" s="24">
        <v>3.9</v>
      </c>
      <c r="T1872" s="24">
        <v>348.29999999999995</v>
      </c>
      <c r="U1872" s="24">
        <v>5</v>
      </c>
      <c r="X1872" s="24">
        <f t="shared" si="68"/>
        <v>538.79999999999995</v>
      </c>
      <c r="Y1872" s="8">
        <f t="shared" si="69"/>
        <v>0</v>
      </c>
      <c r="Z1872" s="4"/>
    </row>
    <row r="1873" spans="1:26" x14ac:dyDescent="0.25">
      <c r="A1873" s="34">
        <v>6</v>
      </c>
      <c r="B1873" s="31">
        <v>6</v>
      </c>
      <c r="C1873" s="4" t="s">
        <v>3547</v>
      </c>
      <c r="D1873" s="4" t="s">
        <v>3541</v>
      </c>
      <c r="E1873" s="4" t="s">
        <v>3534</v>
      </c>
      <c r="F1873" s="4" t="s">
        <v>2709</v>
      </c>
      <c r="G1873" s="4" t="s">
        <v>3548</v>
      </c>
      <c r="H1873" s="4" t="s">
        <v>3549</v>
      </c>
      <c r="I1873" s="24">
        <v>195.5</v>
      </c>
      <c r="J1873" s="24">
        <v>73.900000000000006</v>
      </c>
      <c r="K1873" s="24">
        <v>12.4</v>
      </c>
      <c r="L1873" s="24">
        <v>19</v>
      </c>
      <c r="M1873" s="24">
        <v>2</v>
      </c>
      <c r="O1873" s="24">
        <v>3</v>
      </c>
      <c r="P1873" s="24">
        <v>61.5</v>
      </c>
      <c r="Q1873" s="24">
        <v>0.6</v>
      </c>
      <c r="T1873" s="24">
        <v>11</v>
      </c>
      <c r="W1873" s="24">
        <v>12.1</v>
      </c>
      <c r="X1873" s="24">
        <f t="shared" si="68"/>
        <v>195.5</v>
      </c>
      <c r="Y1873" s="8">
        <f t="shared" si="69"/>
        <v>0</v>
      </c>
      <c r="Z1873" s="4"/>
    </row>
    <row r="1874" spans="1:26" ht="30" x14ac:dyDescent="0.25">
      <c r="A1874" s="34">
        <v>4</v>
      </c>
      <c r="B1874" s="31">
        <v>4</v>
      </c>
      <c r="C1874" s="5" t="s">
        <v>3543</v>
      </c>
      <c r="D1874" s="4" t="s">
        <v>3541</v>
      </c>
      <c r="E1874" s="4" t="s">
        <v>3534</v>
      </c>
      <c r="F1874" s="4" t="s">
        <v>2709</v>
      </c>
      <c r="G1874" s="4" t="s">
        <v>3544</v>
      </c>
      <c r="H1874" s="4" t="s">
        <v>230</v>
      </c>
      <c r="I1874" s="24">
        <v>146.1</v>
      </c>
      <c r="J1874" s="24">
        <v>53.8</v>
      </c>
      <c r="K1874" s="24">
        <v>2.8</v>
      </c>
      <c r="L1874" s="24">
        <v>16.2</v>
      </c>
      <c r="N1874" s="24">
        <v>1</v>
      </c>
      <c r="O1874" s="24">
        <v>2</v>
      </c>
      <c r="P1874" s="24">
        <v>58.8</v>
      </c>
      <c r="Q1874" s="24">
        <v>2</v>
      </c>
      <c r="R1874" s="24">
        <v>0.1</v>
      </c>
      <c r="T1874" s="24">
        <v>9.4</v>
      </c>
      <c r="X1874" s="24">
        <f t="shared" si="68"/>
        <v>146.1</v>
      </c>
      <c r="Y1874" s="8">
        <f t="shared" si="69"/>
        <v>0</v>
      </c>
      <c r="Z1874" s="4"/>
    </row>
    <row r="1875" spans="1:26" x14ac:dyDescent="0.25">
      <c r="A1875" s="34">
        <v>13</v>
      </c>
      <c r="B1875" s="31">
        <v>13</v>
      </c>
      <c r="C1875" s="4" t="s">
        <v>3565</v>
      </c>
      <c r="D1875" s="4" t="s">
        <v>3566</v>
      </c>
      <c r="E1875" s="4" t="s">
        <v>3534</v>
      </c>
      <c r="F1875" s="4" t="s">
        <v>2709</v>
      </c>
      <c r="G1875" s="4" t="s">
        <v>3567</v>
      </c>
      <c r="H1875" s="4" t="s">
        <v>216</v>
      </c>
      <c r="I1875" s="24">
        <v>252</v>
      </c>
      <c r="J1875" s="24">
        <v>107.3</v>
      </c>
      <c r="K1875" s="24">
        <v>5</v>
      </c>
      <c r="L1875" s="24">
        <v>16</v>
      </c>
      <c r="N1875" s="24">
        <v>3</v>
      </c>
      <c r="O1875" s="24">
        <v>2</v>
      </c>
      <c r="P1875" s="24">
        <v>26</v>
      </c>
      <c r="Q1875" s="24">
        <v>8.3000000000000007</v>
      </c>
      <c r="T1875" s="24">
        <v>81.399999999999977</v>
      </c>
      <c r="U1875" s="24">
        <v>3</v>
      </c>
      <c r="X1875" s="24">
        <f t="shared" si="68"/>
        <v>252</v>
      </c>
      <c r="Y1875" s="8">
        <f t="shared" si="69"/>
        <v>0</v>
      </c>
      <c r="Z1875" s="4"/>
    </row>
    <row r="1876" spans="1:26" ht="30" x14ac:dyDescent="0.25">
      <c r="A1876" s="34">
        <v>20</v>
      </c>
      <c r="B1876" s="31">
        <v>20</v>
      </c>
      <c r="C1876" s="4" t="s">
        <v>3580</v>
      </c>
      <c r="D1876" s="4" t="s">
        <v>3541</v>
      </c>
      <c r="E1876" s="4" t="s">
        <v>3534</v>
      </c>
      <c r="F1876" s="4" t="s">
        <v>2709</v>
      </c>
      <c r="G1876" s="5" t="s">
        <v>3581</v>
      </c>
      <c r="H1876" s="5" t="s">
        <v>3582</v>
      </c>
      <c r="I1876" s="24">
        <v>297.89999999999998</v>
      </c>
      <c r="J1876" s="24">
        <v>219</v>
      </c>
      <c r="K1876" s="24">
        <v>6</v>
      </c>
      <c r="L1876" s="24">
        <v>5.2</v>
      </c>
      <c r="M1876" s="24">
        <v>0.3</v>
      </c>
      <c r="N1876" s="24">
        <v>1.2</v>
      </c>
      <c r="O1876" s="24">
        <v>3</v>
      </c>
      <c r="P1876" s="24">
        <v>4.8</v>
      </c>
      <c r="R1876" s="24">
        <v>7.8</v>
      </c>
      <c r="T1876" s="24">
        <v>50.599999999999966</v>
      </c>
      <c r="X1876" s="24">
        <f t="shared" si="68"/>
        <v>297.89999999999998</v>
      </c>
      <c r="Y1876" s="8">
        <f t="shared" si="69"/>
        <v>0</v>
      </c>
      <c r="Z1876" s="4"/>
    </row>
    <row r="1877" spans="1:26" ht="30" x14ac:dyDescent="0.25">
      <c r="A1877" s="34">
        <v>36</v>
      </c>
      <c r="B1877" s="31">
        <v>36</v>
      </c>
      <c r="C1877" s="5" t="s">
        <v>3606</v>
      </c>
      <c r="D1877" s="4" t="s">
        <v>204</v>
      </c>
      <c r="E1877" s="4" t="s">
        <v>3534</v>
      </c>
      <c r="F1877" s="4" t="s">
        <v>2709</v>
      </c>
      <c r="G1877" s="5" t="s">
        <v>3607</v>
      </c>
      <c r="H1877" s="5" t="s">
        <v>198</v>
      </c>
      <c r="I1877" s="24">
        <v>506.9</v>
      </c>
      <c r="J1877" s="24">
        <v>181.4</v>
      </c>
      <c r="K1877" s="24">
        <v>11.2</v>
      </c>
      <c r="L1877" s="24">
        <v>0.9</v>
      </c>
      <c r="M1877" s="24">
        <v>1</v>
      </c>
      <c r="N1877" s="24">
        <v>2</v>
      </c>
      <c r="O1877" s="24">
        <v>3</v>
      </c>
      <c r="P1877" s="24">
        <v>4.3</v>
      </c>
      <c r="Q1877" s="24">
        <v>5.2</v>
      </c>
      <c r="T1877" s="24">
        <v>295.39999999999998</v>
      </c>
      <c r="U1877" s="24">
        <v>1</v>
      </c>
      <c r="W1877" s="24">
        <v>1.5</v>
      </c>
      <c r="X1877" s="24">
        <f t="shared" si="68"/>
        <v>506.9</v>
      </c>
      <c r="Y1877" s="8">
        <f t="shared" si="69"/>
        <v>0</v>
      </c>
      <c r="Z1877" s="4"/>
    </row>
    <row r="1878" spans="1:26" ht="30" x14ac:dyDescent="0.25">
      <c r="A1878" s="34">
        <v>43</v>
      </c>
      <c r="B1878" s="31">
        <v>43</v>
      </c>
      <c r="C1878" s="4" t="s">
        <v>3616</v>
      </c>
      <c r="D1878" s="4" t="s">
        <v>3593</v>
      </c>
      <c r="E1878" s="4" t="s">
        <v>3534</v>
      </c>
      <c r="F1878" s="4" t="s">
        <v>2709</v>
      </c>
      <c r="G1878" s="5" t="s">
        <v>3617</v>
      </c>
      <c r="H1878" s="4"/>
      <c r="I1878" s="24">
        <v>65.2</v>
      </c>
      <c r="J1878" s="24">
        <v>52.3</v>
      </c>
      <c r="K1878" s="24">
        <v>3.6</v>
      </c>
      <c r="L1878" s="24">
        <v>8.6999999999999993</v>
      </c>
      <c r="M1878" s="24">
        <v>0.1</v>
      </c>
      <c r="N1878" s="24">
        <v>0.3</v>
      </c>
      <c r="O1878" s="24">
        <v>0.2</v>
      </c>
      <c r="X1878" s="24">
        <f t="shared" si="68"/>
        <v>65.199999999999989</v>
      </c>
      <c r="Y1878" s="8">
        <f t="shared" si="69"/>
        <v>0</v>
      </c>
      <c r="Z1878" s="4"/>
    </row>
    <row r="1879" spans="1:26" x14ac:dyDescent="0.25">
      <c r="A1879" s="34">
        <v>16</v>
      </c>
      <c r="B1879" s="31">
        <v>16</v>
      </c>
      <c r="C1879" s="4" t="s">
        <v>3571</v>
      </c>
      <c r="D1879" s="4" t="s">
        <v>3555</v>
      </c>
      <c r="E1879" s="4" t="s">
        <v>3534</v>
      </c>
      <c r="F1879" s="4" t="s">
        <v>2709</v>
      </c>
      <c r="G1879" s="4" t="s">
        <v>1163</v>
      </c>
      <c r="H1879" s="4" t="s">
        <v>176</v>
      </c>
      <c r="I1879" s="24">
        <v>242</v>
      </c>
      <c r="J1879" s="24">
        <v>81.400000000000006</v>
      </c>
      <c r="L1879" s="24">
        <v>14.2</v>
      </c>
      <c r="M1879" s="24">
        <v>0.5</v>
      </c>
      <c r="N1879" s="24">
        <v>0.5</v>
      </c>
      <c r="O1879" s="24">
        <v>2.5</v>
      </c>
      <c r="P1879" s="24">
        <v>4</v>
      </c>
      <c r="Q1879" s="24">
        <v>3.5</v>
      </c>
      <c r="T1879" s="24">
        <v>135.39999999999998</v>
      </c>
      <c r="X1879" s="24">
        <f t="shared" si="68"/>
        <v>242</v>
      </c>
      <c r="Y1879" s="8">
        <f t="shared" si="69"/>
        <v>0</v>
      </c>
      <c r="Z1879" s="4"/>
    </row>
    <row r="1880" spans="1:26" ht="45" x14ac:dyDescent="0.25">
      <c r="A1880" s="34">
        <v>39</v>
      </c>
      <c r="B1880" s="31">
        <v>39</v>
      </c>
      <c r="C1880" s="4" t="s">
        <v>1489</v>
      </c>
      <c r="D1880" s="4" t="s">
        <v>3537</v>
      </c>
      <c r="E1880" s="4" t="s">
        <v>3534</v>
      </c>
      <c r="F1880" s="4" t="s">
        <v>2709</v>
      </c>
      <c r="G1880" s="5" t="s">
        <v>3613</v>
      </c>
      <c r="H1880" s="4"/>
      <c r="I1880" s="24">
        <v>535.20000000000005</v>
      </c>
      <c r="J1880" s="24">
        <v>59.2</v>
      </c>
      <c r="K1880" s="24">
        <v>5.6</v>
      </c>
      <c r="L1880" s="24">
        <v>4.8</v>
      </c>
      <c r="M1880" s="24">
        <v>4.8</v>
      </c>
      <c r="O1880" s="24">
        <v>1.3</v>
      </c>
      <c r="P1880" s="24">
        <v>1.1000000000000001</v>
      </c>
      <c r="R1880" s="24">
        <v>5.7</v>
      </c>
      <c r="T1880" s="24">
        <v>449.60000000000008</v>
      </c>
      <c r="U1880" s="24">
        <v>3.1</v>
      </c>
      <c r="X1880" s="24">
        <f t="shared" si="68"/>
        <v>535.20000000000005</v>
      </c>
      <c r="Y1880" s="8">
        <f t="shared" si="69"/>
        <v>0</v>
      </c>
      <c r="Z1880" s="4"/>
    </row>
    <row r="1881" spans="1:26" x14ac:dyDescent="0.25">
      <c r="A1881" s="34">
        <v>3</v>
      </c>
      <c r="B1881" s="31">
        <v>3</v>
      </c>
      <c r="C1881" s="4" t="s">
        <v>3624</v>
      </c>
      <c r="D1881" s="4" t="s">
        <v>3625</v>
      </c>
      <c r="E1881" s="4" t="s">
        <v>3620</v>
      </c>
      <c r="F1881" s="4" t="s">
        <v>2709</v>
      </c>
      <c r="G1881" s="4" t="s">
        <v>3626</v>
      </c>
      <c r="H1881" s="4" t="s">
        <v>13</v>
      </c>
      <c r="I1881" s="24">
        <v>172.4</v>
      </c>
      <c r="J1881" s="24">
        <v>50.8</v>
      </c>
      <c r="K1881" s="24">
        <v>11.2</v>
      </c>
      <c r="L1881" s="24">
        <v>5.6</v>
      </c>
      <c r="M1881" s="24">
        <v>0.5</v>
      </c>
      <c r="N1881" s="24">
        <v>27.8</v>
      </c>
      <c r="O1881" s="24">
        <v>2.2999999999999998</v>
      </c>
      <c r="P1881" s="24">
        <v>2.7</v>
      </c>
      <c r="R1881" s="24">
        <v>1</v>
      </c>
      <c r="T1881" s="24">
        <v>67</v>
      </c>
      <c r="U1881" s="24">
        <v>3.5</v>
      </c>
      <c r="X1881" s="24">
        <f t="shared" si="68"/>
        <v>172.39999999999998</v>
      </c>
      <c r="Y1881" s="8">
        <f t="shared" si="69"/>
        <v>0</v>
      </c>
      <c r="Z1881" s="4"/>
    </row>
    <row r="1882" spans="1:26" x14ac:dyDescent="0.25">
      <c r="A1882" s="34">
        <v>8</v>
      </c>
      <c r="B1882" s="31">
        <v>9</v>
      </c>
      <c r="C1882" s="4" t="s">
        <v>3632</v>
      </c>
      <c r="D1882" s="4" t="s">
        <v>3632</v>
      </c>
      <c r="E1882" s="4" t="s">
        <v>3620</v>
      </c>
      <c r="F1882" s="4" t="s">
        <v>2709</v>
      </c>
      <c r="G1882" s="4" t="s">
        <v>3633</v>
      </c>
      <c r="H1882" s="4" t="s">
        <v>300</v>
      </c>
      <c r="I1882" s="24">
        <v>383.1</v>
      </c>
      <c r="J1882" s="24">
        <v>238.3</v>
      </c>
      <c r="K1882" s="24">
        <v>34.299999999999997</v>
      </c>
      <c r="L1882" s="24">
        <v>67.3</v>
      </c>
      <c r="M1882" s="24">
        <v>2.1</v>
      </c>
      <c r="O1882" s="24">
        <v>13.5</v>
      </c>
      <c r="P1882" s="24">
        <v>16.399999999999999</v>
      </c>
      <c r="Q1882" s="24">
        <v>1.6</v>
      </c>
      <c r="T1882" s="24">
        <v>9.6</v>
      </c>
      <c r="X1882" s="24">
        <f t="shared" si="68"/>
        <v>383.10000000000008</v>
      </c>
      <c r="Y1882" s="8">
        <f t="shared" si="69"/>
        <v>0</v>
      </c>
      <c r="Z1882" s="4"/>
    </row>
    <row r="1883" spans="1:26" ht="30" x14ac:dyDescent="0.25">
      <c r="A1883" s="34">
        <v>1</v>
      </c>
      <c r="B1883" s="31">
        <v>1</v>
      </c>
      <c r="C1883" s="5" t="s">
        <v>3618</v>
      </c>
      <c r="D1883" s="4" t="s">
        <v>3619</v>
      </c>
      <c r="E1883" s="4" t="s">
        <v>3620</v>
      </c>
      <c r="F1883" s="4" t="s">
        <v>2709</v>
      </c>
      <c r="G1883" s="4" t="s">
        <v>3621</v>
      </c>
      <c r="H1883" s="4" t="s">
        <v>198</v>
      </c>
      <c r="I1883" s="24">
        <v>61.2</v>
      </c>
      <c r="J1883" s="24">
        <v>43.7</v>
      </c>
      <c r="K1883" s="24">
        <v>1.4</v>
      </c>
      <c r="L1883" s="24">
        <v>6.2</v>
      </c>
      <c r="M1883" s="24">
        <v>1.1000000000000001</v>
      </c>
      <c r="O1883" s="24">
        <v>0.7</v>
      </c>
      <c r="P1883" s="24">
        <v>2.2999999999999998</v>
      </c>
      <c r="Q1883" s="24">
        <v>1.5</v>
      </c>
      <c r="R1883" s="24">
        <v>1.4</v>
      </c>
      <c r="T1883" s="24">
        <v>1.3</v>
      </c>
      <c r="U1883" s="24">
        <v>1.6</v>
      </c>
      <c r="X1883" s="24">
        <f t="shared" si="68"/>
        <v>61.2</v>
      </c>
      <c r="Y1883" s="8">
        <f t="shared" si="69"/>
        <v>0</v>
      </c>
      <c r="Z1883" s="4"/>
    </row>
    <row r="1884" spans="1:26" x14ac:dyDescent="0.25">
      <c r="A1884" s="34">
        <v>2</v>
      </c>
      <c r="B1884" s="31">
        <v>2</v>
      </c>
      <c r="C1884" s="4" t="s">
        <v>3622</v>
      </c>
      <c r="D1884" s="4" t="s">
        <v>295</v>
      </c>
      <c r="E1884" s="4" t="s">
        <v>3620</v>
      </c>
      <c r="F1884" s="4" t="s">
        <v>2709</v>
      </c>
      <c r="G1884" s="4" t="s">
        <v>3623</v>
      </c>
      <c r="H1884" s="4"/>
      <c r="I1884" s="24">
        <v>491.2</v>
      </c>
      <c r="J1884" s="24">
        <v>346.6</v>
      </c>
      <c r="K1884" s="24">
        <v>46.2</v>
      </c>
      <c r="L1884" s="24">
        <v>53.1</v>
      </c>
      <c r="N1884" s="24">
        <v>1.3</v>
      </c>
      <c r="O1884" s="24">
        <v>19.8</v>
      </c>
      <c r="P1884" s="24">
        <v>0.4</v>
      </c>
      <c r="Q1884" s="24">
        <v>7.8</v>
      </c>
      <c r="R1884" s="24">
        <v>15</v>
      </c>
      <c r="T1884" s="24">
        <v>1</v>
      </c>
      <c r="X1884" s="24">
        <f t="shared" si="68"/>
        <v>491.20000000000005</v>
      </c>
      <c r="Y1884" s="8">
        <f t="shared" si="69"/>
        <v>0</v>
      </c>
      <c r="Z1884" s="4"/>
    </row>
    <row r="1885" spans="1:26" x14ac:dyDescent="0.25">
      <c r="A1885" s="34">
        <v>4</v>
      </c>
      <c r="B1885" s="31">
        <v>4</v>
      </c>
      <c r="C1885" s="4" t="s">
        <v>3627</v>
      </c>
      <c r="D1885" s="4" t="s">
        <v>3628</v>
      </c>
      <c r="E1885" s="4" t="s">
        <v>3620</v>
      </c>
      <c r="F1885" s="4" t="s">
        <v>2709</v>
      </c>
      <c r="G1885" s="4" t="s">
        <v>3623</v>
      </c>
      <c r="H1885" s="4"/>
      <c r="I1885" s="24">
        <v>224.7</v>
      </c>
      <c r="J1885" s="24">
        <v>130.69999999999999</v>
      </c>
      <c r="K1885" s="24">
        <v>51.8</v>
      </c>
      <c r="L1885" s="24">
        <v>2.8</v>
      </c>
      <c r="N1885" s="24">
        <v>0.2</v>
      </c>
      <c r="O1885" s="24">
        <v>2.1</v>
      </c>
      <c r="P1885" s="24">
        <v>11.3</v>
      </c>
      <c r="R1885" s="24">
        <v>5.5</v>
      </c>
      <c r="T1885" s="24">
        <v>20.3</v>
      </c>
      <c r="X1885" s="24">
        <f t="shared" si="68"/>
        <v>224.70000000000002</v>
      </c>
      <c r="Y1885" s="8">
        <f t="shared" si="69"/>
        <v>0</v>
      </c>
      <c r="Z1885" s="4"/>
    </row>
    <row r="1886" spans="1:26" x14ac:dyDescent="0.25">
      <c r="A1886" s="34">
        <v>5</v>
      </c>
      <c r="B1886" s="31">
        <v>5</v>
      </c>
      <c r="C1886" s="4" t="s">
        <v>3629</v>
      </c>
      <c r="D1886" s="4" t="s">
        <v>3629</v>
      </c>
      <c r="E1886" s="4" t="s">
        <v>3620</v>
      </c>
      <c r="F1886" s="4" t="s">
        <v>2709</v>
      </c>
      <c r="G1886" s="4" t="s">
        <v>1729</v>
      </c>
      <c r="H1886" s="4" t="s">
        <v>1171</v>
      </c>
      <c r="I1886" s="24">
        <v>125.6</v>
      </c>
      <c r="J1886" s="24">
        <v>62</v>
      </c>
      <c r="K1886" s="24">
        <v>18.3</v>
      </c>
      <c r="L1886" s="24">
        <v>0.9</v>
      </c>
      <c r="M1886" s="24">
        <v>1.5</v>
      </c>
      <c r="O1886" s="24">
        <v>9.9</v>
      </c>
      <c r="P1886" s="24">
        <v>14.7</v>
      </c>
      <c r="Q1886" s="24">
        <v>8.1999999999999993</v>
      </c>
      <c r="R1886" s="24">
        <v>2.2000000000000002</v>
      </c>
      <c r="S1886" s="24">
        <v>0.7</v>
      </c>
      <c r="U1886" s="24">
        <v>7.2</v>
      </c>
      <c r="X1886" s="24">
        <f t="shared" si="68"/>
        <v>125.60000000000002</v>
      </c>
      <c r="Y1886" s="8">
        <f t="shared" si="69"/>
        <v>0</v>
      </c>
      <c r="Z1886" s="4"/>
    </row>
    <row r="1887" spans="1:26" x14ac:dyDescent="0.25">
      <c r="A1887" s="34">
        <v>6</v>
      </c>
      <c r="B1887" s="31">
        <v>6</v>
      </c>
      <c r="C1887" s="4" t="s">
        <v>3630</v>
      </c>
      <c r="D1887" s="4" t="s">
        <v>3630</v>
      </c>
      <c r="E1887" s="4" t="s">
        <v>3620</v>
      </c>
      <c r="F1887" s="4" t="s">
        <v>2709</v>
      </c>
      <c r="G1887" s="4" t="s">
        <v>1729</v>
      </c>
      <c r="H1887" s="4" t="s">
        <v>1171</v>
      </c>
      <c r="I1887" s="24">
        <v>103.5</v>
      </c>
      <c r="J1887" s="24">
        <v>80.900000000000006</v>
      </c>
      <c r="K1887" s="24">
        <v>7</v>
      </c>
      <c r="L1887" s="24">
        <v>3.3</v>
      </c>
      <c r="M1887" s="24">
        <v>2.9</v>
      </c>
      <c r="O1887" s="24">
        <v>4.5</v>
      </c>
      <c r="P1887" s="24">
        <v>1.1000000000000001</v>
      </c>
      <c r="Q1887" s="24">
        <v>0.6</v>
      </c>
      <c r="T1887" s="24">
        <v>3.2</v>
      </c>
      <c r="X1887" s="24">
        <f t="shared" si="68"/>
        <v>103.5</v>
      </c>
      <c r="Y1887" s="8">
        <f t="shared" si="69"/>
        <v>0</v>
      </c>
      <c r="Z1887" s="4"/>
    </row>
    <row r="1888" spans="1:26" x14ac:dyDescent="0.25">
      <c r="A1888" s="34">
        <v>7</v>
      </c>
      <c r="B1888" s="31">
        <v>8</v>
      </c>
      <c r="C1888" s="4" t="s">
        <v>3631</v>
      </c>
      <c r="D1888" s="4" t="s">
        <v>3619</v>
      </c>
      <c r="E1888" s="4" t="s">
        <v>3620</v>
      </c>
      <c r="F1888" s="4" t="s">
        <v>2709</v>
      </c>
      <c r="G1888" s="4" t="s">
        <v>2789</v>
      </c>
      <c r="H1888" s="4" t="s">
        <v>39</v>
      </c>
      <c r="I1888" s="24">
        <v>200.3</v>
      </c>
      <c r="J1888" s="24">
        <v>122.7</v>
      </c>
      <c r="K1888" s="24">
        <v>28.6</v>
      </c>
      <c r="M1888" s="24">
        <v>1.4</v>
      </c>
      <c r="O1888" s="24">
        <v>2.2999999999999998</v>
      </c>
      <c r="P1888" s="24">
        <v>20.5</v>
      </c>
      <c r="Q1888" s="24">
        <v>4</v>
      </c>
      <c r="R1888" s="24">
        <v>2.7</v>
      </c>
      <c r="T1888" s="24">
        <v>12.5</v>
      </c>
      <c r="U1888" s="24">
        <v>5.6</v>
      </c>
      <c r="X1888" s="24">
        <f t="shared" si="68"/>
        <v>200.3</v>
      </c>
      <c r="Y1888" s="8">
        <f t="shared" si="69"/>
        <v>0</v>
      </c>
      <c r="Z1888" s="4"/>
    </row>
    <row r="1889" spans="1:26" ht="60" x14ac:dyDescent="0.25">
      <c r="A1889" s="34">
        <v>43</v>
      </c>
      <c r="B1889" s="31">
        <v>43</v>
      </c>
      <c r="C1889" s="4" t="s">
        <v>3720</v>
      </c>
      <c r="D1889" s="4" t="s">
        <v>295</v>
      </c>
      <c r="E1889" s="4" t="s">
        <v>2708</v>
      </c>
      <c r="F1889" s="4" t="s">
        <v>3636</v>
      </c>
      <c r="G1889" s="5" t="s">
        <v>3721</v>
      </c>
      <c r="H1889" s="4"/>
      <c r="I1889" s="24">
        <v>60</v>
      </c>
      <c r="J1889" s="24">
        <v>60</v>
      </c>
      <c r="X1889" s="24">
        <f t="shared" si="68"/>
        <v>60</v>
      </c>
      <c r="Y1889" s="8">
        <f t="shared" si="69"/>
        <v>0</v>
      </c>
      <c r="Z1889" s="4"/>
    </row>
    <row r="1890" spans="1:26" x14ac:dyDescent="0.25">
      <c r="A1890" s="34">
        <v>4</v>
      </c>
      <c r="B1890" s="31">
        <v>4</v>
      </c>
      <c r="C1890" s="4" t="s">
        <v>3640</v>
      </c>
      <c r="D1890" s="4" t="s">
        <v>3641</v>
      </c>
      <c r="E1890" s="4" t="s">
        <v>2708</v>
      </c>
      <c r="F1890" s="4" t="s">
        <v>3636</v>
      </c>
      <c r="G1890" s="4" t="s">
        <v>3642</v>
      </c>
      <c r="H1890" s="4" t="s">
        <v>279</v>
      </c>
      <c r="I1890" s="24">
        <v>339.2</v>
      </c>
      <c r="J1890" s="24">
        <v>120</v>
      </c>
      <c r="K1890" s="24">
        <v>40</v>
      </c>
      <c r="L1890" s="24">
        <v>60</v>
      </c>
      <c r="M1890" s="24">
        <v>1.82</v>
      </c>
      <c r="N1890" s="24">
        <v>12</v>
      </c>
      <c r="O1890" s="24">
        <v>0.5</v>
      </c>
      <c r="P1890" s="24">
        <v>15.2</v>
      </c>
      <c r="R1890" s="24">
        <v>0.5</v>
      </c>
      <c r="T1890" s="24">
        <v>90</v>
      </c>
      <c r="X1890" s="24">
        <f t="shared" si="68"/>
        <v>340.02</v>
      </c>
      <c r="Y1890" s="8">
        <f t="shared" si="69"/>
        <v>-0.81999999999999318</v>
      </c>
      <c r="Z1890" s="4"/>
    </row>
    <row r="1891" spans="1:26" x14ac:dyDescent="0.25">
      <c r="A1891" s="34">
        <v>33</v>
      </c>
      <c r="B1891" s="31">
        <v>33</v>
      </c>
      <c r="C1891" s="4" t="s">
        <v>3697</v>
      </c>
      <c r="D1891" s="4" t="s">
        <v>3694</v>
      </c>
      <c r="E1891" s="4" t="s">
        <v>2708</v>
      </c>
      <c r="F1891" s="4" t="s">
        <v>3636</v>
      </c>
      <c r="G1891" s="4" t="s">
        <v>3698</v>
      </c>
      <c r="H1891" s="4" t="s">
        <v>429</v>
      </c>
      <c r="I1891" s="24">
        <v>181</v>
      </c>
      <c r="J1891" s="24">
        <v>97</v>
      </c>
      <c r="K1891" s="24">
        <v>28</v>
      </c>
      <c r="L1891" s="24">
        <v>22</v>
      </c>
      <c r="T1891" s="24">
        <v>34</v>
      </c>
      <c r="X1891" s="24">
        <f t="shared" si="68"/>
        <v>181</v>
      </c>
      <c r="Y1891" s="8">
        <f t="shared" si="69"/>
        <v>0</v>
      </c>
      <c r="Z1891" s="4"/>
    </row>
    <row r="1892" spans="1:26" x14ac:dyDescent="0.25">
      <c r="A1892" s="34">
        <v>5</v>
      </c>
      <c r="B1892" s="31">
        <v>5</v>
      </c>
      <c r="C1892" s="4" t="s">
        <v>3643</v>
      </c>
      <c r="D1892" s="4" t="s">
        <v>3641</v>
      </c>
      <c r="E1892" s="4" t="s">
        <v>2708</v>
      </c>
      <c r="F1892" s="4" t="s">
        <v>3636</v>
      </c>
      <c r="G1892" s="4" t="s">
        <v>3644</v>
      </c>
      <c r="H1892" s="4"/>
      <c r="I1892" s="24">
        <v>548.9</v>
      </c>
      <c r="J1892" s="24">
        <v>202</v>
      </c>
      <c r="K1892" s="24">
        <v>67</v>
      </c>
      <c r="L1892" s="24">
        <v>69</v>
      </c>
      <c r="N1892" s="24">
        <v>3.5</v>
      </c>
      <c r="O1892" s="24">
        <v>1.5</v>
      </c>
      <c r="Q1892" s="24">
        <v>12.6</v>
      </c>
      <c r="T1892" s="24">
        <v>193.3</v>
      </c>
      <c r="X1892" s="24">
        <f t="shared" si="68"/>
        <v>548.90000000000009</v>
      </c>
      <c r="Y1892" s="8">
        <f t="shared" si="69"/>
        <v>0</v>
      </c>
      <c r="Z1892" s="4"/>
    </row>
    <row r="1893" spans="1:26" x14ac:dyDescent="0.25">
      <c r="A1893" s="34">
        <v>19</v>
      </c>
      <c r="B1893" s="31">
        <v>19</v>
      </c>
      <c r="C1893" s="4" t="s">
        <v>3670</v>
      </c>
      <c r="D1893" s="4" t="s">
        <v>3665</v>
      </c>
      <c r="E1893" s="4" t="s">
        <v>2708</v>
      </c>
      <c r="F1893" s="4" t="s">
        <v>3636</v>
      </c>
      <c r="G1893" s="4" t="s">
        <v>3671</v>
      </c>
      <c r="H1893" s="4" t="s">
        <v>39</v>
      </c>
      <c r="I1893" s="24">
        <v>226</v>
      </c>
      <c r="J1893" s="24">
        <v>150</v>
      </c>
      <c r="K1893" s="24">
        <v>25</v>
      </c>
      <c r="L1893" s="24">
        <v>20</v>
      </c>
      <c r="T1893" s="24">
        <v>31</v>
      </c>
      <c r="X1893" s="24">
        <f t="shared" si="68"/>
        <v>226</v>
      </c>
      <c r="Y1893" s="8">
        <f t="shared" si="69"/>
        <v>0</v>
      </c>
      <c r="Z1893" s="4"/>
    </row>
    <row r="1894" spans="1:26" x14ac:dyDescent="0.25">
      <c r="A1894" s="34">
        <v>2</v>
      </c>
      <c r="B1894" s="31">
        <v>2</v>
      </c>
      <c r="C1894" s="4" t="s">
        <v>3637</v>
      </c>
      <c r="D1894" s="4" t="s">
        <v>3635</v>
      </c>
      <c r="E1894" s="4" t="s">
        <v>2708</v>
      </c>
      <c r="F1894" s="4" t="s">
        <v>3636</v>
      </c>
      <c r="G1894" s="4" t="s">
        <v>3638</v>
      </c>
      <c r="H1894" s="4" t="s">
        <v>429</v>
      </c>
      <c r="I1894" s="24">
        <v>117.5</v>
      </c>
      <c r="J1894" s="24">
        <v>75.5</v>
      </c>
      <c r="K1894" s="24">
        <v>15.5</v>
      </c>
      <c r="L1894" s="24">
        <v>7.5</v>
      </c>
      <c r="N1894" s="24">
        <v>0.6</v>
      </c>
      <c r="Q1894" s="24">
        <v>4</v>
      </c>
      <c r="R1894" s="24">
        <v>3.8</v>
      </c>
      <c r="T1894" s="24">
        <v>10.6</v>
      </c>
      <c r="X1894" s="24">
        <f t="shared" si="68"/>
        <v>117.49999999999999</v>
      </c>
      <c r="Y1894" s="8">
        <f t="shared" si="69"/>
        <v>0</v>
      </c>
      <c r="Z1894" s="4"/>
    </row>
    <row r="1895" spans="1:26" x14ac:dyDescent="0.25">
      <c r="A1895" s="34">
        <v>39</v>
      </c>
      <c r="B1895" s="31">
        <v>39</v>
      </c>
      <c r="C1895" s="4" t="s">
        <v>3709</v>
      </c>
      <c r="D1895" s="4" t="s">
        <v>3710</v>
      </c>
      <c r="E1895" s="4" t="s">
        <v>2708</v>
      </c>
      <c r="F1895" s="4" t="s">
        <v>3636</v>
      </c>
      <c r="G1895" s="4" t="s">
        <v>3711</v>
      </c>
      <c r="H1895" s="4" t="s">
        <v>3712</v>
      </c>
      <c r="I1895" s="24">
        <v>194.9</v>
      </c>
      <c r="J1895" s="24">
        <v>145.9</v>
      </c>
      <c r="K1895" s="24">
        <v>24</v>
      </c>
      <c r="L1895" s="24">
        <v>25</v>
      </c>
      <c r="X1895" s="24">
        <f t="shared" si="68"/>
        <v>194.9</v>
      </c>
      <c r="Y1895" s="8">
        <f t="shared" si="69"/>
        <v>0</v>
      </c>
      <c r="Z1895" s="4"/>
    </row>
    <row r="1896" spans="1:26" x14ac:dyDescent="0.25">
      <c r="A1896" s="34">
        <v>6</v>
      </c>
      <c r="B1896" s="31">
        <v>6</v>
      </c>
      <c r="C1896" s="4" t="s">
        <v>3645</v>
      </c>
      <c r="D1896" s="4" t="s">
        <v>3641</v>
      </c>
      <c r="E1896" s="4" t="s">
        <v>2708</v>
      </c>
      <c r="F1896" s="4" t="s">
        <v>3636</v>
      </c>
      <c r="G1896" s="4" t="s">
        <v>3646</v>
      </c>
      <c r="H1896" s="4" t="s">
        <v>176</v>
      </c>
      <c r="I1896" s="24">
        <v>461.8</v>
      </c>
      <c r="J1896" s="24">
        <v>183.8</v>
      </c>
      <c r="K1896" s="24">
        <v>39</v>
      </c>
      <c r="L1896" s="24">
        <v>21</v>
      </c>
      <c r="N1896" s="24">
        <v>10</v>
      </c>
      <c r="T1896" s="24">
        <v>208</v>
      </c>
      <c r="X1896" s="24">
        <f t="shared" si="68"/>
        <v>461.8</v>
      </c>
      <c r="Y1896" s="8">
        <f t="shared" si="69"/>
        <v>0</v>
      </c>
      <c r="Z1896" s="4"/>
    </row>
    <row r="1897" spans="1:26" x14ac:dyDescent="0.25">
      <c r="A1897" s="34">
        <v>24</v>
      </c>
      <c r="B1897" s="31">
        <v>24</v>
      </c>
      <c r="C1897" s="4" t="s">
        <v>3681</v>
      </c>
      <c r="D1897" s="4" t="s">
        <v>3679</v>
      </c>
      <c r="E1897" s="4" t="s">
        <v>2708</v>
      </c>
      <c r="F1897" s="4" t="s">
        <v>3636</v>
      </c>
      <c r="G1897" s="4" t="s">
        <v>3682</v>
      </c>
      <c r="H1897" s="4" t="s">
        <v>485</v>
      </c>
      <c r="I1897" s="24">
        <v>1550</v>
      </c>
      <c r="J1897" s="24">
        <v>722</v>
      </c>
      <c r="K1897" s="24">
        <v>140</v>
      </c>
      <c r="L1897" s="24">
        <v>37</v>
      </c>
      <c r="O1897" s="24">
        <v>2.7</v>
      </c>
      <c r="Q1897" s="24">
        <v>8</v>
      </c>
      <c r="R1897" s="24">
        <v>5</v>
      </c>
      <c r="S1897" s="24">
        <v>2</v>
      </c>
      <c r="T1897" s="24">
        <v>633.29999999999995</v>
      </c>
      <c r="X1897" s="24">
        <f t="shared" si="68"/>
        <v>1550</v>
      </c>
      <c r="Y1897" s="8">
        <f t="shared" si="69"/>
        <v>0</v>
      </c>
      <c r="Z1897" s="4"/>
    </row>
    <row r="1898" spans="1:26" x14ac:dyDescent="0.25">
      <c r="A1898" s="34">
        <v>31</v>
      </c>
      <c r="B1898" s="31">
        <v>31</v>
      </c>
      <c r="C1898" s="4" t="s">
        <v>3693</v>
      </c>
      <c r="D1898" s="4" t="s">
        <v>3694</v>
      </c>
      <c r="E1898" s="4" t="s">
        <v>2708</v>
      </c>
      <c r="F1898" s="4" t="s">
        <v>3636</v>
      </c>
      <c r="G1898" s="4" t="s">
        <v>2681</v>
      </c>
      <c r="H1898" s="4" t="s">
        <v>19</v>
      </c>
      <c r="I1898" s="24">
        <v>95</v>
      </c>
      <c r="J1898" s="24">
        <v>50</v>
      </c>
      <c r="L1898" s="24">
        <v>30</v>
      </c>
      <c r="O1898" s="24">
        <v>2</v>
      </c>
      <c r="Q1898" s="24">
        <v>8</v>
      </c>
      <c r="R1898" s="24">
        <v>2.5</v>
      </c>
      <c r="S1898" s="24">
        <v>2.5</v>
      </c>
      <c r="X1898" s="24">
        <f t="shared" si="68"/>
        <v>95</v>
      </c>
      <c r="Y1898" s="8">
        <f t="shared" si="69"/>
        <v>0</v>
      </c>
      <c r="Z1898" s="4"/>
    </row>
    <row r="1899" spans="1:26" x14ac:dyDescent="0.25">
      <c r="A1899" s="34">
        <v>21</v>
      </c>
      <c r="B1899" s="31">
        <v>21</v>
      </c>
      <c r="C1899" s="4" t="s">
        <v>3674</v>
      </c>
      <c r="D1899" s="4" t="s">
        <v>3673</v>
      </c>
      <c r="E1899" s="4" t="s">
        <v>2708</v>
      </c>
      <c r="F1899" s="4" t="s">
        <v>3636</v>
      </c>
      <c r="G1899" s="4" t="s">
        <v>3675</v>
      </c>
      <c r="H1899" s="4" t="s">
        <v>3676</v>
      </c>
      <c r="I1899" s="24">
        <v>114</v>
      </c>
      <c r="J1899" s="24">
        <v>97.4</v>
      </c>
      <c r="L1899" s="24">
        <v>11.8</v>
      </c>
      <c r="M1899" s="24">
        <v>2.8</v>
      </c>
      <c r="N1899" s="24">
        <v>2</v>
      </c>
      <c r="X1899" s="24">
        <f t="shared" si="68"/>
        <v>114</v>
      </c>
      <c r="Y1899" s="8">
        <f t="shared" si="69"/>
        <v>0</v>
      </c>
      <c r="Z1899" s="4"/>
    </row>
    <row r="1900" spans="1:26" x14ac:dyDescent="0.25">
      <c r="A1900" s="34">
        <v>9</v>
      </c>
      <c r="B1900" s="31">
        <v>9</v>
      </c>
      <c r="C1900" s="4" t="s">
        <v>3651</v>
      </c>
      <c r="D1900" s="4" t="s">
        <v>3652</v>
      </c>
      <c r="E1900" s="4" t="s">
        <v>2708</v>
      </c>
      <c r="F1900" s="4" t="s">
        <v>3636</v>
      </c>
      <c r="G1900" s="4" t="s">
        <v>3653</v>
      </c>
      <c r="H1900" s="4" t="s">
        <v>960</v>
      </c>
      <c r="I1900" s="24">
        <v>251</v>
      </c>
      <c r="J1900" s="24">
        <v>221.5</v>
      </c>
      <c r="K1900" s="24">
        <v>22</v>
      </c>
      <c r="L1900" s="24">
        <v>7</v>
      </c>
      <c r="O1900" s="24">
        <v>0.5</v>
      </c>
      <c r="X1900" s="24">
        <f t="shared" si="68"/>
        <v>251</v>
      </c>
      <c r="Y1900" s="8">
        <f t="shared" si="69"/>
        <v>0</v>
      </c>
      <c r="Z1900" s="4"/>
    </row>
    <row r="1901" spans="1:26" x14ac:dyDescent="0.25">
      <c r="A1901" s="34">
        <v>16</v>
      </c>
      <c r="B1901" s="31">
        <v>16</v>
      </c>
      <c r="C1901" s="4" t="s">
        <v>3664</v>
      </c>
      <c r="D1901" s="4" t="s">
        <v>3665</v>
      </c>
      <c r="E1901" s="4" t="s">
        <v>2708</v>
      </c>
      <c r="F1901" s="4" t="s">
        <v>3636</v>
      </c>
      <c r="G1901" s="4" t="s">
        <v>15483</v>
      </c>
      <c r="H1901" s="4" t="s">
        <v>279</v>
      </c>
      <c r="I1901" s="24">
        <v>538</v>
      </c>
      <c r="J1901" s="24">
        <v>262.8</v>
      </c>
      <c r="K1901" s="24">
        <v>30.8</v>
      </c>
      <c r="L1901" s="24">
        <v>26.7</v>
      </c>
      <c r="Q1901" s="24">
        <v>3.7</v>
      </c>
      <c r="T1901" s="24">
        <v>214</v>
      </c>
      <c r="X1901" s="24">
        <f t="shared" si="68"/>
        <v>538</v>
      </c>
      <c r="Y1901" s="8">
        <f t="shared" si="69"/>
        <v>0</v>
      </c>
      <c r="Z1901" s="4"/>
    </row>
    <row r="1902" spans="1:26" x14ac:dyDescent="0.25">
      <c r="A1902" s="34">
        <v>7</v>
      </c>
      <c r="B1902" s="31">
        <v>7</v>
      </c>
      <c r="C1902" s="4" t="s">
        <v>3647</v>
      </c>
      <c r="D1902" s="4" t="s">
        <v>3641</v>
      </c>
      <c r="E1902" s="4" t="s">
        <v>2708</v>
      </c>
      <c r="F1902" s="4" t="s">
        <v>3636</v>
      </c>
      <c r="G1902" s="4" t="s">
        <v>3648</v>
      </c>
      <c r="H1902" s="4" t="s">
        <v>19</v>
      </c>
      <c r="I1902" s="24">
        <v>346</v>
      </c>
      <c r="J1902" s="24">
        <v>148</v>
      </c>
      <c r="K1902" s="24">
        <v>33</v>
      </c>
      <c r="L1902" s="24">
        <v>66</v>
      </c>
      <c r="N1902" s="24">
        <v>2</v>
      </c>
      <c r="O1902" s="24">
        <v>20</v>
      </c>
      <c r="P1902" s="24">
        <v>2</v>
      </c>
      <c r="T1902" s="24">
        <v>75</v>
      </c>
      <c r="X1902" s="24">
        <f t="shared" si="68"/>
        <v>346</v>
      </c>
      <c r="Y1902" s="8">
        <f t="shared" si="69"/>
        <v>0</v>
      </c>
      <c r="Z1902" s="4"/>
    </row>
    <row r="1903" spans="1:26" x14ac:dyDescent="0.25">
      <c r="A1903" s="34">
        <v>32</v>
      </c>
      <c r="B1903" s="31">
        <v>32</v>
      </c>
      <c r="C1903" s="4" t="s">
        <v>3695</v>
      </c>
      <c r="D1903" s="4" t="s">
        <v>3694</v>
      </c>
      <c r="E1903" s="4" t="s">
        <v>2708</v>
      </c>
      <c r="F1903" s="4" t="s">
        <v>3636</v>
      </c>
      <c r="G1903" s="4" t="s">
        <v>3696</v>
      </c>
      <c r="H1903" s="4" t="s">
        <v>245</v>
      </c>
      <c r="I1903" s="24">
        <v>116.4</v>
      </c>
      <c r="J1903" s="24">
        <v>44</v>
      </c>
      <c r="K1903" s="24">
        <v>10</v>
      </c>
      <c r="O1903" s="24">
        <v>5</v>
      </c>
      <c r="P1903" s="24">
        <v>8.4</v>
      </c>
      <c r="Q1903" s="24">
        <v>27</v>
      </c>
      <c r="R1903" s="24">
        <v>2.5</v>
      </c>
      <c r="S1903" s="24">
        <v>2.5</v>
      </c>
      <c r="T1903" s="24">
        <v>17</v>
      </c>
      <c r="X1903" s="24">
        <f t="shared" si="68"/>
        <v>116.4</v>
      </c>
      <c r="Y1903" s="8">
        <f t="shared" si="69"/>
        <v>0</v>
      </c>
      <c r="Z1903" s="4"/>
    </row>
    <row r="1904" spans="1:26" x14ac:dyDescent="0.25">
      <c r="A1904" s="34">
        <v>40</v>
      </c>
      <c r="B1904" s="31">
        <v>40</v>
      </c>
      <c r="C1904" s="4" t="s">
        <v>3713</v>
      </c>
      <c r="D1904" s="4" t="s">
        <v>3710</v>
      </c>
      <c r="E1904" s="4" t="s">
        <v>2708</v>
      </c>
      <c r="F1904" s="4" t="s">
        <v>3636</v>
      </c>
      <c r="G1904" s="4" t="s">
        <v>3714</v>
      </c>
      <c r="H1904" s="4" t="s">
        <v>22</v>
      </c>
      <c r="I1904" s="24">
        <v>70.3</v>
      </c>
      <c r="J1904" s="24">
        <v>45</v>
      </c>
      <c r="K1904" s="24">
        <v>10</v>
      </c>
      <c r="L1904" s="24">
        <v>13.1</v>
      </c>
      <c r="O1904" s="24">
        <v>1.2</v>
      </c>
      <c r="Q1904" s="24">
        <v>1</v>
      </c>
      <c r="X1904" s="24">
        <f t="shared" si="68"/>
        <v>70.3</v>
      </c>
      <c r="Y1904" s="8">
        <f t="shared" si="69"/>
        <v>0</v>
      </c>
      <c r="Z1904" s="4"/>
    </row>
    <row r="1905" spans="1:26" x14ac:dyDescent="0.25">
      <c r="A1905" s="34">
        <v>28</v>
      </c>
      <c r="B1905" s="31">
        <v>28</v>
      </c>
      <c r="C1905" s="4" t="s">
        <v>3686</v>
      </c>
      <c r="D1905" s="4" t="s">
        <v>3687</v>
      </c>
      <c r="E1905" s="4" t="s">
        <v>2708</v>
      </c>
      <c r="F1905" s="4" t="s">
        <v>3636</v>
      </c>
      <c r="G1905" s="4" t="s">
        <v>3688</v>
      </c>
      <c r="H1905" s="4"/>
      <c r="I1905" s="24">
        <v>64.5</v>
      </c>
      <c r="J1905" s="24">
        <v>64.5</v>
      </c>
      <c r="X1905" s="24">
        <f t="shared" si="68"/>
        <v>64.5</v>
      </c>
      <c r="Y1905" s="8">
        <f t="shared" si="69"/>
        <v>0</v>
      </c>
      <c r="Z1905" s="4"/>
    </row>
    <row r="1906" spans="1:26" x14ac:dyDescent="0.25">
      <c r="A1906" s="34">
        <v>38</v>
      </c>
      <c r="B1906" s="31">
        <v>38</v>
      </c>
      <c r="C1906" s="4" t="s">
        <v>3707</v>
      </c>
      <c r="D1906" s="4" t="s">
        <v>3703</v>
      </c>
      <c r="E1906" s="4" t="s">
        <v>2708</v>
      </c>
      <c r="F1906" s="4" t="s">
        <v>3636</v>
      </c>
      <c r="G1906" s="4" t="s">
        <v>3708</v>
      </c>
      <c r="H1906" s="4" t="s">
        <v>39</v>
      </c>
      <c r="I1906" s="24">
        <v>69</v>
      </c>
      <c r="J1906" s="24">
        <v>50</v>
      </c>
      <c r="K1906" s="24">
        <v>3</v>
      </c>
      <c r="L1906" s="24">
        <v>13</v>
      </c>
      <c r="N1906" s="24">
        <v>1</v>
      </c>
      <c r="O1906" s="24">
        <v>1.5</v>
      </c>
      <c r="Q1906" s="24">
        <v>0.5</v>
      </c>
      <c r="X1906" s="24">
        <f t="shared" si="68"/>
        <v>69</v>
      </c>
      <c r="Y1906" s="8">
        <f t="shared" si="69"/>
        <v>0</v>
      </c>
      <c r="Z1906" s="4"/>
    </row>
    <row r="1907" spans="1:26" ht="75" x14ac:dyDescent="0.25">
      <c r="A1907" s="34">
        <v>11</v>
      </c>
      <c r="B1907" s="31">
        <v>11</v>
      </c>
      <c r="C1907" s="4" t="s">
        <v>3655</v>
      </c>
      <c r="D1907" s="4" t="s">
        <v>3656</v>
      </c>
      <c r="E1907" s="4" t="s">
        <v>2708</v>
      </c>
      <c r="F1907" s="4" t="s">
        <v>3636</v>
      </c>
      <c r="G1907" s="5" t="s">
        <v>15332</v>
      </c>
      <c r="H1907" s="4"/>
      <c r="I1907" s="24">
        <v>345</v>
      </c>
      <c r="J1907" s="24">
        <v>190</v>
      </c>
      <c r="K1907" s="24">
        <v>110</v>
      </c>
      <c r="T1907" s="24">
        <v>45</v>
      </c>
      <c r="X1907" s="24">
        <f t="shared" si="68"/>
        <v>345</v>
      </c>
      <c r="Y1907" s="8">
        <f t="shared" si="69"/>
        <v>0</v>
      </c>
      <c r="Z1907" s="4"/>
    </row>
    <row r="1908" spans="1:26" x14ac:dyDescent="0.25">
      <c r="A1908" s="34">
        <v>18</v>
      </c>
      <c r="B1908" s="31">
        <v>18</v>
      </c>
      <c r="C1908" s="4" t="s">
        <v>3668</v>
      </c>
      <c r="D1908" s="4" t="s">
        <v>3665</v>
      </c>
      <c r="E1908" s="4" t="s">
        <v>2708</v>
      </c>
      <c r="F1908" s="4" t="s">
        <v>3636</v>
      </c>
      <c r="G1908" s="4" t="s">
        <v>3669</v>
      </c>
      <c r="H1908" s="4" t="s">
        <v>230</v>
      </c>
      <c r="I1908" s="24">
        <v>67.5</v>
      </c>
      <c r="J1908" s="24">
        <v>41</v>
      </c>
      <c r="K1908" s="24">
        <v>9.5</v>
      </c>
      <c r="L1908" s="24">
        <v>15.2</v>
      </c>
      <c r="Q1908" s="24">
        <v>1.8</v>
      </c>
      <c r="X1908" s="24">
        <f t="shared" si="68"/>
        <v>67.5</v>
      </c>
      <c r="Y1908" s="8">
        <f t="shared" si="69"/>
        <v>0</v>
      </c>
      <c r="Z1908" s="4"/>
    </row>
    <row r="1909" spans="1:26" x14ac:dyDescent="0.25">
      <c r="A1909" s="34">
        <v>34</v>
      </c>
      <c r="B1909" s="31">
        <v>34</v>
      </c>
      <c r="C1909" s="4" t="s">
        <v>3699</v>
      </c>
      <c r="D1909" s="4" t="s">
        <v>3700</v>
      </c>
      <c r="E1909" s="4" t="s">
        <v>2708</v>
      </c>
      <c r="F1909" s="4" t="s">
        <v>3636</v>
      </c>
      <c r="G1909" s="4" t="s">
        <v>15333</v>
      </c>
      <c r="H1909" s="4" t="s">
        <v>19</v>
      </c>
      <c r="I1909" s="24">
        <v>2178</v>
      </c>
      <c r="J1909" s="24">
        <v>563.29999999999995</v>
      </c>
      <c r="K1909" s="24">
        <v>102.7</v>
      </c>
      <c r="L1909" s="24">
        <v>8</v>
      </c>
      <c r="M1909" s="24">
        <v>12</v>
      </c>
      <c r="Q1909" s="24">
        <v>10</v>
      </c>
      <c r="R1909" s="24">
        <v>4</v>
      </c>
      <c r="T1909" s="24">
        <v>1478</v>
      </c>
      <c r="X1909" s="24">
        <f t="shared" ref="X1909:X1972" si="70">SUM(J1909:W1909)</f>
        <v>2178</v>
      </c>
      <c r="Y1909" s="8">
        <f t="shared" ref="Y1909:Y1972" si="71">I1909-X1909</f>
        <v>0</v>
      </c>
      <c r="Z1909" s="4"/>
    </row>
    <row r="1910" spans="1:26" x14ac:dyDescent="0.25">
      <c r="A1910" s="34">
        <v>22</v>
      </c>
      <c r="B1910" s="31">
        <v>22</v>
      </c>
      <c r="C1910" s="4" t="s">
        <v>3677</v>
      </c>
      <c r="D1910" s="4" t="s">
        <v>3673</v>
      </c>
      <c r="E1910" s="4" t="s">
        <v>2708</v>
      </c>
      <c r="F1910" s="4" t="s">
        <v>3636</v>
      </c>
      <c r="G1910" s="4" t="s">
        <v>3678</v>
      </c>
      <c r="H1910" s="4" t="s">
        <v>19</v>
      </c>
      <c r="I1910" s="24">
        <v>2120.5</v>
      </c>
      <c r="J1910" s="24">
        <v>425</v>
      </c>
      <c r="K1910" s="24">
        <v>6</v>
      </c>
      <c r="M1910" s="24">
        <v>3</v>
      </c>
      <c r="O1910" s="24">
        <v>100</v>
      </c>
      <c r="P1910" s="24">
        <v>169</v>
      </c>
      <c r="Q1910" s="24">
        <v>7.5</v>
      </c>
      <c r="R1910" s="24">
        <v>20</v>
      </c>
      <c r="S1910" s="24">
        <v>21</v>
      </c>
      <c r="T1910" s="24">
        <v>1369</v>
      </c>
      <c r="X1910" s="24">
        <f t="shared" si="70"/>
        <v>2120.5</v>
      </c>
      <c r="Y1910" s="8">
        <f t="shared" si="71"/>
        <v>0</v>
      </c>
      <c r="Z1910" s="4"/>
    </row>
    <row r="1911" spans="1:26" x14ac:dyDescent="0.25">
      <c r="A1911" s="34">
        <v>20</v>
      </c>
      <c r="B1911" s="31">
        <v>20</v>
      </c>
      <c r="C1911" s="4" t="s">
        <v>3672</v>
      </c>
      <c r="D1911" s="4" t="s">
        <v>3673</v>
      </c>
      <c r="E1911" s="4" t="s">
        <v>2708</v>
      </c>
      <c r="F1911" s="4" t="s">
        <v>3636</v>
      </c>
      <c r="G1911" s="8" t="s">
        <v>15334</v>
      </c>
      <c r="H1911" s="8"/>
      <c r="I1911" s="24">
        <v>682.1</v>
      </c>
      <c r="J1911" s="24">
        <v>369.4</v>
      </c>
      <c r="K1911" s="24">
        <v>50</v>
      </c>
      <c r="T1911" s="24">
        <v>262.70000000000005</v>
      </c>
      <c r="X1911" s="24">
        <f t="shared" si="70"/>
        <v>682.1</v>
      </c>
      <c r="Y1911" s="8">
        <f t="shared" si="71"/>
        <v>0</v>
      </c>
      <c r="Z1911" s="4"/>
    </row>
    <row r="1912" spans="1:26" x14ac:dyDescent="0.25">
      <c r="A1912" s="34">
        <v>37</v>
      </c>
      <c r="B1912" s="31">
        <v>37</v>
      </c>
      <c r="C1912" s="4" t="s">
        <v>3704</v>
      </c>
      <c r="D1912" s="4" t="s">
        <v>3703</v>
      </c>
      <c r="E1912" s="4" t="s">
        <v>2708</v>
      </c>
      <c r="F1912" s="4" t="s">
        <v>3636</v>
      </c>
      <c r="G1912" s="4" t="s">
        <v>3705</v>
      </c>
      <c r="H1912" s="4" t="s">
        <v>3706</v>
      </c>
      <c r="I1912" s="24">
        <v>61.8</v>
      </c>
      <c r="J1912" s="24">
        <v>50</v>
      </c>
      <c r="K1912" s="24">
        <v>5</v>
      </c>
      <c r="N1912" s="24">
        <v>3</v>
      </c>
      <c r="O1912" s="24">
        <v>3</v>
      </c>
      <c r="T1912" s="24">
        <v>0.8</v>
      </c>
      <c r="X1912" s="24">
        <f t="shared" si="70"/>
        <v>61.8</v>
      </c>
      <c r="Y1912" s="8">
        <f t="shared" si="71"/>
        <v>0</v>
      </c>
      <c r="Z1912" s="4"/>
    </row>
    <row r="1913" spans="1:26" x14ac:dyDescent="0.25">
      <c r="A1913" s="34">
        <v>1</v>
      </c>
      <c r="B1913" s="31">
        <v>1</v>
      </c>
      <c r="C1913" s="4" t="s">
        <v>3634</v>
      </c>
      <c r="D1913" s="4" t="s">
        <v>3635</v>
      </c>
      <c r="E1913" s="4" t="s">
        <v>2708</v>
      </c>
      <c r="F1913" s="4" t="s">
        <v>3636</v>
      </c>
      <c r="G1913" s="4" t="s">
        <v>45</v>
      </c>
      <c r="H1913" s="4"/>
      <c r="I1913" s="24">
        <v>222.1</v>
      </c>
      <c r="J1913" s="24">
        <v>81.2</v>
      </c>
      <c r="K1913" s="24">
        <v>122</v>
      </c>
      <c r="L1913" s="24">
        <v>11.7</v>
      </c>
      <c r="M1913" s="24">
        <v>1.27</v>
      </c>
      <c r="N1913" s="24">
        <v>2</v>
      </c>
      <c r="O1913" s="24">
        <v>1</v>
      </c>
      <c r="P1913" s="24">
        <v>1.68</v>
      </c>
      <c r="R1913" s="24">
        <v>1.25</v>
      </c>
      <c r="X1913" s="24">
        <f t="shared" si="70"/>
        <v>222.1</v>
      </c>
      <c r="Y1913" s="8">
        <f t="shared" si="71"/>
        <v>0</v>
      </c>
      <c r="Z1913" s="4"/>
    </row>
    <row r="1914" spans="1:26" x14ac:dyDescent="0.25">
      <c r="A1914" s="34">
        <v>10</v>
      </c>
      <c r="B1914" s="31">
        <v>10</v>
      </c>
      <c r="C1914" s="4" t="s">
        <v>3654</v>
      </c>
      <c r="D1914" s="4" t="s">
        <v>3652</v>
      </c>
      <c r="E1914" s="4" t="s">
        <v>2708</v>
      </c>
      <c r="F1914" s="4" t="s">
        <v>3636</v>
      </c>
      <c r="G1914" s="4" t="s">
        <v>45</v>
      </c>
      <c r="H1914" s="4"/>
      <c r="I1914" s="24">
        <v>97.5</v>
      </c>
      <c r="J1914" s="24">
        <v>76.5</v>
      </c>
      <c r="K1914" s="24">
        <v>10</v>
      </c>
      <c r="L1914" s="24">
        <v>6</v>
      </c>
      <c r="Q1914" s="24">
        <v>2.5</v>
      </c>
      <c r="R1914" s="24">
        <v>2.5</v>
      </c>
      <c r="X1914" s="24">
        <f t="shared" si="70"/>
        <v>97.5</v>
      </c>
      <c r="Y1914" s="8">
        <f t="shared" si="71"/>
        <v>0</v>
      </c>
      <c r="Z1914" s="4"/>
    </row>
    <row r="1915" spans="1:26" x14ac:dyDescent="0.25">
      <c r="A1915" s="34">
        <v>25</v>
      </c>
      <c r="B1915" s="31">
        <v>25</v>
      </c>
      <c r="C1915" s="4" t="s">
        <v>3683</v>
      </c>
      <c r="D1915" s="4" t="s">
        <v>3679</v>
      </c>
      <c r="E1915" s="4" t="s">
        <v>2708</v>
      </c>
      <c r="F1915" s="4" t="s">
        <v>3636</v>
      </c>
      <c r="G1915" s="4" t="s">
        <v>45</v>
      </c>
      <c r="H1915" s="4"/>
      <c r="I1915" s="24">
        <v>198.6</v>
      </c>
      <c r="J1915" s="24">
        <v>161.6</v>
      </c>
      <c r="K1915" s="24">
        <v>8</v>
      </c>
      <c r="L1915" s="24">
        <v>26</v>
      </c>
      <c r="Q1915" s="24">
        <v>3</v>
      </c>
      <c r="X1915" s="24">
        <f t="shared" si="70"/>
        <v>198.6</v>
      </c>
      <c r="Y1915" s="8">
        <f t="shared" si="71"/>
        <v>0</v>
      </c>
      <c r="Z1915" s="4"/>
    </row>
    <row r="1916" spans="1:26" x14ac:dyDescent="0.25">
      <c r="A1916" s="34">
        <v>26</v>
      </c>
      <c r="B1916" s="31">
        <v>26</v>
      </c>
      <c r="C1916" s="4" t="s">
        <v>3684</v>
      </c>
      <c r="D1916" s="4" t="s">
        <v>3679</v>
      </c>
      <c r="E1916" s="4" t="s">
        <v>2708</v>
      </c>
      <c r="F1916" s="4" t="s">
        <v>3636</v>
      </c>
      <c r="G1916" s="4" t="s">
        <v>45</v>
      </c>
      <c r="H1916" s="4"/>
      <c r="I1916" s="24">
        <v>195.5</v>
      </c>
      <c r="J1916" s="24">
        <v>135</v>
      </c>
      <c r="K1916" s="24">
        <v>12</v>
      </c>
      <c r="L1916" s="24">
        <v>34</v>
      </c>
      <c r="O1916" s="24">
        <v>1</v>
      </c>
      <c r="Q1916" s="24">
        <v>8.5</v>
      </c>
      <c r="R1916" s="24">
        <v>2.5</v>
      </c>
      <c r="S1916" s="24">
        <v>2.5</v>
      </c>
      <c r="X1916" s="24">
        <f t="shared" si="70"/>
        <v>195.5</v>
      </c>
      <c r="Y1916" s="8">
        <f t="shared" si="71"/>
        <v>0</v>
      </c>
      <c r="Z1916" s="4"/>
    </row>
    <row r="1917" spans="1:26" x14ac:dyDescent="0.25">
      <c r="A1917" s="34">
        <v>36</v>
      </c>
      <c r="B1917" s="31">
        <v>36</v>
      </c>
      <c r="C1917" s="4" t="s">
        <v>278</v>
      </c>
      <c r="D1917" s="4" t="s">
        <v>3703</v>
      </c>
      <c r="E1917" s="4" t="s">
        <v>2708</v>
      </c>
      <c r="F1917" s="4" t="s">
        <v>3636</v>
      </c>
      <c r="G1917" s="4" t="s">
        <v>45</v>
      </c>
      <c r="H1917" s="4"/>
      <c r="I1917" s="24">
        <v>1436.3</v>
      </c>
      <c r="J1917" s="24">
        <v>197</v>
      </c>
      <c r="K1917" s="24">
        <v>446.6</v>
      </c>
      <c r="L1917" s="24">
        <v>402.4</v>
      </c>
      <c r="M1917" s="24">
        <v>4.5</v>
      </c>
      <c r="O1917" s="24">
        <v>22</v>
      </c>
      <c r="P1917" s="24">
        <v>52.9</v>
      </c>
      <c r="Q1917" s="24">
        <v>42.9</v>
      </c>
      <c r="R1917" s="24">
        <v>20</v>
      </c>
      <c r="T1917" s="24">
        <v>248</v>
      </c>
      <c r="X1917" s="24">
        <f t="shared" si="70"/>
        <v>1436.3000000000002</v>
      </c>
      <c r="Y1917" s="8">
        <f t="shared" si="71"/>
        <v>0</v>
      </c>
      <c r="Z1917" s="4"/>
    </row>
    <row r="1918" spans="1:26" x14ac:dyDescent="0.25">
      <c r="A1918" s="34">
        <v>41</v>
      </c>
      <c r="B1918" s="31">
        <v>41</v>
      </c>
      <c r="C1918" s="4" t="s">
        <v>3715</v>
      </c>
      <c r="D1918" s="4" t="s">
        <v>3716</v>
      </c>
      <c r="E1918" s="4" t="s">
        <v>2708</v>
      </c>
      <c r="F1918" s="4" t="s">
        <v>3636</v>
      </c>
      <c r="G1918" s="4" t="s">
        <v>45</v>
      </c>
      <c r="H1918" s="4"/>
      <c r="I1918" s="24">
        <v>57</v>
      </c>
      <c r="J1918" s="24">
        <v>46</v>
      </c>
      <c r="K1918" s="24">
        <v>8</v>
      </c>
      <c r="L1918" s="24">
        <v>3</v>
      </c>
      <c r="X1918" s="24">
        <f t="shared" si="70"/>
        <v>57</v>
      </c>
      <c r="Y1918" s="8">
        <f t="shared" si="71"/>
        <v>0</v>
      </c>
      <c r="Z1918" s="4"/>
    </row>
    <row r="1919" spans="1:26" x14ac:dyDescent="0.25">
      <c r="A1919" s="34">
        <v>3</v>
      </c>
      <c r="B1919" s="31">
        <v>3</v>
      </c>
      <c r="C1919" s="4" t="s">
        <v>530</v>
      </c>
      <c r="D1919" s="4" t="s">
        <v>3635</v>
      </c>
      <c r="E1919" s="4" t="s">
        <v>2708</v>
      </c>
      <c r="F1919" s="4" t="s">
        <v>3636</v>
      </c>
      <c r="G1919" s="4" t="s">
        <v>3639</v>
      </c>
      <c r="H1919" s="4"/>
      <c r="I1919" s="24">
        <v>324.39999999999998</v>
      </c>
      <c r="J1919" s="24">
        <v>170.2</v>
      </c>
      <c r="K1919" s="24">
        <v>70</v>
      </c>
      <c r="L1919" s="24">
        <v>13.2</v>
      </c>
      <c r="M1919" s="24">
        <v>3.3</v>
      </c>
      <c r="O1919" s="24">
        <v>1.4</v>
      </c>
      <c r="P1919" s="24">
        <v>1.6</v>
      </c>
      <c r="Q1919" s="24">
        <v>3.1</v>
      </c>
      <c r="T1919" s="24">
        <v>61.6</v>
      </c>
      <c r="X1919" s="24">
        <f t="shared" si="70"/>
        <v>324.40000000000003</v>
      </c>
      <c r="Y1919" s="8">
        <f t="shared" si="71"/>
        <v>0</v>
      </c>
      <c r="Z1919" s="4"/>
    </row>
    <row r="1920" spans="1:26" x14ac:dyDescent="0.25">
      <c r="A1920" s="34">
        <v>17</v>
      </c>
      <c r="B1920" s="31">
        <v>17</v>
      </c>
      <c r="C1920" s="4" t="s">
        <v>3666</v>
      </c>
      <c r="D1920" s="4" t="s">
        <v>3665</v>
      </c>
      <c r="E1920" s="4" t="s">
        <v>2708</v>
      </c>
      <c r="F1920" s="4" t="s">
        <v>3636</v>
      </c>
      <c r="G1920" s="4" t="s">
        <v>3667</v>
      </c>
      <c r="H1920" s="4" t="s">
        <v>39</v>
      </c>
      <c r="I1920" s="24">
        <v>480.7</v>
      </c>
      <c r="J1920" s="24">
        <v>232</v>
      </c>
      <c r="K1920" s="24">
        <v>36</v>
      </c>
      <c r="L1920" s="24">
        <v>6</v>
      </c>
      <c r="O1920" s="24">
        <v>3</v>
      </c>
      <c r="Q1920" s="24">
        <v>16.100000000000001</v>
      </c>
      <c r="R1920" s="24">
        <v>15.5</v>
      </c>
      <c r="T1920" s="24">
        <v>172.1</v>
      </c>
      <c r="X1920" s="24">
        <f t="shared" si="70"/>
        <v>480.70000000000005</v>
      </c>
      <c r="Y1920" s="8">
        <f t="shared" si="71"/>
        <v>0</v>
      </c>
      <c r="Z1920" s="4"/>
    </row>
    <row r="1921" spans="1:26" x14ac:dyDescent="0.25">
      <c r="A1921" s="34">
        <v>8</v>
      </c>
      <c r="B1921" s="31">
        <v>8</v>
      </c>
      <c r="C1921" s="4" t="s">
        <v>3649</v>
      </c>
      <c r="D1921" s="4" t="s">
        <v>3641</v>
      </c>
      <c r="E1921" s="4" t="s">
        <v>2708</v>
      </c>
      <c r="F1921" s="4" t="s">
        <v>3636</v>
      </c>
      <c r="G1921" s="4" t="s">
        <v>3650</v>
      </c>
      <c r="H1921" s="4"/>
      <c r="I1921" s="24">
        <v>624.9</v>
      </c>
      <c r="J1921" s="24">
        <v>323</v>
      </c>
      <c r="K1921" s="24">
        <v>66</v>
      </c>
      <c r="L1921" s="24">
        <v>46</v>
      </c>
      <c r="O1921" s="24">
        <v>1</v>
      </c>
      <c r="P1921" s="24">
        <v>1</v>
      </c>
      <c r="T1921" s="24">
        <v>187.9</v>
      </c>
      <c r="X1921" s="24">
        <f t="shared" si="70"/>
        <v>624.9</v>
      </c>
      <c r="Y1921" s="8">
        <f t="shared" si="71"/>
        <v>0</v>
      </c>
      <c r="Z1921" s="4"/>
    </row>
    <row r="1922" spans="1:26" x14ac:dyDescent="0.25">
      <c r="A1922" s="34">
        <v>13</v>
      </c>
      <c r="B1922" s="31">
        <v>13</v>
      </c>
      <c r="C1922" s="4" t="s">
        <v>854</v>
      </c>
      <c r="D1922" s="4" t="s">
        <v>3656</v>
      </c>
      <c r="E1922" s="4" t="s">
        <v>2708</v>
      </c>
      <c r="F1922" s="4" t="s">
        <v>3636</v>
      </c>
      <c r="G1922" s="4" t="s">
        <v>1224</v>
      </c>
      <c r="H1922" s="4" t="s">
        <v>10</v>
      </c>
      <c r="I1922" s="24">
        <v>110.1</v>
      </c>
      <c r="J1922" s="24">
        <v>94</v>
      </c>
      <c r="N1922" s="24">
        <v>5</v>
      </c>
      <c r="O1922" s="24">
        <v>1.5</v>
      </c>
      <c r="Q1922" s="24">
        <v>4</v>
      </c>
      <c r="R1922" s="24">
        <v>1.5</v>
      </c>
      <c r="S1922" s="24">
        <v>2</v>
      </c>
      <c r="X1922" s="24">
        <f t="shared" si="70"/>
        <v>108</v>
      </c>
      <c r="Y1922" s="8">
        <f t="shared" si="71"/>
        <v>2.0999999999999943</v>
      </c>
      <c r="Z1922" s="4"/>
    </row>
    <row r="1923" spans="1:26" ht="30" x14ac:dyDescent="0.25">
      <c r="A1923" s="34">
        <v>12</v>
      </c>
      <c r="B1923" s="31">
        <v>12</v>
      </c>
      <c r="C1923" s="4" t="s">
        <v>3657</v>
      </c>
      <c r="D1923" s="4" t="s">
        <v>3656</v>
      </c>
      <c r="E1923" s="4" t="s">
        <v>2708</v>
      </c>
      <c r="F1923" s="4" t="s">
        <v>3636</v>
      </c>
      <c r="G1923" s="5" t="s">
        <v>3658</v>
      </c>
      <c r="H1923" s="5" t="s">
        <v>3659</v>
      </c>
      <c r="I1923" s="24">
        <v>154.30000000000001</v>
      </c>
      <c r="J1923" s="24">
        <v>69.400000000000006</v>
      </c>
      <c r="K1923" s="24">
        <v>24.9</v>
      </c>
      <c r="M1923" s="24">
        <v>0.5</v>
      </c>
      <c r="N1923" s="24">
        <v>1.5</v>
      </c>
      <c r="O1923" s="24">
        <v>1.5</v>
      </c>
      <c r="Q1923" s="24">
        <v>0.5</v>
      </c>
      <c r="R1923" s="24">
        <v>5.5</v>
      </c>
      <c r="S1923" s="24">
        <v>4</v>
      </c>
      <c r="T1923" s="24">
        <v>46.5</v>
      </c>
      <c r="X1923" s="24">
        <f t="shared" si="70"/>
        <v>154.30000000000001</v>
      </c>
      <c r="Y1923" s="8">
        <f t="shared" si="71"/>
        <v>0</v>
      </c>
      <c r="Z1923" s="4"/>
    </row>
    <row r="1924" spans="1:26" x14ac:dyDescent="0.25">
      <c r="A1924" s="34">
        <v>29</v>
      </c>
      <c r="B1924" s="31">
        <v>29</v>
      </c>
      <c r="C1924" s="4" t="s">
        <v>3689</v>
      </c>
      <c r="D1924" s="4" t="s">
        <v>3687</v>
      </c>
      <c r="E1924" s="4" t="s">
        <v>2708</v>
      </c>
      <c r="F1924" s="4" t="s">
        <v>3636</v>
      </c>
      <c r="G1924" s="4" t="s">
        <v>3690</v>
      </c>
      <c r="H1924" s="4" t="s">
        <v>358</v>
      </c>
      <c r="I1924" s="24">
        <v>1751.2</v>
      </c>
      <c r="J1924" s="24">
        <v>703</v>
      </c>
      <c r="K1924" s="24">
        <v>46</v>
      </c>
      <c r="L1924" s="24">
        <v>18</v>
      </c>
      <c r="N1924" s="24">
        <v>9</v>
      </c>
      <c r="Q1924" s="24">
        <v>3</v>
      </c>
      <c r="R1924" s="24">
        <v>3</v>
      </c>
      <c r="S1924" s="24">
        <v>2</v>
      </c>
      <c r="T1924" s="24">
        <v>967.2</v>
      </c>
      <c r="X1924" s="24">
        <f t="shared" si="70"/>
        <v>1751.2</v>
      </c>
      <c r="Y1924" s="8">
        <f t="shared" si="71"/>
        <v>0</v>
      </c>
      <c r="Z1924" s="4"/>
    </row>
    <row r="1925" spans="1:26" x14ac:dyDescent="0.25">
      <c r="A1925" s="34">
        <v>14</v>
      </c>
      <c r="B1925" s="31">
        <v>14</v>
      </c>
      <c r="C1925" s="4" t="s">
        <v>3660</v>
      </c>
      <c r="D1925" s="4" t="s">
        <v>3656</v>
      </c>
      <c r="E1925" s="4" t="s">
        <v>2708</v>
      </c>
      <c r="F1925" s="4" t="s">
        <v>3636</v>
      </c>
      <c r="G1925" s="4" t="s">
        <v>3661</v>
      </c>
      <c r="H1925" s="4" t="s">
        <v>201</v>
      </c>
      <c r="I1925" s="24">
        <v>87.3</v>
      </c>
      <c r="J1925" s="24">
        <v>60.5</v>
      </c>
      <c r="K1925" s="24">
        <v>4.5</v>
      </c>
      <c r="L1925" s="24">
        <v>5</v>
      </c>
      <c r="M1925" s="24">
        <v>2</v>
      </c>
      <c r="O1925" s="24">
        <v>2.2999999999999998</v>
      </c>
      <c r="P1925" s="24">
        <v>2</v>
      </c>
      <c r="Q1925" s="24">
        <v>5</v>
      </c>
      <c r="R1925" s="24">
        <v>4</v>
      </c>
      <c r="S1925" s="24">
        <v>2</v>
      </c>
      <c r="X1925" s="24">
        <f t="shared" si="70"/>
        <v>87.3</v>
      </c>
      <c r="Y1925" s="8">
        <f t="shared" si="71"/>
        <v>0</v>
      </c>
      <c r="Z1925" s="4"/>
    </row>
    <row r="1926" spans="1:26" x14ac:dyDescent="0.25">
      <c r="A1926" s="34">
        <v>23</v>
      </c>
      <c r="B1926" s="31">
        <v>23</v>
      </c>
      <c r="C1926" s="4" t="s">
        <v>3679</v>
      </c>
      <c r="D1926" s="4" t="s">
        <v>3679</v>
      </c>
      <c r="E1926" s="4" t="s">
        <v>2708</v>
      </c>
      <c r="F1926" s="4" t="s">
        <v>3636</v>
      </c>
      <c r="G1926" s="4" t="s">
        <v>3680</v>
      </c>
      <c r="H1926" s="4" t="s">
        <v>245</v>
      </c>
      <c r="I1926" s="24">
        <v>414.2</v>
      </c>
      <c r="J1926" s="24">
        <v>243.9</v>
      </c>
      <c r="K1926" s="24">
        <v>11</v>
      </c>
      <c r="L1926" s="24">
        <v>15</v>
      </c>
      <c r="T1926" s="24">
        <v>144.30000000000001</v>
      </c>
      <c r="X1926" s="24">
        <f t="shared" si="70"/>
        <v>414.2</v>
      </c>
      <c r="Y1926" s="8">
        <f t="shared" si="71"/>
        <v>0</v>
      </c>
      <c r="Z1926" s="11"/>
    </row>
    <row r="1927" spans="1:26" x14ac:dyDescent="0.25">
      <c r="A1927" s="34">
        <v>27</v>
      </c>
      <c r="B1927" s="31">
        <v>27</v>
      </c>
      <c r="C1927" s="4" t="s">
        <v>3685</v>
      </c>
      <c r="D1927" s="4" t="s">
        <v>3679</v>
      </c>
      <c r="E1927" s="4" t="s">
        <v>2708</v>
      </c>
      <c r="F1927" s="4" t="s">
        <v>3636</v>
      </c>
      <c r="G1927" s="4" t="s">
        <v>3607</v>
      </c>
      <c r="H1927" s="4" t="s">
        <v>216</v>
      </c>
      <c r="I1927" s="24">
        <v>505.3</v>
      </c>
      <c r="J1927" s="24">
        <v>370.3</v>
      </c>
      <c r="K1927" s="24">
        <v>24.2</v>
      </c>
      <c r="L1927" s="24">
        <v>7.4</v>
      </c>
      <c r="M1927" s="24">
        <v>8.4</v>
      </c>
      <c r="O1927" s="24">
        <v>2</v>
      </c>
      <c r="P1927" s="24">
        <v>2</v>
      </c>
      <c r="Q1927" s="24">
        <v>10.1</v>
      </c>
      <c r="T1927" s="24">
        <v>80.3</v>
      </c>
      <c r="X1927" s="24">
        <f t="shared" si="70"/>
        <v>504.7</v>
      </c>
      <c r="Y1927" s="8">
        <f t="shared" si="71"/>
        <v>0.60000000000002274</v>
      </c>
      <c r="Z1927" s="4"/>
    </row>
    <row r="1928" spans="1:26" x14ac:dyDescent="0.25">
      <c r="A1928" s="34">
        <v>35</v>
      </c>
      <c r="B1928" s="31">
        <v>35</v>
      </c>
      <c r="C1928" s="4" t="s">
        <v>3701</v>
      </c>
      <c r="D1928" s="4" t="s">
        <v>3700</v>
      </c>
      <c r="E1928" s="4" t="s">
        <v>2708</v>
      </c>
      <c r="F1928" s="4" t="s">
        <v>3636</v>
      </c>
      <c r="G1928" s="4" t="s">
        <v>3702</v>
      </c>
      <c r="H1928" s="4" t="s">
        <v>377</v>
      </c>
      <c r="I1928" s="24">
        <v>186.9</v>
      </c>
      <c r="J1928" s="24">
        <v>113.4</v>
      </c>
      <c r="K1928" s="24">
        <v>10</v>
      </c>
      <c r="L1928" s="24">
        <v>7.5</v>
      </c>
      <c r="O1928" s="24">
        <v>1</v>
      </c>
      <c r="Q1928" s="24">
        <v>3.1</v>
      </c>
      <c r="R1928" s="24">
        <v>1</v>
      </c>
      <c r="T1928" s="24">
        <v>50.3</v>
      </c>
      <c r="X1928" s="24">
        <f t="shared" si="70"/>
        <v>186.3</v>
      </c>
      <c r="Y1928" s="8">
        <f t="shared" si="71"/>
        <v>0.59999999999999432</v>
      </c>
      <c r="Z1928" s="4"/>
    </row>
    <row r="1929" spans="1:26" x14ac:dyDescent="0.25">
      <c r="A1929" s="34">
        <v>30</v>
      </c>
      <c r="B1929" s="31">
        <v>30</v>
      </c>
      <c r="C1929" s="4" t="s">
        <v>393</v>
      </c>
      <c r="D1929" s="4" t="s">
        <v>3687</v>
      </c>
      <c r="E1929" s="4" t="s">
        <v>2708</v>
      </c>
      <c r="F1929" s="4" t="s">
        <v>3636</v>
      </c>
      <c r="G1929" s="4" t="s">
        <v>3691</v>
      </c>
      <c r="H1929" s="4" t="s">
        <v>3692</v>
      </c>
      <c r="I1929" s="24">
        <v>182.8</v>
      </c>
      <c r="J1929" s="24">
        <v>114.5</v>
      </c>
      <c r="K1929" s="24">
        <v>15</v>
      </c>
      <c r="L1929" s="24">
        <v>20.5</v>
      </c>
      <c r="T1929" s="24">
        <v>32.799999999999997</v>
      </c>
      <c r="X1929" s="24">
        <f t="shared" si="70"/>
        <v>182.8</v>
      </c>
      <c r="Y1929" s="8">
        <f t="shared" si="71"/>
        <v>0</v>
      </c>
      <c r="Z1929" s="4"/>
    </row>
    <row r="1930" spans="1:26" x14ac:dyDescent="0.25">
      <c r="A1930" s="34">
        <v>42</v>
      </c>
      <c r="B1930" s="31">
        <v>42</v>
      </c>
      <c r="C1930" s="4" t="s">
        <v>199</v>
      </c>
      <c r="D1930" s="4" t="s">
        <v>3717</v>
      </c>
      <c r="E1930" s="4" t="s">
        <v>2708</v>
      </c>
      <c r="F1930" s="4" t="s">
        <v>3636</v>
      </c>
      <c r="G1930" s="4" t="s">
        <v>3718</v>
      </c>
      <c r="H1930" s="4" t="s">
        <v>3719</v>
      </c>
      <c r="I1930" s="24">
        <v>429</v>
      </c>
      <c r="J1930" s="24">
        <v>105.5</v>
      </c>
      <c r="K1930" s="24">
        <v>44</v>
      </c>
      <c r="L1930" s="24">
        <v>34</v>
      </c>
      <c r="M1930" s="24">
        <v>3</v>
      </c>
      <c r="O1930" s="24">
        <v>5.5</v>
      </c>
      <c r="P1930" s="24">
        <v>4.2</v>
      </c>
      <c r="Q1930" s="24">
        <v>10</v>
      </c>
      <c r="T1930" s="24">
        <v>222.8</v>
      </c>
      <c r="X1930" s="24">
        <f t="shared" si="70"/>
        <v>429</v>
      </c>
      <c r="Y1930" s="8">
        <f t="shared" si="71"/>
        <v>0</v>
      </c>
      <c r="Z1930" s="4"/>
    </row>
    <row r="1931" spans="1:26" x14ac:dyDescent="0.25">
      <c r="A1931" s="34">
        <v>15</v>
      </c>
      <c r="B1931" s="31">
        <v>15</v>
      </c>
      <c r="C1931" s="4" t="s">
        <v>3662</v>
      </c>
      <c r="D1931" s="4" t="s">
        <v>3656</v>
      </c>
      <c r="E1931" s="4" t="s">
        <v>2708</v>
      </c>
      <c r="F1931" s="4" t="s">
        <v>3636</v>
      </c>
      <c r="G1931" s="4" t="s">
        <v>3663</v>
      </c>
      <c r="H1931" s="4" t="s">
        <v>176</v>
      </c>
      <c r="I1931" s="24">
        <v>144</v>
      </c>
      <c r="J1931" s="24">
        <v>144</v>
      </c>
      <c r="X1931" s="24">
        <f t="shared" si="70"/>
        <v>144</v>
      </c>
      <c r="Y1931" s="8">
        <f t="shared" si="71"/>
        <v>0</v>
      </c>
      <c r="Z1931" s="11"/>
    </row>
    <row r="1932" spans="1:26" x14ac:dyDescent="0.25">
      <c r="A1932" s="34">
        <v>5</v>
      </c>
      <c r="B1932" s="31">
        <v>5</v>
      </c>
      <c r="C1932" s="4" t="s">
        <v>3731</v>
      </c>
      <c r="D1932" s="4" t="s">
        <v>3732</v>
      </c>
      <c r="E1932" s="4" t="s">
        <v>3724</v>
      </c>
      <c r="F1932" s="4" t="s">
        <v>3636</v>
      </c>
      <c r="G1932" s="4" t="s">
        <v>3733</v>
      </c>
      <c r="H1932" s="4" t="s">
        <v>1043</v>
      </c>
      <c r="I1932" s="24">
        <v>55.4</v>
      </c>
      <c r="J1932" s="24">
        <v>48</v>
      </c>
      <c r="K1932" s="24">
        <v>3</v>
      </c>
      <c r="M1932" s="24">
        <v>0.7</v>
      </c>
      <c r="N1932" s="24">
        <v>1.5</v>
      </c>
      <c r="O1932" s="24">
        <v>2.2000000000000002</v>
      </c>
      <c r="X1932" s="24">
        <f t="shared" si="70"/>
        <v>55.400000000000006</v>
      </c>
      <c r="Y1932" s="8">
        <f t="shared" si="71"/>
        <v>0</v>
      </c>
      <c r="Z1932" s="4"/>
    </row>
    <row r="1933" spans="1:26" x14ac:dyDescent="0.25">
      <c r="A1933" s="34">
        <v>4</v>
      </c>
      <c r="B1933" s="31">
        <v>4</v>
      </c>
      <c r="C1933" s="4" t="s">
        <v>3723</v>
      </c>
      <c r="D1933" s="4" t="s">
        <v>3723</v>
      </c>
      <c r="E1933" s="4" t="s">
        <v>3724</v>
      </c>
      <c r="F1933" s="4" t="s">
        <v>3636</v>
      </c>
      <c r="G1933" s="4" t="s">
        <v>3729</v>
      </c>
      <c r="H1933" s="4" t="s">
        <v>3730</v>
      </c>
      <c r="I1933" s="24">
        <v>78</v>
      </c>
      <c r="J1933" s="24">
        <v>37.299999999999997</v>
      </c>
      <c r="K1933" s="24">
        <v>33.6</v>
      </c>
      <c r="N1933" s="24">
        <v>2.6</v>
      </c>
      <c r="O1933" s="24">
        <v>2.5</v>
      </c>
      <c r="Q1933" s="24">
        <v>2</v>
      </c>
      <c r="X1933" s="24">
        <f t="shared" si="70"/>
        <v>78</v>
      </c>
      <c r="Y1933" s="8">
        <f t="shared" si="71"/>
        <v>0</v>
      </c>
      <c r="Z1933" s="4"/>
    </row>
    <row r="1934" spans="1:26" x14ac:dyDescent="0.25">
      <c r="A1934" s="34">
        <v>1</v>
      </c>
      <c r="B1934" s="31">
        <v>1</v>
      </c>
      <c r="C1934" s="4" t="s">
        <v>3722</v>
      </c>
      <c r="D1934" s="4" t="s">
        <v>3723</v>
      </c>
      <c r="E1934" s="4" t="s">
        <v>3724</v>
      </c>
      <c r="F1934" s="4" t="s">
        <v>3636</v>
      </c>
      <c r="G1934" s="4" t="s">
        <v>3725</v>
      </c>
      <c r="H1934" s="4" t="s">
        <v>485</v>
      </c>
      <c r="I1934" s="24">
        <v>208.9</v>
      </c>
      <c r="J1934" s="24">
        <v>143</v>
      </c>
      <c r="K1934" s="24">
        <v>21.7</v>
      </c>
      <c r="L1934" s="24">
        <v>11.3</v>
      </c>
      <c r="N1934" s="24">
        <v>21.2</v>
      </c>
      <c r="O1934" s="24">
        <v>2.2000000000000002</v>
      </c>
      <c r="P1934" s="24">
        <v>1.5</v>
      </c>
      <c r="R1934" s="24">
        <v>4.2</v>
      </c>
      <c r="S1934" s="24">
        <v>1</v>
      </c>
      <c r="T1934" s="24">
        <v>2.8</v>
      </c>
      <c r="X1934" s="24">
        <f t="shared" si="70"/>
        <v>208.89999999999998</v>
      </c>
      <c r="Y1934" s="8">
        <f t="shared" si="71"/>
        <v>0</v>
      </c>
      <c r="Z1934" s="4"/>
    </row>
    <row r="1935" spans="1:26" x14ac:dyDescent="0.25">
      <c r="A1935" s="34">
        <v>7</v>
      </c>
      <c r="B1935" s="31">
        <v>7</v>
      </c>
      <c r="C1935" s="4" t="s">
        <v>3736</v>
      </c>
      <c r="D1935" s="4" t="s">
        <v>3737</v>
      </c>
      <c r="E1935" s="4" t="s">
        <v>3724</v>
      </c>
      <c r="F1935" s="4" t="s">
        <v>3636</v>
      </c>
      <c r="G1935" s="4" t="s">
        <v>3738</v>
      </c>
      <c r="H1935" s="4" t="s">
        <v>289</v>
      </c>
      <c r="I1935" s="24">
        <v>122.2</v>
      </c>
      <c r="J1935" s="24">
        <v>85.1</v>
      </c>
      <c r="K1935" s="24">
        <v>21.8</v>
      </c>
      <c r="N1935" s="24">
        <v>2.7</v>
      </c>
      <c r="O1935" s="24">
        <v>3</v>
      </c>
      <c r="P1935" s="24">
        <v>6.2</v>
      </c>
      <c r="R1935" s="24">
        <v>2.4</v>
      </c>
      <c r="T1935" s="24">
        <v>1</v>
      </c>
      <c r="X1935" s="24">
        <f t="shared" si="70"/>
        <v>122.2</v>
      </c>
      <c r="Y1935" s="8">
        <f t="shared" si="71"/>
        <v>0</v>
      </c>
      <c r="Z1935" s="4"/>
    </row>
    <row r="1936" spans="1:26" x14ac:dyDescent="0.25">
      <c r="A1936" s="34">
        <v>3</v>
      </c>
      <c r="B1936" s="31">
        <v>3</v>
      </c>
      <c r="C1936" s="4" t="s">
        <v>3728</v>
      </c>
      <c r="D1936" s="4" t="s">
        <v>2605</v>
      </c>
      <c r="E1936" s="4" t="s">
        <v>3724</v>
      </c>
      <c r="F1936" s="4" t="s">
        <v>3636</v>
      </c>
      <c r="G1936" s="4" t="s">
        <v>15335</v>
      </c>
      <c r="H1936" s="4" t="s">
        <v>532</v>
      </c>
      <c r="I1936" s="24">
        <v>122</v>
      </c>
      <c r="J1936" s="24">
        <v>37.5</v>
      </c>
      <c r="K1936" s="24">
        <v>20</v>
      </c>
      <c r="L1936" s="24">
        <v>13.5</v>
      </c>
      <c r="O1936" s="24">
        <v>2</v>
      </c>
      <c r="P1936" s="24">
        <v>49</v>
      </c>
      <c r="X1936" s="24">
        <f t="shared" si="70"/>
        <v>122</v>
      </c>
      <c r="Y1936" s="8">
        <f t="shared" si="71"/>
        <v>0</v>
      </c>
      <c r="Z1936" s="4"/>
    </row>
    <row r="1937" spans="1:26" x14ac:dyDescent="0.25">
      <c r="A1937" s="34">
        <v>2</v>
      </c>
      <c r="B1937" s="31">
        <v>2</v>
      </c>
      <c r="C1937" s="4" t="s">
        <v>3726</v>
      </c>
      <c r="D1937" s="4" t="s">
        <v>3723</v>
      </c>
      <c r="E1937" s="4" t="s">
        <v>3724</v>
      </c>
      <c r="F1937" s="4" t="s">
        <v>3636</v>
      </c>
      <c r="G1937" s="4" t="s">
        <v>3727</v>
      </c>
      <c r="H1937" s="4" t="s">
        <v>391</v>
      </c>
      <c r="I1937" s="24">
        <v>85</v>
      </c>
      <c r="J1937" s="24">
        <v>49</v>
      </c>
      <c r="K1937" s="24">
        <v>14.5</v>
      </c>
      <c r="L1937" s="24">
        <v>12</v>
      </c>
      <c r="N1937" s="24">
        <v>5</v>
      </c>
      <c r="O1937" s="24">
        <v>4.5</v>
      </c>
      <c r="X1937" s="24">
        <f t="shared" si="70"/>
        <v>85</v>
      </c>
      <c r="Y1937" s="8">
        <f t="shared" si="71"/>
        <v>0</v>
      </c>
      <c r="Z1937" s="4"/>
    </row>
    <row r="1938" spans="1:26" x14ac:dyDescent="0.25">
      <c r="A1938" s="34">
        <v>6</v>
      </c>
      <c r="B1938" s="31">
        <v>6</v>
      </c>
      <c r="C1938" s="4" t="s">
        <v>3734</v>
      </c>
      <c r="D1938" s="4" t="s">
        <v>2897</v>
      </c>
      <c r="E1938" s="4" t="s">
        <v>3724</v>
      </c>
      <c r="F1938" s="4" t="s">
        <v>3636</v>
      </c>
      <c r="G1938" s="4" t="s">
        <v>3735</v>
      </c>
      <c r="H1938" s="4" t="s">
        <v>1171</v>
      </c>
      <c r="I1938" s="24">
        <v>131.69999999999999</v>
      </c>
      <c r="J1938" s="24">
        <v>83.9</v>
      </c>
      <c r="K1938" s="24">
        <v>15.1</v>
      </c>
      <c r="L1938" s="24">
        <v>6</v>
      </c>
      <c r="N1938" s="24">
        <v>1</v>
      </c>
      <c r="O1938" s="24">
        <v>5</v>
      </c>
      <c r="P1938" s="24">
        <v>17</v>
      </c>
      <c r="R1938" s="24">
        <v>2.7</v>
      </c>
      <c r="S1938" s="24">
        <v>0.1</v>
      </c>
      <c r="U1938" s="24">
        <v>0.9</v>
      </c>
      <c r="X1938" s="24">
        <f t="shared" si="70"/>
        <v>131.69999999999999</v>
      </c>
      <c r="Y1938" s="8">
        <f t="shared" si="71"/>
        <v>0</v>
      </c>
      <c r="Z1938" s="4"/>
    </row>
    <row r="1939" spans="1:26" x14ac:dyDescent="0.25">
      <c r="A1939" s="34">
        <v>10</v>
      </c>
      <c r="B1939" s="31">
        <v>10</v>
      </c>
      <c r="C1939" s="4" t="s">
        <v>3744</v>
      </c>
      <c r="D1939" s="4" t="s">
        <v>3745</v>
      </c>
      <c r="E1939" s="4" t="s">
        <v>3724</v>
      </c>
      <c r="F1939" s="4" t="s">
        <v>3636</v>
      </c>
      <c r="G1939" s="4" t="s">
        <v>45</v>
      </c>
      <c r="H1939" s="4"/>
      <c r="I1939" s="24">
        <v>50</v>
      </c>
      <c r="J1939" s="24">
        <v>27</v>
      </c>
      <c r="K1939" s="24">
        <v>4.5</v>
      </c>
      <c r="L1939" s="24">
        <v>10</v>
      </c>
      <c r="O1939" s="24">
        <v>2.5</v>
      </c>
      <c r="Q1939" s="24">
        <v>6</v>
      </c>
      <c r="X1939" s="24">
        <f t="shared" si="70"/>
        <v>50</v>
      </c>
      <c r="Y1939" s="8">
        <f t="shared" si="71"/>
        <v>0</v>
      </c>
      <c r="Z1939" s="4"/>
    </row>
    <row r="1940" spans="1:26" ht="45" x14ac:dyDescent="0.25">
      <c r="A1940" s="34">
        <v>9</v>
      </c>
      <c r="B1940" s="31">
        <v>9</v>
      </c>
      <c r="C1940" s="4" t="s">
        <v>3741</v>
      </c>
      <c r="D1940" s="4" t="s">
        <v>3740</v>
      </c>
      <c r="E1940" s="4" t="s">
        <v>3724</v>
      </c>
      <c r="F1940" s="4" t="s">
        <v>3636</v>
      </c>
      <c r="G1940" s="4" t="s">
        <v>3742</v>
      </c>
      <c r="H1940" s="5" t="s">
        <v>3743</v>
      </c>
      <c r="I1940" s="24">
        <v>75.3</v>
      </c>
      <c r="J1940" s="24">
        <v>38.200000000000003</v>
      </c>
      <c r="K1940" s="24">
        <v>17.3</v>
      </c>
      <c r="N1940" s="24">
        <v>1.4</v>
      </c>
      <c r="O1940" s="24">
        <v>2.7</v>
      </c>
      <c r="P1940" s="24">
        <v>12.6</v>
      </c>
      <c r="R1940" s="24">
        <v>3</v>
      </c>
      <c r="S1940" s="24">
        <v>0.1</v>
      </c>
      <c r="X1940" s="24">
        <f t="shared" si="70"/>
        <v>75.3</v>
      </c>
      <c r="Y1940" s="8">
        <f t="shared" si="71"/>
        <v>0</v>
      </c>
      <c r="Z1940" s="4"/>
    </row>
    <row r="1941" spans="1:26" x14ac:dyDescent="0.25">
      <c r="A1941" s="34">
        <v>8</v>
      </c>
      <c r="B1941" s="31">
        <v>8</v>
      </c>
      <c r="C1941" s="4" t="s">
        <v>3739</v>
      </c>
      <c r="D1941" s="4" t="s">
        <v>3740</v>
      </c>
      <c r="E1941" s="4" t="s">
        <v>3724</v>
      </c>
      <c r="F1941" s="4" t="s">
        <v>3636</v>
      </c>
      <c r="G1941" s="4" t="s">
        <v>2173</v>
      </c>
      <c r="H1941" s="4" t="s">
        <v>265</v>
      </c>
      <c r="I1941" s="24">
        <v>105.3</v>
      </c>
      <c r="J1941" s="24">
        <v>81.900000000000006</v>
      </c>
      <c r="K1941" s="24">
        <v>8.1</v>
      </c>
      <c r="N1941" s="24">
        <v>4</v>
      </c>
      <c r="O1941" s="24">
        <v>2.4</v>
      </c>
      <c r="P1941" s="24">
        <v>3.6</v>
      </c>
      <c r="Q1941" s="24">
        <v>2.5</v>
      </c>
      <c r="R1941" s="24">
        <v>2.2999999999999998</v>
      </c>
      <c r="T1941" s="24">
        <v>0.5</v>
      </c>
      <c r="X1941" s="24">
        <f t="shared" si="70"/>
        <v>105.3</v>
      </c>
      <c r="Y1941" s="8">
        <f t="shared" si="71"/>
        <v>0</v>
      </c>
      <c r="Z1941" s="4"/>
    </row>
    <row r="1942" spans="1:26" x14ac:dyDescent="0.25">
      <c r="A1942" s="34">
        <v>11</v>
      </c>
      <c r="B1942" s="31">
        <v>11</v>
      </c>
      <c r="C1942" s="4" t="s">
        <v>3746</v>
      </c>
      <c r="D1942" s="4" t="s">
        <v>3745</v>
      </c>
      <c r="E1942" s="4" t="s">
        <v>3724</v>
      </c>
      <c r="F1942" s="4" t="s">
        <v>3636</v>
      </c>
      <c r="G1942" s="5"/>
      <c r="H1942" s="4"/>
      <c r="I1942" s="24">
        <v>280</v>
      </c>
      <c r="T1942" s="24">
        <v>280</v>
      </c>
      <c r="X1942" s="24">
        <f t="shared" si="70"/>
        <v>280</v>
      </c>
      <c r="Y1942" s="8">
        <f t="shared" si="71"/>
        <v>0</v>
      </c>
      <c r="Z1942" s="4"/>
    </row>
    <row r="1943" spans="1:26" ht="45" x14ac:dyDescent="0.25">
      <c r="A1943" s="34">
        <v>18</v>
      </c>
      <c r="B1943" s="31">
        <v>19</v>
      </c>
      <c r="C1943" s="4" t="s">
        <v>3784</v>
      </c>
      <c r="D1943" s="4" t="s">
        <v>3781</v>
      </c>
      <c r="E1943" s="4" t="s">
        <v>3749</v>
      </c>
      <c r="F1943" s="4" t="s">
        <v>3636</v>
      </c>
      <c r="G1943" s="5" t="s">
        <v>3785</v>
      </c>
      <c r="H1943" s="5" t="s">
        <v>3786</v>
      </c>
      <c r="I1943" s="24">
        <v>460.8</v>
      </c>
      <c r="J1943" s="24">
        <v>438.4</v>
      </c>
      <c r="N1943" s="24">
        <v>11.3</v>
      </c>
      <c r="O1943" s="24">
        <v>4.0999999999999996</v>
      </c>
      <c r="R1943" s="24">
        <v>7</v>
      </c>
      <c r="X1943" s="24">
        <f t="shared" si="70"/>
        <v>460.8</v>
      </c>
      <c r="Y1943" s="8">
        <f t="shared" si="71"/>
        <v>0</v>
      </c>
      <c r="Z1943" s="4"/>
    </row>
    <row r="1944" spans="1:26" x14ac:dyDescent="0.25">
      <c r="A1944" s="34">
        <v>43</v>
      </c>
      <c r="B1944" s="31">
        <v>44</v>
      </c>
      <c r="C1944" s="4" t="s">
        <v>3832</v>
      </c>
      <c r="D1944" s="4" t="s">
        <v>3831</v>
      </c>
      <c r="E1944" s="4" t="s">
        <v>3749</v>
      </c>
      <c r="F1944" s="4" t="s">
        <v>3636</v>
      </c>
      <c r="G1944" s="4" t="s">
        <v>15336</v>
      </c>
      <c r="H1944" s="4" t="s">
        <v>878</v>
      </c>
      <c r="I1944" s="24">
        <v>827.3</v>
      </c>
      <c r="J1944" s="24">
        <v>154.80000000000001</v>
      </c>
      <c r="K1944" s="24">
        <v>18.5</v>
      </c>
      <c r="O1944" s="24">
        <v>2</v>
      </c>
      <c r="Q1944" s="24">
        <v>1.3</v>
      </c>
      <c r="R1944" s="24">
        <v>2.4</v>
      </c>
      <c r="S1944" s="24">
        <v>3.3</v>
      </c>
      <c r="T1944" s="24">
        <v>645</v>
      </c>
      <c r="X1944" s="24">
        <f t="shared" si="70"/>
        <v>827.30000000000007</v>
      </c>
      <c r="Y1944" s="8">
        <f t="shared" si="71"/>
        <v>0</v>
      </c>
      <c r="Z1944" s="4"/>
    </row>
    <row r="1945" spans="1:26" x14ac:dyDescent="0.25">
      <c r="A1945" s="34">
        <v>27</v>
      </c>
      <c r="B1945" s="31">
        <v>28</v>
      </c>
      <c r="C1945" s="4" t="s">
        <v>3801</v>
      </c>
      <c r="D1945" s="4" t="s">
        <v>3802</v>
      </c>
      <c r="E1945" s="4" t="s">
        <v>3749</v>
      </c>
      <c r="F1945" s="4" t="s">
        <v>3636</v>
      </c>
      <c r="G1945" s="4" t="s">
        <v>3803</v>
      </c>
      <c r="H1945" s="4" t="s">
        <v>5</v>
      </c>
      <c r="I1945" s="24">
        <v>213.3</v>
      </c>
      <c r="J1945" s="24">
        <v>206.3</v>
      </c>
      <c r="N1945" s="24">
        <v>1</v>
      </c>
      <c r="O1945" s="24">
        <v>3.7</v>
      </c>
      <c r="R1945" s="24">
        <v>1.9</v>
      </c>
      <c r="S1945" s="24">
        <v>0.4</v>
      </c>
      <c r="X1945" s="24">
        <f t="shared" si="70"/>
        <v>213.3</v>
      </c>
      <c r="Y1945" s="8">
        <f t="shared" si="71"/>
        <v>0</v>
      </c>
      <c r="Z1945" s="4"/>
    </row>
    <row r="1946" spans="1:26" x14ac:dyDescent="0.25">
      <c r="A1946" s="34">
        <v>45</v>
      </c>
      <c r="B1946" s="31">
        <v>46</v>
      </c>
      <c r="C1946" s="4" t="s">
        <v>3835</v>
      </c>
      <c r="D1946" s="4" t="s">
        <v>3831</v>
      </c>
      <c r="E1946" s="4" t="s">
        <v>3749</v>
      </c>
      <c r="F1946" s="4" t="s">
        <v>3636</v>
      </c>
      <c r="G1946" s="4" t="s">
        <v>3836</v>
      </c>
      <c r="H1946" s="4"/>
      <c r="I1946" s="24">
        <v>300</v>
      </c>
      <c r="J1946" s="24">
        <v>4</v>
      </c>
      <c r="K1946" s="24">
        <v>16</v>
      </c>
      <c r="P1946" s="24">
        <v>180</v>
      </c>
      <c r="Q1946" s="24">
        <v>100</v>
      </c>
      <c r="X1946" s="24">
        <f t="shared" si="70"/>
        <v>300</v>
      </c>
      <c r="Y1946" s="8">
        <f t="shared" si="71"/>
        <v>0</v>
      </c>
      <c r="Z1946" s="4"/>
    </row>
    <row r="1947" spans="1:26" x14ac:dyDescent="0.25">
      <c r="A1947" s="34">
        <v>10</v>
      </c>
      <c r="B1947" s="31">
        <v>11</v>
      </c>
      <c r="C1947" s="4" t="s">
        <v>3768</v>
      </c>
      <c r="D1947" s="4" t="s">
        <v>3764</v>
      </c>
      <c r="E1947" s="4" t="s">
        <v>3749</v>
      </c>
      <c r="F1947" s="4" t="s">
        <v>3636</v>
      </c>
      <c r="G1947" s="4" t="s">
        <v>15337</v>
      </c>
      <c r="H1947" s="4" t="s">
        <v>2086</v>
      </c>
      <c r="I1947" s="24">
        <v>79.3</v>
      </c>
      <c r="J1947" s="24">
        <v>64.400000000000006</v>
      </c>
      <c r="K1947" s="24">
        <v>11.9</v>
      </c>
      <c r="O1947" s="24">
        <v>1.8</v>
      </c>
      <c r="R1947" s="24">
        <v>1.2</v>
      </c>
      <c r="X1947" s="24">
        <f t="shared" si="70"/>
        <v>79.300000000000011</v>
      </c>
      <c r="Y1947" s="8">
        <f t="shared" si="71"/>
        <v>0</v>
      </c>
      <c r="Z1947" s="4"/>
    </row>
    <row r="1948" spans="1:26" x14ac:dyDescent="0.25">
      <c r="A1948" s="34">
        <v>20</v>
      </c>
      <c r="B1948" s="31">
        <v>21</v>
      </c>
      <c r="C1948" s="4" t="s">
        <v>3788</v>
      </c>
      <c r="D1948" s="4" t="s">
        <v>3788</v>
      </c>
      <c r="E1948" s="4" t="s">
        <v>3749</v>
      </c>
      <c r="F1948" s="4" t="s">
        <v>3636</v>
      </c>
      <c r="G1948" s="4" t="s">
        <v>3789</v>
      </c>
      <c r="H1948" s="4" t="s">
        <v>230</v>
      </c>
      <c r="I1948" s="24">
        <v>1856.3</v>
      </c>
      <c r="J1948" s="24">
        <v>591</v>
      </c>
      <c r="K1948" s="24">
        <v>104.5</v>
      </c>
      <c r="L1948" s="24">
        <v>44.8</v>
      </c>
      <c r="M1948" s="24">
        <v>6.4</v>
      </c>
      <c r="N1948" s="24">
        <v>10.199999999999999</v>
      </c>
      <c r="O1948" s="24">
        <v>5</v>
      </c>
      <c r="P1948" s="24">
        <v>111.2</v>
      </c>
      <c r="Q1948" s="24">
        <v>4</v>
      </c>
      <c r="R1948" s="24">
        <v>13.8</v>
      </c>
      <c r="S1948" s="24">
        <v>2.4</v>
      </c>
      <c r="T1948" s="24">
        <v>963</v>
      </c>
      <c r="X1948" s="24">
        <f t="shared" si="70"/>
        <v>1856.3</v>
      </c>
      <c r="Y1948" s="8">
        <f t="shared" si="71"/>
        <v>0</v>
      </c>
      <c r="Z1948" s="4"/>
    </row>
    <row r="1949" spans="1:26" x14ac:dyDescent="0.25">
      <c r="A1949" s="34">
        <v>16</v>
      </c>
      <c r="B1949" s="31">
        <v>17</v>
      </c>
      <c r="C1949" s="4" t="s">
        <v>3778</v>
      </c>
      <c r="D1949" s="4" t="s">
        <v>1881</v>
      </c>
      <c r="E1949" s="4" t="s">
        <v>3749</v>
      </c>
      <c r="F1949" s="4" t="s">
        <v>3636</v>
      </c>
      <c r="G1949" s="4" t="s">
        <v>3779</v>
      </c>
      <c r="H1949" s="4" t="s">
        <v>39</v>
      </c>
      <c r="I1949" s="24">
        <v>2049.4</v>
      </c>
      <c r="J1949" s="24">
        <v>577.6</v>
      </c>
      <c r="K1949" s="24">
        <v>165.8</v>
      </c>
      <c r="L1949" s="24">
        <v>10.8</v>
      </c>
      <c r="N1949" s="24">
        <v>5.6</v>
      </c>
      <c r="O1949" s="24">
        <v>10.4</v>
      </c>
      <c r="R1949" s="24">
        <v>14</v>
      </c>
      <c r="S1949" s="24">
        <v>3.2</v>
      </c>
      <c r="T1949" s="24">
        <v>1262</v>
      </c>
      <c r="X1949" s="24">
        <f t="shared" si="70"/>
        <v>2049.4</v>
      </c>
      <c r="Y1949" s="8">
        <f t="shared" si="71"/>
        <v>0</v>
      </c>
      <c r="Z1949" s="4"/>
    </row>
    <row r="1950" spans="1:26" x14ac:dyDescent="0.25">
      <c r="A1950" s="34">
        <v>22</v>
      </c>
      <c r="B1950" s="31">
        <v>23</v>
      </c>
      <c r="C1950" s="4" t="s">
        <v>3792</v>
      </c>
      <c r="D1950" s="4" t="s">
        <v>3788</v>
      </c>
      <c r="E1950" s="4" t="s">
        <v>3749</v>
      </c>
      <c r="F1950" s="4" t="s">
        <v>3636</v>
      </c>
      <c r="G1950" s="4" t="s">
        <v>3793</v>
      </c>
      <c r="H1950" s="4" t="s">
        <v>3794</v>
      </c>
      <c r="I1950" s="24">
        <v>385</v>
      </c>
      <c r="J1950" s="24">
        <v>298</v>
      </c>
      <c r="K1950" s="24">
        <v>14.8</v>
      </c>
      <c r="M1950" s="24">
        <v>3.3</v>
      </c>
      <c r="N1950" s="24">
        <v>2.9</v>
      </c>
      <c r="O1950" s="24">
        <v>1.8</v>
      </c>
      <c r="P1950" s="24">
        <v>3.4</v>
      </c>
      <c r="R1950" s="24">
        <v>4</v>
      </c>
      <c r="T1950" s="24">
        <v>56.8</v>
      </c>
      <c r="X1950" s="24">
        <f t="shared" si="70"/>
        <v>385</v>
      </c>
      <c r="Y1950" s="8">
        <f t="shared" si="71"/>
        <v>0</v>
      </c>
      <c r="Z1950" s="11"/>
    </row>
    <row r="1951" spans="1:26" x14ac:dyDescent="0.25">
      <c r="A1951" s="34">
        <v>35</v>
      </c>
      <c r="B1951" s="31">
        <v>36</v>
      </c>
      <c r="C1951" s="4" t="s">
        <v>3817</v>
      </c>
      <c r="D1951" s="4" t="s">
        <v>3810</v>
      </c>
      <c r="E1951" s="4" t="s">
        <v>3749</v>
      </c>
      <c r="F1951" s="4" t="s">
        <v>3636</v>
      </c>
      <c r="G1951" s="4" t="s">
        <v>3818</v>
      </c>
      <c r="H1951" s="4" t="s">
        <v>475</v>
      </c>
      <c r="I1951" s="24">
        <v>112.4</v>
      </c>
      <c r="J1951" s="24">
        <v>77</v>
      </c>
      <c r="K1951" s="24">
        <v>24.2</v>
      </c>
      <c r="L1951" s="24">
        <v>1.1000000000000001</v>
      </c>
      <c r="R1951" s="24">
        <v>1.7</v>
      </c>
      <c r="S1951" s="24">
        <v>0.4</v>
      </c>
      <c r="T1951" s="24">
        <v>8</v>
      </c>
      <c r="X1951" s="24">
        <f t="shared" si="70"/>
        <v>112.4</v>
      </c>
      <c r="Y1951" s="8">
        <f t="shared" si="71"/>
        <v>0</v>
      </c>
      <c r="Z1951" s="4"/>
    </row>
    <row r="1952" spans="1:26" x14ac:dyDescent="0.25">
      <c r="A1952" s="34">
        <v>46</v>
      </c>
      <c r="B1952" s="31">
        <v>49</v>
      </c>
      <c r="C1952" s="4" t="s">
        <v>3837</v>
      </c>
      <c r="D1952" s="4" t="s">
        <v>3838</v>
      </c>
      <c r="E1952" s="4" t="s">
        <v>3749</v>
      </c>
      <c r="F1952" s="4" t="s">
        <v>3636</v>
      </c>
      <c r="G1952" s="4" t="s">
        <v>3839</v>
      </c>
      <c r="H1952" s="4"/>
      <c r="I1952" s="24">
        <v>440.5</v>
      </c>
      <c r="J1952" s="24">
        <v>183</v>
      </c>
      <c r="K1952" s="24">
        <v>28.1</v>
      </c>
      <c r="L1952" s="24">
        <v>2.8</v>
      </c>
      <c r="O1952" s="24">
        <v>1.7</v>
      </c>
      <c r="P1952" s="24">
        <v>61.6</v>
      </c>
      <c r="R1952" s="24">
        <v>3</v>
      </c>
      <c r="T1952" s="24">
        <v>160.30000000000001</v>
      </c>
      <c r="X1952" s="24">
        <f t="shared" si="70"/>
        <v>440.5</v>
      </c>
      <c r="Y1952" s="8">
        <f t="shared" si="71"/>
        <v>0</v>
      </c>
      <c r="Z1952" s="4"/>
    </row>
    <row r="1953" spans="1:26" x14ac:dyDescent="0.25">
      <c r="A1953" s="34">
        <v>48</v>
      </c>
      <c r="B1953" s="31">
        <v>52</v>
      </c>
      <c r="C1953" s="4" t="s">
        <v>3841</v>
      </c>
      <c r="D1953" s="4" t="s">
        <v>3838</v>
      </c>
      <c r="E1953" s="4" t="s">
        <v>3749</v>
      </c>
      <c r="F1953" s="4" t="s">
        <v>3636</v>
      </c>
      <c r="G1953" s="4" t="s">
        <v>3839</v>
      </c>
      <c r="H1953" s="4" t="s">
        <v>237</v>
      </c>
      <c r="I1953" s="24">
        <v>76.2</v>
      </c>
      <c r="J1953" s="24">
        <v>67.2</v>
      </c>
      <c r="M1953" s="24">
        <v>2</v>
      </c>
      <c r="N1953" s="24">
        <v>3.4</v>
      </c>
      <c r="O1953" s="24">
        <v>1.5</v>
      </c>
      <c r="R1953" s="24">
        <v>2.1</v>
      </c>
      <c r="X1953" s="24">
        <f t="shared" si="70"/>
        <v>76.2</v>
      </c>
      <c r="Y1953" s="8">
        <f t="shared" si="71"/>
        <v>0</v>
      </c>
      <c r="Z1953" s="4"/>
    </row>
    <row r="1954" spans="1:26" x14ac:dyDescent="0.25">
      <c r="A1954" s="34">
        <v>32</v>
      </c>
      <c r="B1954" s="31">
        <v>33</v>
      </c>
      <c r="C1954" s="4" t="s">
        <v>3813</v>
      </c>
      <c r="D1954" s="4" t="s">
        <v>3810</v>
      </c>
      <c r="E1954" s="4" t="s">
        <v>3749</v>
      </c>
      <c r="F1954" s="4" t="s">
        <v>3636</v>
      </c>
      <c r="G1954" s="4" t="s">
        <v>15338</v>
      </c>
      <c r="H1954" s="4"/>
      <c r="I1954" s="24">
        <v>68.5</v>
      </c>
      <c r="J1954" s="24">
        <v>67.5</v>
      </c>
      <c r="R1954" s="24">
        <v>0.5</v>
      </c>
      <c r="S1954" s="24">
        <v>0.5</v>
      </c>
      <c r="X1954" s="24">
        <f t="shared" si="70"/>
        <v>68.5</v>
      </c>
      <c r="Y1954" s="8">
        <f t="shared" si="71"/>
        <v>0</v>
      </c>
      <c r="Z1954" s="4"/>
    </row>
    <row r="1955" spans="1:26" x14ac:dyDescent="0.25">
      <c r="A1955" s="34">
        <v>12</v>
      </c>
      <c r="B1955" s="31">
        <v>13</v>
      </c>
      <c r="C1955" s="4" t="s">
        <v>3769</v>
      </c>
      <c r="D1955" s="4" t="s">
        <v>1881</v>
      </c>
      <c r="E1955" s="4" t="s">
        <v>3749</v>
      </c>
      <c r="F1955" s="4" t="s">
        <v>3636</v>
      </c>
      <c r="G1955" s="4" t="s">
        <v>3770</v>
      </c>
      <c r="H1955" s="4" t="s">
        <v>3086</v>
      </c>
      <c r="I1955" s="24">
        <v>337.4</v>
      </c>
      <c r="J1955" s="24">
        <v>167.1</v>
      </c>
      <c r="K1955" s="24">
        <v>27.7</v>
      </c>
      <c r="L1955" s="24">
        <v>23.6</v>
      </c>
      <c r="M1955" s="24">
        <v>1</v>
      </c>
      <c r="N1955" s="24">
        <v>5.2</v>
      </c>
      <c r="O1955" s="24">
        <v>3.8</v>
      </c>
      <c r="P1955" s="24">
        <v>8.4</v>
      </c>
      <c r="Q1955" s="24">
        <v>0.2</v>
      </c>
      <c r="R1955" s="24">
        <v>3.6</v>
      </c>
      <c r="S1955" s="24">
        <v>2.8</v>
      </c>
      <c r="T1955" s="24">
        <v>94</v>
      </c>
      <c r="X1955" s="24">
        <f t="shared" si="70"/>
        <v>337.4</v>
      </c>
      <c r="Y1955" s="8">
        <f t="shared" si="71"/>
        <v>0</v>
      </c>
      <c r="Z1955" s="4"/>
    </row>
    <row r="1956" spans="1:26" x14ac:dyDescent="0.25">
      <c r="A1956" s="34">
        <v>41</v>
      </c>
      <c r="B1956" s="31">
        <v>42</v>
      </c>
      <c r="C1956" s="4" t="s">
        <v>3827</v>
      </c>
      <c r="D1956" s="4" t="s">
        <v>3828</v>
      </c>
      <c r="E1956" s="4" t="s">
        <v>3749</v>
      </c>
      <c r="F1956" s="4" t="s">
        <v>3636</v>
      </c>
      <c r="G1956" s="4" t="s">
        <v>3829</v>
      </c>
      <c r="H1956" s="4" t="s">
        <v>245</v>
      </c>
      <c r="I1956" s="24">
        <v>1038</v>
      </c>
      <c r="J1956" s="24">
        <v>289.2</v>
      </c>
      <c r="K1956" s="24">
        <v>231.7</v>
      </c>
      <c r="M1956" s="24">
        <v>3.2</v>
      </c>
      <c r="N1956" s="24">
        <v>6.1</v>
      </c>
      <c r="O1956" s="24">
        <v>4.2</v>
      </c>
      <c r="P1956" s="24">
        <v>4.8</v>
      </c>
      <c r="Q1956" s="24">
        <v>3.8</v>
      </c>
      <c r="R1956" s="24">
        <v>7.8</v>
      </c>
      <c r="S1956" s="24">
        <v>1.2</v>
      </c>
      <c r="T1956" s="24">
        <v>486</v>
      </c>
      <c r="X1956" s="24">
        <f t="shared" si="70"/>
        <v>1038</v>
      </c>
      <c r="Y1956" s="8">
        <f t="shared" si="71"/>
        <v>0</v>
      </c>
      <c r="Z1956" s="4"/>
    </row>
    <row r="1957" spans="1:26" x14ac:dyDescent="0.25">
      <c r="A1957" s="34">
        <v>30</v>
      </c>
      <c r="B1957" s="31">
        <v>31</v>
      </c>
      <c r="C1957" s="4" t="s">
        <v>3808</v>
      </c>
      <c r="D1957" s="4" t="s">
        <v>3802</v>
      </c>
      <c r="E1957" s="4" t="s">
        <v>3749</v>
      </c>
      <c r="F1957" s="4" t="s">
        <v>3636</v>
      </c>
      <c r="G1957" s="4" t="s">
        <v>15339</v>
      </c>
      <c r="H1957" s="4" t="s">
        <v>1043</v>
      </c>
      <c r="I1957" s="24">
        <v>206.4</v>
      </c>
      <c r="J1957" s="24">
        <v>177.5</v>
      </c>
      <c r="K1957" s="24">
        <v>16</v>
      </c>
      <c r="L1957" s="24">
        <v>3.6</v>
      </c>
      <c r="O1957" s="24">
        <v>5</v>
      </c>
      <c r="R1957" s="24">
        <v>3.5</v>
      </c>
      <c r="S1957" s="24">
        <v>0.8</v>
      </c>
      <c r="X1957" s="24">
        <f t="shared" si="70"/>
        <v>206.4</v>
      </c>
      <c r="Y1957" s="8">
        <f t="shared" si="71"/>
        <v>0</v>
      </c>
      <c r="Z1957" s="4"/>
    </row>
    <row r="1958" spans="1:26" x14ac:dyDescent="0.25">
      <c r="A1958" s="34">
        <v>34</v>
      </c>
      <c r="B1958" s="31">
        <v>35</v>
      </c>
      <c r="C1958" s="4" t="s">
        <v>3792</v>
      </c>
      <c r="D1958" s="4" t="s">
        <v>3810</v>
      </c>
      <c r="E1958" s="4" t="s">
        <v>3749</v>
      </c>
      <c r="F1958" s="4" t="s">
        <v>3636</v>
      </c>
      <c r="G1958" s="4" t="s">
        <v>3816</v>
      </c>
      <c r="H1958" s="4" t="s">
        <v>914</v>
      </c>
      <c r="I1958" s="24">
        <v>151.80000000000001</v>
      </c>
      <c r="J1958" s="24">
        <v>85.8</v>
      </c>
      <c r="K1958" s="24">
        <v>41</v>
      </c>
      <c r="R1958" s="24">
        <v>3</v>
      </c>
      <c r="T1958" s="24">
        <v>22</v>
      </c>
      <c r="X1958" s="24">
        <f t="shared" si="70"/>
        <v>151.80000000000001</v>
      </c>
      <c r="Y1958" s="8">
        <f t="shared" si="71"/>
        <v>0</v>
      </c>
      <c r="Z1958" s="4"/>
    </row>
    <row r="1959" spans="1:26" x14ac:dyDescent="0.25">
      <c r="A1959" s="34">
        <v>21</v>
      </c>
      <c r="B1959" s="31">
        <v>22</v>
      </c>
      <c r="C1959" s="4" t="s">
        <v>3790</v>
      </c>
      <c r="D1959" s="4" t="s">
        <v>3788</v>
      </c>
      <c r="E1959" s="4" t="s">
        <v>3749</v>
      </c>
      <c r="F1959" s="4" t="s">
        <v>3636</v>
      </c>
      <c r="G1959" s="4" t="s">
        <v>3791</v>
      </c>
      <c r="H1959" s="4" t="s">
        <v>2231</v>
      </c>
      <c r="I1959" s="24">
        <v>482.5</v>
      </c>
      <c r="J1959" s="24">
        <v>395.2</v>
      </c>
      <c r="K1959" s="24">
        <v>46.2</v>
      </c>
      <c r="M1959" s="24">
        <v>1.3</v>
      </c>
      <c r="N1959" s="24">
        <v>7.3</v>
      </c>
      <c r="O1959" s="24">
        <v>3.7</v>
      </c>
      <c r="P1959" s="24">
        <v>2.4</v>
      </c>
      <c r="Q1959" s="24">
        <v>2.8</v>
      </c>
      <c r="R1959" s="24">
        <v>9.6</v>
      </c>
      <c r="S1959" s="24">
        <v>2.2000000000000002</v>
      </c>
      <c r="T1959" s="24">
        <v>3</v>
      </c>
      <c r="U1959" s="24">
        <v>8.8000000000000007</v>
      </c>
      <c r="X1959" s="24">
        <f t="shared" si="70"/>
        <v>482.5</v>
      </c>
      <c r="Y1959" s="8">
        <f t="shared" si="71"/>
        <v>0</v>
      </c>
      <c r="Z1959" s="4"/>
    </row>
    <row r="1960" spans="1:26" x14ac:dyDescent="0.25">
      <c r="A1960" s="34">
        <v>15</v>
      </c>
      <c r="B1960" s="31">
        <v>16</v>
      </c>
      <c r="C1960" s="4" t="s">
        <v>3775</v>
      </c>
      <c r="D1960" s="4" t="s">
        <v>1881</v>
      </c>
      <c r="E1960" s="4" t="s">
        <v>3749</v>
      </c>
      <c r="F1960" s="4" t="s">
        <v>3636</v>
      </c>
      <c r="G1960" s="4" t="s">
        <v>3776</v>
      </c>
      <c r="H1960" s="4" t="s">
        <v>3777</v>
      </c>
      <c r="I1960" s="24">
        <v>151.69999999999999</v>
      </c>
      <c r="J1960" s="24">
        <v>103.9</v>
      </c>
      <c r="K1960" s="24">
        <v>9.3000000000000007</v>
      </c>
      <c r="L1960" s="24">
        <v>22.3</v>
      </c>
      <c r="N1960" s="24">
        <v>2.2999999999999998</v>
      </c>
      <c r="O1960" s="24">
        <v>2.2000000000000002</v>
      </c>
      <c r="P1960" s="24">
        <v>0.4</v>
      </c>
      <c r="Q1960" s="24">
        <v>0.6</v>
      </c>
      <c r="R1960" s="24">
        <v>3.2</v>
      </c>
      <c r="S1960" s="24">
        <v>1.4</v>
      </c>
      <c r="T1960" s="24">
        <v>6.1</v>
      </c>
      <c r="X1960" s="24">
        <f t="shared" si="70"/>
        <v>151.69999999999999</v>
      </c>
      <c r="Y1960" s="8">
        <f t="shared" si="71"/>
        <v>0</v>
      </c>
      <c r="Z1960" s="4"/>
    </row>
    <row r="1961" spans="1:26" x14ac:dyDescent="0.25">
      <c r="A1961" s="34">
        <v>33</v>
      </c>
      <c r="B1961" s="31">
        <v>34</v>
      </c>
      <c r="C1961" s="4" t="s">
        <v>214</v>
      </c>
      <c r="D1961" s="4" t="s">
        <v>3810</v>
      </c>
      <c r="E1961" s="4" t="s">
        <v>3749</v>
      </c>
      <c r="F1961" s="4" t="s">
        <v>3636</v>
      </c>
      <c r="G1961" s="4" t="s">
        <v>3814</v>
      </c>
      <c r="H1961" s="4" t="s">
        <v>3815</v>
      </c>
      <c r="I1961" s="24">
        <v>70</v>
      </c>
      <c r="J1961" s="24">
        <v>40.799999999999997</v>
      </c>
      <c r="K1961" s="24">
        <v>24.2</v>
      </c>
      <c r="P1961" s="24">
        <v>1.3</v>
      </c>
      <c r="Q1961" s="24">
        <v>2.4</v>
      </c>
      <c r="R1961" s="24">
        <v>1.2</v>
      </c>
      <c r="S1961" s="24">
        <v>0.1</v>
      </c>
      <c r="X1961" s="24">
        <f t="shared" si="70"/>
        <v>70</v>
      </c>
      <c r="Y1961" s="8">
        <f t="shared" si="71"/>
        <v>0</v>
      </c>
      <c r="Z1961" s="4"/>
    </row>
    <row r="1962" spans="1:26" x14ac:dyDescent="0.25">
      <c r="A1962" s="34">
        <v>38</v>
      </c>
      <c r="B1962" s="31">
        <v>39</v>
      </c>
      <c r="C1962" s="4" t="s">
        <v>3821</v>
      </c>
      <c r="D1962" s="4" t="s">
        <v>3810</v>
      </c>
      <c r="E1962" s="4" t="s">
        <v>3749</v>
      </c>
      <c r="F1962" s="4" t="s">
        <v>3636</v>
      </c>
      <c r="G1962" s="4" t="s">
        <v>3822</v>
      </c>
      <c r="H1962" s="4" t="s">
        <v>321</v>
      </c>
      <c r="I1962" s="24">
        <v>756.3</v>
      </c>
      <c r="J1962" s="24">
        <v>339.1</v>
      </c>
      <c r="K1962" s="24">
        <v>25.9</v>
      </c>
      <c r="L1962" s="24">
        <v>36.299999999999997</v>
      </c>
      <c r="M1962" s="24">
        <v>1</v>
      </c>
      <c r="N1962" s="24">
        <v>4.5</v>
      </c>
      <c r="O1962" s="24">
        <v>2</v>
      </c>
      <c r="R1962" s="24">
        <v>9.8000000000000007</v>
      </c>
      <c r="S1962" s="24">
        <v>1.7</v>
      </c>
      <c r="T1962" s="24">
        <v>336</v>
      </c>
      <c r="X1962" s="24">
        <f t="shared" si="70"/>
        <v>756.3</v>
      </c>
      <c r="Y1962" s="8">
        <f t="shared" si="71"/>
        <v>0</v>
      </c>
      <c r="Z1962" s="4"/>
    </row>
    <row r="1963" spans="1:26" x14ac:dyDescent="0.25">
      <c r="A1963" s="34">
        <v>14</v>
      </c>
      <c r="B1963" s="31">
        <v>15</v>
      </c>
      <c r="C1963" s="4" t="s">
        <v>3772</v>
      </c>
      <c r="D1963" s="4" t="s">
        <v>1881</v>
      </c>
      <c r="E1963" s="4" t="s">
        <v>3749</v>
      </c>
      <c r="F1963" s="4" t="s">
        <v>3636</v>
      </c>
      <c r="G1963" s="4" t="s">
        <v>3773</v>
      </c>
      <c r="H1963" s="4" t="s">
        <v>3774</v>
      </c>
      <c r="I1963" s="24">
        <v>54.7</v>
      </c>
      <c r="J1963" s="24">
        <v>49.5</v>
      </c>
      <c r="K1963" s="24">
        <v>1.3</v>
      </c>
      <c r="O1963" s="24">
        <v>1.2</v>
      </c>
      <c r="P1963" s="24">
        <v>0.3</v>
      </c>
      <c r="R1963" s="24">
        <v>1.8</v>
      </c>
      <c r="S1963" s="24">
        <v>0.6</v>
      </c>
      <c r="X1963" s="24">
        <f t="shared" si="70"/>
        <v>54.699999999999996</v>
      </c>
      <c r="Y1963" s="8">
        <f t="shared" si="71"/>
        <v>0</v>
      </c>
      <c r="Z1963" s="11"/>
    </row>
    <row r="1964" spans="1:26" x14ac:dyDescent="0.25">
      <c r="A1964" s="34">
        <v>40</v>
      </c>
      <c r="B1964" s="31">
        <v>41</v>
      </c>
      <c r="C1964" s="4" t="s">
        <v>3824</v>
      </c>
      <c r="D1964" s="4" t="s">
        <v>3810</v>
      </c>
      <c r="E1964" s="4" t="s">
        <v>3749</v>
      </c>
      <c r="F1964" s="4" t="s">
        <v>3636</v>
      </c>
      <c r="G1964" s="4" t="s">
        <v>3825</v>
      </c>
      <c r="H1964" s="4" t="s">
        <v>3826</v>
      </c>
      <c r="I1964" s="24">
        <v>944.5</v>
      </c>
      <c r="J1964" s="24">
        <v>13.5</v>
      </c>
      <c r="K1964" s="24">
        <v>12.5</v>
      </c>
      <c r="N1964" s="24">
        <v>0.4</v>
      </c>
      <c r="T1964" s="24">
        <v>918.1</v>
      </c>
      <c r="X1964" s="24">
        <f t="shared" si="70"/>
        <v>944.5</v>
      </c>
      <c r="Y1964" s="8">
        <f t="shared" si="71"/>
        <v>0</v>
      </c>
      <c r="Z1964" s="4"/>
    </row>
    <row r="1965" spans="1:26" x14ac:dyDescent="0.25">
      <c r="A1965" s="34">
        <v>7</v>
      </c>
      <c r="B1965" s="31">
        <v>8</v>
      </c>
      <c r="C1965" s="4" t="s">
        <v>3763</v>
      </c>
      <c r="D1965" s="4" t="s">
        <v>3764</v>
      </c>
      <c r="E1965" s="4" t="s">
        <v>3749</v>
      </c>
      <c r="F1965" s="4" t="s">
        <v>3636</v>
      </c>
      <c r="G1965" s="4" t="s">
        <v>3765</v>
      </c>
      <c r="H1965" s="4" t="s">
        <v>190</v>
      </c>
      <c r="I1965" s="24">
        <v>300.3</v>
      </c>
      <c r="J1965" s="24">
        <v>159.19999999999999</v>
      </c>
      <c r="K1965" s="24">
        <v>7.5</v>
      </c>
      <c r="M1965" s="24">
        <v>0.5</v>
      </c>
      <c r="N1965" s="24">
        <v>0.5</v>
      </c>
      <c r="O1965" s="24">
        <v>4.2</v>
      </c>
      <c r="R1965" s="24">
        <v>2.6</v>
      </c>
      <c r="S1965" s="24">
        <v>0.4</v>
      </c>
      <c r="T1965" s="24">
        <v>125.4</v>
      </c>
      <c r="X1965" s="24">
        <f t="shared" si="70"/>
        <v>300.29999999999995</v>
      </c>
      <c r="Y1965" s="8">
        <f t="shared" si="71"/>
        <v>0</v>
      </c>
      <c r="Z1965" s="4"/>
    </row>
    <row r="1966" spans="1:26" x14ac:dyDescent="0.25">
      <c r="A1966" s="34">
        <v>24</v>
      </c>
      <c r="B1966" s="31">
        <v>25</v>
      </c>
      <c r="C1966" s="4" t="s">
        <v>3796</v>
      </c>
      <c r="D1966" s="4" t="s">
        <v>3797</v>
      </c>
      <c r="E1966" s="4" t="s">
        <v>3749</v>
      </c>
      <c r="F1966" s="4" t="s">
        <v>3636</v>
      </c>
      <c r="G1966" s="4" t="s">
        <v>3765</v>
      </c>
      <c r="H1966" s="4" t="s">
        <v>245</v>
      </c>
      <c r="I1966" s="24">
        <v>206.9</v>
      </c>
      <c r="J1966" s="24">
        <v>133.69999999999999</v>
      </c>
      <c r="K1966" s="24">
        <v>4</v>
      </c>
      <c r="L1966" s="24">
        <v>19.899999999999999</v>
      </c>
      <c r="N1966" s="24">
        <v>4.5</v>
      </c>
      <c r="O1966" s="24">
        <v>1.7</v>
      </c>
      <c r="P1966" s="24">
        <v>1.8</v>
      </c>
      <c r="Q1966" s="24">
        <v>4</v>
      </c>
      <c r="R1966" s="24">
        <v>3.5</v>
      </c>
      <c r="S1966" s="24">
        <v>0.8</v>
      </c>
      <c r="T1966" s="24">
        <v>33</v>
      </c>
      <c r="X1966" s="24">
        <f t="shared" si="70"/>
        <v>206.9</v>
      </c>
      <c r="Y1966" s="8">
        <f t="shared" si="71"/>
        <v>0</v>
      </c>
      <c r="Z1966" s="4"/>
    </row>
    <row r="1967" spans="1:26" x14ac:dyDescent="0.25">
      <c r="A1967" s="34">
        <v>6</v>
      </c>
      <c r="B1967" s="31">
        <v>7</v>
      </c>
      <c r="C1967" s="4" t="s">
        <v>3760</v>
      </c>
      <c r="D1967" s="4" t="s">
        <v>3752</v>
      </c>
      <c r="E1967" s="4" t="s">
        <v>3749</v>
      </c>
      <c r="F1967" s="4" t="s">
        <v>3636</v>
      </c>
      <c r="G1967" s="4" t="s">
        <v>3761</v>
      </c>
      <c r="H1967" s="4" t="s">
        <v>3762</v>
      </c>
      <c r="I1967" s="24">
        <v>1116.7</v>
      </c>
      <c r="J1967" s="24">
        <v>382.6</v>
      </c>
      <c r="K1967" s="24">
        <v>58.1</v>
      </c>
      <c r="L1967" s="24">
        <v>483.8</v>
      </c>
      <c r="M1967" s="24">
        <v>2</v>
      </c>
      <c r="N1967" s="24">
        <v>2.1</v>
      </c>
      <c r="O1967" s="24">
        <v>3</v>
      </c>
      <c r="R1967" s="24">
        <v>10.199999999999999</v>
      </c>
      <c r="S1967" s="24">
        <v>8.9</v>
      </c>
      <c r="T1967" s="24">
        <v>166</v>
      </c>
      <c r="X1967" s="24">
        <f t="shared" si="70"/>
        <v>1116.7</v>
      </c>
      <c r="Y1967" s="8">
        <f t="shared" si="71"/>
        <v>0</v>
      </c>
      <c r="Z1967" s="4"/>
    </row>
    <row r="1968" spans="1:26" x14ac:dyDescent="0.25">
      <c r="A1968" s="34">
        <v>8</v>
      </c>
      <c r="B1968" s="31">
        <v>9</v>
      </c>
      <c r="C1968" s="4" t="s">
        <v>3766</v>
      </c>
      <c r="D1968" s="4" t="s">
        <v>3764</v>
      </c>
      <c r="E1968" s="4" t="s">
        <v>3749</v>
      </c>
      <c r="F1968" s="4" t="s">
        <v>3636</v>
      </c>
      <c r="G1968" s="4" t="s">
        <v>3761</v>
      </c>
      <c r="H1968" s="4" t="s">
        <v>227</v>
      </c>
      <c r="I1968" s="24">
        <v>491.3</v>
      </c>
      <c r="J1968" s="24">
        <v>306.60000000000002</v>
      </c>
      <c r="K1968" s="24">
        <v>46.5</v>
      </c>
      <c r="M1968" s="24">
        <v>1</v>
      </c>
      <c r="N1968" s="24">
        <v>3</v>
      </c>
      <c r="O1968" s="24">
        <v>1.5</v>
      </c>
      <c r="P1968" s="24">
        <v>34.799999999999997</v>
      </c>
      <c r="Q1968" s="24">
        <v>0.9</v>
      </c>
      <c r="R1968" s="24">
        <v>9.1</v>
      </c>
      <c r="S1968" s="24">
        <v>2.9</v>
      </c>
      <c r="T1968" s="24">
        <v>85</v>
      </c>
      <c r="X1968" s="24">
        <f t="shared" si="70"/>
        <v>491.3</v>
      </c>
      <c r="Y1968" s="8">
        <f t="shared" si="71"/>
        <v>0</v>
      </c>
      <c r="Z1968" s="4"/>
    </row>
    <row r="1969" spans="1:26" x14ac:dyDescent="0.25">
      <c r="A1969" s="34">
        <v>9</v>
      </c>
      <c r="B1969" s="31">
        <v>10</v>
      </c>
      <c r="C1969" s="4" t="s">
        <v>3767</v>
      </c>
      <c r="D1969" s="4" t="s">
        <v>3764</v>
      </c>
      <c r="E1969" s="4" t="s">
        <v>3749</v>
      </c>
      <c r="F1969" s="4" t="s">
        <v>3636</v>
      </c>
      <c r="G1969" s="4" t="s">
        <v>3761</v>
      </c>
      <c r="H1969" s="4" t="s">
        <v>227</v>
      </c>
      <c r="I1969" s="24">
        <v>263.60000000000002</v>
      </c>
      <c r="J1969" s="24">
        <v>224.4</v>
      </c>
      <c r="K1969" s="24">
        <v>30.3</v>
      </c>
      <c r="O1969" s="24">
        <v>1.5</v>
      </c>
      <c r="R1969" s="24">
        <v>7</v>
      </c>
      <c r="S1969" s="24">
        <v>0.4</v>
      </c>
      <c r="X1969" s="24">
        <f t="shared" si="70"/>
        <v>263.60000000000002</v>
      </c>
      <c r="Y1969" s="8">
        <f t="shared" si="71"/>
        <v>0</v>
      </c>
      <c r="Z1969" s="4"/>
    </row>
    <row r="1970" spans="1:26" x14ac:dyDescent="0.25">
      <c r="A1970" s="34">
        <v>25</v>
      </c>
      <c r="B1970" s="31">
        <v>26</v>
      </c>
      <c r="C1970" s="4" t="s">
        <v>3798</v>
      </c>
      <c r="D1970" s="4" t="s">
        <v>3797</v>
      </c>
      <c r="E1970" s="4" t="s">
        <v>3749</v>
      </c>
      <c r="F1970" s="4" t="s">
        <v>3636</v>
      </c>
      <c r="G1970" s="4" t="s">
        <v>1910</v>
      </c>
      <c r="H1970" s="4" t="s">
        <v>1793</v>
      </c>
      <c r="I1970" s="24">
        <v>339.2</v>
      </c>
      <c r="J1970" s="24">
        <v>145.5</v>
      </c>
      <c r="K1970" s="24">
        <v>42.5</v>
      </c>
      <c r="L1970" s="24">
        <v>65.3</v>
      </c>
      <c r="M1970" s="24">
        <v>4</v>
      </c>
      <c r="N1970" s="24">
        <v>3</v>
      </c>
      <c r="O1970" s="24">
        <v>2.4</v>
      </c>
      <c r="R1970" s="24">
        <v>4.2</v>
      </c>
      <c r="S1970" s="24">
        <v>0.3</v>
      </c>
      <c r="T1970" s="24">
        <v>72</v>
      </c>
      <c r="X1970" s="24">
        <f t="shared" si="70"/>
        <v>339.2</v>
      </c>
      <c r="Y1970" s="8">
        <f t="shared" si="71"/>
        <v>0</v>
      </c>
      <c r="Z1970" s="4"/>
    </row>
    <row r="1971" spans="1:26" x14ac:dyDescent="0.25">
      <c r="A1971" s="34">
        <v>23</v>
      </c>
      <c r="B1971" s="31">
        <v>24</v>
      </c>
      <c r="C1971" s="4" t="s">
        <v>3795</v>
      </c>
      <c r="D1971" s="4" t="s">
        <v>3788</v>
      </c>
      <c r="E1971" s="4" t="s">
        <v>3749</v>
      </c>
      <c r="F1971" s="4" t="s">
        <v>3636</v>
      </c>
      <c r="G1971" s="4" t="s">
        <v>5499</v>
      </c>
      <c r="H1971" s="4" t="s">
        <v>540</v>
      </c>
      <c r="I1971" s="24">
        <v>269.2</v>
      </c>
      <c r="J1971" s="24">
        <v>227</v>
      </c>
      <c r="K1971" s="24">
        <v>15.3</v>
      </c>
      <c r="M1971" s="24">
        <v>3.5</v>
      </c>
      <c r="N1971" s="24">
        <v>3.5</v>
      </c>
      <c r="O1971" s="24">
        <v>1.9</v>
      </c>
      <c r="R1971" s="24">
        <v>5.3</v>
      </c>
      <c r="S1971" s="24">
        <v>1.7</v>
      </c>
      <c r="T1971" s="24">
        <v>11</v>
      </c>
      <c r="X1971" s="24">
        <f t="shared" si="70"/>
        <v>269.2</v>
      </c>
      <c r="Y1971" s="8">
        <f t="shared" si="71"/>
        <v>0</v>
      </c>
      <c r="Z1971" s="4"/>
    </row>
    <row r="1972" spans="1:26" x14ac:dyDescent="0.25">
      <c r="A1972" s="34">
        <v>3</v>
      </c>
      <c r="B1972" s="31">
        <v>3</v>
      </c>
      <c r="C1972" s="4" t="s">
        <v>3754</v>
      </c>
      <c r="D1972" s="4" t="s">
        <v>3752</v>
      </c>
      <c r="E1972" s="4" t="s">
        <v>3749</v>
      </c>
      <c r="F1972" s="4" t="s">
        <v>3636</v>
      </c>
      <c r="G1972" s="4" t="s">
        <v>3755</v>
      </c>
      <c r="H1972" s="4" t="s">
        <v>5</v>
      </c>
      <c r="I1972" s="24">
        <v>182.8</v>
      </c>
      <c r="J1972" s="24">
        <v>157.9</v>
      </c>
      <c r="K1972" s="24">
        <v>17.100000000000001</v>
      </c>
      <c r="O1972" s="24">
        <v>2.7</v>
      </c>
      <c r="R1972" s="24">
        <v>3.9</v>
      </c>
      <c r="S1972" s="24">
        <v>1.2</v>
      </c>
      <c r="X1972" s="24">
        <f t="shared" si="70"/>
        <v>182.79999999999998</v>
      </c>
      <c r="Y1972" s="8">
        <f t="shared" si="71"/>
        <v>0</v>
      </c>
      <c r="Z1972" s="4"/>
    </row>
    <row r="1973" spans="1:26" x14ac:dyDescent="0.25">
      <c r="A1973" s="34">
        <v>17</v>
      </c>
      <c r="B1973" s="31">
        <v>18</v>
      </c>
      <c r="C1973" s="4" t="s">
        <v>3780</v>
      </c>
      <c r="D1973" s="4" t="s">
        <v>3781</v>
      </c>
      <c r="E1973" s="4" t="s">
        <v>3749</v>
      </c>
      <c r="F1973" s="4" t="s">
        <v>3636</v>
      </c>
      <c r="G1973" s="5" t="s">
        <v>3782</v>
      </c>
      <c r="H1973" s="4" t="s">
        <v>3783</v>
      </c>
      <c r="I1973" s="24">
        <v>215.5</v>
      </c>
      <c r="J1973" s="24">
        <v>170.6</v>
      </c>
      <c r="K1973" s="24">
        <v>19.2</v>
      </c>
      <c r="L1973" s="24">
        <v>11.8</v>
      </c>
      <c r="N1973" s="24">
        <v>8</v>
      </c>
      <c r="O1973" s="24">
        <v>2.2999999999999998</v>
      </c>
      <c r="R1973" s="24">
        <v>2</v>
      </c>
      <c r="S1973" s="24">
        <v>1.6</v>
      </c>
      <c r="X1973" s="24">
        <f t="shared" ref="X1973:X2015" si="72">SUM(J1973:W1973)</f>
        <v>215.5</v>
      </c>
      <c r="Y1973" s="8">
        <f t="shared" ref="Y1973:Y2015" si="73">I1973-X1973</f>
        <v>0</v>
      </c>
      <c r="Z1973" s="4"/>
    </row>
    <row r="1974" spans="1:26" x14ac:dyDescent="0.25">
      <c r="A1974" s="34">
        <v>19</v>
      </c>
      <c r="B1974" s="31">
        <v>20</v>
      </c>
      <c r="C1974" s="4" t="s">
        <v>3787</v>
      </c>
      <c r="D1974" s="4" t="s">
        <v>3781</v>
      </c>
      <c r="E1974" s="4" t="s">
        <v>3749</v>
      </c>
      <c r="F1974" s="4" t="s">
        <v>3636</v>
      </c>
      <c r="G1974" s="4" t="s">
        <v>3782</v>
      </c>
      <c r="H1974" s="4" t="s">
        <v>13</v>
      </c>
      <c r="I1974" s="24">
        <v>160</v>
      </c>
      <c r="J1974" s="24">
        <v>149.30000000000001</v>
      </c>
      <c r="M1974" s="24">
        <v>1</v>
      </c>
      <c r="N1974" s="24">
        <v>5.2</v>
      </c>
      <c r="O1974" s="24">
        <v>2</v>
      </c>
      <c r="R1974" s="24">
        <v>2.4</v>
      </c>
      <c r="S1974" s="24">
        <v>0.1</v>
      </c>
      <c r="X1974" s="24">
        <f t="shared" si="72"/>
        <v>160</v>
      </c>
      <c r="Y1974" s="8">
        <f t="shared" si="73"/>
        <v>0</v>
      </c>
      <c r="Z1974" s="4"/>
    </row>
    <row r="1975" spans="1:26" x14ac:dyDescent="0.25">
      <c r="A1975" s="34">
        <v>5</v>
      </c>
      <c r="B1975" s="31">
        <v>5</v>
      </c>
      <c r="C1975" s="4" t="s">
        <v>3759</v>
      </c>
      <c r="D1975" s="4" t="s">
        <v>3752</v>
      </c>
      <c r="E1975" s="4" t="s">
        <v>3749</v>
      </c>
      <c r="F1975" s="4" t="s">
        <v>3636</v>
      </c>
      <c r="G1975" s="4" t="s">
        <v>45</v>
      </c>
      <c r="H1975" s="4"/>
      <c r="I1975" s="24">
        <v>53</v>
      </c>
      <c r="J1975" s="24">
        <v>28</v>
      </c>
      <c r="K1975" s="24">
        <v>21</v>
      </c>
      <c r="M1975" s="24">
        <v>1.5</v>
      </c>
      <c r="N1975" s="24">
        <v>1</v>
      </c>
      <c r="O1975" s="24">
        <v>1</v>
      </c>
      <c r="R1975" s="24">
        <v>0.5</v>
      </c>
      <c r="X1975" s="24">
        <f t="shared" si="72"/>
        <v>53</v>
      </c>
      <c r="Y1975" s="8">
        <f t="shared" si="73"/>
        <v>0</v>
      </c>
      <c r="Z1975" s="4"/>
    </row>
    <row r="1976" spans="1:26" x14ac:dyDescent="0.25">
      <c r="A1976" s="34">
        <v>11</v>
      </c>
      <c r="B1976" s="31">
        <v>12</v>
      </c>
      <c r="C1976" s="4" t="s">
        <v>1881</v>
      </c>
      <c r="D1976" s="4" t="s">
        <v>1881</v>
      </c>
      <c r="E1976" s="4" t="s">
        <v>3749</v>
      </c>
      <c r="F1976" s="4" t="s">
        <v>3636</v>
      </c>
      <c r="G1976" s="4" t="s">
        <v>45</v>
      </c>
      <c r="H1976" s="4"/>
      <c r="I1976" s="24">
        <v>65.900000000000006</v>
      </c>
      <c r="J1976" s="24">
        <v>39.799999999999997</v>
      </c>
      <c r="K1976" s="24">
        <v>14.9</v>
      </c>
      <c r="L1976" s="24">
        <v>0.4</v>
      </c>
      <c r="O1976" s="24">
        <v>0.8</v>
      </c>
      <c r="P1976" s="24">
        <v>7.2</v>
      </c>
      <c r="R1976" s="24">
        <v>2.8</v>
      </c>
      <c r="X1976" s="24">
        <f t="shared" si="72"/>
        <v>65.899999999999991</v>
      </c>
      <c r="Y1976" s="8">
        <f t="shared" si="73"/>
        <v>0</v>
      </c>
      <c r="Z1976" s="4"/>
    </row>
    <row r="1977" spans="1:26" x14ac:dyDescent="0.25">
      <c r="A1977" s="34">
        <v>42</v>
      </c>
      <c r="B1977" s="31">
        <v>43</v>
      </c>
      <c r="C1977" s="4" t="s">
        <v>3830</v>
      </c>
      <c r="D1977" s="4" t="s">
        <v>3831</v>
      </c>
      <c r="E1977" s="4" t="s">
        <v>3749</v>
      </c>
      <c r="F1977" s="4" t="s">
        <v>3636</v>
      </c>
      <c r="G1977" s="4" t="s">
        <v>45</v>
      </c>
      <c r="H1977" s="4"/>
      <c r="I1977" s="24">
        <v>114</v>
      </c>
      <c r="J1977" s="24">
        <v>87.1</v>
      </c>
      <c r="K1977" s="24">
        <v>23.4</v>
      </c>
      <c r="O1977" s="24">
        <v>1.5</v>
      </c>
      <c r="R1977" s="24">
        <v>1.9</v>
      </c>
      <c r="S1977" s="24">
        <v>0.1</v>
      </c>
      <c r="X1977" s="24">
        <f t="shared" si="72"/>
        <v>114</v>
      </c>
      <c r="Y1977" s="8">
        <f t="shared" si="73"/>
        <v>0</v>
      </c>
      <c r="Z1977" s="4"/>
    </row>
    <row r="1978" spans="1:26" x14ac:dyDescent="0.25">
      <c r="A1978" s="34">
        <v>49</v>
      </c>
      <c r="B1978" s="31">
        <v>53</v>
      </c>
      <c r="C1978" s="4" t="s">
        <v>3842</v>
      </c>
      <c r="D1978" s="4" t="s">
        <v>3002</v>
      </c>
      <c r="E1978" s="4" t="s">
        <v>3749</v>
      </c>
      <c r="F1978" s="4" t="s">
        <v>3636</v>
      </c>
      <c r="G1978" s="4" t="s">
        <v>45</v>
      </c>
      <c r="H1978" s="4"/>
      <c r="I1978" s="24">
        <v>51</v>
      </c>
      <c r="J1978" s="24">
        <v>44</v>
      </c>
      <c r="K1978" s="24">
        <v>4</v>
      </c>
      <c r="M1978" s="24">
        <v>0.5</v>
      </c>
      <c r="O1978" s="24">
        <v>1.5</v>
      </c>
      <c r="R1978" s="24">
        <v>0.5</v>
      </c>
      <c r="S1978" s="24">
        <v>0.5</v>
      </c>
      <c r="X1978" s="24">
        <f t="shared" si="72"/>
        <v>51</v>
      </c>
      <c r="Y1978" s="8">
        <f t="shared" si="73"/>
        <v>0</v>
      </c>
      <c r="Z1978" s="4"/>
    </row>
    <row r="1979" spans="1:26" x14ac:dyDescent="0.25">
      <c r="A1979" s="34">
        <v>2</v>
      </c>
      <c r="B1979" s="31">
        <v>2</v>
      </c>
      <c r="C1979" s="4" t="s">
        <v>3751</v>
      </c>
      <c r="D1979" s="4" t="s">
        <v>3752</v>
      </c>
      <c r="E1979" s="4" t="s">
        <v>3749</v>
      </c>
      <c r="F1979" s="4" t="s">
        <v>3636</v>
      </c>
      <c r="G1979" s="4" t="s">
        <v>3753</v>
      </c>
      <c r="H1979" s="4" t="s">
        <v>245</v>
      </c>
      <c r="I1979" s="24">
        <v>299</v>
      </c>
      <c r="J1979" s="24">
        <v>244.6</v>
      </c>
      <c r="K1979" s="24">
        <v>9</v>
      </c>
      <c r="L1979" s="24">
        <v>31</v>
      </c>
      <c r="O1979" s="24">
        <v>3.9</v>
      </c>
      <c r="R1979" s="24">
        <v>10.1</v>
      </c>
      <c r="S1979" s="24">
        <v>0.4</v>
      </c>
      <c r="X1979" s="24">
        <f t="shared" si="72"/>
        <v>299</v>
      </c>
      <c r="Y1979" s="8">
        <f t="shared" si="73"/>
        <v>0</v>
      </c>
      <c r="Z1979" s="4"/>
    </row>
    <row r="1980" spans="1:26" x14ac:dyDescent="0.25">
      <c r="A1980" s="34">
        <v>31</v>
      </c>
      <c r="B1980" s="31">
        <v>32</v>
      </c>
      <c r="C1980" s="4" t="s">
        <v>3809</v>
      </c>
      <c r="D1980" s="4" t="s">
        <v>3810</v>
      </c>
      <c r="E1980" s="4" t="s">
        <v>3749</v>
      </c>
      <c r="F1980" s="4" t="s">
        <v>3636</v>
      </c>
      <c r="G1980" s="4" t="s">
        <v>3811</v>
      </c>
      <c r="H1980" s="4" t="s">
        <v>3812</v>
      </c>
      <c r="I1980" s="24">
        <v>236.3</v>
      </c>
      <c r="J1980" s="24">
        <v>123.4</v>
      </c>
      <c r="K1980" s="24">
        <v>18.8</v>
      </c>
      <c r="L1980" s="24">
        <v>61</v>
      </c>
      <c r="O1980" s="24">
        <v>4.8</v>
      </c>
      <c r="P1980" s="24">
        <v>9.4</v>
      </c>
      <c r="Q1980" s="24">
        <v>12.7</v>
      </c>
      <c r="R1980" s="24">
        <v>4.3</v>
      </c>
      <c r="S1980" s="24">
        <v>1.9</v>
      </c>
      <c r="X1980" s="24">
        <f t="shared" si="72"/>
        <v>236.30000000000004</v>
      </c>
      <c r="Y1980" s="8">
        <f t="shared" si="73"/>
        <v>0</v>
      </c>
      <c r="Z1980" s="4"/>
    </row>
    <row r="1981" spans="1:26" ht="45" x14ac:dyDescent="0.25">
      <c r="A1981" s="34">
        <v>4</v>
      </c>
      <c r="B1981" s="31">
        <v>4</v>
      </c>
      <c r="C1981" s="4" t="s">
        <v>3756</v>
      </c>
      <c r="D1981" s="4" t="s">
        <v>3752</v>
      </c>
      <c r="E1981" s="4" t="s">
        <v>3749</v>
      </c>
      <c r="F1981" s="4" t="s">
        <v>3636</v>
      </c>
      <c r="G1981" s="4" t="s">
        <v>3757</v>
      </c>
      <c r="H1981" s="5" t="s">
        <v>3758</v>
      </c>
      <c r="I1981" s="24">
        <v>62.3</v>
      </c>
      <c r="J1981" s="24">
        <v>38.700000000000003</v>
      </c>
      <c r="K1981" s="24">
        <v>11.8</v>
      </c>
      <c r="L1981" s="24">
        <v>9.1999999999999993</v>
      </c>
      <c r="O1981" s="24">
        <v>1.1000000000000001</v>
      </c>
      <c r="R1981" s="24">
        <v>0.8</v>
      </c>
      <c r="S1981" s="24">
        <v>0.7</v>
      </c>
      <c r="X1981" s="24">
        <f t="shared" si="72"/>
        <v>62.300000000000004</v>
      </c>
      <c r="Y1981" s="8">
        <f t="shared" si="73"/>
        <v>0</v>
      </c>
      <c r="Z1981" s="4"/>
    </row>
    <row r="1982" spans="1:26" x14ac:dyDescent="0.25">
      <c r="A1982" s="34">
        <v>26</v>
      </c>
      <c r="B1982" s="31">
        <v>27</v>
      </c>
      <c r="C1982" s="4" t="s">
        <v>3799</v>
      </c>
      <c r="D1982" s="4" t="s">
        <v>3797</v>
      </c>
      <c r="E1982" s="4" t="s">
        <v>3749</v>
      </c>
      <c r="F1982" s="4" t="s">
        <v>3636</v>
      </c>
      <c r="G1982" s="4" t="s">
        <v>3800</v>
      </c>
      <c r="H1982" s="4" t="s">
        <v>507</v>
      </c>
      <c r="I1982" s="24">
        <v>92.6</v>
      </c>
      <c r="J1982" s="24">
        <v>65.3</v>
      </c>
      <c r="K1982" s="24">
        <v>10</v>
      </c>
      <c r="L1982" s="24">
        <v>7</v>
      </c>
      <c r="O1982" s="24">
        <v>2.7</v>
      </c>
      <c r="Q1982" s="24">
        <v>5.0999999999999996</v>
      </c>
      <c r="R1982" s="24">
        <v>2.1</v>
      </c>
      <c r="S1982" s="24">
        <v>0.4</v>
      </c>
      <c r="X1982" s="24">
        <f t="shared" si="72"/>
        <v>92.6</v>
      </c>
      <c r="Y1982" s="8">
        <f t="shared" si="73"/>
        <v>0</v>
      </c>
      <c r="Z1982" s="4"/>
    </row>
    <row r="1983" spans="1:26" x14ac:dyDescent="0.25">
      <c r="A1983" s="34">
        <v>36</v>
      </c>
      <c r="B1983" s="31">
        <v>37</v>
      </c>
      <c r="C1983" s="4" t="s">
        <v>3819</v>
      </c>
      <c r="D1983" s="4" t="s">
        <v>3810</v>
      </c>
      <c r="E1983" s="4" t="s">
        <v>3749</v>
      </c>
      <c r="F1983" s="4" t="s">
        <v>3636</v>
      </c>
      <c r="G1983" s="4" t="s">
        <v>1729</v>
      </c>
      <c r="H1983" s="4" t="s">
        <v>1797</v>
      </c>
      <c r="I1983" s="24">
        <v>139.6</v>
      </c>
      <c r="J1983" s="24">
        <v>101.2</v>
      </c>
      <c r="K1983" s="24">
        <v>31.4</v>
      </c>
      <c r="O1983" s="24">
        <v>0.6</v>
      </c>
      <c r="R1983" s="24">
        <v>3.3</v>
      </c>
      <c r="S1983" s="24">
        <v>3.1</v>
      </c>
      <c r="X1983" s="24">
        <f t="shared" si="72"/>
        <v>139.6</v>
      </c>
      <c r="Y1983" s="8">
        <f t="shared" si="73"/>
        <v>0</v>
      </c>
      <c r="Z1983" s="4"/>
    </row>
    <row r="1984" spans="1:26" x14ac:dyDescent="0.25">
      <c r="A1984" s="34">
        <v>37</v>
      </c>
      <c r="B1984" s="31">
        <v>38</v>
      </c>
      <c r="C1984" s="4" t="s">
        <v>3820</v>
      </c>
      <c r="D1984" s="4" t="s">
        <v>3810</v>
      </c>
      <c r="E1984" s="4" t="s">
        <v>3749</v>
      </c>
      <c r="F1984" s="4" t="s">
        <v>3636</v>
      </c>
      <c r="G1984" s="4" t="s">
        <v>1729</v>
      </c>
      <c r="H1984" s="4" t="s">
        <v>1797</v>
      </c>
      <c r="I1984" s="24">
        <v>190.5</v>
      </c>
      <c r="J1984" s="24">
        <v>26.8</v>
      </c>
      <c r="K1984" s="24">
        <v>5.8</v>
      </c>
      <c r="L1984" s="24">
        <v>1.8</v>
      </c>
      <c r="M1984" s="24">
        <v>1</v>
      </c>
      <c r="N1984" s="24">
        <v>16.8</v>
      </c>
      <c r="O1984" s="24">
        <v>2</v>
      </c>
      <c r="P1984" s="24">
        <v>1.6</v>
      </c>
      <c r="R1984" s="24">
        <v>2.1</v>
      </c>
      <c r="S1984" s="24">
        <v>0.4</v>
      </c>
      <c r="T1984" s="24">
        <v>132.19999999999999</v>
      </c>
      <c r="X1984" s="24">
        <f t="shared" si="72"/>
        <v>190.5</v>
      </c>
      <c r="Y1984" s="8">
        <f t="shared" si="73"/>
        <v>0</v>
      </c>
      <c r="Z1984" s="4"/>
    </row>
    <row r="1985" spans="1:26" x14ac:dyDescent="0.25">
      <c r="A1985" s="34">
        <v>39</v>
      </c>
      <c r="B1985" s="31">
        <v>40</v>
      </c>
      <c r="C1985" s="4" t="s">
        <v>3823</v>
      </c>
      <c r="D1985" s="4" t="s">
        <v>3810</v>
      </c>
      <c r="E1985" s="4" t="s">
        <v>3749</v>
      </c>
      <c r="F1985" s="4" t="s">
        <v>3636</v>
      </c>
      <c r="G1985" s="4" t="s">
        <v>1729</v>
      </c>
      <c r="H1985" s="4" t="s">
        <v>1797</v>
      </c>
      <c r="I1985" s="24">
        <v>397.8</v>
      </c>
      <c r="J1985" s="24">
        <v>2.8</v>
      </c>
      <c r="K1985" s="24">
        <v>4.3</v>
      </c>
      <c r="T1985" s="24">
        <v>390.7</v>
      </c>
      <c r="X1985" s="24">
        <f t="shared" si="72"/>
        <v>397.8</v>
      </c>
      <c r="Y1985" s="8">
        <f t="shared" si="73"/>
        <v>0</v>
      </c>
      <c r="Z1985" s="4"/>
    </row>
    <row r="1986" spans="1:26" x14ac:dyDescent="0.25">
      <c r="A1986" s="34">
        <v>1</v>
      </c>
      <c r="B1986" s="31">
        <v>1</v>
      </c>
      <c r="C1986" s="4" t="s">
        <v>3747</v>
      </c>
      <c r="D1986" s="4" t="s">
        <v>3748</v>
      </c>
      <c r="E1986" s="4" t="s">
        <v>3749</v>
      </c>
      <c r="F1986" s="4" t="s">
        <v>3636</v>
      </c>
      <c r="G1986" s="4" t="s">
        <v>3750</v>
      </c>
      <c r="H1986" s="4" t="s">
        <v>248</v>
      </c>
      <c r="I1986" s="24">
        <v>184.4</v>
      </c>
      <c r="J1986" s="24">
        <v>146</v>
      </c>
      <c r="L1986" s="24">
        <v>14.3</v>
      </c>
      <c r="M1986" s="24">
        <v>0.5</v>
      </c>
      <c r="N1986" s="24">
        <v>1.5</v>
      </c>
      <c r="O1986" s="24">
        <v>1.9</v>
      </c>
      <c r="R1986" s="24">
        <v>2.8</v>
      </c>
      <c r="S1986" s="24">
        <v>0.2</v>
      </c>
      <c r="T1986" s="24">
        <v>17.2</v>
      </c>
      <c r="X1986" s="24">
        <f t="shared" si="72"/>
        <v>184.4</v>
      </c>
      <c r="Y1986" s="8">
        <f t="shared" si="73"/>
        <v>0</v>
      </c>
      <c r="Z1986" s="4"/>
    </row>
    <row r="1987" spans="1:26" x14ac:dyDescent="0.25">
      <c r="A1987" s="34">
        <v>47</v>
      </c>
      <c r="B1987" s="31">
        <v>51</v>
      </c>
      <c r="C1987" s="4" t="s">
        <v>3840</v>
      </c>
      <c r="D1987" s="4" t="s">
        <v>3838</v>
      </c>
      <c r="E1987" s="4" t="s">
        <v>3749</v>
      </c>
      <c r="F1987" s="4" t="s">
        <v>3636</v>
      </c>
      <c r="G1987" s="4" t="s">
        <v>15340</v>
      </c>
      <c r="H1987" s="4" t="s">
        <v>429</v>
      </c>
      <c r="I1987" s="24">
        <v>144.6</v>
      </c>
      <c r="J1987" s="24">
        <v>108.5</v>
      </c>
      <c r="K1987" s="24">
        <v>31</v>
      </c>
      <c r="M1987" s="24">
        <v>1.7</v>
      </c>
      <c r="O1987" s="24">
        <v>1</v>
      </c>
      <c r="R1987" s="24">
        <v>2.4</v>
      </c>
      <c r="X1987" s="24">
        <f t="shared" si="72"/>
        <v>144.6</v>
      </c>
      <c r="Y1987" s="8">
        <f t="shared" si="73"/>
        <v>0</v>
      </c>
      <c r="Z1987" s="4"/>
    </row>
    <row r="1988" spans="1:26" x14ac:dyDescent="0.25">
      <c r="A1988" s="34">
        <v>13</v>
      </c>
      <c r="B1988" s="31">
        <v>14</v>
      </c>
      <c r="C1988" s="4" t="s">
        <v>3771</v>
      </c>
      <c r="D1988" s="4" t="s">
        <v>1881</v>
      </c>
      <c r="E1988" s="4" t="s">
        <v>3749</v>
      </c>
      <c r="F1988" s="4" t="s">
        <v>3636</v>
      </c>
      <c r="G1988" s="4" t="s">
        <v>1939</v>
      </c>
      <c r="H1988" s="4" t="s">
        <v>602</v>
      </c>
      <c r="I1988" s="24">
        <v>619.4</v>
      </c>
      <c r="J1988" s="24">
        <v>203</v>
      </c>
      <c r="K1988" s="24">
        <v>25.3</v>
      </c>
      <c r="L1988" s="24">
        <v>46.6</v>
      </c>
      <c r="M1988" s="24">
        <v>1</v>
      </c>
      <c r="N1988" s="24">
        <v>13.2</v>
      </c>
      <c r="O1988" s="24">
        <v>2.7</v>
      </c>
      <c r="P1988" s="24">
        <v>148.9</v>
      </c>
      <c r="Q1988" s="24">
        <v>1.4</v>
      </c>
      <c r="R1988" s="24">
        <v>9.8000000000000007</v>
      </c>
      <c r="S1988" s="24">
        <v>1</v>
      </c>
      <c r="T1988" s="24">
        <v>166.5</v>
      </c>
      <c r="X1988" s="24">
        <f t="shared" si="72"/>
        <v>619.40000000000009</v>
      </c>
      <c r="Y1988" s="8">
        <f t="shared" si="73"/>
        <v>0</v>
      </c>
      <c r="Z1988" s="4"/>
    </row>
    <row r="1989" spans="1:26" ht="30" x14ac:dyDescent="0.25">
      <c r="A1989" s="34">
        <v>28</v>
      </c>
      <c r="B1989" s="31">
        <v>29</v>
      </c>
      <c r="C1989" s="4" t="s">
        <v>3804</v>
      </c>
      <c r="D1989" s="4" t="s">
        <v>3802</v>
      </c>
      <c r="E1989" s="4" t="s">
        <v>3749</v>
      </c>
      <c r="F1989" s="4" t="s">
        <v>3636</v>
      </c>
      <c r="G1989" s="4" t="s">
        <v>2173</v>
      </c>
      <c r="H1989" s="5" t="s">
        <v>3805</v>
      </c>
      <c r="I1989" s="24">
        <v>66.900000000000006</v>
      </c>
      <c r="J1989" s="24">
        <v>17.600000000000001</v>
      </c>
      <c r="K1989" s="24">
        <v>45.8</v>
      </c>
      <c r="N1989" s="24">
        <v>0.8</v>
      </c>
      <c r="O1989" s="24">
        <v>1</v>
      </c>
      <c r="P1989" s="24">
        <v>0.4</v>
      </c>
      <c r="R1989" s="24">
        <v>0.9</v>
      </c>
      <c r="S1989" s="24">
        <v>0.4</v>
      </c>
      <c r="X1989" s="24">
        <f t="shared" si="72"/>
        <v>66.90000000000002</v>
      </c>
      <c r="Y1989" s="8">
        <f t="shared" si="73"/>
        <v>0</v>
      </c>
      <c r="Z1989" s="4"/>
    </row>
    <row r="1990" spans="1:26" ht="30" x14ac:dyDescent="0.25">
      <c r="A1990" s="34">
        <v>44</v>
      </c>
      <c r="B1990" s="31">
        <v>45</v>
      </c>
      <c r="C1990" s="4" t="s">
        <v>696</v>
      </c>
      <c r="D1990" s="4" t="s">
        <v>3831</v>
      </c>
      <c r="E1990" s="4" t="s">
        <v>3749</v>
      </c>
      <c r="F1990" s="4" t="s">
        <v>3636</v>
      </c>
      <c r="G1990" s="4" t="s">
        <v>3833</v>
      </c>
      <c r="H1990" s="5" t="s">
        <v>3834</v>
      </c>
      <c r="I1990" s="24">
        <v>547.9</v>
      </c>
      <c r="J1990" s="24">
        <v>283.39999999999998</v>
      </c>
      <c r="K1990" s="24">
        <v>108.8</v>
      </c>
      <c r="N1990" s="24">
        <v>6.4</v>
      </c>
      <c r="O1990" s="24">
        <v>2</v>
      </c>
      <c r="P1990" s="24">
        <v>1.9</v>
      </c>
      <c r="Q1990" s="24">
        <v>0.9</v>
      </c>
      <c r="R1990" s="24">
        <v>6</v>
      </c>
      <c r="S1990" s="24">
        <v>1.9</v>
      </c>
      <c r="T1990" s="24">
        <v>136.6</v>
      </c>
      <c r="X1990" s="24">
        <f t="shared" si="72"/>
        <v>547.89999999999986</v>
      </c>
      <c r="Y1990" s="8">
        <f t="shared" si="73"/>
        <v>0</v>
      </c>
      <c r="Z1990" s="4"/>
    </row>
    <row r="1991" spans="1:26" x14ac:dyDescent="0.25">
      <c r="A1991" s="34">
        <v>29</v>
      </c>
      <c r="B1991" s="31">
        <v>30</v>
      </c>
      <c r="C1991" s="4" t="s">
        <v>3806</v>
      </c>
      <c r="D1991" s="4" t="s">
        <v>3802</v>
      </c>
      <c r="E1991" s="4" t="s">
        <v>3749</v>
      </c>
      <c r="F1991" s="4" t="s">
        <v>3636</v>
      </c>
      <c r="G1991" s="4" t="s">
        <v>3807</v>
      </c>
      <c r="H1991" s="4" t="s">
        <v>580</v>
      </c>
      <c r="I1991" s="24">
        <v>145.69999999999999</v>
      </c>
      <c r="J1991" s="24">
        <v>125.4</v>
      </c>
      <c r="K1991" s="24">
        <v>16</v>
      </c>
      <c r="N1991" s="24">
        <v>1</v>
      </c>
      <c r="O1991" s="24">
        <v>1.3</v>
      </c>
      <c r="R1991" s="24">
        <v>2</v>
      </c>
      <c r="X1991" s="24">
        <f t="shared" si="72"/>
        <v>145.70000000000002</v>
      </c>
      <c r="Y1991" s="8">
        <f t="shared" si="73"/>
        <v>0</v>
      </c>
      <c r="Z1991" s="4"/>
    </row>
    <row r="1992" spans="1:26" x14ac:dyDescent="0.25">
      <c r="A1992" s="34">
        <v>50</v>
      </c>
      <c r="B1992" s="31">
        <v>54</v>
      </c>
      <c r="C1992" s="4" t="s">
        <v>3843</v>
      </c>
      <c r="D1992" s="4" t="s">
        <v>3002</v>
      </c>
      <c r="E1992" s="4" t="s">
        <v>3749</v>
      </c>
      <c r="F1992" s="4" t="s">
        <v>3636</v>
      </c>
      <c r="G1992" s="4" t="s">
        <v>3844</v>
      </c>
      <c r="H1992" s="4"/>
      <c r="I1992" s="24">
        <v>85</v>
      </c>
      <c r="J1992" s="24">
        <v>58.3</v>
      </c>
      <c r="K1992" s="24">
        <v>9.9</v>
      </c>
      <c r="L1992" s="24">
        <v>3.5</v>
      </c>
      <c r="M1992" s="24">
        <v>3</v>
      </c>
      <c r="N1992" s="24">
        <v>0.8</v>
      </c>
      <c r="O1992" s="24">
        <v>3</v>
      </c>
      <c r="Q1992" s="24">
        <v>0.1</v>
      </c>
      <c r="R1992" s="24">
        <v>6.1</v>
      </c>
      <c r="S1992" s="24">
        <v>0.3</v>
      </c>
      <c r="X1992" s="24">
        <f t="shared" si="72"/>
        <v>84.999999999999986</v>
      </c>
      <c r="Y1992" s="8">
        <f t="shared" si="73"/>
        <v>0</v>
      </c>
      <c r="Z1992" s="4"/>
    </row>
    <row r="1993" spans="1:26" x14ac:dyDescent="0.25">
      <c r="A1993" s="34">
        <v>92</v>
      </c>
      <c r="B1993" s="31">
        <v>92</v>
      </c>
      <c r="C1993" s="4" t="s">
        <v>3999</v>
      </c>
      <c r="D1993" s="4" t="s">
        <v>3994</v>
      </c>
      <c r="E1993" s="4" t="s">
        <v>3847</v>
      </c>
      <c r="F1993" s="4" t="s">
        <v>3636</v>
      </c>
      <c r="G1993" s="5" t="s">
        <v>4000</v>
      </c>
      <c r="H1993" s="4" t="s">
        <v>4001</v>
      </c>
      <c r="I1993" s="24">
        <v>242</v>
      </c>
      <c r="J1993" s="24">
        <v>217</v>
      </c>
      <c r="K1993" s="24">
        <v>10</v>
      </c>
      <c r="L1993" s="24">
        <v>10</v>
      </c>
      <c r="N1993" s="24">
        <v>3</v>
      </c>
      <c r="P1993" s="24">
        <v>2</v>
      </c>
      <c r="X1993" s="24">
        <f t="shared" si="72"/>
        <v>242</v>
      </c>
      <c r="Y1993" s="8">
        <f t="shared" si="73"/>
        <v>0</v>
      </c>
      <c r="Z1993" s="4"/>
    </row>
    <row r="1994" spans="1:26" x14ac:dyDescent="0.25">
      <c r="A1994" s="34">
        <v>93</v>
      </c>
      <c r="B1994" s="31">
        <v>93</v>
      </c>
      <c r="C1994" s="4" t="s">
        <v>4002</v>
      </c>
      <c r="D1994" s="4" t="s">
        <v>4003</v>
      </c>
      <c r="E1994" s="4" t="s">
        <v>3847</v>
      </c>
      <c r="F1994" s="4" t="s">
        <v>3636</v>
      </c>
      <c r="G1994" s="5" t="s">
        <v>4004</v>
      </c>
      <c r="H1994" s="4" t="s">
        <v>1003</v>
      </c>
      <c r="I1994" s="24">
        <v>235.12</v>
      </c>
      <c r="J1994" s="24">
        <v>138.24</v>
      </c>
      <c r="K1994" s="24">
        <v>8</v>
      </c>
      <c r="M1994" s="24">
        <v>6</v>
      </c>
      <c r="P1994" s="24">
        <v>81.8</v>
      </c>
      <c r="X1994" s="24">
        <f t="shared" si="72"/>
        <v>234.04000000000002</v>
      </c>
      <c r="Y1994" s="8">
        <f t="shared" si="73"/>
        <v>1.0799999999999841</v>
      </c>
      <c r="Z1994" s="4"/>
    </row>
    <row r="1995" spans="1:26" x14ac:dyDescent="0.25">
      <c r="A1995" s="34">
        <v>34</v>
      </c>
      <c r="B1995" s="31">
        <v>34</v>
      </c>
      <c r="C1995" s="4" t="s">
        <v>3902</v>
      </c>
      <c r="D1995" s="4" t="s">
        <v>3897</v>
      </c>
      <c r="E1995" s="4" t="s">
        <v>3847</v>
      </c>
      <c r="F1995" s="4" t="s">
        <v>3636</v>
      </c>
      <c r="G1995" s="4" t="s">
        <v>3903</v>
      </c>
      <c r="H1995" s="4" t="s">
        <v>2025</v>
      </c>
      <c r="I1995" s="24">
        <v>130</v>
      </c>
      <c r="J1995" s="24">
        <v>94</v>
      </c>
      <c r="K1995" s="24">
        <v>14</v>
      </c>
      <c r="L1995" s="24">
        <v>4</v>
      </c>
      <c r="M1995" s="24">
        <v>1</v>
      </c>
      <c r="N1995" s="24">
        <v>2</v>
      </c>
      <c r="O1995" s="24">
        <v>3</v>
      </c>
      <c r="Q1995" s="24">
        <v>10</v>
      </c>
      <c r="R1995" s="24">
        <v>2</v>
      </c>
      <c r="X1995" s="24">
        <f t="shared" si="72"/>
        <v>130</v>
      </c>
      <c r="Y1995" s="8">
        <f t="shared" si="73"/>
        <v>0</v>
      </c>
      <c r="Z1995" s="4"/>
    </row>
    <row r="1996" spans="1:26" x14ac:dyDescent="0.25">
      <c r="A1996" s="34">
        <v>30</v>
      </c>
      <c r="B1996" s="31">
        <v>30</v>
      </c>
      <c r="C1996" s="4" t="s">
        <v>3896</v>
      </c>
      <c r="D1996" s="4" t="s">
        <v>3897</v>
      </c>
      <c r="E1996" s="4" t="s">
        <v>3847</v>
      </c>
      <c r="F1996" s="4" t="s">
        <v>3636</v>
      </c>
      <c r="G1996" s="4" t="s">
        <v>2405</v>
      </c>
      <c r="H1996" s="4" t="s">
        <v>39</v>
      </c>
      <c r="I1996" s="24">
        <v>749.62</v>
      </c>
      <c r="J1996" s="24">
        <v>506.44</v>
      </c>
      <c r="K1996" s="24">
        <v>73.22</v>
      </c>
      <c r="N1996" s="24">
        <v>3.14</v>
      </c>
      <c r="O1996" s="24">
        <v>6.41</v>
      </c>
      <c r="P1996" s="24">
        <v>1.1000000000000001</v>
      </c>
      <c r="R1996" s="24">
        <v>9.15</v>
      </c>
      <c r="T1996" s="24">
        <v>144.56</v>
      </c>
      <c r="U1996" s="24">
        <v>5.6</v>
      </c>
      <c r="X1996" s="24">
        <f t="shared" si="72"/>
        <v>749.62</v>
      </c>
      <c r="Y1996" s="8">
        <f t="shared" si="73"/>
        <v>0</v>
      </c>
      <c r="Z1996" s="4"/>
    </row>
    <row r="1997" spans="1:26" x14ac:dyDescent="0.25">
      <c r="A1997" s="34">
        <v>4</v>
      </c>
      <c r="B1997" s="31">
        <v>4</v>
      </c>
      <c r="C1997" s="4" t="s">
        <v>3853</v>
      </c>
      <c r="D1997" s="4" t="s">
        <v>3846</v>
      </c>
      <c r="E1997" s="4" t="s">
        <v>3847</v>
      </c>
      <c r="F1997" s="4" t="s">
        <v>3636</v>
      </c>
      <c r="G1997" s="4" t="s">
        <v>3854</v>
      </c>
      <c r="H1997" s="4" t="s">
        <v>176</v>
      </c>
      <c r="I1997" s="24">
        <v>271.22000000000003</v>
      </c>
      <c r="J1997" s="24">
        <v>177.03</v>
      </c>
      <c r="K1997" s="24">
        <v>28.49</v>
      </c>
      <c r="M1997" s="24">
        <v>1</v>
      </c>
      <c r="N1997" s="24">
        <v>1.7</v>
      </c>
      <c r="O1997" s="24">
        <v>6.75</v>
      </c>
      <c r="R1997" s="24">
        <v>4.93</v>
      </c>
      <c r="S1997" s="24">
        <v>1.82</v>
      </c>
      <c r="T1997" s="24">
        <v>47.5</v>
      </c>
      <c r="U1997" s="24">
        <v>2</v>
      </c>
      <c r="X1997" s="24">
        <f t="shared" si="72"/>
        <v>271.22000000000003</v>
      </c>
      <c r="Y1997" s="8">
        <f t="shared" si="73"/>
        <v>0</v>
      </c>
      <c r="Z1997" s="4"/>
    </row>
    <row r="1998" spans="1:26" x14ac:dyDescent="0.25">
      <c r="A1998" s="34">
        <v>94</v>
      </c>
      <c r="B1998" s="31">
        <v>94</v>
      </c>
      <c r="C1998" s="4" t="s">
        <v>4005</v>
      </c>
      <c r="D1998" s="4" t="s">
        <v>4003</v>
      </c>
      <c r="E1998" s="4" t="s">
        <v>3847</v>
      </c>
      <c r="F1998" s="4" t="s">
        <v>3636</v>
      </c>
      <c r="G1998" s="5" t="s">
        <v>4006</v>
      </c>
      <c r="H1998" s="4" t="s">
        <v>4007</v>
      </c>
      <c r="I1998" s="24">
        <v>189.45</v>
      </c>
      <c r="J1998" s="24">
        <v>151</v>
      </c>
      <c r="K1998" s="24">
        <v>22</v>
      </c>
      <c r="P1998" s="24">
        <v>3</v>
      </c>
      <c r="T1998" s="24">
        <v>13.45</v>
      </c>
      <c r="X1998" s="24">
        <f t="shared" si="72"/>
        <v>189.45</v>
      </c>
      <c r="Y1998" s="8">
        <f t="shared" si="73"/>
        <v>0</v>
      </c>
      <c r="Z1998" s="4"/>
    </row>
    <row r="1999" spans="1:26" x14ac:dyDescent="0.25">
      <c r="A1999" s="34">
        <v>95</v>
      </c>
      <c r="B1999" s="31">
        <v>95</v>
      </c>
      <c r="C1999" s="4" t="s">
        <v>4008</v>
      </c>
      <c r="D1999" s="4" t="s">
        <v>4003</v>
      </c>
      <c r="E1999" s="4" t="s">
        <v>3847</v>
      </c>
      <c r="F1999" s="4" t="s">
        <v>3636</v>
      </c>
      <c r="G1999" s="5" t="s">
        <v>4009</v>
      </c>
      <c r="H1999" s="4" t="s">
        <v>4010</v>
      </c>
      <c r="I1999" s="24">
        <v>170.3</v>
      </c>
      <c r="J1999" s="24">
        <v>150.30000000000001</v>
      </c>
      <c r="K1999" s="24">
        <v>20</v>
      </c>
      <c r="X1999" s="24">
        <f t="shared" si="72"/>
        <v>170.3</v>
      </c>
      <c r="Y1999" s="8">
        <f t="shared" si="73"/>
        <v>0</v>
      </c>
      <c r="Z1999" s="4"/>
    </row>
    <row r="2000" spans="1:26" x14ac:dyDescent="0.25">
      <c r="A2000" s="34">
        <v>16</v>
      </c>
      <c r="B2000" s="31">
        <v>16</v>
      </c>
      <c r="C2000" s="4" t="s">
        <v>3876</v>
      </c>
      <c r="D2000" s="4" t="s">
        <v>3867</v>
      </c>
      <c r="E2000" s="4" t="s">
        <v>3847</v>
      </c>
      <c r="F2000" s="4" t="s">
        <v>3636</v>
      </c>
      <c r="G2000" s="4" t="s">
        <v>1609</v>
      </c>
      <c r="H2000" s="4" t="s">
        <v>494</v>
      </c>
      <c r="I2000" s="24">
        <v>285.55</v>
      </c>
      <c r="J2000" s="24">
        <v>196.55</v>
      </c>
      <c r="K2000" s="24">
        <v>72</v>
      </c>
      <c r="L2000" s="24">
        <v>4</v>
      </c>
      <c r="N2000" s="24">
        <v>2</v>
      </c>
      <c r="O2000" s="24">
        <v>4</v>
      </c>
      <c r="P2000" s="24">
        <v>1.5</v>
      </c>
      <c r="R2000" s="24">
        <v>0.5</v>
      </c>
      <c r="U2000" s="24">
        <v>5</v>
      </c>
      <c r="X2000" s="24">
        <f t="shared" si="72"/>
        <v>285.55</v>
      </c>
      <c r="Y2000" s="8">
        <f t="shared" si="73"/>
        <v>0</v>
      </c>
      <c r="Z2000" s="4"/>
    </row>
    <row r="2001" spans="1:26" x14ac:dyDescent="0.25">
      <c r="A2001" s="34">
        <v>17</v>
      </c>
      <c r="B2001" s="31">
        <v>17</v>
      </c>
      <c r="C2001" s="4" t="s">
        <v>3877</v>
      </c>
      <c r="D2001" s="4" t="s">
        <v>3867</v>
      </c>
      <c r="E2001" s="4" t="s">
        <v>3847</v>
      </c>
      <c r="F2001" s="4" t="s">
        <v>3636</v>
      </c>
      <c r="G2001" s="4" t="s">
        <v>1609</v>
      </c>
      <c r="H2001" s="4" t="s">
        <v>494</v>
      </c>
      <c r="I2001" s="24">
        <v>219.25</v>
      </c>
      <c r="J2001" s="24">
        <v>151.25</v>
      </c>
      <c r="K2001" s="24">
        <v>60</v>
      </c>
      <c r="N2001" s="24">
        <v>2</v>
      </c>
      <c r="O2001" s="24">
        <v>3.5</v>
      </c>
      <c r="R2001" s="24">
        <v>1</v>
      </c>
      <c r="U2001" s="24">
        <v>1.5</v>
      </c>
      <c r="X2001" s="24">
        <f t="shared" si="72"/>
        <v>219.25</v>
      </c>
      <c r="Y2001" s="8">
        <f t="shared" si="73"/>
        <v>0</v>
      </c>
      <c r="Z2001" s="4"/>
    </row>
    <row r="2002" spans="1:26" x14ac:dyDescent="0.25">
      <c r="A2002" s="34">
        <v>19</v>
      </c>
      <c r="B2002" s="31">
        <v>19</v>
      </c>
      <c r="C2002" s="4" t="s">
        <v>3832</v>
      </c>
      <c r="D2002" s="4" t="s">
        <v>3867</v>
      </c>
      <c r="E2002" s="4" t="s">
        <v>3847</v>
      </c>
      <c r="F2002" s="4" t="s">
        <v>3636</v>
      </c>
      <c r="G2002" s="4" t="s">
        <v>1609</v>
      </c>
      <c r="H2002" s="4" t="s">
        <v>494</v>
      </c>
      <c r="I2002" s="24">
        <v>176.99</v>
      </c>
      <c r="J2002" s="24">
        <v>166.49</v>
      </c>
      <c r="K2002" s="24">
        <v>1</v>
      </c>
      <c r="M2002" s="24">
        <v>3</v>
      </c>
      <c r="N2002" s="24">
        <v>2.5</v>
      </c>
      <c r="O2002" s="24">
        <v>2</v>
      </c>
      <c r="R2002" s="24">
        <v>2</v>
      </c>
      <c r="X2002" s="24">
        <f t="shared" si="72"/>
        <v>176.99</v>
      </c>
      <c r="Y2002" s="8">
        <f t="shared" si="73"/>
        <v>0</v>
      </c>
      <c r="Z2002" s="4"/>
    </row>
    <row r="2003" spans="1:26" x14ac:dyDescent="0.25">
      <c r="A2003" s="34">
        <v>41</v>
      </c>
      <c r="B2003" s="31">
        <v>41</v>
      </c>
      <c r="C2003" s="4" t="s">
        <v>3917</v>
      </c>
      <c r="D2003" s="4" t="s">
        <v>3918</v>
      </c>
      <c r="E2003" s="4" t="s">
        <v>3847</v>
      </c>
      <c r="F2003" s="4" t="s">
        <v>3636</v>
      </c>
      <c r="G2003" s="4" t="s">
        <v>1609</v>
      </c>
      <c r="H2003" s="4" t="s">
        <v>494</v>
      </c>
      <c r="I2003" s="24">
        <v>587.86</v>
      </c>
      <c r="J2003" s="24">
        <v>263.58999999999997</v>
      </c>
      <c r="K2003" s="24">
        <v>6.24</v>
      </c>
      <c r="M2003" s="24">
        <v>4.5</v>
      </c>
      <c r="N2003" s="24">
        <v>8.6999999999999993</v>
      </c>
      <c r="O2003" s="24">
        <v>3</v>
      </c>
      <c r="P2003" s="24">
        <v>1.5</v>
      </c>
      <c r="Q2003" s="24">
        <v>2.04</v>
      </c>
      <c r="R2003" s="24">
        <v>1.5</v>
      </c>
      <c r="T2003" s="24">
        <v>296.79000000000002</v>
      </c>
      <c r="X2003" s="24">
        <f t="shared" si="72"/>
        <v>587.86</v>
      </c>
      <c r="Y2003" s="8">
        <f t="shared" si="73"/>
        <v>0</v>
      </c>
      <c r="Z2003" s="4"/>
    </row>
    <row r="2004" spans="1:26" x14ac:dyDescent="0.25">
      <c r="A2004" s="34">
        <v>42</v>
      </c>
      <c r="B2004" s="31">
        <v>42</v>
      </c>
      <c r="C2004" s="4" t="s">
        <v>3919</v>
      </c>
      <c r="D2004" s="4" t="s">
        <v>3918</v>
      </c>
      <c r="E2004" s="4" t="s">
        <v>3847</v>
      </c>
      <c r="F2004" s="4" t="s">
        <v>3636</v>
      </c>
      <c r="G2004" s="4" t="s">
        <v>1609</v>
      </c>
      <c r="H2004" s="4" t="s">
        <v>494</v>
      </c>
      <c r="I2004" s="24">
        <v>339.84</v>
      </c>
      <c r="J2004" s="24">
        <v>306.83999999999997</v>
      </c>
      <c r="K2004" s="24">
        <v>20</v>
      </c>
      <c r="O2004" s="24">
        <v>4</v>
      </c>
      <c r="Q2004" s="24">
        <v>7.5</v>
      </c>
      <c r="U2004" s="24">
        <v>1.5</v>
      </c>
      <c r="X2004" s="24">
        <f t="shared" si="72"/>
        <v>339.84</v>
      </c>
      <c r="Y2004" s="8">
        <f t="shared" si="73"/>
        <v>0</v>
      </c>
      <c r="Z2004" s="4"/>
    </row>
    <row r="2005" spans="1:26" x14ac:dyDescent="0.25">
      <c r="A2005" s="34">
        <v>54</v>
      </c>
      <c r="B2005" s="31">
        <v>54</v>
      </c>
      <c r="C2005" s="4" t="s">
        <v>3943</v>
      </c>
      <c r="D2005" s="4" t="s">
        <v>3938</v>
      </c>
      <c r="E2005" s="4" t="s">
        <v>3847</v>
      </c>
      <c r="F2005" s="4" t="s">
        <v>3636</v>
      </c>
      <c r="G2005" s="4" t="s">
        <v>1609</v>
      </c>
      <c r="H2005" s="4" t="s">
        <v>39</v>
      </c>
      <c r="I2005" s="24">
        <v>833.58</v>
      </c>
      <c r="J2005" s="24">
        <v>308</v>
      </c>
      <c r="K2005" s="24">
        <v>25.58</v>
      </c>
      <c r="P2005" s="24">
        <v>35</v>
      </c>
      <c r="T2005" s="24">
        <v>465</v>
      </c>
      <c r="X2005" s="24">
        <f t="shared" si="72"/>
        <v>833.57999999999993</v>
      </c>
      <c r="Y2005" s="8">
        <f t="shared" si="73"/>
        <v>0</v>
      </c>
      <c r="Z2005" s="4"/>
    </row>
    <row r="2006" spans="1:26" x14ac:dyDescent="0.25">
      <c r="A2006" s="34">
        <v>11</v>
      </c>
      <c r="B2006" s="31">
        <v>11</v>
      </c>
      <c r="C2006" s="4" t="s">
        <v>199</v>
      </c>
      <c r="D2006" s="4" t="s">
        <v>3867</v>
      </c>
      <c r="E2006" s="4" t="s">
        <v>3847</v>
      </c>
      <c r="F2006" s="4" t="s">
        <v>3636</v>
      </c>
      <c r="G2006" s="4" t="s">
        <v>15341</v>
      </c>
      <c r="H2006" s="4"/>
      <c r="I2006" s="24">
        <v>310.18</v>
      </c>
      <c r="J2006" s="24">
        <v>273.07</v>
      </c>
      <c r="K2006" s="24">
        <v>54.05</v>
      </c>
      <c r="L2006" s="24">
        <v>7.21</v>
      </c>
      <c r="M2006" s="24">
        <v>3.25</v>
      </c>
      <c r="O2006" s="24">
        <v>8.91</v>
      </c>
      <c r="P2006" s="24">
        <v>1.32</v>
      </c>
      <c r="R2006" s="24">
        <v>3.44</v>
      </c>
      <c r="T2006" s="24">
        <v>17.29</v>
      </c>
      <c r="U2006" s="24">
        <v>1.69</v>
      </c>
      <c r="X2006" s="24">
        <f t="shared" si="72"/>
        <v>370.23</v>
      </c>
      <c r="Y2006" s="8">
        <f t="shared" si="73"/>
        <v>-60.050000000000011</v>
      </c>
      <c r="Z2006" s="4"/>
    </row>
    <row r="2007" spans="1:26" x14ac:dyDescent="0.25">
      <c r="A2007" s="34">
        <v>46</v>
      </c>
      <c r="B2007" s="31">
        <v>46</v>
      </c>
      <c r="C2007" s="4" t="s">
        <v>3926</v>
      </c>
      <c r="D2007" s="4" t="s">
        <v>3918</v>
      </c>
      <c r="E2007" s="4" t="s">
        <v>3847</v>
      </c>
      <c r="F2007" s="4" t="s">
        <v>3636</v>
      </c>
      <c r="G2007" s="4" t="s">
        <v>3927</v>
      </c>
      <c r="H2007" s="4" t="s">
        <v>572</v>
      </c>
      <c r="I2007" s="24">
        <v>89.7</v>
      </c>
      <c r="J2007" s="24">
        <v>71.83</v>
      </c>
      <c r="M2007" s="24">
        <v>0.9</v>
      </c>
      <c r="N2007" s="24">
        <v>0.67</v>
      </c>
      <c r="O2007" s="24">
        <v>3</v>
      </c>
      <c r="P2007" s="24">
        <v>8.6999999999999993</v>
      </c>
      <c r="Q2007" s="24">
        <v>0.72</v>
      </c>
      <c r="R2007" s="24">
        <v>1.46</v>
      </c>
      <c r="T2007" s="24">
        <v>0.67</v>
      </c>
      <c r="U2007" s="24">
        <v>1.75</v>
      </c>
      <c r="X2007" s="24">
        <f t="shared" si="72"/>
        <v>89.7</v>
      </c>
      <c r="Y2007" s="8">
        <f t="shared" si="73"/>
        <v>0</v>
      </c>
      <c r="Z2007" s="4"/>
    </row>
    <row r="2008" spans="1:26" ht="30" x14ac:dyDescent="0.25">
      <c r="A2008" s="34">
        <v>58</v>
      </c>
      <c r="B2008" s="31">
        <v>58</v>
      </c>
      <c r="C2008" s="4" t="s">
        <v>3948</v>
      </c>
      <c r="D2008" s="4" t="s">
        <v>3938</v>
      </c>
      <c r="E2008" s="4" t="s">
        <v>3847</v>
      </c>
      <c r="F2008" s="4" t="s">
        <v>3636</v>
      </c>
      <c r="G2008" s="4" t="s">
        <v>1666</v>
      </c>
      <c r="H2008" s="5" t="s">
        <v>3949</v>
      </c>
      <c r="I2008" s="24">
        <v>290.08</v>
      </c>
      <c r="J2008" s="24">
        <v>285.60000000000002</v>
      </c>
      <c r="N2008" s="24">
        <v>4.4800000000000004</v>
      </c>
      <c r="X2008" s="24">
        <f t="shared" si="72"/>
        <v>290.08000000000004</v>
      </c>
      <c r="Y2008" s="8">
        <f t="shared" si="73"/>
        <v>0</v>
      </c>
      <c r="Z2008" s="4"/>
    </row>
    <row r="2009" spans="1:26" x14ac:dyDescent="0.25">
      <c r="A2009" s="34">
        <v>77</v>
      </c>
      <c r="B2009" s="31">
        <v>77</v>
      </c>
      <c r="C2009" s="4" t="s">
        <v>3977</v>
      </c>
      <c r="D2009" s="4" t="s">
        <v>3962</v>
      </c>
      <c r="E2009" s="4" t="s">
        <v>3847</v>
      </c>
      <c r="F2009" s="4" t="s">
        <v>3636</v>
      </c>
      <c r="G2009" s="5" t="s">
        <v>3978</v>
      </c>
      <c r="H2009" s="4" t="s">
        <v>914</v>
      </c>
      <c r="I2009" s="24">
        <v>493</v>
      </c>
      <c r="J2009" s="24">
        <v>468</v>
      </c>
      <c r="K2009" s="24">
        <v>11.92</v>
      </c>
      <c r="M2009" s="24">
        <v>2.8</v>
      </c>
      <c r="O2009" s="24">
        <v>6.5</v>
      </c>
      <c r="P2009" s="24">
        <v>0.28000000000000003</v>
      </c>
      <c r="R2009" s="24">
        <v>3.5</v>
      </c>
      <c r="X2009" s="24">
        <f t="shared" si="72"/>
        <v>493</v>
      </c>
      <c r="Y2009" s="8">
        <f t="shared" si="73"/>
        <v>0</v>
      </c>
      <c r="Z2009" s="4"/>
    </row>
    <row r="2010" spans="1:26" x14ac:dyDescent="0.25">
      <c r="A2010" s="34">
        <v>39</v>
      </c>
      <c r="B2010" s="31">
        <v>39</v>
      </c>
      <c r="C2010" s="4" t="s">
        <v>3912</v>
      </c>
      <c r="D2010" s="4" t="s">
        <v>3913</v>
      </c>
      <c r="E2010" s="4" t="s">
        <v>3847</v>
      </c>
      <c r="F2010" s="4" t="s">
        <v>3636</v>
      </c>
      <c r="G2010" s="4" t="s">
        <v>3914</v>
      </c>
      <c r="H2010" s="4" t="s">
        <v>1171</v>
      </c>
      <c r="I2010" s="24">
        <v>120.3</v>
      </c>
      <c r="J2010" s="24">
        <v>102.7</v>
      </c>
      <c r="K2010" s="24">
        <v>4</v>
      </c>
      <c r="L2010" s="24">
        <v>5</v>
      </c>
      <c r="N2010" s="24">
        <v>2</v>
      </c>
      <c r="O2010" s="24">
        <v>3</v>
      </c>
      <c r="Q2010" s="24">
        <v>1.5</v>
      </c>
      <c r="U2010" s="24">
        <v>2.2000000000000002</v>
      </c>
      <c r="X2010" s="24">
        <f t="shared" si="72"/>
        <v>120.4</v>
      </c>
      <c r="Y2010" s="8">
        <f t="shared" si="73"/>
        <v>-0.10000000000000853</v>
      </c>
      <c r="Z2010" s="4"/>
    </row>
    <row r="2011" spans="1:26" x14ac:dyDescent="0.25">
      <c r="A2011" s="34">
        <v>36</v>
      </c>
      <c r="B2011" s="31">
        <v>36</v>
      </c>
      <c r="C2011" s="4" t="s">
        <v>3906</v>
      </c>
      <c r="D2011" s="4" t="s">
        <v>3904</v>
      </c>
      <c r="E2011" s="4" t="s">
        <v>3847</v>
      </c>
      <c r="F2011" s="4" t="s">
        <v>3636</v>
      </c>
      <c r="G2011" s="4" t="s">
        <v>3907</v>
      </c>
      <c r="H2011" s="4" t="s">
        <v>358</v>
      </c>
      <c r="I2011" s="24">
        <v>89.59</v>
      </c>
      <c r="J2011" s="24">
        <v>66.42</v>
      </c>
      <c r="K2011" s="24">
        <v>9.4600000000000009</v>
      </c>
      <c r="N2011" s="24">
        <v>2</v>
      </c>
      <c r="O2011" s="24">
        <v>5</v>
      </c>
      <c r="Q2011" s="24">
        <v>4.7</v>
      </c>
      <c r="R2011" s="24">
        <v>2</v>
      </c>
      <c r="X2011" s="24">
        <f t="shared" si="72"/>
        <v>89.58</v>
      </c>
      <c r="Y2011" s="8">
        <f t="shared" si="73"/>
        <v>1.0000000000005116E-2</v>
      </c>
      <c r="Z2011" s="4"/>
    </row>
    <row r="2012" spans="1:26" x14ac:dyDescent="0.25">
      <c r="A2012" s="34">
        <v>90</v>
      </c>
      <c r="B2012" s="31">
        <v>90</v>
      </c>
      <c r="C2012" s="4" t="s">
        <v>3996</v>
      </c>
      <c r="D2012" s="4" t="s">
        <v>3994</v>
      </c>
      <c r="E2012" s="4" t="s">
        <v>3847</v>
      </c>
      <c r="F2012" s="4" t="s">
        <v>3636</v>
      </c>
      <c r="G2012" s="5" t="s">
        <v>404</v>
      </c>
      <c r="H2012" s="4"/>
      <c r="I2012" s="24">
        <v>174</v>
      </c>
      <c r="J2012" s="24">
        <v>150</v>
      </c>
      <c r="K2012" s="24">
        <v>24</v>
      </c>
      <c r="X2012" s="24">
        <f t="shared" si="72"/>
        <v>174</v>
      </c>
      <c r="Y2012" s="8">
        <f t="shared" si="73"/>
        <v>0</v>
      </c>
      <c r="Z2012" s="4"/>
    </row>
    <row r="2013" spans="1:26" x14ac:dyDescent="0.25">
      <c r="A2013" s="34">
        <v>2</v>
      </c>
      <c r="B2013" s="31">
        <v>2</v>
      </c>
      <c r="C2013" s="4" t="s">
        <v>3849</v>
      </c>
      <c r="D2013" s="4" t="s">
        <v>3846</v>
      </c>
      <c r="E2013" s="4" t="s">
        <v>3847</v>
      </c>
      <c r="F2013" s="4" t="s">
        <v>3636</v>
      </c>
      <c r="G2013" s="4" t="s">
        <v>3850</v>
      </c>
      <c r="H2013" s="4" t="s">
        <v>259</v>
      </c>
      <c r="I2013" s="24">
        <v>187.55</v>
      </c>
      <c r="J2013" s="24">
        <v>159.56</v>
      </c>
      <c r="K2013" s="24">
        <v>21.99</v>
      </c>
      <c r="M2013" s="24">
        <v>1</v>
      </c>
      <c r="N2013" s="24">
        <v>1.5</v>
      </c>
      <c r="O2013" s="24">
        <v>2.8</v>
      </c>
      <c r="R2013" s="24">
        <v>0.2</v>
      </c>
      <c r="U2013" s="24">
        <v>0.5</v>
      </c>
      <c r="X2013" s="24">
        <f t="shared" si="72"/>
        <v>187.55</v>
      </c>
      <c r="Y2013" s="8">
        <f t="shared" si="73"/>
        <v>0</v>
      </c>
      <c r="Z2013" s="4"/>
    </row>
    <row r="2014" spans="1:26" x14ac:dyDescent="0.25">
      <c r="A2014" s="34">
        <v>24</v>
      </c>
      <c r="B2014" s="31">
        <v>24</v>
      </c>
      <c r="C2014" s="4" t="s">
        <v>3886</v>
      </c>
      <c r="D2014" s="4" t="s">
        <v>3881</v>
      </c>
      <c r="E2014" s="4" t="s">
        <v>3847</v>
      </c>
      <c r="F2014" s="4" t="s">
        <v>3636</v>
      </c>
      <c r="G2014" s="4" t="s">
        <v>3887</v>
      </c>
      <c r="H2014" s="4" t="s">
        <v>198</v>
      </c>
      <c r="I2014" s="24">
        <v>311.51</v>
      </c>
      <c r="J2014" s="24">
        <v>138.41999999999999</v>
      </c>
      <c r="K2014" s="24">
        <v>34.26</v>
      </c>
      <c r="M2014" s="24">
        <v>3.9</v>
      </c>
      <c r="N2014" s="24">
        <v>11.63</v>
      </c>
      <c r="O2014" s="24">
        <v>1.71</v>
      </c>
      <c r="P2014" s="24">
        <v>5.37</v>
      </c>
      <c r="Q2014" s="24">
        <v>0.36</v>
      </c>
      <c r="R2014" s="24">
        <v>1.86</v>
      </c>
      <c r="T2014" s="24">
        <v>114</v>
      </c>
      <c r="X2014" s="24">
        <f t="shared" si="72"/>
        <v>311.51</v>
      </c>
      <c r="Y2014" s="8">
        <f t="shared" si="73"/>
        <v>0</v>
      </c>
      <c r="Z2014" s="4"/>
    </row>
    <row r="2015" spans="1:26" x14ac:dyDescent="0.25">
      <c r="A2015" s="34">
        <v>88</v>
      </c>
      <c r="B2015" s="31">
        <v>88</v>
      </c>
      <c r="C2015" s="4" t="s">
        <v>3992</v>
      </c>
      <c r="D2015" s="4" t="s">
        <v>3980</v>
      </c>
      <c r="E2015" s="4" t="s">
        <v>3847</v>
      </c>
      <c r="F2015" s="4" t="s">
        <v>3636</v>
      </c>
      <c r="G2015" s="5" t="s">
        <v>1373</v>
      </c>
      <c r="H2015" s="4" t="s">
        <v>230</v>
      </c>
      <c r="I2015" s="24">
        <v>206.1</v>
      </c>
      <c r="J2015" s="24">
        <v>160</v>
      </c>
      <c r="K2015" s="24">
        <v>17.05</v>
      </c>
      <c r="T2015" s="24">
        <v>29.05</v>
      </c>
      <c r="X2015" s="24">
        <f t="shared" si="72"/>
        <v>206.10000000000002</v>
      </c>
      <c r="Y2015" s="8">
        <f t="shared" si="73"/>
        <v>0</v>
      </c>
      <c r="Z2015" s="4"/>
    </row>
    <row r="2016" spans="1:26" x14ac:dyDescent="0.25">
      <c r="A2016" s="34">
        <v>99</v>
      </c>
      <c r="B2016" s="31">
        <v>99</v>
      </c>
      <c r="C2016" s="4" t="s">
        <v>4016</v>
      </c>
      <c r="D2016" s="4" t="s">
        <v>4003</v>
      </c>
      <c r="E2016" s="4" t="s">
        <v>3847</v>
      </c>
      <c r="F2016" s="4" t="s">
        <v>3636</v>
      </c>
      <c r="G2016" s="5" t="s">
        <v>4017</v>
      </c>
      <c r="H2016" s="4" t="s">
        <v>237</v>
      </c>
      <c r="I2016" s="24">
        <v>109</v>
      </c>
      <c r="J2016" s="24">
        <v>67.8</v>
      </c>
      <c r="L2016" s="24">
        <v>3</v>
      </c>
      <c r="M2016" s="24">
        <v>1</v>
      </c>
      <c r="Y2016" s="8"/>
      <c r="Z2016" s="4"/>
    </row>
    <row r="2017" spans="1:26" x14ac:dyDescent="0.25">
      <c r="A2017" s="34">
        <v>5</v>
      </c>
      <c r="B2017" s="31">
        <v>5</v>
      </c>
      <c r="C2017" s="4" t="s">
        <v>3855</v>
      </c>
      <c r="D2017" s="4" t="s">
        <v>3846</v>
      </c>
      <c r="E2017" s="4" t="s">
        <v>3847</v>
      </c>
      <c r="F2017" s="4" t="s">
        <v>3636</v>
      </c>
      <c r="G2017" s="4" t="s">
        <v>3856</v>
      </c>
      <c r="H2017" s="4"/>
      <c r="I2017" s="24">
        <v>70.28</v>
      </c>
      <c r="J2017" s="24">
        <v>64.680000000000007</v>
      </c>
      <c r="M2017" s="24">
        <v>0.36</v>
      </c>
      <c r="N2017" s="24">
        <v>1</v>
      </c>
      <c r="O2017" s="24">
        <v>2</v>
      </c>
      <c r="Q2017" s="24">
        <v>2.2400000000000002</v>
      </c>
      <c r="X2017" s="24">
        <f t="shared" ref="X2017:X2080" si="74">SUM(J2017:W2017)</f>
        <v>70.28</v>
      </c>
      <c r="Y2017" s="8">
        <f t="shared" ref="Y2017:Y2080" si="75">I2017-X2017</f>
        <v>0</v>
      </c>
      <c r="Z2017" s="4"/>
    </row>
    <row r="2018" spans="1:26" x14ac:dyDescent="0.25">
      <c r="A2018" s="34">
        <v>1</v>
      </c>
      <c r="B2018" s="31">
        <v>1</v>
      </c>
      <c r="C2018" s="4" t="s">
        <v>3845</v>
      </c>
      <c r="D2018" s="4" t="s">
        <v>3846</v>
      </c>
      <c r="E2018" s="4" t="s">
        <v>3847</v>
      </c>
      <c r="F2018" s="4" t="s">
        <v>3636</v>
      </c>
      <c r="G2018" s="4" t="s">
        <v>3848</v>
      </c>
      <c r="H2018" s="4" t="s">
        <v>540</v>
      </c>
      <c r="I2018" s="24">
        <v>161.12</v>
      </c>
      <c r="J2018" s="24">
        <v>128.12</v>
      </c>
      <c r="K2018" s="24">
        <v>12.97</v>
      </c>
      <c r="M2018" s="24">
        <v>1.51</v>
      </c>
      <c r="N2018" s="24">
        <v>5.96</v>
      </c>
      <c r="O2018" s="24">
        <v>2</v>
      </c>
      <c r="P2018" s="24">
        <v>0.68</v>
      </c>
      <c r="Q2018" s="24">
        <v>1.45</v>
      </c>
      <c r="R2018" s="24">
        <v>4.67</v>
      </c>
      <c r="S2018" s="24">
        <v>0.56000000000000005</v>
      </c>
      <c r="U2018" s="24">
        <v>9.1999999999999993</v>
      </c>
      <c r="X2018" s="24">
        <f t="shared" si="74"/>
        <v>167.11999999999998</v>
      </c>
      <c r="Y2018" s="8">
        <f t="shared" si="75"/>
        <v>-5.9999999999999716</v>
      </c>
      <c r="Z2018" s="4"/>
    </row>
    <row r="2019" spans="1:26" x14ac:dyDescent="0.25">
      <c r="A2019" s="34">
        <v>15</v>
      </c>
      <c r="B2019" s="31">
        <v>15</v>
      </c>
      <c r="C2019" s="4" t="s">
        <v>3875</v>
      </c>
      <c r="D2019" s="4" t="s">
        <v>3867</v>
      </c>
      <c r="E2019" s="4" t="s">
        <v>3847</v>
      </c>
      <c r="F2019" s="4" t="s">
        <v>3636</v>
      </c>
      <c r="G2019" s="4" t="s">
        <v>3829</v>
      </c>
      <c r="H2019" s="4" t="s">
        <v>245</v>
      </c>
      <c r="I2019" s="24">
        <v>1239.27</v>
      </c>
      <c r="J2019" s="24">
        <v>233.09</v>
      </c>
      <c r="K2019" s="24">
        <v>66.569999999999993</v>
      </c>
      <c r="M2019" s="24">
        <v>2.2999999999999998</v>
      </c>
      <c r="N2019" s="24">
        <v>1.5</v>
      </c>
      <c r="O2019" s="24">
        <v>5</v>
      </c>
      <c r="P2019" s="24">
        <v>1.2</v>
      </c>
      <c r="R2019" s="24">
        <v>3.7</v>
      </c>
      <c r="T2019" s="24">
        <v>922.41</v>
      </c>
      <c r="U2019" s="24">
        <v>3.5</v>
      </c>
      <c r="X2019" s="24">
        <f t="shared" si="74"/>
        <v>1239.27</v>
      </c>
      <c r="Y2019" s="8">
        <f t="shared" si="75"/>
        <v>0</v>
      </c>
      <c r="Z2019" s="11"/>
    </row>
    <row r="2020" spans="1:26" x14ac:dyDescent="0.25">
      <c r="A2020" s="34">
        <v>13</v>
      </c>
      <c r="B2020" s="31">
        <v>13</v>
      </c>
      <c r="C2020" s="4" t="s">
        <v>3871</v>
      </c>
      <c r="D2020" s="4" t="s">
        <v>3867</v>
      </c>
      <c r="E2020" s="4" t="s">
        <v>3847</v>
      </c>
      <c r="F2020" s="4" t="s">
        <v>3636</v>
      </c>
      <c r="G2020" s="4" t="s">
        <v>3872</v>
      </c>
      <c r="H2020" s="4" t="s">
        <v>245</v>
      </c>
      <c r="I2020" s="24">
        <v>78.5</v>
      </c>
      <c r="J2020" s="24">
        <v>55.52</v>
      </c>
      <c r="K2020" s="24">
        <v>3.96</v>
      </c>
      <c r="N2020" s="24">
        <v>1.68</v>
      </c>
      <c r="O2020" s="24">
        <v>1.5</v>
      </c>
      <c r="T2020" s="24">
        <v>15.84</v>
      </c>
      <c r="X2020" s="24">
        <f t="shared" si="74"/>
        <v>78.5</v>
      </c>
      <c r="Y2020" s="8">
        <f t="shared" si="75"/>
        <v>0</v>
      </c>
      <c r="Z2020" s="4"/>
    </row>
    <row r="2021" spans="1:26" x14ac:dyDescent="0.25">
      <c r="A2021" s="34">
        <v>32</v>
      </c>
      <c r="B2021" s="31">
        <v>32</v>
      </c>
      <c r="C2021" s="4" t="s">
        <v>3899</v>
      </c>
      <c r="D2021" s="4" t="s">
        <v>3897</v>
      </c>
      <c r="E2021" s="4" t="s">
        <v>3847</v>
      </c>
      <c r="F2021" s="4" t="s">
        <v>3636</v>
      </c>
      <c r="G2021" s="4" t="s">
        <v>3900</v>
      </c>
      <c r="H2021" s="4" t="s">
        <v>13</v>
      </c>
      <c r="I2021" s="24">
        <v>272.5</v>
      </c>
      <c r="J2021" s="24">
        <v>218.1</v>
      </c>
      <c r="K2021" s="24">
        <v>7.5</v>
      </c>
      <c r="M2021" s="24">
        <v>3</v>
      </c>
      <c r="N2021" s="24">
        <v>3.7</v>
      </c>
      <c r="O2021" s="24">
        <v>3</v>
      </c>
      <c r="P2021" s="24">
        <v>30.8</v>
      </c>
      <c r="Q2021" s="24">
        <v>3</v>
      </c>
      <c r="R2021" s="24">
        <v>3.4</v>
      </c>
      <c r="X2021" s="24">
        <f t="shared" si="74"/>
        <v>272.49999999999994</v>
      </c>
      <c r="Y2021" s="8">
        <f t="shared" si="75"/>
        <v>0</v>
      </c>
      <c r="Z2021" s="4"/>
    </row>
    <row r="2022" spans="1:26" x14ac:dyDescent="0.25">
      <c r="A2022" s="34">
        <v>18</v>
      </c>
      <c r="B2022" s="31">
        <v>18</v>
      </c>
      <c r="C2022" s="4" t="s">
        <v>99</v>
      </c>
      <c r="D2022" s="4" t="s">
        <v>3867</v>
      </c>
      <c r="E2022" s="4" t="s">
        <v>3847</v>
      </c>
      <c r="F2022" s="4" t="s">
        <v>3636</v>
      </c>
      <c r="G2022" s="4" t="s">
        <v>3878</v>
      </c>
      <c r="H2022" s="4" t="s">
        <v>245</v>
      </c>
      <c r="I2022" s="24">
        <v>72.66</v>
      </c>
      <c r="J2022" s="24">
        <v>64.81</v>
      </c>
      <c r="K2022" s="24">
        <v>7.21</v>
      </c>
      <c r="R2022" s="24">
        <v>0.64</v>
      </c>
      <c r="X2022" s="24">
        <f t="shared" si="74"/>
        <v>72.66</v>
      </c>
      <c r="Y2022" s="8">
        <f t="shared" si="75"/>
        <v>0</v>
      </c>
      <c r="Z2022" s="4"/>
    </row>
    <row r="2023" spans="1:26" x14ac:dyDescent="0.25">
      <c r="A2023" s="34">
        <v>89</v>
      </c>
      <c r="B2023" s="31">
        <v>89</v>
      </c>
      <c r="C2023" s="4" t="s">
        <v>3993</v>
      </c>
      <c r="D2023" s="4" t="s">
        <v>3994</v>
      </c>
      <c r="E2023" s="4" t="s">
        <v>3847</v>
      </c>
      <c r="F2023" s="4" t="s">
        <v>3636</v>
      </c>
      <c r="G2023" s="5" t="s">
        <v>413</v>
      </c>
      <c r="H2023" s="4" t="s">
        <v>3995</v>
      </c>
      <c r="I2023" s="24">
        <v>75</v>
      </c>
      <c r="J2023" s="24">
        <v>70</v>
      </c>
      <c r="K2023" s="24">
        <v>5</v>
      </c>
      <c r="X2023" s="24">
        <f t="shared" si="74"/>
        <v>75</v>
      </c>
      <c r="Y2023" s="8">
        <f t="shared" si="75"/>
        <v>0</v>
      </c>
      <c r="Z2023" s="4"/>
    </row>
    <row r="2024" spans="1:26" x14ac:dyDescent="0.25">
      <c r="A2024" s="34">
        <v>40</v>
      </c>
      <c r="B2024" s="31">
        <v>40</v>
      </c>
      <c r="C2024" s="4" t="s">
        <v>3915</v>
      </c>
      <c r="D2024" s="4" t="s">
        <v>3913</v>
      </c>
      <c r="E2024" s="4" t="s">
        <v>3847</v>
      </c>
      <c r="F2024" s="4" t="s">
        <v>3636</v>
      </c>
      <c r="G2024" s="4" t="s">
        <v>3916</v>
      </c>
      <c r="H2024" s="4" t="s">
        <v>13</v>
      </c>
      <c r="I2024" s="24">
        <v>209.65</v>
      </c>
      <c r="J2024" s="24">
        <v>171.31</v>
      </c>
      <c r="K2024" s="24">
        <v>7</v>
      </c>
      <c r="L2024" s="24">
        <v>7.26</v>
      </c>
      <c r="M2024" s="24">
        <v>2</v>
      </c>
      <c r="N2024" s="24">
        <v>3.2</v>
      </c>
      <c r="O2024" s="24">
        <v>2</v>
      </c>
      <c r="P2024" s="24">
        <v>9.06</v>
      </c>
      <c r="Q2024" s="24">
        <v>3.8</v>
      </c>
      <c r="R2024" s="24">
        <v>2.52</v>
      </c>
      <c r="U2024" s="24">
        <v>1.5</v>
      </c>
      <c r="X2024" s="24">
        <f t="shared" si="74"/>
        <v>209.65</v>
      </c>
      <c r="Y2024" s="8">
        <f t="shared" si="75"/>
        <v>0</v>
      </c>
      <c r="Z2024" s="4"/>
    </row>
    <row r="2025" spans="1:26" x14ac:dyDescent="0.25">
      <c r="A2025" s="34">
        <v>22</v>
      </c>
      <c r="B2025" s="31">
        <v>22</v>
      </c>
      <c r="C2025" s="4" t="s">
        <v>2124</v>
      </c>
      <c r="D2025" s="4" t="s">
        <v>3881</v>
      </c>
      <c r="E2025" s="4" t="s">
        <v>3847</v>
      </c>
      <c r="F2025" s="4" t="s">
        <v>3636</v>
      </c>
      <c r="G2025" s="4" t="s">
        <v>15342</v>
      </c>
      <c r="H2025" s="4" t="s">
        <v>190</v>
      </c>
      <c r="I2025" s="24">
        <v>361.11</v>
      </c>
      <c r="J2025" s="24">
        <v>181.63</v>
      </c>
      <c r="K2025" s="24">
        <v>36</v>
      </c>
      <c r="M2025" s="24">
        <v>1</v>
      </c>
      <c r="N2025" s="24">
        <v>1.38</v>
      </c>
      <c r="O2025" s="24">
        <v>1.1100000000000001</v>
      </c>
      <c r="P2025" s="24">
        <v>34.5</v>
      </c>
      <c r="Q2025" s="24">
        <v>1.5</v>
      </c>
      <c r="R2025" s="24">
        <v>3.5</v>
      </c>
      <c r="T2025" s="24">
        <v>99.49</v>
      </c>
      <c r="U2025" s="24">
        <v>1</v>
      </c>
      <c r="X2025" s="24">
        <f t="shared" si="74"/>
        <v>361.11</v>
      </c>
      <c r="Y2025" s="8">
        <f t="shared" si="75"/>
        <v>0</v>
      </c>
      <c r="Z2025" s="4"/>
    </row>
    <row r="2026" spans="1:26" x14ac:dyDescent="0.25">
      <c r="A2026" s="34">
        <v>51</v>
      </c>
      <c r="B2026" s="31">
        <v>51</v>
      </c>
      <c r="C2026" s="4" t="s">
        <v>3937</v>
      </c>
      <c r="D2026" s="4" t="s">
        <v>3938</v>
      </c>
      <c r="E2026" s="4" t="s">
        <v>3847</v>
      </c>
      <c r="F2026" s="4" t="s">
        <v>3636</v>
      </c>
      <c r="G2026" s="4" t="s">
        <v>3939</v>
      </c>
      <c r="H2026" s="5" t="s">
        <v>3940</v>
      </c>
      <c r="I2026" s="24">
        <v>432.94</v>
      </c>
      <c r="J2026" s="24">
        <v>248.44</v>
      </c>
      <c r="K2026" s="24">
        <v>10.5</v>
      </c>
      <c r="M2026" s="24">
        <v>2</v>
      </c>
      <c r="O2026" s="24">
        <v>12</v>
      </c>
      <c r="Q2026" s="24">
        <v>1</v>
      </c>
      <c r="T2026" s="24">
        <v>155</v>
      </c>
      <c r="U2026" s="24">
        <v>4</v>
      </c>
      <c r="X2026" s="24">
        <f t="shared" si="74"/>
        <v>432.94</v>
      </c>
      <c r="Y2026" s="8">
        <f t="shared" si="75"/>
        <v>0</v>
      </c>
      <c r="Z2026" s="4"/>
    </row>
    <row r="2027" spans="1:26" x14ac:dyDescent="0.25">
      <c r="A2027" s="34">
        <v>86</v>
      </c>
      <c r="B2027" s="31">
        <v>86</v>
      </c>
      <c r="C2027" s="4" t="s">
        <v>3990</v>
      </c>
      <c r="D2027" s="4" t="s">
        <v>3980</v>
      </c>
      <c r="E2027" s="4" t="s">
        <v>3847</v>
      </c>
      <c r="F2027" s="4" t="s">
        <v>3636</v>
      </c>
      <c r="G2027" s="5" t="s">
        <v>256</v>
      </c>
      <c r="H2027" s="4" t="s">
        <v>932</v>
      </c>
      <c r="I2027" s="24">
        <v>248</v>
      </c>
      <c r="J2027" s="24">
        <v>180</v>
      </c>
      <c r="K2027" s="24">
        <v>50</v>
      </c>
      <c r="Q2027" s="24">
        <v>18</v>
      </c>
      <c r="X2027" s="24">
        <f t="shared" si="74"/>
        <v>248</v>
      </c>
      <c r="Y2027" s="8">
        <f t="shared" si="75"/>
        <v>0</v>
      </c>
      <c r="Z2027" s="4"/>
    </row>
    <row r="2028" spans="1:26" x14ac:dyDescent="0.25">
      <c r="A2028" s="34">
        <v>67</v>
      </c>
      <c r="B2028" s="31">
        <v>67</v>
      </c>
      <c r="C2028" s="4" t="s">
        <v>3961</v>
      </c>
      <c r="D2028" s="4" t="s">
        <v>3962</v>
      </c>
      <c r="E2028" s="4" t="s">
        <v>3847</v>
      </c>
      <c r="F2028" s="4" t="s">
        <v>3636</v>
      </c>
      <c r="G2028" s="5" t="s">
        <v>3963</v>
      </c>
      <c r="H2028" s="4" t="s">
        <v>3964</v>
      </c>
      <c r="I2028" s="24">
        <v>298</v>
      </c>
      <c r="J2028" s="24">
        <v>45.53</v>
      </c>
      <c r="K2028" s="24">
        <v>62</v>
      </c>
      <c r="L2028" s="24">
        <v>7.48</v>
      </c>
      <c r="M2028" s="24">
        <v>0.28999999999999998</v>
      </c>
      <c r="O2028" s="24">
        <v>8.5</v>
      </c>
      <c r="R2028" s="24">
        <v>4</v>
      </c>
      <c r="T2028" s="24">
        <v>170.2</v>
      </c>
      <c r="X2028" s="24">
        <f t="shared" si="74"/>
        <v>298</v>
      </c>
      <c r="Y2028" s="8">
        <f t="shared" si="75"/>
        <v>0</v>
      </c>
      <c r="Z2028" s="4"/>
    </row>
    <row r="2029" spans="1:26" x14ac:dyDescent="0.25">
      <c r="A2029" s="34">
        <v>72</v>
      </c>
      <c r="B2029" s="31">
        <v>72</v>
      </c>
      <c r="C2029" s="4" t="s">
        <v>3970</v>
      </c>
      <c r="D2029" s="4" t="s">
        <v>3962</v>
      </c>
      <c r="E2029" s="4" t="s">
        <v>3847</v>
      </c>
      <c r="F2029" s="4" t="s">
        <v>3636</v>
      </c>
      <c r="G2029" s="5" t="s">
        <v>3963</v>
      </c>
      <c r="H2029" s="4" t="s">
        <v>3964</v>
      </c>
      <c r="I2029" s="24">
        <v>191</v>
      </c>
      <c r="J2029" s="24">
        <v>128.6</v>
      </c>
      <c r="K2029" s="24">
        <v>25</v>
      </c>
      <c r="M2029" s="24">
        <v>1.5</v>
      </c>
      <c r="O2029" s="24">
        <v>4</v>
      </c>
      <c r="R2029" s="24">
        <v>1</v>
      </c>
      <c r="T2029" s="24">
        <v>30.9</v>
      </c>
      <c r="X2029" s="24">
        <f t="shared" si="74"/>
        <v>191</v>
      </c>
      <c r="Y2029" s="8">
        <f t="shared" si="75"/>
        <v>0</v>
      </c>
      <c r="Z2029" s="4"/>
    </row>
    <row r="2030" spans="1:26" x14ac:dyDescent="0.25">
      <c r="A2030" s="34">
        <v>80</v>
      </c>
      <c r="B2030" s="31">
        <v>80</v>
      </c>
      <c r="C2030" s="4" t="s">
        <v>3982</v>
      </c>
      <c r="D2030" s="4" t="s">
        <v>3980</v>
      </c>
      <c r="E2030" s="4" t="s">
        <v>3847</v>
      </c>
      <c r="F2030" s="4" t="s">
        <v>3636</v>
      </c>
      <c r="G2030" s="5" t="s">
        <v>3963</v>
      </c>
      <c r="H2030" s="4" t="s">
        <v>3964</v>
      </c>
      <c r="I2030" s="24">
        <v>218.68</v>
      </c>
      <c r="J2030" s="24">
        <v>214.68</v>
      </c>
      <c r="O2030" s="24">
        <v>3</v>
      </c>
      <c r="R2030" s="24">
        <v>1</v>
      </c>
      <c r="X2030" s="24">
        <f t="shared" si="74"/>
        <v>218.68</v>
      </c>
      <c r="Y2030" s="8">
        <f t="shared" si="75"/>
        <v>0</v>
      </c>
      <c r="Z2030" s="4"/>
    </row>
    <row r="2031" spans="1:26" x14ac:dyDescent="0.25">
      <c r="A2031" s="34">
        <v>73</v>
      </c>
      <c r="B2031" s="31">
        <v>73</v>
      </c>
      <c r="C2031" s="4" t="s">
        <v>3971</v>
      </c>
      <c r="D2031" s="4" t="s">
        <v>3962</v>
      </c>
      <c r="E2031" s="4" t="s">
        <v>3847</v>
      </c>
      <c r="F2031" s="4" t="s">
        <v>3636</v>
      </c>
      <c r="G2031" s="5" t="s">
        <v>2347</v>
      </c>
      <c r="H2031" s="4" t="s">
        <v>5</v>
      </c>
      <c r="I2031" s="24">
        <v>140.74</v>
      </c>
      <c r="J2031" s="24">
        <v>89.25</v>
      </c>
      <c r="K2031" s="24">
        <v>16.25</v>
      </c>
      <c r="L2031" s="24">
        <v>4.2699999999999996</v>
      </c>
      <c r="M2031" s="24">
        <v>2</v>
      </c>
      <c r="O2031" s="24">
        <v>1.57</v>
      </c>
      <c r="P2031" s="24">
        <v>0.38</v>
      </c>
      <c r="Q2031" s="24">
        <v>2.71</v>
      </c>
      <c r="R2031" s="24">
        <v>3</v>
      </c>
      <c r="T2031" s="24">
        <v>21.31</v>
      </c>
      <c r="X2031" s="24">
        <f t="shared" si="74"/>
        <v>140.73999999999998</v>
      </c>
      <c r="Y2031" s="8">
        <f t="shared" si="75"/>
        <v>0</v>
      </c>
      <c r="Z2031" s="4"/>
    </row>
    <row r="2032" spans="1:26" x14ac:dyDescent="0.25">
      <c r="A2032" s="34">
        <v>79</v>
      </c>
      <c r="B2032" s="31">
        <v>79</v>
      </c>
      <c r="C2032" s="4" t="s">
        <v>3980</v>
      </c>
      <c r="D2032" s="4" t="s">
        <v>3980</v>
      </c>
      <c r="E2032" s="4" t="s">
        <v>3847</v>
      </c>
      <c r="F2032" s="4" t="s">
        <v>3636</v>
      </c>
      <c r="G2032" s="5" t="s">
        <v>2347</v>
      </c>
      <c r="H2032" s="4" t="s">
        <v>265</v>
      </c>
      <c r="I2032" s="24">
        <v>402.85</v>
      </c>
      <c r="J2032" s="24">
        <v>341.15</v>
      </c>
      <c r="M2032" s="24">
        <v>3</v>
      </c>
      <c r="O2032" s="24">
        <v>4</v>
      </c>
      <c r="Q2032" s="24">
        <v>15</v>
      </c>
      <c r="R2032" s="24">
        <v>2</v>
      </c>
      <c r="T2032" s="24">
        <v>37.700000000000003</v>
      </c>
      <c r="X2032" s="24">
        <f t="shared" si="74"/>
        <v>402.84999999999997</v>
      </c>
      <c r="Y2032" s="8">
        <f t="shared" si="75"/>
        <v>0</v>
      </c>
      <c r="Z2032" s="4"/>
    </row>
    <row r="2033" spans="1:26" x14ac:dyDescent="0.25">
      <c r="A2033" s="34">
        <v>14</v>
      </c>
      <c r="B2033" s="31">
        <v>14</v>
      </c>
      <c r="C2033" s="4" t="s">
        <v>3873</v>
      </c>
      <c r="D2033" s="4" t="s">
        <v>3867</v>
      </c>
      <c r="E2033" s="4" t="s">
        <v>3847</v>
      </c>
      <c r="F2033" s="4" t="s">
        <v>3636</v>
      </c>
      <c r="G2033" s="5" t="s">
        <v>3874</v>
      </c>
      <c r="H2033" s="4" t="s">
        <v>3269</v>
      </c>
      <c r="I2033" s="24">
        <v>404.17</v>
      </c>
      <c r="J2033" s="24">
        <v>201.39</v>
      </c>
      <c r="K2033" s="24">
        <v>93.11</v>
      </c>
      <c r="N2033" s="24">
        <v>10.6</v>
      </c>
      <c r="O2033" s="24">
        <v>2</v>
      </c>
      <c r="P2033" s="24">
        <v>2.95</v>
      </c>
      <c r="R2033" s="24">
        <v>8.0399999999999991</v>
      </c>
      <c r="T2033" s="24">
        <v>83.08</v>
      </c>
      <c r="U2033" s="24">
        <v>3</v>
      </c>
      <c r="X2033" s="24">
        <f t="shared" si="74"/>
        <v>404.17</v>
      </c>
      <c r="Y2033" s="8">
        <f t="shared" si="75"/>
        <v>0</v>
      </c>
      <c r="Z2033" s="4"/>
    </row>
    <row r="2034" spans="1:26" x14ac:dyDescent="0.25">
      <c r="A2034" s="34">
        <v>76</v>
      </c>
      <c r="B2034" s="31">
        <v>76</v>
      </c>
      <c r="C2034" s="4" t="s">
        <v>3975</v>
      </c>
      <c r="D2034" s="4" t="s">
        <v>3962</v>
      </c>
      <c r="E2034" s="4" t="s">
        <v>3847</v>
      </c>
      <c r="F2034" s="4" t="s">
        <v>3636</v>
      </c>
      <c r="G2034" s="5" t="s">
        <v>3976</v>
      </c>
      <c r="H2034" s="4" t="s">
        <v>540</v>
      </c>
      <c r="I2034" s="24">
        <v>393</v>
      </c>
      <c r="J2034" s="24">
        <v>152.28</v>
      </c>
      <c r="K2034" s="24">
        <v>25</v>
      </c>
      <c r="M2034" s="24">
        <v>2</v>
      </c>
      <c r="O2034" s="24">
        <v>16</v>
      </c>
      <c r="P2034" s="24">
        <v>3</v>
      </c>
      <c r="R2034" s="24">
        <v>5</v>
      </c>
      <c r="T2034" s="24">
        <v>189.2</v>
      </c>
      <c r="X2034" s="24">
        <f t="shared" si="74"/>
        <v>392.48</v>
      </c>
      <c r="Y2034" s="8">
        <f t="shared" si="75"/>
        <v>0.51999999999998181</v>
      </c>
      <c r="Z2034" s="4"/>
    </row>
    <row r="2035" spans="1:26" ht="30" x14ac:dyDescent="0.25">
      <c r="A2035" s="34">
        <v>81</v>
      </c>
      <c r="B2035" s="31">
        <v>81</v>
      </c>
      <c r="C2035" s="4" t="s">
        <v>3983</v>
      </c>
      <c r="D2035" s="4" t="s">
        <v>3980</v>
      </c>
      <c r="E2035" s="4" t="s">
        <v>3847</v>
      </c>
      <c r="F2035" s="4" t="s">
        <v>3636</v>
      </c>
      <c r="G2035" s="5" t="s">
        <v>3984</v>
      </c>
      <c r="H2035" s="4" t="s">
        <v>1463</v>
      </c>
      <c r="I2035" s="24">
        <v>75.75</v>
      </c>
      <c r="J2035" s="24">
        <v>57.91</v>
      </c>
      <c r="K2035" s="24">
        <v>17.84</v>
      </c>
      <c r="X2035" s="24">
        <f t="shared" si="74"/>
        <v>75.75</v>
      </c>
      <c r="Y2035" s="8">
        <f t="shared" si="75"/>
        <v>0</v>
      </c>
      <c r="Z2035" s="4"/>
    </row>
    <row r="2036" spans="1:26" x14ac:dyDescent="0.25">
      <c r="A2036" s="34">
        <v>48</v>
      </c>
      <c r="B2036" s="31">
        <v>48</v>
      </c>
      <c r="C2036" s="4" t="s">
        <v>520</v>
      </c>
      <c r="D2036" s="4" t="s">
        <v>3928</v>
      </c>
      <c r="E2036" s="4" t="s">
        <v>3847</v>
      </c>
      <c r="F2036" s="4" t="s">
        <v>3636</v>
      </c>
      <c r="G2036" s="4" t="s">
        <v>3930</v>
      </c>
      <c r="H2036" s="4" t="s">
        <v>283</v>
      </c>
      <c r="I2036" s="24">
        <v>211.63</v>
      </c>
      <c r="J2036" s="24">
        <v>133.46</v>
      </c>
      <c r="L2036" s="24">
        <v>39</v>
      </c>
      <c r="M2036" s="24">
        <v>1</v>
      </c>
      <c r="N2036" s="24">
        <v>16.21</v>
      </c>
      <c r="O2036" s="24">
        <v>3</v>
      </c>
      <c r="Q2036" s="24">
        <v>15.08</v>
      </c>
      <c r="R2036" s="24">
        <v>3.88</v>
      </c>
      <c r="X2036" s="24">
        <f t="shared" si="74"/>
        <v>211.63000000000002</v>
      </c>
      <c r="Y2036" s="8">
        <f t="shared" si="75"/>
        <v>0</v>
      </c>
      <c r="Z2036" s="4"/>
    </row>
    <row r="2037" spans="1:26" x14ac:dyDescent="0.25">
      <c r="A2037" s="34">
        <v>75</v>
      </c>
      <c r="B2037" s="31">
        <v>75</v>
      </c>
      <c r="C2037" s="4" t="s">
        <v>3973</v>
      </c>
      <c r="D2037" s="4" t="s">
        <v>3962</v>
      </c>
      <c r="E2037" s="4" t="s">
        <v>3847</v>
      </c>
      <c r="F2037" s="4" t="s">
        <v>3636</v>
      </c>
      <c r="G2037" s="5" t="s">
        <v>3974</v>
      </c>
      <c r="H2037" s="4" t="s">
        <v>960</v>
      </c>
      <c r="I2037" s="24">
        <v>309</v>
      </c>
      <c r="J2037" s="24">
        <v>269.14999999999998</v>
      </c>
      <c r="K2037" s="24">
        <v>14.14</v>
      </c>
      <c r="M2037" s="24">
        <v>0.85</v>
      </c>
      <c r="O2037" s="24">
        <v>1.39</v>
      </c>
      <c r="P2037" s="24">
        <v>0.33</v>
      </c>
      <c r="R2037" s="24">
        <v>2</v>
      </c>
      <c r="T2037" s="24">
        <v>21.14</v>
      </c>
      <c r="X2037" s="24">
        <f t="shared" si="74"/>
        <v>308.99999999999994</v>
      </c>
      <c r="Y2037" s="8">
        <f t="shared" si="75"/>
        <v>0</v>
      </c>
      <c r="Z2037" s="4"/>
    </row>
    <row r="2038" spans="1:26" x14ac:dyDescent="0.25">
      <c r="A2038" s="34">
        <v>98</v>
      </c>
      <c r="B2038" s="31">
        <v>98</v>
      </c>
      <c r="C2038" s="4" t="s">
        <v>4013</v>
      </c>
      <c r="D2038" s="4" t="s">
        <v>4003</v>
      </c>
      <c r="E2038" s="4" t="s">
        <v>3847</v>
      </c>
      <c r="F2038" s="4" t="s">
        <v>3636</v>
      </c>
      <c r="G2038" s="5" t="s">
        <v>4014</v>
      </c>
      <c r="H2038" s="5" t="s">
        <v>4015</v>
      </c>
      <c r="I2038" s="24">
        <v>324.83999999999997</v>
      </c>
      <c r="J2038" s="24">
        <v>212.63</v>
      </c>
      <c r="K2038" s="24">
        <v>74.62</v>
      </c>
      <c r="M2038" s="24">
        <v>2.87</v>
      </c>
      <c r="N2038" s="24">
        <v>4</v>
      </c>
      <c r="O2038" s="24">
        <v>2.36</v>
      </c>
      <c r="P2038" s="24">
        <v>3.51</v>
      </c>
      <c r="R2038" s="24">
        <v>2.08</v>
      </c>
      <c r="T2038" s="24">
        <v>21.44</v>
      </c>
      <c r="U2038" s="24">
        <v>1.24</v>
      </c>
      <c r="X2038" s="24">
        <f t="shared" si="74"/>
        <v>324.75</v>
      </c>
      <c r="Y2038" s="8">
        <f t="shared" si="75"/>
        <v>8.9999999999974989E-2</v>
      </c>
      <c r="Z2038" s="4"/>
    </row>
    <row r="2039" spans="1:26" x14ac:dyDescent="0.25">
      <c r="A2039" s="34">
        <v>31</v>
      </c>
      <c r="B2039" s="31">
        <v>31</v>
      </c>
      <c r="C2039" s="4" t="s">
        <v>3897</v>
      </c>
      <c r="D2039" s="4" t="s">
        <v>3897</v>
      </c>
      <c r="E2039" s="4" t="s">
        <v>3847</v>
      </c>
      <c r="F2039" s="4" t="s">
        <v>3636</v>
      </c>
      <c r="G2039" s="4" t="s">
        <v>3898</v>
      </c>
      <c r="H2039" s="4" t="s">
        <v>201</v>
      </c>
      <c r="I2039" s="24">
        <v>358.16</v>
      </c>
      <c r="J2039" s="24">
        <v>266.64999999999998</v>
      </c>
      <c r="K2039" s="24">
        <v>62.94</v>
      </c>
      <c r="M2039" s="24">
        <v>9.57</v>
      </c>
      <c r="N2039" s="24">
        <v>1.5</v>
      </c>
      <c r="O2039" s="24">
        <v>3</v>
      </c>
      <c r="P2039" s="24">
        <v>0.72</v>
      </c>
      <c r="Q2039" s="24">
        <v>0.6</v>
      </c>
      <c r="R2039" s="24">
        <v>9.44</v>
      </c>
      <c r="S2039" s="24">
        <v>2.14</v>
      </c>
      <c r="U2039" s="24">
        <v>1.6</v>
      </c>
      <c r="X2039" s="24">
        <f t="shared" si="74"/>
        <v>358.16</v>
      </c>
      <c r="Y2039" s="8">
        <f t="shared" si="75"/>
        <v>0</v>
      </c>
      <c r="Z2039" s="4"/>
    </row>
    <row r="2040" spans="1:26" x14ac:dyDescent="0.25">
      <c r="A2040" s="34">
        <v>38</v>
      </c>
      <c r="B2040" s="31">
        <v>38</v>
      </c>
      <c r="C2040" s="4" t="s">
        <v>3910</v>
      </c>
      <c r="D2040" s="4" t="s">
        <v>3904</v>
      </c>
      <c r="E2040" s="4" t="s">
        <v>3847</v>
      </c>
      <c r="F2040" s="4" t="s">
        <v>3636</v>
      </c>
      <c r="G2040" s="4" t="s">
        <v>3911</v>
      </c>
      <c r="H2040" s="4" t="s">
        <v>441</v>
      </c>
      <c r="I2040" s="24">
        <v>810.2</v>
      </c>
      <c r="J2040" s="24">
        <v>378.53</v>
      </c>
      <c r="K2040" s="24">
        <v>19.309999999999999</v>
      </c>
      <c r="N2040" s="24">
        <v>16.64</v>
      </c>
      <c r="O2040" s="24">
        <v>2.4300000000000002</v>
      </c>
      <c r="P2040" s="24">
        <v>3.88</v>
      </c>
      <c r="Q2040" s="24">
        <v>1.28</v>
      </c>
      <c r="R2040" s="24">
        <v>13.72</v>
      </c>
      <c r="S2040" s="24">
        <v>1.86</v>
      </c>
      <c r="T2040" s="24">
        <v>372.55</v>
      </c>
      <c r="X2040" s="24">
        <f t="shared" si="74"/>
        <v>810.2</v>
      </c>
      <c r="Y2040" s="8">
        <f t="shared" si="75"/>
        <v>0</v>
      </c>
      <c r="Z2040" s="4"/>
    </row>
    <row r="2041" spans="1:26" x14ac:dyDescent="0.25">
      <c r="A2041" s="34">
        <v>53</v>
      </c>
      <c r="B2041" s="31">
        <v>53</v>
      </c>
      <c r="C2041" s="4" t="s">
        <v>3942</v>
      </c>
      <c r="D2041" s="4" t="s">
        <v>3938</v>
      </c>
      <c r="E2041" s="4" t="s">
        <v>3847</v>
      </c>
      <c r="F2041" s="4" t="s">
        <v>3636</v>
      </c>
      <c r="G2041" s="4" t="s">
        <v>15343</v>
      </c>
      <c r="H2041" s="4" t="s">
        <v>374</v>
      </c>
      <c r="I2041" s="24">
        <v>753.32</v>
      </c>
      <c r="J2041" s="24">
        <v>461.03</v>
      </c>
      <c r="K2041" s="24">
        <v>15</v>
      </c>
      <c r="O2041" s="24">
        <v>12</v>
      </c>
      <c r="R2041" s="24">
        <v>1</v>
      </c>
      <c r="T2041" s="24">
        <v>244.29</v>
      </c>
      <c r="X2041" s="24">
        <f t="shared" si="74"/>
        <v>733.31999999999994</v>
      </c>
      <c r="Y2041" s="8">
        <f t="shared" si="75"/>
        <v>20.000000000000114</v>
      </c>
      <c r="Z2041" s="4"/>
    </row>
    <row r="2042" spans="1:26" x14ac:dyDescent="0.25">
      <c r="A2042" s="34">
        <v>82</v>
      </c>
      <c r="B2042" s="31">
        <v>82</v>
      </c>
      <c r="C2042" s="4" t="s">
        <v>3985</v>
      </c>
      <c r="D2042" s="4" t="s">
        <v>3980</v>
      </c>
      <c r="E2042" s="4" t="s">
        <v>3847</v>
      </c>
      <c r="F2042" s="4" t="s">
        <v>3636</v>
      </c>
      <c r="G2042" s="5" t="s">
        <v>3986</v>
      </c>
      <c r="H2042" s="4" t="s">
        <v>154</v>
      </c>
      <c r="I2042" s="24">
        <v>242.86</v>
      </c>
      <c r="J2042" s="24">
        <v>114.16</v>
      </c>
      <c r="M2042" s="24">
        <v>2</v>
      </c>
      <c r="O2042" s="24">
        <v>3</v>
      </c>
      <c r="R2042" s="24">
        <v>1</v>
      </c>
      <c r="T2042" s="24">
        <v>127.7</v>
      </c>
      <c r="X2042" s="24">
        <f t="shared" si="74"/>
        <v>247.86</v>
      </c>
      <c r="Y2042" s="8">
        <f t="shared" si="75"/>
        <v>-5</v>
      </c>
      <c r="Z2042" s="4"/>
    </row>
    <row r="2043" spans="1:26" x14ac:dyDescent="0.25">
      <c r="A2043" s="34">
        <v>28</v>
      </c>
      <c r="B2043" s="31">
        <v>28</v>
      </c>
      <c r="C2043" s="4" t="s">
        <v>490</v>
      </c>
      <c r="D2043" s="4" t="s">
        <v>3889</v>
      </c>
      <c r="E2043" s="4" t="s">
        <v>3847</v>
      </c>
      <c r="F2043" s="4" t="s">
        <v>3636</v>
      </c>
      <c r="G2043" s="5" t="s">
        <v>3894</v>
      </c>
      <c r="H2043" s="4" t="s">
        <v>230</v>
      </c>
      <c r="I2043" s="24">
        <v>154.53</v>
      </c>
      <c r="J2043" s="24">
        <v>100.95</v>
      </c>
      <c r="K2043" s="24">
        <v>31.18</v>
      </c>
      <c r="L2043" s="24">
        <v>8.4</v>
      </c>
      <c r="M2043" s="24">
        <v>2</v>
      </c>
      <c r="N2043" s="24">
        <v>1.68</v>
      </c>
      <c r="O2043" s="24">
        <v>5</v>
      </c>
      <c r="P2043" s="24">
        <v>0.5</v>
      </c>
      <c r="Q2043" s="24">
        <v>2.41</v>
      </c>
      <c r="X2043" s="24">
        <f t="shared" si="74"/>
        <v>152.12</v>
      </c>
      <c r="Y2043" s="8">
        <f t="shared" si="75"/>
        <v>2.4099999999999966</v>
      </c>
      <c r="Z2043" s="4"/>
    </row>
    <row r="2044" spans="1:26" x14ac:dyDescent="0.25">
      <c r="A2044" s="34">
        <v>78</v>
      </c>
      <c r="B2044" s="31">
        <v>78</v>
      </c>
      <c r="C2044" s="4" t="s">
        <v>3979</v>
      </c>
      <c r="D2044" s="4" t="s">
        <v>3980</v>
      </c>
      <c r="E2044" s="4" t="s">
        <v>3847</v>
      </c>
      <c r="F2044" s="4" t="s">
        <v>3636</v>
      </c>
      <c r="G2044" s="5" t="s">
        <v>3981</v>
      </c>
      <c r="H2044" s="4" t="s">
        <v>245</v>
      </c>
      <c r="I2044" s="24">
        <v>150.19999999999999</v>
      </c>
      <c r="J2044" s="24">
        <v>142.19999999999999</v>
      </c>
      <c r="M2044" s="24">
        <v>2</v>
      </c>
      <c r="O2044" s="24">
        <v>4</v>
      </c>
      <c r="R2044" s="24">
        <v>1</v>
      </c>
      <c r="X2044" s="24">
        <f t="shared" si="74"/>
        <v>149.19999999999999</v>
      </c>
      <c r="Y2044" s="8">
        <f t="shared" si="75"/>
        <v>1</v>
      </c>
      <c r="Z2044" s="4"/>
    </row>
    <row r="2045" spans="1:26" x14ac:dyDescent="0.25">
      <c r="A2045" s="34">
        <v>83</v>
      </c>
      <c r="B2045" s="31">
        <v>83</v>
      </c>
      <c r="C2045" s="4" t="s">
        <v>3987</v>
      </c>
      <c r="D2045" s="4" t="s">
        <v>3980</v>
      </c>
      <c r="E2045" s="4" t="s">
        <v>3847</v>
      </c>
      <c r="F2045" s="4" t="s">
        <v>3636</v>
      </c>
      <c r="G2045" s="5" t="s">
        <v>3981</v>
      </c>
      <c r="H2045" s="4" t="s">
        <v>39</v>
      </c>
      <c r="I2045" s="24">
        <v>265.2</v>
      </c>
      <c r="K2045" s="24">
        <v>6.5</v>
      </c>
      <c r="T2045" s="24">
        <v>258.7</v>
      </c>
      <c r="X2045" s="24">
        <f t="shared" si="74"/>
        <v>265.2</v>
      </c>
      <c r="Y2045" s="8">
        <f t="shared" si="75"/>
        <v>0</v>
      </c>
      <c r="Z2045" s="4"/>
    </row>
    <row r="2046" spans="1:26" x14ac:dyDescent="0.25">
      <c r="A2046" s="34">
        <v>84</v>
      </c>
      <c r="B2046" s="31">
        <v>84</v>
      </c>
      <c r="C2046" s="4" t="s">
        <v>3988</v>
      </c>
      <c r="D2046" s="4" t="s">
        <v>3980</v>
      </c>
      <c r="E2046" s="4" t="s">
        <v>3847</v>
      </c>
      <c r="F2046" s="4" t="s">
        <v>3636</v>
      </c>
      <c r="G2046" s="5" t="s">
        <v>3981</v>
      </c>
      <c r="H2046" s="4" t="s">
        <v>245</v>
      </c>
      <c r="I2046" s="24">
        <v>206</v>
      </c>
      <c r="J2046" s="24">
        <v>174</v>
      </c>
      <c r="K2046" s="24">
        <v>32</v>
      </c>
      <c r="X2046" s="24">
        <f t="shared" si="74"/>
        <v>206</v>
      </c>
      <c r="Y2046" s="8">
        <f t="shared" si="75"/>
        <v>0</v>
      </c>
      <c r="Z2046" s="4"/>
    </row>
    <row r="2047" spans="1:26" x14ac:dyDescent="0.25">
      <c r="A2047" s="34">
        <v>85</v>
      </c>
      <c r="B2047" s="31">
        <v>85</v>
      </c>
      <c r="C2047" s="4" t="s">
        <v>3989</v>
      </c>
      <c r="D2047" s="4" t="s">
        <v>3980</v>
      </c>
      <c r="E2047" s="4" t="s">
        <v>3847</v>
      </c>
      <c r="F2047" s="4" t="s">
        <v>3636</v>
      </c>
      <c r="G2047" s="5" t="s">
        <v>3981</v>
      </c>
      <c r="H2047" s="4" t="s">
        <v>245</v>
      </c>
      <c r="I2047" s="24">
        <v>90.37</v>
      </c>
      <c r="J2047" s="24">
        <v>88.07</v>
      </c>
      <c r="K2047" s="24">
        <v>2.2999999999999998</v>
      </c>
      <c r="X2047" s="24">
        <f t="shared" si="74"/>
        <v>90.36999999999999</v>
      </c>
      <c r="Y2047" s="8">
        <f t="shared" si="75"/>
        <v>0</v>
      </c>
      <c r="Z2047" s="4"/>
    </row>
    <row r="2048" spans="1:26" x14ac:dyDescent="0.25">
      <c r="A2048" s="34">
        <v>87</v>
      </c>
      <c r="B2048" s="31">
        <v>87</v>
      </c>
      <c r="C2048" s="4" t="s">
        <v>3991</v>
      </c>
      <c r="D2048" s="4" t="s">
        <v>3980</v>
      </c>
      <c r="E2048" s="4" t="s">
        <v>3847</v>
      </c>
      <c r="F2048" s="4" t="s">
        <v>3636</v>
      </c>
      <c r="G2048" s="5" t="s">
        <v>3981</v>
      </c>
      <c r="H2048" s="4" t="s">
        <v>39</v>
      </c>
      <c r="I2048" s="24">
        <v>250.34</v>
      </c>
      <c r="J2048" s="24">
        <v>200</v>
      </c>
      <c r="K2048" s="24">
        <v>50.34</v>
      </c>
      <c r="X2048" s="24">
        <f t="shared" si="74"/>
        <v>250.34</v>
      </c>
      <c r="Y2048" s="8">
        <f t="shared" si="75"/>
        <v>0</v>
      </c>
      <c r="Z2048" s="4"/>
    </row>
    <row r="2049" spans="1:26" x14ac:dyDescent="0.25">
      <c r="A2049" s="34">
        <v>96</v>
      </c>
      <c r="B2049" s="31">
        <v>96</v>
      </c>
      <c r="C2049" s="4" t="s">
        <v>4011</v>
      </c>
      <c r="D2049" s="4" t="s">
        <v>4003</v>
      </c>
      <c r="E2049" s="4" t="s">
        <v>3847</v>
      </c>
      <c r="F2049" s="4" t="s">
        <v>3636</v>
      </c>
      <c r="G2049" s="5" t="s">
        <v>3981</v>
      </c>
      <c r="H2049" s="4" t="s">
        <v>39</v>
      </c>
      <c r="I2049" s="24">
        <v>250</v>
      </c>
      <c r="J2049" s="24">
        <v>200</v>
      </c>
      <c r="K2049" s="24">
        <v>50</v>
      </c>
      <c r="X2049" s="24">
        <f t="shared" si="74"/>
        <v>250</v>
      </c>
      <c r="Y2049" s="8">
        <f t="shared" si="75"/>
        <v>0</v>
      </c>
      <c r="Z2049" s="4"/>
    </row>
    <row r="2050" spans="1:26" x14ac:dyDescent="0.25">
      <c r="A2050" s="34">
        <v>97</v>
      </c>
      <c r="B2050" s="31">
        <v>97</v>
      </c>
      <c r="C2050" s="4" t="s">
        <v>4012</v>
      </c>
      <c r="D2050" s="4" t="s">
        <v>4003</v>
      </c>
      <c r="E2050" s="4" t="s">
        <v>3847</v>
      </c>
      <c r="F2050" s="4" t="s">
        <v>3636</v>
      </c>
      <c r="G2050" s="5" t="s">
        <v>3981</v>
      </c>
      <c r="H2050" s="4" t="s">
        <v>1797</v>
      </c>
      <c r="I2050" s="24">
        <v>307.5</v>
      </c>
      <c r="J2050" s="24">
        <v>305</v>
      </c>
      <c r="K2050" s="24">
        <v>2.5</v>
      </c>
      <c r="X2050" s="24">
        <f t="shared" si="74"/>
        <v>307.5</v>
      </c>
      <c r="Y2050" s="8">
        <f t="shared" si="75"/>
        <v>0</v>
      </c>
      <c r="Z2050" s="4"/>
    </row>
    <row r="2051" spans="1:26" x14ac:dyDescent="0.25">
      <c r="A2051" s="34">
        <v>25</v>
      </c>
      <c r="B2051" s="31">
        <v>25</v>
      </c>
      <c r="C2051" s="4" t="s">
        <v>3888</v>
      </c>
      <c r="D2051" s="4" t="s">
        <v>3889</v>
      </c>
      <c r="E2051" s="4" t="s">
        <v>3847</v>
      </c>
      <c r="F2051" s="4" t="s">
        <v>3636</v>
      </c>
      <c r="G2051" s="4" t="s">
        <v>3890</v>
      </c>
      <c r="H2051" s="4" t="s">
        <v>540</v>
      </c>
      <c r="I2051" s="24">
        <v>403.12</v>
      </c>
      <c r="J2051" s="24">
        <v>263.2</v>
      </c>
      <c r="K2051" s="24">
        <v>36.58</v>
      </c>
      <c r="O2051" s="24">
        <v>26.6</v>
      </c>
      <c r="P2051" s="24">
        <v>2</v>
      </c>
      <c r="R2051" s="24">
        <v>1.89</v>
      </c>
      <c r="S2051" s="24">
        <v>1.45</v>
      </c>
      <c r="T2051" s="24">
        <v>71.400000000000006</v>
      </c>
      <c r="X2051" s="24">
        <f t="shared" si="74"/>
        <v>403.12</v>
      </c>
      <c r="Y2051" s="8">
        <f t="shared" si="75"/>
        <v>0</v>
      </c>
      <c r="Z2051" s="4"/>
    </row>
    <row r="2052" spans="1:26" x14ac:dyDescent="0.25">
      <c r="A2052" s="34">
        <v>27</v>
      </c>
      <c r="B2052" s="31">
        <v>27</v>
      </c>
      <c r="C2052" s="4" t="s">
        <v>3892</v>
      </c>
      <c r="D2052" s="4" t="s">
        <v>3889</v>
      </c>
      <c r="E2052" s="4" t="s">
        <v>3847</v>
      </c>
      <c r="F2052" s="4" t="s">
        <v>3636</v>
      </c>
      <c r="G2052" s="4" t="s">
        <v>3893</v>
      </c>
      <c r="H2052" s="4" t="s">
        <v>580</v>
      </c>
      <c r="I2052" s="24">
        <v>115.17</v>
      </c>
      <c r="J2052" s="24">
        <v>99.67</v>
      </c>
      <c r="K2052" s="24">
        <v>5</v>
      </c>
      <c r="M2052" s="24">
        <v>2.5</v>
      </c>
      <c r="N2052" s="24">
        <v>1.5</v>
      </c>
      <c r="O2052" s="24">
        <v>3</v>
      </c>
      <c r="P2052" s="24">
        <v>1.2</v>
      </c>
      <c r="Q2052" s="24">
        <v>2.2999999999999998</v>
      </c>
      <c r="X2052" s="24">
        <f t="shared" si="74"/>
        <v>115.17</v>
      </c>
      <c r="Y2052" s="8">
        <f t="shared" si="75"/>
        <v>0</v>
      </c>
      <c r="Z2052" s="4"/>
    </row>
    <row r="2053" spans="1:26" x14ac:dyDescent="0.25">
      <c r="A2053" s="34">
        <v>29</v>
      </c>
      <c r="B2053" s="31">
        <v>29</v>
      </c>
      <c r="C2053" s="4" t="s">
        <v>3895</v>
      </c>
      <c r="D2053" s="4" t="s">
        <v>3889</v>
      </c>
      <c r="E2053" s="4" t="s">
        <v>3847</v>
      </c>
      <c r="F2053" s="4" t="s">
        <v>3636</v>
      </c>
      <c r="G2053" s="4" t="s">
        <v>3893</v>
      </c>
      <c r="H2053" s="4" t="s">
        <v>13</v>
      </c>
      <c r="I2053" s="24">
        <v>235.72</v>
      </c>
      <c r="J2053" s="24">
        <v>212.2</v>
      </c>
      <c r="K2053" s="24">
        <v>13.8</v>
      </c>
      <c r="L2053" s="24">
        <v>6.72</v>
      </c>
      <c r="Q2053" s="24">
        <v>3</v>
      </c>
      <c r="X2053" s="24">
        <f t="shared" si="74"/>
        <v>235.72</v>
      </c>
      <c r="Y2053" s="8">
        <f t="shared" si="75"/>
        <v>0</v>
      </c>
      <c r="Z2053" s="4"/>
    </row>
    <row r="2054" spans="1:26" x14ac:dyDescent="0.25">
      <c r="A2054" s="34">
        <v>56</v>
      </c>
      <c r="B2054" s="31">
        <v>56</v>
      </c>
      <c r="C2054" s="4" t="s">
        <v>3945</v>
      </c>
      <c r="D2054" s="4" t="s">
        <v>3889</v>
      </c>
      <c r="E2054" s="4" t="s">
        <v>3847</v>
      </c>
      <c r="F2054" s="4" t="s">
        <v>3636</v>
      </c>
      <c r="G2054" s="4" t="s">
        <v>3893</v>
      </c>
      <c r="H2054" s="4" t="s">
        <v>358</v>
      </c>
      <c r="I2054" s="24">
        <v>939.65</v>
      </c>
      <c r="J2054" s="24">
        <v>502.75</v>
      </c>
      <c r="K2054" s="24">
        <v>28</v>
      </c>
      <c r="P2054" s="24">
        <v>4.9000000000000004</v>
      </c>
      <c r="T2054" s="24">
        <v>404</v>
      </c>
      <c r="X2054" s="24">
        <f t="shared" si="74"/>
        <v>939.65</v>
      </c>
      <c r="Y2054" s="8">
        <f t="shared" si="75"/>
        <v>0</v>
      </c>
      <c r="Z2054" s="4"/>
    </row>
    <row r="2055" spans="1:26" x14ac:dyDescent="0.25">
      <c r="A2055" s="34">
        <v>55</v>
      </c>
      <c r="B2055" s="31">
        <v>55</v>
      </c>
      <c r="C2055" s="4" t="s">
        <v>3944</v>
      </c>
      <c r="D2055" s="4" t="s">
        <v>3889</v>
      </c>
      <c r="E2055" s="4" t="s">
        <v>3847</v>
      </c>
      <c r="F2055" s="4" t="s">
        <v>3636</v>
      </c>
      <c r="G2055" s="4" t="s">
        <v>15344</v>
      </c>
      <c r="H2055" s="4" t="s">
        <v>13</v>
      </c>
      <c r="I2055" s="24">
        <v>285.92</v>
      </c>
      <c r="J2055" s="24">
        <v>165.5</v>
      </c>
      <c r="K2055" s="24">
        <v>15.92</v>
      </c>
      <c r="N2055" s="24">
        <v>2</v>
      </c>
      <c r="O2055" s="24">
        <v>4</v>
      </c>
      <c r="P2055" s="24">
        <v>1</v>
      </c>
      <c r="Q2055" s="24">
        <v>4.5</v>
      </c>
      <c r="R2055" s="24">
        <v>1</v>
      </c>
      <c r="T2055" s="24">
        <v>92</v>
      </c>
      <c r="X2055" s="24">
        <f t="shared" si="74"/>
        <v>285.91999999999996</v>
      </c>
      <c r="Y2055" s="8">
        <f t="shared" si="75"/>
        <v>0</v>
      </c>
      <c r="Z2055" s="4"/>
    </row>
    <row r="2056" spans="1:26" x14ac:dyDescent="0.25">
      <c r="A2056" s="34">
        <v>68</v>
      </c>
      <c r="B2056" s="31">
        <v>68</v>
      </c>
      <c r="C2056" s="4" t="s">
        <v>3965</v>
      </c>
      <c r="D2056" s="4" t="s">
        <v>3962</v>
      </c>
      <c r="E2056" s="4" t="s">
        <v>3847</v>
      </c>
      <c r="F2056" s="4" t="s">
        <v>3636</v>
      </c>
      <c r="G2056" s="5" t="s">
        <v>3966</v>
      </c>
      <c r="H2056" s="4" t="s">
        <v>237</v>
      </c>
      <c r="I2056" s="24">
        <v>538</v>
      </c>
      <c r="J2056" s="24">
        <v>346</v>
      </c>
      <c r="K2056" s="24">
        <v>54.45</v>
      </c>
      <c r="L2056" s="24">
        <v>13.4</v>
      </c>
      <c r="M2056" s="24">
        <v>6</v>
      </c>
      <c r="O2056" s="24">
        <v>4</v>
      </c>
      <c r="R2056" s="24">
        <v>2.5</v>
      </c>
      <c r="T2056" s="24">
        <v>111.65</v>
      </c>
      <c r="X2056" s="24">
        <f t="shared" si="74"/>
        <v>538</v>
      </c>
      <c r="Y2056" s="8">
        <f t="shared" si="75"/>
        <v>0</v>
      </c>
      <c r="Z2056" s="4"/>
    </row>
    <row r="2057" spans="1:26" x14ac:dyDescent="0.25">
      <c r="A2057" s="34">
        <v>69</v>
      </c>
      <c r="B2057" s="31">
        <v>69</v>
      </c>
      <c r="C2057" s="4" t="s">
        <v>3967</v>
      </c>
      <c r="D2057" s="4" t="s">
        <v>3962</v>
      </c>
      <c r="E2057" s="4" t="s">
        <v>3847</v>
      </c>
      <c r="F2057" s="4" t="s">
        <v>3636</v>
      </c>
      <c r="G2057" s="5" t="s">
        <v>3966</v>
      </c>
      <c r="H2057" s="4" t="s">
        <v>237</v>
      </c>
      <c r="I2057" s="24">
        <v>159.5</v>
      </c>
      <c r="J2057" s="24">
        <v>110.5</v>
      </c>
      <c r="K2057" s="24">
        <v>12</v>
      </c>
      <c r="L2057" s="24">
        <v>6</v>
      </c>
      <c r="O2057" s="24">
        <v>5</v>
      </c>
      <c r="P2057" s="24">
        <v>20</v>
      </c>
      <c r="Q2057" s="24">
        <v>3</v>
      </c>
      <c r="X2057" s="24">
        <f t="shared" si="74"/>
        <v>156.5</v>
      </c>
      <c r="Y2057" s="8">
        <f t="shared" si="75"/>
        <v>3</v>
      </c>
      <c r="Z2057" s="4"/>
    </row>
    <row r="2058" spans="1:26" x14ac:dyDescent="0.25">
      <c r="A2058" s="34">
        <v>71</v>
      </c>
      <c r="B2058" s="31">
        <v>71</v>
      </c>
      <c r="C2058" s="4" t="s">
        <v>3969</v>
      </c>
      <c r="D2058" s="4" t="s">
        <v>3962</v>
      </c>
      <c r="E2058" s="4" t="s">
        <v>3847</v>
      </c>
      <c r="F2058" s="4" t="s">
        <v>3636</v>
      </c>
      <c r="G2058" s="5" t="s">
        <v>3966</v>
      </c>
      <c r="H2058" s="4" t="s">
        <v>39</v>
      </c>
      <c r="I2058" s="24">
        <v>522</v>
      </c>
      <c r="J2058" s="24">
        <v>288.5</v>
      </c>
      <c r="K2058" s="24">
        <v>32.54</v>
      </c>
      <c r="M2058" s="24">
        <v>7.53</v>
      </c>
      <c r="O2058" s="24">
        <v>7.6</v>
      </c>
      <c r="R2058" s="24">
        <v>4.5</v>
      </c>
      <c r="T2058" s="24">
        <v>181.34</v>
      </c>
      <c r="X2058" s="24">
        <f t="shared" si="74"/>
        <v>522.01</v>
      </c>
      <c r="Y2058" s="8">
        <f t="shared" si="75"/>
        <v>-9.9999999999909051E-3</v>
      </c>
      <c r="Z2058" s="4"/>
    </row>
    <row r="2059" spans="1:26" x14ac:dyDescent="0.25">
      <c r="A2059" s="34">
        <v>74</v>
      </c>
      <c r="B2059" s="31">
        <v>74</v>
      </c>
      <c r="C2059" s="4" t="s">
        <v>3972</v>
      </c>
      <c r="D2059" s="4" t="s">
        <v>3962</v>
      </c>
      <c r="E2059" s="4" t="s">
        <v>3847</v>
      </c>
      <c r="F2059" s="4" t="s">
        <v>3636</v>
      </c>
      <c r="G2059" s="5" t="s">
        <v>3966</v>
      </c>
      <c r="H2059" s="4" t="s">
        <v>39</v>
      </c>
      <c r="I2059" s="24">
        <v>447</v>
      </c>
      <c r="J2059" s="24">
        <v>323</v>
      </c>
      <c r="K2059" s="24">
        <v>24.4</v>
      </c>
      <c r="L2059" s="24">
        <v>30</v>
      </c>
      <c r="M2059" s="24">
        <v>3</v>
      </c>
      <c r="O2059" s="24">
        <v>2</v>
      </c>
      <c r="Q2059" s="24">
        <v>4</v>
      </c>
      <c r="R2059" s="24">
        <v>10</v>
      </c>
      <c r="T2059" s="24">
        <v>50.6</v>
      </c>
      <c r="X2059" s="24">
        <f t="shared" si="74"/>
        <v>447</v>
      </c>
      <c r="Y2059" s="8">
        <f t="shared" si="75"/>
        <v>0</v>
      </c>
      <c r="Z2059" s="4"/>
    </row>
    <row r="2060" spans="1:26" x14ac:dyDescent="0.25">
      <c r="A2060" s="34">
        <v>33</v>
      </c>
      <c r="B2060" s="31">
        <v>33</v>
      </c>
      <c r="C2060" s="4" t="s">
        <v>3901</v>
      </c>
      <c r="D2060" s="4" t="s">
        <v>3897</v>
      </c>
      <c r="E2060" s="4" t="s">
        <v>3847</v>
      </c>
      <c r="F2060" s="4" t="s">
        <v>3636</v>
      </c>
      <c r="G2060" s="4" t="s">
        <v>15345</v>
      </c>
      <c r="H2060" s="4"/>
      <c r="I2060" s="24">
        <v>93.89</v>
      </c>
      <c r="J2060" s="24">
        <v>89.1</v>
      </c>
      <c r="N2060" s="24">
        <v>2.19</v>
      </c>
      <c r="O2060" s="24">
        <v>0.95</v>
      </c>
      <c r="R2060" s="24">
        <v>1.65</v>
      </c>
      <c r="X2060" s="24">
        <f t="shared" si="74"/>
        <v>93.89</v>
      </c>
      <c r="Y2060" s="8">
        <f t="shared" si="75"/>
        <v>0</v>
      </c>
      <c r="Z2060" s="4"/>
    </row>
    <row r="2061" spans="1:26" x14ac:dyDescent="0.25">
      <c r="A2061" s="34">
        <v>47</v>
      </c>
      <c r="B2061" s="31">
        <v>47</v>
      </c>
      <c r="C2061" s="4" t="s">
        <v>3928</v>
      </c>
      <c r="D2061" s="4" t="s">
        <v>3928</v>
      </c>
      <c r="E2061" s="4" t="s">
        <v>3847</v>
      </c>
      <c r="F2061" s="4" t="s">
        <v>3636</v>
      </c>
      <c r="G2061" s="4" t="s">
        <v>3929</v>
      </c>
      <c r="H2061" s="4" t="s">
        <v>265</v>
      </c>
      <c r="I2061" s="24">
        <v>283</v>
      </c>
      <c r="J2061" s="24">
        <v>103.91</v>
      </c>
      <c r="K2061" s="24">
        <v>6.5</v>
      </c>
      <c r="M2061" s="24">
        <v>2</v>
      </c>
      <c r="N2061" s="24">
        <v>16.5</v>
      </c>
      <c r="O2061" s="24">
        <v>1</v>
      </c>
      <c r="R2061" s="24">
        <v>0.98</v>
      </c>
      <c r="T2061" s="24">
        <v>152.11000000000001</v>
      </c>
      <c r="X2061" s="24">
        <f t="shared" si="74"/>
        <v>283</v>
      </c>
      <c r="Y2061" s="8">
        <f t="shared" si="75"/>
        <v>0</v>
      </c>
      <c r="Z2061" s="4"/>
    </row>
    <row r="2062" spans="1:26" ht="30" x14ac:dyDescent="0.25">
      <c r="A2062" s="34">
        <v>50</v>
      </c>
      <c r="B2062" s="31">
        <v>50</v>
      </c>
      <c r="C2062" s="4" t="s">
        <v>3933</v>
      </c>
      <c r="D2062" s="4" t="s">
        <v>3934</v>
      </c>
      <c r="E2062" s="4" t="s">
        <v>3847</v>
      </c>
      <c r="F2062" s="4" t="s">
        <v>3636</v>
      </c>
      <c r="G2062" s="5" t="s">
        <v>3935</v>
      </c>
      <c r="H2062" s="5" t="s">
        <v>3936</v>
      </c>
      <c r="I2062" s="24">
        <v>144.30000000000001</v>
      </c>
      <c r="J2062" s="24">
        <v>59</v>
      </c>
      <c r="K2062" s="24">
        <v>39.299999999999997</v>
      </c>
      <c r="L2062" s="24">
        <v>11</v>
      </c>
      <c r="O2062" s="24">
        <v>2</v>
      </c>
      <c r="Q2062" s="24">
        <v>22</v>
      </c>
      <c r="T2062" s="24">
        <v>11</v>
      </c>
      <c r="X2062" s="24">
        <f t="shared" si="74"/>
        <v>144.30000000000001</v>
      </c>
      <c r="Y2062" s="8">
        <f t="shared" si="75"/>
        <v>0</v>
      </c>
      <c r="Z2062" s="4"/>
    </row>
    <row r="2063" spans="1:26" ht="30" x14ac:dyDescent="0.25">
      <c r="A2063" s="34">
        <v>6</v>
      </c>
      <c r="B2063" s="31">
        <v>6</v>
      </c>
      <c r="C2063" s="4" t="s">
        <v>3857</v>
      </c>
      <c r="D2063" s="4" t="s">
        <v>3846</v>
      </c>
      <c r="E2063" s="4" t="s">
        <v>3847</v>
      </c>
      <c r="F2063" s="4" t="s">
        <v>3636</v>
      </c>
      <c r="G2063" s="4" t="s">
        <v>3858</v>
      </c>
      <c r="H2063" s="5" t="s">
        <v>3859</v>
      </c>
      <c r="I2063" s="24">
        <v>374.86</v>
      </c>
      <c r="J2063" s="24">
        <v>240.79</v>
      </c>
      <c r="K2063" s="24">
        <v>26.51</v>
      </c>
      <c r="M2063" s="24">
        <v>0.51</v>
      </c>
      <c r="N2063" s="24">
        <v>28.75</v>
      </c>
      <c r="O2063" s="24">
        <v>4.57</v>
      </c>
      <c r="P2063" s="24">
        <v>6.34</v>
      </c>
      <c r="R2063" s="24">
        <v>5</v>
      </c>
      <c r="S2063" s="24">
        <v>0.41</v>
      </c>
      <c r="T2063" s="24">
        <v>61.98</v>
      </c>
      <c r="X2063" s="24">
        <f t="shared" si="74"/>
        <v>374.86</v>
      </c>
      <c r="Y2063" s="8">
        <f t="shared" si="75"/>
        <v>0</v>
      </c>
      <c r="Z2063" s="4"/>
    </row>
    <row r="2064" spans="1:26" x14ac:dyDescent="0.25">
      <c r="A2064" s="34">
        <v>10</v>
      </c>
      <c r="B2064" s="31">
        <v>10</v>
      </c>
      <c r="C2064" s="4" t="s">
        <v>3866</v>
      </c>
      <c r="D2064" s="4" t="s">
        <v>3846</v>
      </c>
      <c r="E2064" s="4" t="s">
        <v>3847</v>
      </c>
      <c r="F2064" s="4" t="s">
        <v>3636</v>
      </c>
      <c r="G2064" s="4" t="s">
        <v>3858</v>
      </c>
      <c r="H2064" s="4" t="s">
        <v>2118</v>
      </c>
      <c r="I2064" s="24">
        <v>295.32</v>
      </c>
      <c r="J2064" s="24">
        <v>190</v>
      </c>
      <c r="K2064" s="24">
        <v>1.1200000000000001</v>
      </c>
      <c r="N2064" s="24">
        <v>10.64</v>
      </c>
      <c r="O2064" s="24">
        <v>5</v>
      </c>
      <c r="Q2064" s="24">
        <v>0.56000000000000005</v>
      </c>
      <c r="R2064" s="24">
        <v>4.8</v>
      </c>
      <c r="S2064" s="24">
        <v>2</v>
      </c>
      <c r="T2064" s="24">
        <v>81.2</v>
      </c>
      <c r="X2064" s="24">
        <f t="shared" si="74"/>
        <v>295.32</v>
      </c>
      <c r="Y2064" s="8">
        <f t="shared" si="75"/>
        <v>0</v>
      </c>
      <c r="Z2064" s="4"/>
    </row>
    <row r="2065" spans="1:26" x14ac:dyDescent="0.25">
      <c r="A2065" s="34">
        <v>9</v>
      </c>
      <c r="B2065" s="31">
        <v>9</v>
      </c>
      <c r="C2065" s="4" t="s">
        <v>3864</v>
      </c>
      <c r="D2065" s="4" t="s">
        <v>3846</v>
      </c>
      <c r="E2065" s="4" t="s">
        <v>3847</v>
      </c>
      <c r="F2065" s="4" t="s">
        <v>3636</v>
      </c>
      <c r="G2065" s="4" t="s">
        <v>3865</v>
      </c>
      <c r="H2065" s="4" t="s">
        <v>580</v>
      </c>
      <c r="I2065" s="24">
        <v>349.44</v>
      </c>
      <c r="J2065" s="24">
        <v>272.72000000000003</v>
      </c>
      <c r="K2065" s="24">
        <v>11.2</v>
      </c>
      <c r="N2065" s="24">
        <v>4</v>
      </c>
      <c r="O2065" s="24">
        <v>5</v>
      </c>
      <c r="P2065" s="24">
        <v>7.28</v>
      </c>
      <c r="R2065" s="24">
        <v>6.36</v>
      </c>
      <c r="T2065" s="24">
        <v>42.88</v>
      </c>
      <c r="X2065" s="24">
        <f t="shared" si="74"/>
        <v>349.44</v>
      </c>
      <c r="Y2065" s="8">
        <f t="shared" si="75"/>
        <v>0</v>
      </c>
      <c r="Z2065" s="4"/>
    </row>
    <row r="2066" spans="1:26" x14ac:dyDescent="0.25">
      <c r="A2066" s="34">
        <v>35</v>
      </c>
      <c r="B2066" s="31">
        <v>35</v>
      </c>
      <c r="C2066" s="4" t="s">
        <v>3904</v>
      </c>
      <c r="D2066" s="4" t="s">
        <v>3904</v>
      </c>
      <c r="E2066" s="4" t="s">
        <v>3847</v>
      </c>
      <c r="F2066" s="4" t="s">
        <v>3636</v>
      </c>
      <c r="G2066" s="4" t="s">
        <v>3905</v>
      </c>
      <c r="H2066" s="4" t="s">
        <v>3234</v>
      </c>
      <c r="I2066" s="24">
        <v>1344</v>
      </c>
      <c r="J2066" s="24">
        <v>785</v>
      </c>
      <c r="K2066" s="24">
        <v>356</v>
      </c>
      <c r="N2066" s="24">
        <v>3.8</v>
      </c>
      <c r="O2066" s="24">
        <v>1.4</v>
      </c>
      <c r="P2066" s="24">
        <v>10</v>
      </c>
      <c r="Q2066" s="24">
        <v>7</v>
      </c>
      <c r="R2066" s="24">
        <v>5</v>
      </c>
      <c r="T2066" s="24">
        <v>138</v>
      </c>
      <c r="U2066" s="24">
        <v>37.799999999999997</v>
      </c>
      <c r="X2066" s="24">
        <f t="shared" si="74"/>
        <v>1344</v>
      </c>
      <c r="Y2066" s="8">
        <f t="shared" si="75"/>
        <v>0</v>
      </c>
      <c r="Z2066" s="4"/>
    </row>
    <row r="2067" spans="1:26" x14ac:dyDescent="0.25">
      <c r="A2067" s="34">
        <v>44</v>
      </c>
      <c r="B2067" s="31">
        <v>44</v>
      </c>
      <c r="C2067" s="4" t="s">
        <v>3922</v>
      </c>
      <c r="D2067" s="4" t="s">
        <v>3918</v>
      </c>
      <c r="E2067" s="4" t="s">
        <v>3847</v>
      </c>
      <c r="F2067" s="4" t="s">
        <v>3636</v>
      </c>
      <c r="G2067" s="4" t="s">
        <v>3905</v>
      </c>
      <c r="H2067" s="4" t="s">
        <v>3923</v>
      </c>
      <c r="I2067" s="24">
        <v>358.3</v>
      </c>
      <c r="J2067" s="24">
        <v>280.12</v>
      </c>
      <c r="K2067" s="24">
        <v>68.510000000000005</v>
      </c>
      <c r="M2067" s="24">
        <v>0.49</v>
      </c>
      <c r="O2067" s="24">
        <v>4.79</v>
      </c>
      <c r="Q2067" s="24">
        <v>2.39</v>
      </c>
      <c r="R2067" s="24">
        <v>2</v>
      </c>
      <c r="X2067" s="24">
        <f t="shared" si="74"/>
        <v>358.3</v>
      </c>
      <c r="Y2067" s="8">
        <f t="shared" si="75"/>
        <v>0</v>
      </c>
      <c r="Z2067" s="4"/>
    </row>
    <row r="2068" spans="1:26" x14ac:dyDescent="0.25">
      <c r="A2068" s="34">
        <v>57</v>
      </c>
      <c r="B2068" s="31">
        <v>57</v>
      </c>
      <c r="C2068" s="4" t="s">
        <v>3946</v>
      </c>
      <c r="D2068" s="4" t="s">
        <v>3889</v>
      </c>
      <c r="E2068" s="4" t="s">
        <v>3847</v>
      </c>
      <c r="F2068" s="4" t="s">
        <v>3636</v>
      </c>
      <c r="G2068" s="4" t="s">
        <v>3947</v>
      </c>
      <c r="H2068" s="4" t="s">
        <v>872</v>
      </c>
      <c r="I2068" s="24">
        <v>176.92</v>
      </c>
      <c r="J2068" s="24">
        <v>163.92</v>
      </c>
      <c r="K2068" s="24">
        <v>8</v>
      </c>
      <c r="N2068" s="24">
        <v>3</v>
      </c>
      <c r="P2068" s="24">
        <v>0.5</v>
      </c>
      <c r="U2068" s="24">
        <v>1.5</v>
      </c>
      <c r="X2068" s="24">
        <f t="shared" si="74"/>
        <v>176.92</v>
      </c>
      <c r="Y2068" s="8">
        <f t="shared" si="75"/>
        <v>0</v>
      </c>
      <c r="Z2068" s="4"/>
    </row>
    <row r="2069" spans="1:26" x14ac:dyDescent="0.25">
      <c r="A2069" s="34">
        <v>61</v>
      </c>
      <c r="B2069" s="31">
        <v>61</v>
      </c>
      <c r="C2069" s="4" t="s">
        <v>3954</v>
      </c>
      <c r="D2069" s="4" t="s">
        <v>3953</v>
      </c>
      <c r="E2069" s="4" t="s">
        <v>3847</v>
      </c>
      <c r="F2069" s="4" t="s">
        <v>3636</v>
      </c>
      <c r="G2069" s="4" t="s">
        <v>3947</v>
      </c>
      <c r="H2069" s="4" t="s">
        <v>358</v>
      </c>
      <c r="I2069" s="24">
        <v>361.18</v>
      </c>
      <c r="J2069" s="24">
        <v>273.82</v>
      </c>
      <c r="L2069" s="24">
        <v>56</v>
      </c>
      <c r="T2069" s="24">
        <v>31.36</v>
      </c>
      <c r="X2069" s="24">
        <f t="shared" si="74"/>
        <v>361.18</v>
      </c>
      <c r="Y2069" s="8">
        <f t="shared" si="75"/>
        <v>0</v>
      </c>
      <c r="Z2069" s="4"/>
    </row>
    <row r="2070" spans="1:26" x14ac:dyDescent="0.25">
      <c r="A2070" s="34">
        <v>66</v>
      </c>
      <c r="B2070" s="31">
        <v>66</v>
      </c>
      <c r="C2070" s="4" t="s">
        <v>3960</v>
      </c>
      <c r="D2070" s="4" t="s">
        <v>3955</v>
      </c>
      <c r="E2070" s="4" t="s">
        <v>3847</v>
      </c>
      <c r="F2070" s="4" t="s">
        <v>3636</v>
      </c>
      <c r="G2070" s="5" t="s">
        <v>3947</v>
      </c>
      <c r="H2070" s="4" t="s">
        <v>2140</v>
      </c>
      <c r="I2070" s="24">
        <v>404.88</v>
      </c>
      <c r="J2070" s="24">
        <v>100.8</v>
      </c>
      <c r="K2070" s="24">
        <v>14.68</v>
      </c>
      <c r="O2070" s="24">
        <v>1</v>
      </c>
      <c r="T2070" s="24">
        <v>288.39999999999998</v>
      </c>
      <c r="X2070" s="24">
        <f t="shared" si="74"/>
        <v>404.88</v>
      </c>
      <c r="Y2070" s="8">
        <f t="shared" si="75"/>
        <v>0</v>
      </c>
      <c r="Z2070" s="4"/>
    </row>
    <row r="2071" spans="1:26" x14ac:dyDescent="0.25">
      <c r="A2071" s="34">
        <v>65</v>
      </c>
      <c r="B2071" s="31">
        <v>65</v>
      </c>
      <c r="C2071" s="4" t="s">
        <v>3958</v>
      </c>
      <c r="D2071" s="4" t="s">
        <v>3955</v>
      </c>
      <c r="E2071" s="4" t="s">
        <v>3847</v>
      </c>
      <c r="F2071" s="4" t="s">
        <v>3636</v>
      </c>
      <c r="G2071" s="4" t="s">
        <v>3959</v>
      </c>
      <c r="H2071" s="4" t="s">
        <v>3498</v>
      </c>
      <c r="I2071" s="24">
        <v>1550</v>
      </c>
      <c r="J2071" s="24">
        <v>381.6</v>
      </c>
      <c r="K2071" s="24">
        <v>97</v>
      </c>
      <c r="M2071" s="24">
        <v>6</v>
      </c>
      <c r="O2071" s="24">
        <v>8</v>
      </c>
      <c r="Q2071" s="24">
        <v>36</v>
      </c>
      <c r="R2071" s="24">
        <v>3</v>
      </c>
      <c r="T2071" s="24">
        <v>1018.4</v>
      </c>
      <c r="X2071" s="24">
        <f t="shared" si="74"/>
        <v>1550</v>
      </c>
      <c r="Y2071" s="8">
        <f t="shared" si="75"/>
        <v>0</v>
      </c>
      <c r="Z2071" s="4"/>
    </row>
    <row r="2072" spans="1:26" x14ac:dyDescent="0.25">
      <c r="A2072" s="34">
        <v>8</v>
      </c>
      <c r="B2072" s="31">
        <v>8</v>
      </c>
      <c r="C2072" s="4" t="s">
        <v>3862</v>
      </c>
      <c r="D2072" s="4" t="s">
        <v>3846</v>
      </c>
      <c r="E2072" s="4" t="s">
        <v>3847</v>
      </c>
      <c r="F2072" s="4" t="s">
        <v>3636</v>
      </c>
      <c r="G2072" s="4" t="s">
        <v>3863</v>
      </c>
      <c r="H2072" s="4" t="s">
        <v>19</v>
      </c>
      <c r="I2072" s="24">
        <v>373.73</v>
      </c>
      <c r="J2072" s="24">
        <v>299.44</v>
      </c>
      <c r="K2072" s="24">
        <v>37.119999999999997</v>
      </c>
      <c r="M2072" s="24">
        <v>1.48</v>
      </c>
      <c r="N2072" s="24">
        <v>3</v>
      </c>
      <c r="O2072" s="24">
        <v>7</v>
      </c>
      <c r="P2072" s="24">
        <v>1</v>
      </c>
      <c r="Q2072" s="24">
        <v>3.12</v>
      </c>
      <c r="R2072" s="24">
        <v>3.84</v>
      </c>
      <c r="T2072" s="24">
        <v>12.96</v>
      </c>
      <c r="U2072" s="24">
        <v>4.7699999999999996</v>
      </c>
      <c r="X2072" s="24">
        <f t="shared" si="74"/>
        <v>373.72999999999996</v>
      </c>
      <c r="Y2072" s="8">
        <f t="shared" si="75"/>
        <v>0</v>
      </c>
      <c r="Z2072" s="4"/>
    </row>
    <row r="2073" spans="1:26" ht="30" x14ac:dyDescent="0.25">
      <c r="A2073" s="34">
        <v>12</v>
      </c>
      <c r="B2073" s="31">
        <v>12</v>
      </c>
      <c r="C2073" s="4" t="s">
        <v>3868</v>
      </c>
      <c r="D2073" s="4" t="s">
        <v>3867</v>
      </c>
      <c r="E2073" s="4" t="s">
        <v>3847</v>
      </c>
      <c r="F2073" s="4" t="s">
        <v>3636</v>
      </c>
      <c r="G2073" s="4" t="s">
        <v>3869</v>
      </c>
      <c r="H2073" s="5" t="s">
        <v>3870</v>
      </c>
      <c r="I2073" s="24">
        <v>482.87</v>
      </c>
      <c r="J2073" s="24">
        <v>265.69</v>
      </c>
      <c r="K2073" s="24">
        <v>33.49</v>
      </c>
      <c r="N2073" s="24">
        <v>5</v>
      </c>
      <c r="O2073" s="24">
        <v>5</v>
      </c>
      <c r="P2073" s="24">
        <v>28</v>
      </c>
      <c r="R2073" s="24">
        <v>0.5</v>
      </c>
      <c r="T2073" s="24">
        <v>143.97999999999999</v>
      </c>
      <c r="U2073" s="24">
        <v>1.21</v>
      </c>
      <c r="X2073" s="24">
        <f t="shared" si="74"/>
        <v>482.86999999999995</v>
      </c>
      <c r="Y2073" s="8">
        <f t="shared" si="75"/>
        <v>0</v>
      </c>
      <c r="Z2073" s="4"/>
    </row>
    <row r="2074" spans="1:26" x14ac:dyDescent="0.25">
      <c r="A2074" s="34">
        <v>52</v>
      </c>
      <c r="B2074" s="31">
        <v>52</v>
      </c>
      <c r="C2074" s="4" t="s">
        <v>3938</v>
      </c>
      <c r="D2074" s="4" t="s">
        <v>3938</v>
      </c>
      <c r="E2074" s="4" t="s">
        <v>3847</v>
      </c>
      <c r="F2074" s="4" t="s">
        <v>3636</v>
      </c>
      <c r="G2074" s="4" t="s">
        <v>3869</v>
      </c>
      <c r="H2074" s="4" t="s">
        <v>3941</v>
      </c>
      <c r="I2074" s="24">
        <v>612.54999999999995</v>
      </c>
      <c r="J2074" s="24">
        <v>305.41000000000003</v>
      </c>
      <c r="K2074" s="24">
        <v>46</v>
      </c>
      <c r="L2074" s="24">
        <v>4</v>
      </c>
      <c r="O2074" s="24">
        <v>11</v>
      </c>
      <c r="P2074" s="24">
        <v>2.5</v>
      </c>
      <c r="T2074" s="24">
        <v>233.64</v>
      </c>
      <c r="U2074" s="24">
        <v>10</v>
      </c>
      <c r="X2074" s="24">
        <f t="shared" si="74"/>
        <v>612.54999999999995</v>
      </c>
      <c r="Y2074" s="8">
        <f t="shared" si="75"/>
        <v>0</v>
      </c>
      <c r="Z2074" s="4"/>
    </row>
    <row r="2075" spans="1:26" x14ac:dyDescent="0.25">
      <c r="A2075" s="34">
        <v>62</v>
      </c>
      <c r="B2075" s="31">
        <v>62</v>
      </c>
      <c r="C2075" s="4" t="s">
        <v>3955</v>
      </c>
      <c r="D2075" s="4" t="s">
        <v>3955</v>
      </c>
      <c r="E2075" s="4" t="s">
        <v>3847</v>
      </c>
      <c r="F2075" s="4" t="s">
        <v>3636</v>
      </c>
      <c r="G2075" s="4" t="s">
        <v>3869</v>
      </c>
      <c r="H2075" s="4" t="s">
        <v>237</v>
      </c>
      <c r="I2075" s="24">
        <v>1237.46</v>
      </c>
      <c r="J2075" s="24">
        <v>401.5</v>
      </c>
      <c r="K2075" s="24">
        <v>18.98</v>
      </c>
      <c r="M2075" s="24">
        <v>37.72</v>
      </c>
      <c r="O2075" s="24">
        <v>7.66</v>
      </c>
      <c r="Q2075" s="24">
        <v>45.23</v>
      </c>
      <c r="R2075" s="24">
        <v>5</v>
      </c>
      <c r="T2075" s="24">
        <v>721.37</v>
      </c>
      <c r="X2075" s="24">
        <f t="shared" si="74"/>
        <v>1237.46</v>
      </c>
      <c r="Y2075" s="8">
        <f t="shared" si="75"/>
        <v>0</v>
      </c>
      <c r="Z2075" s="4"/>
    </row>
    <row r="2076" spans="1:26" x14ac:dyDescent="0.25">
      <c r="A2076" s="34">
        <v>63</v>
      </c>
      <c r="B2076" s="31">
        <v>63</v>
      </c>
      <c r="C2076" s="4" t="s">
        <v>3956</v>
      </c>
      <c r="D2076" s="4" t="s">
        <v>3955</v>
      </c>
      <c r="E2076" s="4" t="s">
        <v>3847</v>
      </c>
      <c r="F2076" s="4" t="s">
        <v>3636</v>
      </c>
      <c r="G2076" s="4" t="s">
        <v>3869</v>
      </c>
      <c r="H2076" s="4" t="s">
        <v>3498</v>
      </c>
      <c r="I2076" s="24">
        <v>394.64</v>
      </c>
      <c r="J2076" s="24">
        <v>155.47</v>
      </c>
      <c r="K2076" s="24">
        <v>13.55</v>
      </c>
      <c r="N2076" s="24">
        <v>5.97</v>
      </c>
      <c r="O2076" s="24">
        <v>3.96</v>
      </c>
      <c r="Q2076" s="24">
        <v>19.399999999999999</v>
      </c>
      <c r="T2076" s="24">
        <v>196.29</v>
      </c>
      <c r="X2076" s="24">
        <f t="shared" si="74"/>
        <v>394.64</v>
      </c>
      <c r="Y2076" s="8">
        <f t="shared" si="75"/>
        <v>0</v>
      </c>
      <c r="Z2076" s="4"/>
    </row>
    <row r="2077" spans="1:26" x14ac:dyDescent="0.25">
      <c r="A2077" s="34">
        <v>64</v>
      </c>
      <c r="B2077" s="31">
        <v>64</v>
      </c>
      <c r="C2077" s="4" t="s">
        <v>3957</v>
      </c>
      <c r="D2077" s="4" t="s">
        <v>3955</v>
      </c>
      <c r="E2077" s="4" t="s">
        <v>3847</v>
      </c>
      <c r="F2077" s="4" t="s">
        <v>3636</v>
      </c>
      <c r="G2077" s="4" t="s">
        <v>3869</v>
      </c>
      <c r="H2077" s="4" t="s">
        <v>237</v>
      </c>
      <c r="I2077" s="24">
        <v>345.66</v>
      </c>
      <c r="J2077" s="24">
        <v>224.54</v>
      </c>
      <c r="K2077" s="24">
        <v>29.63</v>
      </c>
      <c r="M2077" s="24">
        <v>15.89</v>
      </c>
      <c r="O2077" s="24">
        <v>2.33</v>
      </c>
      <c r="Q2077" s="24">
        <v>16</v>
      </c>
      <c r="R2077" s="24">
        <v>4.18</v>
      </c>
      <c r="T2077" s="24">
        <v>53.09</v>
      </c>
      <c r="X2077" s="24">
        <f t="shared" si="74"/>
        <v>345.65999999999997</v>
      </c>
      <c r="Y2077" s="8">
        <f t="shared" si="75"/>
        <v>0</v>
      </c>
      <c r="Z2077" s="4"/>
    </row>
    <row r="2078" spans="1:26" x14ac:dyDescent="0.25">
      <c r="A2078" s="34">
        <v>91</v>
      </c>
      <c r="B2078" s="31">
        <v>91</v>
      </c>
      <c r="C2078" s="4" t="s">
        <v>3997</v>
      </c>
      <c r="D2078" s="4" t="s">
        <v>3994</v>
      </c>
      <c r="E2078" s="4" t="s">
        <v>3847</v>
      </c>
      <c r="F2078" s="4" t="s">
        <v>3636</v>
      </c>
      <c r="G2078" s="5" t="s">
        <v>3998</v>
      </c>
      <c r="H2078" s="4" t="s">
        <v>198</v>
      </c>
      <c r="I2078" s="24">
        <v>53</v>
      </c>
      <c r="J2078" s="24">
        <v>53</v>
      </c>
      <c r="X2078" s="24">
        <f t="shared" si="74"/>
        <v>53</v>
      </c>
      <c r="Y2078" s="8">
        <f t="shared" si="75"/>
        <v>0</v>
      </c>
      <c r="Z2078" s="4"/>
    </row>
    <row r="2079" spans="1:26" x14ac:dyDescent="0.25">
      <c r="A2079" s="34">
        <v>59</v>
      </c>
      <c r="B2079" s="31">
        <v>59</v>
      </c>
      <c r="C2079" s="4" t="s">
        <v>3950</v>
      </c>
      <c r="D2079" s="4" t="s">
        <v>3938</v>
      </c>
      <c r="E2079" s="4" t="s">
        <v>3847</v>
      </c>
      <c r="F2079" s="4" t="s">
        <v>3636</v>
      </c>
      <c r="G2079" s="4" t="s">
        <v>3951</v>
      </c>
      <c r="H2079" s="4" t="s">
        <v>245</v>
      </c>
      <c r="I2079" s="24">
        <v>359</v>
      </c>
      <c r="J2079" s="24">
        <v>240.5</v>
      </c>
      <c r="N2079" s="24">
        <v>2</v>
      </c>
      <c r="T2079" s="24">
        <v>116.5</v>
      </c>
      <c r="X2079" s="24">
        <f t="shared" si="74"/>
        <v>359</v>
      </c>
      <c r="Y2079" s="8">
        <f t="shared" si="75"/>
        <v>0</v>
      </c>
      <c r="Z2079" s="4"/>
    </row>
    <row r="2080" spans="1:26" x14ac:dyDescent="0.25">
      <c r="A2080" s="34">
        <v>23</v>
      </c>
      <c r="B2080" s="31">
        <v>23</v>
      </c>
      <c r="C2080" s="4" t="s">
        <v>3884</v>
      </c>
      <c r="D2080" s="4" t="s">
        <v>3881</v>
      </c>
      <c r="E2080" s="4" t="s">
        <v>3847</v>
      </c>
      <c r="F2080" s="4" t="s">
        <v>3636</v>
      </c>
      <c r="G2080" s="4" t="s">
        <v>3885</v>
      </c>
      <c r="H2080" s="4" t="s">
        <v>3815</v>
      </c>
      <c r="I2080" s="24">
        <v>52.93</v>
      </c>
      <c r="J2080" s="24">
        <v>52.93</v>
      </c>
      <c r="X2080" s="24">
        <f t="shared" si="74"/>
        <v>52.93</v>
      </c>
      <c r="Y2080" s="8">
        <f t="shared" si="75"/>
        <v>0</v>
      </c>
      <c r="Z2080" s="11"/>
    </row>
    <row r="2081" spans="1:26" x14ac:dyDescent="0.25">
      <c r="A2081" s="34">
        <v>20</v>
      </c>
      <c r="B2081" s="31">
        <v>20</v>
      </c>
      <c r="C2081" s="4" t="s">
        <v>3879</v>
      </c>
      <c r="D2081" s="4" t="s">
        <v>3867</v>
      </c>
      <c r="E2081" s="4" t="s">
        <v>3847</v>
      </c>
      <c r="F2081" s="4" t="s">
        <v>3636</v>
      </c>
      <c r="G2081" s="4" t="s">
        <v>15236</v>
      </c>
      <c r="H2081" s="4"/>
      <c r="I2081" s="24">
        <v>84</v>
      </c>
      <c r="J2081" s="24">
        <v>63</v>
      </c>
      <c r="K2081" s="24">
        <v>13</v>
      </c>
      <c r="M2081" s="24">
        <v>1</v>
      </c>
      <c r="N2081" s="24">
        <v>1</v>
      </c>
      <c r="O2081" s="24">
        <v>2.5</v>
      </c>
      <c r="P2081" s="24">
        <v>1</v>
      </c>
      <c r="R2081" s="24">
        <v>6.5</v>
      </c>
      <c r="X2081" s="24">
        <f t="shared" ref="X2081:X2144" si="76">SUM(J2081:W2081)</f>
        <v>88</v>
      </c>
      <c r="Y2081" s="8">
        <f t="shared" ref="Y2081:Y2144" si="77">I2081-X2081</f>
        <v>-4</v>
      </c>
      <c r="Z2081" s="4"/>
    </row>
    <row r="2082" spans="1:26" x14ac:dyDescent="0.25">
      <c r="A2082" s="34">
        <v>43</v>
      </c>
      <c r="B2082" s="31">
        <v>43</v>
      </c>
      <c r="C2082" s="4" t="s">
        <v>3920</v>
      </c>
      <c r="D2082" s="4" t="s">
        <v>3918</v>
      </c>
      <c r="E2082" s="4" t="s">
        <v>3847</v>
      </c>
      <c r="F2082" s="4" t="s">
        <v>3636</v>
      </c>
      <c r="G2082" s="4" t="s">
        <v>3921</v>
      </c>
      <c r="H2082" s="4" t="s">
        <v>441</v>
      </c>
      <c r="I2082" s="24">
        <v>188.54</v>
      </c>
      <c r="J2082" s="24">
        <v>158.96</v>
      </c>
      <c r="K2082" s="24">
        <v>15.8</v>
      </c>
      <c r="M2082" s="24">
        <v>3.52</v>
      </c>
      <c r="O2082" s="24">
        <v>3.25</v>
      </c>
      <c r="P2082" s="24">
        <v>3.45</v>
      </c>
      <c r="Q2082" s="24">
        <v>0.02</v>
      </c>
      <c r="R2082" s="24">
        <v>1.54</v>
      </c>
      <c r="U2082" s="24">
        <v>2</v>
      </c>
      <c r="X2082" s="24">
        <f t="shared" si="76"/>
        <v>188.54000000000002</v>
      </c>
      <c r="Y2082" s="8">
        <f t="shared" si="77"/>
        <v>0</v>
      </c>
      <c r="Z2082" s="4"/>
    </row>
    <row r="2083" spans="1:26" x14ac:dyDescent="0.25">
      <c r="A2083" s="34">
        <v>49</v>
      </c>
      <c r="B2083" s="31">
        <v>49</v>
      </c>
      <c r="C2083" s="4" t="s">
        <v>3931</v>
      </c>
      <c r="D2083" s="4" t="s">
        <v>3928</v>
      </c>
      <c r="E2083" s="4" t="s">
        <v>3847</v>
      </c>
      <c r="F2083" s="4" t="s">
        <v>3636</v>
      </c>
      <c r="G2083" s="4" t="s">
        <v>3932</v>
      </c>
      <c r="H2083" s="4" t="s">
        <v>2514</v>
      </c>
      <c r="I2083" s="24">
        <v>680.58</v>
      </c>
      <c r="J2083" s="24">
        <v>382.09</v>
      </c>
      <c r="K2083" s="24">
        <v>84.3</v>
      </c>
      <c r="N2083" s="24">
        <v>5.7</v>
      </c>
      <c r="O2083" s="24">
        <v>3</v>
      </c>
      <c r="P2083" s="24">
        <v>2</v>
      </c>
      <c r="R2083" s="24">
        <v>3.04</v>
      </c>
      <c r="T2083" s="24">
        <v>195.45</v>
      </c>
      <c r="U2083" s="24">
        <v>5</v>
      </c>
      <c r="X2083" s="24">
        <f t="shared" si="76"/>
        <v>680.57999999999993</v>
      </c>
      <c r="Y2083" s="8">
        <f t="shared" si="77"/>
        <v>0</v>
      </c>
      <c r="Z2083" s="4"/>
    </row>
    <row r="2084" spans="1:26" x14ac:dyDescent="0.25">
      <c r="A2084" s="34">
        <v>3</v>
      </c>
      <c r="B2084" s="31">
        <v>3</v>
      </c>
      <c r="C2084" s="4" t="s">
        <v>3851</v>
      </c>
      <c r="D2084" s="4" t="s">
        <v>3846</v>
      </c>
      <c r="E2084" s="4" t="s">
        <v>3847</v>
      </c>
      <c r="F2084" s="4" t="s">
        <v>3636</v>
      </c>
      <c r="G2084" s="4" t="s">
        <v>3852</v>
      </c>
      <c r="H2084" s="4" t="s">
        <v>154</v>
      </c>
      <c r="I2084" s="24">
        <v>423.2</v>
      </c>
      <c r="J2084" s="24">
        <v>233.75</v>
      </c>
      <c r="K2084" s="24">
        <v>42.5</v>
      </c>
      <c r="M2084" s="24">
        <v>2</v>
      </c>
      <c r="N2084" s="24">
        <v>1.5</v>
      </c>
      <c r="O2084" s="24">
        <v>3.75</v>
      </c>
      <c r="P2084" s="24">
        <v>30</v>
      </c>
      <c r="Q2084" s="24">
        <v>0.68</v>
      </c>
      <c r="R2084" s="24">
        <v>4</v>
      </c>
      <c r="S2084" s="24">
        <v>0.5</v>
      </c>
      <c r="T2084" s="24">
        <v>104.52</v>
      </c>
      <c r="X2084" s="24">
        <f t="shared" si="76"/>
        <v>423.2</v>
      </c>
      <c r="Y2084" s="8">
        <f t="shared" si="77"/>
        <v>0</v>
      </c>
      <c r="Z2084" s="4"/>
    </row>
    <row r="2085" spans="1:26" x14ac:dyDescent="0.25">
      <c r="A2085" s="34">
        <v>60</v>
      </c>
      <c r="B2085" s="31">
        <v>60</v>
      </c>
      <c r="C2085" s="4" t="s">
        <v>3952</v>
      </c>
      <c r="D2085" s="4" t="s">
        <v>3953</v>
      </c>
      <c r="E2085" s="4" t="s">
        <v>3847</v>
      </c>
      <c r="F2085" s="4" t="s">
        <v>3636</v>
      </c>
      <c r="G2085" s="4" t="s">
        <v>2452</v>
      </c>
      <c r="H2085" s="4" t="s">
        <v>1869</v>
      </c>
      <c r="I2085" s="24">
        <v>343.2</v>
      </c>
      <c r="J2085" s="24">
        <v>159.57</v>
      </c>
      <c r="K2085" s="24">
        <v>8.4</v>
      </c>
      <c r="L2085" s="24">
        <v>17.920000000000002</v>
      </c>
      <c r="Q2085" s="24">
        <v>3.91</v>
      </c>
      <c r="T2085" s="24">
        <v>153.4</v>
      </c>
      <c r="X2085" s="24">
        <f t="shared" si="76"/>
        <v>343.2</v>
      </c>
      <c r="Y2085" s="8">
        <f t="shared" si="77"/>
        <v>0</v>
      </c>
      <c r="Z2085" s="4"/>
    </row>
    <row r="2086" spans="1:26" x14ac:dyDescent="0.25">
      <c r="A2086" s="34">
        <v>7</v>
      </c>
      <c r="B2086" s="31">
        <v>7</v>
      </c>
      <c r="C2086" s="4" t="s">
        <v>3860</v>
      </c>
      <c r="D2086" s="4" t="s">
        <v>3846</v>
      </c>
      <c r="E2086" s="4" t="s">
        <v>3847</v>
      </c>
      <c r="F2086" s="4" t="s">
        <v>3636</v>
      </c>
      <c r="G2086" s="4" t="s">
        <v>3861</v>
      </c>
      <c r="H2086" s="4" t="s">
        <v>283</v>
      </c>
      <c r="I2086" s="24">
        <v>539.58000000000004</v>
      </c>
      <c r="J2086" s="24">
        <v>363.98</v>
      </c>
      <c r="K2086" s="24">
        <v>29.49</v>
      </c>
      <c r="M2086" s="24">
        <v>3</v>
      </c>
      <c r="N2086" s="24">
        <v>1</v>
      </c>
      <c r="O2086" s="24">
        <v>3</v>
      </c>
      <c r="Q2086" s="24">
        <v>5.44</v>
      </c>
      <c r="R2086" s="24">
        <v>4.2</v>
      </c>
      <c r="T2086" s="24">
        <v>122.44</v>
      </c>
      <c r="U2086" s="24">
        <v>7.03</v>
      </c>
      <c r="X2086" s="24">
        <f t="shared" si="76"/>
        <v>539.57999999999993</v>
      </c>
      <c r="Y2086" s="8">
        <f t="shared" si="77"/>
        <v>0</v>
      </c>
      <c r="Z2086" s="4"/>
    </row>
    <row r="2087" spans="1:26" x14ac:dyDescent="0.25">
      <c r="A2087" s="34">
        <v>21</v>
      </c>
      <c r="B2087" s="31">
        <v>21</v>
      </c>
      <c r="C2087" s="4" t="s">
        <v>3880</v>
      </c>
      <c r="D2087" s="4" t="s">
        <v>3881</v>
      </c>
      <c r="E2087" s="4" t="s">
        <v>3847</v>
      </c>
      <c r="F2087" s="4" t="s">
        <v>3636</v>
      </c>
      <c r="G2087" s="4" t="s">
        <v>3882</v>
      </c>
      <c r="H2087" s="4" t="s">
        <v>3883</v>
      </c>
      <c r="I2087" s="24">
        <v>436.93</v>
      </c>
      <c r="J2087" s="24">
        <v>270</v>
      </c>
      <c r="K2087" s="24">
        <v>32.5</v>
      </c>
      <c r="M2087" s="24">
        <v>1</v>
      </c>
      <c r="N2087" s="24">
        <v>3</v>
      </c>
      <c r="O2087" s="24">
        <v>5</v>
      </c>
      <c r="P2087" s="24">
        <v>0.2</v>
      </c>
      <c r="Q2087" s="24">
        <v>1.3</v>
      </c>
      <c r="R2087" s="24">
        <v>4</v>
      </c>
      <c r="T2087" s="24">
        <v>116.93</v>
      </c>
      <c r="U2087" s="24">
        <v>3</v>
      </c>
      <c r="X2087" s="24">
        <f t="shared" si="76"/>
        <v>436.93</v>
      </c>
      <c r="Y2087" s="8">
        <f t="shared" si="77"/>
        <v>0</v>
      </c>
      <c r="Z2087" s="4"/>
    </row>
    <row r="2088" spans="1:26" x14ac:dyDescent="0.25">
      <c r="A2088" s="34">
        <v>37</v>
      </c>
      <c r="B2088" s="31">
        <v>37</v>
      </c>
      <c r="C2088" s="4" t="s">
        <v>3908</v>
      </c>
      <c r="D2088" s="4" t="s">
        <v>3904</v>
      </c>
      <c r="E2088" s="4" t="s">
        <v>3847</v>
      </c>
      <c r="F2088" s="4" t="s">
        <v>3636</v>
      </c>
      <c r="G2088" s="4" t="s">
        <v>3909</v>
      </c>
      <c r="H2088" s="4" t="s">
        <v>201</v>
      </c>
      <c r="I2088" s="24">
        <v>392</v>
      </c>
      <c r="J2088" s="24">
        <v>212.35</v>
      </c>
      <c r="K2088" s="24">
        <v>28.5</v>
      </c>
      <c r="O2088" s="24">
        <v>5</v>
      </c>
      <c r="P2088" s="24">
        <v>2</v>
      </c>
      <c r="Q2088" s="24">
        <v>4.4000000000000004</v>
      </c>
      <c r="R2088" s="24">
        <v>4</v>
      </c>
      <c r="T2088" s="24">
        <v>134.75</v>
      </c>
      <c r="U2088" s="24">
        <v>1</v>
      </c>
      <c r="X2088" s="24">
        <f t="shared" si="76"/>
        <v>392</v>
      </c>
      <c r="Y2088" s="8">
        <f t="shared" si="77"/>
        <v>0</v>
      </c>
      <c r="Z2088" s="4"/>
    </row>
    <row r="2089" spans="1:26" x14ac:dyDescent="0.25">
      <c r="A2089" s="34">
        <v>45</v>
      </c>
      <c r="B2089" s="31">
        <v>45</v>
      </c>
      <c r="C2089" s="4" t="s">
        <v>3924</v>
      </c>
      <c r="D2089" s="4" t="s">
        <v>3918</v>
      </c>
      <c r="E2089" s="4" t="s">
        <v>3847</v>
      </c>
      <c r="F2089" s="4" t="s">
        <v>3636</v>
      </c>
      <c r="G2089" s="4" t="s">
        <v>3925</v>
      </c>
      <c r="H2089" s="4" t="s">
        <v>540</v>
      </c>
      <c r="I2089" s="24">
        <v>462.45</v>
      </c>
      <c r="J2089" s="24">
        <v>306.24</v>
      </c>
      <c r="K2089" s="24">
        <v>95</v>
      </c>
      <c r="M2089" s="24">
        <v>1</v>
      </c>
      <c r="O2089" s="24">
        <v>4</v>
      </c>
      <c r="Q2089" s="24">
        <v>3.21</v>
      </c>
      <c r="R2089" s="24">
        <v>2</v>
      </c>
      <c r="T2089" s="24">
        <v>51</v>
      </c>
      <c r="X2089" s="24">
        <f t="shared" si="76"/>
        <v>462.45</v>
      </c>
      <c r="Y2089" s="8">
        <f t="shared" si="77"/>
        <v>0</v>
      </c>
      <c r="Z2089" s="4"/>
    </row>
    <row r="2090" spans="1:26" x14ac:dyDescent="0.25">
      <c r="A2090" s="34">
        <v>26</v>
      </c>
      <c r="B2090" s="31">
        <v>26</v>
      </c>
      <c r="C2090" s="4" t="s">
        <v>91</v>
      </c>
      <c r="D2090" s="4" t="s">
        <v>3889</v>
      </c>
      <c r="E2090" s="4" t="s">
        <v>3847</v>
      </c>
      <c r="F2090" s="4" t="s">
        <v>3636</v>
      </c>
      <c r="G2090" s="4" t="s">
        <v>3891</v>
      </c>
      <c r="H2090" s="4" t="s">
        <v>540</v>
      </c>
      <c r="I2090" s="24">
        <v>202.49</v>
      </c>
      <c r="J2090" s="24">
        <v>108.3</v>
      </c>
      <c r="K2090" s="24">
        <v>66.5</v>
      </c>
      <c r="M2090" s="24">
        <v>4.13</v>
      </c>
      <c r="N2090" s="24">
        <v>5.12</v>
      </c>
      <c r="O2090" s="24">
        <v>5.93</v>
      </c>
      <c r="P2090" s="24">
        <v>5.2</v>
      </c>
      <c r="R2090" s="24">
        <v>3.63</v>
      </c>
      <c r="U2090" s="24">
        <v>3.68</v>
      </c>
      <c r="X2090" s="24">
        <f t="shared" si="76"/>
        <v>202.49</v>
      </c>
      <c r="Y2090" s="8">
        <f t="shared" si="77"/>
        <v>0</v>
      </c>
      <c r="Z2090" s="4"/>
    </row>
    <row r="2091" spans="1:26" x14ac:dyDescent="0.25">
      <c r="A2091" s="34">
        <v>70</v>
      </c>
      <c r="B2091" s="31">
        <v>70</v>
      </c>
      <c r="C2091" s="4" t="s">
        <v>2617</v>
      </c>
      <c r="D2091" s="4" t="s">
        <v>3962</v>
      </c>
      <c r="E2091" s="4" t="s">
        <v>3847</v>
      </c>
      <c r="F2091" s="4" t="s">
        <v>3636</v>
      </c>
      <c r="G2091" s="5" t="s">
        <v>3968</v>
      </c>
      <c r="H2091" s="4" t="s">
        <v>265</v>
      </c>
      <c r="I2091" s="24">
        <v>268</v>
      </c>
      <c r="J2091" s="24">
        <v>198.62</v>
      </c>
      <c r="K2091" s="24">
        <v>22.09</v>
      </c>
      <c r="M2091" s="24">
        <v>5.3</v>
      </c>
      <c r="O2091" s="24">
        <v>8.9600000000000009</v>
      </c>
      <c r="P2091" s="24">
        <v>0.27</v>
      </c>
      <c r="Q2091" s="24">
        <v>0.53</v>
      </c>
      <c r="R2091" s="24">
        <v>6</v>
      </c>
      <c r="T2091" s="24">
        <v>26.23</v>
      </c>
      <c r="X2091" s="24">
        <f t="shared" si="76"/>
        <v>268.00000000000006</v>
      </c>
      <c r="Y2091" s="8">
        <f t="shared" si="77"/>
        <v>0</v>
      </c>
      <c r="Z2091" s="4"/>
    </row>
    <row r="2092" spans="1:26" x14ac:dyDescent="0.25">
      <c r="A2092" s="34">
        <v>17</v>
      </c>
      <c r="B2092" s="31">
        <v>18</v>
      </c>
      <c r="C2092" s="4" t="s">
        <v>4044</v>
      </c>
      <c r="D2092" s="4" t="s">
        <v>4040</v>
      </c>
      <c r="E2092" s="4" t="s">
        <v>4020</v>
      </c>
      <c r="F2092" s="4" t="s">
        <v>3636</v>
      </c>
      <c r="G2092" s="4" t="s">
        <v>4045</v>
      </c>
      <c r="H2092" s="4" t="s">
        <v>4046</v>
      </c>
      <c r="I2092" s="24">
        <v>274.39999999999998</v>
      </c>
      <c r="J2092" s="24">
        <v>238.4</v>
      </c>
      <c r="L2092" s="24">
        <v>1.3</v>
      </c>
      <c r="Q2092" s="24">
        <v>1.1000000000000001</v>
      </c>
      <c r="R2092" s="24">
        <v>3.6</v>
      </c>
      <c r="T2092" s="24">
        <v>30</v>
      </c>
      <c r="X2092" s="24">
        <f t="shared" si="76"/>
        <v>274.39999999999998</v>
      </c>
      <c r="Y2092" s="8">
        <f t="shared" si="77"/>
        <v>0</v>
      </c>
      <c r="Z2092" s="4"/>
    </row>
    <row r="2093" spans="1:26" x14ac:dyDescent="0.25">
      <c r="A2093" s="34">
        <v>45</v>
      </c>
      <c r="B2093" s="31">
        <v>47</v>
      </c>
      <c r="C2093" s="4" t="s">
        <v>4090</v>
      </c>
      <c r="D2093" s="4" t="s">
        <v>4091</v>
      </c>
      <c r="E2093" s="4" t="s">
        <v>4020</v>
      </c>
      <c r="F2093" s="4" t="s">
        <v>3636</v>
      </c>
      <c r="G2093" s="4" t="s">
        <v>4092</v>
      </c>
      <c r="H2093" s="4"/>
      <c r="I2093" s="24">
        <v>353.9</v>
      </c>
      <c r="J2093" s="24">
        <v>245.7</v>
      </c>
      <c r="K2093" s="24">
        <v>21.9</v>
      </c>
      <c r="N2093" s="24">
        <v>2.7</v>
      </c>
      <c r="O2093" s="24">
        <v>3.1</v>
      </c>
      <c r="P2093" s="24">
        <v>3.5</v>
      </c>
      <c r="R2093" s="24">
        <v>5.5</v>
      </c>
      <c r="S2093" s="24">
        <v>0.5</v>
      </c>
      <c r="T2093" s="24">
        <v>71</v>
      </c>
      <c r="X2093" s="24">
        <f t="shared" si="76"/>
        <v>353.9</v>
      </c>
      <c r="Y2093" s="8">
        <f t="shared" si="77"/>
        <v>0</v>
      </c>
      <c r="Z2093" s="4"/>
    </row>
    <row r="2094" spans="1:26" x14ac:dyDescent="0.25">
      <c r="A2094" s="34">
        <v>46</v>
      </c>
      <c r="B2094" s="31">
        <v>48</v>
      </c>
      <c r="C2094" s="4" t="s">
        <v>4093</v>
      </c>
      <c r="D2094" s="4" t="s">
        <v>4091</v>
      </c>
      <c r="E2094" s="4" t="s">
        <v>4020</v>
      </c>
      <c r="F2094" s="4" t="s">
        <v>3636</v>
      </c>
      <c r="G2094" s="4" t="s">
        <v>4092</v>
      </c>
      <c r="H2094" s="4"/>
      <c r="I2094" s="24">
        <v>138.5</v>
      </c>
      <c r="J2094" s="24">
        <v>132.30000000000001</v>
      </c>
      <c r="N2094" s="24">
        <v>2</v>
      </c>
      <c r="O2094" s="24">
        <v>1.3</v>
      </c>
      <c r="R2094" s="24">
        <v>2.6</v>
      </c>
      <c r="S2094" s="24">
        <v>0.3</v>
      </c>
      <c r="X2094" s="24">
        <f t="shared" si="76"/>
        <v>138.50000000000003</v>
      </c>
      <c r="Y2094" s="8">
        <f t="shared" si="77"/>
        <v>0</v>
      </c>
      <c r="Z2094" s="4"/>
    </row>
    <row r="2095" spans="1:26" x14ac:dyDescent="0.25">
      <c r="A2095" s="34">
        <v>63</v>
      </c>
      <c r="B2095" s="31">
        <v>65</v>
      </c>
      <c r="C2095" s="4" t="s">
        <v>4117</v>
      </c>
      <c r="D2095" s="4" t="s">
        <v>4115</v>
      </c>
      <c r="E2095" s="4" t="s">
        <v>4020</v>
      </c>
      <c r="F2095" s="4" t="s">
        <v>3636</v>
      </c>
      <c r="G2095" s="4" t="s">
        <v>4092</v>
      </c>
      <c r="H2095" s="4"/>
      <c r="I2095" s="24">
        <v>83.7</v>
      </c>
      <c r="J2095" s="24">
        <v>66</v>
      </c>
      <c r="K2095" s="24">
        <v>15.5</v>
      </c>
      <c r="O2095" s="24">
        <v>1</v>
      </c>
      <c r="R2095" s="24">
        <v>1</v>
      </c>
      <c r="S2095" s="24">
        <v>0.2</v>
      </c>
      <c r="X2095" s="24">
        <f t="shared" si="76"/>
        <v>83.7</v>
      </c>
      <c r="Y2095" s="8">
        <f t="shared" si="77"/>
        <v>0</v>
      </c>
      <c r="Z2095" s="4"/>
    </row>
    <row r="2096" spans="1:26" x14ac:dyDescent="0.25">
      <c r="A2096" s="34">
        <v>35</v>
      </c>
      <c r="B2096" s="31">
        <v>37</v>
      </c>
      <c r="C2096" s="4" t="s">
        <v>4072</v>
      </c>
      <c r="D2096" s="4" t="s">
        <v>4066</v>
      </c>
      <c r="E2096" s="4" t="s">
        <v>4020</v>
      </c>
      <c r="F2096" s="4" t="s">
        <v>3636</v>
      </c>
      <c r="G2096" s="4" t="s">
        <v>4073</v>
      </c>
      <c r="H2096" s="4" t="s">
        <v>1043</v>
      </c>
      <c r="I2096" s="24">
        <v>60.4</v>
      </c>
      <c r="J2096" s="24">
        <v>60</v>
      </c>
      <c r="R2096" s="24">
        <v>0.4</v>
      </c>
      <c r="X2096" s="24">
        <f t="shared" si="76"/>
        <v>60.4</v>
      </c>
      <c r="Y2096" s="8">
        <f t="shared" si="77"/>
        <v>0</v>
      </c>
      <c r="Z2096" s="4"/>
    </row>
    <row r="2097" spans="1:26" x14ac:dyDescent="0.25">
      <c r="A2097" s="34">
        <v>15</v>
      </c>
      <c r="B2097" s="31">
        <v>16</v>
      </c>
      <c r="C2097" s="4" t="s">
        <v>486</v>
      </c>
      <c r="D2097" s="4" t="s">
        <v>4040</v>
      </c>
      <c r="E2097" s="4" t="s">
        <v>4020</v>
      </c>
      <c r="F2097" s="4" t="s">
        <v>3636</v>
      </c>
      <c r="G2097" s="4" t="s">
        <v>12</v>
      </c>
      <c r="H2097" s="4" t="s">
        <v>4042</v>
      </c>
      <c r="I2097" s="24">
        <v>239.8</v>
      </c>
      <c r="J2097" s="24">
        <v>229.8</v>
      </c>
      <c r="O2097" s="24">
        <v>5.3</v>
      </c>
      <c r="R2097" s="24">
        <v>4.7</v>
      </c>
      <c r="X2097" s="24">
        <f t="shared" si="76"/>
        <v>239.8</v>
      </c>
      <c r="Y2097" s="8">
        <f t="shared" si="77"/>
        <v>0</v>
      </c>
      <c r="Z2097" s="4"/>
    </row>
    <row r="2098" spans="1:26" x14ac:dyDescent="0.25">
      <c r="A2098" s="34">
        <v>32</v>
      </c>
      <c r="B2098" s="31">
        <v>33</v>
      </c>
      <c r="C2098" s="4" t="s">
        <v>4068</v>
      </c>
      <c r="D2098" s="4" t="s">
        <v>4066</v>
      </c>
      <c r="E2098" s="4" t="s">
        <v>4020</v>
      </c>
      <c r="F2098" s="4" t="s">
        <v>3636</v>
      </c>
      <c r="G2098" s="4" t="s">
        <v>4069</v>
      </c>
      <c r="H2098" s="4" t="s">
        <v>960</v>
      </c>
      <c r="I2098" s="24">
        <v>869.8</v>
      </c>
      <c r="J2098" s="24">
        <v>528.9</v>
      </c>
      <c r="K2098" s="24">
        <v>6.2</v>
      </c>
      <c r="L2098" s="24">
        <v>1.5</v>
      </c>
      <c r="O2098" s="24">
        <v>23.4</v>
      </c>
      <c r="P2098" s="24">
        <v>53.3</v>
      </c>
      <c r="Q2098" s="24">
        <v>2</v>
      </c>
      <c r="R2098" s="24">
        <v>10.4</v>
      </c>
      <c r="S2098" s="24">
        <v>0.8</v>
      </c>
      <c r="T2098" s="24">
        <v>236.7</v>
      </c>
      <c r="U2098" s="24">
        <v>6.6</v>
      </c>
      <c r="X2098" s="24">
        <f t="shared" si="76"/>
        <v>869.79999999999984</v>
      </c>
      <c r="Y2098" s="8">
        <f t="shared" si="77"/>
        <v>0</v>
      </c>
      <c r="Z2098" s="4"/>
    </row>
    <row r="2099" spans="1:26" x14ac:dyDescent="0.25">
      <c r="A2099" s="34">
        <v>40</v>
      </c>
      <c r="B2099" s="31">
        <v>42</v>
      </c>
      <c r="C2099" s="4" t="s">
        <v>4081</v>
      </c>
      <c r="D2099" s="4" t="s">
        <v>4075</v>
      </c>
      <c r="E2099" s="4" t="s">
        <v>4020</v>
      </c>
      <c r="F2099" s="4" t="s">
        <v>3636</v>
      </c>
      <c r="G2099" s="4" t="s">
        <v>4082</v>
      </c>
      <c r="H2099" s="4"/>
      <c r="I2099" s="24">
        <v>311.3</v>
      </c>
      <c r="J2099" s="24">
        <v>264.89999999999998</v>
      </c>
      <c r="K2099" s="24">
        <v>11.7</v>
      </c>
      <c r="O2099" s="24">
        <v>1.7</v>
      </c>
      <c r="Q2099" s="24">
        <v>0.9</v>
      </c>
      <c r="R2099" s="24">
        <v>3.4</v>
      </c>
      <c r="S2099" s="24">
        <v>0.2</v>
      </c>
      <c r="T2099" s="24">
        <v>28.5</v>
      </c>
      <c r="X2099" s="24">
        <f t="shared" si="76"/>
        <v>311.2999999999999</v>
      </c>
      <c r="Y2099" s="8">
        <f t="shared" si="77"/>
        <v>0</v>
      </c>
      <c r="Z2099" s="4"/>
    </row>
    <row r="2100" spans="1:26" x14ac:dyDescent="0.25">
      <c r="A2100" s="34">
        <v>14</v>
      </c>
      <c r="B2100" s="31">
        <v>15</v>
      </c>
      <c r="C2100" s="4" t="s">
        <v>4040</v>
      </c>
      <c r="D2100" s="4" t="s">
        <v>4040</v>
      </c>
      <c r="E2100" s="4" t="s">
        <v>4020</v>
      </c>
      <c r="F2100" s="4" t="s">
        <v>3636</v>
      </c>
      <c r="G2100" s="4" t="s">
        <v>4041</v>
      </c>
      <c r="H2100" s="4"/>
      <c r="I2100" s="24">
        <v>340.9</v>
      </c>
      <c r="J2100" s="24">
        <v>271.3</v>
      </c>
      <c r="K2100" s="24">
        <v>32.9</v>
      </c>
      <c r="O2100" s="24">
        <v>9.4</v>
      </c>
      <c r="P2100" s="24">
        <v>16.2</v>
      </c>
      <c r="Q2100" s="24">
        <v>1.1000000000000001</v>
      </c>
      <c r="R2100" s="24">
        <v>6.5</v>
      </c>
      <c r="T2100" s="24">
        <v>3.5</v>
      </c>
      <c r="X2100" s="24">
        <f t="shared" si="76"/>
        <v>340.9</v>
      </c>
      <c r="Y2100" s="8">
        <f t="shared" si="77"/>
        <v>0</v>
      </c>
      <c r="Z2100" s="11"/>
    </row>
    <row r="2101" spans="1:26" x14ac:dyDescent="0.25">
      <c r="A2101" s="34">
        <v>33</v>
      </c>
      <c r="B2101" s="31">
        <v>34</v>
      </c>
      <c r="C2101" s="4" t="s">
        <v>4070</v>
      </c>
      <c r="D2101" s="4" t="s">
        <v>4066</v>
      </c>
      <c r="E2101" s="4" t="s">
        <v>4020</v>
      </c>
      <c r="F2101" s="4" t="s">
        <v>3636</v>
      </c>
      <c r="G2101" s="4" t="s">
        <v>4017</v>
      </c>
      <c r="H2101" s="4" t="s">
        <v>13</v>
      </c>
      <c r="I2101" s="24">
        <v>229.9</v>
      </c>
      <c r="J2101" s="24">
        <v>167</v>
      </c>
      <c r="K2101" s="24">
        <v>14.4</v>
      </c>
      <c r="L2101" s="24">
        <v>2.2000000000000002</v>
      </c>
      <c r="O2101" s="24">
        <v>9.1</v>
      </c>
      <c r="P2101" s="24">
        <v>0.4</v>
      </c>
      <c r="R2101" s="24">
        <v>5.3</v>
      </c>
      <c r="S2101" s="24">
        <v>0.5</v>
      </c>
      <c r="T2101" s="24">
        <v>30.9</v>
      </c>
      <c r="X2101" s="24">
        <f t="shared" si="76"/>
        <v>229.8</v>
      </c>
      <c r="Y2101" s="8">
        <f t="shared" si="77"/>
        <v>9.9999999999994316E-2</v>
      </c>
      <c r="Z2101" s="4"/>
    </row>
    <row r="2102" spans="1:26" x14ac:dyDescent="0.25">
      <c r="A2102" s="34">
        <v>55</v>
      </c>
      <c r="B2102" s="31">
        <v>57</v>
      </c>
      <c r="C2102" s="4" t="s">
        <v>4106</v>
      </c>
      <c r="D2102" s="4" t="s">
        <v>4107</v>
      </c>
      <c r="E2102" s="4" t="s">
        <v>4020</v>
      </c>
      <c r="F2102" s="4" t="s">
        <v>3636</v>
      </c>
      <c r="G2102" s="4" t="s">
        <v>815</v>
      </c>
      <c r="H2102" s="4" t="s">
        <v>19</v>
      </c>
      <c r="I2102" s="24">
        <v>60.7</v>
      </c>
      <c r="J2102" s="24">
        <v>47.5</v>
      </c>
      <c r="K2102" s="24">
        <v>7.5</v>
      </c>
      <c r="O2102" s="24">
        <v>2.5</v>
      </c>
      <c r="R2102" s="24">
        <v>1.2</v>
      </c>
      <c r="T2102" s="24">
        <v>2</v>
      </c>
      <c r="X2102" s="24">
        <f t="shared" si="76"/>
        <v>60.7</v>
      </c>
      <c r="Y2102" s="8">
        <f t="shared" si="77"/>
        <v>0</v>
      </c>
      <c r="Z2102" s="4"/>
    </row>
    <row r="2103" spans="1:26" x14ac:dyDescent="0.25">
      <c r="A2103" s="34">
        <v>44</v>
      </c>
      <c r="B2103" s="31">
        <v>46</v>
      </c>
      <c r="C2103" s="4" t="s">
        <v>4089</v>
      </c>
      <c r="D2103" s="4" t="s">
        <v>4087</v>
      </c>
      <c r="E2103" s="4" t="s">
        <v>4020</v>
      </c>
      <c r="F2103" s="4" t="s">
        <v>3636</v>
      </c>
      <c r="G2103" s="4" t="s">
        <v>1175</v>
      </c>
      <c r="H2103" s="4" t="s">
        <v>19</v>
      </c>
      <c r="I2103" s="24">
        <v>125.2</v>
      </c>
      <c r="J2103" s="24">
        <v>118</v>
      </c>
      <c r="O2103" s="24">
        <v>4.4000000000000004</v>
      </c>
      <c r="Q2103" s="24">
        <v>0.7</v>
      </c>
      <c r="R2103" s="24">
        <v>2.1</v>
      </c>
      <c r="X2103" s="24">
        <f t="shared" si="76"/>
        <v>125.2</v>
      </c>
      <c r="Y2103" s="8">
        <f t="shared" si="77"/>
        <v>0</v>
      </c>
      <c r="Z2103" s="4"/>
    </row>
    <row r="2104" spans="1:26" x14ac:dyDescent="0.25">
      <c r="A2104" s="34">
        <v>9</v>
      </c>
      <c r="B2104" s="31">
        <v>10</v>
      </c>
      <c r="C2104" s="4" t="s">
        <v>4031</v>
      </c>
      <c r="D2104" s="4" t="s">
        <v>1932</v>
      </c>
      <c r="E2104" s="4" t="s">
        <v>4020</v>
      </c>
      <c r="F2104" s="4" t="s">
        <v>3636</v>
      </c>
      <c r="G2104" s="4" t="s">
        <v>4032</v>
      </c>
      <c r="H2104" s="4" t="s">
        <v>39</v>
      </c>
      <c r="I2104" s="24">
        <v>173.9</v>
      </c>
      <c r="J2104" s="24">
        <v>104</v>
      </c>
      <c r="K2104" s="24">
        <v>31</v>
      </c>
      <c r="P2104" s="24">
        <v>0.2</v>
      </c>
      <c r="Q2104" s="24">
        <v>8.8000000000000007</v>
      </c>
      <c r="R2104" s="24">
        <v>2.8</v>
      </c>
      <c r="S2104" s="24">
        <v>0.1</v>
      </c>
      <c r="T2104" s="24">
        <v>27</v>
      </c>
      <c r="X2104" s="24">
        <f t="shared" si="76"/>
        <v>173.9</v>
      </c>
      <c r="Y2104" s="8">
        <f t="shared" si="77"/>
        <v>0</v>
      </c>
      <c r="Z2104" s="4"/>
    </row>
    <row r="2105" spans="1:26" x14ac:dyDescent="0.25">
      <c r="A2105" s="34">
        <v>48</v>
      </c>
      <c r="B2105" s="31">
        <v>50</v>
      </c>
      <c r="C2105" s="4" t="s">
        <v>4096</v>
      </c>
      <c r="D2105" s="4" t="s">
        <v>4091</v>
      </c>
      <c r="E2105" s="4" t="s">
        <v>4020</v>
      </c>
      <c r="F2105" s="4" t="s">
        <v>3636</v>
      </c>
      <c r="G2105" s="4" t="s">
        <v>4097</v>
      </c>
      <c r="H2105" s="4" t="s">
        <v>154</v>
      </c>
      <c r="I2105" s="24">
        <v>245.8</v>
      </c>
      <c r="J2105" s="24">
        <v>191.4</v>
      </c>
      <c r="K2105" s="24">
        <v>8</v>
      </c>
      <c r="O2105" s="24">
        <v>2.8</v>
      </c>
      <c r="P2105" s="24">
        <v>0.4</v>
      </c>
      <c r="Q2105" s="24">
        <v>5.5</v>
      </c>
      <c r="R2105" s="24">
        <v>4.2</v>
      </c>
      <c r="T2105" s="24">
        <v>30</v>
      </c>
      <c r="U2105" s="24">
        <v>3.5</v>
      </c>
      <c r="X2105" s="24">
        <f t="shared" si="76"/>
        <v>245.8</v>
      </c>
      <c r="Y2105" s="8">
        <f t="shared" si="77"/>
        <v>0</v>
      </c>
      <c r="Z2105" s="4"/>
    </row>
    <row r="2106" spans="1:26" x14ac:dyDescent="0.25">
      <c r="A2106" s="34">
        <v>51</v>
      </c>
      <c r="B2106" s="31">
        <v>53</v>
      </c>
      <c r="C2106" s="4" t="s">
        <v>4101</v>
      </c>
      <c r="D2106" s="4" t="s">
        <v>4091</v>
      </c>
      <c r="E2106" s="4" t="s">
        <v>4020</v>
      </c>
      <c r="F2106" s="4" t="s">
        <v>3636</v>
      </c>
      <c r="G2106" s="4" t="s">
        <v>4097</v>
      </c>
      <c r="H2106" s="4"/>
      <c r="I2106" s="24">
        <v>405.5</v>
      </c>
      <c r="J2106" s="24">
        <v>268</v>
      </c>
      <c r="K2106" s="24">
        <v>25.5</v>
      </c>
      <c r="M2106" s="24">
        <v>2</v>
      </c>
      <c r="O2106" s="24">
        <v>2</v>
      </c>
      <c r="Q2106" s="24">
        <v>20</v>
      </c>
      <c r="T2106" s="24">
        <v>88</v>
      </c>
      <c r="X2106" s="24">
        <f t="shared" si="76"/>
        <v>405.5</v>
      </c>
      <c r="Y2106" s="8">
        <f t="shared" si="77"/>
        <v>0</v>
      </c>
      <c r="Z2106" s="4"/>
    </row>
    <row r="2107" spans="1:26" x14ac:dyDescent="0.25">
      <c r="A2107" s="34">
        <v>53</v>
      </c>
      <c r="B2107" s="31">
        <v>55</v>
      </c>
      <c r="C2107" s="4" t="s">
        <v>4103</v>
      </c>
      <c r="D2107" s="4" t="s">
        <v>2320</v>
      </c>
      <c r="E2107" s="4" t="s">
        <v>4020</v>
      </c>
      <c r="F2107" s="4" t="s">
        <v>3636</v>
      </c>
      <c r="G2107" s="4" t="s">
        <v>269</v>
      </c>
      <c r="H2107" s="4" t="s">
        <v>494</v>
      </c>
      <c r="I2107" s="24">
        <v>79.2</v>
      </c>
      <c r="J2107" s="24">
        <v>75</v>
      </c>
      <c r="R2107" s="24">
        <v>1.3</v>
      </c>
      <c r="U2107" s="24">
        <v>2.9</v>
      </c>
      <c r="X2107" s="24">
        <f t="shared" si="76"/>
        <v>79.2</v>
      </c>
      <c r="Y2107" s="8">
        <f t="shared" si="77"/>
        <v>0</v>
      </c>
      <c r="Z2107" s="4"/>
    </row>
    <row r="2108" spans="1:26" x14ac:dyDescent="0.25">
      <c r="A2108" s="34">
        <v>43</v>
      </c>
      <c r="B2108" s="31">
        <v>45</v>
      </c>
      <c r="C2108" s="4" t="s">
        <v>23</v>
      </c>
      <c r="D2108" s="4" t="s">
        <v>4087</v>
      </c>
      <c r="E2108" s="4" t="s">
        <v>4020</v>
      </c>
      <c r="F2108" s="4" t="s">
        <v>3636</v>
      </c>
      <c r="G2108" s="5" t="s">
        <v>4088</v>
      </c>
      <c r="H2108" s="4" t="s">
        <v>328</v>
      </c>
      <c r="I2108" s="24">
        <v>284.60000000000002</v>
      </c>
      <c r="J2108" s="24">
        <v>257.10000000000002</v>
      </c>
      <c r="K2108" s="24">
        <v>9.9</v>
      </c>
      <c r="O2108" s="24">
        <v>2.7</v>
      </c>
      <c r="P2108" s="24">
        <v>3.1</v>
      </c>
      <c r="Q2108" s="24">
        <v>2.6</v>
      </c>
      <c r="R2108" s="24">
        <v>3.7</v>
      </c>
      <c r="T2108" s="24">
        <v>5.5</v>
      </c>
      <c r="X2108" s="24">
        <f t="shared" si="76"/>
        <v>284.60000000000002</v>
      </c>
      <c r="Y2108" s="8">
        <f t="shared" si="77"/>
        <v>0</v>
      </c>
      <c r="Z2108" s="4"/>
    </row>
    <row r="2109" spans="1:26" x14ac:dyDescent="0.25">
      <c r="A2109" s="34">
        <v>54</v>
      </c>
      <c r="B2109" s="31">
        <v>56</v>
      </c>
      <c r="C2109" s="4" t="s">
        <v>4104</v>
      </c>
      <c r="D2109" s="4" t="s">
        <v>2320</v>
      </c>
      <c r="E2109" s="4" t="s">
        <v>4020</v>
      </c>
      <c r="F2109" s="4" t="s">
        <v>3636</v>
      </c>
      <c r="G2109" s="4" t="s">
        <v>413</v>
      </c>
      <c r="H2109" s="4" t="s">
        <v>4105</v>
      </c>
      <c r="I2109" s="24">
        <v>60</v>
      </c>
      <c r="J2109" s="24">
        <v>56.3</v>
      </c>
      <c r="O2109" s="24">
        <v>2.7</v>
      </c>
      <c r="R2109" s="24">
        <v>1</v>
      </c>
      <c r="X2109" s="24">
        <f t="shared" si="76"/>
        <v>60</v>
      </c>
      <c r="Y2109" s="8">
        <f t="shared" si="77"/>
        <v>0</v>
      </c>
      <c r="Z2109" s="4"/>
    </row>
    <row r="2110" spans="1:26" x14ac:dyDescent="0.25">
      <c r="A2110" s="34">
        <v>31</v>
      </c>
      <c r="B2110" s="31">
        <v>32</v>
      </c>
      <c r="C2110" s="4" t="s">
        <v>4066</v>
      </c>
      <c r="D2110" s="4" t="s">
        <v>4066</v>
      </c>
      <c r="E2110" s="4" t="s">
        <v>4020</v>
      </c>
      <c r="F2110" s="4" t="s">
        <v>3636</v>
      </c>
      <c r="G2110" s="4" t="s">
        <v>4067</v>
      </c>
      <c r="H2110" s="4" t="s">
        <v>13</v>
      </c>
      <c r="I2110" s="24">
        <v>261.39999999999998</v>
      </c>
      <c r="J2110" s="24">
        <v>212.8</v>
      </c>
      <c r="K2110" s="24">
        <v>4.0999999999999996</v>
      </c>
      <c r="L2110" s="24">
        <v>0.1</v>
      </c>
      <c r="O2110" s="24">
        <v>13.1</v>
      </c>
      <c r="P2110" s="24">
        <v>15.8</v>
      </c>
      <c r="Q2110" s="24">
        <v>0.1</v>
      </c>
      <c r="R2110" s="24">
        <v>4.7</v>
      </c>
      <c r="S2110" s="24">
        <v>0.7</v>
      </c>
      <c r="T2110" s="24">
        <v>10</v>
      </c>
      <c r="X2110" s="24">
        <f t="shared" si="76"/>
        <v>261.39999999999998</v>
      </c>
      <c r="Y2110" s="8">
        <f t="shared" si="77"/>
        <v>0</v>
      </c>
      <c r="Z2110" s="4"/>
    </row>
    <row r="2111" spans="1:26" x14ac:dyDescent="0.25">
      <c r="A2111" s="34">
        <v>59</v>
      </c>
      <c r="B2111" s="31">
        <v>61</v>
      </c>
      <c r="C2111" s="4" t="s">
        <v>4111</v>
      </c>
      <c r="D2111" s="4" t="s">
        <v>4107</v>
      </c>
      <c r="E2111" s="4" t="s">
        <v>4020</v>
      </c>
      <c r="F2111" s="4" t="s">
        <v>3636</v>
      </c>
      <c r="G2111" s="4" t="s">
        <v>4112</v>
      </c>
      <c r="H2111" s="4"/>
      <c r="I2111" s="24">
        <v>190.3</v>
      </c>
      <c r="J2111" s="24">
        <v>157.6</v>
      </c>
      <c r="K2111" s="24">
        <v>18.399999999999999</v>
      </c>
      <c r="O2111" s="24">
        <v>6</v>
      </c>
      <c r="R2111" s="24">
        <v>4.3</v>
      </c>
      <c r="T2111" s="24">
        <v>4</v>
      </c>
      <c r="X2111" s="24">
        <f t="shared" si="76"/>
        <v>190.3</v>
      </c>
      <c r="Y2111" s="8">
        <f t="shared" si="77"/>
        <v>0</v>
      </c>
      <c r="Z2111" s="4"/>
    </row>
    <row r="2112" spans="1:26" x14ac:dyDescent="0.25">
      <c r="A2112" s="34">
        <v>58</v>
      </c>
      <c r="B2112" s="31">
        <v>60</v>
      </c>
      <c r="C2112" s="4" t="s">
        <v>500</v>
      </c>
      <c r="D2112" s="4" t="s">
        <v>4107</v>
      </c>
      <c r="E2112" s="4" t="s">
        <v>4020</v>
      </c>
      <c r="F2112" s="4" t="s">
        <v>3636</v>
      </c>
      <c r="G2112" s="4" t="s">
        <v>4110</v>
      </c>
      <c r="H2112" s="4" t="s">
        <v>245</v>
      </c>
      <c r="I2112" s="24">
        <v>148</v>
      </c>
      <c r="J2112" s="24">
        <v>119.7</v>
      </c>
      <c r="K2112" s="24">
        <v>14.3</v>
      </c>
      <c r="L2112" s="24">
        <v>1.5</v>
      </c>
      <c r="O2112" s="24">
        <v>5.2</v>
      </c>
      <c r="P2112" s="24">
        <v>0.2</v>
      </c>
      <c r="Q2112" s="24">
        <v>1.4</v>
      </c>
      <c r="R2112" s="24">
        <v>5.7</v>
      </c>
      <c r="X2112" s="24">
        <f t="shared" si="76"/>
        <v>147.99999999999997</v>
      </c>
      <c r="Y2112" s="8">
        <f t="shared" si="77"/>
        <v>0</v>
      </c>
      <c r="Z2112" s="4"/>
    </row>
    <row r="2113" spans="1:26" x14ac:dyDescent="0.25">
      <c r="A2113" s="34">
        <v>37</v>
      </c>
      <c r="B2113" s="31">
        <v>39</v>
      </c>
      <c r="C2113" s="4" t="s">
        <v>3238</v>
      </c>
      <c r="D2113" s="4" t="s">
        <v>4075</v>
      </c>
      <c r="E2113" s="4" t="s">
        <v>4020</v>
      </c>
      <c r="F2113" s="4" t="s">
        <v>3636</v>
      </c>
      <c r="G2113" s="4" t="s">
        <v>4076</v>
      </c>
      <c r="H2113" s="4" t="s">
        <v>1362</v>
      </c>
      <c r="I2113" s="24">
        <v>453.3</v>
      </c>
      <c r="J2113" s="24">
        <v>146.5</v>
      </c>
      <c r="K2113" s="24">
        <v>250.7</v>
      </c>
      <c r="L2113" s="24">
        <v>20.8</v>
      </c>
      <c r="O2113" s="24">
        <v>23.4</v>
      </c>
      <c r="Q2113" s="24">
        <v>0.7</v>
      </c>
      <c r="R2113" s="24">
        <v>11.2</v>
      </c>
      <c r="X2113" s="24">
        <f t="shared" si="76"/>
        <v>453.29999999999995</v>
      </c>
      <c r="Y2113" s="8">
        <f t="shared" si="77"/>
        <v>0</v>
      </c>
      <c r="Z2113" s="4"/>
    </row>
    <row r="2114" spans="1:26" x14ac:dyDescent="0.25">
      <c r="A2114" s="34">
        <v>13</v>
      </c>
      <c r="B2114" s="31">
        <v>14</v>
      </c>
      <c r="C2114" s="4" t="s">
        <v>4038</v>
      </c>
      <c r="D2114" s="4" t="s">
        <v>1932</v>
      </c>
      <c r="E2114" s="4" t="s">
        <v>4020</v>
      </c>
      <c r="F2114" s="4" t="s">
        <v>3636</v>
      </c>
      <c r="G2114" s="4" t="s">
        <v>4039</v>
      </c>
      <c r="H2114" s="4"/>
      <c r="I2114" s="24">
        <v>52.5</v>
      </c>
      <c r="J2114" s="24">
        <v>49.1</v>
      </c>
      <c r="K2114" s="24">
        <v>2</v>
      </c>
      <c r="Q2114" s="24">
        <v>0.7</v>
      </c>
      <c r="R2114" s="24">
        <v>0.7</v>
      </c>
      <c r="X2114" s="24">
        <f t="shared" si="76"/>
        <v>52.500000000000007</v>
      </c>
      <c r="Y2114" s="8">
        <f t="shared" si="77"/>
        <v>0</v>
      </c>
      <c r="Z2114" s="4"/>
    </row>
    <row r="2115" spans="1:26" x14ac:dyDescent="0.25">
      <c r="A2115" s="34">
        <v>25</v>
      </c>
      <c r="B2115" s="31">
        <v>26</v>
      </c>
      <c r="C2115" s="4" t="s">
        <v>4057</v>
      </c>
      <c r="D2115" s="4" t="s">
        <v>4057</v>
      </c>
      <c r="E2115" s="4" t="s">
        <v>4020</v>
      </c>
      <c r="F2115" s="4" t="s">
        <v>3636</v>
      </c>
      <c r="G2115" s="4" t="s">
        <v>4059</v>
      </c>
      <c r="H2115" s="4" t="s">
        <v>277</v>
      </c>
      <c r="I2115" s="24">
        <v>682.9</v>
      </c>
      <c r="J2115" s="24">
        <v>391.2</v>
      </c>
      <c r="K2115" s="24">
        <v>10.1</v>
      </c>
      <c r="L2115" s="24">
        <v>13.2</v>
      </c>
      <c r="O2115" s="24">
        <v>26.3</v>
      </c>
      <c r="Q2115" s="24">
        <v>4.3</v>
      </c>
      <c r="R2115" s="24">
        <v>9.6</v>
      </c>
      <c r="S2115" s="24">
        <v>1.2</v>
      </c>
      <c r="T2115" s="24">
        <v>227</v>
      </c>
      <c r="X2115" s="24">
        <f t="shared" si="76"/>
        <v>682.90000000000009</v>
      </c>
      <c r="Y2115" s="8">
        <f t="shared" si="77"/>
        <v>0</v>
      </c>
      <c r="Z2115" s="4"/>
    </row>
    <row r="2116" spans="1:26" x14ac:dyDescent="0.25">
      <c r="A2116" s="34">
        <v>24</v>
      </c>
      <c r="B2116" s="31">
        <v>25</v>
      </c>
      <c r="C2116" s="4" t="s">
        <v>4056</v>
      </c>
      <c r="D2116" s="4" t="s">
        <v>4057</v>
      </c>
      <c r="E2116" s="4" t="s">
        <v>4020</v>
      </c>
      <c r="F2116" s="4" t="s">
        <v>3636</v>
      </c>
      <c r="G2116" s="4" t="s">
        <v>4058</v>
      </c>
      <c r="H2116" s="4" t="s">
        <v>3345</v>
      </c>
      <c r="I2116" s="24">
        <v>559.4</v>
      </c>
      <c r="J2116" s="24">
        <v>385</v>
      </c>
      <c r="K2116" s="24">
        <v>37.200000000000003</v>
      </c>
      <c r="O2116" s="24">
        <v>11</v>
      </c>
      <c r="P2116" s="24">
        <v>34.9</v>
      </c>
      <c r="Q2116" s="24">
        <v>1.9</v>
      </c>
      <c r="R2116" s="24">
        <v>5.2</v>
      </c>
      <c r="S2116" s="24">
        <v>1.2</v>
      </c>
      <c r="T2116" s="24">
        <v>80.099999999999994</v>
      </c>
      <c r="U2116" s="24">
        <v>2.9</v>
      </c>
      <c r="X2116" s="24">
        <f t="shared" si="76"/>
        <v>559.39999999999986</v>
      </c>
      <c r="Y2116" s="8">
        <f t="shared" si="77"/>
        <v>0</v>
      </c>
      <c r="Z2116" s="4"/>
    </row>
    <row r="2117" spans="1:26" x14ac:dyDescent="0.25">
      <c r="A2117" s="34">
        <v>49</v>
      </c>
      <c r="B2117" s="31">
        <v>51</v>
      </c>
      <c r="C2117" s="4" t="s">
        <v>3764</v>
      </c>
      <c r="D2117" s="4" t="s">
        <v>4091</v>
      </c>
      <c r="E2117" s="4" t="s">
        <v>4020</v>
      </c>
      <c r="F2117" s="4" t="s">
        <v>3636</v>
      </c>
      <c r="G2117" s="4" t="s">
        <v>4098</v>
      </c>
      <c r="H2117" s="4"/>
      <c r="I2117" s="24">
        <v>159.6</v>
      </c>
      <c r="J2117" s="24">
        <v>128.5</v>
      </c>
      <c r="K2117" s="24">
        <v>18.2</v>
      </c>
      <c r="O2117" s="24">
        <v>2.2000000000000002</v>
      </c>
      <c r="P2117" s="24">
        <v>3.1</v>
      </c>
      <c r="Q2117" s="24">
        <v>4.5999999999999996</v>
      </c>
      <c r="R2117" s="24">
        <v>2.5</v>
      </c>
      <c r="S2117" s="24">
        <v>0.5</v>
      </c>
      <c r="X2117" s="24">
        <f t="shared" si="76"/>
        <v>159.59999999999997</v>
      </c>
      <c r="Y2117" s="8">
        <f t="shared" si="77"/>
        <v>0</v>
      </c>
      <c r="Z2117" s="4"/>
    </row>
    <row r="2118" spans="1:26" x14ac:dyDescent="0.25">
      <c r="A2118" s="34">
        <v>16</v>
      </c>
      <c r="B2118" s="31">
        <v>17</v>
      </c>
      <c r="C2118" s="4" t="s">
        <v>4043</v>
      </c>
      <c r="D2118" s="4" t="s">
        <v>4040</v>
      </c>
      <c r="E2118" s="4" t="s">
        <v>4020</v>
      </c>
      <c r="F2118" s="4" t="s">
        <v>3636</v>
      </c>
      <c r="G2118" s="4" t="s">
        <v>3211</v>
      </c>
      <c r="H2118" s="4"/>
      <c r="I2118" s="24">
        <v>533</v>
      </c>
      <c r="J2118" s="24">
        <v>478.2</v>
      </c>
      <c r="K2118" s="24">
        <v>21.2</v>
      </c>
      <c r="O2118" s="24">
        <v>9.6999999999999993</v>
      </c>
      <c r="P2118" s="24">
        <v>1.1000000000000001</v>
      </c>
      <c r="Q2118" s="24">
        <v>13.5</v>
      </c>
      <c r="R2118" s="24">
        <v>9.3000000000000007</v>
      </c>
      <c r="X2118" s="24">
        <f t="shared" si="76"/>
        <v>533</v>
      </c>
      <c r="Y2118" s="8">
        <f t="shared" si="77"/>
        <v>0</v>
      </c>
      <c r="Z2118" s="4"/>
    </row>
    <row r="2119" spans="1:26" x14ac:dyDescent="0.25">
      <c r="A2119" s="34">
        <v>42</v>
      </c>
      <c r="B2119" s="31">
        <v>44</v>
      </c>
      <c r="C2119" s="4" t="s">
        <v>4085</v>
      </c>
      <c r="D2119" s="4" t="s">
        <v>4075</v>
      </c>
      <c r="E2119" s="4" t="s">
        <v>4020</v>
      </c>
      <c r="F2119" s="4" t="s">
        <v>3636</v>
      </c>
      <c r="G2119" s="4" t="s">
        <v>4086</v>
      </c>
      <c r="H2119" s="4"/>
      <c r="I2119" s="24">
        <v>403.3</v>
      </c>
      <c r="J2119" s="24">
        <v>268.60000000000002</v>
      </c>
      <c r="K2119" s="24">
        <v>20.8</v>
      </c>
      <c r="N2119" s="24">
        <v>1.8</v>
      </c>
      <c r="O2119" s="24">
        <v>4</v>
      </c>
      <c r="P2119" s="24">
        <v>0.3</v>
      </c>
      <c r="Q2119" s="24">
        <v>2.2999999999999998</v>
      </c>
      <c r="R2119" s="24">
        <v>5.4</v>
      </c>
      <c r="S2119" s="24">
        <v>0.5</v>
      </c>
      <c r="T2119" s="24">
        <v>99.6</v>
      </c>
      <c r="X2119" s="24">
        <f t="shared" si="76"/>
        <v>403.30000000000007</v>
      </c>
      <c r="Y2119" s="8">
        <f t="shared" si="77"/>
        <v>0</v>
      </c>
      <c r="Z2119" s="4"/>
    </row>
    <row r="2120" spans="1:26" x14ac:dyDescent="0.25">
      <c r="A2120" s="34">
        <v>56</v>
      </c>
      <c r="B2120" s="31">
        <v>58</v>
      </c>
      <c r="C2120" s="4" t="s">
        <v>2276</v>
      </c>
      <c r="D2120" s="4" t="s">
        <v>4107</v>
      </c>
      <c r="E2120" s="4" t="s">
        <v>4020</v>
      </c>
      <c r="F2120" s="4" t="s">
        <v>3636</v>
      </c>
      <c r="G2120" s="4" t="s">
        <v>4108</v>
      </c>
      <c r="H2120" s="4"/>
      <c r="I2120" s="24">
        <v>83.8</v>
      </c>
      <c r="J2120" s="24">
        <v>76.099999999999994</v>
      </c>
      <c r="O2120" s="24">
        <v>3.5</v>
      </c>
      <c r="Q2120" s="24">
        <v>1</v>
      </c>
      <c r="R2120" s="24">
        <v>3.2</v>
      </c>
      <c r="X2120" s="24">
        <f t="shared" si="76"/>
        <v>83.8</v>
      </c>
      <c r="Y2120" s="8">
        <f t="shared" si="77"/>
        <v>0</v>
      </c>
      <c r="Z2120" s="4"/>
    </row>
    <row r="2121" spans="1:26" x14ac:dyDescent="0.25">
      <c r="A2121" s="34">
        <v>61</v>
      </c>
      <c r="B2121" s="31">
        <v>63</v>
      </c>
      <c r="C2121" s="4" t="s">
        <v>4114</v>
      </c>
      <c r="D2121" s="4" t="s">
        <v>4115</v>
      </c>
      <c r="E2121" s="4" t="s">
        <v>4020</v>
      </c>
      <c r="F2121" s="4" t="s">
        <v>3636</v>
      </c>
      <c r="G2121" s="4" t="s">
        <v>4108</v>
      </c>
      <c r="H2121" s="4"/>
      <c r="I2121" s="24">
        <v>376.3</v>
      </c>
      <c r="J2121" s="24">
        <v>341.8</v>
      </c>
      <c r="K2121" s="24">
        <v>22.9</v>
      </c>
      <c r="O2121" s="24">
        <v>4.5</v>
      </c>
      <c r="P2121" s="24">
        <v>0.6</v>
      </c>
      <c r="Q2121" s="24">
        <v>0.3</v>
      </c>
      <c r="R2121" s="24">
        <v>4.8</v>
      </c>
      <c r="S2121" s="24">
        <v>0.2</v>
      </c>
      <c r="T2121" s="24">
        <v>1.2</v>
      </c>
      <c r="X2121" s="24">
        <f t="shared" si="76"/>
        <v>376.3</v>
      </c>
      <c r="Y2121" s="8">
        <f t="shared" si="77"/>
        <v>0</v>
      </c>
      <c r="Z2121" s="4"/>
    </row>
    <row r="2122" spans="1:26" x14ac:dyDescent="0.25">
      <c r="A2122" s="34">
        <v>62</v>
      </c>
      <c r="B2122" s="31">
        <v>64</v>
      </c>
      <c r="C2122" s="4" t="s">
        <v>4116</v>
      </c>
      <c r="D2122" s="4" t="s">
        <v>4115</v>
      </c>
      <c r="E2122" s="4" t="s">
        <v>4020</v>
      </c>
      <c r="F2122" s="4" t="s">
        <v>3636</v>
      </c>
      <c r="G2122" s="4" t="s">
        <v>4108</v>
      </c>
      <c r="H2122" s="4"/>
      <c r="I2122" s="24">
        <v>231.8</v>
      </c>
      <c r="J2122" s="24">
        <v>226.3</v>
      </c>
      <c r="O2122" s="24">
        <v>2.7</v>
      </c>
      <c r="S2122" s="24">
        <v>2.8</v>
      </c>
      <c r="X2122" s="24">
        <f t="shared" si="76"/>
        <v>231.8</v>
      </c>
      <c r="Y2122" s="8">
        <f t="shared" si="77"/>
        <v>0</v>
      </c>
      <c r="Z2122" s="4"/>
    </row>
    <row r="2123" spans="1:26" x14ac:dyDescent="0.25">
      <c r="A2123" s="34">
        <v>5</v>
      </c>
      <c r="B2123" s="31">
        <v>5</v>
      </c>
      <c r="C2123" s="4" t="s">
        <v>4025</v>
      </c>
      <c r="D2123" s="4" t="s">
        <v>4019</v>
      </c>
      <c r="E2123" s="4" t="s">
        <v>4020</v>
      </c>
      <c r="F2123" s="4" t="s">
        <v>3636</v>
      </c>
      <c r="G2123" s="4" t="s">
        <v>4026</v>
      </c>
      <c r="H2123" s="4"/>
      <c r="I2123" s="24">
        <v>64.3</v>
      </c>
      <c r="J2123" s="24">
        <v>61.7</v>
      </c>
      <c r="M2123" s="24">
        <v>2</v>
      </c>
      <c r="S2123" s="24">
        <v>0.6</v>
      </c>
      <c r="X2123" s="24">
        <f t="shared" si="76"/>
        <v>64.3</v>
      </c>
      <c r="Y2123" s="8">
        <f t="shared" si="77"/>
        <v>0</v>
      </c>
      <c r="Z2123" s="4"/>
    </row>
    <row r="2124" spans="1:26" x14ac:dyDescent="0.25">
      <c r="A2124" s="34">
        <v>57</v>
      </c>
      <c r="B2124" s="31">
        <v>59</v>
      </c>
      <c r="C2124" s="4" t="s">
        <v>4109</v>
      </c>
      <c r="D2124" s="4" t="s">
        <v>4107</v>
      </c>
      <c r="E2124" s="4" t="s">
        <v>4020</v>
      </c>
      <c r="F2124" s="4" t="s">
        <v>3636</v>
      </c>
      <c r="G2124" s="4" t="s">
        <v>60</v>
      </c>
      <c r="H2124" s="4"/>
      <c r="I2124" s="24">
        <v>787.8</v>
      </c>
      <c r="J2124" s="24">
        <v>642</v>
      </c>
      <c r="Q2124" s="24">
        <v>4.0999999999999996</v>
      </c>
      <c r="R2124" s="24">
        <v>14.7</v>
      </c>
      <c r="T2124" s="24">
        <v>127</v>
      </c>
      <c r="X2124" s="24">
        <f t="shared" si="76"/>
        <v>787.80000000000007</v>
      </c>
      <c r="Y2124" s="8">
        <f t="shared" si="77"/>
        <v>0</v>
      </c>
      <c r="Z2124" s="4"/>
    </row>
    <row r="2125" spans="1:26" x14ac:dyDescent="0.25">
      <c r="A2125" s="34">
        <v>65</v>
      </c>
      <c r="B2125" s="31">
        <v>68</v>
      </c>
      <c r="C2125" s="4" t="s">
        <v>4120</v>
      </c>
      <c r="D2125" s="4" t="s">
        <v>4107</v>
      </c>
      <c r="E2125" s="4" t="s">
        <v>4020</v>
      </c>
      <c r="F2125" s="4" t="s">
        <v>3636</v>
      </c>
      <c r="G2125" s="4" t="s">
        <v>60</v>
      </c>
      <c r="H2125" s="4"/>
      <c r="I2125" s="24">
        <v>61.5</v>
      </c>
      <c r="J2125" s="24">
        <v>61.5</v>
      </c>
      <c r="X2125" s="24">
        <f t="shared" si="76"/>
        <v>61.5</v>
      </c>
      <c r="Y2125" s="8">
        <f t="shared" si="77"/>
        <v>0</v>
      </c>
      <c r="Z2125" s="4"/>
    </row>
    <row r="2126" spans="1:26" x14ac:dyDescent="0.25">
      <c r="A2126" s="34">
        <v>10</v>
      </c>
      <c r="B2126" s="31">
        <v>11</v>
      </c>
      <c r="C2126" s="4" t="s">
        <v>4033</v>
      </c>
      <c r="D2126" s="4" t="s">
        <v>1932</v>
      </c>
      <c r="E2126" s="4" t="s">
        <v>4020</v>
      </c>
      <c r="F2126" s="4" t="s">
        <v>3636</v>
      </c>
      <c r="G2126" s="4" t="s">
        <v>4034</v>
      </c>
      <c r="H2126" s="4" t="s">
        <v>358</v>
      </c>
      <c r="I2126" s="24">
        <v>120.3</v>
      </c>
      <c r="J2126" s="24">
        <v>91.7</v>
      </c>
      <c r="K2126" s="24">
        <v>15.8</v>
      </c>
      <c r="O2126" s="24">
        <v>3.7</v>
      </c>
      <c r="P2126" s="24">
        <v>4.7</v>
      </c>
      <c r="Q2126" s="24">
        <v>1.5</v>
      </c>
      <c r="R2126" s="24">
        <v>2.9</v>
      </c>
      <c r="X2126" s="24">
        <f t="shared" si="76"/>
        <v>120.30000000000001</v>
      </c>
      <c r="Y2126" s="8">
        <f t="shared" si="77"/>
        <v>0</v>
      </c>
      <c r="Z2126" s="4"/>
    </row>
    <row r="2127" spans="1:26" x14ac:dyDescent="0.25">
      <c r="A2127" s="34">
        <v>12</v>
      </c>
      <c r="B2127" s="31">
        <v>13</v>
      </c>
      <c r="C2127" s="4" t="s">
        <v>4037</v>
      </c>
      <c r="D2127" s="4" t="s">
        <v>1932</v>
      </c>
      <c r="E2127" s="4" t="s">
        <v>4020</v>
      </c>
      <c r="F2127" s="4" t="s">
        <v>3636</v>
      </c>
      <c r="G2127" s="4" t="s">
        <v>4034</v>
      </c>
      <c r="H2127" s="4" t="s">
        <v>358</v>
      </c>
      <c r="I2127" s="24">
        <v>405.4</v>
      </c>
      <c r="J2127" s="24">
        <v>234.8</v>
      </c>
      <c r="K2127" s="24">
        <v>3.8</v>
      </c>
      <c r="M2127" s="24">
        <v>3.7</v>
      </c>
      <c r="O2127" s="24">
        <v>9</v>
      </c>
      <c r="R2127" s="24">
        <v>7</v>
      </c>
      <c r="T2127" s="24">
        <v>147.1</v>
      </c>
      <c r="X2127" s="24">
        <f t="shared" si="76"/>
        <v>405.4</v>
      </c>
      <c r="Y2127" s="8">
        <f t="shared" si="77"/>
        <v>0</v>
      </c>
      <c r="Z2127" s="4"/>
    </row>
    <row r="2128" spans="1:26" x14ac:dyDescent="0.25">
      <c r="A2128" s="34">
        <v>19</v>
      </c>
      <c r="B2128" s="31">
        <v>20</v>
      </c>
      <c r="C2128" s="4" t="s">
        <v>4048</v>
      </c>
      <c r="D2128" s="4" t="s">
        <v>2719</v>
      </c>
      <c r="E2128" s="4" t="s">
        <v>4020</v>
      </c>
      <c r="F2128" s="4" t="s">
        <v>3636</v>
      </c>
      <c r="G2128" s="4" t="s">
        <v>215</v>
      </c>
      <c r="H2128" s="4" t="s">
        <v>230</v>
      </c>
      <c r="I2128" s="24">
        <v>1383.4</v>
      </c>
      <c r="J2128" s="24">
        <v>621.4</v>
      </c>
      <c r="K2128" s="24">
        <v>73.900000000000006</v>
      </c>
      <c r="O2128" s="24">
        <v>23.9</v>
      </c>
      <c r="P2128" s="24">
        <v>24.2</v>
      </c>
      <c r="Q2128" s="24">
        <v>12.4</v>
      </c>
      <c r="R2128" s="24">
        <v>18</v>
      </c>
      <c r="S2128" s="24">
        <v>0.4</v>
      </c>
      <c r="T2128" s="24">
        <v>609.20000000000005</v>
      </c>
      <c r="X2128" s="24">
        <f t="shared" si="76"/>
        <v>1383.4</v>
      </c>
      <c r="Y2128" s="8">
        <f t="shared" si="77"/>
        <v>0</v>
      </c>
      <c r="Z2128" s="4"/>
    </row>
    <row r="2129" spans="1:26" x14ac:dyDescent="0.25">
      <c r="A2129" s="34">
        <v>34</v>
      </c>
      <c r="B2129" s="31">
        <v>35</v>
      </c>
      <c r="C2129" s="4" t="s">
        <v>4071</v>
      </c>
      <c r="D2129" s="4" t="s">
        <v>4066</v>
      </c>
      <c r="E2129" s="4" t="s">
        <v>4020</v>
      </c>
      <c r="F2129" s="4" t="s">
        <v>3636</v>
      </c>
      <c r="G2129" s="4" t="s">
        <v>3782</v>
      </c>
      <c r="H2129" s="4"/>
      <c r="I2129" s="24">
        <v>213.3</v>
      </c>
      <c r="J2129" s="24">
        <v>183.3</v>
      </c>
      <c r="K2129" s="24">
        <v>14.1</v>
      </c>
      <c r="O2129" s="24">
        <v>9.4</v>
      </c>
      <c r="P2129" s="24">
        <v>0.3</v>
      </c>
      <c r="Q2129" s="24">
        <v>0.4</v>
      </c>
      <c r="R2129" s="24">
        <v>4.0999999999999996</v>
      </c>
      <c r="T2129" s="24">
        <v>1.7</v>
      </c>
      <c r="X2129" s="24">
        <f t="shared" si="76"/>
        <v>213.3</v>
      </c>
      <c r="Y2129" s="8">
        <f t="shared" si="77"/>
        <v>0</v>
      </c>
      <c r="Z2129" s="4"/>
    </row>
    <row r="2130" spans="1:26" x14ac:dyDescent="0.25">
      <c r="A2130" s="34">
        <v>38</v>
      </c>
      <c r="B2130" s="31">
        <v>40</v>
      </c>
      <c r="C2130" s="4" t="s">
        <v>4077</v>
      </c>
      <c r="D2130" s="4" t="s">
        <v>4075</v>
      </c>
      <c r="E2130" s="4" t="s">
        <v>4020</v>
      </c>
      <c r="F2130" s="4" t="s">
        <v>3636</v>
      </c>
      <c r="G2130" s="4" t="s">
        <v>4078</v>
      </c>
      <c r="H2130" s="4"/>
      <c r="I2130" s="24">
        <v>222.4</v>
      </c>
      <c r="J2130" s="24">
        <v>187.6</v>
      </c>
      <c r="K2130" s="24">
        <v>18.2</v>
      </c>
      <c r="O2130" s="24">
        <v>0.5</v>
      </c>
      <c r="P2130" s="24">
        <v>1</v>
      </c>
      <c r="Q2130" s="24">
        <v>7.8</v>
      </c>
      <c r="R2130" s="24">
        <v>6.6</v>
      </c>
      <c r="S2130" s="24">
        <v>0.7</v>
      </c>
      <c r="X2130" s="24">
        <f t="shared" si="76"/>
        <v>222.39999999999998</v>
      </c>
      <c r="Y2130" s="8">
        <f t="shared" si="77"/>
        <v>0</v>
      </c>
      <c r="Z2130" s="4"/>
    </row>
    <row r="2131" spans="1:26" x14ac:dyDescent="0.25">
      <c r="A2131" s="34">
        <v>41</v>
      </c>
      <c r="B2131" s="31">
        <v>43</v>
      </c>
      <c r="C2131" s="4" t="s">
        <v>4083</v>
      </c>
      <c r="D2131" s="4" t="s">
        <v>4075</v>
      </c>
      <c r="E2131" s="4" t="s">
        <v>4020</v>
      </c>
      <c r="F2131" s="4" t="s">
        <v>3636</v>
      </c>
      <c r="G2131" s="4" t="s">
        <v>4084</v>
      </c>
      <c r="H2131" s="4" t="s">
        <v>5</v>
      </c>
      <c r="I2131" s="24">
        <v>151</v>
      </c>
      <c r="J2131" s="24">
        <v>124.6</v>
      </c>
      <c r="K2131" s="24">
        <v>11.6</v>
      </c>
      <c r="N2131" s="24">
        <v>4.0999999999999996</v>
      </c>
      <c r="O2131" s="24">
        <v>1.8</v>
      </c>
      <c r="P2131" s="24">
        <v>0.1</v>
      </c>
      <c r="Q2131" s="24">
        <v>2.6</v>
      </c>
      <c r="R2131" s="24">
        <v>3.3</v>
      </c>
      <c r="S2131" s="24">
        <v>0.4</v>
      </c>
      <c r="T2131" s="24">
        <v>2.5</v>
      </c>
      <c r="X2131" s="24">
        <f t="shared" si="76"/>
        <v>151</v>
      </c>
      <c r="Y2131" s="8">
        <f t="shared" si="77"/>
        <v>0</v>
      </c>
      <c r="Z2131" s="4"/>
    </row>
    <row r="2132" spans="1:26" x14ac:dyDescent="0.25">
      <c r="A2132" s="34">
        <v>1</v>
      </c>
      <c r="B2132" s="31">
        <v>1</v>
      </c>
      <c r="C2132" s="4" t="s">
        <v>4018</v>
      </c>
      <c r="D2132" s="4" t="s">
        <v>4019</v>
      </c>
      <c r="E2132" s="4" t="s">
        <v>4020</v>
      </c>
      <c r="F2132" s="4" t="s">
        <v>3636</v>
      </c>
      <c r="G2132" s="4" t="s">
        <v>45</v>
      </c>
      <c r="H2132" s="4"/>
      <c r="I2132" s="24">
        <v>140.6</v>
      </c>
      <c r="J2132" s="24">
        <v>101.6</v>
      </c>
      <c r="K2132" s="24">
        <v>34.1</v>
      </c>
      <c r="R2132" s="24">
        <v>4.9000000000000004</v>
      </c>
      <c r="X2132" s="24">
        <f t="shared" si="76"/>
        <v>140.6</v>
      </c>
      <c r="Y2132" s="8">
        <f t="shared" si="77"/>
        <v>0</v>
      </c>
      <c r="Z2132" s="4"/>
    </row>
    <row r="2133" spans="1:26" x14ac:dyDescent="0.25">
      <c r="A2133" s="34">
        <v>2</v>
      </c>
      <c r="B2133" s="31">
        <v>2</v>
      </c>
      <c r="C2133" s="4" t="s">
        <v>4021</v>
      </c>
      <c r="D2133" s="4" t="s">
        <v>4019</v>
      </c>
      <c r="E2133" s="4" t="s">
        <v>4020</v>
      </c>
      <c r="F2133" s="4" t="s">
        <v>3636</v>
      </c>
      <c r="G2133" s="4" t="s">
        <v>45</v>
      </c>
      <c r="H2133" s="4"/>
      <c r="I2133" s="24">
        <v>53.6</v>
      </c>
      <c r="J2133" s="24">
        <v>44.5</v>
      </c>
      <c r="O2133" s="24">
        <v>4.3</v>
      </c>
      <c r="R2133" s="24">
        <v>4.8</v>
      </c>
      <c r="X2133" s="24">
        <f t="shared" si="76"/>
        <v>53.599999999999994</v>
      </c>
      <c r="Y2133" s="8">
        <f t="shared" si="77"/>
        <v>0</v>
      </c>
      <c r="Z2133" s="4"/>
    </row>
    <row r="2134" spans="1:26" x14ac:dyDescent="0.25">
      <c r="A2134" s="34">
        <v>4</v>
      </c>
      <c r="B2134" s="31">
        <v>4</v>
      </c>
      <c r="C2134" s="4" t="s">
        <v>4024</v>
      </c>
      <c r="D2134" s="4" t="s">
        <v>4019</v>
      </c>
      <c r="E2134" s="4" t="s">
        <v>4020</v>
      </c>
      <c r="F2134" s="4" t="s">
        <v>3636</v>
      </c>
      <c r="G2134" s="4" t="s">
        <v>45</v>
      </c>
      <c r="H2134" s="4"/>
      <c r="I2134" s="24">
        <v>453.5</v>
      </c>
      <c r="J2134" s="24">
        <v>221.7</v>
      </c>
      <c r="K2134" s="24">
        <v>150.4</v>
      </c>
      <c r="M2134" s="24">
        <v>1.4</v>
      </c>
      <c r="O2134" s="24">
        <v>3.3</v>
      </c>
      <c r="P2134" s="24">
        <v>1.3</v>
      </c>
      <c r="Q2134" s="24">
        <v>59.5</v>
      </c>
      <c r="T2134" s="24">
        <v>15.9</v>
      </c>
      <c r="X2134" s="24">
        <f t="shared" si="76"/>
        <v>453.5</v>
      </c>
      <c r="Y2134" s="8">
        <f t="shared" si="77"/>
        <v>0</v>
      </c>
      <c r="Z2134" s="4"/>
    </row>
    <row r="2135" spans="1:26" x14ac:dyDescent="0.25">
      <c r="A2135" s="34">
        <v>26</v>
      </c>
      <c r="B2135" s="31">
        <v>27</v>
      </c>
      <c r="C2135" s="4" t="s">
        <v>4060</v>
      </c>
      <c r="D2135" s="4" t="s">
        <v>4057</v>
      </c>
      <c r="E2135" s="4" t="s">
        <v>4020</v>
      </c>
      <c r="F2135" s="4" t="s">
        <v>3636</v>
      </c>
      <c r="G2135" s="4" t="s">
        <v>45</v>
      </c>
      <c r="H2135" s="4"/>
      <c r="I2135" s="24">
        <v>252.2</v>
      </c>
      <c r="J2135" s="24">
        <v>172.1</v>
      </c>
      <c r="K2135" s="24">
        <v>45.4</v>
      </c>
      <c r="L2135" s="24">
        <v>9.3000000000000007</v>
      </c>
      <c r="O2135" s="24">
        <v>2.2000000000000002</v>
      </c>
      <c r="P2135" s="24">
        <v>11.5</v>
      </c>
      <c r="Q2135" s="24">
        <v>0.4</v>
      </c>
      <c r="R2135" s="24">
        <v>5.6</v>
      </c>
      <c r="S2135" s="24">
        <v>4.4000000000000004</v>
      </c>
      <c r="U2135" s="24">
        <v>1.3</v>
      </c>
      <c r="X2135" s="24">
        <f t="shared" si="76"/>
        <v>252.20000000000002</v>
      </c>
      <c r="Y2135" s="8">
        <f t="shared" si="77"/>
        <v>0</v>
      </c>
      <c r="Z2135" s="4"/>
    </row>
    <row r="2136" spans="1:26" x14ac:dyDescent="0.25">
      <c r="A2136" s="34">
        <v>22</v>
      </c>
      <c r="B2136" s="31">
        <v>23</v>
      </c>
      <c r="C2136" s="4" t="s">
        <v>4052</v>
      </c>
      <c r="D2136" s="4" t="s">
        <v>4053</v>
      </c>
      <c r="E2136" s="4" t="s">
        <v>4020</v>
      </c>
      <c r="F2136" s="4" t="s">
        <v>3636</v>
      </c>
      <c r="G2136" s="4" t="s">
        <v>4054</v>
      </c>
      <c r="H2136" s="4" t="s">
        <v>13</v>
      </c>
      <c r="I2136" s="24">
        <v>175.5</v>
      </c>
      <c r="J2136" s="24">
        <v>108.5</v>
      </c>
      <c r="K2136" s="24">
        <v>13.5</v>
      </c>
      <c r="O2136" s="24">
        <v>4.5</v>
      </c>
      <c r="Q2136" s="24">
        <v>3.2</v>
      </c>
      <c r="R2136" s="24">
        <v>3.6</v>
      </c>
      <c r="S2136" s="24">
        <v>0.2</v>
      </c>
      <c r="T2136" s="24">
        <v>42</v>
      </c>
      <c r="X2136" s="24">
        <f t="shared" si="76"/>
        <v>175.49999999999997</v>
      </c>
      <c r="Y2136" s="8">
        <f t="shared" si="77"/>
        <v>0</v>
      </c>
      <c r="Z2136" s="11"/>
    </row>
    <row r="2137" spans="1:26" x14ac:dyDescent="0.25">
      <c r="A2137" s="34">
        <v>23</v>
      </c>
      <c r="B2137" s="31">
        <v>24</v>
      </c>
      <c r="C2137" s="4" t="s">
        <v>4055</v>
      </c>
      <c r="D2137" s="4" t="s">
        <v>4053</v>
      </c>
      <c r="E2137" s="4" t="s">
        <v>4020</v>
      </c>
      <c r="F2137" s="4" t="s">
        <v>3636</v>
      </c>
      <c r="G2137" s="4" t="s">
        <v>4054</v>
      </c>
      <c r="H2137" s="4" t="s">
        <v>13</v>
      </c>
      <c r="I2137" s="24">
        <v>470.1</v>
      </c>
      <c r="J2137" s="24">
        <v>225.2</v>
      </c>
      <c r="K2137" s="24">
        <v>48.4</v>
      </c>
      <c r="O2137" s="24">
        <v>7.7</v>
      </c>
      <c r="Q2137" s="24">
        <v>18.600000000000001</v>
      </c>
      <c r="R2137" s="24">
        <v>5.3</v>
      </c>
      <c r="S2137" s="24">
        <v>0.6</v>
      </c>
      <c r="T2137" s="24">
        <v>164.3</v>
      </c>
      <c r="X2137" s="24">
        <f t="shared" si="76"/>
        <v>470.1</v>
      </c>
      <c r="Y2137" s="8">
        <f t="shared" si="77"/>
        <v>0</v>
      </c>
      <c r="Z2137" s="4"/>
    </row>
    <row r="2138" spans="1:26" x14ac:dyDescent="0.25">
      <c r="A2138" s="34">
        <v>27</v>
      </c>
      <c r="B2138" s="31">
        <v>28</v>
      </c>
      <c r="C2138" s="4" t="s">
        <v>4061</v>
      </c>
      <c r="D2138" s="4" t="s">
        <v>4057</v>
      </c>
      <c r="E2138" s="4" t="s">
        <v>4020</v>
      </c>
      <c r="F2138" s="4" t="s">
        <v>3636</v>
      </c>
      <c r="G2138" s="4" t="s">
        <v>4054</v>
      </c>
      <c r="H2138" s="4" t="s">
        <v>1066</v>
      </c>
      <c r="I2138" s="24">
        <v>338.2</v>
      </c>
      <c r="J2138" s="24">
        <v>285.3</v>
      </c>
      <c r="K2138" s="24">
        <v>12.8</v>
      </c>
      <c r="O2138" s="24">
        <v>2.2000000000000002</v>
      </c>
      <c r="Q2138" s="24">
        <v>0.6</v>
      </c>
      <c r="R2138" s="24">
        <v>4.3</v>
      </c>
      <c r="T2138" s="24">
        <v>33</v>
      </c>
      <c r="X2138" s="24">
        <f t="shared" si="76"/>
        <v>338.20000000000005</v>
      </c>
      <c r="Y2138" s="8">
        <f t="shared" si="77"/>
        <v>0</v>
      </c>
      <c r="Z2138" s="4"/>
    </row>
    <row r="2139" spans="1:26" x14ac:dyDescent="0.25">
      <c r="A2139" s="34">
        <v>28</v>
      </c>
      <c r="B2139" s="31">
        <v>29</v>
      </c>
      <c r="C2139" s="4" t="s">
        <v>4062</v>
      </c>
      <c r="D2139" s="4" t="s">
        <v>4057</v>
      </c>
      <c r="E2139" s="4" t="s">
        <v>4020</v>
      </c>
      <c r="F2139" s="4" t="s">
        <v>3636</v>
      </c>
      <c r="G2139" s="4" t="s">
        <v>4054</v>
      </c>
      <c r="H2139" s="4"/>
      <c r="I2139" s="24">
        <v>1276.7</v>
      </c>
      <c r="J2139" s="24">
        <v>294.8</v>
      </c>
      <c r="K2139" s="24">
        <v>22.4</v>
      </c>
      <c r="L2139" s="24">
        <v>93.5</v>
      </c>
      <c r="T2139" s="24">
        <v>866</v>
      </c>
      <c r="X2139" s="24">
        <f t="shared" si="76"/>
        <v>1276.7</v>
      </c>
      <c r="Y2139" s="8">
        <f t="shared" si="77"/>
        <v>0</v>
      </c>
      <c r="Z2139" s="4"/>
    </row>
    <row r="2140" spans="1:26" x14ac:dyDescent="0.25">
      <c r="A2140" s="34">
        <v>29</v>
      </c>
      <c r="B2140" s="31">
        <v>30</v>
      </c>
      <c r="C2140" s="4" t="s">
        <v>4063</v>
      </c>
      <c r="D2140" s="4" t="s">
        <v>4057</v>
      </c>
      <c r="E2140" s="4" t="s">
        <v>4020</v>
      </c>
      <c r="F2140" s="4" t="s">
        <v>3636</v>
      </c>
      <c r="G2140" s="4" t="s">
        <v>4054</v>
      </c>
      <c r="H2140" s="4"/>
      <c r="I2140" s="24">
        <v>120.9</v>
      </c>
      <c r="J2140" s="24">
        <v>120.9</v>
      </c>
      <c r="X2140" s="24">
        <f t="shared" si="76"/>
        <v>120.9</v>
      </c>
      <c r="Y2140" s="8">
        <f t="shared" si="77"/>
        <v>0</v>
      </c>
      <c r="Z2140" s="4"/>
    </row>
    <row r="2141" spans="1:26" x14ac:dyDescent="0.25">
      <c r="A2141" s="34">
        <v>36</v>
      </c>
      <c r="B2141" s="31">
        <v>38</v>
      </c>
      <c r="C2141" s="4" t="s">
        <v>4074</v>
      </c>
      <c r="D2141" s="4" t="s">
        <v>4028</v>
      </c>
      <c r="E2141" s="4" t="s">
        <v>4020</v>
      </c>
      <c r="F2141" s="4" t="s">
        <v>3636</v>
      </c>
      <c r="G2141" s="4" t="s">
        <v>4054</v>
      </c>
      <c r="H2141" s="4"/>
      <c r="I2141" s="24">
        <v>582</v>
      </c>
      <c r="J2141" s="24">
        <v>271.3</v>
      </c>
      <c r="K2141" s="24">
        <v>39.200000000000003</v>
      </c>
      <c r="R2141" s="24">
        <v>6.5</v>
      </c>
      <c r="T2141" s="24">
        <v>265</v>
      </c>
      <c r="X2141" s="24">
        <f t="shared" si="76"/>
        <v>582</v>
      </c>
      <c r="Y2141" s="8">
        <f t="shared" si="77"/>
        <v>0</v>
      </c>
      <c r="Z2141" s="4"/>
    </row>
    <row r="2142" spans="1:26" x14ac:dyDescent="0.25">
      <c r="A2142" s="34">
        <v>60</v>
      </c>
      <c r="B2142" s="31">
        <v>62</v>
      </c>
      <c r="C2142" s="4" t="s">
        <v>4113</v>
      </c>
      <c r="D2142" s="4" t="s">
        <v>4107</v>
      </c>
      <c r="E2142" s="4" t="s">
        <v>4020</v>
      </c>
      <c r="F2142" s="4" t="s">
        <v>3636</v>
      </c>
      <c r="G2142" s="4" t="s">
        <v>134</v>
      </c>
      <c r="H2142" s="4" t="s">
        <v>213</v>
      </c>
      <c r="I2142" s="24">
        <v>185.6</v>
      </c>
      <c r="J2142" s="24">
        <v>166.8</v>
      </c>
      <c r="K2142" s="24">
        <v>13.6</v>
      </c>
      <c r="L2142" s="24">
        <v>3.2</v>
      </c>
      <c r="M2142" s="24">
        <v>0.3</v>
      </c>
      <c r="R2142" s="24">
        <v>1.5</v>
      </c>
      <c r="S2142" s="24">
        <v>0.2</v>
      </c>
      <c r="X2142" s="24">
        <f t="shared" si="76"/>
        <v>185.6</v>
      </c>
      <c r="Y2142" s="8">
        <f t="shared" si="77"/>
        <v>0</v>
      </c>
      <c r="Z2142" s="4"/>
    </row>
    <row r="2143" spans="1:26" x14ac:dyDescent="0.25">
      <c r="A2143" s="34">
        <v>50</v>
      </c>
      <c r="B2143" s="31">
        <v>52</v>
      </c>
      <c r="C2143" s="4" t="s">
        <v>4099</v>
      </c>
      <c r="D2143" s="4" t="s">
        <v>4091</v>
      </c>
      <c r="E2143" s="4" t="s">
        <v>4020</v>
      </c>
      <c r="F2143" s="4" t="s">
        <v>3636</v>
      </c>
      <c r="G2143" s="4" t="s">
        <v>4100</v>
      </c>
      <c r="H2143" s="4"/>
      <c r="I2143" s="24">
        <v>119.5</v>
      </c>
      <c r="J2143" s="24">
        <v>103.9</v>
      </c>
      <c r="K2143" s="24">
        <v>3.2</v>
      </c>
      <c r="O2143" s="24">
        <v>6.7</v>
      </c>
      <c r="P2143" s="24">
        <v>0.4</v>
      </c>
      <c r="Q2143" s="24">
        <v>1.8</v>
      </c>
      <c r="R2143" s="24">
        <v>3.5</v>
      </c>
      <c r="X2143" s="24">
        <f t="shared" si="76"/>
        <v>119.50000000000001</v>
      </c>
      <c r="Y2143" s="8">
        <f t="shared" si="77"/>
        <v>0</v>
      </c>
      <c r="Z2143" s="4"/>
    </row>
    <row r="2144" spans="1:26" x14ac:dyDescent="0.25">
      <c r="A2144" s="34">
        <v>18</v>
      </c>
      <c r="B2144" s="31">
        <v>19</v>
      </c>
      <c r="C2144" s="4" t="s">
        <v>4047</v>
      </c>
      <c r="D2144" s="4" t="s">
        <v>4040</v>
      </c>
      <c r="E2144" s="4" t="s">
        <v>4020</v>
      </c>
      <c r="F2144" s="4" t="s">
        <v>3636</v>
      </c>
      <c r="G2144" s="4" t="s">
        <v>2213</v>
      </c>
      <c r="H2144" s="4" t="s">
        <v>374</v>
      </c>
      <c r="I2144" s="24">
        <v>343.6</v>
      </c>
      <c r="J2144" s="24">
        <v>228.6</v>
      </c>
      <c r="K2144" s="24">
        <v>32.6</v>
      </c>
      <c r="O2144" s="24">
        <v>10.5</v>
      </c>
      <c r="R2144" s="24">
        <v>5.5</v>
      </c>
      <c r="S2144" s="24">
        <v>0.3</v>
      </c>
      <c r="T2144" s="24">
        <v>66.099999999999994</v>
      </c>
      <c r="X2144" s="24">
        <f t="shared" si="76"/>
        <v>343.6</v>
      </c>
      <c r="Y2144" s="8">
        <f t="shared" si="77"/>
        <v>0</v>
      </c>
      <c r="Z2144" s="4"/>
    </row>
    <row r="2145" spans="1:26" x14ac:dyDescent="0.25">
      <c r="A2145" s="34">
        <v>39</v>
      </c>
      <c r="B2145" s="31">
        <v>41</v>
      </c>
      <c r="C2145" s="4" t="s">
        <v>4079</v>
      </c>
      <c r="D2145" s="4" t="s">
        <v>4075</v>
      </c>
      <c r="E2145" s="4" t="s">
        <v>4020</v>
      </c>
      <c r="F2145" s="4" t="s">
        <v>3636</v>
      </c>
      <c r="G2145" s="4" t="s">
        <v>4080</v>
      </c>
      <c r="H2145" s="4" t="s">
        <v>328</v>
      </c>
      <c r="I2145" s="24">
        <v>477.7</v>
      </c>
      <c r="J2145" s="24">
        <v>283.39999999999998</v>
      </c>
      <c r="K2145" s="24">
        <v>19.2</v>
      </c>
      <c r="N2145" s="24">
        <v>4.8</v>
      </c>
      <c r="O2145" s="24">
        <v>8.1</v>
      </c>
      <c r="P2145" s="24">
        <v>8.5</v>
      </c>
      <c r="Q2145" s="24">
        <v>13.3</v>
      </c>
      <c r="R2145" s="24">
        <v>7.5</v>
      </c>
      <c r="S2145" s="24">
        <v>0.5</v>
      </c>
      <c r="T2145" s="24">
        <v>132.4</v>
      </c>
      <c r="X2145" s="24">
        <f t="shared" ref="X2145:X2208" si="78">SUM(J2145:W2145)</f>
        <v>477.70000000000005</v>
      </c>
      <c r="Y2145" s="8">
        <f t="shared" ref="Y2145:Y2208" si="79">I2145-X2145</f>
        <v>0</v>
      </c>
      <c r="Z2145" s="4"/>
    </row>
    <row r="2146" spans="1:26" x14ac:dyDescent="0.25">
      <c r="A2146" s="34">
        <v>11</v>
      </c>
      <c r="B2146" s="31">
        <v>12</v>
      </c>
      <c r="C2146" s="4" t="s">
        <v>4035</v>
      </c>
      <c r="D2146" s="4" t="s">
        <v>1932</v>
      </c>
      <c r="E2146" s="4" t="s">
        <v>4020</v>
      </c>
      <c r="F2146" s="4" t="s">
        <v>3636</v>
      </c>
      <c r="G2146" s="4" t="s">
        <v>4036</v>
      </c>
      <c r="H2146" s="4"/>
      <c r="I2146" s="24">
        <v>108.5</v>
      </c>
      <c r="J2146" s="24">
        <v>102.1</v>
      </c>
      <c r="K2146" s="24">
        <v>0.4</v>
      </c>
      <c r="O2146" s="24">
        <v>3.2</v>
      </c>
      <c r="Q2146" s="24">
        <v>0.6</v>
      </c>
      <c r="R2146" s="24">
        <v>2.2000000000000002</v>
      </c>
      <c r="X2146" s="24">
        <f t="shared" si="78"/>
        <v>108.5</v>
      </c>
      <c r="Y2146" s="8">
        <f t="shared" si="79"/>
        <v>0</v>
      </c>
      <c r="Z2146" s="4"/>
    </row>
    <row r="2147" spans="1:26" x14ac:dyDescent="0.25">
      <c r="A2147" s="34">
        <v>20</v>
      </c>
      <c r="B2147" s="31">
        <v>21</v>
      </c>
      <c r="C2147" s="4" t="s">
        <v>4049</v>
      </c>
      <c r="D2147" s="4" t="s">
        <v>2719</v>
      </c>
      <c r="E2147" s="4" t="s">
        <v>4020</v>
      </c>
      <c r="F2147" s="4" t="s">
        <v>3636</v>
      </c>
      <c r="G2147" s="4" t="s">
        <v>15237</v>
      </c>
      <c r="H2147" s="4"/>
      <c r="I2147" s="24">
        <v>813</v>
      </c>
      <c r="J2147" s="24">
        <v>463.8</v>
      </c>
      <c r="K2147" s="24">
        <v>27.2</v>
      </c>
      <c r="L2147" s="24">
        <v>20.2</v>
      </c>
      <c r="O2147" s="24">
        <v>12.4</v>
      </c>
      <c r="P2147" s="24">
        <v>9.6999999999999993</v>
      </c>
      <c r="Q2147" s="24">
        <v>9.1</v>
      </c>
      <c r="R2147" s="24">
        <v>8</v>
      </c>
      <c r="S2147" s="24">
        <v>0.4</v>
      </c>
      <c r="T2147" s="24">
        <v>258</v>
      </c>
      <c r="U2147" s="24">
        <v>4.2</v>
      </c>
      <c r="X2147" s="24">
        <f t="shared" si="78"/>
        <v>813.00000000000011</v>
      </c>
      <c r="Y2147" s="8">
        <f t="shared" si="79"/>
        <v>0</v>
      </c>
      <c r="Z2147" s="4"/>
    </row>
    <row r="2148" spans="1:26" x14ac:dyDescent="0.25">
      <c r="A2148" s="34">
        <v>6</v>
      </c>
      <c r="B2148" s="31">
        <v>6</v>
      </c>
      <c r="C2148" s="4" t="s">
        <v>4027</v>
      </c>
      <c r="D2148" s="4" t="s">
        <v>4028</v>
      </c>
      <c r="E2148" s="4" t="s">
        <v>4020</v>
      </c>
      <c r="F2148" s="4" t="s">
        <v>3636</v>
      </c>
      <c r="G2148" s="4" t="s">
        <v>4029</v>
      </c>
      <c r="H2148" s="4"/>
      <c r="I2148" s="24">
        <v>1583</v>
      </c>
      <c r="J2148" s="24">
        <v>329.5</v>
      </c>
      <c r="K2148" s="24">
        <v>60</v>
      </c>
      <c r="L2148" s="24">
        <v>2</v>
      </c>
      <c r="O2148" s="24">
        <v>17.2</v>
      </c>
      <c r="P2148" s="24">
        <v>14.2</v>
      </c>
      <c r="Q2148" s="24">
        <v>7.1</v>
      </c>
      <c r="R2148" s="24">
        <v>7.8</v>
      </c>
      <c r="T2148" s="24">
        <v>1145.2</v>
      </c>
      <c r="X2148" s="24">
        <f t="shared" si="78"/>
        <v>1583</v>
      </c>
      <c r="Y2148" s="8">
        <f t="shared" si="79"/>
        <v>0</v>
      </c>
      <c r="Z2148" s="4"/>
    </row>
    <row r="2149" spans="1:26" x14ac:dyDescent="0.25">
      <c r="A2149" s="34">
        <v>7</v>
      </c>
      <c r="B2149" s="31">
        <v>7</v>
      </c>
      <c r="C2149" s="4" t="s">
        <v>4030</v>
      </c>
      <c r="D2149" s="4" t="s">
        <v>4028</v>
      </c>
      <c r="E2149" s="4" t="s">
        <v>4020</v>
      </c>
      <c r="F2149" s="4" t="s">
        <v>3636</v>
      </c>
      <c r="G2149" s="4" t="s">
        <v>4029</v>
      </c>
      <c r="H2149" s="4"/>
      <c r="I2149" s="24">
        <v>434.5</v>
      </c>
      <c r="J2149" s="24">
        <v>329.8</v>
      </c>
      <c r="K2149" s="24">
        <v>57.6</v>
      </c>
      <c r="O2149" s="24">
        <v>6.7</v>
      </c>
      <c r="P2149" s="24">
        <v>2.6</v>
      </c>
      <c r="Q2149" s="24">
        <v>2.1</v>
      </c>
      <c r="R2149" s="24">
        <v>8</v>
      </c>
      <c r="T2149" s="24">
        <v>27.7</v>
      </c>
      <c r="X2149" s="24">
        <f t="shared" si="78"/>
        <v>434.50000000000006</v>
      </c>
      <c r="Y2149" s="8">
        <f t="shared" si="79"/>
        <v>0</v>
      </c>
      <c r="Z2149" s="4"/>
    </row>
    <row r="2150" spans="1:26" x14ac:dyDescent="0.25">
      <c r="A2150" s="34">
        <v>8</v>
      </c>
      <c r="B2150" s="31">
        <v>8</v>
      </c>
      <c r="C2150" s="4" t="s">
        <v>15408</v>
      </c>
      <c r="D2150" s="4" t="s">
        <v>4028</v>
      </c>
      <c r="E2150" s="4" t="s">
        <v>4020</v>
      </c>
      <c r="F2150" s="4" t="s">
        <v>3636</v>
      </c>
      <c r="G2150" s="4" t="s">
        <v>4029</v>
      </c>
      <c r="H2150" s="4"/>
      <c r="I2150" s="24">
        <v>191.5</v>
      </c>
      <c r="J2150" s="24">
        <v>133.6</v>
      </c>
      <c r="K2150" s="24">
        <v>44.4</v>
      </c>
      <c r="O2150" s="24">
        <v>3.8</v>
      </c>
      <c r="Q2150" s="24">
        <v>4.8</v>
      </c>
      <c r="R2150" s="24">
        <v>4.9000000000000004</v>
      </c>
      <c r="X2150" s="24">
        <f t="shared" si="78"/>
        <v>191.50000000000003</v>
      </c>
      <c r="Y2150" s="8">
        <f t="shared" si="79"/>
        <v>0</v>
      </c>
      <c r="Z2150" s="4"/>
    </row>
    <row r="2151" spans="1:26" x14ac:dyDescent="0.25">
      <c r="A2151" s="34">
        <v>21</v>
      </c>
      <c r="B2151" s="31">
        <v>22</v>
      </c>
      <c r="C2151" s="4" t="s">
        <v>4050</v>
      </c>
      <c r="D2151" s="4" t="s">
        <v>2719</v>
      </c>
      <c r="E2151" s="4" t="s">
        <v>4020</v>
      </c>
      <c r="F2151" s="4" t="s">
        <v>3636</v>
      </c>
      <c r="G2151" s="4" t="s">
        <v>4051</v>
      </c>
      <c r="H2151" s="4" t="s">
        <v>39</v>
      </c>
      <c r="I2151" s="24">
        <v>1095.9000000000001</v>
      </c>
      <c r="J2151" s="24">
        <v>557.79999999999995</v>
      </c>
      <c r="K2151" s="24">
        <v>97.1</v>
      </c>
      <c r="O2151" s="24">
        <v>10.5</v>
      </c>
      <c r="P2151" s="24">
        <v>3.3</v>
      </c>
      <c r="R2151" s="24">
        <v>10.199999999999999</v>
      </c>
      <c r="T2151" s="24">
        <v>417</v>
      </c>
      <c r="X2151" s="24">
        <f t="shared" si="78"/>
        <v>1095.9000000000001</v>
      </c>
      <c r="Y2151" s="8">
        <f t="shared" si="79"/>
        <v>0</v>
      </c>
      <c r="Z2151" s="4"/>
    </row>
    <row r="2152" spans="1:26" x14ac:dyDescent="0.25">
      <c r="A2152" s="34">
        <v>52</v>
      </c>
      <c r="B2152" s="31">
        <v>54</v>
      </c>
      <c r="C2152" s="4" t="s">
        <v>4091</v>
      </c>
      <c r="D2152" s="4" t="s">
        <v>4091</v>
      </c>
      <c r="E2152" s="4" t="s">
        <v>4020</v>
      </c>
      <c r="F2152" s="4" t="s">
        <v>3636</v>
      </c>
      <c r="G2152" s="4" t="s">
        <v>4102</v>
      </c>
      <c r="H2152" s="4" t="s">
        <v>374</v>
      </c>
      <c r="I2152" s="24">
        <v>121.3</v>
      </c>
      <c r="J2152" s="24">
        <v>79.3</v>
      </c>
      <c r="K2152" s="24">
        <v>0.5</v>
      </c>
      <c r="L2152" s="24">
        <v>15</v>
      </c>
      <c r="Q2152" s="24">
        <v>3.5</v>
      </c>
      <c r="R2152" s="24">
        <v>3</v>
      </c>
      <c r="S2152" s="24">
        <v>20</v>
      </c>
      <c r="X2152" s="24">
        <f t="shared" si="78"/>
        <v>121.3</v>
      </c>
      <c r="Y2152" s="8">
        <f t="shared" si="79"/>
        <v>0</v>
      </c>
      <c r="Z2152" s="4"/>
    </row>
    <row r="2153" spans="1:26" x14ac:dyDescent="0.25">
      <c r="A2153" s="34">
        <v>30</v>
      </c>
      <c r="B2153" s="31">
        <v>31</v>
      </c>
      <c r="C2153" s="4" t="s">
        <v>4064</v>
      </c>
      <c r="D2153" s="4" t="s">
        <v>4057</v>
      </c>
      <c r="E2153" s="4" t="s">
        <v>4020</v>
      </c>
      <c r="F2153" s="4" t="s">
        <v>3636</v>
      </c>
      <c r="G2153" s="4" t="s">
        <v>4065</v>
      </c>
      <c r="H2153" s="4" t="s">
        <v>1019</v>
      </c>
      <c r="I2153" s="24">
        <v>211.9</v>
      </c>
      <c r="J2153" s="24">
        <v>122.7</v>
      </c>
      <c r="K2153" s="24">
        <v>2.9</v>
      </c>
      <c r="L2153" s="24">
        <v>9.1999999999999993</v>
      </c>
      <c r="O2153" s="24">
        <v>0.5</v>
      </c>
      <c r="R2153" s="24">
        <v>2.6</v>
      </c>
      <c r="T2153" s="24">
        <v>74</v>
      </c>
      <c r="X2153" s="24">
        <f t="shared" si="78"/>
        <v>211.9</v>
      </c>
      <c r="Y2153" s="8">
        <f t="shared" si="79"/>
        <v>0</v>
      </c>
      <c r="Z2153" s="4"/>
    </row>
    <row r="2154" spans="1:26" ht="30" x14ac:dyDescent="0.25">
      <c r="A2154" s="34">
        <v>64</v>
      </c>
      <c r="B2154" s="31">
        <v>66</v>
      </c>
      <c r="C2154" s="4" t="s">
        <v>4118</v>
      </c>
      <c r="D2154" s="4" t="s">
        <v>4115</v>
      </c>
      <c r="E2154" s="4" t="s">
        <v>4020</v>
      </c>
      <c r="F2154" s="4" t="s">
        <v>3636</v>
      </c>
      <c r="G2154" s="5" t="s">
        <v>4119</v>
      </c>
      <c r="H2154" s="4"/>
      <c r="I2154" s="24">
        <v>217.8</v>
      </c>
      <c r="J2154" s="24">
        <v>276.39999999999998</v>
      </c>
      <c r="K2154" s="24">
        <v>2.4</v>
      </c>
      <c r="Q2154" s="24">
        <v>20</v>
      </c>
      <c r="R2154" s="24">
        <v>3</v>
      </c>
      <c r="X2154" s="24">
        <f t="shared" si="78"/>
        <v>301.79999999999995</v>
      </c>
      <c r="Y2154" s="8">
        <f t="shared" si="79"/>
        <v>-83.999999999999943</v>
      </c>
      <c r="Z2154" s="4"/>
    </row>
    <row r="2155" spans="1:26" x14ac:dyDescent="0.25">
      <c r="A2155" s="34">
        <v>3</v>
      </c>
      <c r="B2155" s="31">
        <v>3</v>
      </c>
      <c r="C2155" s="4" t="s">
        <v>4022</v>
      </c>
      <c r="D2155" s="4" t="s">
        <v>4019</v>
      </c>
      <c r="E2155" s="4" t="s">
        <v>4020</v>
      </c>
      <c r="F2155" s="4" t="s">
        <v>3636</v>
      </c>
      <c r="G2155" s="4" t="s">
        <v>4023</v>
      </c>
      <c r="H2155" s="4"/>
      <c r="I2155" s="24">
        <v>104.4</v>
      </c>
      <c r="J2155" s="24">
        <v>94.8</v>
      </c>
      <c r="K2155" s="24">
        <v>4.3</v>
      </c>
      <c r="L2155" s="24">
        <v>1.1000000000000001</v>
      </c>
      <c r="P2155" s="24">
        <v>0.8</v>
      </c>
      <c r="Q2155" s="24">
        <v>0.3</v>
      </c>
      <c r="R2155" s="24">
        <v>2.4</v>
      </c>
      <c r="S2155" s="24">
        <v>0.7</v>
      </c>
      <c r="X2155" s="24">
        <f t="shared" si="78"/>
        <v>104.39999999999999</v>
      </c>
      <c r="Y2155" s="8">
        <f t="shared" si="79"/>
        <v>0</v>
      </c>
      <c r="Z2155" s="4"/>
    </row>
    <row r="2156" spans="1:26" x14ac:dyDescent="0.25">
      <c r="A2156" s="34">
        <v>47</v>
      </c>
      <c r="B2156" s="31">
        <v>49</v>
      </c>
      <c r="C2156" s="4" t="s">
        <v>4094</v>
      </c>
      <c r="D2156" s="4" t="s">
        <v>4091</v>
      </c>
      <c r="E2156" s="4" t="s">
        <v>4020</v>
      </c>
      <c r="F2156" s="4" t="s">
        <v>3636</v>
      </c>
      <c r="G2156" s="4" t="s">
        <v>4095</v>
      </c>
      <c r="H2156" s="4" t="s">
        <v>471</v>
      </c>
      <c r="I2156" s="24">
        <v>158.6</v>
      </c>
      <c r="J2156" s="24">
        <v>119</v>
      </c>
      <c r="K2156" s="24">
        <v>7.2</v>
      </c>
      <c r="N2156" s="24">
        <v>2</v>
      </c>
      <c r="O2156" s="24">
        <v>1</v>
      </c>
      <c r="Q2156" s="24">
        <v>24.4</v>
      </c>
      <c r="R2156" s="24">
        <v>2.2999999999999998</v>
      </c>
      <c r="S2156" s="24">
        <v>0.1</v>
      </c>
      <c r="T2156" s="24">
        <v>2.6</v>
      </c>
      <c r="X2156" s="24">
        <f t="shared" si="78"/>
        <v>158.6</v>
      </c>
      <c r="Y2156" s="8">
        <f t="shared" si="79"/>
        <v>0</v>
      </c>
      <c r="Z2156" s="4"/>
    </row>
    <row r="2157" spans="1:26" x14ac:dyDescent="0.25">
      <c r="A2157" s="34">
        <v>25</v>
      </c>
      <c r="B2157" s="31">
        <v>30</v>
      </c>
      <c r="C2157" s="4" t="s">
        <v>4156</v>
      </c>
      <c r="D2157" s="4" t="s">
        <v>2198</v>
      </c>
      <c r="E2157" s="4" t="s">
        <v>4123</v>
      </c>
      <c r="F2157" s="4" t="s">
        <v>3636</v>
      </c>
      <c r="G2157" s="4" t="s">
        <v>4157</v>
      </c>
      <c r="H2157" s="4" t="s">
        <v>3505</v>
      </c>
      <c r="I2157" s="24">
        <v>1061</v>
      </c>
      <c r="P2157" s="24">
        <v>425</v>
      </c>
      <c r="T2157" s="24">
        <v>606</v>
      </c>
      <c r="X2157" s="24">
        <f t="shared" si="78"/>
        <v>1031</v>
      </c>
      <c r="Y2157" s="8">
        <f t="shared" si="79"/>
        <v>30</v>
      </c>
      <c r="Z2157" s="4"/>
    </row>
    <row r="2158" spans="1:26" x14ac:dyDescent="0.25">
      <c r="A2158" s="34">
        <v>37</v>
      </c>
      <c r="B2158" s="31">
        <v>42</v>
      </c>
      <c r="C2158" s="4" t="s">
        <v>4183</v>
      </c>
      <c r="D2158" s="4" t="s">
        <v>4178</v>
      </c>
      <c r="E2158" s="4" t="s">
        <v>4123</v>
      </c>
      <c r="F2158" s="4" t="s">
        <v>3636</v>
      </c>
      <c r="G2158" s="4" t="s">
        <v>1668</v>
      </c>
      <c r="H2158" s="4" t="s">
        <v>485</v>
      </c>
      <c r="I2158" s="24">
        <v>59.12</v>
      </c>
      <c r="J2158" s="24">
        <v>50</v>
      </c>
      <c r="K2158" s="24">
        <v>5.34</v>
      </c>
      <c r="M2158" s="24">
        <v>1.1499999999999999</v>
      </c>
      <c r="O2158" s="24">
        <v>1.01</v>
      </c>
      <c r="R2158" s="24">
        <v>1.08</v>
      </c>
      <c r="S2158" s="24">
        <v>0.6</v>
      </c>
      <c r="X2158" s="24">
        <f t="shared" si="78"/>
        <v>59.18</v>
      </c>
      <c r="Y2158" s="8">
        <f t="shared" si="79"/>
        <v>-6.0000000000002274E-2</v>
      </c>
      <c r="Z2158" s="4"/>
    </row>
    <row r="2159" spans="1:26" x14ac:dyDescent="0.25">
      <c r="A2159" s="34">
        <v>38</v>
      </c>
      <c r="B2159" s="31">
        <v>43</v>
      </c>
      <c r="C2159" s="4" t="s">
        <v>4184</v>
      </c>
      <c r="D2159" s="4" t="s">
        <v>4178</v>
      </c>
      <c r="E2159" s="4" t="s">
        <v>4123</v>
      </c>
      <c r="F2159" s="4" t="s">
        <v>3636</v>
      </c>
      <c r="G2159" s="4" t="s">
        <v>1668</v>
      </c>
      <c r="H2159" s="4" t="s">
        <v>441</v>
      </c>
      <c r="I2159" s="24">
        <v>174.73</v>
      </c>
      <c r="J2159" s="24">
        <v>23.34</v>
      </c>
      <c r="M2159" s="24">
        <v>2.91</v>
      </c>
      <c r="O2159" s="24">
        <v>2.29</v>
      </c>
      <c r="P2159" s="24">
        <v>1.86</v>
      </c>
      <c r="R2159" s="24">
        <v>0.33</v>
      </c>
      <c r="T2159" s="24">
        <v>144</v>
      </c>
      <c r="X2159" s="24">
        <f t="shared" si="78"/>
        <v>174.73</v>
      </c>
      <c r="Y2159" s="8">
        <f t="shared" si="79"/>
        <v>0</v>
      </c>
      <c r="Z2159" s="4"/>
    </row>
    <row r="2160" spans="1:26" x14ac:dyDescent="0.25">
      <c r="A2160" s="34">
        <v>27</v>
      </c>
      <c r="B2160" s="31">
        <v>32</v>
      </c>
      <c r="C2160" s="4" t="s">
        <v>4162</v>
      </c>
      <c r="D2160" s="4" t="s">
        <v>4159</v>
      </c>
      <c r="E2160" s="4" t="s">
        <v>4123</v>
      </c>
      <c r="F2160" s="4" t="s">
        <v>3636</v>
      </c>
      <c r="G2160" s="4" t="s">
        <v>4163</v>
      </c>
      <c r="H2160" s="4" t="s">
        <v>4164</v>
      </c>
      <c r="I2160" s="24">
        <v>111.52</v>
      </c>
      <c r="J2160" s="24">
        <v>58.81</v>
      </c>
      <c r="K2160" s="24">
        <v>13.55</v>
      </c>
      <c r="L2160" s="24">
        <v>2.5</v>
      </c>
      <c r="M2160" s="24">
        <v>1.1200000000000001</v>
      </c>
      <c r="O2160" s="24">
        <v>0.64</v>
      </c>
      <c r="P2160" s="24">
        <v>2.84</v>
      </c>
      <c r="R2160" s="24">
        <v>4.0599999999999996</v>
      </c>
      <c r="T2160" s="24">
        <v>28</v>
      </c>
      <c r="X2160" s="24">
        <f t="shared" si="78"/>
        <v>111.52000000000001</v>
      </c>
      <c r="Y2160" s="8">
        <f t="shared" si="79"/>
        <v>0</v>
      </c>
      <c r="Z2160" s="4"/>
    </row>
    <row r="2161" spans="1:26" x14ac:dyDescent="0.25">
      <c r="A2161" s="34">
        <v>12</v>
      </c>
      <c r="B2161" s="31">
        <v>14</v>
      </c>
      <c r="C2161" s="4" t="s">
        <v>4135</v>
      </c>
      <c r="D2161" s="4" t="s">
        <v>4135</v>
      </c>
      <c r="E2161" s="4" t="s">
        <v>4123</v>
      </c>
      <c r="F2161" s="4" t="s">
        <v>3636</v>
      </c>
      <c r="G2161" s="4" t="s">
        <v>3423</v>
      </c>
      <c r="H2161" s="4"/>
      <c r="I2161" s="24">
        <v>93.35</v>
      </c>
      <c r="J2161" s="24">
        <v>82.07</v>
      </c>
      <c r="K2161" s="24">
        <v>2.69</v>
      </c>
      <c r="M2161" s="24">
        <v>1.1599999999999999</v>
      </c>
      <c r="O2161" s="24">
        <v>1.25</v>
      </c>
      <c r="P2161" s="24">
        <v>0.37</v>
      </c>
      <c r="Q2161" s="24">
        <v>1.53</v>
      </c>
      <c r="R2161" s="24">
        <v>3.2</v>
      </c>
      <c r="S2161" s="24">
        <v>1.08</v>
      </c>
      <c r="X2161" s="24">
        <f t="shared" si="78"/>
        <v>93.35</v>
      </c>
      <c r="Y2161" s="8">
        <f t="shared" si="79"/>
        <v>0</v>
      </c>
      <c r="Z2161" s="4"/>
    </row>
    <row r="2162" spans="1:26" x14ac:dyDescent="0.25">
      <c r="A2162" s="34">
        <v>20</v>
      </c>
      <c r="B2162" s="31">
        <v>24</v>
      </c>
      <c r="C2162" s="4" t="s">
        <v>4149</v>
      </c>
      <c r="D2162" s="4" t="s">
        <v>1935</v>
      </c>
      <c r="E2162" s="4" t="s">
        <v>4123</v>
      </c>
      <c r="F2162" s="4" t="s">
        <v>3636</v>
      </c>
      <c r="G2162" s="4" t="s">
        <v>3725</v>
      </c>
      <c r="H2162" s="4" t="s">
        <v>292</v>
      </c>
      <c r="I2162" s="24">
        <v>1530.38</v>
      </c>
      <c r="J2162" s="24">
        <v>47.44</v>
      </c>
      <c r="M2162" s="24">
        <v>2</v>
      </c>
      <c r="O2162" s="24">
        <v>2.5</v>
      </c>
      <c r="P2162" s="24">
        <v>250</v>
      </c>
      <c r="Q2162" s="24">
        <v>243.15</v>
      </c>
      <c r="R2162" s="24">
        <v>1.45</v>
      </c>
      <c r="T2162" s="24">
        <v>984.34</v>
      </c>
      <c r="X2162" s="24">
        <f t="shared" si="78"/>
        <v>1530.88</v>
      </c>
      <c r="Y2162" s="8">
        <f t="shared" si="79"/>
        <v>-0.5</v>
      </c>
      <c r="Z2162" s="11"/>
    </row>
    <row r="2163" spans="1:26" ht="30" x14ac:dyDescent="0.25">
      <c r="A2163" s="34">
        <v>22</v>
      </c>
      <c r="B2163" s="31">
        <v>26</v>
      </c>
      <c r="C2163" s="4" t="s">
        <v>4152</v>
      </c>
      <c r="D2163" s="4" t="s">
        <v>1935</v>
      </c>
      <c r="E2163" s="4" t="s">
        <v>4123</v>
      </c>
      <c r="F2163" s="4" t="s">
        <v>3636</v>
      </c>
      <c r="G2163" s="4" t="s">
        <v>4153</v>
      </c>
      <c r="H2163" s="15" t="s">
        <v>15114</v>
      </c>
      <c r="I2163" s="24">
        <v>643.16</v>
      </c>
      <c r="P2163" s="24">
        <v>183</v>
      </c>
      <c r="T2163" s="24">
        <v>460.16</v>
      </c>
      <c r="X2163" s="24">
        <f t="shared" si="78"/>
        <v>643.16000000000008</v>
      </c>
      <c r="Y2163" s="8">
        <f t="shared" si="79"/>
        <v>0</v>
      </c>
      <c r="Z2163" s="4"/>
    </row>
    <row r="2164" spans="1:26" x14ac:dyDescent="0.25">
      <c r="A2164" s="34">
        <v>3</v>
      </c>
      <c r="B2164" s="31">
        <v>3</v>
      </c>
      <c r="C2164" s="4" t="s">
        <v>4127</v>
      </c>
      <c r="D2164" s="4" t="s">
        <v>4122</v>
      </c>
      <c r="E2164" s="4" t="s">
        <v>4123</v>
      </c>
      <c r="F2164" s="4" t="s">
        <v>3636</v>
      </c>
      <c r="G2164" s="4" t="s">
        <v>1175</v>
      </c>
      <c r="H2164" s="4" t="s">
        <v>3234</v>
      </c>
      <c r="I2164" s="24">
        <v>596.47</v>
      </c>
      <c r="J2164" s="24">
        <v>367.64</v>
      </c>
      <c r="K2164" s="24">
        <v>60</v>
      </c>
      <c r="M2164" s="24">
        <v>1.89</v>
      </c>
      <c r="O2164" s="24">
        <v>5.05</v>
      </c>
      <c r="Q2164" s="24">
        <v>4.29</v>
      </c>
      <c r="R2164" s="24">
        <v>7.09</v>
      </c>
      <c r="T2164" s="24">
        <v>147.09</v>
      </c>
      <c r="W2164" s="24">
        <v>3.42</v>
      </c>
      <c r="X2164" s="24">
        <f t="shared" si="78"/>
        <v>596.46999999999991</v>
      </c>
      <c r="Y2164" s="8">
        <f t="shared" si="79"/>
        <v>0</v>
      </c>
      <c r="Z2164" s="4"/>
    </row>
    <row r="2165" spans="1:26" x14ac:dyDescent="0.25">
      <c r="A2165" s="34">
        <v>5</v>
      </c>
      <c r="B2165" s="31">
        <v>5</v>
      </c>
      <c r="C2165" s="4" t="s">
        <v>15103</v>
      </c>
      <c r="D2165" s="4" t="s">
        <v>4122</v>
      </c>
      <c r="E2165" s="4" t="s">
        <v>4123</v>
      </c>
      <c r="F2165" s="4" t="s">
        <v>3636</v>
      </c>
      <c r="G2165" s="4" t="s">
        <v>1175</v>
      </c>
      <c r="H2165" s="4" t="s">
        <v>4129</v>
      </c>
      <c r="I2165" s="24">
        <v>402.81</v>
      </c>
      <c r="J2165" s="24">
        <v>250.93</v>
      </c>
      <c r="L2165" s="24">
        <v>1.66</v>
      </c>
      <c r="O2165" s="24">
        <v>2.91</v>
      </c>
      <c r="Q2165" s="24">
        <v>0.82</v>
      </c>
      <c r="R2165" s="24">
        <v>5.49</v>
      </c>
      <c r="T2165" s="24">
        <v>141</v>
      </c>
      <c r="X2165" s="24">
        <f t="shared" si="78"/>
        <v>402.81</v>
      </c>
      <c r="Y2165" s="8">
        <f t="shared" si="79"/>
        <v>0</v>
      </c>
      <c r="Z2165" s="4"/>
    </row>
    <row r="2166" spans="1:26" x14ac:dyDescent="0.25">
      <c r="A2166" s="34">
        <v>35</v>
      </c>
      <c r="B2166" s="31">
        <v>40</v>
      </c>
      <c r="C2166" s="4" t="s">
        <v>4177</v>
      </c>
      <c r="D2166" s="4" t="s">
        <v>4178</v>
      </c>
      <c r="E2166" s="4" t="s">
        <v>4123</v>
      </c>
      <c r="F2166" s="4" t="s">
        <v>3636</v>
      </c>
      <c r="G2166" s="4" t="s">
        <v>15346</v>
      </c>
      <c r="H2166" s="4" t="s">
        <v>4179</v>
      </c>
      <c r="I2166" s="24">
        <v>109.5</v>
      </c>
      <c r="J2166" s="24">
        <v>99.74</v>
      </c>
      <c r="K2166" s="24">
        <v>5.83</v>
      </c>
      <c r="O2166" s="24">
        <v>1.2</v>
      </c>
      <c r="Q2166" s="24">
        <v>0.62</v>
      </c>
      <c r="R2166" s="24">
        <v>1.78</v>
      </c>
      <c r="S2166" s="24">
        <v>0.33</v>
      </c>
      <c r="X2166" s="24">
        <f t="shared" si="78"/>
        <v>109.5</v>
      </c>
      <c r="Y2166" s="8">
        <f t="shared" si="79"/>
        <v>0</v>
      </c>
      <c r="Z2166" s="4"/>
    </row>
    <row r="2167" spans="1:26" x14ac:dyDescent="0.25">
      <c r="A2167" s="34">
        <v>11</v>
      </c>
      <c r="B2167" s="31">
        <v>13</v>
      </c>
      <c r="C2167" s="4" t="s">
        <v>4137</v>
      </c>
      <c r="D2167" s="4" t="s">
        <v>4135</v>
      </c>
      <c r="E2167" s="4" t="s">
        <v>4123</v>
      </c>
      <c r="F2167" s="4" t="s">
        <v>3636</v>
      </c>
      <c r="G2167" s="4" t="s">
        <v>4138</v>
      </c>
      <c r="H2167" s="4" t="s">
        <v>201</v>
      </c>
      <c r="I2167" s="24">
        <v>120.04</v>
      </c>
      <c r="J2167" s="24">
        <v>34.159999999999997</v>
      </c>
      <c r="K2167" s="24">
        <v>2.73</v>
      </c>
      <c r="M2167" s="24">
        <v>0.74</v>
      </c>
      <c r="O2167" s="24">
        <v>1.72</v>
      </c>
      <c r="Q2167" s="24">
        <v>2.34</v>
      </c>
      <c r="R2167" s="24">
        <v>0.38</v>
      </c>
      <c r="S2167" s="24">
        <v>0.36</v>
      </c>
      <c r="T2167" s="24">
        <v>77.81</v>
      </c>
      <c r="X2167" s="24">
        <f t="shared" si="78"/>
        <v>120.24000000000001</v>
      </c>
      <c r="Y2167" s="8">
        <f t="shared" si="79"/>
        <v>-0.20000000000000284</v>
      </c>
      <c r="Z2167" s="4"/>
    </row>
    <row r="2168" spans="1:26" x14ac:dyDescent="0.25">
      <c r="A2168" s="34">
        <v>42</v>
      </c>
      <c r="B2168" s="31">
        <v>47</v>
      </c>
      <c r="C2168" s="4" t="s">
        <v>4192</v>
      </c>
      <c r="D2168" s="4" t="s">
        <v>4189</v>
      </c>
      <c r="E2168" s="4" t="s">
        <v>4123</v>
      </c>
      <c r="F2168" s="4" t="s">
        <v>3636</v>
      </c>
      <c r="G2168" s="4" t="s">
        <v>4112</v>
      </c>
      <c r="H2168" s="4" t="s">
        <v>237</v>
      </c>
      <c r="I2168" s="24">
        <v>328.05</v>
      </c>
      <c r="J2168" s="24">
        <v>84.1</v>
      </c>
      <c r="K2168" s="24">
        <v>22.62</v>
      </c>
      <c r="L2168" s="24">
        <v>5.32</v>
      </c>
      <c r="M2168" s="24">
        <v>3</v>
      </c>
      <c r="O2168" s="24">
        <v>1</v>
      </c>
      <c r="P2168" s="24">
        <v>30.18</v>
      </c>
      <c r="Q2168" s="24">
        <v>6</v>
      </c>
      <c r="R2168" s="24">
        <v>1.83</v>
      </c>
      <c r="T2168" s="24">
        <v>174</v>
      </c>
      <c r="X2168" s="24">
        <f t="shared" si="78"/>
        <v>328.05</v>
      </c>
      <c r="Y2168" s="8">
        <f t="shared" si="79"/>
        <v>0</v>
      </c>
      <c r="Z2168" s="4"/>
    </row>
    <row r="2169" spans="1:26" x14ac:dyDescent="0.25">
      <c r="A2169" s="34">
        <v>36</v>
      </c>
      <c r="B2169" s="31">
        <v>41</v>
      </c>
      <c r="C2169" s="4" t="s">
        <v>4180</v>
      </c>
      <c r="D2169" s="4" t="s">
        <v>4178</v>
      </c>
      <c r="E2169" s="4" t="s">
        <v>4123</v>
      </c>
      <c r="F2169" s="4" t="s">
        <v>3636</v>
      </c>
      <c r="G2169" s="4" t="s">
        <v>4181</v>
      </c>
      <c r="H2169" s="4" t="s">
        <v>4182</v>
      </c>
      <c r="I2169" s="24">
        <v>60</v>
      </c>
      <c r="J2169" s="24">
        <v>44.44</v>
      </c>
      <c r="K2169" s="24">
        <v>7.65</v>
      </c>
      <c r="M2169" s="24">
        <v>5.71</v>
      </c>
      <c r="O2169" s="24">
        <v>0.88</v>
      </c>
      <c r="P2169" s="24">
        <v>0.25</v>
      </c>
      <c r="R2169" s="24">
        <v>1.07</v>
      </c>
      <c r="X2169" s="24">
        <f t="shared" si="78"/>
        <v>60</v>
      </c>
      <c r="Y2169" s="8">
        <f t="shared" si="79"/>
        <v>0</v>
      </c>
      <c r="Z2169" s="4"/>
    </row>
    <row r="2170" spans="1:26" x14ac:dyDescent="0.25">
      <c r="A2170" s="34">
        <v>48</v>
      </c>
      <c r="B2170" s="31">
        <v>53</v>
      </c>
      <c r="C2170" s="4" t="s">
        <v>4199</v>
      </c>
      <c r="D2170" s="4" t="s">
        <v>4197</v>
      </c>
      <c r="E2170" s="4" t="s">
        <v>4123</v>
      </c>
      <c r="F2170" s="4" t="s">
        <v>3636</v>
      </c>
      <c r="G2170" s="4" t="s">
        <v>2370</v>
      </c>
      <c r="H2170" s="4" t="s">
        <v>429</v>
      </c>
      <c r="I2170" s="24">
        <v>162.4</v>
      </c>
      <c r="J2170" s="24">
        <v>157</v>
      </c>
      <c r="O2170" s="24">
        <v>3</v>
      </c>
      <c r="R2170" s="24">
        <v>2.4</v>
      </c>
      <c r="X2170" s="24">
        <f t="shared" si="78"/>
        <v>162.4</v>
      </c>
      <c r="Y2170" s="8">
        <f t="shared" si="79"/>
        <v>0</v>
      </c>
      <c r="Z2170" s="4"/>
    </row>
    <row r="2171" spans="1:26" x14ac:dyDescent="0.25">
      <c r="A2171" s="34">
        <v>47</v>
      </c>
      <c r="B2171" s="31">
        <v>52</v>
      </c>
      <c r="C2171" s="4" t="s">
        <v>4196</v>
      </c>
      <c r="D2171" s="4" t="s">
        <v>4197</v>
      </c>
      <c r="E2171" s="4" t="s">
        <v>4123</v>
      </c>
      <c r="F2171" s="4" t="s">
        <v>3636</v>
      </c>
      <c r="G2171" s="4" t="s">
        <v>4198</v>
      </c>
      <c r="H2171" s="4" t="s">
        <v>3086</v>
      </c>
      <c r="I2171" s="24">
        <v>223.13</v>
      </c>
      <c r="J2171" s="24">
        <v>168.5</v>
      </c>
      <c r="M2171" s="24">
        <v>4</v>
      </c>
      <c r="O2171" s="24">
        <v>4</v>
      </c>
      <c r="R2171" s="24">
        <v>5.03</v>
      </c>
      <c r="S2171" s="24">
        <v>1.1000000000000001</v>
      </c>
      <c r="T2171" s="24">
        <v>40.5</v>
      </c>
      <c r="X2171" s="24">
        <f t="shared" si="78"/>
        <v>223.13</v>
      </c>
      <c r="Y2171" s="8">
        <f t="shared" si="79"/>
        <v>0</v>
      </c>
      <c r="Z2171" s="4"/>
    </row>
    <row r="2172" spans="1:26" x14ac:dyDescent="0.25">
      <c r="A2172" s="34">
        <v>7</v>
      </c>
      <c r="B2172" s="31">
        <v>9</v>
      </c>
      <c r="C2172" s="4" t="s">
        <v>4131</v>
      </c>
      <c r="D2172" s="4" t="s">
        <v>2203</v>
      </c>
      <c r="E2172" s="4" t="s">
        <v>4123</v>
      </c>
      <c r="F2172" s="4" t="s">
        <v>3636</v>
      </c>
      <c r="G2172" s="4" t="s">
        <v>4132</v>
      </c>
      <c r="H2172" s="4" t="s">
        <v>213</v>
      </c>
      <c r="I2172" s="24">
        <v>83.97</v>
      </c>
      <c r="J2172" s="24">
        <v>75.819999999999993</v>
      </c>
      <c r="M2172" s="24">
        <v>4.03</v>
      </c>
      <c r="O2172" s="24">
        <v>2</v>
      </c>
      <c r="Q2172" s="24">
        <v>0.82</v>
      </c>
      <c r="R2172" s="24">
        <v>1.3</v>
      </c>
      <c r="X2172" s="24">
        <f t="shared" si="78"/>
        <v>83.969999999999985</v>
      </c>
      <c r="Y2172" s="8">
        <f t="shared" si="79"/>
        <v>0</v>
      </c>
      <c r="Z2172" s="4"/>
    </row>
    <row r="2173" spans="1:26" x14ac:dyDescent="0.25">
      <c r="A2173" s="34">
        <v>31</v>
      </c>
      <c r="B2173" s="31">
        <v>36</v>
      </c>
      <c r="C2173" s="4" t="s">
        <v>4170</v>
      </c>
      <c r="D2173" s="4" t="s">
        <v>4168</v>
      </c>
      <c r="E2173" s="4" t="s">
        <v>4123</v>
      </c>
      <c r="F2173" s="4" t="s">
        <v>3636</v>
      </c>
      <c r="G2173" s="4" t="s">
        <v>15347</v>
      </c>
      <c r="H2173" s="4" t="s">
        <v>237</v>
      </c>
      <c r="I2173" s="24">
        <v>350.97</v>
      </c>
      <c r="J2173" s="24">
        <v>237.64</v>
      </c>
      <c r="K2173" s="24">
        <v>27.43</v>
      </c>
      <c r="M2173" s="24">
        <v>9.7799999999999994</v>
      </c>
      <c r="O2173" s="24">
        <v>4.0999999999999996</v>
      </c>
      <c r="P2173" s="24">
        <v>6.35</v>
      </c>
      <c r="Q2173" s="24">
        <v>4</v>
      </c>
      <c r="R2173" s="24">
        <v>4</v>
      </c>
      <c r="S2173" s="24">
        <v>2.78</v>
      </c>
      <c r="T2173" s="24">
        <v>48.55</v>
      </c>
      <c r="W2173" s="24">
        <v>6.04</v>
      </c>
      <c r="X2173" s="24">
        <f t="shared" si="78"/>
        <v>350.67</v>
      </c>
      <c r="Y2173" s="8">
        <f t="shared" si="79"/>
        <v>0.30000000000001137</v>
      </c>
      <c r="Z2173" s="4"/>
    </row>
    <row r="2174" spans="1:26" x14ac:dyDescent="0.25">
      <c r="A2174" s="34">
        <v>28</v>
      </c>
      <c r="B2174" s="31">
        <v>33</v>
      </c>
      <c r="C2174" s="4" t="s">
        <v>4165</v>
      </c>
      <c r="D2174" s="4" t="s">
        <v>4159</v>
      </c>
      <c r="E2174" s="4" t="s">
        <v>4123</v>
      </c>
      <c r="F2174" s="4" t="s">
        <v>3636</v>
      </c>
      <c r="G2174" s="4" t="s">
        <v>15348</v>
      </c>
      <c r="H2174" s="4" t="s">
        <v>1797</v>
      </c>
      <c r="I2174" s="24">
        <v>165.3</v>
      </c>
      <c r="J2174" s="24">
        <v>135.88</v>
      </c>
      <c r="K2174" s="24">
        <v>2.5299999999999998</v>
      </c>
      <c r="L2174" s="24">
        <v>9.5399999999999991</v>
      </c>
      <c r="M2174" s="24">
        <v>1.5</v>
      </c>
      <c r="O2174" s="24">
        <v>3.5</v>
      </c>
      <c r="P2174" s="24">
        <v>11</v>
      </c>
      <c r="R2174" s="24">
        <v>2.2999999999999998</v>
      </c>
      <c r="X2174" s="24">
        <f t="shared" si="78"/>
        <v>166.25</v>
      </c>
      <c r="Y2174" s="8">
        <f t="shared" si="79"/>
        <v>-0.94999999999998863</v>
      </c>
      <c r="Z2174" s="4"/>
    </row>
    <row r="2175" spans="1:26" x14ac:dyDescent="0.25">
      <c r="A2175" s="34">
        <v>4</v>
      </c>
      <c r="B2175" s="31">
        <v>4</v>
      </c>
      <c r="C2175" s="4" t="s">
        <v>4128</v>
      </c>
      <c r="D2175" s="4" t="s">
        <v>4122</v>
      </c>
      <c r="E2175" s="4" t="s">
        <v>4123</v>
      </c>
      <c r="F2175" s="4" t="s">
        <v>3636</v>
      </c>
      <c r="G2175" s="4" t="s">
        <v>15349</v>
      </c>
      <c r="H2175" s="4" t="s">
        <v>227</v>
      </c>
      <c r="I2175" s="24">
        <v>276.17</v>
      </c>
      <c r="J2175" s="24">
        <v>87.33</v>
      </c>
      <c r="K2175" s="24">
        <v>1</v>
      </c>
      <c r="M2175" s="24">
        <v>2.42</v>
      </c>
      <c r="O2175" s="24">
        <v>0.94</v>
      </c>
      <c r="Q2175" s="24">
        <v>0.5</v>
      </c>
      <c r="R2175" s="24">
        <v>0.81</v>
      </c>
      <c r="T2175" s="24">
        <v>183.17</v>
      </c>
      <c r="X2175" s="24">
        <f t="shared" si="78"/>
        <v>276.16999999999996</v>
      </c>
      <c r="Y2175" s="8">
        <f t="shared" si="79"/>
        <v>0</v>
      </c>
      <c r="Z2175" s="4"/>
    </row>
    <row r="2176" spans="1:26" x14ac:dyDescent="0.25">
      <c r="A2176" s="34">
        <v>33</v>
      </c>
      <c r="B2176" s="31">
        <v>38</v>
      </c>
      <c r="C2176" s="4" t="s">
        <v>4172</v>
      </c>
      <c r="D2176" s="4" t="s">
        <v>4168</v>
      </c>
      <c r="E2176" s="4" t="s">
        <v>4123</v>
      </c>
      <c r="F2176" s="4" t="s">
        <v>3636</v>
      </c>
      <c r="G2176" s="4" t="s">
        <v>4173</v>
      </c>
      <c r="H2176" s="4" t="s">
        <v>441</v>
      </c>
      <c r="I2176" s="24">
        <v>84.97</v>
      </c>
      <c r="J2176" s="24">
        <v>67.599999999999994</v>
      </c>
      <c r="K2176" s="24">
        <v>11.62</v>
      </c>
      <c r="M2176" s="24">
        <v>0.5</v>
      </c>
      <c r="O2176" s="24">
        <v>3</v>
      </c>
      <c r="Q2176" s="24">
        <v>1.18</v>
      </c>
      <c r="R2176" s="24">
        <v>1.07</v>
      </c>
      <c r="X2176" s="24">
        <f t="shared" si="78"/>
        <v>84.97</v>
      </c>
      <c r="Y2176" s="8">
        <f t="shared" si="79"/>
        <v>0</v>
      </c>
      <c r="Z2176" s="4"/>
    </row>
    <row r="2177" spans="1:26" x14ac:dyDescent="0.25">
      <c r="A2177" s="34">
        <v>19</v>
      </c>
      <c r="B2177" s="31">
        <v>23</v>
      </c>
      <c r="C2177" s="4" t="s">
        <v>4147</v>
      </c>
      <c r="D2177" s="4" t="s">
        <v>4148</v>
      </c>
      <c r="E2177" s="4" t="s">
        <v>4123</v>
      </c>
      <c r="F2177" s="4" t="s">
        <v>3636</v>
      </c>
      <c r="G2177" s="4" t="s">
        <v>2560</v>
      </c>
      <c r="H2177" s="4" t="s">
        <v>201</v>
      </c>
      <c r="I2177" s="24">
        <v>337.81</v>
      </c>
      <c r="J2177" s="24">
        <v>188.75</v>
      </c>
      <c r="K2177" s="24">
        <v>19.059999999999999</v>
      </c>
      <c r="M2177" s="24">
        <v>1</v>
      </c>
      <c r="O2177" s="24">
        <v>1</v>
      </c>
      <c r="R2177" s="24">
        <v>1.8</v>
      </c>
      <c r="T2177" s="24">
        <v>126.2</v>
      </c>
      <c r="X2177" s="24">
        <f t="shared" si="78"/>
        <v>337.81</v>
      </c>
      <c r="Y2177" s="8">
        <f t="shared" si="79"/>
        <v>0</v>
      </c>
      <c r="Z2177" s="4"/>
    </row>
    <row r="2178" spans="1:26" x14ac:dyDescent="0.25">
      <c r="A2178" s="34">
        <v>24</v>
      </c>
      <c r="B2178" s="31">
        <v>28</v>
      </c>
      <c r="C2178" s="4" t="s">
        <v>4155</v>
      </c>
      <c r="D2178" s="4" t="s">
        <v>2198</v>
      </c>
      <c r="E2178" s="4" t="s">
        <v>4123</v>
      </c>
      <c r="F2178" s="4" t="s">
        <v>3636</v>
      </c>
      <c r="G2178" s="4" t="s">
        <v>2614</v>
      </c>
      <c r="H2178" s="4" t="s">
        <v>230</v>
      </c>
      <c r="I2178" s="24">
        <v>77.48</v>
      </c>
      <c r="J2178" s="24">
        <v>62.52</v>
      </c>
      <c r="K2178" s="24">
        <v>10.16</v>
      </c>
      <c r="L2178" s="24">
        <v>0.28000000000000003</v>
      </c>
      <c r="P2178" s="24">
        <v>1.77</v>
      </c>
      <c r="R2178" s="24">
        <v>2.75</v>
      </c>
      <c r="X2178" s="24">
        <f t="shared" si="78"/>
        <v>77.48</v>
      </c>
      <c r="Y2178" s="8">
        <f t="shared" si="79"/>
        <v>0</v>
      </c>
      <c r="Z2178" s="4"/>
    </row>
    <row r="2179" spans="1:26" x14ac:dyDescent="0.25">
      <c r="A2179" s="34">
        <v>6</v>
      </c>
      <c r="B2179" s="31">
        <v>6</v>
      </c>
      <c r="C2179" s="4" t="s">
        <v>4130</v>
      </c>
      <c r="D2179" s="4" t="s">
        <v>2203</v>
      </c>
      <c r="E2179" s="4" t="s">
        <v>4123</v>
      </c>
      <c r="F2179" s="4" t="s">
        <v>3636</v>
      </c>
      <c r="G2179" s="4" t="s">
        <v>60</v>
      </c>
      <c r="H2179" s="4"/>
      <c r="I2179" s="24">
        <v>65.61</v>
      </c>
      <c r="J2179" s="24">
        <v>41.5</v>
      </c>
      <c r="K2179" s="24">
        <v>0.66</v>
      </c>
      <c r="M2179" s="24">
        <v>6.65</v>
      </c>
      <c r="O2179" s="24">
        <v>2.08</v>
      </c>
      <c r="P2179" s="24">
        <v>10.48</v>
      </c>
      <c r="Q2179" s="24">
        <v>1.47</v>
      </c>
      <c r="R2179" s="24">
        <v>2.77</v>
      </c>
      <c r="X2179" s="24">
        <f t="shared" si="78"/>
        <v>65.609999999999985</v>
      </c>
      <c r="Y2179" s="8">
        <f t="shared" si="79"/>
        <v>0</v>
      </c>
      <c r="Z2179" s="4"/>
    </row>
    <row r="2180" spans="1:26" x14ac:dyDescent="0.25">
      <c r="A2180" s="34">
        <v>40</v>
      </c>
      <c r="B2180" s="31">
        <v>45</v>
      </c>
      <c r="C2180" s="4" t="s">
        <v>4187</v>
      </c>
      <c r="D2180" s="4" t="s">
        <v>4178</v>
      </c>
      <c r="E2180" s="4" t="s">
        <v>4123</v>
      </c>
      <c r="F2180" s="4" t="s">
        <v>3636</v>
      </c>
      <c r="G2180" s="4" t="s">
        <v>60</v>
      </c>
      <c r="H2180" s="4"/>
      <c r="I2180" s="24">
        <v>34.840000000000003</v>
      </c>
      <c r="J2180" s="24">
        <v>33.96</v>
      </c>
      <c r="R2180" s="24">
        <v>0.88</v>
      </c>
      <c r="X2180" s="24">
        <f t="shared" si="78"/>
        <v>34.840000000000003</v>
      </c>
      <c r="Y2180" s="8">
        <f t="shared" si="79"/>
        <v>0</v>
      </c>
      <c r="Z2180" s="4"/>
    </row>
    <row r="2181" spans="1:26" x14ac:dyDescent="0.25">
      <c r="A2181" s="34">
        <v>30</v>
      </c>
      <c r="B2181" s="31">
        <v>35</v>
      </c>
      <c r="C2181" s="4" t="s">
        <v>4167</v>
      </c>
      <c r="D2181" s="4" t="s">
        <v>4168</v>
      </c>
      <c r="E2181" s="4" t="s">
        <v>4123</v>
      </c>
      <c r="F2181" s="4" t="s">
        <v>3636</v>
      </c>
      <c r="G2181" s="4" t="s">
        <v>4169</v>
      </c>
      <c r="H2181" s="4" t="s">
        <v>540</v>
      </c>
      <c r="I2181" s="24">
        <v>811.02</v>
      </c>
      <c r="J2181" s="24">
        <v>409.47</v>
      </c>
      <c r="K2181" s="24">
        <v>30.6</v>
      </c>
      <c r="M2181" s="24">
        <v>2.96</v>
      </c>
      <c r="O2181" s="24">
        <v>7.9</v>
      </c>
      <c r="P2181" s="24">
        <v>3.23</v>
      </c>
      <c r="Q2181" s="24">
        <v>14.46</v>
      </c>
      <c r="R2181" s="24">
        <v>4.0999999999999996</v>
      </c>
      <c r="S2181" s="24">
        <v>1.7</v>
      </c>
      <c r="T2181" s="24">
        <v>336.6</v>
      </c>
      <c r="X2181" s="24">
        <f t="shared" si="78"/>
        <v>811.02</v>
      </c>
      <c r="Y2181" s="8">
        <f t="shared" si="79"/>
        <v>0</v>
      </c>
      <c r="Z2181" s="4"/>
    </row>
    <row r="2182" spans="1:26" x14ac:dyDescent="0.25">
      <c r="A2182" s="34">
        <v>18</v>
      </c>
      <c r="B2182" s="31">
        <v>21</v>
      </c>
      <c r="C2182" s="4" t="s">
        <v>4145</v>
      </c>
      <c r="D2182" s="4" t="s">
        <v>4144</v>
      </c>
      <c r="E2182" s="4" t="s">
        <v>4123</v>
      </c>
      <c r="F2182" s="4" t="s">
        <v>3636</v>
      </c>
      <c r="G2182" s="4" t="s">
        <v>4146</v>
      </c>
      <c r="H2182" s="4" t="s">
        <v>154</v>
      </c>
      <c r="I2182" s="24">
        <v>173.27</v>
      </c>
      <c r="J2182" s="24">
        <v>74.5</v>
      </c>
      <c r="K2182" s="24">
        <v>39.78</v>
      </c>
      <c r="M2182" s="24">
        <v>1.85</v>
      </c>
      <c r="O2182" s="24">
        <v>2</v>
      </c>
      <c r="P2182" s="24">
        <v>52.94</v>
      </c>
      <c r="R2182" s="24">
        <v>1.9</v>
      </c>
      <c r="S2182" s="24">
        <v>0.3</v>
      </c>
      <c r="X2182" s="24">
        <f t="shared" si="78"/>
        <v>173.27</v>
      </c>
      <c r="Y2182" s="8">
        <f t="shared" si="79"/>
        <v>0</v>
      </c>
      <c r="Z2182" s="4"/>
    </row>
    <row r="2183" spans="1:26" ht="30" x14ac:dyDescent="0.25">
      <c r="A2183" s="34">
        <v>23</v>
      </c>
      <c r="B2183" s="31">
        <v>27</v>
      </c>
      <c r="C2183" s="4" t="s">
        <v>1626</v>
      </c>
      <c r="D2183" s="4" t="s">
        <v>2198</v>
      </c>
      <c r="E2183" s="4" t="s">
        <v>4123</v>
      </c>
      <c r="F2183" s="4" t="s">
        <v>3636</v>
      </c>
      <c r="G2183" s="4" t="s">
        <v>1370</v>
      </c>
      <c r="H2183" s="5" t="s">
        <v>4154</v>
      </c>
      <c r="I2183" s="24">
        <v>1973.5</v>
      </c>
      <c r="J2183" s="24">
        <v>317.14999999999998</v>
      </c>
      <c r="K2183" s="24">
        <v>25.33</v>
      </c>
      <c r="L2183" s="24">
        <v>3.7</v>
      </c>
      <c r="M2183" s="24">
        <v>3.92</v>
      </c>
      <c r="O2183" s="24">
        <v>7.47</v>
      </c>
      <c r="P2183" s="24">
        <v>350</v>
      </c>
      <c r="Q2183" s="24">
        <v>7.45</v>
      </c>
      <c r="R2183" s="24">
        <v>8.48</v>
      </c>
      <c r="T2183" s="24">
        <v>1250</v>
      </c>
      <c r="X2183" s="24">
        <f t="shared" si="78"/>
        <v>1973.5</v>
      </c>
      <c r="Y2183" s="8">
        <f t="shared" si="79"/>
        <v>0</v>
      </c>
      <c r="Z2183" s="4"/>
    </row>
    <row r="2184" spans="1:26" x14ac:dyDescent="0.25">
      <c r="A2184" s="34">
        <v>41</v>
      </c>
      <c r="B2184" s="31">
        <v>46</v>
      </c>
      <c r="C2184" s="4" t="s">
        <v>4188</v>
      </c>
      <c r="D2184" s="4" t="s">
        <v>4189</v>
      </c>
      <c r="E2184" s="4" t="s">
        <v>4123</v>
      </c>
      <c r="F2184" s="4" t="s">
        <v>3636</v>
      </c>
      <c r="G2184" s="4" t="s">
        <v>4190</v>
      </c>
      <c r="H2184" s="4" t="s">
        <v>4191</v>
      </c>
      <c r="I2184" s="24">
        <v>68.87</v>
      </c>
      <c r="J2184" s="24">
        <v>53.15</v>
      </c>
      <c r="M2184" s="24">
        <v>4.01</v>
      </c>
      <c r="O2184" s="24">
        <v>1.99</v>
      </c>
      <c r="P2184" s="24">
        <v>6.5</v>
      </c>
      <c r="Q2184" s="24">
        <v>0.85</v>
      </c>
      <c r="R2184" s="24">
        <v>2.37</v>
      </c>
      <c r="X2184" s="24">
        <f t="shared" si="78"/>
        <v>68.87</v>
      </c>
      <c r="Y2184" s="8">
        <f t="shared" si="79"/>
        <v>0</v>
      </c>
      <c r="Z2184" s="4"/>
    </row>
    <row r="2185" spans="1:26" x14ac:dyDescent="0.25">
      <c r="A2185" s="34">
        <v>1</v>
      </c>
      <c r="B2185" s="31">
        <v>1</v>
      </c>
      <c r="C2185" s="4" t="s">
        <v>4121</v>
      </c>
      <c r="D2185" s="4" t="s">
        <v>4122</v>
      </c>
      <c r="E2185" s="4" t="s">
        <v>4123</v>
      </c>
      <c r="F2185" s="4" t="s">
        <v>3636</v>
      </c>
      <c r="G2185" s="4" t="s">
        <v>4124</v>
      </c>
      <c r="H2185" s="4" t="s">
        <v>4125</v>
      </c>
      <c r="I2185" s="24">
        <v>523.25</v>
      </c>
      <c r="J2185" s="24">
        <v>268.85000000000002</v>
      </c>
      <c r="K2185" s="24">
        <v>1.1000000000000001</v>
      </c>
      <c r="M2185" s="24">
        <v>5.36</v>
      </c>
      <c r="O2185" s="24">
        <v>3</v>
      </c>
      <c r="R2185" s="24">
        <v>9.0500000000000007</v>
      </c>
      <c r="T2185" s="24">
        <v>91.7</v>
      </c>
      <c r="W2185" s="24">
        <v>144.19</v>
      </c>
      <c r="X2185" s="24">
        <f t="shared" si="78"/>
        <v>523.25</v>
      </c>
      <c r="Y2185" s="8">
        <f t="shared" si="79"/>
        <v>0</v>
      </c>
      <c r="Z2185" s="4"/>
    </row>
    <row r="2186" spans="1:26" x14ac:dyDescent="0.25">
      <c r="A2186" s="34">
        <v>26</v>
      </c>
      <c r="B2186" s="31">
        <v>31</v>
      </c>
      <c r="C2186" s="4" t="s">
        <v>4158</v>
      </c>
      <c r="D2186" s="4" t="s">
        <v>4159</v>
      </c>
      <c r="E2186" s="4" t="s">
        <v>4123</v>
      </c>
      <c r="F2186" s="4" t="s">
        <v>3636</v>
      </c>
      <c r="G2186" s="4" t="s">
        <v>4160</v>
      </c>
      <c r="H2186" s="4" t="s">
        <v>4161</v>
      </c>
      <c r="I2186" s="24">
        <v>263.57</v>
      </c>
      <c r="J2186" s="24">
        <v>184.03</v>
      </c>
      <c r="K2186" s="24">
        <v>3.79</v>
      </c>
      <c r="L2186" s="24">
        <v>15.21</v>
      </c>
      <c r="M2186" s="24">
        <v>4.0199999999999996</v>
      </c>
      <c r="O2186" s="24">
        <v>6.07</v>
      </c>
      <c r="P2186" s="24">
        <v>1.74</v>
      </c>
      <c r="Q2186" s="24">
        <v>4</v>
      </c>
      <c r="R2186" s="24">
        <v>1.87</v>
      </c>
      <c r="T2186" s="24">
        <v>35.71</v>
      </c>
      <c r="X2186" s="24">
        <f t="shared" si="78"/>
        <v>256.44</v>
      </c>
      <c r="Y2186" s="8">
        <f t="shared" si="79"/>
        <v>7.1299999999999955</v>
      </c>
      <c r="Z2186" s="4"/>
    </row>
    <row r="2187" spans="1:26" x14ac:dyDescent="0.25">
      <c r="A2187" s="34">
        <v>9</v>
      </c>
      <c r="B2187" s="31">
        <v>11</v>
      </c>
      <c r="C2187" s="4" t="s">
        <v>4134</v>
      </c>
      <c r="D2187" s="4" t="s">
        <v>4135</v>
      </c>
      <c r="E2187" s="4" t="s">
        <v>4123</v>
      </c>
      <c r="F2187" s="4" t="s">
        <v>3636</v>
      </c>
      <c r="G2187" s="4" t="s">
        <v>15350</v>
      </c>
      <c r="H2187" s="4" t="s">
        <v>292</v>
      </c>
      <c r="I2187" s="24">
        <v>391.1</v>
      </c>
      <c r="J2187" s="24">
        <v>193.29</v>
      </c>
      <c r="K2187" s="24">
        <v>16.100000000000001</v>
      </c>
      <c r="M2187" s="24">
        <v>3.54</v>
      </c>
      <c r="O2187" s="24">
        <v>3.57</v>
      </c>
      <c r="P2187" s="24">
        <v>0.12</v>
      </c>
      <c r="R2187" s="24">
        <v>0.49</v>
      </c>
      <c r="T2187" s="24">
        <v>173.99</v>
      </c>
      <c r="X2187" s="24">
        <f t="shared" si="78"/>
        <v>391.1</v>
      </c>
      <c r="Y2187" s="8">
        <f t="shared" si="79"/>
        <v>0</v>
      </c>
      <c r="Z2187" s="4"/>
    </row>
    <row r="2188" spans="1:26" x14ac:dyDescent="0.25">
      <c r="A2188" s="34">
        <v>39</v>
      </c>
      <c r="B2188" s="31">
        <v>44</v>
      </c>
      <c r="C2188" s="4" t="s">
        <v>4185</v>
      </c>
      <c r="D2188" s="4" t="s">
        <v>4178</v>
      </c>
      <c r="E2188" s="4" t="s">
        <v>4123</v>
      </c>
      <c r="F2188" s="4" t="s">
        <v>3636</v>
      </c>
      <c r="G2188" s="4" t="s">
        <v>4186</v>
      </c>
      <c r="H2188" s="4" t="s">
        <v>358</v>
      </c>
      <c r="I2188" s="24">
        <v>347.37</v>
      </c>
      <c r="J2188" s="24">
        <v>265.95</v>
      </c>
      <c r="K2188" s="24">
        <v>5.08</v>
      </c>
      <c r="M2188" s="24">
        <v>3.25</v>
      </c>
      <c r="O2188" s="24">
        <v>11.07</v>
      </c>
      <c r="P2188" s="24">
        <v>3.65</v>
      </c>
      <c r="R2188" s="24">
        <v>5.44</v>
      </c>
      <c r="S2188" s="24">
        <v>1.77</v>
      </c>
      <c r="T2188" s="24">
        <v>16.2</v>
      </c>
      <c r="X2188" s="24">
        <f t="shared" si="78"/>
        <v>312.40999999999991</v>
      </c>
      <c r="Y2188" s="8">
        <f t="shared" si="79"/>
        <v>34.960000000000093</v>
      </c>
      <c r="Z2188" s="4"/>
    </row>
    <row r="2189" spans="1:26" x14ac:dyDescent="0.25">
      <c r="A2189" s="34">
        <v>46</v>
      </c>
      <c r="B2189" s="31">
        <v>51</v>
      </c>
      <c r="C2189" s="4" t="s">
        <v>4195</v>
      </c>
      <c r="D2189" s="4" t="s">
        <v>4189</v>
      </c>
      <c r="E2189" s="4" t="s">
        <v>4123</v>
      </c>
      <c r="F2189" s="4" t="s">
        <v>3636</v>
      </c>
      <c r="G2189" s="4" t="s">
        <v>15281</v>
      </c>
      <c r="H2189" s="4" t="s">
        <v>19</v>
      </c>
      <c r="I2189" s="24">
        <v>412.65</v>
      </c>
      <c r="J2189" s="24">
        <v>45</v>
      </c>
      <c r="K2189" s="24">
        <v>11.65</v>
      </c>
      <c r="P2189" s="24">
        <v>140</v>
      </c>
      <c r="T2189" s="24">
        <v>216</v>
      </c>
      <c r="X2189" s="24">
        <f t="shared" si="78"/>
        <v>412.65</v>
      </c>
      <c r="Y2189" s="8">
        <f t="shared" si="79"/>
        <v>0</v>
      </c>
      <c r="Z2189" s="4"/>
    </row>
    <row r="2190" spans="1:26" x14ac:dyDescent="0.25">
      <c r="A2190" s="34">
        <v>10</v>
      </c>
      <c r="B2190" s="31">
        <v>12</v>
      </c>
      <c r="C2190" s="4" t="s">
        <v>4136</v>
      </c>
      <c r="D2190" s="4" t="s">
        <v>4135</v>
      </c>
      <c r="E2190" s="4" t="s">
        <v>4123</v>
      </c>
      <c r="F2190" s="4" t="s">
        <v>3636</v>
      </c>
      <c r="G2190" s="4" t="s">
        <v>2041</v>
      </c>
      <c r="H2190" s="4" t="s">
        <v>265</v>
      </c>
      <c r="I2190" s="24">
        <v>57.89</v>
      </c>
      <c r="J2190" s="24">
        <v>33.880000000000003</v>
      </c>
      <c r="K2190" s="24">
        <v>17.190000000000001</v>
      </c>
      <c r="M2190" s="24">
        <v>4.25</v>
      </c>
      <c r="O2190" s="24">
        <v>0.81</v>
      </c>
      <c r="P2190" s="24">
        <v>0.39</v>
      </c>
      <c r="R2190" s="24">
        <v>1.37</v>
      </c>
      <c r="X2190" s="24">
        <f t="shared" si="78"/>
        <v>57.890000000000008</v>
      </c>
      <c r="Y2190" s="8">
        <f t="shared" si="79"/>
        <v>0</v>
      </c>
      <c r="Z2190" s="4"/>
    </row>
    <row r="2191" spans="1:26" x14ac:dyDescent="0.25">
      <c r="A2191" s="34">
        <v>17</v>
      </c>
      <c r="B2191" s="31">
        <v>20</v>
      </c>
      <c r="C2191" s="4" t="s">
        <v>4143</v>
      </c>
      <c r="D2191" s="4" t="s">
        <v>4144</v>
      </c>
      <c r="E2191" s="4" t="s">
        <v>4123</v>
      </c>
      <c r="F2191" s="4" t="s">
        <v>3636</v>
      </c>
      <c r="G2191" s="4" t="s">
        <v>2041</v>
      </c>
      <c r="H2191" s="4" t="s">
        <v>230</v>
      </c>
      <c r="I2191" s="24">
        <v>56.9</v>
      </c>
      <c r="J2191" s="24">
        <v>42.78</v>
      </c>
      <c r="K2191" s="24">
        <v>8.17</v>
      </c>
      <c r="N2191" s="24">
        <v>3.52</v>
      </c>
      <c r="O2191" s="24">
        <v>1.46</v>
      </c>
      <c r="R2191" s="24">
        <v>0.7</v>
      </c>
      <c r="S2191" s="24">
        <v>0.27</v>
      </c>
      <c r="X2191" s="24">
        <f t="shared" si="78"/>
        <v>56.900000000000013</v>
      </c>
      <c r="Y2191" s="8">
        <f t="shared" si="79"/>
        <v>0</v>
      </c>
      <c r="Z2191" s="4"/>
    </row>
    <row r="2192" spans="1:26" x14ac:dyDescent="0.25">
      <c r="A2192" s="34">
        <v>8</v>
      </c>
      <c r="B2192" s="31">
        <v>10</v>
      </c>
      <c r="C2192" s="4" t="s">
        <v>4133</v>
      </c>
      <c r="D2192" s="4" t="s">
        <v>2203</v>
      </c>
      <c r="E2192" s="4" t="s">
        <v>4123</v>
      </c>
      <c r="F2192" s="4" t="s">
        <v>3636</v>
      </c>
      <c r="G2192" s="4" t="s">
        <v>34</v>
      </c>
      <c r="H2192" s="4" t="s">
        <v>286</v>
      </c>
      <c r="I2192" s="24">
        <v>211.11</v>
      </c>
      <c r="J2192" s="24">
        <v>72.7</v>
      </c>
      <c r="K2192" s="24">
        <v>4.84</v>
      </c>
      <c r="M2192" s="24">
        <v>1.08</v>
      </c>
      <c r="N2192" s="24">
        <v>3.55</v>
      </c>
      <c r="O2192" s="24">
        <v>3.72</v>
      </c>
      <c r="P2192" s="24">
        <v>17.54</v>
      </c>
      <c r="Q2192" s="24">
        <v>8.74</v>
      </c>
      <c r="R2192" s="24">
        <v>5.0599999999999996</v>
      </c>
      <c r="S2192" s="24">
        <v>1.1000000000000001</v>
      </c>
      <c r="T2192" s="24">
        <v>87.69</v>
      </c>
      <c r="W2192" s="24">
        <v>4.6399999999999997</v>
      </c>
      <c r="X2192" s="24">
        <f t="shared" si="78"/>
        <v>210.65999999999997</v>
      </c>
      <c r="Y2192" s="8">
        <f t="shared" si="79"/>
        <v>0.45000000000004547</v>
      </c>
      <c r="Z2192" s="4"/>
    </row>
    <row r="2193" spans="1:26" x14ac:dyDescent="0.25">
      <c r="A2193" s="34">
        <v>44</v>
      </c>
      <c r="B2193" s="31">
        <v>49</v>
      </c>
      <c r="C2193" s="4" t="s">
        <v>4194</v>
      </c>
      <c r="D2193" s="4" t="s">
        <v>4189</v>
      </c>
      <c r="E2193" s="4" t="s">
        <v>4123</v>
      </c>
      <c r="F2193" s="4" t="s">
        <v>3636</v>
      </c>
      <c r="G2193" s="4" t="s">
        <v>1729</v>
      </c>
      <c r="H2193" s="4" t="s">
        <v>429</v>
      </c>
      <c r="I2193" s="24">
        <v>70.069999999999993</v>
      </c>
      <c r="J2193" s="24">
        <v>53.68</v>
      </c>
      <c r="K2193" s="24">
        <v>5.25</v>
      </c>
      <c r="L2193" s="24">
        <v>7</v>
      </c>
      <c r="O2193" s="24">
        <v>1</v>
      </c>
      <c r="P2193" s="24">
        <v>2</v>
      </c>
      <c r="R2193" s="24">
        <v>1.1399999999999999</v>
      </c>
      <c r="X2193" s="24">
        <f t="shared" si="78"/>
        <v>70.070000000000007</v>
      </c>
      <c r="Y2193" s="8">
        <f t="shared" si="79"/>
        <v>0</v>
      </c>
      <c r="Z2193" s="4"/>
    </row>
    <row r="2194" spans="1:26" x14ac:dyDescent="0.25">
      <c r="A2194" s="34">
        <v>45</v>
      </c>
      <c r="B2194" s="31">
        <v>50</v>
      </c>
      <c r="C2194" s="4" t="s">
        <v>2231</v>
      </c>
      <c r="D2194" s="4" t="s">
        <v>4189</v>
      </c>
      <c r="E2194" s="4" t="s">
        <v>4123</v>
      </c>
      <c r="F2194" s="4" t="s">
        <v>3636</v>
      </c>
      <c r="G2194" s="4" t="s">
        <v>1729</v>
      </c>
      <c r="H2194" s="4" t="s">
        <v>429</v>
      </c>
      <c r="I2194" s="24">
        <v>2236.9499999999998</v>
      </c>
      <c r="J2194" s="24">
        <v>10.17</v>
      </c>
      <c r="K2194" s="24">
        <v>3.97</v>
      </c>
      <c r="M2194" s="24">
        <v>4</v>
      </c>
      <c r="O2194" s="24">
        <v>1.83</v>
      </c>
      <c r="P2194" s="24">
        <v>417.22</v>
      </c>
      <c r="Q2194" s="24">
        <v>18</v>
      </c>
      <c r="R2194" s="24">
        <v>0.7</v>
      </c>
      <c r="S2194" s="24">
        <v>0.06</v>
      </c>
      <c r="T2194" s="24">
        <v>1781</v>
      </c>
      <c r="X2194" s="24">
        <f t="shared" si="78"/>
        <v>2236.9499999999998</v>
      </c>
      <c r="Y2194" s="8">
        <f t="shared" si="79"/>
        <v>0</v>
      </c>
      <c r="Z2194" s="4"/>
    </row>
    <row r="2195" spans="1:26" ht="60" x14ac:dyDescent="0.25">
      <c r="A2195" s="34">
        <v>34</v>
      </c>
      <c r="B2195" s="31">
        <v>39</v>
      </c>
      <c r="C2195" s="4" t="s">
        <v>4174</v>
      </c>
      <c r="D2195" s="4" t="s">
        <v>4168</v>
      </c>
      <c r="E2195" s="4" t="s">
        <v>4123</v>
      </c>
      <c r="F2195" s="4" t="s">
        <v>3636</v>
      </c>
      <c r="G2195" s="14" t="s">
        <v>4175</v>
      </c>
      <c r="H2195" s="14" t="s">
        <v>4176</v>
      </c>
      <c r="I2195" s="24">
        <v>259.22000000000003</v>
      </c>
      <c r="J2195" s="24">
        <v>218.6</v>
      </c>
      <c r="K2195" s="24">
        <v>17.010000000000002</v>
      </c>
      <c r="M2195" s="24">
        <v>6.51</v>
      </c>
      <c r="O2195" s="24">
        <v>4</v>
      </c>
      <c r="P2195" s="24">
        <v>1.34</v>
      </c>
      <c r="Q2195" s="24">
        <v>4.1900000000000004</v>
      </c>
      <c r="R2195" s="24">
        <v>3</v>
      </c>
      <c r="S2195" s="24">
        <v>2.66</v>
      </c>
      <c r="W2195" s="24">
        <v>1.91</v>
      </c>
      <c r="X2195" s="24">
        <f t="shared" si="78"/>
        <v>259.22000000000003</v>
      </c>
      <c r="Y2195" s="8">
        <f t="shared" si="79"/>
        <v>0</v>
      </c>
      <c r="Z2195" s="4"/>
    </row>
    <row r="2196" spans="1:26" x14ac:dyDescent="0.25">
      <c r="A2196" s="34">
        <v>13</v>
      </c>
      <c r="B2196" s="31">
        <v>16</v>
      </c>
      <c r="C2196" s="4" t="s">
        <v>4139</v>
      </c>
      <c r="D2196" s="4" t="s">
        <v>4140</v>
      </c>
      <c r="E2196" s="4" t="s">
        <v>4123</v>
      </c>
      <c r="F2196" s="4" t="s">
        <v>3636</v>
      </c>
      <c r="G2196" s="4" t="s">
        <v>15259</v>
      </c>
      <c r="H2196" s="4"/>
      <c r="I2196" s="24">
        <v>480.46</v>
      </c>
      <c r="J2196" s="24">
        <v>376.4</v>
      </c>
      <c r="K2196" s="24">
        <v>6.54</v>
      </c>
      <c r="L2196" s="24">
        <v>12</v>
      </c>
      <c r="M2196" s="24">
        <v>3</v>
      </c>
      <c r="N2196" s="24">
        <v>1.6</v>
      </c>
      <c r="O2196" s="24">
        <v>2.39</v>
      </c>
      <c r="P2196" s="24">
        <v>65.73</v>
      </c>
      <c r="Q2196" s="24">
        <v>4.83</v>
      </c>
      <c r="R2196" s="24">
        <v>7.79</v>
      </c>
      <c r="S2196" s="24">
        <v>0.18</v>
      </c>
      <c r="X2196" s="24">
        <f t="shared" si="78"/>
        <v>480.46000000000004</v>
      </c>
      <c r="Y2196" s="8">
        <f t="shared" si="79"/>
        <v>0</v>
      </c>
      <c r="Z2196" s="4"/>
    </row>
    <row r="2197" spans="1:26" x14ac:dyDescent="0.25">
      <c r="A2197" s="34">
        <v>14</v>
      </c>
      <c r="B2197" s="31">
        <v>17</v>
      </c>
      <c r="C2197" s="4" t="s">
        <v>4141</v>
      </c>
      <c r="D2197" s="4" t="s">
        <v>4140</v>
      </c>
      <c r="E2197" s="4" t="s">
        <v>4123</v>
      </c>
      <c r="F2197" s="4" t="s">
        <v>3636</v>
      </c>
      <c r="G2197" s="4" t="s">
        <v>15259</v>
      </c>
      <c r="H2197" s="4"/>
      <c r="I2197" s="24">
        <v>192.97</v>
      </c>
      <c r="J2197" s="24">
        <v>187.88</v>
      </c>
      <c r="Q2197" s="24">
        <v>1.1299999999999999</v>
      </c>
      <c r="R2197" s="24">
        <v>3.96</v>
      </c>
      <c r="X2197" s="24">
        <f t="shared" si="78"/>
        <v>192.97</v>
      </c>
      <c r="Y2197" s="8">
        <f t="shared" si="79"/>
        <v>0</v>
      </c>
      <c r="Z2197" s="4"/>
    </row>
    <row r="2198" spans="1:26" x14ac:dyDescent="0.25">
      <c r="A2198" s="34">
        <v>15</v>
      </c>
      <c r="B2198" s="31">
        <v>18</v>
      </c>
      <c r="C2198" s="4" t="s">
        <v>4140</v>
      </c>
      <c r="D2198" s="4" t="s">
        <v>4140</v>
      </c>
      <c r="E2198" s="4" t="s">
        <v>4123</v>
      </c>
      <c r="F2198" s="4" t="s">
        <v>3636</v>
      </c>
      <c r="G2198" s="4" t="s">
        <v>15259</v>
      </c>
      <c r="H2198" s="4"/>
      <c r="I2198" s="24">
        <v>5778.62</v>
      </c>
      <c r="J2198" s="24">
        <v>353.66</v>
      </c>
      <c r="L2198" s="24">
        <v>0.97</v>
      </c>
      <c r="M2198" s="24">
        <v>5.57</v>
      </c>
      <c r="O2198" s="24">
        <v>10.43</v>
      </c>
      <c r="P2198" s="24">
        <v>1.49</v>
      </c>
      <c r="Q2198" s="24">
        <v>2.15</v>
      </c>
      <c r="R2198" s="24">
        <v>2.38</v>
      </c>
      <c r="T2198" s="24">
        <v>5401.97</v>
      </c>
      <c r="X2198" s="24">
        <f t="shared" si="78"/>
        <v>5778.62</v>
      </c>
      <c r="Y2198" s="8">
        <f t="shared" si="79"/>
        <v>0</v>
      </c>
      <c r="Z2198" s="4"/>
    </row>
    <row r="2199" spans="1:26" x14ac:dyDescent="0.25">
      <c r="A2199" s="34">
        <v>16</v>
      </c>
      <c r="B2199" s="31">
        <v>19</v>
      </c>
      <c r="C2199" s="4" t="s">
        <v>4142</v>
      </c>
      <c r="D2199" s="4" t="s">
        <v>4140</v>
      </c>
      <c r="E2199" s="4" t="s">
        <v>4123</v>
      </c>
      <c r="F2199" s="4" t="s">
        <v>3636</v>
      </c>
      <c r="G2199" s="4" t="s">
        <v>15259</v>
      </c>
      <c r="H2199" s="4"/>
      <c r="I2199" s="24">
        <v>223.35</v>
      </c>
      <c r="J2199" s="24">
        <v>195</v>
      </c>
      <c r="K2199" s="24">
        <v>7</v>
      </c>
      <c r="O2199" s="24">
        <v>6</v>
      </c>
      <c r="Q2199" s="24">
        <v>11.35</v>
      </c>
      <c r="R2199" s="24">
        <v>3.5</v>
      </c>
      <c r="S2199" s="24">
        <v>0.5</v>
      </c>
      <c r="X2199" s="24">
        <f t="shared" si="78"/>
        <v>223.35</v>
      </c>
      <c r="Y2199" s="8">
        <f t="shared" si="79"/>
        <v>0</v>
      </c>
      <c r="Z2199" s="4"/>
    </row>
    <row r="2200" spans="1:26" x14ac:dyDescent="0.25">
      <c r="A2200" s="34">
        <v>29</v>
      </c>
      <c r="B2200" s="31">
        <v>34</v>
      </c>
      <c r="C2200" s="4" t="s">
        <v>4166</v>
      </c>
      <c r="D2200" s="4" t="s">
        <v>4159</v>
      </c>
      <c r="E2200" s="4" t="s">
        <v>4123</v>
      </c>
      <c r="F2200" s="4" t="s">
        <v>3636</v>
      </c>
      <c r="G2200" s="4" t="s">
        <v>15259</v>
      </c>
      <c r="H2200" s="4"/>
      <c r="I2200" s="24">
        <v>207.56</v>
      </c>
      <c r="J2200" s="24">
        <v>166.03</v>
      </c>
      <c r="K2200" s="24">
        <v>21.03</v>
      </c>
      <c r="L2200" s="24">
        <v>11.18</v>
      </c>
      <c r="M2200" s="24">
        <v>0.69</v>
      </c>
      <c r="O2200" s="24">
        <v>1.5</v>
      </c>
      <c r="P2200" s="24">
        <v>0.33</v>
      </c>
      <c r="Q2200" s="24">
        <v>2.5</v>
      </c>
      <c r="R2200" s="24">
        <v>4.3</v>
      </c>
      <c r="X2200" s="24">
        <f t="shared" si="78"/>
        <v>207.56000000000003</v>
      </c>
      <c r="Y2200" s="8">
        <f t="shared" si="79"/>
        <v>0</v>
      </c>
      <c r="Z2200" s="4"/>
    </row>
    <row r="2201" spans="1:26" x14ac:dyDescent="0.25">
      <c r="A2201" s="34">
        <v>43</v>
      </c>
      <c r="B2201" s="31">
        <v>48</v>
      </c>
      <c r="C2201" s="4" t="s">
        <v>4193</v>
      </c>
      <c r="D2201" s="4" t="s">
        <v>4189</v>
      </c>
      <c r="E2201" s="4" t="s">
        <v>4123</v>
      </c>
      <c r="F2201" s="4" t="s">
        <v>3636</v>
      </c>
      <c r="G2201" s="4" t="s">
        <v>2115</v>
      </c>
      <c r="H2201" s="4" t="s">
        <v>1793</v>
      </c>
      <c r="I2201" s="24">
        <v>81.95</v>
      </c>
      <c r="J2201" s="24">
        <v>67.650000000000006</v>
      </c>
      <c r="K2201" s="24">
        <v>3.08</v>
      </c>
      <c r="M2201" s="24">
        <v>5.6</v>
      </c>
      <c r="O2201" s="24">
        <v>2</v>
      </c>
      <c r="Q2201" s="24">
        <v>1.9</v>
      </c>
      <c r="R2201" s="24">
        <v>1.72</v>
      </c>
      <c r="X2201" s="24">
        <f t="shared" si="78"/>
        <v>81.95</v>
      </c>
      <c r="Y2201" s="8">
        <f t="shared" si="79"/>
        <v>0</v>
      </c>
      <c r="Z2201" s="4"/>
    </row>
    <row r="2202" spans="1:26" x14ac:dyDescent="0.25">
      <c r="A2202" s="34">
        <v>2</v>
      </c>
      <c r="B2202" s="31">
        <v>2</v>
      </c>
      <c r="C2202" s="4" t="s">
        <v>4126</v>
      </c>
      <c r="D2202" s="4" t="s">
        <v>4122</v>
      </c>
      <c r="E2202" s="4" t="s">
        <v>4123</v>
      </c>
      <c r="F2202" s="4" t="s">
        <v>3636</v>
      </c>
      <c r="G2202" s="4" t="s">
        <v>1519</v>
      </c>
      <c r="H2202" s="4" t="s">
        <v>237</v>
      </c>
      <c r="I2202" s="24">
        <v>84.37</v>
      </c>
      <c r="J2202" s="24">
        <v>81.430000000000007</v>
      </c>
      <c r="M2202" s="24">
        <v>1.5</v>
      </c>
      <c r="O2202" s="24">
        <v>0.25</v>
      </c>
      <c r="R2202" s="24">
        <v>1.19</v>
      </c>
      <c r="X2202" s="24">
        <f t="shared" si="78"/>
        <v>84.37</v>
      </c>
      <c r="Y2202" s="8">
        <f t="shared" si="79"/>
        <v>0</v>
      </c>
      <c r="Z2202" s="4"/>
    </row>
    <row r="2203" spans="1:26" x14ac:dyDescent="0.25">
      <c r="A2203" s="34">
        <v>32</v>
      </c>
      <c r="B2203" s="31">
        <v>37</v>
      </c>
      <c r="C2203" s="4" t="s">
        <v>4171</v>
      </c>
      <c r="D2203" s="4" t="s">
        <v>4168</v>
      </c>
      <c r="E2203" s="4" t="s">
        <v>4123</v>
      </c>
      <c r="F2203" s="4" t="s">
        <v>3636</v>
      </c>
      <c r="G2203" s="4" t="s">
        <v>15351</v>
      </c>
      <c r="H2203" s="4" t="s">
        <v>279</v>
      </c>
      <c r="I2203" s="24">
        <v>397.91</v>
      </c>
      <c r="J2203" s="24">
        <v>207.39</v>
      </c>
      <c r="K2203" s="24">
        <v>36.450000000000003</v>
      </c>
      <c r="M2203" s="24">
        <v>6.64</v>
      </c>
      <c r="O2203" s="24">
        <v>3.06</v>
      </c>
      <c r="P2203" s="24">
        <v>0.93</v>
      </c>
      <c r="Q2203" s="24">
        <v>9.8000000000000007</v>
      </c>
      <c r="R2203" s="24">
        <v>2</v>
      </c>
      <c r="S2203" s="24">
        <v>0.74</v>
      </c>
      <c r="T2203" s="24">
        <v>128.5</v>
      </c>
      <c r="W2203" s="24">
        <v>2.4</v>
      </c>
      <c r="X2203" s="24">
        <f t="shared" si="78"/>
        <v>397.90999999999997</v>
      </c>
      <c r="Y2203" s="8">
        <f t="shared" si="79"/>
        <v>0</v>
      </c>
      <c r="Z2203" s="4"/>
    </row>
    <row r="2204" spans="1:26" x14ac:dyDescent="0.25">
      <c r="A2204" s="34">
        <v>21</v>
      </c>
      <c r="B2204" s="31">
        <v>25</v>
      </c>
      <c r="C2204" s="4" t="s">
        <v>15407</v>
      </c>
      <c r="D2204" s="4" t="s">
        <v>1935</v>
      </c>
      <c r="E2204" s="4" t="s">
        <v>4123</v>
      </c>
      <c r="F2204" s="4" t="s">
        <v>3636</v>
      </c>
      <c r="G2204" s="4" t="s">
        <v>4150</v>
      </c>
      <c r="H2204" s="4" t="s">
        <v>4151</v>
      </c>
      <c r="I2204" s="24">
        <v>2174.37</v>
      </c>
      <c r="J2204" s="24">
        <v>36.53</v>
      </c>
      <c r="O2204" s="24">
        <v>1.4</v>
      </c>
      <c r="P2204" s="24">
        <v>316</v>
      </c>
      <c r="R2204" s="24">
        <v>0.28000000000000003</v>
      </c>
      <c r="T2204" s="24">
        <v>1820.16</v>
      </c>
      <c r="X2204" s="24">
        <f t="shared" si="78"/>
        <v>2174.37</v>
      </c>
      <c r="Y2204" s="8">
        <f t="shared" si="79"/>
        <v>0</v>
      </c>
      <c r="Z2204" s="4"/>
    </row>
    <row r="2205" spans="1:26" x14ac:dyDescent="0.25">
      <c r="A2205" s="34">
        <v>24</v>
      </c>
      <c r="B2205" s="31">
        <v>24</v>
      </c>
      <c r="C2205" s="4" t="s">
        <v>4241</v>
      </c>
      <c r="D2205" s="4" t="s">
        <v>4241</v>
      </c>
      <c r="E2205" s="4" t="s">
        <v>4202</v>
      </c>
      <c r="F2205" s="4" t="s">
        <v>3636</v>
      </c>
      <c r="G2205" s="4" t="s">
        <v>4244</v>
      </c>
      <c r="H2205" s="4" t="s">
        <v>2086</v>
      </c>
      <c r="I2205" s="24">
        <v>167.3</v>
      </c>
      <c r="J2205" s="24">
        <v>93.6</v>
      </c>
      <c r="K2205" s="24">
        <v>24.8</v>
      </c>
      <c r="L2205" s="24">
        <v>10</v>
      </c>
      <c r="M2205" s="24">
        <v>2.7</v>
      </c>
      <c r="O2205" s="24">
        <v>1.2</v>
      </c>
      <c r="P2205" s="24">
        <v>2.6</v>
      </c>
      <c r="R2205" s="24">
        <v>2.4</v>
      </c>
      <c r="T2205" s="24">
        <v>30</v>
      </c>
      <c r="X2205" s="24">
        <f t="shared" si="78"/>
        <v>167.29999999999995</v>
      </c>
      <c r="Y2205" s="8">
        <f t="shared" si="79"/>
        <v>0</v>
      </c>
      <c r="Z2205" s="4"/>
    </row>
    <row r="2206" spans="1:26" x14ac:dyDescent="0.25">
      <c r="A2206" s="34">
        <v>12</v>
      </c>
      <c r="B2206" s="31">
        <v>12</v>
      </c>
      <c r="C2206" s="4" t="s">
        <v>4222</v>
      </c>
      <c r="D2206" s="4" t="s">
        <v>4214</v>
      </c>
      <c r="E2206" s="4" t="s">
        <v>4202</v>
      </c>
      <c r="F2206" s="4" t="s">
        <v>3636</v>
      </c>
      <c r="G2206" s="4" t="s">
        <v>3085</v>
      </c>
      <c r="H2206" s="4" t="s">
        <v>4223</v>
      </c>
      <c r="I2206" s="24">
        <v>143.4</v>
      </c>
      <c r="J2206" s="24">
        <v>118.8</v>
      </c>
      <c r="K2206" s="24">
        <v>10.7</v>
      </c>
      <c r="L2206" s="24">
        <v>1.8</v>
      </c>
      <c r="O2206" s="24">
        <v>10</v>
      </c>
      <c r="P2206" s="24">
        <v>0.8</v>
      </c>
      <c r="R2206" s="24">
        <v>1.2</v>
      </c>
      <c r="S2206" s="24">
        <v>0.1</v>
      </c>
      <c r="X2206" s="24">
        <f t="shared" si="78"/>
        <v>143.4</v>
      </c>
      <c r="Y2206" s="8">
        <f t="shared" si="79"/>
        <v>0</v>
      </c>
      <c r="Z2206" s="4"/>
    </row>
    <row r="2207" spans="1:26" ht="60" x14ac:dyDescent="0.25">
      <c r="A2207" s="34">
        <v>23</v>
      </c>
      <c r="B2207" s="31">
        <v>23</v>
      </c>
      <c r="C2207" s="4" t="s">
        <v>3200</v>
      </c>
      <c r="D2207" s="4" t="s">
        <v>4241</v>
      </c>
      <c r="E2207" s="4" t="s">
        <v>4202</v>
      </c>
      <c r="F2207" s="4" t="s">
        <v>3636</v>
      </c>
      <c r="G2207" s="4" t="s">
        <v>4242</v>
      </c>
      <c r="H2207" s="5" t="s">
        <v>4243</v>
      </c>
      <c r="I2207" s="24">
        <v>679.9</v>
      </c>
      <c r="J2207" s="24">
        <v>283.2</v>
      </c>
      <c r="K2207" s="24">
        <v>74.8</v>
      </c>
      <c r="L2207" s="24">
        <v>40</v>
      </c>
      <c r="M2207" s="24">
        <v>2.5</v>
      </c>
      <c r="O2207" s="24">
        <v>21</v>
      </c>
      <c r="P2207" s="24">
        <v>5</v>
      </c>
      <c r="R2207" s="24">
        <v>7.4</v>
      </c>
      <c r="T2207" s="24">
        <v>246</v>
      </c>
      <c r="X2207" s="24">
        <f t="shared" si="78"/>
        <v>679.9</v>
      </c>
      <c r="Y2207" s="8">
        <f t="shared" si="79"/>
        <v>0</v>
      </c>
      <c r="Z2207" s="11"/>
    </row>
    <row r="2208" spans="1:26" x14ac:dyDescent="0.25">
      <c r="A2208" s="34">
        <v>18</v>
      </c>
      <c r="B2208" s="31">
        <v>18</v>
      </c>
      <c r="C2208" s="4" t="s">
        <v>4234</v>
      </c>
      <c r="D2208" s="4" t="s">
        <v>4232</v>
      </c>
      <c r="E2208" s="4" t="s">
        <v>4202</v>
      </c>
      <c r="F2208" s="4" t="s">
        <v>3636</v>
      </c>
      <c r="G2208" s="4" t="s">
        <v>15352</v>
      </c>
      <c r="H2208" s="4" t="s">
        <v>234</v>
      </c>
      <c r="I2208" s="24">
        <v>763.9</v>
      </c>
      <c r="J2208" s="24">
        <v>250.1</v>
      </c>
      <c r="K2208" s="24">
        <v>66.7</v>
      </c>
      <c r="L2208" s="24">
        <v>40.6</v>
      </c>
      <c r="M2208" s="24">
        <v>31.6</v>
      </c>
      <c r="N2208" s="24">
        <v>11.4</v>
      </c>
      <c r="O2208" s="24">
        <v>52.6</v>
      </c>
      <c r="P2208" s="24">
        <v>18.8</v>
      </c>
      <c r="Q2208" s="24">
        <v>35.9</v>
      </c>
      <c r="R2208" s="24">
        <v>13.2</v>
      </c>
      <c r="T2208" s="24">
        <v>239.5</v>
      </c>
      <c r="U2208" s="24">
        <v>3.5</v>
      </c>
      <c r="X2208" s="24">
        <f t="shared" si="78"/>
        <v>763.90000000000009</v>
      </c>
      <c r="Y2208" s="8">
        <f t="shared" si="79"/>
        <v>0</v>
      </c>
      <c r="Z2208" s="4"/>
    </row>
    <row r="2209" spans="1:26" x14ac:dyDescent="0.25">
      <c r="A2209" s="34">
        <v>1</v>
      </c>
      <c r="B2209" s="31">
        <v>1</v>
      </c>
      <c r="C2209" s="5" t="s">
        <v>4200</v>
      </c>
      <c r="D2209" s="4" t="s">
        <v>4201</v>
      </c>
      <c r="E2209" s="4" t="s">
        <v>4202</v>
      </c>
      <c r="F2209" s="4" t="s">
        <v>3636</v>
      </c>
      <c r="G2209" s="4" t="s">
        <v>4203</v>
      </c>
      <c r="H2209" s="4" t="s">
        <v>190</v>
      </c>
      <c r="I2209" s="24">
        <v>196.9</v>
      </c>
      <c r="J2209" s="24">
        <v>98.6</v>
      </c>
      <c r="K2209" s="24">
        <v>73.099999999999994</v>
      </c>
      <c r="P2209" s="24">
        <v>22</v>
      </c>
      <c r="R2209" s="24">
        <v>2.2000000000000002</v>
      </c>
      <c r="S2209" s="24">
        <v>1</v>
      </c>
      <c r="X2209" s="24">
        <f t="shared" ref="X2209:X2272" si="80">SUM(J2209:W2209)</f>
        <v>196.89999999999998</v>
      </c>
      <c r="Y2209" s="8">
        <f t="shared" ref="Y2209:Y2272" si="81">I2209-X2209</f>
        <v>0</v>
      </c>
      <c r="Z2209" s="4"/>
    </row>
    <row r="2210" spans="1:26" x14ac:dyDescent="0.25">
      <c r="A2210" s="34">
        <v>7</v>
      </c>
      <c r="B2210" s="31">
        <v>7</v>
      </c>
      <c r="C2210" s="4" t="s">
        <v>4211</v>
      </c>
      <c r="D2210" s="4" t="s">
        <v>4212</v>
      </c>
      <c r="E2210" s="4" t="s">
        <v>4202</v>
      </c>
      <c r="F2210" s="4" t="s">
        <v>3636</v>
      </c>
      <c r="G2210" s="4" t="s">
        <v>269</v>
      </c>
      <c r="H2210" s="4" t="s">
        <v>292</v>
      </c>
      <c r="I2210" s="24">
        <v>174.6</v>
      </c>
      <c r="J2210" s="24">
        <v>45.4</v>
      </c>
      <c r="K2210" s="24">
        <v>123.8</v>
      </c>
      <c r="O2210" s="24">
        <v>1</v>
      </c>
      <c r="P2210" s="24">
        <v>1.3</v>
      </c>
      <c r="R2210" s="24">
        <v>2.6</v>
      </c>
      <c r="S2210" s="24">
        <v>0.5</v>
      </c>
      <c r="X2210" s="24">
        <f t="shared" si="80"/>
        <v>174.6</v>
      </c>
      <c r="Y2210" s="8">
        <f t="shared" si="81"/>
        <v>0</v>
      </c>
      <c r="Z2210" s="4"/>
    </row>
    <row r="2211" spans="1:26" x14ac:dyDescent="0.25">
      <c r="A2211" s="34">
        <v>15</v>
      </c>
      <c r="B2211" s="31">
        <v>15</v>
      </c>
      <c r="C2211" s="4" t="s">
        <v>4228</v>
      </c>
      <c r="D2211" s="4" t="s">
        <v>1554</v>
      </c>
      <c r="E2211" s="4" t="s">
        <v>4202</v>
      </c>
      <c r="F2211" s="4" t="s">
        <v>3636</v>
      </c>
      <c r="G2211" s="4" t="s">
        <v>4229</v>
      </c>
      <c r="H2211" s="4" t="s">
        <v>4230</v>
      </c>
      <c r="I2211" s="24">
        <v>139.5</v>
      </c>
      <c r="J2211" s="24">
        <v>8.3000000000000007</v>
      </c>
      <c r="K2211" s="24">
        <v>121.9</v>
      </c>
      <c r="O2211" s="24">
        <v>0.2</v>
      </c>
      <c r="P2211" s="24">
        <v>0.1</v>
      </c>
      <c r="R2211" s="24">
        <v>9</v>
      </c>
      <c r="X2211" s="24">
        <f t="shared" si="80"/>
        <v>139.5</v>
      </c>
      <c r="Y2211" s="8">
        <f t="shared" si="81"/>
        <v>0</v>
      </c>
      <c r="Z2211" s="11"/>
    </row>
    <row r="2212" spans="1:26" x14ac:dyDescent="0.25">
      <c r="A2212" s="34">
        <v>19</v>
      </c>
      <c r="B2212" s="31">
        <v>19</v>
      </c>
      <c r="C2212" s="4" t="s">
        <v>4235</v>
      </c>
      <c r="D2212" s="4" t="s">
        <v>4235</v>
      </c>
      <c r="E2212" s="4" t="s">
        <v>4202</v>
      </c>
      <c r="F2212" s="4" t="s">
        <v>3636</v>
      </c>
      <c r="G2212" s="4" t="s">
        <v>3825</v>
      </c>
      <c r="H2212" s="4" t="s">
        <v>2584</v>
      </c>
      <c r="I2212" s="24">
        <v>735.7</v>
      </c>
      <c r="J2212" s="24">
        <v>383.7</v>
      </c>
      <c r="K2212" s="24">
        <v>59.5</v>
      </c>
      <c r="P2212" s="24">
        <v>239</v>
      </c>
      <c r="R2212" s="24">
        <v>3</v>
      </c>
      <c r="T2212" s="24">
        <v>50.5</v>
      </c>
      <c r="X2212" s="24">
        <f t="shared" si="80"/>
        <v>735.7</v>
      </c>
      <c r="Y2212" s="8">
        <f t="shared" si="81"/>
        <v>0</v>
      </c>
      <c r="Z2212" s="4"/>
    </row>
    <row r="2213" spans="1:26" x14ac:dyDescent="0.25">
      <c r="A2213" s="34">
        <v>9</v>
      </c>
      <c r="B2213" s="31">
        <v>9</v>
      </c>
      <c r="C2213" s="5" t="s">
        <v>4215</v>
      </c>
      <c r="D2213" s="4" t="s">
        <v>4214</v>
      </c>
      <c r="E2213" s="4" t="s">
        <v>4202</v>
      </c>
      <c r="F2213" s="4" t="s">
        <v>3636</v>
      </c>
      <c r="G2213" s="4" t="s">
        <v>4216</v>
      </c>
      <c r="H2213" s="4" t="s">
        <v>19</v>
      </c>
      <c r="I2213" s="24">
        <v>1144.3</v>
      </c>
      <c r="J2213" s="24">
        <v>443.3</v>
      </c>
      <c r="K2213" s="24">
        <v>22.5</v>
      </c>
      <c r="L2213" s="24">
        <v>1.5</v>
      </c>
      <c r="N2213" s="24">
        <v>45.2</v>
      </c>
      <c r="O2213" s="24">
        <v>10.199999999999999</v>
      </c>
      <c r="P2213" s="24">
        <v>0.3</v>
      </c>
      <c r="Q2213" s="24">
        <v>3.7</v>
      </c>
      <c r="R2213" s="24">
        <v>12.4</v>
      </c>
      <c r="S2213" s="24">
        <v>3.2</v>
      </c>
      <c r="T2213" s="24">
        <v>598</v>
      </c>
      <c r="U2213" s="24">
        <v>4</v>
      </c>
      <c r="X2213" s="24">
        <f t="shared" si="80"/>
        <v>1144.3000000000002</v>
      </c>
      <c r="Y2213" s="8">
        <f t="shared" si="81"/>
        <v>0</v>
      </c>
      <c r="Z2213" s="4"/>
    </row>
    <row r="2214" spans="1:26" ht="30" x14ac:dyDescent="0.25">
      <c r="A2214" s="34">
        <v>26</v>
      </c>
      <c r="B2214" s="31">
        <v>26</v>
      </c>
      <c r="C2214" s="4" t="s">
        <v>4247</v>
      </c>
      <c r="D2214" s="4" t="s">
        <v>4209</v>
      </c>
      <c r="E2214" s="4" t="s">
        <v>4202</v>
      </c>
      <c r="F2214" s="4" t="s">
        <v>3636</v>
      </c>
      <c r="G2214" s="4" t="s">
        <v>4248</v>
      </c>
      <c r="H2214" s="5" t="s">
        <v>4249</v>
      </c>
      <c r="I2214" s="24">
        <v>272.60000000000002</v>
      </c>
      <c r="J2214" s="24">
        <v>272.60000000000002</v>
      </c>
      <c r="X2214" s="24">
        <f t="shared" si="80"/>
        <v>272.60000000000002</v>
      </c>
      <c r="Y2214" s="8">
        <f t="shared" si="81"/>
        <v>0</v>
      </c>
      <c r="Z2214" s="4"/>
    </row>
    <row r="2215" spans="1:26" x14ac:dyDescent="0.25">
      <c r="A2215" s="34">
        <v>20</v>
      </c>
      <c r="B2215" s="31">
        <v>20</v>
      </c>
      <c r="C2215" s="4" t="s">
        <v>4236</v>
      </c>
      <c r="D2215" s="4" t="s">
        <v>4237</v>
      </c>
      <c r="E2215" s="4" t="s">
        <v>4202</v>
      </c>
      <c r="F2215" s="4" t="s">
        <v>3636</v>
      </c>
      <c r="G2215" s="4" t="s">
        <v>1021</v>
      </c>
      <c r="H2215" s="4" t="s">
        <v>4238</v>
      </c>
      <c r="I2215" s="24">
        <v>288.60000000000002</v>
      </c>
      <c r="J2215" s="24">
        <v>232.8</v>
      </c>
      <c r="K2215" s="24">
        <v>42.4</v>
      </c>
      <c r="L2215" s="24">
        <v>1.1000000000000001</v>
      </c>
      <c r="O2215" s="24">
        <v>1.9</v>
      </c>
      <c r="Q2215" s="24">
        <v>3.1</v>
      </c>
      <c r="R2215" s="24">
        <v>7.3</v>
      </c>
      <c r="X2215" s="24">
        <f t="shared" si="80"/>
        <v>288.60000000000002</v>
      </c>
      <c r="Y2215" s="8">
        <f t="shared" si="81"/>
        <v>0</v>
      </c>
      <c r="Z2215" s="4"/>
    </row>
    <row r="2216" spans="1:26" x14ac:dyDescent="0.25">
      <c r="A2216" s="34">
        <v>21</v>
      </c>
      <c r="B2216" s="31">
        <v>21</v>
      </c>
      <c r="C2216" s="4" t="s">
        <v>4239</v>
      </c>
      <c r="D2216" s="4" t="s">
        <v>4237</v>
      </c>
      <c r="E2216" s="4" t="s">
        <v>4202</v>
      </c>
      <c r="F2216" s="4" t="s">
        <v>3636</v>
      </c>
      <c r="G2216" s="4" t="s">
        <v>1021</v>
      </c>
      <c r="H2216" s="4" t="s">
        <v>4238</v>
      </c>
      <c r="I2216" s="24">
        <v>410.2</v>
      </c>
      <c r="J2216" s="24">
        <v>315.5</v>
      </c>
      <c r="K2216" s="24">
        <v>59</v>
      </c>
      <c r="O2216" s="24">
        <v>3.9</v>
      </c>
      <c r="P2216" s="24">
        <v>2.5</v>
      </c>
      <c r="Q2216" s="24">
        <v>5.7</v>
      </c>
      <c r="R2216" s="24">
        <v>18.5</v>
      </c>
      <c r="S2216" s="24">
        <v>0.8</v>
      </c>
      <c r="T2216" s="24">
        <v>4.3</v>
      </c>
      <c r="X2216" s="24">
        <f t="shared" si="80"/>
        <v>410.2</v>
      </c>
      <c r="Y2216" s="8">
        <f t="shared" si="81"/>
        <v>0</v>
      </c>
      <c r="Z2216" s="4"/>
    </row>
    <row r="2217" spans="1:26" x14ac:dyDescent="0.25">
      <c r="A2217" s="34">
        <v>22</v>
      </c>
      <c r="B2217" s="31">
        <v>22</v>
      </c>
      <c r="C2217" s="4" t="s">
        <v>4240</v>
      </c>
      <c r="D2217" s="4" t="s">
        <v>4237</v>
      </c>
      <c r="E2217" s="4" t="s">
        <v>4202</v>
      </c>
      <c r="F2217" s="4" t="s">
        <v>3636</v>
      </c>
      <c r="G2217" s="4" t="s">
        <v>1021</v>
      </c>
      <c r="H2217" s="4" t="s">
        <v>4238</v>
      </c>
      <c r="I2217" s="24">
        <v>205.5</v>
      </c>
      <c r="J2217" s="24">
        <v>125.3</v>
      </c>
      <c r="K2217" s="24">
        <v>36.700000000000003</v>
      </c>
      <c r="O2217" s="24">
        <v>1.7</v>
      </c>
      <c r="P2217" s="24">
        <v>38.6</v>
      </c>
      <c r="R2217" s="24">
        <v>3.2</v>
      </c>
      <c r="X2217" s="24">
        <f t="shared" si="80"/>
        <v>205.49999999999997</v>
      </c>
      <c r="Y2217" s="8">
        <f t="shared" si="81"/>
        <v>0</v>
      </c>
      <c r="Z2217" s="4"/>
    </row>
    <row r="2218" spans="1:26" x14ac:dyDescent="0.25">
      <c r="A2218" s="34">
        <v>2</v>
      </c>
      <c r="B2218" s="31">
        <v>2</v>
      </c>
      <c r="C2218" s="4" t="s">
        <v>4201</v>
      </c>
      <c r="D2218" s="4" t="s">
        <v>4201</v>
      </c>
      <c r="E2218" s="4" t="s">
        <v>4202</v>
      </c>
      <c r="F2218" s="4" t="s">
        <v>3636</v>
      </c>
      <c r="G2218" s="4" t="s">
        <v>79</v>
      </c>
      <c r="H2218" s="4" t="s">
        <v>374</v>
      </c>
      <c r="I2218" s="24">
        <v>2439.6999999999998</v>
      </c>
      <c r="J2218" s="24">
        <v>405.5</v>
      </c>
      <c r="K2218" s="24">
        <v>4.8</v>
      </c>
      <c r="L2218" s="24">
        <v>53</v>
      </c>
      <c r="N2218" s="24">
        <v>24.2</v>
      </c>
      <c r="O2218" s="24">
        <v>4.8</v>
      </c>
      <c r="P2218" s="24">
        <v>106.4</v>
      </c>
      <c r="R2218" s="24">
        <v>11.4</v>
      </c>
      <c r="S2218" s="24">
        <v>2.2999999999999998</v>
      </c>
      <c r="T2218" s="24">
        <v>1821.4</v>
      </c>
      <c r="U2218" s="24">
        <v>5.4</v>
      </c>
      <c r="X2218" s="24">
        <f t="shared" si="80"/>
        <v>2439.2000000000003</v>
      </c>
      <c r="Y2218" s="8">
        <f t="shared" si="81"/>
        <v>0.49999999999954525</v>
      </c>
      <c r="Z2218" s="4"/>
    </row>
    <row r="2219" spans="1:26" x14ac:dyDescent="0.25">
      <c r="A2219" s="34">
        <v>3</v>
      </c>
      <c r="B2219" s="31">
        <v>3</v>
      </c>
      <c r="C2219" s="4" t="s">
        <v>4204</v>
      </c>
      <c r="D2219" s="4" t="s">
        <v>4201</v>
      </c>
      <c r="E2219" s="4" t="s">
        <v>4202</v>
      </c>
      <c r="F2219" s="4" t="s">
        <v>3636</v>
      </c>
      <c r="G2219" s="4" t="s">
        <v>79</v>
      </c>
      <c r="H2219" s="4" t="s">
        <v>374</v>
      </c>
      <c r="I2219" s="24">
        <v>301.5</v>
      </c>
      <c r="J2219" s="24">
        <v>181.1</v>
      </c>
      <c r="K2219" s="24">
        <v>102.6</v>
      </c>
      <c r="O2219" s="24">
        <v>6.5</v>
      </c>
      <c r="P2219" s="24">
        <v>5.5</v>
      </c>
      <c r="R2219" s="24">
        <v>3.4</v>
      </c>
      <c r="S2219" s="24">
        <v>2.4</v>
      </c>
      <c r="X2219" s="24">
        <f t="shared" si="80"/>
        <v>301.49999999999994</v>
      </c>
      <c r="Y2219" s="8">
        <f t="shared" si="81"/>
        <v>0</v>
      </c>
      <c r="Z2219" s="4"/>
    </row>
    <row r="2220" spans="1:26" x14ac:dyDescent="0.25">
      <c r="A2220" s="34">
        <v>13</v>
      </c>
      <c r="B2220" s="31">
        <v>13</v>
      </c>
      <c r="C2220" s="4" t="s">
        <v>4224</v>
      </c>
      <c r="D2220" s="4" t="s">
        <v>4214</v>
      </c>
      <c r="E2220" s="4" t="s">
        <v>4202</v>
      </c>
      <c r="F2220" s="4" t="s">
        <v>3636</v>
      </c>
      <c r="G2220" s="4" t="s">
        <v>4225</v>
      </c>
      <c r="H2220" s="4" t="s">
        <v>4226</v>
      </c>
      <c r="I2220" s="24">
        <v>53.4</v>
      </c>
      <c r="J2220" s="24">
        <v>50.3</v>
      </c>
      <c r="Q2220" s="24">
        <v>2.2000000000000002</v>
      </c>
      <c r="R2220" s="24">
        <v>0.9</v>
      </c>
      <c r="X2220" s="24">
        <f t="shared" si="80"/>
        <v>53.4</v>
      </c>
      <c r="Y2220" s="8">
        <f t="shared" si="81"/>
        <v>0</v>
      </c>
      <c r="Z2220" s="4"/>
    </row>
    <row r="2221" spans="1:26" ht="45" x14ac:dyDescent="0.25">
      <c r="A2221" s="34">
        <v>25</v>
      </c>
      <c r="B2221" s="31">
        <v>25</v>
      </c>
      <c r="C2221" s="4" t="s">
        <v>4245</v>
      </c>
      <c r="D2221" s="4" t="s">
        <v>4209</v>
      </c>
      <c r="E2221" s="4" t="s">
        <v>4202</v>
      </c>
      <c r="F2221" s="4" t="s">
        <v>3636</v>
      </c>
      <c r="G2221" s="5" t="s">
        <v>15353</v>
      </c>
      <c r="H2221" s="5" t="s">
        <v>4246</v>
      </c>
      <c r="I2221" s="24">
        <v>352.9</v>
      </c>
      <c r="T2221" s="24">
        <v>352.9</v>
      </c>
      <c r="X2221" s="24">
        <f t="shared" si="80"/>
        <v>352.9</v>
      </c>
      <c r="Y2221" s="8">
        <f t="shared" si="81"/>
        <v>0</v>
      </c>
      <c r="Z2221" s="4"/>
    </row>
    <row r="2222" spans="1:26" x14ac:dyDescent="0.25">
      <c r="A2222" s="34">
        <v>16</v>
      </c>
      <c r="B2222" s="31">
        <v>16</v>
      </c>
      <c r="C2222" s="4" t="s">
        <v>4231</v>
      </c>
      <c r="D2222" s="4" t="s">
        <v>4232</v>
      </c>
      <c r="E2222" s="4" t="s">
        <v>4202</v>
      </c>
      <c r="F2222" s="4" t="s">
        <v>3636</v>
      </c>
      <c r="G2222" s="4" t="s">
        <v>45</v>
      </c>
      <c r="H2222" s="4"/>
      <c r="I2222" s="24">
        <v>197.4</v>
      </c>
      <c r="J2222" s="24">
        <v>160.19999999999999</v>
      </c>
      <c r="K2222" s="24">
        <v>9.8000000000000007</v>
      </c>
      <c r="L2222" s="24">
        <v>8.8000000000000007</v>
      </c>
      <c r="Q2222" s="24">
        <v>14</v>
      </c>
      <c r="R2222" s="24">
        <v>4.5999999999999996</v>
      </c>
      <c r="X2222" s="24">
        <f t="shared" si="80"/>
        <v>197.4</v>
      </c>
      <c r="Y2222" s="8">
        <f t="shared" si="81"/>
        <v>0</v>
      </c>
      <c r="Z2222" s="4"/>
    </row>
    <row r="2223" spans="1:26" x14ac:dyDescent="0.25">
      <c r="A2223" s="34">
        <v>17</v>
      </c>
      <c r="B2223" s="31">
        <v>17</v>
      </c>
      <c r="C2223" s="4" t="s">
        <v>4233</v>
      </c>
      <c r="D2223" s="4" t="s">
        <v>4232</v>
      </c>
      <c r="E2223" s="4" t="s">
        <v>4202</v>
      </c>
      <c r="F2223" s="4" t="s">
        <v>3636</v>
      </c>
      <c r="G2223" s="4" t="s">
        <v>45</v>
      </c>
      <c r="H2223" s="4"/>
      <c r="I2223" s="24">
        <v>237.9</v>
      </c>
      <c r="J2223" s="24">
        <v>144.30000000000001</v>
      </c>
      <c r="K2223" s="24">
        <v>52.3</v>
      </c>
      <c r="L2223" s="24">
        <v>0.8</v>
      </c>
      <c r="P2223" s="24">
        <v>0.2</v>
      </c>
      <c r="Q2223" s="24">
        <v>2.4</v>
      </c>
      <c r="R2223" s="24">
        <v>5.8</v>
      </c>
      <c r="S2223" s="24">
        <v>0.7</v>
      </c>
      <c r="T2223" s="24">
        <v>31.4</v>
      </c>
      <c r="X2223" s="24">
        <f t="shared" si="80"/>
        <v>237.90000000000003</v>
      </c>
      <c r="Y2223" s="8">
        <f t="shared" si="81"/>
        <v>0</v>
      </c>
      <c r="Z2223" s="4"/>
    </row>
    <row r="2224" spans="1:26" x14ac:dyDescent="0.25">
      <c r="A2224" s="34">
        <v>10</v>
      </c>
      <c r="B2224" s="31">
        <v>10</v>
      </c>
      <c r="C2224" s="4" t="s">
        <v>4217</v>
      </c>
      <c r="D2224" s="4" t="s">
        <v>4214</v>
      </c>
      <c r="E2224" s="4" t="s">
        <v>4202</v>
      </c>
      <c r="F2224" s="4" t="s">
        <v>3636</v>
      </c>
      <c r="G2224" s="4" t="s">
        <v>4218</v>
      </c>
      <c r="H2224" s="4" t="s">
        <v>4219</v>
      </c>
      <c r="I2224" s="24">
        <v>469.6</v>
      </c>
      <c r="J2224" s="24">
        <v>365.1</v>
      </c>
      <c r="K2224" s="24">
        <v>3.4</v>
      </c>
      <c r="O2224" s="24">
        <v>2.7</v>
      </c>
      <c r="P2224" s="24">
        <v>1.9</v>
      </c>
      <c r="Q2224" s="24">
        <v>87.2</v>
      </c>
      <c r="R2224" s="24">
        <v>7.3</v>
      </c>
      <c r="U2224" s="24">
        <v>2</v>
      </c>
      <c r="X2224" s="24">
        <f t="shared" si="80"/>
        <v>469.59999999999997</v>
      </c>
      <c r="Y2224" s="8">
        <f t="shared" si="81"/>
        <v>0</v>
      </c>
      <c r="Z2224" s="4"/>
    </row>
    <row r="2225" spans="1:26" x14ac:dyDescent="0.25">
      <c r="A2225" s="34">
        <v>11</v>
      </c>
      <c r="B2225" s="31">
        <v>11</v>
      </c>
      <c r="C2225" s="4" t="s">
        <v>4220</v>
      </c>
      <c r="D2225" s="4" t="s">
        <v>4214</v>
      </c>
      <c r="E2225" s="4" t="s">
        <v>4202</v>
      </c>
      <c r="F2225" s="4" t="s">
        <v>3636</v>
      </c>
      <c r="G2225" s="4" t="s">
        <v>4221</v>
      </c>
      <c r="H2225" s="4" t="s">
        <v>154</v>
      </c>
      <c r="I2225" s="24">
        <v>121.6</v>
      </c>
      <c r="J2225" s="24">
        <v>105.3</v>
      </c>
      <c r="K2225" s="24">
        <v>9.1999999999999993</v>
      </c>
      <c r="L2225" s="24">
        <v>1</v>
      </c>
      <c r="N2225" s="24">
        <v>1.5</v>
      </c>
      <c r="O2225" s="24">
        <v>0.9</v>
      </c>
      <c r="P2225" s="24">
        <v>0.8</v>
      </c>
      <c r="R2225" s="24">
        <v>2.5</v>
      </c>
      <c r="S2225" s="24">
        <v>0.4</v>
      </c>
      <c r="X2225" s="24">
        <f t="shared" si="80"/>
        <v>121.60000000000001</v>
      </c>
      <c r="Y2225" s="8">
        <f t="shared" si="81"/>
        <v>0</v>
      </c>
      <c r="Z2225" s="4"/>
    </row>
    <row r="2226" spans="1:26" x14ac:dyDescent="0.25">
      <c r="A2226" s="34">
        <v>6</v>
      </c>
      <c r="B2226" s="31">
        <v>6</v>
      </c>
      <c r="C2226" s="4" t="s">
        <v>4208</v>
      </c>
      <c r="D2226" s="4" t="s">
        <v>4209</v>
      </c>
      <c r="E2226" s="4" t="s">
        <v>4202</v>
      </c>
      <c r="F2226" s="4" t="s">
        <v>3636</v>
      </c>
      <c r="G2226" s="4" t="s">
        <v>4210</v>
      </c>
      <c r="H2226" s="4" t="s">
        <v>3445</v>
      </c>
      <c r="I2226" s="24">
        <v>1383.5</v>
      </c>
      <c r="J2226" s="24">
        <v>833.3</v>
      </c>
      <c r="K2226" s="24">
        <v>123.6</v>
      </c>
      <c r="L2226" s="24">
        <v>16.2</v>
      </c>
      <c r="M2226" s="24">
        <v>17.5</v>
      </c>
      <c r="O2226" s="24">
        <v>23.1</v>
      </c>
      <c r="P2226" s="24">
        <v>108.5</v>
      </c>
      <c r="R2226" s="24">
        <v>19.2</v>
      </c>
      <c r="S2226" s="24">
        <v>5</v>
      </c>
      <c r="T2226" s="24">
        <v>121.4</v>
      </c>
      <c r="U2226" s="24">
        <v>115.7</v>
      </c>
      <c r="X2226" s="24">
        <f t="shared" si="80"/>
        <v>1383.5000000000002</v>
      </c>
      <c r="Y2226" s="8">
        <f t="shared" si="81"/>
        <v>0</v>
      </c>
      <c r="Z2226" s="4"/>
    </row>
    <row r="2227" spans="1:26" x14ac:dyDescent="0.25">
      <c r="A2227" s="34">
        <v>5</v>
      </c>
      <c r="B2227" s="31">
        <v>5</v>
      </c>
      <c r="C2227" s="4" t="s">
        <v>2532</v>
      </c>
      <c r="D2227" s="4" t="s">
        <v>86</v>
      </c>
      <c r="E2227" s="4" t="s">
        <v>4202</v>
      </c>
      <c r="F2227" s="4" t="s">
        <v>3636</v>
      </c>
      <c r="G2227" s="4" t="s">
        <v>1739</v>
      </c>
      <c r="H2227" s="4" t="s">
        <v>369</v>
      </c>
      <c r="I2227" s="24">
        <v>4299.5</v>
      </c>
      <c r="J2227" s="24">
        <v>229.7</v>
      </c>
      <c r="K2227" s="24">
        <v>126.9</v>
      </c>
      <c r="L2227" s="24">
        <v>0.4</v>
      </c>
      <c r="N2227" s="24">
        <v>3.8</v>
      </c>
      <c r="O2227" s="24">
        <v>6.1</v>
      </c>
      <c r="P2227" s="24">
        <v>41</v>
      </c>
      <c r="Q2227" s="24">
        <v>2.4</v>
      </c>
      <c r="R2227" s="24">
        <v>19.3</v>
      </c>
      <c r="S2227" s="24">
        <v>3.2</v>
      </c>
      <c r="T2227" s="24">
        <v>3850.9</v>
      </c>
      <c r="U2227" s="24">
        <v>15.8</v>
      </c>
      <c r="X2227" s="24">
        <f t="shared" si="80"/>
        <v>4299.5</v>
      </c>
      <c r="Y2227" s="8">
        <f t="shared" si="81"/>
        <v>0</v>
      </c>
      <c r="Z2227" s="4"/>
    </row>
    <row r="2228" spans="1:26" x14ac:dyDescent="0.25">
      <c r="A2228" s="34">
        <v>8</v>
      </c>
      <c r="B2228" s="31">
        <v>8</v>
      </c>
      <c r="C2228" s="4" t="s">
        <v>4213</v>
      </c>
      <c r="D2228" s="4" t="s">
        <v>4214</v>
      </c>
      <c r="E2228" s="4" t="s">
        <v>4202</v>
      </c>
      <c r="F2228" s="4" t="s">
        <v>3636</v>
      </c>
      <c r="G2228" s="4" t="s">
        <v>1739</v>
      </c>
      <c r="H2228" s="4" t="s">
        <v>369</v>
      </c>
      <c r="I2228" s="24">
        <v>741.5</v>
      </c>
      <c r="J2228" s="24">
        <v>670.5</v>
      </c>
      <c r="K2228" s="24">
        <v>50.3</v>
      </c>
      <c r="R2228" s="24">
        <v>13.4</v>
      </c>
      <c r="S2228" s="24">
        <v>1.3</v>
      </c>
      <c r="X2228" s="24">
        <f t="shared" si="80"/>
        <v>735.49999999999989</v>
      </c>
      <c r="Y2228" s="8">
        <f t="shared" si="81"/>
        <v>6.0000000000001137</v>
      </c>
      <c r="Z2228" s="4"/>
    </row>
    <row r="2229" spans="1:26" x14ac:dyDescent="0.25">
      <c r="A2229" s="34">
        <v>14</v>
      </c>
      <c r="B2229" s="31">
        <v>14</v>
      </c>
      <c r="C2229" s="4" t="s">
        <v>4227</v>
      </c>
      <c r="D2229" s="4" t="s">
        <v>4214</v>
      </c>
      <c r="E2229" s="4" t="s">
        <v>4202</v>
      </c>
      <c r="F2229" s="4" t="s">
        <v>3636</v>
      </c>
      <c r="G2229" s="4" t="s">
        <v>1739</v>
      </c>
      <c r="H2229" s="4" t="s">
        <v>292</v>
      </c>
      <c r="I2229" s="24">
        <v>295.89999999999998</v>
      </c>
      <c r="J2229" s="24">
        <v>274.2</v>
      </c>
      <c r="L2229" s="24">
        <v>9.1999999999999993</v>
      </c>
      <c r="O2229" s="24">
        <v>7.1</v>
      </c>
      <c r="R2229" s="24">
        <v>5.3</v>
      </c>
      <c r="S2229" s="24">
        <v>0.1</v>
      </c>
      <c r="X2229" s="24">
        <f t="shared" si="80"/>
        <v>295.90000000000003</v>
      </c>
      <c r="Y2229" s="8">
        <f t="shared" si="81"/>
        <v>0</v>
      </c>
      <c r="Z2229" s="4"/>
    </row>
    <row r="2230" spans="1:26" x14ac:dyDescent="0.25">
      <c r="A2230" s="34">
        <v>27</v>
      </c>
      <c r="B2230" s="31">
        <v>27</v>
      </c>
      <c r="C2230" s="4" t="s">
        <v>4250</v>
      </c>
      <c r="D2230" s="4" t="s">
        <v>4206</v>
      </c>
      <c r="E2230" s="4" t="s">
        <v>4202</v>
      </c>
      <c r="F2230" s="4" t="s">
        <v>3636</v>
      </c>
      <c r="G2230" s="4" t="s">
        <v>15354</v>
      </c>
      <c r="H2230" s="4" t="s">
        <v>2514</v>
      </c>
      <c r="I2230" s="24">
        <v>260.89999999999998</v>
      </c>
      <c r="P2230" s="24">
        <v>260.89999999999998</v>
      </c>
      <c r="X2230" s="24">
        <f t="shared" si="80"/>
        <v>260.89999999999998</v>
      </c>
      <c r="Y2230" s="8">
        <f t="shared" si="81"/>
        <v>0</v>
      </c>
      <c r="Z2230" s="4"/>
    </row>
    <row r="2231" spans="1:26" x14ac:dyDescent="0.25">
      <c r="A2231" s="34">
        <v>4</v>
      </c>
      <c r="B2231" s="31">
        <v>4</v>
      </c>
      <c r="C2231" s="4" t="s">
        <v>4205</v>
      </c>
      <c r="D2231" s="4" t="s">
        <v>4206</v>
      </c>
      <c r="E2231" s="4" t="s">
        <v>4202</v>
      </c>
      <c r="F2231" s="4" t="s">
        <v>3636</v>
      </c>
      <c r="G2231" s="4" t="s">
        <v>4207</v>
      </c>
      <c r="H2231" s="4"/>
      <c r="I2231" s="24">
        <v>2440.6</v>
      </c>
      <c r="J2231" s="24">
        <v>77.5</v>
      </c>
      <c r="P2231" s="24">
        <v>79.599999999999994</v>
      </c>
      <c r="R2231" s="24">
        <v>1.7</v>
      </c>
      <c r="T2231" s="24">
        <v>2281.8000000000002</v>
      </c>
      <c r="X2231" s="24">
        <f t="shared" si="80"/>
        <v>2440.6000000000004</v>
      </c>
      <c r="Y2231" s="8">
        <f t="shared" si="81"/>
        <v>0</v>
      </c>
      <c r="Z2231" s="4"/>
    </row>
    <row r="2232" spans="1:26" x14ac:dyDescent="0.25">
      <c r="A2232" s="34">
        <v>67</v>
      </c>
      <c r="B2232" s="31">
        <v>67</v>
      </c>
      <c r="C2232" s="4" t="s">
        <v>4358</v>
      </c>
      <c r="D2232" s="4" t="s">
        <v>4354</v>
      </c>
      <c r="E2232" s="4" t="s">
        <v>4253</v>
      </c>
      <c r="F2232" s="4" t="s">
        <v>3636</v>
      </c>
      <c r="G2232" s="5" t="s">
        <v>4359</v>
      </c>
      <c r="H2232" s="4" t="s">
        <v>1606</v>
      </c>
      <c r="I2232" s="24">
        <v>847.6</v>
      </c>
      <c r="J2232" s="24">
        <v>405.3</v>
      </c>
      <c r="K2232" s="24">
        <v>71.900000000000006</v>
      </c>
      <c r="L2232" s="24">
        <v>35.1</v>
      </c>
      <c r="N2232" s="24">
        <v>4.5999999999999996</v>
      </c>
      <c r="O2232" s="24">
        <v>27.5</v>
      </c>
      <c r="P2232" s="24">
        <v>6.9</v>
      </c>
      <c r="Q2232" s="24">
        <v>17.5</v>
      </c>
      <c r="T2232" s="24">
        <v>275.60000000000002</v>
      </c>
      <c r="W2232" s="24">
        <v>3.2</v>
      </c>
      <c r="X2232" s="24">
        <f t="shared" si="80"/>
        <v>847.60000000000014</v>
      </c>
      <c r="Y2232" s="8">
        <f t="shared" si="81"/>
        <v>0</v>
      </c>
      <c r="Z2232" s="4"/>
    </row>
    <row r="2233" spans="1:26" x14ac:dyDescent="0.25">
      <c r="A2233" s="34">
        <v>18</v>
      </c>
      <c r="B2233" s="31">
        <v>18</v>
      </c>
      <c r="C2233" s="4" t="s">
        <v>4283</v>
      </c>
      <c r="D2233" s="4" t="s">
        <v>4280</v>
      </c>
      <c r="E2233" s="4" t="s">
        <v>4253</v>
      </c>
      <c r="F2233" s="4" t="s">
        <v>3636</v>
      </c>
      <c r="G2233" s="4" t="s">
        <v>15355</v>
      </c>
      <c r="H2233" s="4"/>
      <c r="I2233" s="24">
        <v>342.5</v>
      </c>
      <c r="J2233" s="24">
        <v>253.2</v>
      </c>
      <c r="K2233" s="24">
        <v>2.7</v>
      </c>
      <c r="N2233" s="24">
        <v>5.8</v>
      </c>
      <c r="O2233" s="24">
        <v>12.7</v>
      </c>
      <c r="P2233" s="24">
        <v>8.6</v>
      </c>
      <c r="Q2233" s="24">
        <v>1.3</v>
      </c>
      <c r="T2233" s="24">
        <v>53.7</v>
      </c>
      <c r="U2233" s="24">
        <v>4.5</v>
      </c>
      <c r="X2233" s="24">
        <f t="shared" si="80"/>
        <v>342.5</v>
      </c>
      <c r="Y2233" s="8">
        <f t="shared" si="81"/>
        <v>0</v>
      </c>
      <c r="Z2233" s="4"/>
    </row>
    <row r="2234" spans="1:26" x14ac:dyDescent="0.25">
      <c r="A2234" s="34">
        <v>30</v>
      </c>
      <c r="B2234" s="31">
        <v>30</v>
      </c>
      <c r="C2234" s="4" t="s">
        <v>4300</v>
      </c>
      <c r="D2234" s="4" t="s">
        <v>4295</v>
      </c>
      <c r="E2234" s="4" t="s">
        <v>4253</v>
      </c>
      <c r="F2234" s="4" t="s">
        <v>3636</v>
      </c>
      <c r="G2234" s="4" t="s">
        <v>4301</v>
      </c>
      <c r="H2234" s="4" t="s">
        <v>1567</v>
      </c>
      <c r="I2234" s="24">
        <v>734.4</v>
      </c>
      <c r="J2234" s="24">
        <v>123.1</v>
      </c>
      <c r="K2234" s="24">
        <v>6</v>
      </c>
      <c r="L2234" s="24">
        <v>5.3</v>
      </c>
      <c r="N2234" s="24">
        <v>2.7</v>
      </c>
      <c r="O2234" s="24">
        <v>22.6</v>
      </c>
      <c r="P2234" s="24">
        <v>2.1</v>
      </c>
      <c r="Q2234" s="24">
        <v>31.4</v>
      </c>
      <c r="T2234" s="24">
        <v>412</v>
      </c>
      <c r="W2234" s="24">
        <v>129.19999999999999</v>
      </c>
      <c r="X2234" s="24">
        <f t="shared" si="80"/>
        <v>734.40000000000009</v>
      </c>
      <c r="Y2234" s="8">
        <f t="shared" si="81"/>
        <v>0</v>
      </c>
      <c r="Z2234" s="4"/>
    </row>
    <row r="2235" spans="1:26" x14ac:dyDescent="0.25">
      <c r="A2235" s="34">
        <v>11</v>
      </c>
      <c r="B2235" s="31">
        <v>11</v>
      </c>
      <c r="C2235" s="4" t="s">
        <v>4270</v>
      </c>
      <c r="D2235" s="4" t="s">
        <v>4271</v>
      </c>
      <c r="E2235" s="4" t="s">
        <v>4253</v>
      </c>
      <c r="F2235" s="4" t="s">
        <v>3636</v>
      </c>
      <c r="G2235" s="4" t="s">
        <v>3789</v>
      </c>
      <c r="H2235" s="4" t="s">
        <v>230</v>
      </c>
      <c r="I2235" s="24">
        <v>788</v>
      </c>
      <c r="J2235" s="24">
        <v>564</v>
      </c>
      <c r="K2235" s="24">
        <v>47.6</v>
      </c>
      <c r="L2235" s="24">
        <v>4.5</v>
      </c>
      <c r="M2235" s="24">
        <v>4</v>
      </c>
      <c r="O2235" s="24">
        <v>40.700000000000003</v>
      </c>
      <c r="P2235" s="24">
        <v>9</v>
      </c>
      <c r="T2235" s="24">
        <v>118.3</v>
      </c>
      <c r="X2235" s="24">
        <f t="shared" si="80"/>
        <v>788.1</v>
      </c>
      <c r="Y2235" s="8">
        <f t="shared" si="81"/>
        <v>-0.10000000000002274</v>
      </c>
      <c r="Z2235" s="4"/>
    </row>
    <row r="2236" spans="1:26" x14ac:dyDescent="0.25">
      <c r="A2236" s="34">
        <v>21</v>
      </c>
      <c r="B2236" s="31">
        <v>21</v>
      </c>
      <c r="C2236" s="4" t="s">
        <v>4287</v>
      </c>
      <c r="D2236" s="4" t="s">
        <v>4287</v>
      </c>
      <c r="E2236" s="4" t="s">
        <v>4253</v>
      </c>
      <c r="F2236" s="4" t="s">
        <v>3636</v>
      </c>
      <c r="G2236" s="4" t="s">
        <v>3789</v>
      </c>
      <c r="H2236" s="4" t="s">
        <v>39</v>
      </c>
      <c r="I2236" s="24">
        <v>1071.3</v>
      </c>
      <c r="J2236" s="24">
        <v>707.3</v>
      </c>
      <c r="K2236" s="24">
        <v>49.1</v>
      </c>
      <c r="L2236" s="24">
        <v>24.8</v>
      </c>
      <c r="M2236" s="24">
        <v>3</v>
      </c>
      <c r="O2236" s="24">
        <v>22.9</v>
      </c>
      <c r="P2236" s="24">
        <v>31.4</v>
      </c>
      <c r="Q2236" s="24">
        <v>10.7</v>
      </c>
      <c r="T2236" s="24">
        <v>193.2</v>
      </c>
      <c r="U2236" s="24">
        <v>28.9</v>
      </c>
      <c r="X2236" s="24">
        <f t="shared" si="80"/>
        <v>1071.3</v>
      </c>
      <c r="Y2236" s="8">
        <f t="shared" si="81"/>
        <v>0</v>
      </c>
      <c r="Z2236" s="4"/>
    </row>
    <row r="2237" spans="1:26" x14ac:dyDescent="0.25">
      <c r="A2237" s="34">
        <v>22</v>
      </c>
      <c r="B2237" s="31">
        <v>22</v>
      </c>
      <c r="C2237" s="4" t="s">
        <v>3164</v>
      </c>
      <c r="D2237" s="4" t="s">
        <v>4287</v>
      </c>
      <c r="E2237" s="4" t="s">
        <v>4253</v>
      </c>
      <c r="F2237" s="4" t="s">
        <v>3636</v>
      </c>
      <c r="G2237" s="4" t="s">
        <v>3789</v>
      </c>
      <c r="H2237" s="4" t="s">
        <v>39</v>
      </c>
      <c r="X2237" s="24">
        <f t="shared" si="80"/>
        <v>0</v>
      </c>
      <c r="Y2237" s="8">
        <f t="shared" si="81"/>
        <v>0</v>
      </c>
      <c r="Z2237" s="4"/>
    </row>
    <row r="2238" spans="1:26" x14ac:dyDescent="0.25">
      <c r="A2238" s="34">
        <v>23</v>
      </c>
      <c r="B2238" s="31">
        <v>23</v>
      </c>
      <c r="C2238" s="4" t="s">
        <v>278</v>
      </c>
      <c r="D2238" s="4" t="s">
        <v>4287</v>
      </c>
      <c r="E2238" s="4" t="s">
        <v>4253</v>
      </c>
      <c r="F2238" s="4" t="s">
        <v>3636</v>
      </c>
      <c r="G2238" s="4" t="s">
        <v>3789</v>
      </c>
      <c r="H2238" s="4" t="s">
        <v>39</v>
      </c>
      <c r="X2238" s="24">
        <f t="shared" si="80"/>
        <v>0</v>
      </c>
      <c r="Y2238" s="8">
        <f t="shared" si="81"/>
        <v>0</v>
      </c>
      <c r="Z2238" s="11"/>
    </row>
    <row r="2239" spans="1:26" x14ac:dyDescent="0.25">
      <c r="A2239" s="34">
        <v>34</v>
      </c>
      <c r="B2239" s="31">
        <v>34</v>
      </c>
      <c r="C2239" s="4" t="s">
        <v>4306</v>
      </c>
      <c r="D2239" s="4" t="s">
        <v>4304</v>
      </c>
      <c r="E2239" s="4" t="s">
        <v>4253</v>
      </c>
      <c r="F2239" s="4" t="s">
        <v>3636</v>
      </c>
      <c r="G2239" s="4" t="s">
        <v>2901</v>
      </c>
      <c r="H2239" s="4" t="s">
        <v>860</v>
      </c>
      <c r="I2239" s="24">
        <v>111</v>
      </c>
      <c r="J2239" s="24">
        <v>36.200000000000003</v>
      </c>
      <c r="L2239" s="24">
        <v>3.8</v>
      </c>
      <c r="M2239" s="24">
        <v>0.9</v>
      </c>
      <c r="N2239" s="24">
        <v>2.1</v>
      </c>
      <c r="O2239" s="24">
        <v>5.2</v>
      </c>
      <c r="W2239" s="24">
        <v>62.8</v>
      </c>
      <c r="X2239" s="24">
        <f t="shared" si="80"/>
        <v>111</v>
      </c>
      <c r="Y2239" s="8">
        <f t="shared" si="81"/>
        <v>0</v>
      </c>
      <c r="Z2239" s="4"/>
    </row>
    <row r="2240" spans="1:26" x14ac:dyDescent="0.25">
      <c r="A2240" s="34">
        <v>24</v>
      </c>
      <c r="B2240" s="31">
        <v>24</v>
      </c>
      <c r="C2240" s="4" t="s">
        <v>4288</v>
      </c>
      <c r="D2240" s="4" t="s">
        <v>4287</v>
      </c>
      <c r="E2240" s="4" t="s">
        <v>4253</v>
      </c>
      <c r="F2240" s="4" t="s">
        <v>3636</v>
      </c>
      <c r="G2240" s="4" t="s">
        <v>4289</v>
      </c>
      <c r="H2240" s="4"/>
      <c r="I2240" s="24">
        <v>330.4</v>
      </c>
      <c r="J2240" s="24">
        <v>201.7</v>
      </c>
      <c r="K2240" s="24">
        <v>10</v>
      </c>
      <c r="L2240" s="24">
        <v>55</v>
      </c>
      <c r="M2240" s="24">
        <v>2</v>
      </c>
      <c r="N2240" s="24">
        <v>14</v>
      </c>
      <c r="Q2240" s="24">
        <v>29.8</v>
      </c>
      <c r="T2240" s="24">
        <v>17.899999999999999</v>
      </c>
      <c r="X2240" s="24">
        <f t="shared" si="80"/>
        <v>330.4</v>
      </c>
      <c r="Y2240" s="8">
        <f t="shared" si="81"/>
        <v>0</v>
      </c>
      <c r="Z2240" s="4"/>
    </row>
    <row r="2241" spans="1:26" x14ac:dyDescent="0.25">
      <c r="A2241" s="34">
        <v>58</v>
      </c>
      <c r="B2241" s="31">
        <v>60</v>
      </c>
      <c r="C2241" s="4" t="s">
        <v>4346</v>
      </c>
      <c r="D2241" s="4" t="s">
        <v>1662</v>
      </c>
      <c r="E2241" s="4" t="s">
        <v>4253</v>
      </c>
      <c r="F2241" s="4" t="s">
        <v>3636</v>
      </c>
      <c r="G2241" s="4" t="s">
        <v>4347</v>
      </c>
      <c r="H2241" s="4"/>
      <c r="I2241" s="24">
        <v>232.1</v>
      </c>
      <c r="J2241" s="24">
        <v>179.2</v>
      </c>
      <c r="L2241" s="24">
        <v>0.6</v>
      </c>
      <c r="N2241" s="24">
        <v>4.4000000000000004</v>
      </c>
      <c r="O2241" s="24">
        <v>5.6</v>
      </c>
      <c r="P2241" s="24">
        <v>41.1</v>
      </c>
      <c r="W2241" s="24">
        <v>1.2</v>
      </c>
      <c r="X2241" s="24">
        <f t="shared" si="80"/>
        <v>232.09999999999997</v>
      </c>
      <c r="Y2241" s="8">
        <f t="shared" si="81"/>
        <v>0</v>
      </c>
      <c r="Z2241" s="4"/>
    </row>
    <row r="2242" spans="1:26" x14ac:dyDescent="0.25">
      <c r="A2242" s="34">
        <v>45</v>
      </c>
      <c r="B2242" s="31">
        <v>47</v>
      </c>
      <c r="C2242" s="4" t="s">
        <v>4326</v>
      </c>
      <c r="D2242" s="4" t="s">
        <v>4324</v>
      </c>
      <c r="E2242" s="4" t="s">
        <v>4253</v>
      </c>
      <c r="F2242" s="4" t="s">
        <v>3636</v>
      </c>
      <c r="G2242" s="4" t="s">
        <v>4327</v>
      </c>
      <c r="H2242" s="4" t="s">
        <v>860</v>
      </c>
      <c r="I2242" s="24">
        <v>591.6</v>
      </c>
      <c r="J2242" s="24">
        <v>388.8</v>
      </c>
      <c r="K2242" s="24">
        <v>26.9</v>
      </c>
      <c r="M2242" s="24">
        <v>3</v>
      </c>
      <c r="N2242" s="24">
        <v>3.5</v>
      </c>
      <c r="O2242" s="24">
        <v>13.5</v>
      </c>
      <c r="P2242" s="24">
        <v>14.8</v>
      </c>
      <c r="T2242" s="24">
        <v>132.9</v>
      </c>
      <c r="W2242" s="24">
        <v>8.1999999999999993</v>
      </c>
      <c r="X2242" s="24">
        <f t="shared" si="80"/>
        <v>591.6</v>
      </c>
      <c r="Y2242" s="8">
        <f t="shared" si="81"/>
        <v>0</v>
      </c>
      <c r="Z2242" s="4"/>
    </row>
    <row r="2243" spans="1:26" x14ac:dyDescent="0.25">
      <c r="A2243" s="34">
        <v>83</v>
      </c>
      <c r="B2243" s="31">
        <v>83</v>
      </c>
      <c r="C2243" s="4" t="s">
        <v>4386</v>
      </c>
      <c r="D2243" s="4" t="s">
        <v>4384</v>
      </c>
      <c r="E2243" s="4" t="s">
        <v>4253</v>
      </c>
      <c r="F2243" s="4" t="s">
        <v>3636</v>
      </c>
      <c r="G2243" s="5" t="s">
        <v>4387</v>
      </c>
      <c r="H2243" s="4"/>
      <c r="I2243" s="24">
        <v>218.2</v>
      </c>
      <c r="J2243" s="24">
        <v>187.8</v>
      </c>
      <c r="N2243" s="24">
        <v>4.3</v>
      </c>
      <c r="O2243" s="24">
        <v>8.5</v>
      </c>
      <c r="P2243" s="24">
        <v>3.5</v>
      </c>
      <c r="T2243" s="24">
        <v>4</v>
      </c>
      <c r="W2243" s="24">
        <v>10.1</v>
      </c>
      <c r="X2243" s="24">
        <f t="shared" si="80"/>
        <v>218.20000000000002</v>
      </c>
      <c r="Y2243" s="8">
        <f t="shared" si="81"/>
        <v>0</v>
      </c>
      <c r="Z2243" s="4"/>
    </row>
    <row r="2244" spans="1:26" x14ac:dyDescent="0.25">
      <c r="A2244" s="34">
        <v>8</v>
      </c>
      <c r="B2244" s="31">
        <v>8</v>
      </c>
      <c r="C2244" s="4" t="s">
        <v>4266</v>
      </c>
      <c r="D2244" s="4" t="s">
        <v>4261</v>
      </c>
      <c r="E2244" s="4" t="s">
        <v>4253</v>
      </c>
      <c r="F2244" s="4" t="s">
        <v>3636</v>
      </c>
      <c r="G2244" s="4" t="s">
        <v>924</v>
      </c>
      <c r="H2244" s="4" t="s">
        <v>804</v>
      </c>
      <c r="I2244" s="24">
        <v>56</v>
      </c>
      <c r="J2244" s="24">
        <v>38</v>
      </c>
      <c r="K2244" s="24">
        <v>4.7</v>
      </c>
      <c r="L2244" s="24">
        <v>4</v>
      </c>
      <c r="O2244" s="24">
        <v>1.8</v>
      </c>
      <c r="P2244" s="24">
        <v>0.3</v>
      </c>
      <c r="Q2244" s="24">
        <v>3.5</v>
      </c>
      <c r="W2244" s="24">
        <v>3.7</v>
      </c>
      <c r="X2244" s="24">
        <f t="shared" si="80"/>
        <v>56</v>
      </c>
      <c r="Y2244" s="8">
        <f t="shared" si="81"/>
        <v>0</v>
      </c>
      <c r="Z2244" s="4"/>
    </row>
    <row r="2245" spans="1:26" x14ac:dyDescent="0.25">
      <c r="A2245" s="34">
        <v>9</v>
      </c>
      <c r="B2245" s="31">
        <v>9</v>
      </c>
      <c r="C2245" s="4" t="s">
        <v>4267</v>
      </c>
      <c r="D2245" s="4" t="s">
        <v>4261</v>
      </c>
      <c r="E2245" s="4" t="s">
        <v>4253</v>
      </c>
      <c r="F2245" s="4" t="s">
        <v>3636</v>
      </c>
      <c r="G2245" s="4" t="s">
        <v>924</v>
      </c>
      <c r="H2245" s="4" t="s">
        <v>804</v>
      </c>
      <c r="I2245" s="24">
        <v>440.8</v>
      </c>
      <c r="J2245" s="24">
        <v>256.2</v>
      </c>
      <c r="K2245" s="24">
        <v>40.799999999999997</v>
      </c>
      <c r="N2245" s="24">
        <v>3.5</v>
      </c>
      <c r="O2245" s="24">
        <v>6</v>
      </c>
      <c r="Q2245" s="24">
        <v>3.9</v>
      </c>
      <c r="T2245" s="24">
        <v>130.4</v>
      </c>
      <c r="X2245" s="24">
        <f t="shared" si="80"/>
        <v>440.79999999999995</v>
      </c>
      <c r="Y2245" s="8">
        <f t="shared" si="81"/>
        <v>0</v>
      </c>
      <c r="Z2245" s="4"/>
    </row>
    <row r="2246" spans="1:26" x14ac:dyDescent="0.25">
      <c r="A2246" s="34">
        <v>41</v>
      </c>
      <c r="B2246" s="31">
        <v>41</v>
      </c>
      <c r="C2246" s="4" t="s">
        <v>4317</v>
      </c>
      <c r="D2246" s="4" t="s">
        <v>4318</v>
      </c>
      <c r="E2246" s="4" t="s">
        <v>4253</v>
      </c>
      <c r="F2246" s="4" t="s">
        <v>3636</v>
      </c>
      <c r="G2246" s="4" t="s">
        <v>15356</v>
      </c>
      <c r="H2246" s="4" t="s">
        <v>860</v>
      </c>
      <c r="I2246" s="24">
        <v>124.6</v>
      </c>
      <c r="J2246" s="24">
        <v>67</v>
      </c>
      <c r="K2246" s="24">
        <v>30.5</v>
      </c>
      <c r="L2246" s="24">
        <v>21</v>
      </c>
      <c r="O2246" s="24">
        <v>1.7</v>
      </c>
      <c r="W2246" s="24">
        <v>4.4000000000000004</v>
      </c>
      <c r="X2246" s="24">
        <f t="shared" si="80"/>
        <v>124.60000000000001</v>
      </c>
      <c r="Y2246" s="8">
        <f t="shared" si="81"/>
        <v>0</v>
      </c>
      <c r="Z2246" s="4"/>
    </row>
    <row r="2247" spans="1:26" x14ac:dyDescent="0.25">
      <c r="A2247" s="34">
        <v>81</v>
      </c>
      <c r="B2247" s="31">
        <v>81</v>
      </c>
      <c r="C2247" s="4" t="s">
        <v>3828</v>
      </c>
      <c r="D2247" s="4" t="s">
        <v>490</v>
      </c>
      <c r="E2247" s="4" t="s">
        <v>4253</v>
      </c>
      <c r="F2247" s="4" t="s">
        <v>3636</v>
      </c>
      <c r="G2247" s="5" t="s">
        <v>4382</v>
      </c>
      <c r="H2247" s="4" t="s">
        <v>245</v>
      </c>
      <c r="I2247" s="24">
        <v>120.7</v>
      </c>
      <c r="J2247" s="24">
        <v>93.2</v>
      </c>
      <c r="K2247" s="24">
        <v>6</v>
      </c>
      <c r="L2247" s="24">
        <v>2</v>
      </c>
      <c r="M2247" s="24">
        <v>4</v>
      </c>
      <c r="O2247" s="24">
        <v>3.5</v>
      </c>
      <c r="P2247" s="24">
        <v>4.5</v>
      </c>
      <c r="Q2247" s="24">
        <v>3.5</v>
      </c>
      <c r="W2247" s="24">
        <v>4</v>
      </c>
      <c r="X2247" s="24">
        <f t="shared" si="80"/>
        <v>120.7</v>
      </c>
      <c r="Y2247" s="8">
        <f t="shared" si="81"/>
        <v>0</v>
      </c>
      <c r="Z2247" s="4"/>
    </row>
    <row r="2248" spans="1:26" x14ac:dyDescent="0.25">
      <c r="A2248" s="34">
        <v>75</v>
      </c>
      <c r="B2248" s="31">
        <v>75</v>
      </c>
      <c r="C2248" s="4" t="s">
        <v>4371</v>
      </c>
      <c r="D2248" s="4" t="s">
        <v>490</v>
      </c>
      <c r="E2248" s="4" t="s">
        <v>4253</v>
      </c>
      <c r="F2248" s="4" t="s">
        <v>3636</v>
      </c>
      <c r="G2248" s="5" t="s">
        <v>4372</v>
      </c>
      <c r="H2248" s="4"/>
      <c r="I2248" s="24">
        <v>145.19999999999999</v>
      </c>
      <c r="J2248" s="24">
        <v>137.19999999999999</v>
      </c>
      <c r="N2248" s="24">
        <v>3</v>
      </c>
      <c r="O2248" s="24">
        <v>3</v>
      </c>
      <c r="W2248" s="24">
        <v>2</v>
      </c>
      <c r="X2248" s="24">
        <f t="shared" si="80"/>
        <v>145.19999999999999</v>
      </c>
      <c r="Y2248" s="8">
        <f t="shared" si="81"/>
        <v>0</v>
      </c>
      <c r="Z2248" s="4"/>
    </row>
    <row r="2249" spans="1:26" x14ac:dyDescent="0.25">
      <c r="A2249" s="34">
        <v>14</v>
      </c>
      <c r="B2249" s="31">
        <v>14</v>
      </c>
      <c r="C2249" s="4" t="s">
        <v>4275</v>
      </c>
      <c r="D2249" s="4" t="s">
        <v>4271</v>
      </c>
      <c r="E2249" s="4" t="s">
        <v>4253</v>
      </c>
      <c r="F2249" s="4" t="s">
        <v>3636</v>
      </c>
      <c r="G2249" s="4" t="s">
        <v>1833</v>
      </c>
      <c r="H2249" s="4" t="s">
        <v>176</v>
      </c>
      <c r="I2249" s="24">
        <v>383.2</v>
      </c>
      <c r="J2249" s="24">
        <v>276.89999999999998</v>
      </c>
      <c r="N2249" s="24">
        <v>2.8</v>
      </c>
      <c r="O2249" s="24">
        <v>17.7</v>
      </c>
      <c r="P2249" s="24">
        <v>0.3</v>
      </c>
      <c r="T2249" s="24">
        <v>84</v>
      </c>
      <c r="U2249" s="24">
        <v>1.5</v>
      </c>
      <c r="X2249" s="24">
        <f t="shared" si="80"/>
        <v>383.2</v>
      </c>
      <c r="Y2249" s="8">
        <f t="shared" si="81"/>
        <v>0</v>
      </c>
      <c r="Z2249" s="4"/>
    </row>
    <row r="2250" spans="1:26" x14ac:dyDescent="0.25">
      <c r="A2250" s="34">
        <v>50</v>
      </c>
      <c r="B2250" s="31">
        <v>52</v>
      </c>
      <c r="C2250" s="4" t="s">
        <v>3784</v>
      </c>
      <c r="D2250" s="4" t="s">
        <v>4330</v>
      </c>
      <c r="E2250" s="4" t="s">
        <v>4253</v>
      </c>
      <c r="F2250" s="4" t="s">
        <v>3636</v>
      </c>
      <c r="G2250" s="4" t="s">
        <v>4335</v>
      </c>
      <c r="H2250" s="4"/>
      <c r="I2250" s="24">
        <v>72.400000000000006</v>
      </c>
      <c r="J2250" s="24">
        <v>40.200000000000003</v>
      </c>
      <c r="N2250" s="24">
        <v>1.5</v>
      </c>
      <c r="P2250" s="24">
        <v>25</v>
      </c>
      <c r="Q2250" s="24">
        <v>4.4000000000000004</v>
      </c>
      <c r="W2250" s="24">
        <v>1.3</v>
      </c>
      <c r="X2250" s="24">
        <f t="shared" si="80"/>
        <v>72.400000000000006</v>
      </c>
      <c r="Y2250" s="8">
        <f t="shared" si="81"/>
        <v>0</v>
      </c>
      <c r="Z2250" s="4"/>
    </row>
    <row r="2251" spans="1:26" x14ac:dyDescent="0.25">
      <c r="A2251" s="34">
        <v>54</v>
      </c>
      <c r="B2251" s="31">
        <v>56</v>
      </c>
      <c r="C2251" s="4" t="s">
        <v>4340</v>
      </c>
      <c r="D2251" s="4" t="s">
        <v>1662</v>
      </c>
      <c r="E2251" s="4" t="s">
        <v>4253</v>
      </c>
      <c r="F2251" s="4" t="s">
        <v>3636</v>
      </c>
      <c r="G2251" s="4" t="s">
        <v>4341</v>
      </c>
      <c r="H2251" s="4" t="s">
        <v>804</v>
      </c>
      <c r="I2251" s="24">
        <v>291.89999999999998</v>
      </c>
      <c r="J2251" s="24">
        <v>250.7</v>
      </c>
      <c r="K2251" s="24">
        <v>12.5</v>
      </c>
      <c r="L2251" s="24">
        <v>2.5</v>
      </c>
      <c r="M2251" s="24">
        <v>2</v>
      </c>
      <c r="N2251" s="24">
        <v>1</v>
      </c>
      <c r="O2251" s="24">
        <v>13</v>
      </c>
      <c r="P2251" s="24">
        <v>5.5</v>
      </c>
      <c r="Q2251" s="24">
        <v>3.3</v>
      </c>
      <c r="T2251" s="24">
        <v>0.5</v>
      </c>
      <c r="W2251" s="24">
        <v>0.9</v>
      </c>
      <c r="X2251" s="24">
        <f t="shared" si="80"/>
        <v>291.89999999999998</v>
      </c>
      <c r="Y2251" s="8">
        <f t="shared" si="81"/>
        <v>0</v>
      </c>
      <c r="Z2251" s="4"/>
    </row>
    <row r="2252" spans="1:26" x14ac:dyDescent="0.25">
      <c r="A2252" s="34">
        <v>56</v>
      </c>
      <c r="B2252" s="31">
        <v>58</v>
      </c>
      <c r="C2252" s="4" t="s">
        <v>4343</v>
      </c>
      <c r="D2252" s="4" t="s">
        <v>1662</v>
      </c>
      <c r="E2252" s="4" t="s">
        <v>4253</v>
      </c>
      <c r="F2252" s="4" t="s">
        <v>3636</v>
      </c>
      <c r="G2252" s="4" t="s">
        <v>4344</v>
      </c>
      <c r="H2252" s="4" t="s">
        <v>358</v>
      </c>
      <c r="I2252" s="24">
        <v>176.8</v>
      </c>
      <c r="J2252" s="24">
        <v>163.1</v>
      </c>
      <c r="L2252" s="24">
        <v>4</v>
      </c>
      <c r="M2252" s="24">
        <v>1.8</v>
      </c>
      <c r="O2252" s="24">
        <v>3.2</v>
      </c>
      <c r="P2252" s="24">
        <v>0.3</v>
      </c>
      <c r="Q2252" s="24">
        <v>1.2</v>
      </c>
      <c r="R2252" s="24">
        <v>1.3</v>
      </c>
      <c r="W2252" s="24">
        <v>1.9</v>
      </c>
      <c r="X2252" s="24">
        <f t="shared" si="80"/>
        <v>176.8</v>
      </c>
      <c r="Y2252" s="8">
        <f t="shared" si="81"/>
        <v>0</v>
      </c>
      <c r="Z2252" s="4"/>
    </row>
    <row r="2253" spans="1:26" x14ac:dyDescent="0.25">
      <c r="A2253" s="34">
        <v>55</v>
      </c>
      <c r="B2253" s="31">
        <v>57</v>
      </c>
      <c r="C2253" s="4" t="s">
        <v>4342</v>
      </c>
      <c r="D2253" s="4" t="s">
        <v>1662</v>
      </c>
      <c r="E2253" s="4" t="s">
        <v>4253</v>
      </c>
      <c r="F2253" s="4" t="s">
        <v>3636</v>
      </c>
      <c r="G2253" s="4" t="s">
        <v>357</v>
      </c>
      <c r="H2253" s="4"/>
      <c r="I2253" s="24">
        <v>315.2</v>
      </c>
      <c r="J2253" s="24">
        <v>228.8</v>
      </c>
      <c r="K2253" s="24">
        <v>3.2</v>
      </c>
      <c r="L2253" s="24">
        <v>2.2999999999999998</v>
      </c>
      <c r="N2253" s="24">
        <v>6.2</v>
      </c>
      <c r="O2253" s="24">
        <v>3.7</v>
      </c>
      <c r="P2253" s="24">
        <v>5</v>
      </c>
      <c r="Q2253" s="24">
        <v>7</v>
      </c>
      <c r="T2253" s="24">
        <v>50.1</v>
      </c>
      <c r="W2253" s="24">
        <v>8.9</v>
      </c>
      <c r="X2253" s="24">
        <f t="shared" si="80"/>
        <v>315.2</v>
      </c>
      <c r="Y2253" s="8">
        <f t="shared" si="81"/>
        <v>0</v>
      </c>
      <c r="Z2253" s="4"/>
    </row>
    <row r="2254" spans="1:26" x14ac:dyDescent="0.25">
      <c r="A2254" s="34">
        <v>2</v>
      </c>
      <c r="B2254" s="31">
        <v>2</v>
      </c>
      <c r="C2254" s="4" t="s">
        <v>4254</v>
      </c>
      <c r="D2254" s="4" t="s">
        <v>4252</v>
      </c>
      <c r="E2254" s="4" t="s">
        <v>4253</v>
      </c>
      <c r="F2254" s="4" t="s">
        <v>3636</v>
      </c>
      <c r="G2254" s="4" t="s">
        <v>4255</v>
      </c>
      <c r="H2254" s="4" t="s">
        <v>245</v>
      </c>
      <c r="I2254" s="24">
        <v>482.7</v>
      </c>
      <c r="J2254" s="24">
        <v>327.10000000000002</v>
      </c>
      <c r="N2254" s="24">
        <v>5.7</v>
      </c>
      <c r="O2254" s="24">
        <v>4.5</v>
      </c>
      <c r="P2254" s="24">
        <v>0.3</v>
      </c>
      <c r="Q2254" s="24">
        <v>33.5</v>
      </c>
      <c r="T2254" s="24">
        <v>111.6</v>
      </c>
      <c r="X2254" s="24">
        <f t="shared" si="80"/>
        <v>482.70000000000005</v>
      </c>
      <c r="Y2254" s="8">
        <f t="shared" si="81"/>
        <v>0</v>
      </c>
      <c r="Z2254" s="4"/>
    </row>
    <row r="2255" spans="1:26" x14ac:dyDescent="0.25">
      <c r="A2255" s="34">
        <v>43</v>
      </c>
      <c r="B2255" s="31">
        <v>43</v>
      </c>
      <c r="C2255" s="4" t="s">
        <v>4321</v>
      </c>
      <c r="D2255" s="4" t="s">
        <v>4318</v>
      </c>
      <c r="E2255" s="4" t="s">
        <v>4253</v>
      </c>
      <c r="F2255" s="4" t="s">
        <v>3636</v>
      </c>
      <c r="G2255" s="4" t="s">
        <v>4322</v>
      </c>
      <c r="H2255" s="4"/>
      <c r="I2255" s="24">
        <v>99.1</v>
      </c>
      <c r="J2255" s="24">
        <v>67.7</v>
      </c>
      <c r="K2255" s="24">
        <v>1.8</v>
      </c>
      <c r="M2255" s="24">
        <v>13.2</v>
      </c>
      <c r="N2255" s="24">
        <v>1.8</v>
      </c>
      <c r="O2255" s="24">
        <v>3.3</v>
      </c>
      <c r="W2255" s="24">
        <v>11.3</v>
      </c>
      <c r="X2255" s="24">
        <f t="shared" si="80"/>
        <v>99.1</v>
      </c>
      <c r="Y2255" s="8">
        <f t="shared" si="81"/>
        <v>0</v>
      </c>
      <c r="Z2255" s="4"/>
    </row>
    <row r="2256" spans="1:26" x14ac:dyDescent="0.25">
      <c r="A2256" s="34">
        <v>17</v>
      </c>
      <c r="B2256" s="31">
        <v>17</v>
      </c>
      <c r="C2256" s="4" t="s">
        <v>4281</v>
      </c>
      <c r="D2256" s="4" t="s">
        <v>4280</v>
      </c>
      <c r="E2256" s="4" t="s">
        <v>4253</v>
      </c>
      <c r="F2256" s="4" t="s">
        <v>3636</v>
      </c>
      <c r="G2256" s="4" t="s">
        <v>4282</v>
      </c>
      <c r="H2256" s="4" t="s">
        <v>1567</v>
      </c>
      <c r="I2256" s="24">
        <v>338.4</v>
      </c>
      <c r="J2256" s="24">
        <v>311.3</v>
      </c>
      <c r="K2256" s="24">
        <v>9</v>
      </c>
      <c r="L2256" s="24">
        <v>0.2</v>
      </c>
      <c r="N2256" s="24">
        <v>5.0999999999999996</v>
      </c>
      <c r="O2256" s="24">
        <v>5.4</v>
      </c>
      <c r="P2256" s="24">
        <v>0.3</v>
      </c>
      <c r="Q2256" s="24">
        <v>1.9</v>
      </c>
      <c r="U2256" s="24">
        <v>5.0999999999999996</v>
      </c>
      <c r="X2256" s="24">
        <f t="shared" si="80"/>
        <v>338.3</v>
      </c>
      <c r="Y2256" s="8">
        <f t="shared" si="81"/>
        <v>9.9999999999965894E-2</v>
      </c>
      <c r="Z2256" s="4"/>
    </row>
    <row r="2257" spans="1:26" x14ac:dyDescent="0.25">
      <c r="A2257" s="34">
        <v>69</v>
      </c>
      <c r="B2257" s="31">
        <v>69</v>
      </c>
      <c r="C2257" s="4" t="s">
        <v>4360</v>
      </c>
      <c r="D2257" s="4" t="s">
        <v>4354</v>
      </c>
      <c r="E2257" s="4" t="s">
        <v>4253</v>
      </c>
      <c r="F2257" s="4" t="s">
        <v>3636</v>
      </c>
      <c r="G2257" s="5" t="s">
        <v>4361</v>
      </c>
      <c r="H2257" s="4"/>
      <c r="I2257" s="24">
        <v>551.79999999999995</v>
      </c>
      <c r="J2257" s="24">
        <v>411</v>
      </c>
      <c r="K2257" s="24">
        <v>8.1</v>
      </c>
      <c r="L2257" s="24">
        <v>27.9</v>
      </c>
      <c r="N2257" s="24">
        <v>0.6</v>
      </c>
      <c r="O2257" s="24">
        <v>13.4</v>
      </c>
      <c r="P2257" s="24">
        <v>11.9</v>
      </c>
      <c r="T2257" s="24">
        <v>78.900000000000006</v>
      </c>
      <c r="X2257" s="24">
        <f t="shared" si="80"/>
        <v>551.79999999999995</v>
      </c>
      <c r="Y2257" s="8">
        <f t="shared" si="81"/>
        <v>0</v>
      </c>
      <c r="Z2257" s="4"/>
    </row>
    <row r="2258" spans="1:26" x14ac:dyDescent="0.25">
      <c r="A2258" s="34">
        <v>42</v>
      </c>
      <c r="B2258" s="31">
        <v>42</v>
      </c>
      <c r="C2258" s="4" t="s">
        <v>4319</v>
      </c>
      <c r="D2258" s="4" t="s">
        <v>4318</v>
      </c>
      <c r="E2258" s="4" t="s">
        <v>4253</v>
      </c>
      <c r="F2258" s="4" t="s">
        <v>3636</v>
      </c>
      <c r="G2258" s="4" t="s">
        <v>4320</v>
      </c>
      <c r="H2258" s="4" t="s">
        <v>960</v>
      </c>
      <c r="I2258" s="24">
        <v>68.5</v>
      </c>
      <c r="J2258" s="24">
        <v>55.5</v>
      </c>
      <c r="L2258" s="24">
        <v>7</v>
      </c>
      <c r="M2258" s="24">
        <v>2</v>
      </c>
      <c r="O2258" s="24">
        <v>2.5</v>
      </c>
      <c r="Q2258" s="24">
        <v>1.5</v>
      </c>
      <c r="X2258" s="24">
        <f t="shared" si="80"/>
        <v>68.5</v>
      </c>
      <c r="Y2258" s="8">
        <f t="shared" si="81"/>
        <v>0</v>
      </c>
      <c r="Z2258" s="4"/>
    </row>
    <row r="2259" spans="1:26" x14ac:dyDescent="0.25">
      <c r="A2259" s="34">
        <v>53</v>
      </c>
      <c r="B2259" s="31">
        <v>55</v>
      </c>
      <c r="C2259" s="4" t="s">
        <v>4133</v>
      </c>
      <c r="D2259" s="4" t="s">
        <v>1662</v>
      </c>
      <c r="E2259" s="4" t="s">
        <v>4253</v>
      </c>
      <c r="F2259" s="4" t="s">
        <v>3636</v>
      </c>
      <c r="G2259" s="4" t="s">
        <v>4339</v>
      </c>
      <c r="H2259" s="4" t="s">
        <v>1567</v>
      </c>
      <c r="I2259" s="24">
        <v>1327.7</v>
      </c>
      <c r="J2259" s="24">
        <v>740.4</v>
      </c>
      <c r="K2259" s="24">
        <v>18.399999999999999</v>
      </c>
      <c r="L2259" s="24">
        <v>0.3</v>
      </c>
      <c r="M2259" s="24">
        <v>4</v>
      </c>
      <c r="P2259" s="24">
        <v>7.9</v>
      </c>
      <c r="T2259" s="24">
        <v>527.29999999999995</v>
      </c>
      <c r="W2259" s="24">
        <v>29.4</v>
      </c>
      <c r="X2259" s="24">
        <f t="shared" si="80"/>
        <v>1327.6999999999998</v>
      </c>
      <c r="Y2259" s="8">
        <f t="shared" si="81"/>
        <v>0</v>
      </c>
      <c r="Z2259" s="4"/>
    </row>
    <row r="2260" spans="1:26" x14ac:dyDescent="0.25">
      <c r="A2260" s="34">
        <v>37</v>
      </c>
      <c r="B2260" s="31">
        <v>37</v>
      </c>
      <c r="C2260" s="4" t="s">
        <v>4310</v>
      </c>
      <c r="D2260" s="4" t="s">
        <v>4304</v>
      </c>
      <c r="E2260" s="4" t="s">
        <v>4253</v>
      </c>
      <c r="F2260" s="4" t="s">
        <v>3636</v>
      </c>
      <c r="G2260" s="4" t="s">
        <v>4311</v>
      </c>
      <c r="H2260" s="4"/>
      <c r="I2260" s="24">
        <v>136.5</v>
      </c>
      <c r="J2260" s="24">
        <v>106.9</v>
      </c>
      <c r="L2260" s="24">
        <v>4.9000000000000004</v>
      </c>
      <c r="M2260" s="24">
        <v>17</v>
      </c>
      <c r="O2260" s="24">
        <v>1.3</v>
      </c>
      <c r="P2260" s="24">
        <v>0.1</v>
      </c>
      <c r="Q2260" s="24">
        <v>1.8</v>
      </c>
      <c r="T2260" s="24">
        <v>4.5</v>
      </c>
      <c r="X2260" s="24">
        <f t="shared" si="80"/>
        <v>136.50000000000003</v>
      </c>
      <c r="Y2260" s="8">
        <f t="shared" si="81"/>
        <v>0</v>
      </c>
      <c r="Z2260" s="4"/>
    </row>
    <row r="2261" spans="1:26" x14ac:dyDescent="0.25">
      <c r="A2261" s="34">
        <v>3</v>
      </c>
      <c r="B2261" s="31">
        <v>3</v>
      </c>
      <c r="C2261" s="4" t="s">
        <v>4256</v>
      </c>
      <c r="D2261" s="4" t="s">
        <v>4252</v>
      </c>
      <c r="E2261" s="4" t="s">
        <v>4253</v>
      </c>
      <c r="F2261" s="4" t="s">
        <v>3636</v>
      </c>
      <c r="G2261" s="4" t="s">
        <v>4257</v>
      </c>
      <c r="H2261" s="4" t="s">
        <v>176</v>
      </c>
      <c r="I2261" s="24">
        <v>557.9</v>
      </c>
      <c r="J2261" s="24">
        <v>471.7</v>
      </c>
      <c r="K2261" s="24">
        <v>2.4</v>
      </c>
      <c r="L2261" s="24">
        <v>3.4</v>
      </c>
      <c r="M2261" s="24">
        <v>1.6</v>
      </c>
      <c r="N2261" s="24">
        <v>1.7</v>
      </c>
      <c r="O2261" s="24">
        <v>14.9</v>
      </c>
      <c r="P2261" s="24">
        <v>6.4</v>
      </c>
      <c r="Q2261" s="24">
        <v>0.8</v>
      </c>
      <c r="T2261" s="24">
        <v>55</v>
      </c>
      <c r="X2261" s="24">
        <f t="shared" si="80"/>
        <v>557.89999999999986</v>
      </c>
      <c r="Y2261" s="8">
        <f t="shared" si="81"/>
        <v>0</v>
      </c>
      <c r="Z2261" s="4"/>
    </row>
    <row r="2262" spans="1:26" x14ac:dyDescent="0.25">
      <c r="A2262" s="34">
        <v>5</v>
      </c>
      <c r="B2262" s="31">
        <v>5</v>
      </c>
      <c r="C2262" s="4" t="s">
        <v>4260</v>
      </c>
      <c r="D2262" s="4" t="s">
        <v>4261</v>
      </c>
      <c r="E2262" s="4" t="s">
        <v>4253</v>
      </c>
      <c r="F2262" s="4" t="s">
        <v>3636</v>
      </c>
      <c r="G2262" s="4" t="s">
        <v>4262</v>
      </c>
      <c r="H2262" s="4" t="s">
        <v>391</v>
      </c>
      <c r="I2262" s="24">
        <v>585.4</v>
      </c>
      <c r="J2262" s="24">
        <v>323.89999999999998</v>
      </c>
      <c r="K2262" s="24">
        <v>33.200000000000003</v>
      </c>
      <c r="N2262" s="24">
        <v>2.2000000000000002</v>
      </c>
      <c r="O2262" s="24">
        <v>13.2</v>
      </c>
      <c r="P2262" s="24">
        <v>1</v>
      </c>
      <c r="Q2262" s="24">
        <v>1.6</v>
      </c>
      <c r="T2262" s="24">
        <v>202</v>
      </c>
      <c r="W2262" s="24">
        <v>8.3000000000000007</v>
      </c>
      <c r="X2262" s="24">
        <f t="shared" si="80"/>
        <v>585.39999999999986</v>
      </c>
      <c r="Y2262" s="8">
        <f t="shared" si="81"/>
        <v>0</v>
      </c>
      <c r="Z2262" s="4"/>
    </row>
    <row r="2263" spans="1:26" x14ac:dyDescent="0.25">
      <c r="A2263" s="34">
        <v>76</v>
      </c>
      <c r="B2263" s="31">
        <v>76</v>
      </c>
      <c r="C2263" s="4" t="s">
        <v>4373</v>
      </c>
      <c r="D2263" s="4" t="s">
        <v>490</v>
      </c>
      <c r="E2263" s="4" t="s">
        <v>4253</v>
      </c>
      <c r="F2263" s="4" t="s">
        <v>3636</v>
      </c>
      <c r="G2263" s="5" t="s">
        <v>4374</v>
      </c>
      <c r="H2263" s="4"/>
      <c r="I2263" s="24">
        <v>128.30000000000001</v>
      </c>
      <c r="J2263" s="24">
        <v>69.900000000000006</v>
      </c>
      <c r="K2263" s="24">
        <v>18</v>
      </c>
      <c r="L2263" s="24">
        <v>6</v>
      </c>
      <c r="M2263" s="24">
        <v>7</v>
      </c>
      <c r="O2263" s="24">
        <v>10</v>
      </c>
      <c r="P2263" s="24">
        <v>0.5</v>
      </c>
      <c r="W2263" s="24">
        <v>16.899999999999999</v>
      </c>
      <c r="X2263" s="24">
        <f t="shared" si="80"/>
        <v>128.30000000000001</v>
      </c>
      <c r="Y2263" s="8">
        <f t="shared" si="81"/>
        <v>0</v>
      </c>
      <c r="Z2263" s="4"/>
    </row>
    <row r="2264" spans="1:26" x14ac:dyDescent="0.25">
      <c r="A2264" s="34">
        <v>57</v>
      </c>
      <c r="B2264" s="31">
        <v>59</v>
      </c>
      <c r="C2264" s="4" t="s">
        <v>4345</v>
      </c>
      <c r="D2264" s="4" t="s">
        <v>1662</v>
      </c>
      <c r="E2264" s="4" t="s">
        <v>4253</v>
      </c>
      <c r="F2264" s="4" t="s">
        <v>3636</v>
      </c>
      <c r="G2264" s="4" t="s">
        <v>3765</v>
      </c>
      <c r="H2264" s="4"/>
      <c r="I2264" s="24">
        <v>496.7</v>
      </c>
      <c r="J2264" s="24">
        <v>406.4</v>
      </c>
      <c r="K2264" s="24">
        <v>3</v>
      </c>
      <c r="M2264" s="24">
        <v>1.6</v>
      </c>
      <c r="O2264" s="24">
        <v>7.2</v>
      </c>
      <c r="P2264" s="24">
        <v>61.8</v>
      </c>
      <c r="Q2264" s="24">
        <v>6.3</v>
      </c>
      <c r="R2264" s="24">
        <v>10.4</v>
      </c>
      <c r="X2264" s="24">
        <f t="shared" si="80"/>
        <v>496.7</v>
      </c>
      <c r="Y2264" s="8">
        <f t="shared" si="81"/>
        <v>0</v>
      </c>
      <c r="Z2264" s="4"/>
    </row>
    <row r="2265" spans="1:26" x14ac:dyDescent="0.25">
      <c r="A2265" s="34">
        <v>4</v>
      </c>
      <c r="B2265" s="31">
        <v>4</v>
      </c>
      <c r="C2265" s="4" t="s">
        <v>4258</v>
      </c>
      <c r="D2265" s="4" t="s">
        <v>4252</v>
      </c>
      <c r="E2265" s="4" t="s">
        <v>4253</v>
      </c>
      <c r="F2265" s="4" t="s">
        <v>3636</v>
      </c>
      <c r="G2265" s="4" t="s">
        <v>4259</v>
      </c>
      <c r="H2265" s="4" t="s">
        <v>39</v>
      </c>
      <c r="I2265" s="24">
        <v>349.9</v>
      </c>
      <c r="J2265" s="24">
        <v>308.39999999999998</v>
      </c>
      <c r="K2265" s="24">
        <v>18.600000000000001</v>
      </c>
      <c r="M2265" s="24">
        <v>3.1</v>
      </c>
      <c r="N2265" s="24">
        <v>2</v>
      </c>
      <c r="O2265" s="24">
        <v>10.1</v>
      </c>
      <c r="P2265" s="24">
        <v>6.2</v>
      </c>
      <c r="Q2265" s="24">
        <v>0.2</v>
      </c>
      <c r="W2265" s="24">
        <v>1.3</v>
      </c>
      <c r="X2265" s="24">
        <f t="shared" si="80"/>
        <v>349.90000000000003</v>
      </c>
      <c r="Y2265" s="8">
        <f t="shared" si="81"/>
        <v>0</v>
      </c>
      <c r="Z2265" s="4"/>
    </row>
    <row r="2266" spans="1:26" x14ac:dyDescent="0.25">
      <c r="A2266" s="34">
        <v>19</v>
      </c>
      <c r="B2266" s="31">
        <v>19</v>
      </c>
      <c r="C2266" s="4" t="s">
        <v>4284</v>
      </c>
      <c r="D2266" s="4" t="s">
        <v>4280</v>
      </c>
      <c r="E2266" s="4" t="s">
        <v>4253</v>
      </c>
      <c r="F2266" s="4" t="s">
        <v>3636</v>
      </c>
      <c r="G2266" s="4" t="s">
        <v>4285</v>
      </c>
      <c r="H2266" s="4" t="s">
        <v>992</v>
      </c>
      <c r="I2266" s="24">
        <v>84.6</v>
      </c>
      <c r="J2266" s="24">
        <v>71.400000000000006</v>
      </c>
      <c r="M2266" s="24">
        <v>1</v>
      </c>
      <c r="N2266" s="24">
        <v>2</v>
      </c>
      <c r="O2266" s="24">
        <v>6</v>
      </c>
      <c r="P2266" s="24">
        <v>1.2</v>
      </c>
      <c r="Q2266" s="24">
        <v>3</v>
      </c>
      <c r="X2266" s="24">
        <f t="shared" si="80"/>
        <v>84.600000000000009</v>
      </c>
      <c r="Y2266" s="8">
        <f t="shared" si="81"/>
        <v>0</v>
      </c>
      <c r="Z2266" s="4"/>
    </row>
    <row r="2267" spans="1:26" x14ac:dyDescent="0.25">
      <c r="A2267" s="34">
        <v>25</v>
      </c>
      <c r="B2267" s="31">
        <v>25</v>
      </c>
      <c r="C2267" s="4" t="s">
        <v>4290</v>
      </c>
      <c r="D2267" s="4" t="s">
        <v>4287</v>
      </c>
      <c r="E2267" s="4" t="s">
        <v>4253</v>
      </c>
      <c r="F2267" s="4" t="s">
        <v>3636</v>
      </c>
      <c r="G2267" s="4" t="s">
        <v>4291</v>
      </c>
      <c r="H2267" s="4"/>
      <c r="I2267" s="24">
        <v>143.19999999999999</v>
      </c>
      <c r="J2267" s="24">
        <v>136</v>
      </c>
      <c r="M2267" s="24">
        <v>1.5</v>
      </c>
      <c r="O2267" s="24">
        <v>0.7</v>
      </c>
      <c r="P2267" s="24">
        <v>0.3</v>
      </c>
      <c r="Q2267" s="24">
        <v>2.7</v>
      </c>
      <c r="T2267" s="24">
        <v>2</v>
      </c>
      <c r="X2267" s="24">
        <f t="shared" si="80"/>
        <v>143.19999999999999</v>
      </c>
      <c r="Y2267" s="8">
        <f t="shared" si="81"/>
        <v>0</v>
      </c>
      <c r="Z2267" s="4"/>
    </row>
    <row r="2268" spans="1:26" x14ac:dyDescent="0.25">
      <c r="A2268" s="34">
        <v>68</v>
      </c>
      <c r="B2268" s="31">
        <v>68</v>
      </c>
      <c r="C2268" s="4" t="s">
        <v>4354</v>
      </c>
      <c r="D2268" s="4" t="s">
        <v>4354</v>
      </c>
      <c r="E2268" s="4" t="s">
        <v>4253</v>
      </c>
      <c r="F2268" s="4" t="s">
        <v>3636</v>
      </c>
      <c r="G2268" s="5" t="s">
        <v>4216</v>
      </c>
      <c r="H2268" s="4" t="s">
        <v>10</v>
      </c>
      <c r="I2268" s="24">
        <v>721.2</v>
      </c>
      <c r="J2268" s="24">
        <v>447.2</v>
      </c>
      <c r="K2268" s="24">
        <v>59.3</v>
      </c>
      <c r="L2268" s="24">
        <v>3.2</v>
      </c>
      <c r="O2268" s="24">
        <v>39.6</v>
      </c>
      <c r="P2268" s="24">
        <v>1.7</v>
      </c>
      <c r="Q2268" s="24">
        <v>5.5</v>
      </c>
      <c r="T2268" s="24">
        <v>164.7</v>
      </c>
      <c r="X2268" s="24">
        <f t="shared" si="80"/>
        <v>721.2</v>
      </c>
      <c r="Y2268" s="8">
        <f t="shared" si="81"/>
        <v>0</v>
      </c>
      <c r="Z2268" s="4"/>
    </row>
    <row r="2269" spans="1:26" x14ac:dyDescent="0.25">
      <c r="A2269" s="34">
        <v>48</v>
      </c>
      <c r="B2269" s="31">
        <v>50</v>
      </c>
      <c r="C2269" s="4" t="s">
        <v>4329</v>
      </c>
      <c r="D2269" s="4" t="s">
        <v>4330</v>
      </c>
      <c r="E2269" s="4" t="s">
        <v>4253</v>
      </c>
      <c r="F2269" s="4" t="s">
        <v>3636</v>
      </c>
      <c r="G2269" s="4" t="s">
        <v>4331</v>
      </c>
      <c r="H2269" s="4" t="s">
        <v>5</v>
      </c>
      <c r="I2269" s="24">
        <v>227.4</v>
      </c>
      <c r="J2269" s="24">
        <v>104.3</v>
      </c>
      <c r="K2269" s="24">
        <v>0.2</v>
      </c>
      <c r="L2269" s="24">
        <v>5.3</v>
      </c>
      <c r="M2269" s="24">
        <v>2</v>
      </c>
      <c r="O2269" s="24">
        <v>8.1999999999999993</v>
      </c>
      <c r="P2269" s="24">
        <v>2.7</v>
      </c>
      <c r="Q2269" s="24">
        <v>0.4</v>
      </c>
      <c r="T2269" s="24">
        <v>103.9</v>
      </c>
      <c r="W2269" s="24">
        <v>0.4</v>
      </c>
      <c r="X2269" s="24">
        <f t="shared" si="80"/>
        <v>227.4</v>
      </c>
      <c r="Y2269" s="8">
        <f t="shared" si="81"/>
        <v>0</v>
      </c>
      <c r="Z2269" s="4"/>
    </row>
    <row r="2270" spans="1:26" x14ac:dyDescent="0.25">
      <c r="A2270" s="34">
        <v>32</v>
      </c>
      <c r="B2270" s="31">
        <v>32</v>
      </c>
      <c r="C2270" s="4" t="s">
        <v>4303</v>
      </c>
      <c r="D2270" s="4" t="s">
        <v>4295</v>
      </c>
      <c r="E2270" s="4" t="s">
        <v>4253</v>
      </c>
      <c r="F2270" s="4" t="s">
        <v>3636</v>
      </c>
      <c r="G2270" s="4" t="s">
        <v>3211</v>
      </c>
      <c r="H2270" s="4" t="s">
        <v>1606</v>
      </c>
      <c r="I2270" s="24">
        <v>644</v>
      </c>
      <c r="J2270" s="24">
        <v>444.6</v>
      </c>
      <c r="K2270" s="24">
        <v>16</v>
      </c>
      <c r="L2270" s="24">
        <v>22.7</v>
      </c>
      <c r="M2270" s="24">
        <v>7.2</v>
      </c>
      <c r="N2270" s="24">
        <v>6.2</v>
      </c>
      <c r="O2270" s="24">
        <v>3</v>
      </c>
      <c r="P2270" s="24">
        <v>3</v>
      </c>
      <c r="T2270" s="24">
        <v>140.4</v>
      </c>
      <c r="W2270" s="24">
        <v>0.9</v>
      </c>
      <c r="X2270" s="24">
        <f t="shared" si="80"/>
        <v>644</v>
      </c>
      <c r="Y2270" s="8">
        <f t="shared" si="81"/>
        <v>0</v>
      </c>
      <c r="Z2270" s="4"/>
    </row>
    <row r="2271" spans="1:26" x14ac:dyDescent="0.25">
      <c r="A2271" s="34">
        <v>1</v>
      </c>
      <c r="B2271" s="31">
        <v>1</v>
      </c>
      <c r="C2271" s="4" t="s">
        <v>4251</v>
      </c>
      <c r="D2271" s="4" t="s">
        <v>4252</v>
      </c>
      <c r="E2271" s="4" t="s">
        <v>4253</v>
      </c>
      <c r="F2271" s="4" t="s">
        <v>3636</v>
      </c>
      <c r="G2271" s="4" t="s">
        <v>2209</v>
      </c>
      <c r="H2271" s="4" t="s">
        <v>39</v>
      </c>
      <c r="I2271" s="24">
        <v>169.9</v>
      </c>
      <c r="J2271" s="24">
        <v>150</v>
      </c>
      <c r="K2271" s="24">
        <v>12</v>
      </c>
      <c r="L2271" s="24">
        <v>1</v>
      </c>
      <c r="M2271" s="24">
        <v>1</v>
      </c>
      <c r="N2271" s="24">
        <v>0.5</v>
      </c>
      <c r="O2271" s="24">
        <v>3</v>
      </c>
      <c r="Q2271" s="24">
        <v>0.9</v>
      </c>
      <c r="W2271" s="24">
        <v>1.5</v>
      </c>
      <c r="X2271" s="24">
        <f t="shared" si="80"/>
        <v>169.9</v>
      </c>
      <c r="Y2271" s="8">
        <f t="shared" si="81"/>
        <v>0</v>
      </c>
      <c r="Z2271" s="4"/>
    </row>
    <row r="2272" spans="1:26" x14ac:dyDescent="0.25">
      <c r="A2272" s="34">
        <v>16</v>
      </c>
      <c r="B2272" s="31">
        <v>16</v>
      </c>
      <c r="C2272" s="4" t="s">
        <v>4279</v>
      </c>
      <c r="D2272" s="4" t="s">
        <v>4280</v>
      </c>
      <c r="E2272" s="4" t="s">
        <v>4253</v>
      </c>
      <c r="F2272" s="4" t="s">
        <v>3636</v>
      </c>
      <c r="G2272" s="4" t="s">
        <v>15357</v>
      </c>
      <c r="H2272" s="4"/>
      <c r="I2272" s="24">
        <v>250.9</v>
      </c>
      <c r="J2272" s="24">
        <v>212.4</v>
      </c>
      <c r="L2272" s="24">
        <v>7.8</v>
      </c>
      <c r="N2272" s="24">
        <v>1.7</v>
      </c>
      <c r="O2272" s="24">
        <v>5.0999999999999996</v>
      </c>
      <c r="P2272" s="24">
        <v>8.9</v>
      </c>
      <c r="Q2272" s="24">
        <v>0.9</v>
      </c>
      <c r="T2272" s="24">
        <v>9.8000000000000007</v>
      </c>
      <c r="U2272" s="24">
        <v>4.3</v>
      </c>
      <c r="X2272" s="24">
        <f t="shared" si="80"/>
        <v>250.90000000000003</v>
      </c>
      <c r="Y2272" s="8">
        <f t="shared" si="81"/>
        <v>0</v>
      </c>
      <c r="Z2272" s="4"/>
    </row>
    <row r="2273" spans="1:26" x14ac:dyDescent="0.25">
      <c r="A2273" s="34">
        <v>77</v>
      </c>
      <c r="B2273" s="31">
        <v>77</v>
      </c>
      <c r="C2273" s="4" t="s">
        <v>4375</v>
      </c>
      <c r="D2273" s="4" t="s">
        <v>490</v>
      </c>
      <c r="E2273" s="4" t="s">
        <v>4253</v>
      </c>
      <c r="F2273" s="4" t="s">
        <v>3636</v>
      </c>
      <c r="G2273" s="5" t="s">
        <v>4376</v>
      </c>
      <c r="H2273" s="4" t="s">
        <v>176</v>
      </c>
      <c r="I2273" s="24">
        <v>376.7</v>
      </c>
      <c r="J2273" s="24">
        <v>304</v>
      </c>
      <c r="M2273" s="24">
        <v>2</v>
      </c>
      <c r="N2273" s="24">
        <v>10</v>
      </c>
      <c r="O2273" s="24">
        <v>3.9</v>
      </c>
      <c r="P2273" s="24">
        <v>1.8</v>
      </c>
      <c r="Q2273" s="24">
        <v>25.7</v>
      </c>
      <c r="T2273" s="24">
        <v>29</v>
      </c>
      <c r="W2273" s="24">
        <v>0.3</v>
      </c>
      <c r="X2273" s="24">
        <f t="shared" ref="X2273:X2336" si="82">SUM(J2273:W2273)</f>
        <v>376.7</v>
      </c>
      <c r="Y2273" s="8">
        <f t="shared" ref="Y2273:Y2336" si="83">I2273-X2273</f>
        <v>0</v>
      </c>
      <c r="Z2273" s="4"/>
    </row>
    <row r="2274" spans="1:26" x14ac:dyDescent="0.25">
      <c r="A2274" s="34">
        <v>66</v>
      </c>
      <c r="B2274" s="31">
        <v>66</v>
      </c>
      <c r="C2274" s="4" t="s">
        <v>4356</v>
      </c>
      <c r="D2274" s="4" t="s">
        <v>4354</v>
      </c>
      <c r="E2274" s="4" t="s">
        <v>4253</v>
      </c>
      <c r="F2274" s="4" t="s">
        <v>3636</v>
      </c>
      <c r="G2274" s="5" t="s">
        <v>4357</v>
      </c>
      <c r="H2274" s="4"/>
      <c r="I2274" s="24">
        <v>227.3</v>
      </c>
      <c r="J2274" s="24">
        <v>110.9</v>
      </c>
      <c r="K2274" s="24">
        <v>11.8</v>
      </c>
      <c r="M2274" s="24">
        <v>1</v>
      </c>
      <c r="N2274" s="24">
        <v>7.3</v>
      </c>
      <c r="O2274" s="24">
        <v>9</v>
      </c>
      <c r="Q2274" s="24">
        <v>2.9</v>
      </c>
      <c r="T2274" s="24">
        <v>84.4</v>
      </c>
      <c r="X2274" s="24">
        <f t="shared" si="82"/>
        <v>227.3</v>
      </c>
      <c r="Y2274" s="8">
        <f t="shared" si="83"/>
        <v>0</v>
      </c>
      <c r="Z2274" s="4"/>
    </row>
    <row r="2275" spans="1:26" x14ac:dyDescent="0.25">
      <c r="A2275" s="34">
        <v>20</v>
      </c>
      <c r="B2275" s="31">
        <v>20</v>
      </c>
      <c r="C2275" s="4" t="s">
        <v>4286</v>
      </c>
      <c r="D2275" s="4" t="s">
        <v>4287</v>
      </c>
      <c r="E2275" s="4" t="s">
        <v>4253</v>
      </c>
      <c r="F2275" s="4" t="s">
        <v>3636</v>
      </c>
      <c r="G2275" s="4" t="s">
        <v>15358</v>
      </c>
      <c r="H2275" s="4"/>
      <c r="I2275" s="24">
        <v>335.3</v>
      </c>
      <c r="J2275" s="24">
        <v>288.8</v>
      </c>
      <c r="K2275" s="24">
        <v>22</v>
      </c>
      <c r="L2275" s="24">
        <v>3</v>
      </c>
      <c r="M2275" s="24">
        <v>1</v>
      </c>
      <c r="O2275" s="24">
        <v>11.2</v>
      </c>
      <c r="Q2275" s="24">
        <v>5.2</v>
      </c>
      <c r="U2275" s="24">
        <v>4.0999999999999996</v>
      </c>
      <c r="X2275" s="24">
        <f t="shared" si="82"/>
        <v>335.3</v>
      </c>
      <c r="Y2275" s="8">
        <f t="shared" si="83"/>
        <v>0</v>
      </c>
      <c r="Z2275" s="4"/>
    </row>
    <row r="2276" spans="1:26" x14ac:dyDescent="0.25">
      <c r="A2276" s="34">
        <v>49</v>
      </c>
      <c r="B2276" s="31">
        <v>51</v>
      </c>
      <c r="C2276" s="4" t="s">
        <v>4332</v>
      </c>
      <c r="D2276" s="4" t="s">
        <v>4330</v>
      </c>
      <c r="E2276" s="4" t="s">
        <v>4253</v>
      </c>
      <c r="F2276" s="4" t="s">
        <v>3636</v>
      </c>
      <c r="G2276" s="4" t="s">
        <v>4333</v>
      </c>
      <c r="H2276" s="4" t="s">
        <v>4334</v>
      </c>
      <c r="I2276" s="24">
        <v>52.9</v>
      </c>
      <c r="J2276" s="24">
        <v>47.6</v>
      </c>
      <c r="K2276" s="24">
        <v>3</v>
      </c>
      <c r="O2276" s="24">
        <v>1</v>
      </c>
      <c r="R2276" s="24">
        <v>1</v>
      </c>
      <c r="S2276" s="24">
        <v>0.3</v>
      </c>
      <c r="X2276" s="24">
        <f t="shared" si="82"/>
        <v>52.9</v>
      </c>
      <c r="Y2276" s="8">
        <f t="shared" si="83"/>
        <v>0</v>
      </c>
      <c r="Z2276" s="4"/>
    </row>
    <row r="2277" spans="1:26" x14ac:dyDescent="0.25">
      <c r="A2277" s="34">
        <v>26</v>
      </c>
      <c r="B2277" s="31">
        <v>26</v>
      </c>
      <c r="C2277" s="4" t="s">
        <v>4292</v>
      </c>
      <c r="D2277" s="4" t="s">
        <v>4287</v>
      </c>
      <c r="E2277" s="4" t="s">
        <v>4253</v>
      </c>
      <c r="F2277" s="4" t="s">
        <v>3636</v>
      </c>
      <c r="G2277" s="4" t="s">
        <v>4293</v>
      </c>
      <c r="H2277" s="4" t="s">
        <v>730</v>
      </c>
      <c r="I2277" s="24">
        <v>222.1</v>
      </c>
      <c r="J2277" s="24">
        <v>162.80000000000001</v>
      </c>
      <c r="K2277" s="24">
        <v>21.6</v>
      </c>
      <c r="L2277" s="24">
        <v>12</v>
      </c>
      <c r="N2277" s="24">
        <v>1</v>
      </c>
      <c r="O2277" s="24">
        <v>7.3</v>
      </c>
      <c r="P2277" s="24">
        <v>3.7</v>
      </c>
      <c r="Q2277" s="24">
        <v>4.5</v>
      </c>
      <c r="T2277" s="24">
        <v>0.3</v>
      </c>
      <c r="W2277" s="24">
        <v>8.9</v>
      </c>
      <c r="X2277" s="24">
        <f t="shared" si="82"/>
        <v>222.10000000000002</v>
      </c>
      <c r="Y2277" s="8">
        <f t="shared" si="83"/>
        <v>0</v>
      </c>
      <c r="Z2277" s="4"/>
    </row>
    <row r="2278" spans="1:26" x14ac:dyDescent="0.25">
      <c r="A2278" s="34">
        <v>72</v>
      </c>
      <c r="B2278" s="31">
        <v>72</v>
      </c>
      <c r="C2278" s="4" t="s">
        <v>4366</v>
      </c>
      <c r="D2278" s="4" t="s">
        <v>490</v>
      </c>
      <c r="E2278" s="4" t="s">
        <v>4253</v>
      </c>
      <c r="F2278" s="4" t="s">
        <v>3636</v>
      </c>
      <c r="G2278" s="5" t="s">
        <v>4367</v>
      </c>
      <c r="H2278" s="4"/>
      <c r="I2278" s="24">
        <v>100.2</v>
      </c>
      <c r="J2278" s="24">
        <v>92.6</v>
      </c>
      <c r="K2278" s="24">
        <v>3.4</v>
      </c>
      <c r="O2278" s="24">
        <v>2.4</v>
      </c>
      <c r="P2278" s="24">
        <v>0.1</v>
      </c>
      <c r="W2278" s="24">
        <v>1.7</v>
      </c>
      <c r="X2278" s="24">
        <f t="shared" si="82"/>
        <v>100.2</v>
      </c>
      <c r="Y2278" s="8">
        <f t="shared" si="83"/>
        <v>0</v>
      </c>
      <c r="Z2278" s="4"/>
    </row>
    <row r="2279" spans="1:26" x14ac:dyDescent="0.25">
      <c r="A2279" s="34">
        <v>29</v>
      </c>
      <c r="B2279" s="31">
        <v>29</v>
      </c>
      <c r="C2279" s="4" t="s">
        <v>4299</v>
      </c>
      <c r="D2279" s="4" t="s">
        <v>4295</v>
      </c>
      <c r="E2279" s="4" t="s">
        <v>4253</v>
      </c>
      <c r="F2279" s="4" t="s">
        <v>3636</v>
      </c>
      <c r="G2279" s="4" t="s">
        <v>1655</v>
      </c>
      <c r="H2279" s="4" t="s">
        <v>1606</v>
      </c>
      <c r="I2279" s="24">
        <v>479.8</v>
      </c>
      <c r="J2279" s="24">
        <v>434.4</v>
      </c>
      <c r="K2279" s="24">
        <v>7.5</v>
      </c>
      <c r="L2279" s="24">
        <v>2.4</v>
      </c>
      <c r="M2279" s="24">
        <v>3.4</v>
      </c>
      <c r="N2279" s="24">
        <v>0.8</v>
      </c>
      <c r="O2279" s="24">
        <v>18.100000000000001</v>
      </c>
      <c r="P2279" s="24">
        <v>3.7</v>
      </c>
      <c r="Q2279" s="24">
        <v>1.3</v>
      </c>
      <c r="W2279" s="24">
        <v>8.1999999999999993</v>
      </c>
      <c r="X2279" s="24">
        <f t="shared" si="82"/>
        <v>479.79999999999995</v>
      </c>
      <c r="Y2279" s="8">
        <f t="shared" si="83"/>
        <v>0</v>
      </c>
      <c r="Z2279" s="4"/>
    </row>
    <row r="2280" spans="1:26" x14ac:dyDescent="0.25">
      <c r="A2280" s="34">
        <v>73</v>
      </c>
      <c r="B2280" s="31">
        <v>73</v>
      </c>
      <c r="C2280" s="4" t="s">
        <v>4368</v>
      </c>
      <c r="D2280" s="4" t="s">
        <v>490</v>
      </c>
      <c r="E2280" s="4" t="s">
        <v>4253</v>
      </c>
      <c r="F2280" s="4" t="s">
        <v>3636</v>
      </c>
      <c r="G2280" s="5" t="s">
        <v>4369</v>
      </c>
      <c r="H2280" s="4" t="s">
        <v>358</v>
      </c>
      <c r="I2280" s="24">
        <v>284.5</v>
      </c>
      <c r="J2280" s="24">
        <v>236</v>
      </c>
      <c r="K2280" s="24">
        <v>9.5</v>
      </c>
      <c r="L2280" s="24">
        <v>21</v>
      </c>
      <c r="O2280" s="24">
        <v>7</v>
      </c>
      <c r="P2280" s="24">
        <v>1.5</v>
      </c>
      <c r="Q2280" s="24">
        <v>6</v>
      </c>
      <c r="W2280" s="24">
        <v>3.5</v>
      </c>
      <c r="X2280" s="24">
        <f t="shared" si="82"/>
        <v>284.5</v>
      </c>
      <c r="Y2280" s="8">
        <f t="shared" si="83"/>
        <v>0</v>
      </c>
      <c r="Z2280" s="4"/>
    </row>
    <row r="2281" spans="1:26" x14ac:dyDescent="0.25">
      <c r="A2281" s="34">
        <v>59</v>
      </c>
      <c r="B2281" s="31">
        <v>61</v>
      </c>
      <c r="C2281" s="4" t="s">
        <v>4348</v>
      </c>
      <c r="D2281" s="4" t="s">
        <v>1662</v>
      </c>
      <c r="E2281" s="4" t="s">
        <v>4253</v>
      </c>
      <c r="F2281" s="4" t="s">
        <v>3636</v>
      </c>
      <c r="G2281" s="4" t="s">
        <v>4349</v>
      </c>
      <c r="H2281" s="4"/>
      <c r="I2281" s="24">
        <v>323.3</v>
      </c>
      <c r="J2281" s="24">
        <v>282.10000000000002</v>
      </c>
      <c r="K2281" s="24">
        <v>14.9</v>
      </c>
      <c r="L2281" s="24">
        <v>3.8</v>
      </c>
      <c r="N2281" s="24">
        <v>15.2</v>
      </c>
      <c r="O2281" s="24">
        <v>4.5</v>
      </c>
      <c r="P2281" s="24">
        <v>0.5</v>
      </c>
      <c r="Q2281" s="24">
        <v>2.2999999999999998</v>
      </c>
      <c r="X2281" s="24">
        <f t="shared" si="82"/>
        <v>323.3</v>
      </c>
      <c r="Y2281" s="8">
        <f t="shared" si="83"/>
        <v>0</v>
      </c>
      <c r="Z2281" s="4"/>
    </row>
    <row r="2282" spans="1:26" x14ac:dyDescent="0.25">
      <c r="A2282" s="34">
        <v>70</v>
      </c>
      <c r="B2282" s="31">
        <v>70</v>
      </c>
      <c r="C2282" s="4" t="s">
        <v>4362</v>
      </c>
      <c r="D2282" s="4" t="s">
        <v>4354</v>
      </c>
      <c r="E2282" s="4" t="s">
        <v>4253</v>
      </c>
      <c r="F2282" s="4" t="s">
        <v>3636</v>
      </c>
      <c r="G2282" s="5" t="s">
        <v>4363</v>
      </c>
      <c r="H2282" s="4" t="s">
        <v>730</v>
      </c>
      <c r="I2282" s="24">
        <v>114.3</v>
      </c>
      <c r="J2282" s="24">
        <v>78.400000000000006</v>
      </c>
      <c r="K2282" s="24">
        <v>19.600000000000001</v>
      </c>
      <c r="M2282" s="24">
        <v>2.2999999999999998</v>
      </c>
      <c r="P2282" s="24">
        <v>2.8</v>
      </c>
      <c r="Q2282" s="24">
        <v>2.9</v>
      </c>
      <c r="T2282" s="24">
        <v>2.8</v>
      </c>
      <c r="W2282" s="24">
        <v>5.5</v>
      </c>
      <c r="X2282" s="24">
        <f t="shared" si="82"/>
        <v>114.3</v>
      </c>
      <c r="Y2282" s="8">
        <f t="shared" si="83"/>
        <v>0</v>
      </c>
      <c r="Z2282" s="4"/>
    </row>
    <row r="2283" spans="1:26" x14ac:dyDescent="0.25">
      <c r="A2283" s="34">
        <v>71</v>
      </c>
      <c r="B2283" s="31">
        <v>71</v>
      </c>
      <c r="C2283" s="4" t="s">
        <v>4364</v>
      </c>
      <c r="D2283" s="4" t="s">
        <v>4354</v>
      </c>
      <c r="E2283" s="4" t="s">
        <v>4253</v>
      </c>
      <c r="F2283" s="4" t="s">
        <v>3636</v>
      </c>
      <c r="G2283" s="5" t="s">
        <v>4365</v>
      </c>
      <c r="H2283" s="4"/>
      <c r="I2283" s="24">
        <v>653.1</v>
      </c>
      <c r="J2283" s="24">
        <v>281.89999999999998</v>
      </c>
      <c r="K2283" s="24">
        <v>51.5</v>
      </c>
      <c r="L2283" s="24">
        <v>6.5</v>
      </c>
      <c r="N2283" s="24">
        <v>2.2000000000000002</v>
      </c>
      <c r="O2283" s="24">
        <v>29.3</v>
      </c>
      <c r="Q2283" s="24">
        <v>2.2999999999999998</v>
      </c>
      <c r="T2283" s="24">
        <v>279.39999999999998</v>
      </c>
      <c r="X2283" s="24">
        <f t="shared" si="82"/>
        <v>653.09999999999991</v>
      </c>
      <c r="Y2283" s="8">
        <f t="shared" si="83"/>
        <v>0</v>
      </c>
      <c r="Z2283" s="4"/>
    </row>
    <row r="2284" spans="1:26" x14ac:dyDescent="0.25">
      <c r="A2284" s="34">
        <v>78</v>
      </c>
      <c r="B2284" s="31">
        <v>78</v>
      </c>
      <c r="C2284" s="4" t="s">
        <v>4377</v>
      </c>
      <c r="D2284" s="4" t="s">
        <v>490</v>
      </c>
      <c r="E2284" s="4" t="s">
        <v>4253</v>
      </c>
      <c r="F2284" s="4" t="s">
        <v>3636</v>
      </c>
      <c r="G2284" s="5" t="s">
        <v>4378</v>
      </c>
      <c r="H2284" s="4" t="s">
        <v>4379</v>
      </c>
      <c r="I2284" s="24">
        <v>300.8</v>
      </c>
      <c r="J2284" s="24">
        <v>204.9</v>
      </c>
      <c r="K2284" s="24">
        <v>30</v>
      </c>
      <c r="L2284" s="24">
        <v>27.5</v>
      </c>
      <c r="M2284" s="24">
        <v>0.5</v>
      </c>
      <c r="N2284" s="24">
        <v>1</v>
      </c>
      <c r="O2284" s="24">
        <v>5.9</v>
      </c>
      <c r="P2284" s="24">
        <v>7.3</v>
      </c>
      <c r="Q2284" s="24">
        <v>16</v>
      </c>
      <c r="T2284" s="24">
        <v>0.3</v>
      </c>
      <c r="W2284" s="24">
        <v>7.4</v>
      </c>
      <c r="X2284" s="24">
        <f t="shared" si="82"/>
        <v>300.79999999999995</v>
      </c>
      <c r="Y2284" s="8">
        <f t="shared" si="83"/>
        <v>0</v>
      </c>
      <c r="Z2284" s="4"/>
    </row>
    <row r="2285" spans="1:26" x14ac:dyDescent="0.25">
      <c r="A2285" s="34">
        <v>27</v>
      </c>
      <c r="B2285" s="31">
        <v>27</v>
      </c>
      <c r="C2285" s="4" t="s">
        <v>4294</v>
      </c>
      <c r="D2285" s="4" t="s">
        <v>4295</v>
      </c>
      <c r="E2285" s="4" t="s">
        <v>4253</v>
      </c>
      <c r="F2285" s="4" t="s">
        <v>3636</v>
      </c>
      <c r="G2285" s="4" t="s">
        <v>4296</v>
      </c>
      <c r="H2285" s="4" t="s">
        <v>4297</v>
      </c>
      <c r="I2285" s="24">
        <v>243.6</v>
      </c>
      <c r="J2285" s="24">
        <v>183.4</v>
      </c>
      <c r="M2285" s="24">
        <v>1.2</v>
      </c>
      <c r="O2285" s="24">
        <v>3.3</v>
      </c>
      <c r="P2285" s="24">
        <v>10</v>
      </c>
      <c r="W2285" s="24">
        <v>45.7</v>
      </c>
      <c r="X2285" s="24">
        <f t="shared" si="82"/>
        <v>243.60000000000002</v>
      </c>
      <c r="Y2285" s="8">
        <f t="shared" si="83"/>
        <v>0</v>
      </c>
      <c r="Z2285" s="4"/>
    </row>
    <row r="2286" spans="1:26" x14ac:dyDescent="0.25">
      <c r="A2286" s="34">
        <v>28</v>
      </c>
      <c r="B2286" s="31">
        <v>28</v>
      </c>
      <c r="C2286" s="4" t="s">
        <v>4298</v>
      </c>
      <c r="D2286" s="4" t="s">
        <v>4295</v>
      </c>
      <c r="E2286" s="4" t="s">
        <v>4253</v>
      </c>
      <c r="F2286" s="4" t="s">
        <v>3636</v>
      </c>
      <c r="G2286" s="4" t="s">
        <v>4296</v>
      </c>
      <c r="H2286" s="4" t="s">
        <v>4297</v>
      </c>
      <c r="I2286" s="24">
        <v>238.1</v>
      </c>
      <c r="J2286" s="24">
        <v>0.6</v>
      </c>
      <c r="O2286" s="24">
        <v>13.1</v>
      </c>
      <c r="T2286" s="24">
        <v>135.80000000000001</v>
      </c>
      <c r="W2286" s="24">
        <v>88.6</v>
      </c>
      <c r="X2286" s="24">
        <f t="shared" si="82"/>
        <v>238.1</v>
      </c>
      <c r="Y2286" s="8">
        <f t="shared" si="83"/>
        <v>0</v>
      </c>
      <c r="Z2286" s="4"/>
    </row>
    <row r="2287" spans="1:26" x14ac:dyDescent="0.25">
      <c r="A2287" s="34">
        <v>6</v>
      </c>
      <c r="B2287" s="31">
        <v>6</v>
      </c>
      <c r="C2287" s="4" t="s">
        <v>4263</v>
      </c>
      <c r="D2287" s="4" t="s">
        <v>4261</v>
      </c>
      <c r="E2287" s="4" t="s">
        <v>4253</v>
      </c>
      <c r="F2287" s="4" t="s">
        <v>3636</v>
      </c>
      <c r="G2287" s="4" t="s">
        <v>4264</v>
      </c>
      <c r="H2287" s="4" t="s">
        <v>19</v>
      </c>
      <c r="I2287" s="24">
        <v>376.3</v>
      </c>
      <c r="T2287" s="24">
        <v>376.3</v>
      </c>
      <c r="X2287" s="24">
        <f t="shared" si="82"/>
        <v>376.3</v>
      </c>
      <c r="Y2287" s="8">
        <f t="shared" si="83"/>
        <v>0</v>
      </c>
      <c r="Z2287" s="4"/>
    </row>
    <row r="2288" spans="1:26" x14ac:dyDescent="0.25">
      <c r="A2288" s="34">
        <v>7</v>
      </c>
      <c r="B2288" s="31">
        <v>7</v>
      </c>
      <c r="C2288" s="4" t="s">
        <v>4265</v>
      </c>
      <c r="D2288" s="4" t="s">
        <v>4261</v>
      </c>
      <c r="E2288" s="4" t="s">
        <v>4253</v>
      </c>
      <c r="F2288" s="4" t="s">
        <v>3636</v>
      </c>
      <c r="G2288" s="4" t="s">
        <v>4264</v>
      </c>
      <c r="H2288" s="4" t="s">
        <v>19</v>
      </c>
      <c r="I2288" s="24">
        <v>348.4</v>
      </c>
      <c r="J2288" s="24">
        <v>235.7</v>
      </c>
      <c r="K2288" s="24">
        <v>14.1</v>
      </c>
      <c r="L2288" s="24">
        <v>27.1</v>
      </c>
      <c r="N2288" s="24">
        <v>30</v>
      </c>
      <c r="O2288" s="24">
        <v>17</v>
      </c>
      <c r="Q2288" s="24">
        <v>16.7</v>
      </c>
      <c r="W2288" s="24">
        <v>7.8</v>
      </c>
      <c r="X2288" s="24">
        <f t="shared" si="82"/>
        <v>348.4</v>
      </c>
      <c r="Y2288" s="8">
        <f t="shared" si="83"/>
        <v>0</v>
      </c>
      <c r="Z2288" s="4"/>
    </row>
    <row r="2289" spans="1:26" x14ac:dyDescent="0.25">
      <c r="A2289" s="34">
        <v>47</v>
      </c>
      <c r="B2289" s="31">
        <v>49</v>
      </c>
      <c r="C2289" s="4" t="s">
        <v>15406</v>
      </c>
      <c r="D2289" s="4" t="s">
        <v>4324</v>
      </c>
      <c r="E2289" s="4" t="s">
        <v>4253</v>
      </c>
      <c r="F2289" s="4" t="s">
        <v>3636</v>
      </c>
      <c r="G2289" s="4" t="s">
        <v>3947</v>
      </c>
      <c r="H2289" s="4"/>
      <c r="I2289" s="24">
        <v>1730.2</v>
      </c>
      <c r="J2289" s="24">
        <v>894.1</v>
      </c>
      <c r="K2289" s="24">
        <v>70</v>
      </c>
      <c r="L2289" s="24">
        <v>142</v>
      </c>
      <c r="M2289" s="24">
        <v>3.5</v>
      </c>
      <c r="N2289" s="24">
        <v>3.5</v>
      </c>
      <c r="O2289" s="24">
        <v>20</v>
      </c>
      <c r="P2289" s="24">
        <v>62</v>
      </c>
      <c r="Q2289" s="24">
        <v>7.8</v>
      </c>
      <c r="T2289" s="24">
        <v>524.5</v>
      </c>
      <c r="W2289" s="24">
        <v>2.8</v>
      </c>
      <c r="X2289" s="24">
        <f t="shared" si="82"/>
        <v>1730.1999999999998</v>
      </c>
      <c r="Y2289" s="8">
        <f t="shared" si="83"/>
        <v>0</v>
      </c>
      <c r="Z2289" s="4"/>
    </row>
    <row r="2290" spans="1:26" x14ac:dyDescent="0.25">
      <c r="A2290" s="34">
        <v>39</v>
      </c>
      <c r="B2290" s="31">
        <v>39</v>
      </c>
      <c r="C2290" s="4" t="s">
        <v>4313</v>
      </c>
      <c r="D2290" s="4" t="s">
        <v>4304</v>
      </c>
      <c r="E2290" s="4" t="s">
        <v>4253</v>
      </c>
      <c r="F2290" s="4" t="s">
        <v>3636</v>
      </c>
      <c r="G2290" s="4" t="s">
        <v>4314</v>
      </c>
      <c r="H2290" s="4"/>
      <c r="I2290" s="24">
        <v>271.8</v>
      </c>
      <c r="J2290" s="24">
        <v>171</v>
      </c>
      <c r="K2290" s="24">
        <v>7.3</v>
      </c>
      <c r="L2290" s="24">
        <v>10.5</v>
      </c>
      <c r="N2290" s="24">
        <v>7.7</v>
      </c>
      <c r="O2290" s="24">
        <v>11.3</v>
      </c>
      <c r="P2290" s="24">
        <v>7</v>
      </c>
      <c r="Q2290" s="24">
        <v>2.4</v>
      </c>
      <c r="T2290" s="24">
        <v>53.4</v>
      </c>
      <c r="W2290" s="24">
        <v>1.2</v>
      </c>
      <c r="X2290" s="24">
        <f t="shared" si="82"/>
        <v>271.8</v>
      </c>
      <c r="Y2290" s="8">
        <f t="shared" si="83"/>
        <v>0</v>
      </c>
      <c r="Z2290" s="4"/>
    </row>
    <row r="2291" spans="1:26" x14ac:dyDescent="0.25">
      <c r="A2291" s="34">
        <v>86</v>
      </c>
      <c r="B2291" s="31">
        <v>86</v>
      </c>
      <c r="C2291" s="4" t="s">
        <v>4390</v>
      </c>
      <c r="D2291" s="4" t="s">
        <v>4389</v>
      </c>
      <c r="E2291" s="4" t="s">
        <v>4253</v>
      </c>
      <c r="F2291" s="4" t="s">
        <v>3636</v>
      </c>
      <c r="G2291" s="5" t="s">
        <v>4391</v>
      </c>
      <c r="H2291" s="4"/>
      <c r="I2291" s="24">
        <v>438.4</v>
      </c>
      <c r="J2291" s="24">
        <v>373.3</v>
      </c>
      <c r="K2291" s="24">
        <v>20.100000000000001</v>
      </c>
      <c r="N2291" s="24">
        <v>4.0999999999999996</v>
      </c>
      <c r="O2291" s="24">
        <v>13.9</v>
      </c>
      <c r="P2291" s="24">
        <v>13.2</v>
      </c>
      <c r="Q2291" s="24">
        <v>2.2000000000000002</v>
      </c>
      <c r="W2291" s="24">
        <v>11.6</v>
      </c>
      <c r="X2291" s="24">
        <f t="shared" si="82"/>
        <v>438.40000000000003</v>
      </c>
      <c r="Y2291" s="8">
        <f t="shared" si="83"/>
        <v>0</v>
      </c>
      <c r="Z2291" s="4"/>
    </row>
    <row r="2292" spans="1:26" x14ac:dyDescent="0.25">
      <c r="A2292" s="34">
        <v>51</v>
      </c>
      <c r="B2292" s="31">
        <v>53</v>
      </c>
      <c r="C2292" s="4" t="s">
        <v>4336</v>
      </c>
      <c r="D2292" s="4" t="s">
        <v>1662</v>
      </c>
      <c r="E2292" s="4" t="s">
        <v>4253</v>
      </c>
      <c r="F2292" s="4" t="s">
        <v>3636</v>
      </c>
      <c r="G2292" s="4" t="s">
        <v>4337</v>
      </c>
      <c r="H2292" s="4"/>
      <c r="I2292" s="24">
        <v>397.5</v>
      </c>
      <c r="J2292" s="24">
        <v>293.89999999999998</v>
      </c>
      <c r="K2292" s="24">
        <v>27.7</v>
      </c>
      <c r="L2292" s="24">
        <v>0.7</v>
      </c>
      <c r="N2292" s="24">
        <v>10</v>
      </c>
      <c r="O2292" s="24">
        <v>9.5</v>
      </c>
      <c r="P2292" s="24">
        <v>3.1</v>
      </c>
      <c r="Q2292" s="24">
        <v>1.5</v>
      </c>
      <c r="T2292" s="24">
        <v>51.1</v>
      </c>
      <c r="X2292" s="24">
        <f t="shared" si="82"/>
        <v>397.5</v>
      </c>
      <c r="Y2292" s="8">
        <f t="shared" si="83"/>
        <v>0</v>
      </c>
      <c r="Z2292" s="4"/>
    </row>
    <row r="2293" spans="1:26" x14ac:dyDescent="0.25">
      <c r="A2293" s="34">
        <v>52</v>
      </c>
      <c r="B2293" s="31">
        <v>54</v>
      </c>
      <c r="C2293" s="4" t="s">
        <v>4338</v>
      </c>
      <c r="D2293" s="4" t="s">
        <v>1662</v>
      </c>
      <c r="E2293" s="4" t="s">
        <v>4253</v>
      </c>
      <c r="F2293" s="4" t="s">
        <v>3636</v>
      </c>
      <c r="G2293" s="4" t="s">
        <v>4337</v>
      </c>
      <c r="H2293" s="4"/>
      <c r="I2293" s="24">
        <v>189.6</v>
      </c>
      <c r="J2293" s="24">
        <v>155.1</v>
      </c>
      <c r="K2293" s="24">
        <v>16.399999999999999</v>
      </c>
      <c r="L2293" s="24">
        <v>0.6</v>
      </c>
      <c r="O2293" s="24">
        <v>8.6999999999999993</v>
      </c>
      <c r="P2293" s="24">
        <v>1.4</v>
      </c>
      <c r="T2293" s="24">
        <v>7.4</v>
      </c>
      <c r="X2293" s="24">
        <f t="shared" si="82"/>
        <v>189.6</v>
      </c>
      <c r="Y2293" s="8">
        <f t="shared" si="83"/>
        <v>0</v>
      </c>
      <c r="Z2293" s="4"/>
    </row>
    <row r="2294" spans="1:26" x14ac:dyDescent="0.25">
      <c r="A2294" s="34">
        <v>46</v>
      </c>
      <c r="B2294" s="31">
        <v>48</v>
      </c>
      <c r="C2294" s="4" t="s">
        <v>4328</v>
      </c>
      <c r="D2294" s="4" t="s">
        <v>4324</v>
      </c>
      <c r="E2294" s="4" t="s">
        <v>4253</v>
      </c>
      <c r="F2294" s="4" t="s">
        <v>3636</v>
      </c>
      <c r="G2294" s="4" t="s">
        <v>45</v>
      </c>
      <c r="H2294" s="4"/>
      <c r="I2294" s="24">
        <v>62.9</v>
      </c>
      <c r="J2294" s="24">
        <v>37.9</v>
      </c>
      <c r="K2294" s="24">
        <v>14.2</v>
      </c>
      <c r="L2294" s="24">
        <v>5</v>
      </c>
      <c r="M2294" s="24">
        <v>2.1</v>
      </c>
      <c r="O2294" s="24">
        <v>0.8</v>
      </c>
      <c r="Q2294" s="24">
        <v>2.9</v>
      </c>
      <c r="X2294" s="24">
        <f t="shared" si="82"/>
        <v>62.899999999999991</v>
      </c>
      <c r="Y2294" s="8">
        <f t="shared" si="83"/>
        <v>0</v>
      </c>
      <c r="Z2294" s="4"/>
    </row>
    <row r="2295" spans="1:26" x14ac:dyDescent="0.25">
      <c r="A2295" s="34">
        <v>61</v>
      </c>
      <c r="B2295" s="31">
        <v>63</v>
      </c>
      <c r="C2295" s="4" t="s">
        <v>4350</v>
      </c>
      <c r="D2295" s="4" t="s">
        <v>4350</v>
      </c>
      <c r="E2295" s="4" t="s">
        <v>4253</v>
      </c>
      <c r="F2295" s="4" t="s">
        <v>3636</v>
      </c>
      <c r="G2295" s="4" t="s">
        <v>45</v>
      </c>
      <c r="H2295" s="4"/>
      <c r="I2295" s="24">
        <v>283.89999999999998</v>
      </c>
      <c r="J2295" s="24">
        <v>264.10000000000002</v>
      </c>
      <c r="K2295" s="24">
        <v>5</v>
      </c>
      <c r="W2295" s="24">
        <v>14.8</v>
      </c>
      <c r="X2295" s="24">
        <f t="shared" si="82"/>
        <v>283.90000000000003</v>
      </c>
      <c r="Y2295" s="8">
        <f t="shared" si="83"/>
        <v>0</v>
      </c>
      <c r="Z2295" s="4"/>
    </row>
    <row r="2296" spans="1:26" x14ac:dyDescent="0.25">
      <c r="A2296" s="34">
        <v>62</v>
      </c>
      <c r="C2296" s="4" t="s">
        <v>4352</v>
      </c>
      <c r="D2296" s="4" t="s">
        <v>4350</v>
      </c>
      <c r="E2296" s="4" t="s">
        <v>4253</v>
      </c>
      <c r="F2296" s="4" t="s">
        <v>3636</v>
      </c>
      <c r="G2296" s="4" t="s">
        <v>45</v>
      </c>
      <c r="H2296" s="4"/>
      <c r="X2296" s="24">
        <f t="shared" si="82"/>
        <v>0</v>
      </c>
      <c r="Y2296" s="8">
        <f t="shared" si="83"/>
        <v>0</v>
      </c>
      <c r="Z2296" s="4"/>
    </row>
    <row r="2297" spans="1:26" x14ac:dyDescent="0.25">
      <c r="A2297" s="34">
        <v>63</v>
      </c>
      <c r="C2297" s="4" t="s">
        <v>2030</v>
      </c>
      <c r="D2297" s="4" t="s">
        <v>4350</v>
      </c>
      <c r="E2297" s="4" t="s">
        <v>4253</v>
      </c>
      <c r="F2297" s="4" t="s">
        <v>3636</v>
      </c>
      <c r="G2297" s="4" t="s">
        <v>45</v>
      </c>
      <c r="H2297" s="4"/>
      <c r="X2297" s="24">
        <f t="shared" si="82"/>
        <v>0</v>
      </c>
      <c r="Y2297" s="8">
        <f t="shared" si="83"/>
        <v>0</v>
      </c>
      <c r="Z2297" s="4"/>
    </row>
    <row r="2298" spans="1:26" x14ac:dyDescent="0.25">
      <c r="A2298" s="34">
        <v>65</v>
      </c>
      <c r="B2298" s="31">
        <v>65</v>
      </c>
      <c r="C2298" s="4" t="s">
        <v>15405</v>
      </c>
      <c r="D2298" s="4" t="s">
        <v>4354</v>
      </c>
      <c r="E2298" s="4" t="s">
        <v>4253</v>
      </c>
      <c r="F2298" s="4" t="s">
        <v>3636</v>
      </c>
      <c r="G2298" s="5" t="s">
        <v>45</v>
      </c>
      <c r="H2298" s="4"/>
      <c r="I2298" s="24">
        <v>52</v>
      </c>
      <c r="J2298" s="24">
        <v>47</v>
      </c>
      <c r="K2298" s="24">
        <v>2</v>
      </c>
      <c r="L2298" s="24">
        <v>1</v>
      </c>
      <c r="O2298" s="24">
        <v>1</v>
      </c>
      <c r="W2298" s="24">
        <v>1</v>
      </c>
      <c r="X2298" s="24">
        <f t="shared" si="82"/>
        <v>52</v>
      </c>
      <c r="Y2298" s="8">
        <f t="shared" si="83"/>
        <v>0</v>
      </c>
      <c r="Z2298" s="4"/>
    </row>
    <row r="2299" spans="1:26" x14ac:dyDescent="0.25">
      <c r="A2299" s="34">
        <v>85</v>
      </c>
      <c r="B2299" s="31">
        <v>85</v>
      </c>
      <c r="C2299" s="4" t="s">
        <v>4389</v>
      </c>
      <c r="D2299" s="4" t="s">
        <v>4389</v>
      </c>
      <c r="E2299" s="4" t="s">
        <v>4253</v>
      </c>
      <c r="F2299" s="4" t="s">
        <v>3636</v>
      </c>
      <c r="G2299" s="5" t="s">
        <v>45</v>
      </c>
      <c r="H2299" s="4"/>
      <c r="I2299" s="24">
        <v>451.4</v>
      </c>
      <c r="J2299" s="24">
        <v>244.5</v>
      </c>
      <c r="K2299" s="24">
        <v>137.9</v>
      </c>
      <c r="L2299" s="24">
        <v>45.5</v>
      </c>
      <c r="N2299" s="24">
        <v>3.5</v>
      </c>
      <c r="O2299" s="24">
        <v>10</v>
      </c>
      <c r="Q2299" s="24">
        <v>6</v>
      </c>
      <c r="W2299" s="24">
        <v>4</v>
      </c>
      <c r="X2299" s="24">
        <f t="shared" si="82"/>
        <v>451.4</v>
      </c>
      <c r="Y2299" s="8">
        <f t="shared" si="83"/>
        <v>0</v>
      </c>
      <c r="Z2299" s="4"/>
    </row>
    <row r="2300" spans="1:26" x14ac:dyDescent="0.25">
      <c r="A2300" s="34">
        <v>15</v>
      </c>
      <c r="B2300" s="31">
        <v>15</v>
      </c>
      <c r="C2300" s="4" t="s">
        <v>4276</v>
      </c>
      <c r="D2300" s="4" t="s">
        <v>4271</v>
      </c>
      <c r="E2300" s="4" t="s">
        <v>4253</v>
      </c>
      <c r="F2300" s="4" t="s">
        <v>3636</v>
      </c>
      <c r="G2300" s="4" t="s">
        <v>4277</v>
      </c>
      <c r="H2300" s="4" t="s">
        <v>4278</v>
      </c>
      <c r="I2300" s="24">
        <v>63.8</v>
      </c>
      <c r="J2300" s="24">
        <v>49.1</v>
      </c>
      <c r="K2300" s="24">
        <v>3.4</v>
      </c>
      <c r="M2300" s="24">
        <v>1.2</v>
      </c>
      <c r="N2300" s="24">
        <v>0.7</v>
      </c>
      <c r="O2300" s="24">
        <v>1.2</v>
      </c>
      <c r="P2300" s="24">
        <v>0.6</v>
      </c>
      <c r="R2300" s="24">
        <v>2.4</v>
      </c>
      <c r="U2300" s="24">
        <v>5.2</v>
      </c>
      <c r="X2300" s="24">
        <f t="shared" si="82"/>
        <v>63.800000000000011</v>
      </c>
      <c r="Y2300" s="8">
        <f t="shared" si="83"/>
        <v>0</v>
      </c>
      <c r="Z2300" s="11"/>
    </row>
    <row r="2301" spans="1:26" x14ac:dyDescent="0.25">
      <c r="A2301" s="34">
        <v>82</v>
      </c>
      <c r="B2301" s="31">
        <v>82</v>
      </c>
      <c r="C2301" s="4" t="s">
        <v>4383</v>
      </c>
      <c r="D2301" s="4" t="s">
        <v>4384</v>
      </c>
      <c r="E2301" s="4" t="s">
        <v>4253</v>
      </c>
      <c r="F2301" s="4" t="s">
        <v>3636</v>
      </c>
      <c r="G2301" s="5" t="s">
        <v>4385</v>
      </c>
      <c r="H2301" s="4"/>
      <c r="I2301" s="24">
        <v>263.2</v>
      </c>
      <c r="J2301" s="24">
        <v>210.4</v>
      </c>
      <c r="K2301" s="24">
        <v>22.5</v>
      </c>
      <c r="L2301" s="24">
        <v>10.8</v>
      </c>
      <c r="M2301" s="24">
        <v>3.3</v>
      </c>
      <c r="O2301" s="24">
        <v>2.5</v>
      </c>
      <c r="P2301" s="24">
        <v>11.9</v>
      </c>
      <c r="W2301" s="24">
        <v>1.8</v>
      </c>
      <c r="X2301" s="24">
        <f t="shared" si="82"/>
        <v>263.20000000000005</v>
      </c>
      <c r="Y2301" s="8">
        <f t="shared" si="83"/>
        <v>0</v>
      </c>
      <c r="Z2301" s="4"/>
    </row>
    <row r="2302" spans="1:26" x14ac:dyDescent="0.25">
      <c r="A2302" s="34">
        <v>38</v>
      </c>
      <c r="B2302" s="31">
        <v>38</v>
      </c>
      <c r="C2302" s="4" t="s">
        <v>4166</v>
      </c>
      <c r="D2302" s="4" t="s">
        <v>4304</v>
      </c>
      <c r="E2302" s="4" t="s">
        <v>4253</v>
      </c>
      <c r="F2302" s="4" t="s">
        <v>3636</v>
      </c>
      <c r="G2302" s="4" t="s">
        <v>4312</v>
      </c>
      <c r="H2302" s="4"/>
      <c r="I2302" s="24">
        <v>204.1</v>
      </c>
      <c r="J2302" s="24">
        <v>187.5</v>
      </c>
      <c r="N2302" s="24">
        <v>4.8</v>
      </c>
      <c r="O2302" s="24">
        <v>2.5</v>
      </c>
      <c r="Q2302" s="24">
        <v>4.3</v>
      </c>
      <c r="W2302" s="24">
        <v>5</v>
      </c>
      <c r="X2302" s="24">
        <f t="shared" si="82"/>
        <v>204.10000000000002</v>
      </c>
      <c r="Y2302" s="8">
        <f t="shared" si="83"/>
        <v>0</v>
      </c>
      <c r="Z2302" s="4"/>
    </row>
    <row r="2303" spans="1:26" x14ac:dyDescent="0.25">
      <c r="A2303" s="34">
        <v>35</v>
      </c>
      <c r="B2303" s="31">
        <v>35</v>
      </c>
      <c r="C2303" s="4" t="s">
        <v>4307</v>
      </c>
      <c r="D2303" s="4" t="s">
        <v>4304</v>
      </c>
      <c r="E2303" s="4" t="s">
        <v>4253</v>
      </c>
      <c r="F2303" s="4" t="s">
        <v>3636</v>
      </c>
      <c r="G2303" s="4" t="s">
        <v>4308</v>
      </c>
      <c r="H2303" s="4"/>
      <c r="I2303" s="24">
        <v>578.6</v>
      </c>
      <c r="J2303" s="24">
        <v>334.1</v>
      </c>
      <c r="K2303" s="24">
        <v>2.7</v>
      </c>
      <c r="M2303" s="24">
        <v>2.5</v>
      </c>
      <c r="N2303" s="24">
        <v>2.8</v>
      </c>
      <c r="O2303" s="24">
        <v>13.1</v>
      </c>
      <c r="P2303" s="24">
        <v>2</v>
      </c>
      <c r="Q2303" s="24">
        <v>1</v>
      </c>
      <c r="T2303" s="24">
        <v>217.6</v>
      </c>
      <c r="W2303" s="24">
        <v>2.8</v>
      </c>
      <c r="X2303" s="24">
        <f t="shared" si="82"/>
        <v>578.6</v>
      </c>
      <c r="Y2303" s="8">
        <f t="shared" si="83"/>
        <v>0</v>
      </c>
      <c r="Z2303" s="4"/>
    </row>
    <row r="2304" spans="1:26" x14ac:dyDescent="0.25">
      <c r="A2304" s="34">
        <v>36</v>
      </c>
      <c r="B2304" s="31">
        <v>36</v>
      </c>
      <c r="C2304" s="4" t="s">
        <v>4309</v>
      </c>
      <c r="D2304" s="4" t="s">
        <v>4304</v>
      </c>
      <c r="E2304" s="4" t="s">
        <v>4253</v>
      </c>
      <c r="F2304" s="4" t="s">
        <v>3636</v>
      </c>
      <c r="G2304" s="4" t="s">
        <v>4308</v>
      </c>
      <c r="H2304" s="4"/>
      <c r="I2304" s="24">
        <v>65.599999999999994</v>
      </c>
      <c r="J2304" s="24">
        <v>64.599999999999994</v>
      </c>
      <c r="Q2304" s="24">
        <v>1</v>
      </c>
      <c r="X2304" s="24">
        <f t="shared" si="82"/>
        <v>65.599999999999994</v>
      </c>
      <c r="Y2304" s="8">
        <f t="shared" si="83"/>
        <v>0</v>
      </c>
      <c r="Z2304" s="4"/>
    </row>
    <row r="2305" spans="1:26" x14ac:dyDescent="0.25">
      <c r="A2305" s="34">
        <v>10</v>
      </c>
      <c r="B2305" s="31">
        <v>10</v>
      </c>
      <c r="C2305" s="4" t="s">
        <v>4268</v>
      </c>
      <c r="D2305" s="4" t="s">
        <v>4261</v>
      </c>
      <c r="E2305" s="4" t="s">
        <v>4253</v>
      </c>
      <c r="F2305" s="4" t="s">
        <v>3636</v>
      </c>
      <c r="G2305" s="4" t="s">
        <v>4269</v>
      </c>
      <c r="H2305" s="4" t="s">
        <v>245</v>
      </c>
      <c r="I2305" s="24">
        <v>1055.0999999999999</v>
      </c>
      <c r="J2305" s="24">
        <v>754.5</v>
      </c>
      <c r="K2305" s="24">
        <v>47.5</v>
      </c>
      <c r="L2305" s="24">
        <v>40</v>
      </c>
      <c r="M2305" s="24">
        <v>8</v>
      </c>
      <c r="N2305" s="24">
        <v>2.5</v>
      </c>
      <c r="O2305" s="24">
        <v>9</v>
      </c>
      <c r="P2305" s="24">
        <v>12.2</v>
      </c>
      <c r="Q2305" s="24">
        <v>10.9</v>
      </c>
      <c r="T2305" s="24">
        <v>168.5</v>
      </c>
      <c r="W2305" s="24">
        <v>2</v>
      </c>
      <c r="X2305" s="24">
        <f t="shared" si="82"/>
        <v>1055.0999999999999</v>
      </c>
      <c r="Y2305" s="8">
        <f t="shared" si="83"/>
        <v>0</v>
      </c>
      <c r="Z2305" s="4"/>
    </row>
    <row r="2306" spans="1:26" x14ac:dyDescent="0.25">
      <c r="A2306" s="34">
        <v>33</v>
      </c>
      <c r="B2306" s="31">
        <v>33</v>
      </c>
      <c r="C2306" s="4" t="s">
        <v>4304</v>
      </c>
      <c r="D2306" s="4" t="s">
        <v>4304</v>
      </c>
      <c r="E2306" s="4" t="s">
        <v>4253</v>
      </c>
      <c r="F2306" s="4" t="s">
        <v>3636</v>
      </c>
      <c r="G2306" s="4" t="s">
        <v>4305</v>
      </c>
      <c r="H2306" s="4" t="s">
        <v>1876</v>
      </c>
      <c r="I2306" s="24">
        <v>77.400000000000006</v>
      </c>
      <c r="J2306" s="24">
        <v>67.400000000000006</v>
      </c>
      <c r="O2306" s="24">
        <v>1</v>
      </c>
      <c r="P2306" s="24">
        <v>2</v>
      </c>
      <c r="Q2306" s="24">
        <v>4.5</v>
      </c>
      <c r="W2306" s="24">
        <v>2.5</v>
      </c>
      <c r="X2306" s="24">
        <f t="shared" si="82"/>
        <v>77.400000000000006</v>
      </c>
      <c r="Y2306" s="8">
        <f t="shared" si="83"/>
        <v>0</v>
      </c>
      <c r="Z2306" s="4"/>
    </row>
    <row r="2307" spans="1:26" x14ac:dyDescent="0.25">
      <c r="A2307" s="34">
        <v>31</v>
      </c>
      <c r="B2307" s="31">
        <v>31</v>
      </c>
      <c r="C2307" s="4" t="s">
        <v>4130</v>
      </c>
      <c r="D2307" s="4" t="s">
        <v>4295</v>
      </c>
      <c r="E2307" s="4" t="s">
        <v>4253</v>
      </c>
      <c r="F2307" s="4" t="s">
        <v>3636</v>
      </c>
      <c r="G2307" s="4" t="s">
        <v>4302</v>
      </c>
      <c r="H2307" s="4"/>
      <c r="I2307" s="24">
        <v>347.1</v>
      </c>
      <c r="J2307" s="24">
        <v>277.10000000000002</v>
      </c>
      <c r="K2307" s="24">
        <v>20.399999999999999</v>
      </c>
      <c r="L2307" s="24">
        <v>10</v>
      </c>
      <c r="N2307" s="24">
        <v>6.7</v>
      </c>
      <c r="O2307" s="24">
        <v>12.5</v>
      </c>
      <c r="P2307" s="24">
        <v>5.0999999999999996</v>
      </c>
      <c r="Q2307" s="24">
        <v>3.4</v>
      </c>
      <c r="T2307" s="24">
        <v>3.8</v>
      </c>
      <c r="W2307" s="24">
        <v>8.1</v>
      </c>
      <c r="X2307" s="24">
        <f t="shared" si="82"/>
        <v>347.1</v>
      </c>
      <c r="Y2307" s="8">
        <f t="shared" si="83"/>
        <v>0</v>
      </c>
      <c r="Z2307" s="4"/>
    </row>
    <row r="2308" spans="1:26" x14ac:dyDescent="0.25">
      <c r="A2308" s="34">
        <v>44</v>
      </c>
      <c r="B2308" s="31">
        <v>46</v>
      </c>
      <c r="C2308" s="4" t="s">
        <v>4323</v>
      </c>
      <c r="D2308" s="4" t="s">
        <v>4324</v>
      </c>
      <c r="E2308" s="4" t="s">
        <v>4253</v>
      </c>
      <c r="F2308" s="4" t="s">
        <v>3636</v>
      </c>
      <c r="G2308" s="4" t="s">
        <v>4325</v>
      </c>
      <c r="H2308" s="4"/>
      <c r="I2308" s="24">
        <v>179.9</v>
      </c>
      <c r="J2308" s="24">
        <v>126.1</v>
      </c>
      <c r="K2308" s="24">
        <v>15.9</v>
      </c>
      <c r="M2308" s="24">
        <v>1.7</v>
      </c>
      <c r="N2308" s="24">
        <v>2.7</v>
      </c>
      <c r="O2308" s="24">
        <v>13.3</v>
      </c>
      <c r="P2308" s="24">
        <v>16.7</v>
      </c>
      <c r="W2308" s="24">
        <v>3.5</v>
      </c>
      <c r="X2308" s="24">
        <f t="shared" si="82"/>
        <v>179.89999999999998</v>
      </c>
      <c r="Y2308" s="8">
        <f t="shared" si="83"/>
        <v>0</v>
      </c>
      <c r="Z2308" s="4"/>
    </row>
    <row r="2309" spans="1:26" ht="45" x14ac:dyDescent="0.25">
      <c r="A2309" s="34">
        <v>79</v>
      </c>
      <c r="B2309" s="31">
        <v>79</v>
      </c>
      <c r="C2309" s="4" t="s">
        <v>4380</v>
      </c>
      <c r="D2309" s="4" t="s">
        <v>490</v>
      </c>
      <c r="E2309" s="4" t="s">
        <v>4253</v>
      </c>
      <c r="F2309" s="4" t="s">
        <v>3636</v>
      </c>
      <c r="G2309" s="5" t="s">
        <v>15105</v>
      </c>
      <c r="H2309" s="4"/>
      <c r="I2309" s="24">
        <v>992.2</v>
      </c>
      <c r="J2309" s="24">
        <v>237.5</v>
      </c>
      <c r="K2309" s="24">
        <v>6.4</v>
      </c>
      <c r="L2309" s="24">
        <v>16.899999999999999</v>
      </c>
      <c r="N2309" s="24">
        <v>1.9</v>
      </c>
      <c r="O2309" s="24">
        <v>10.3</v>
      </c>
      <c r="P2309" s="24">
        <v>0.2</v>
      </c>
      <c r="T2309" s="24">
        <v>719</v>
      </c>
      <c r="X2309" s="24">
        <f t="shared" si="82"/>
        <v>992.2</v>
      </c>
      <c r="Y2309" s="8">
        <f t="shared" si="83"/>
        <v>0</v>
      </c>
      <c r="Z2309" s="4"/>
    </row>
    <row r="2310" spans="1:26" x14ac:dyDescent="0.25">
      <c r="A2310" s="34">
        <v>84</v>
      </c>
      <c r="B2310" s="31">
        <v>84</v>
      </c>
      <c r="C2310" s="4" t="s">
        <v>4388</v>
      </c>
      <c r="D2310" s="4" t="s">
        <v>4389</v>
      </c>
      <c r="E2310" s="4" t="s">
        <v>4253</v>
      </c>
      <c r="F2310" s="4" t="s">
        <v>3636</v>
      </c>
      <c r="G2310" s="5" t="s">
        <v>2041</v>
      </c>
      <c r="H2310" s="4"/>
      <c r="I2310" s="24">
        <v>165.7</v>
      </c>
      <c r="J2310" s="24">
        <v>130</v>
      </c>
      <c r="K2310" s="24">
        <v>19.3</v>
      </c>
      <c r="L2310" s="24">
        <v>1.6</v>
      </c>
      <c r="O2310" s="24">
        <v>6.8</v>
      </c>
      <c r="P2310" s="24">
        <v>4.3</v>
      </c>
      <c r="W2310" s="24">
        <v>3.7</v>
      </c>
      <c r="X2310" s="24">
        <f t="shared" si="82"/>
        <v>165.70000000000002</v>
      </c>
      <c r="Y2310" s="8">
        <f t="shared" si="83"/>
        <v>0</v>
      </c>
      <c r="Z2310" s="4"/>
    </row>
    <row r="2311" spans="1:26" x14ac:dyDescent="0.25">
      <c r="A2311" s="34">
        <v>40</v>
      </c>
      <c r="B2311" s="31">
        <v>40</v>
      </c>
      <c r="C2311" s="4" t="s">
        <v>4315</v>
      </c>
      <c r="D2311" s="4" t="s">
        <v>2030</v>
      </c>
      <c r="E2311" s="4" t="s">
        <v>4253</v>
      </c>
      <c r="F2311" s="4" t="s">
        <v>3636</v>
      </c>
      <c r="G2311" s="4" t="s">
        <v>4316</v>
      </c>
      <c r="H2311" s="4" t="s">
        <v>377</v>
      </c>
      <c r="I2311" s="24">
        <v>197.9</v>
      </c>
      <c r="J2311" s="24">
        <v>181.1</v>
      </c>
      <c r="K2311" s="24">
        <v>3.9</v>
      </c>
      <c r="L2311" s="24">
        <v>2.4</v>
      </c>
      <c r="M2311" s="24">
        <v>2</v>
      </c>
      <c r="O2311" s="24">
        <v>4.9000000000000004</v>
      </c>
      <c r="P2311" s="24">
        <v>0.5</v>
      </c>
      <c r="Q2311" s="24">
        <v>2.9</v>
      </c>
      <c r="W2311" s="24">
        <v>0.2</v>
      </c>
      <c r="X2311" s="24">
        <f t="shared" si="82"/>
        <v>197.9</v>
      </c>
      <c r="Y2311" s="8">
        <f t="shared" si="83"/>
        <v>0</v>
      </c>
      <c r="Z2311" s="4"/>
    </row>
    <row r="2312" spans="1:26" x14ac:dyDescent="0.25">
      <c r="A2312" s="34">
        <v>60</v>
      </c>
      <c r="B2312" s="31">
        <v>62</v>
      </c>
      <c r="C2312" s="4" t="s">
        <v>2533</v>
      </c>
      <c r="D2312" s="4" t="s">
        <v>4350</v>
      </c>
      <c r="E2312" s="4" t="s">
        <v>4253</v>
      </c>
      <c r="F2312" s="4" t="s">
        <v>3636</v>
      </c>
      <c r="G2312" s="4" t="s">
        <v>4351</v>
      </c>
      <c r="H2312" s="4" t="s">
        <v>277</v>
      </c>
      <c r="I2312" s="24">
        <v>555.1</v>
      </c>
      <c r="J2312" s="24">
        <v>451.7</v>
      </c>
      <c r="K2312" s="24">
        <v>5</v>
      </c>
      <c r="M2312" s="24">
        <v>4</v>
      </c>
      <c r="O2312" s="24">
        <v>15</v>
      </c>
      <c r="P2312" s="24">
        <v>10</v>
      </c>
      <c r="T2312" s="24">
        <v>65.400000000000006</v>
      </c>
      <c r="W2312" s="24">
        <v>4</v>
      </c>
      <c r="X2312" s="24">
        <f t="shared" si="82"/>
        <v>555.1</v>
      </c>
      <c r="Y2312" s="8">
        <f t="shared" si="83"/>
        <v>0</v>
      </c>
      <c r="Z2312" s="4"/>
    </row>
    <row r="2313" spans="1:26" x14ac:dyDescent="0.25">
      <c r="A2313" s="34">
        <v>64</v>
      </c>
      <c r="B2313" s="31">
        <v>64</v>
      </c>
      <c r="C2313" s="4" t="s">
        <v>4353</v>
      </c>
      <c r="D2313" s="4" t="s">
        <v>4354</v>
      </c>
      <c r="E2313" s="4" t="s">
        <v>4253</v>
      </c>
      <c r="F2313" s="4" t="s">
        <v>3636</v>
      </c>
      <c r="G2313" s="5" t="s">
        <v>4355</v>
      </c>
      <c r="H2313" s="4" t="s">
        <v>1988</v>
      </c>
      <c r="I2313" s="24">
        <v>179.9</v>
      </c>
      <c r="J2313" s="24">
        <v>143.80000000000001</v>
      </c>
      <c r="K2313" s="24">
        <v>8.6</v>
      </c>
      <c r="L2313" s="24">
        <v>1.6</v>
      </c>
      <c r="M2313" s="24">
        <v>5</v>
      </c>
      <c r="O2313" s="24">
        <v>9.5</v>
      </c>
      <c r="P2313" s="24">
        <v>1</v>
      </c>
      <c r="W2313" s="24">
        <v>10.4</v>
      </c>
      <c r="X2313" s="24">
        <f t="shared" si="82"/>
        <v>179.9</v>
      </c>
      <c r="Y2313" s="8">
        <f t="shared" si="83"/>
        <v>0</v>
      </c>
      <c r="Z2313" s="4"/>
    </row>
    <row r="2314" spans="1:26" x14ac:dyDescent="0.25">
      <c r="A2314" s="34">
        <v>13</v>
      </c>
      <c r="B2314" s="31">
        <v>13</v>
      </c>
      <c r="C2314" s="4" t="s">
        <v>4273</v>
      </c>
      <c r="D2314" s="4" t="s">
        <v>4271</v>
      </c>
      <c r="E2314" s="4" t="s">
        <v>4253</v>
      </c>
      <c r="F2314" s="4" t="s">
        <v>3636</v>
      </c>
      <c r="G2314" s="4" t="s">
        <v>1163</v>
      </c>
      <c r="H2314" s="4" t="s">
        <v>4274</v>
      </c>
      <c r="I2314" s="24">
        <v>492.5</v>
      </c>
      <c r="J2314" s="24">
        <v>395</v>
      </c>
      <c r="K2314" s="24">
        <v>6.2</v>
      </c>
      <c r="L2314" s="24">
        <v>5</v>
      </c>
      <c r="M2314" s="24">
        <v>1</v>
      </c>
      <c r="N2314" s="24">
        <v>10</v>
      </c>
      <c r="O2314" s="24">
        <v>8</v>
      </c>
      <c r="P2314" s="24">
        <v>1.1000000000000001</v>
      </c>
      <c r="Q2314" s="24">
        <v>25.8</v>
      </c>
      <c r="T2314" s="24">
        <v>38.4</v>
      </c>
      <c r="U2314" s="24">
        <v>2</v>
      </c>
      <c r="X2314" s="24">
        <f t="shared" si="82"/>
        <v>492.5</v>
      </c>
      <c r="Y2314" s="8">
        <f t="shared" si="83"/>
        <v>0</v>
      </c>
      <c r="Z2314" s="4"/>
    </row>
    <row r="2315" spans="1:26" x14ac:dyDescent="0.25">
      <c r="A2315" s="34">
        <v>12</v>
      </c>
      <c r="B2315" s="31">
        <v>12</v>
      </c>
      <c r="C2315" s="4" t="s">
        <v>4272</v>
      </c>
      <c r="D2315" s="4" t="s">
        <v>4271</v>
      </c>
      <c r="E2315" s="4" t="s">
        <v>4253</v>
      </c>
      <c r="F2315" s="4" t="s">
        <v>3636</v>
      </c>
      <c r="G2315" s="4" t="s">
        <v>803</v>
      </c>
      <c r="H2315" s="4" t="s">
        <v>3234</v>
      </c>
      <c r="I2315" s="24">
        <v>407.3</v>
      </c>
      <c r="J2315" s="24">
        <v>310.89999999999998</v>
      </c>
      <c r="K2315" s="24">
        <v>7.4</v>
      </c>
      <c r="L2315" s="24">
        <v>7.9</v>
      </c>
      <c r="M2315" s="24">
        <v>2</v>
      </c>
      <c r="N2315" s="24">
        <v>14</v>
      </c>
      <c r="O2315" s="24">
        <v>3.3</v>
      </c>
      <c r="P2315" s="24">
        <v>3.1</v>
      </c>
      <c r="Q2315" s="24">
        <v>6.3</v>
      </c>
      <c r="T2315" s="24">
        <v>50.6</v>
      </c>
      <c r="U2315" s="24">
        <v>1.8</v>
      </c>
      <c r="X2315" s="24">
        <f t="shared" si="82"/>
        <v>407.3</v>
      </c>
      <c r="Y2315" s="8">
        <f t="shared" si="83"/>
        <v>0</v>
      </c>
      <c r="Z2315" s="4"/>
    </row>
    <row r="2316" spans="1:26" x14ac:dyDescent="0.25">
      <c r="A2316" s="34">
        <v>74</v>
      </c>
      <c r="B2316" s="31">
        <v>74</v>
      </c>
      <c r="C2316" s="4" t="s">
        <v>4075</v>
      </c>
      <c r="D2316" s="4" t="s">
        <v>490</v>
      </c>
      <c r="E2316" s="4" t="s">
        <v>4253</v>
      </c>
      <c r="F2316" s="4" t="s">
        <v>3636</v>
      </c>
      <c r="G2316" s="5" t="s">
        <v>4370</v>
      </c>
      <c r="H2316" s="4"/>
      <c r="I2316" s="24">
        <v>77.900000000000006</v>
      </c>
      <c r="J2316" s="24">
        <v>66.599999999999994</v>
      </c>
      <c r="N2316" s="24">
        <v>1.5</v>
      </c>
      <c r="O2316" s="24">
        <v>4</v>
      </c>
      <c r="Q2316" s="24">
        <v>1.5</v>
      </c>
      <c r="T2316" s="24">
        <v>1.5</v>
      </c>
      <c r="W2316" s="24">
        <v>2.8</v>
      </c>
      <c r="X2316" s="24">
        <f t="shared" si="82"/>
        <v>77.899999999999991</v>
      </c>
      <c r="Y2316" s="8">
        <f t="shared" si="83"/>
        <v>0</v>
      </c>
      <c r="Z2316" s="4"/>
    </row>
    <row r="2317" spans="1:26" x14ac:dyDescent="0.25">
      <c r="A2317" s="34">
        <v>80</v>
      </c>
      <c r="B2317" s="31">
        <v>80</v>
      </c>
      <c r="C2317" s="4" t="s">
        <v>4381</v>
      </c>
      <c r="D2317" s="4" t="s">
        <v>490</v>
      </c>
      <c r="E2317" s="4" t="s">
        <v>4253</v>
      </c>
      <c r="F2317" s="4" t="s">
        <v>3636</v>
      </c>
      <c r="G2317" s="5"/>
      <c r="H2317" s="4"/>
      <c r="I2317" s="24">
        <v>82.8</v>
      </c>
      <c r="J2317" s="24">
        <v>49.6</v>
      </c>
      <c r="K2317" s="24">
        <v>17.399999999999999</v>
      </c>
      <c r="L2317" s="24">
        <v>7.2</v>
      </c>
      <c r="M2317" s="24">
        <v>5.6</v>
      </c>
      <c r="O2317" s="24">
        <v>1</v>
      </c>
      <c r="P2317" s="24">
        <v>1.4</v>
      </c>
      <c r="Q2317" s="24">
        <v>0.6</v>
      </c>
      <c r="X2317" s="24">
        <f t="shared" si="82"/>
        <v>82.8</v>
      </c>
      <c r="Y2317" s="8">
        <f t="shared" si="83"/>
        <v>0</v>
      </c>
      <c r="Z2317" s="4"/>
    </row>
    <row r="2318" spans="1:26" x14ac:dyDescent="0.25">
      <c r="A2318" s="34">
        <v>26</v>
      </c>
      <c r="B2318" s="31">
        <v>26</v>
      </c>
      <c r="C2318" s="4" t="s">
        <v>4436</v>
      </c>
      <c r="D2318" s="4" t="s">
        <v>4402</v>
      </c>
      <c r="E2318" s="4" t="s">
        <v>4394</v>
      </c>
      <c r="F2318" s="4" t="s">
        <v>3636</v>
      </c>
      <c r="G2318" s="4" t="s">
        <v>4437</v>
      </c>
      <c r="H2318" s="4" t="s">
        <v>960</v>
      </c>
      <c r="I2318" s="24">
        <v>1013.3</v>
      </c>
      <c r="J2318" s="24">
        <v>533.6</v>
      </c>
      <c r="K2318" s="24">
        <v>30.9</v>
      </c>
      <c r="L2318" s="24">
        <v>32.6</v>
      </c>
      <c r="O2318" s="24">
        <v>22.4</v>
      </c>
      <c r="P2318" s="24">
        <v>50.2</v>
      </c>
      <c r="Q2318" s="24">
        <v>6.9</v>
      </c>
      <c r="R2318" s="24">
        <v>16.899999999999999</v>
      </c>
      <c r="S2318" s="24">
        <v>6.3</v>
      </c>
      <c r="T2318" s="24">
        <v>313.5</v>
      </c>
      <c r="X2318" s="24">
        <f t="shared" si="82"/>
        <v>1013.3</v>
      </c>
      <c r="Y2318" s="8">
        <f t="shared" si="83"/>
        <v>0</v>
      </c>
      <c r="Z2318" s="4"/>
    </row>
    <row r="2319" spans="1:26" x14ac:dyDescent="0.25">
      <c r="A2319" s="34">
        <v>28</v>
      </c>
      <c r="B2319" s="31">
        <v>28</v>
      </c>
      <c r="C2319" s="4" t="s">
        <v>4438</v>
      </c>
      <c r="D2319" s="4" t="s">
        <v>4400</v>
      </c>
      <c r="E2319" s="4" t="s">
        <v>4394</v>
      </c>
      <c r="F2319" s="4" t="s">
        <v>3636</v>
      </c>
      <c r="G2319" s="4" t="s">
        <v>15359</v>
      </c>
      <c r="H2319" s="4" t="s">
        <v>391</v>
      </c>
      <c r="I2319" s="24">
        <v>350.2</v>
      </c>
      <c r="J2319" s="24">
        <v>284.3</v>
      </c>
      <c r="K2319" s="24">
        <v>15.6</v>
      </c>
      <c r="M2319" s="24">
        <v>2.1</v>
      </c>
      <c r="O2319" s="24">
        <v>7.3</v>
      </c>
      <c r="P2319" s="24">
        <v>0.2</v>
      </c>
      <c r="Q2319" s="24">
        <v>4.5999999999999996</v>
      </c>
      <c r="R2319" s="24">
        <v>3.6</v>
      </c>
      <c r="S2319" s="24">
        <v>0.2</v>
      </c>
      <c r="T2319" s="24">
        <v>32.299999999999997</v>
      </c>
      <c r="X2319" s="24">
        <f t="shared" si="82"/>
        <v>350.2000000000001</v>
      </c>
      <c r="Y2319" s="8">
        <f t="shared" si="83"/>
        <v>0</v>
      </c>
      <c r="Z2319" s="4"/>
    </row>
    <row r="2320" spans="1:26" x14ac:dyDescent="0.25">
      <c r="A2320" s="34">
        <v>23</v>
      </c>
      <c r="B2320" s="31">
        <v>23</v>
      </c>
      <c r="C2320" s="4" t="s">
        <v>4432</v>
      </c>
      <c r="D2320" s="4" t="s">
        <v>4416</v>
      </c>
      <c r="E2320" s="4" t="s">
        <v>4394</v>
      </c>
      <c r="F2320" s="4" t="s">
        <v>3636</v>
      </c>
      <c r="G2320" s="4" t="s">
        <v>15360</v>
      </c>
      <c r="H2320" s="4" t="s">
        <v>358</v>
      </c>
      <c r="I2320" s="24">
        <v>328.6</v>
      </c>
      <c r="J2320" s="24">
        <v>159.5</v>
      </c>
      <c r="K2320" s="24">
        <v>16</v>
      </c>
      <c r="N2320" s="24">
        <v>0.5</v>
      </c>
      <c r="O2320" s="24">
        <v>2</v>
      </c>
      <c r="R2320" s="24">
        <v>5.6</v>
      </c>
      <c r="T2320" s="24">
        <v>145</v>
      </c>
      <c r="X2320" s="24">
        <f t="shared" si="82"/>
        <v>328.6</v>
      </c>
      <c r="Y2320" s="8">
        <f t="shared" si="83"/>
        <v>0</v>
      </c>
      <c r="Z2320" s="11"/>
    </row>
    <row r="2321" spans="1:26" x14ac:dyDescent="0.25">
      <c r="A2321" s="34">
        <v>15</v>
      </c>
      <c r="B2321" s="31">
        <v>15</v>
      </c>
      <c r="C2321" s="4" t="s">
        <v>4404</v>
      </c>
      <c r="D2321" s="4" t="s">
        <v>4404</v>
      </c>
      <c r="E2321" s="4" t="s">
        <v>4394</v>
      </c>
      <c r="F2321" s="4" t="s">
        <v>3636</v>
      </c>
      <c r="G2321" s="4" t="s">
        <v>15361</v>
      </c>
      <c r="H2321" s="4" t="s">
        <v>237</v>
      </c>
      <c r="I2321" s="24">
        <v>464.4</v>
      </c>
      <c r="J2321" s="24">
        <v>245</v>
      </c>
      <c r="K2321" s="24">
        <v>36.200000000000003</v>
      </c>
      <c r="L2321" s="24">
        <v>13.4</v>
      </c>
      <c r="N2321" s="24">
        <v>3.5</v>
      </c>
      <c r="O2321" s="24">
        <v>7.3</v>
      </c>
      <c r="P2321" s="24">
        <v>62.5</v>
      </c>
      <c r="Q2321" s="24">
        <v>1.9</v>
      </c>
      <c r="R2321" s="24">
        <v>7.8</v>
      </c>
      <c r="S2321" s="24">
        <v>3.1</v>
      </c>
      <c r="T2321" s="24">
        <v>83.7</v>
      </c>
      <c r="X2321" s="24">
        <f t="shared" si="82"/>
        <v>464.4</v>
      </c>
      <c r="Y2321" s="8">
        <f t="shared" si="83"/>
        <v>0</v>
      </c>
      <c r="Z2321" s="11"/>
    </row>
    <row r="2322" spans="1:26" x14ac:dyDescent="0.25">
      <c r="A2322" s="34">
        <v>4</v>
      </c>
      <c r="B2322" s="31">
        <v>4</v>
      </c>
      <c r="C2322" s="4" t="s">
        <v>4402</v>
      </c>
      <c r="D2322" s="4" t="s">
        <v>4402</v>
      </c>
      <c r="E2322" s="4" t="s">
        <v>4394</v>
      </c>
      <c r="F2322" s="4" t="s">
        <v>3636</v>
      </c>
      <c r="G2322" s="4" t="s">
        <v>3425</v>
      </c>
      <c r="H2322" s="4" t="s">
        <v>2658</v>
      </c>
      <c r="I2322" s="24">
        <v>2310.9</v>
      </c>
      <c r="J2322" s="24">
        <v>77.400000000000006</v>
      </c>
      <c r="K2322" s="24">
        <v>22.3</v>
      </c>
      <c r="L2322" s="24">
        <v>5.9</v>
      </c>
      <c r="N2322" s="24">
        <v>13.5</v>
      </c>
      <c r="O2322" s="24">
        <v>6.9</v>
      </c>
      <c r="P2322" s="24">
        <v>72.900000000000006</v>
      </c>
      <c r="Q2322" s="24">
        <v>1.4</v>
      </c>
      <c r="R2322" s="24">
        <v>3.1</v>
      </c>
      <c r="T2322" s="24">
        <v>2107.5</v>
      </c>
      <c r="X2322" s="24">
        <f t="shared" si="82"/>
        <v>2310.9</v>
      </c>
      <c r="Y2322" s="8">
        <f t="shared" si="83"/>
        <v>0</v>
      </c>
      <c r="Z2322" s="4"/>
    </row>
    <row r="2323" spans="1:26" x14ac:dyDescent="0.25">
      <c r="A2323" s="34">
        <v>2</v>
      </c>
      <c r="B2323" s="31">
        <v>2</v>
      </c>
      <c r="C2323" s="4" t="s">
        <v>4396</v>
      </c>
      <c r="D2323" s="4" t="s">
        <v>4397</v>
      </c>
      <c r="E2323" s="4" t="s">
        <v>4394</v>
      </c>
      <c r="F2323" s="4" t="s">
        <v>3636</v>
      </c>
      <c r="G2323" s="4" t="s">
        <v>4398</v>
      </c>
      <c r="H2323" s="4" t="s">
        <v>429</v>
      </c>
      <c r="I2323" s="24">
        <v>737.6</v>
      </c>
      <c r="J2323" s="24">
        <v>270.10000000000002</v>
      </c>
      <c r="K2323" s="24">
        <v>62.3</v>
      </c>
      <c r="M2323" s="24">
        <v>0.7</v>
      </c>
      <c r="N2323" s="24">
        <v>2</v>
      </c>
      <c r="O2323" s="24">
        <v>6.2</v>
      </c>
      <c r="P2323" s="24">
        <v>94.2</v>
      </c>
      <c r="Q2323" s="24">
        <v>16.2</v>
      </c>
      <c r="R2323" s="24">
        <v>7.5</v>
      </c>
      <c r="T2323" s="24">
        <v>278.39999999999998</v>
      </c>
      <c r="X2323" s="24">
        <f t="shared" si="82"/>
        <v>737.59999999999991</v>
      </c>
      <c r="Y2323" s="8">
        <f t="shared" si="83"/>
        <v>0</v>
      </c>
      <c r="Z2323" s="4"/>
    </row>
    <row r="2324" spans="1:26" x14ac:dyDescent="0.25">
      <c r="A2324" s="34">
        <v>8</v>
      </c>
      <c r="B2324" s="31">
        <v>8</v>
      </c>
      <c r="C2324" s="4" t="s">
        <v>4410</v>
      </c>
      <c r="D2324" s="4" t="s">
        <v>4411</v>
      </c>
      <c r="E2324" s="4" t="s">
        <v>4394</v>
      </c>
      <c r="F2324" s="4" t="s">
        <v>3636</v>
      </c>
      <c r="G2324" s="4" t="s">
        <v>4398</v>
      </c>
      <c r="H2324" s="4" t="s">
        <v>277</v>
      </c>
      <c r="I2324" s="24">
        <v>415.5</v>
      </c>
      <c r="J2324" s="24">
        <v>242.5</v>
      </c>
      <c r="K2324" s="24">
        <v>17.899999999999999</v>
      </c>
      <c r="M2324" s="24">
        <v>1</v>
      </c>
      <c r="N2324" s="24">
        <v>1</v>
      </c>
      <c r="O2324" s="24">
        <v>4</v>
      </c>
      <c r="P2324" s="24">
        <v>10</v>
      </c>
      <c r="Q2324" s="24">
        <v>24</v>
      </c>
      <c r="R2324" s="24">
        <v>3.1</v>
      </c>
      <c r="T2324" s="24">
        <v>112</v>
      </c>
      <c r="X2324" s="24">
        <f t="shared" si="82"/>
        <v>415.5</v>
      </c>
      <c r="Y2324" s="8">
        <f t="shared" si="83"/>
        <v>0</v>
      </c>
      <c r="Z2324" s="4"/>
    </row>
    <row r="2325" spans="1:26" x14ac:dyDescent="0.25">
      <c r="A2325" s="34">
        <v>21</v>
      </c>
      <c r="B2325" s="31">
        <v>21</v>
      </c>
      <c r="C2325" s="4" t="s">
        <v>1791</v>
      </c>
      <c r="D2325" s="4" t="s">
        <v>4428</v>
      </c>
      <c r="E2325" s="4" t="s">
        <v>4394</v>
      </c>
      <c r="F2325" s="4" t="s">
        <v>3636</v>
      </c>
      <c r="G2325" s="4" t="s">
        <v>4398</v>
      </c>
      <c r="H2325" s="4" t="s">
        <v>265</v>
      </c>
      <c r="I2325" s="24">
        <v>968.7</v>
      </c>
      <c r="J2325" s="24">
        <v>568.5</v>
      </c>
      <c r="K2325" s="24">
        <v>54.7</v>
      </c>
      <c r="L2325" s="24">
        <v>9.9</v>
      </c>
      <c r="M2325" s="24">
        <v>1</v>
      </c>
      <c r="N2325" s="24">
        <v>3</v>
      </c>
      <c r="O2325" s="24">
        <v>3</v>
      </c>
      <c r="P2325" s="24">
        <v>5.5</v>
      </c>
      <c r="Q2325" s="24">
        <v>2</v>
      </c>
      <c r="R2325" s="24">
        <v>11.3</v>
      </c>
      <c r="S2325" s="24">
        <v>1.8</v>
      </c>
      <c r="T2325" s="24">
        <v>308</v>
      </c>
      <c r="X2325" s="24">
        <f t="shared" si="82"/>
        <v>968.69999999999993</v>
      </c>
      <c r="Y2325" s="8">
        <f t="shared" si="83"/>
        <v>0</v>
      </c>
      <c r="Z2325" s="4"/>
    </row>
    <row r="2326" spans="1:26" x14ac:dyDescent="0.25">
      <c r="A2326" s="34">
        <v>5</v>
      </c>
      <c r="B2326" s="31">
        <v>5</v>
      </c>
      <c r="C2326" s="4" t="s">
        <v>4403</v>
      </c>
      <c r="D2326" s="4" t="s">
        <v>4404</v>
      </c>
      <c r="E2326" s="4" t="s">
        <v>4394</v>
      </c>
      <c r="F2326" s="4" t="s">
        <v>3636</v>
      </c>
      <c r="G2326" s="4" t="s">
        <v>4405</v>
      </c>
      <c r="H2326" s="4" t="s">
        <v>3257</v>
      </c>
      <c r="I2326" s="24">
        <v>84.6</v>
      </c>
      <c r="J2326" s="24">
        <v>69.599999999999994</v>
      </c>
      <c r="Q2326" s="24">
        <v>12.4</v>
      </c>
      <c r="R2326" s="24">
        <v>2.6</v>
      </c>
      <c r="X2326" s="24">
        <f t="shared" si="82"/>
        <v>84.6</v>
      </c>
      <c r="Y2326" s="8">
        <f t="shared" si="83"/>
        <v>0</v>
      </c>
      <c r="Z2326" s="4"/>
    </row>
    <row r="2327" spans="1:26" x14ac:dyDescent="0.25">
      <c r="A2327" s="34">
        <v>22</v>
      </c>
      <c r="B2327" s="31">
        <v>22</v>
      </c>
      <c r="C2327" s="4" t="s">
        <v>4429</v>
      </c>
      <c r="D2327" s="4" t="s">
        <v>4430</v>
      </c>
      <c r="E2327" s="4" t="s">
        <v>4394</v>
      </c>
      <c r="F2327" s="4" t="s">
        <v>3636</v>
      </c>
      <c r="G2327" s="4" t="s">
        <v>15362</v>
      </c>
      <c r="H2327" s="4" t="s">
        <v>4431</v>
      </c>
      <c r="I2327" s="24">
        <v>251.6</v>
      </c>
      <c r="J2327" s="24">
        <v>164.5</v>
      </c>
      <c r="K2327" s="24">
        <v>45.2</v>
      </c>
      <c r="M2327" s="24">
        <v>2</v>
      </c>
      <c r="N2327" s="24">
        <v>1.9</v>
      </c>
      <c r="O2327" s="24">
        <v>12.1</v>
      </c>
      <c r="Q2327" s="24">
        <v>1.1000000000000001</v>
      </c>
      <c r="R2327" s="24">
        <v>2.2000000000000002</v>
      </c>
      <c r="T2327" s="24">
        <v>22.6</v>
      </c>
      <c r="X2327" s="24">
        <f t="shared" si="82"/>
        <v>251.59999999999997</v>
      </c>
      <c r="Y2327" s="8">
        <f t="shared" si="83"/>
        <v>0</v>
      </c>
      <c r="Z2327" s="4"/>
    </row>
    <row r="2328" spans="1:26" x14ac:dyDescent="0.25">
      <c r="A2328" s="34">
        <v>25</v>
      </c>
      <c r="B2328" s="31">
        <v>25</v>
      </c>
      <c r="C2328" s="4" t="s">
        <v>4435</v>
      </c>
      <c r="D2328" s="4" t="s">
        <v>4404</v>
      </c>
      <c r="E2328" s="4" t="s">
        <v>4394</v>
      </c>
      <c r="F2328" s="4" t="s">
        <v>3636</v>
      </c>
      <c r="G2328" s="4" t="s">
        <v>15363</v>
      </c>
      <c r="H2328" s="4" t="s">
        <v>39</v>
      </c>
      <c r="I2328" s="24">
        <v>833.7</v>
      </c>
      <c r="J2328" s="24">
        <v>391.6</v>
      </c>
      <c r="K2328" s="24">
        <v>38.799999999999997</v>
      </c>
      <c r="M2328" s="24">
        <v>3</v>
      </c>
      <c r="N2328" s="24">
        <v>5.5</v>
      </c>
      <c r="P2328" s="24">
        <v>5</v>
      </c>
      <c r="Q2328" s="24">
        <v>8.8000000000000007</v>
      </c>
      <c r="R2328" s="24">
        <v>11</v>
      </c>
      <c r="T2328" s="24">
        <v>370</v>
      </c>
      <c r="X2328" s="24">
        <f t="shared" si="82"/>
        <v>833.7</v>
      </c>
      <c r="Y2328" s="8">
        <f t="shared" si="83"/>
        <v>0</v>
      </c>
      <c r="Z2328" s="4"/>
    </row>
    <row r="2329" spans="1:26" x14ac:dyDescent="0.25">
      <c r="A2329" s="34">
        <v>16</v>
      </c>
      <c r="B2329" s="31">
        <v>16</v>
      </c>
      <c r="C2329" s="4" t="s">
        <v>4420</v>
      </c>
      <c r="D2329" s="4" t="s">
        <v>4397</v>
      </c>
      <c r="E2329" s="4" t="s">
        <v>4394</v>
      </c>
      <c r="F2329" s="4" t="s">
        <v>3636</v>
      </c>
      <c r="G2329" s="4" t="s">
        <v>4421</v>
      </c>
      <c r="H2329" s="4" t="s">
        <v>328</v>
      </c>
      <c r="I2329" s="24">
        <v>100.1</v>
      </c>
      <c r="J2329" s="24">
        <v>80.8</v>
      </c>
      <c r="O2329" s="24">
        <v>0.8</v>
      </c>
      <c r="Q2329" s="24">
        <v>17</v>
      </c>
      <c r="R2329" s="24">
        <v>1.5</v>
      </c>
      <c r="X2329" s="24">
        <f t="shared" si="82"/>
        <v>100.1</v>
      </c>
      <c r="Y2329" s="8">
        <f t="shared" si="83"/>
        <v>0</v>
      </c>
      <c r="Z2329" s="4"/>
    </row>
    <row r="2330" spans="1:26" x14ac:dyDescent="0.25">
      <c r="A2330" s="34">
        <v>18</v>
      </c>
      <c r="B2330" s="31">
        <v>18</v>
      </c>
      <c r="C2330" s="4" t="s">
        <v>4423</v>
      </c>
      <c r="D2330" s="4" t="s">
        <v>4412</v>
      </c>
      <c r="E2330" s="4" t="s">
        <v>4394</v>
      </c>
      <c r="F2330" s="4" t="s">
        <v>3636</v>
      </c>
      <c r="G2330" s="4" t="s">
        <v>15364</v>
      </c>
      <c r="H2330" s="4" t="s">
        <v>358</v>
      </c>
      <c r="I2330" s="24">
        <v>762</v>
      </c>
      <c r="J2330" s="24">
        <v>282</v>
      </c>
      <c r="K2330" s="24">
        <v>44</v>
      </c>
      <c r="L2330" s="24">
        <v>22</v>
      </c>
      <c r="N2330" s="24">
        <v>77</v>
      </c>
      <c r="O2330" s="24">
        <v>5</v>
      </c>
      <c r="P2330" s="24">
        <v>202</v>
      </c>
      <c r="Q2330" s="24">
        <v>46</v>
      </c>
      <c r="T2330" s="24">
        <v>84</v>
      </c>
      <c r="X2330" s="24">
        <f t="shared" si="82"/>
        <v>762</v>
      </c>
      <c r="Y2330" s="8">
        <f t="shared" si="83"/>
        <v>0</v>
      </c>
      <c r="Z2330" s="4"/>
    </row>
    <row r="2331" spans="1:26" x14ac:dyDescent="0.25">
      <c r="A2331" s="34">
        <v>30</v>
      </c>
      <c r="B2331" s="31">
        <v>33</v>
      </c>
      <c r="C2331" s="4" t="s">
        <v>4439</v>
      </c>
      <c r="D2331" s="4" t="s">
        <v>4400</v>
      </c>
      <c r="E2331" s="4" t="s">
        <v>4394</v>
      </c>
      <c r="F2331" s="4" t="s">
        <v>3636</v>
      </c>
      <c r="G2331" s="4" t="s">
        <v>4440</v>
      </c>
      <c r="H2331" s="4" t="s">
        <v>4441</v>
      </c>
      <c r="I2331" s="24">
        <v>113.5</v>
      </c>
      <c r="J2331" s="24">
        <v>34.200000000000003</v>
      </c>
      <c r="K2331" s="24">
        <v>33.5</v>
      </c>
      <c r="L2331" s="24">
        <v>22.7</v>
      </c>
      <c r="M2331" s="24">
        <v>0.5</v>
      </c>
      <c r="N2331" s="24">
        <v>2.9</v>
      </c>
      <c r="O2331" s="24">
        <v>1</v>
      </c>
      <c r="Q2331" s="24">
        <v>3.6</v>
      </c>
      <c r="T2331" s="24">
        <v>15.1</v>
      </c>
      <c r="X2331" s="24">
        <f t="shared" si="82"/>
        <v>113.5</v>
      </c>
      <c r="Y2331" s="8">
        <f t="shared" si="83"/>
        <v>0</v>
      </c>
      <c r="Z2331" s="4"/>
    </row>
    <row r="2332" spans="1:26" x14ac:dyDescent="0.25">
      <c r="A2332" s="34">
        <v>17</v>
      </c>
      <c r="B2332" s="31">
        <v>17</v>
      </c>
      <c r="C2332" s="4" t="s">
        <v>4422</v>
      </c>
      <c r="D2332" s="4" t="s">
        <v>4412</v>
      </c>
      <c r="E2332" s="4" t="s">
        <v>4394</v>
      </c>
      <c r="F2332" s="4" t="s">
        <v>3636</v>
      </c>
      <c r="G2332" s="4" t="s">
        <v>15365</v>
      </c>
      <c r="H2332" s="4" t="s">
        <v>5</v>
      </c>
      <c r="I2332" s="24">
        <v>603.9</v>
      </c>
      <c r="J2332" s="24">
        <v>240.7</v>
      </c>
      <c r="K2332" s="24">
        <v>18.899999999999999</v>
      </c>
      <c r="L2332" s="24">
        <v>18</v>
      </c>
      <c r="N2332" s="24">
        <v>3</v>
      </c>
      <c r="O2332" s="24">
        <v>32.4</v>
      </c>
      <c r="P2332" s="24">
        <v>143.1</v>
      </c>
      <c r="Q2332" s="24">
        <v>2</v>
      </c>
      <c r="T2332" s="24">
        <v>145.80000000000001</v>
      </c>
      <c r="X2332" s="24">
        <f t="shared" si="82"/>
        <v>603.89999999999986</v>
      </c>
      <c r="Y2332" s="8">
        <f t="shared" si="83"/>
        <v>0</v>
      </c>
      <c r="Z2332" s="4"/>
    </row>
    <row r="2333" spans="1:26" x14ac:dyDescent="0.25">
      <c r="A2333" s="34">
        <v>9</v>
      </c>
      <c r="B2333" s="31">
        <v>9</v>
      </c>
      <c r="C2333" s="4" t="s">
        <v>4340</v>
      </c>
      <c r="D2333" s="4" t="s">
        <v>4412</v>
      </c>
      <c r="E2333" s="4" t="s">
        <v>4394</v>
      </c>
      <c r="F2333" s="4" t="s">
        <v>3636</v>
      </c>
      <c r="G2333" s="4" t="s">
        <v>15366</v>
      </c>
      <c r="H2333" s="4" t="s">
        <v>292</v>
      </c>
      <c r="I2333" s="24">
        <v>259.60000000000002</v>
      </c>
      <c r="J2333" s="24">
        <v>133</v>
      </c>
      <c r="K2333" s="24">
        <v>20</v>
      </c>
      <c r="L2333" s="24">
        <v>4</v>
      </c>
      <c r="M2333" s="24">
        <v>1</v>
      </c>
      <c r="N2333" s="24">
        <v>2</v>
      </c>
      <c r="O2333" s="24">
        <v>1</v>
      </c>
      <c r="P2333" s="24">
        <v>55.5</v>
      </c>
      <c r="Q2333" s="24">
        <v>13.1</v>
      </c>
      <c r="R2333" s="24">
        <v>2</v>
      </c>
      <c r="T2333" s="24">
        <v>28</v>
      </c>
      <c r="X2333" s="24">
        <f t="shared" si="82"/>
        <v>259.60000000000002</v>
      </c>
      <c r="Y2333" s="8">
        <f t="shared" si="83"/>
        <v>0</v>
      </c>
      <c r="Z2333" s="4"/>
    </row>
    <row r="2334" spans="1:26" x14ac:dyDescent="0.25">
      <c r="A2334" s="34">
        <v>27</v>
      </c>
      <c r="B2334" s="31">
        <v>27</v>
      </c>
      <c r="C2334" s="4" t="s">
        <v>4436</v>
      </c>
      <c r="D2334" s="4" t="s">
        <v>4397</v>
      </c>
      <c r="E2334" s="4" t="s">
        <v>4394</v>
      </c>
      <c r="F2334" s="4" t="s">
        <v>3636</v>
      </c>
      <c r="G2334" s="4" t="s">
        <v>60</v>
      </c>
      <c r="H2334" s="4"/>
      <c r="I2334" s="24">
        <v>760</v>
      </c>
      <c r="J2334" s="24">
        <v>407</v>
      </c>
      <c r="K2334" s="24">
        <v>74.5</v>
      </c>
      <c r="M2334" s="24">
        <v>1</v>
      </c>
      <c r="N2334" s="24">
        <v>2.5</v>
      </c>
      <c r="R2334" s="24">
        <v>8.5</v>
      </c>
      <c r="S2334" s="24">
        <v>2.5</v>
      </c>
      <c r="T2334" s="24">
        <v>264</v>
      </c>
      <c r="X2334" s="24">
        <f t="shared" si="82"/>
        <v>760</v>
      </c>
      <c r="Y2334" s="8">
        <f t="shared" si="83"/>
        <v>0</v>
      </c>
      <c r="Z2334" s="4"/>
    </row>
    <row r="2335" spans="1:26" x14ac:dyDescent="0.25">
      <c r="A2335" s="34">
        <v>29</v>
      </c>
      <c r="B2335" s="31">
        <v>29</v>
      </c>
      <c r="C2335" s="4" t="s">
        <v>4397</v>
      </c>
      <c r="D2335" s="4" t="s">
        <v>4397</v>
      </c>
      <c r="E2335" s="4" t="s">
        <v>4394</v>
      </c>
      <c r="F2335" s="4" t="s">
        <v>3636</v>
      </c>
      <c r="G2335" s="4" t="s">
        <v>3981</v>
      </c>
      <c r="H2335" s="4" t="s">
        <v>245</v>
      </c>
      <c r="I2335" s="24">
        <v>1653.6</v>
      </c>
      <c r="J2335" s="24">
        <v>961.4</v>
      </c>
      <c r="K2335" s="24">
        <v>133</v>
      </c>
      <c r="N2335" s="24">
        <v>6</v>
      </c>
      <c r="O2335" s="24">
        <v>10.5</v>
      </c>
      <c r="Q2335" s="24">
        <v>6.2</v>
      </c>
      <c r="R2335" s="24">
        <v>32.6</v>
      </c>
      <c r="T2335" s="24">
        <v>503.9</v>
      </c>
      <c r="X2335" s="24">
        <f t="shared" si="82"/>
        <v>1653.6</v>
      </c>
      <c r="Y2335" s="8">
        <f t="shared" si="83"/>
        <v>0</v>
      </c>
      <c r="Z2335" s="4"/>
    </row>
    <row r="2336" spans="1:26" x14ac:dyDescent="0.25">
      <c r="A2336" s="34">
        <v>7</v>
      </c>
      <c r="B2336" s="31">
        <v>7</v>
      </c>
      <c r="C2336" s="4" t="s">
        <v>4407</v>
      </c>
      <c r="D2336" s="4" t="s">
        <v>4407</v>
      </c>
      <c r="E2336" s="4" t="s">
        <v>4394</v>
      </c>
      <c r="F2336" s="4" t="s">
        <v>3636</v>
      </c>
      <c r="G2336" s="4" t="s">
        <v>4409</v>
      </c>
      <c r="H2336" s="4" t="s">
        <v>277</v>
      </c>
      <c r="I2336" s="24">
        <v>598.1</v>
      </c>
      <c r="J2336" s="24">
        <v>240.8</v>
      </c>
      <c r="K2336" s="24">
        <v>30.9</v>
      </c>
      <c r="L2336" s="24">
        <v>33.200000000000003</v>
      </c>
      <c r="N2336" s="24">
        <v>3.5</v>
      </c>
      <c r="O2336" s="24">
        <v>3</v>
      </c>
      <c r="P2336" s="24">
        <v>102.6</v>
      </c>
      <c r="Q2336" s="24">
        <v>7.7</v>
      </c>
      <c r="R2336" s="24">
        <v>7.4</v>
      </c>
      <c r="T2336" s="24">
        <v>169</v>
      </c>
      <c r="X2336" s="24">
        <f t="shared" si="82"/>
        <v>598.09999999999991</v>
      </c>
      <c r="Y2336" s="8">
        <f t="shared" si="83"/>
        <v>0</v>
      </c>
      <c r="Z2336" s="4"/>
    </row>
    <row r="2337" spans="1:26" x14ac:dyDescent="0.25">
      <c r="A2337" s="34">
        <v>19</v>
      </c>
      <c r="B2337" s="31">
        <v>19</v>
      </c>
      <c r="C2337" s="4" t="s">
        <v>4393</v>
      </c>
      <c r="D2337" s="4" t="s">
        <v>4393</v>
      </c>
      <c r="E2337" s="4" t="s">
        <v>4394</v>
      </c>
      <c r="F2337" s="4" t="s">
        <v>3636</v>
      </c>
      <c r="G2337" s="4" t="s">
        <v>4424</v>
      </c>
      <c r="H2337" s="4" t="s">
        <v>4425</v>
      </c>
      <c r="I2337" s="24">
        <v>741.6</v>
      </c>
      <c r="J2337" s="24">
        <v>172.6</v>
      </c>
      <c r="K2337" s="24">
        <v>78.7</v>
      </c>
      <c r="L2337" s="24">
        <v>22.7</v>
      </c>
      <c r="M2337" s="24">
        <v>9.4</v>
      </c>
      <c r="O2337" s="24">
        <v>2.6</v>
      </c>
      <c r="P2337" s="24">
        <v>121.4</v>
      </c>
      <c r="Q2337" s="24">
        <v>4.2</v>
      </c>
      <c r="R2337" s="24">
        <v>8.4</v>
      </c>
      <c r="S2337" s="24">
        <v>3.1</v>
      </c>
      <c r="T2337" s="24">
        <v>318.5</v>
      </c>
      <c r="X2337" s="24">
        <f t="shared" ref="X2337:X2398" si="84">SUM(J2337:W2337)</f>
        <v>741.59999999999991</v>
      </c>
      <c r="Y2337" s="8">
        <f t="shared" ref="Y2337:Y2398" si="85">I2337-X2337</f>
        <v>0</v>
      </c>
      <c r="Z2337" s="4"/>
    </row>
    <row r="2338" spans="1:26" x14ac:dyDescent="0.25">
      <c r="A2338" s="34">
        <v>24</v>
      </c>
      <c r="B2338" s="31">
        <v>24</v>
      </c>
      <c r="C2338" s="4" t="s">
        <v>4433</v>
      </c>
      <c r="D2338" s="4" t="s">
        <v>4416</v>
      </c>
      <c r="E2338" s="4" t="s">
        <v>4394</v>
      </c>
      <c r="F2338" s="4" t="s">
        <v>3636</v>
      </c>
      <c r="G2338" s="4" t="s">
        <v>4434</v>
      </c>
      <c r="H2338" s="4" t="s">
        <v>245</v>
      </c>
      <c r="I2338" s="24">
        <v>268.39999999999998</v>
      </c>
      <c r="J2338" s="24">
        <v>118</v>
      </c>
      <c r="K2338" s="24">
        <v>27.5</v>
      </c>
      <c r="O2338" s="24">
        <v>6.8</v>
      </c>
      <c r="R2338" s="24">
        <v>2.6</v>
      </c>
      <c r="S2338" s="24">
        <v>0.6</v>
      </c>
      <c r="T2338" s="24">
        <v>112.9</v>
      </c>
      <c r="X2338" s="24">
        <f t="shared" si="84"/>
        <v>268.39999999999998</v>
      </c>
      <c r="Y2338" s="8">
        <f t="shared" si="85"/>
        <v>0</v>
      </c>
      <c r="Z2338" s="4"/>
    </row>
    <row r="2339" spans="1:26" x14ac:dyDescent="0.25">
      <c r="A2339" s="34">
        <v>12</v>
      </c>
      <c r="B2339" s="31">
        <v>12</v>
      </c>
      <c r="C2339" s="4" t="s">
        <v>4415</v>
      </c>
      <c r="D2339" s="4" t="s">
        <v>4416</v>
      </c>
      <c r="E2339" s="4" t="s">
        <v>4394</v>
      </c>
      <c r="F2339" s="4" t="s">
        <v>3636</v>
      </c>
      <c r="G2339" s="4" t="s">
        <v>45</v>
      </c>
      <c r="H2339" s="4"/>
      <c r="I2339" s="24">
        <v>204.6</v>
      </c>
      <c r="J2339" s="24">
        <v>186.9</v>
      </c>
      <c r="K2339" s="24">
        <v>14.3</v>
      </c>
      <c r="R2339" s="24">
        <v>3.4</v>
      </c>
      <c r="X2339" s="24">
        <f t="shared" si="84"/>
        <v>204.60000000000002</v>
      </c>
      <c r="Y2339" s="8">
        <f t="shared" si="85"/>
        <v>0</v>
      </c>
      <c r="Z2339" s="4"/>
    </row>
    <row r="2340" spans="1:26" x14ac:dyDescent="0.25">
      <c r="A2340" s="34">
        <v>3</v>
      </c>
      <c r="B2340" s="31">
        <v>3</v>
      </c>
      <c r="C2340" s="4" t="s">
        <v>4399</v>
      </c>
      <c r="D2340" s="4" t="s">
        <v>4400</v>
      </c>
      <c r="E2340" s="4" t="s">
        <v>4394</v>
      </c>
      <c r="F2340" s="4" t="s">
        <v>3636</v>
      </c>
      <c r="G2340" s="4" t="s">
        <v>4401</v>
      </c>
      <c r="H2340" s="4" t="s">
        <v>612</v>
      </c>
      <c r="I2340" s="24">
        <v>276.2</v>
      </c>
      <c r="J2340" s="24">
        <v>165.3</v>
      </c>
      <c r="K2340" s="24">
        <v>47</v>
      </c>
      <c r="L2340" s="24">
        <v>16.2</v>
      </c>
      <c r="N2340" s="24">
        <v>4.4000000000000004</v>
      </c>
      <c r="O2340" s="24">
        <v>6.1</v>
      </c>
      <c r="P2340" s="24">
        <v>6</v>
      </c>
      <c r="Q2340" s="24">
        <v>3</v>
      </c>
      <c r="R2340" s="24">
        <v>5.3</v>
      </c>
      <c r="S2340" s="24">
        <v>0.7</v>
      </c>
      <c r="T2340" s="24">
        <v>22.2</v>
      </c>
      <c r="X2340" s="24">
        <f t="shared" si="84"/>
        <v>276.2</v>
      </c>
      <c r="Y2340" s="8">
        <f t="shared" si="85"/>
        <v>0</v>
      </c>
      <c r="Z2340" s="4"/>
    </row>
    <row r="2341" spans="1:26" x14ac:dyDescent="0.25">
      <c r="A2341" s="34">
        <v>6</v>
      </c>
      <c r="B2341" s="31">
        <v>6</v>
      </c>
      <c r="C2341" s="4" t="s">
        <v>4406</v>
      </c>
      <c r="D2341" s="4" t="s">
        <v>4407</v>
      </c>
      <c r="E2341" s="4" t="s">
        <v>4394</v>
      </c>
      <c r="F2341" s="4" t="s">
        <v>3636</v>
      </c>
      <c r="G2341" s="4" t="s">
        <v>4408</v>
      </c>
      <c r="H2341" s="4"/>
      <c r="I2341" s="24">
        <v>56.4</v>
      </c>
      <c r="J2341" s="24">
        <v>54.9</v>
      </c>
      <c r="R2341" s="24">
        <v>1.5</v>
      </c>
      <c r="X2341" s="24">
        <f t="shared" si="84"/>
        <v>56.4</v>
      </c>
      <c r="Y2341" s="8">
        <f t="shared" si="85"/>
        <v>0</v>
      </c>
      <c r="Z2341" s="4"/>
    </row>
    <row r="2342" spans="1:26" x14ac:dyDescent="0.25">
      <c r="A2342" s="34">
        <v>1</v>
      </c>
      <c r="B2342" s="31">
        <v>1</v>
      </c>
      <c r="C2342" s="4" t="s">
        <v>4392</v>
      </c>
      <c r="D2342" s="4" t="s">
        <v>4393</v>
      </c>
      <c r="E2342" s="4" t="s">
        <v>4394</v>
      </c>
      <c r="F2342" s="4" t="s">
        <v>3636</v>
      </c>
      <c r="G2342" s="4" t="s">
        <v>4395</v>
      </c>
      <c r="H2342" s="4" t="s">
        <v>960</v>
      </c>
      <c r="I2342" s="24">
        <v>300</v>
      </c>
      <c r="J2342" s="24">
        <v>216.8</v>
      </c>
      <c r="K2342" s="24">
        <v>5.3</v>
      </c>
      <c r="M2342" s="24">
        <v>1</v>
      </c>
      <c r="N2342" s="24">
        <v>1.5</v>
      </c>
      <c r="O2342" s="24">
        <v>4</v>
      </c>
      <c r="P2342" s="24">
        <v>10</v>
      </c>
      <c r="Q2342" s="24">
        <v>3</v>
      </c>
      <c r="R2342" s="24">
        <v>4</v>
      </c>
      <c r="T2342" s="24">
        <v>54.4</v>
      </c>
      <c r="X2342" s="24">
        <f t="shared" si="84"/>
        <v>300</v>
      </c>
      <c r="Y2342" s="8">
        <f t="shared" si="85"/>
        <v>0</v>
      </c>
      <c r="Z2342" s="4"/>
    </row>
    <row r="2343" spans="1:26" x14ac:dyDescent="0.25">
      <c r="A2343" s="34">
        <v>11</v>
      </c>
      <c r="B2343" s="31">
        <v>11</v>
      </c>
      <c r="C2343" s="4" t="s">
        <v>4414</v>
      </c>
      <c r="D2343" s="4" t="s">
        <v>4393</v>
      </c>
      <c r="E2343" s="4" t="s">
        <v>4394</v>
      </c>
      <c r="F2343" s="4" t="s">
        <v>3636</v>
      </c>
      <c r="G2343" s="4" t="s">
        <v>4395</v>
      </c>
      <c r="H2343" s="4" t="s">
        <v>358</v>
      </c>
      <c r="I2343" s="24">
        <v>153.19999999999999</v>
      </c>
      <c r="J2343" s="24">
        <v>102.4</v>
      </c>
      <c r="N2343" s="24">
        <v>2.5</v>
      </c>
      <c r="O2343" s="24">
        <v>2.4</v>
      </c>
      <c r="R2343" s="24">
        <v>2</v>
      </c>
      <c r="T2343" s="24">
        <v>43.9</v>
      </c>
      <c r="X2343" s="24">
        <f t="shared" si="84"/>
        <v>153.20000000000002</v>
      </c>
      <c r="Y2343" s="8">
        <f t="shared" si="85"/>
        <v>0</v>
      </c>
      <c r="Z2343" s="4"/>
    </row>
    <row r="2344" spans="1:26" x14ac:dyDescent="0.25">
      <c r="A2344" s="34">
        <v>13</v>
      </c>
      <c r="B2344" s="31">
        <v>13</v>
      </c>
      <c r="C2344" s="4" t="s">
        <v>4417</v>
      </c>
      <c r="D2344" s="4" t="s">
        <v>4393</v>
      </c>
      <c r="E2344" s="4" t="s">
        <v>4394</v>
      </c>
      <c r="F2344" s="4" t="s">
        <v>3636</v>
      </c>
      <c r="G2344" s="4" t="s">
        <v>4395</v>
      </c>
      <c r="H2344" s="4" t="s">
        <v>13</v>
      </c>
      <c r="I2344" s="24">
        <v>482.1</v>
      </c>
      <c r="J2344" s="24">
        <v>282.7</v>
      </c>
      <c r="K2344" s="24">
        <v>39.799999999999997</v>
      </c>
      <c r="M2344" s="24">
        <v>1.5</v>
      </c>
      <c r="O2344" s="24">
        <v>4.3</v>
      </c>
      <c r="P2344" s="24">
        <v>11.2</v>
      </c>
      <c r="Q2344" s="24">
        <v>3.3</v>
      </c>
      <c r="R2344" s="24">
        <v>10.3</v>
      </c>
      <c r="S2344" s="24">
        <v>1.7</v>
      </c>
      <c r="T2344" s="24">
        <v>127.3</v>
      </c>
      <c r="X2344" s="24">
        <f t="shared" si="84"/>
        <v>482.1</v>
      </c>
      <c r="Y2344" s="8">
        <f t="shared" si="85"/>
        <v>0</v>
      </c>
      <c r="Z2344" s="4"/>
    </row>
    <row r="2345" spans="1:26" x14ac:dyDescent="0.25">
      <c r="A2345" s="34">
        <v>14</v>
      </c>
      <c r="B2345" s="31">
        <v>14</v>
      </c>
      <c r="C2345" s="4" t="s">
        <v>4418</v>
      </c>
      <c r="D2345" s="4" t="s">
        <v>4411</v>
      </c>
      <c r="E2345" s="4" t="s">
        <v>4394</v>
      </c>
      <c r="F2345" s="4" t="s">
        <v>3636</v>
      </c>
      <c r="G2345" s="4" t="s">
        <v>4419</v>
      </c>
      <c r="H2345" s="4"/>
      <c r="I2345" s="24">
        <v>904.8</v>
      </c>
      <c r="J2345" s="24">
        <v>420.5</v>
      </c>
      <c r="K2345" s="24">
        <v>50.7</v>
      </c>
      <c r="M2345" s="24">
        <v>1</v>
      </c>
      <c r="N2345" s="24">
        <v>1</v>
      </c>
      <c r="O2345" s="24">
        <v>3</v>
      </c>
      <c r="Q2345" s="24">
        <v>5</v>
      </c>
      <c r="R2345" s="24">
        <v>9.6999999999999993</v>
      </c>
      <c r="T2345" s="24">
        <v>413</v>
      </c>
      <c r="X2345" s="24">
        <f t="shared" si="84"/>
        <v>903.9</v>
      </c>
      <c r="Y2345" s="8">
        <f t="shared" si="85"/>
        <v>0.89999999999997726</v>
      </c>
      <c r="Z2345" s="4"/>
    </row>
    <row r="2346" spans="1:26" x14ac:dyDescent="0.25">
      <c r="A2346" s="34">
        <v>20</v>
      </c>
      <c r="B2346" s="31">
        <v>20</v>
      </c>
      <c r="C2346" s="4" t="s">
        <v>4426</v>
      </c>
      <c r="D2346" s="4" t="s">
        <v>4400</v>
      </c>
      <c r="E2346" s="4" t="s">
        <v>4394</v>
      </c>
      <c r="F2346" s="4" t="s">
        <v>3636</v>
      </c>
      <c r="G2346" s="4" t="s">
        <v>4427</v>
      </c>
      <c r="H2346" s="4" t="s">
        <v>277</v>
      </c>
      <c r="I2346" s="24">
        <v>323.89999999999998</v>
      </c>
      <c r="J2346" s="24">
        <v>184.6</v>
      </c>
      <c r="O2346" s="24">
        <v>11</v>
      </c>
      <c r="Q2346" s="24">
        <v>6.5</v>
      </c>
      <c r="R2346" s="24">
        <v>1.2</v>
      </c>
      <c r="T2346" s="24">
        <v>120</v>
      </c>
      <c r="X2346" s="24">
        <f t="shared" si="84"/>
        <v>323.29999999999995</v>
      </c>
      <c r="Y2346" s="8">
        <f t="shared" si="85"/>
        <v>0.60000000000002274</v>
      </c>
      <c r="Z2346" s="4"/>
    </row>
    <row r="2347" spans="1:26" x14ac:dyDescent="0.25">
      <c r="A2347" s="34">
        <v>10</v>
      </c>
      <c r="B2347" s="31">
        <v>10</v>
      </c>
      <c r="C2347" s="4" t="s">
        <v>4413</v>
      </c>
      <c r="D2347" s="4" t="s">
        <v>2431</v>
      </c>
      <c r="E2347" s="4" t="s">
        <v>4394</v>
      </c>
      <c r="F2347" s="4" t="s">
        <v>3636</v>
      </c>
      <c r="G2347" s="4" t="s">
        <v>4207</v>
      </c>
      <c r="H2347" s="4" t="s">
        <v>154</v>
      </c>
      <c r="I2347" s="24">
        <v>2433.9</v>
      </c>
      <c r="J2347" s="24">
        <v>582</v>
      </c>
      <c r="K2347" s="24">
        <v>210.5</v>
      </c>
      <c r="L2347" s="24">
        <v>3.9</v>
      </c>
      <c r="M2347" s="24">
        <v>4</v>
      </c>
      <c r="O2347" s="24">
        <v>12.6</v>
      </c>
      <c r="P2347" s="24">
        <v>487.9</v>
      </c>
      <c r="Q2347" s="24">
        <v>3.8</v>
      </c>
      <c r="R2347" s="24">
        <v>15.3</v>
      </c>
      <c r="T2347" s="24">
        <v>1113.9000000000001</v>
      </c>
      <c r="X2347" s="24">
        <f t="shared" si="84"/>
        <v>2433.9</v>
      </c>
      <c r="Y2347" s="8">
        <f t="shared" si="85"/>
        <v>0</v>
      </c>
      <c r="Z2347" s="4"/>
    </row>
    <row r="2348" spans="1:26" x14ac:dyDescent="0.25">
      <c r="A2348" s="34">
        <v>24</v>
      </c>
      <c r="B2348" s="31">
        <v>25</v>
      </c>
      <c r="C2348" s="4" t="s">
        <v>4483</v>
      </c>
      <c r="D2348" s="4" t="s">
        <v>4470</v>
      </c>
      <c r="E2348" s="4" t="s">
        <v>4444</v>
      </c>
      <c r="F2348" s="4" t="s">
        <v>3636</v>
      </c>
      <c r="G2348" s="4" t="s">
        <v>4484</v>
      </c>
      <c r="H2348" s="4" t="s">
        <v>4485</v>
      </c>
      <c r="I2348" s="24">
        <v>122.05</v>
      </c>
      <c r="J2348" s="24">
        <v>106</v>
      </c>
      <c r="K2348" s="24">
        <v>4.55</v>
      </c>
      <c r="L2348" s="24">
        <v>6.65</v>
      </c>
      <c r="M2348" s="24">
        <v>0.5</v>
      </c>
      <c r="O2348" s="24">
        <v>0.75</v>
      </c>
      <c r="Q2348" s="24">
        <v>1</v>
      </c>
      <c r="R2348" s="24">
        <v>2.35</v>
      </c>
      <c r="S2348" s="24">
        <v>0.25</v>
      </c>
      <c r="X2348" s="24">
        <f t="shared" si="84"/>
        <v>122.05</v>
      </c>
      <c r="Y2348" s="8">
        <f t="shared" si="85"/>
        <v>0</v>
      </c>
      <c r="Z2348" s="4"/>
    </row>
    <row r="2349" spans="1:26" ht="30" x14ac:dyDescent="0.25">
      <c r="A2349" s="34">
        <v>38</v>
      </c>
      <c r="B2349" s="31">
        <v>39</v>
      </c>
      <c r="C2349" s="4" t="s">
        <v>4504</v>
      </c>
      <c r="D2349" s="4" t="s">
        <v>4504</v>
      </c>
      <c r="E2349" s="4" t="s">
        <v>4444</v>
      </c>
      <c r="F2349" s="4" t="s">
        <v>3636</v>
      </c>
      <c r="G2349" s="4" t="s">
        <v>4505</v>
      </c>
      <c r="H2349" s="5" t="s">
        <v>4506</v>
      </c>
      <c r="I2349" s="24">
        <v>1917.5</v>
      </c>
      <c r="J2349" s="24">
        <v>930.8</v>
      </c>
      <c r="K2349" s="24">
        <v>90</v>
      </c>
      <c r="L2349" s="24">
        <v>8.5</v>
      </c>
      <c r="M2349" s="24">
        <v>70.2</v>
      </c>
      <c r="N2349" s="24">
        <v>3</v>
      </c>
      <c r="O2349" s="24">
        <v>41.34</v>
      </c>
      <c r="P2349" s="24">
        <v>215.4</v>
      </c>
      <c r="Q2349" s="24">
        <v>81.96</v>
      </c>
      <c r="R2349" s="24">
        <v>20</v>
      </c>
      <c r="T2349" s="24">
        <v>456.3</v>
      </c>
      <c r="X2349" s="24">
        <f t="shared" si="84"/>
        <v>1917.5</v>
      </c>
      <c r="Y2349" s="8">
        <f t="shared" si="85"/>
        <v>0</v>
      </c>
      <c r="Z2349" s="4"/>
    </row>
    <row r="2350" spans="1:26" x14ac:dyDescent="0.25">
      <c r="A2350" s="34">
        <v>4</v>
      </c>
      <c r="B2350" s="31">
        <v>4</v>
      </c>
      <c r="C2350" s="4" t="s">
        <v>4451</v>
      </c>
      <c r="D2350" s="4" t="s">
        <v>4443</v>
      </c>
      <c r="E2350" s="4" t="s">
        <v>4444</v>
      </c>
      <c r="F2350" s="4" t="s">
        <v>3636</v>
      </c>
      <c r="G2350" s="4" t="s">
        <v>4452</v>
      </c>
      <c r="H2350" s="4" t="s">
        <v>176</v>
      </c>
      <c r="I2350" s="24">
        <v>275</v>
      </c>
      <c r="J2350" s="24">
        <v>240.12</v>
      </c>
      <c r="K2350" s="24">
        <v>5.72</v>
      </c>
      <c r="M2350" s="24">
        <v>0.37</v>
      </c>
      <c r="O2350" s="24">
        <v>9.5299999999999994</v>
      </c>
      <c r="P2350" s="24">
        <v>0.36</v>
      </c>
      <c r="Q2350" s="24">
        <v>11.83</v>
      </c>
      <c r="R2350" s="24">
        <v>2.13</v>
      </c>
      <c r="T2350" s="24">
        <v>4.9400000000000004</v>
      </c>
      <c r="X2350" s="24">
        <f t="shared" si="84"/>
        <v>275</v>
      </c>
      <c r="Y2350" s="8">
        <f t="shared" si="85"/>
        <v>0</v>
      </c>
      <c r="Z2350" s="4"/>
    </row>
    <row r="2351" spans="1:26" x14ac:dyDescent="0.25">
      <c r="A2351" s="34">
        <v>46</v>
      </c>
      <c r="B2351" s="31">
        <v>47</v>
      </c>
      <c r="C2351" s="4" t="s">
        <v>4521</v>
      </c>
      <c r="D2351" s="4" t="s">
        <v>4521</v>
      </c>
      <c r="E2351" s="4" t="s">
        <v>4444</v>
      </c>
      <c r="F2351" s="4" t="s">
        <v>3636</v>
      </c>
      <c r="G2351" s="4" t="s">
        <v>4522</v>
      </c>
      <c r="H2351" s="4" t="s">
        <v>19</v>
      </c>
      <c r="I2351" s="24">
        <v>487</v>
      </c>
      <c r="J2351" s="24">
        <v>336</v>
      </c>
      <c r="L2351" s="24">
        <v>5.6</v>
      </c>
      <c r="N2351" s="24">
        <v>11.2</v>
      </c>
      <c r="O2351" s="24">
        <v>2.2000000000000002</v>
      </c>
      <c r="Q2351" s="24">
        <v>76</v>
      </c>
      <c r="R2351" s="24">
        <v>5</v>
      </c>
      <c r="T2351" s="24">
        <v>51</v>
      </c>
      <c r="X2351" s="24">
        <f t="shared" si="84"/>
        <v>487</v>
      </c>
      <c r="Y2351" s="8">
        <f t="shared" si="85"/>
        <v>0</v>
      </c>
      <c r="Z2351" s="4"/>
    </row>
    <row r="2352" spans="1:26" x14ac:dyDescent="0.25">
      <c r="A2352" s="34">
        <v>47</v>
      </c>
      <c r="B2352" s="31">
        <v>48</v>
      </c>
      <c r="C2352" s="4" t="s">
        <v>4523</v>
      </c>
      <c r="D2352" s="4" t="s">
        <v>4521</v>
      </c>
      <c r="E2352" s="4" t="s">
        <v>4444</v>
      </c>
      <c r="F2352" s="4" t="s">
        <v>3636</v>
      </c>
      <c r="G2352" s="4" t="s">
        <v>4522</v>
      </c>
      <c r="H2352" s="4" t="s">
        <v>1171</v>
      </c>
      <c r="I2352" s="24">
        <v>660.62</v>
      </c>
      <c r="J2352" s="24">
        <v>179.2</v>
      </c>
      <c r="L2352" s="24">
        <v>213.66</v>
      </c>
      <c r="N2352" s="24">
        <v>3.36</v>
      </c>
      <c r="R2352" s="24">
        <v>211.4</v>
      </c>
      <c r="T2352" s="24">
        <v>53</v>
      </c>
      <c r="X2352" s="24">
        <f t="shared" si="84"/>
        <v>660.62</v>
      </c>
      <c r="Y2352" s="8">
        <f t="shared" si="85"/>
        <v>0</v>
      </c>
      <c r="Z2352" s="4"/>
    </row>
    <row r="2353" spans="1:26" x14ac:dyDescent="0.25">
      <c r="A2353" s="34">
        <v>39</v>
      </c>
      <c r="B2353" s="31">
        <v>40</v>
      </c>
      <c r="C2353" s="4" t="s">
        <v>4507</v>
      </c>
      <c r="D2353" s="4" t="s">
        <v>4504</v>
      </c>
      <c r="E2353" s="4" t="s">
        <v>4444</v>
      </c>
      <c r="F2353" s="4" t="s">
        <v>3636</v>
      </c>
      <c r="G2353" s="4" t="s">
        <v>3290</v>
      </c>
      <c r="H2353" s="4" t="s">
        <v>19</v>
      </c>
      <c r="I2353" s="24">
        <v>221</v>
      </c>
      <c r="J2353" s="24">
        <v>154.38999999999999</v>
      </c>
      <c r="K2353" s="24">
        <v>3</v>
      </c>
      <c r="M2353" s="24">
        <v>1</v>
      </c>
      <c r="N2353" s="24">
        <v>3</v>
      </c>
      <c r="O2353" s="24">
        <v>3.75</v>
      </c>
      <c r="P2353" s="24">
        <v>4.5</v>
      </c>
      <c r="Q2353" s="24">
        <v>1.86</v>
      </c>
      <c r="R2353" s="24">
        <v>4</v>
      </c>
      <c r="T2353" s="24">
        <v>45.5</v>
      </c>
      <c r="X2353" s="24">
        <f t="shared" si="84"/>
        <v>221</v>
      </c>
      <c r="Y2353" s="8">
        <f t="shared" si="85"/>
        <v>0</v>
      </c>
      <c r="Z2353" s="4"/>
    </row>
    <row r="2354" spans="1:26" x14ac:dyDescent="0.25">
      <c r="A2354" s="34">
        <v>35</v>
      </c>
      <c r="B2354" s="31">
        <v>36</v>
      </c>
      <c r="C2354" s="4" t="s">
        <v>4500</v>
      </c>
      <c r="D2354" s="4" t="s">
        <v>4498</v>
      </c>
      <c r="E2354" s="4" t="s">
        <v>4444</v>
      </c>
      <c r="F2354" s="4" t="s">
        <v>3636</v>
      </c>
      <c r="G2354" s="4" t="s">
        <v>15367</v>
      </c>
      <c r="H2354" s="4" t="s">
        <v>19</v>
      </c>
      <c r="I2354" s="24">
        <v>184.52</v>
      </c>
      <c r="J2354" s="24">
        <v>147.91999999999999</v>
      </c>
      <c r="K2354" s="24">
        <v>7.08</v>
      </c>
      <c r="L2354" s="24">
        <v>19.52</v>
      </c>
      <c r="O2354" s="24">
        <v>4</v>
      </c>
      <c r="P2354" s="24">
        <v>2</v>
      </c>
      <c r="Q2354" s="24">
        <v>4</v>
      </c>
      <c r="X2354" s="24">
        <f t="shared" si="84"/>
        <v>184.52</v>
      </c>
      <c r="Y2354" s="8">
        <f t="shared" si="85"/>
        <v>0</v>
      </c>
      <c r="Z2354" s="4"/>
    </row>
    <row r="2355" spans="1:26" x14ac:dyDescent="0.25">
      <c r="A2355" s="34">
        <v>30</v>
      </c>
      <c r="B2355" s="31">
        <v>31</v>
      </c>
      <c r="C2355" s="4" t="s">
        <v>2264</v>
      </c>
      <c r="D2355" s="4" t="s">
        <v>4470</v>
      </c>
      <c r="E2355" s="4" t="s">
        <v>4444</v>
      </c>
      <c r="F2355" s="4" t="s">
        <v>3636</v>
      </c>
      <c r="G2355" s="4" t="s">
        <v>15368</v>
      </c>
      <c r="H2355" s="4"/>
      <c r="I2355" s="24">
        <v>87.96</v>
      </c>
      <c r="J2355" s="24">
        <v>21.28</v>
      </c>
      <c r="P2355" s="24">
        <v>29</v>
      </c>
      <c r="Q2355" s="24">
        <v>13.6</v>
      </c>
      <c r="T2355" s="24">
        <v>24.08</v>
      </c>
      <c r="X2355" s="24">
        <f t="shared" si="84"/>
        <v>87.960000000000008</v>
      </c>
      <c r="Y2355" s="8">
        <f t="shared" si="85"/>
        <v>0</v>
      </c>
      <c r="Z2355" s="4"/>
    </row>
    <row r="2356" spans="1:26" x14ac:dyDescent="0.25">
      <c r="A2356" s="34">
        <v>36</v>
      </c>
      <c r="B2356" s="31">
        <v>37</v>
      </c>
      <c r="C2356" s="4" t="s">
        <v>4501</v>
      </c>
      <c r="D2356" s="4" t="s">
        <v>4498</v>
      </c>
      <c r="E2356" s="4" t="s">
        <v>4444</v>
      </c>
      <c r="F2356" s="4" t="s">
        <v>3636</v>
      </c>
      <c r="G2356" s="4" t="s">
        <v>3725</v>
      </c>
      <c r="H2356" s="4" t="s">
        <v>283</v>
      </c>
      <c r="I2356" s="24">
        <v>395.41</v>
      </c>
      <c r="J2356" s="24">
        <v>297.70999999999998</v>
      </c>
      <c r="K2356" s="24">
        <v>36</v>
      </c>
      <c r="L2356" s="24">
        <v>4</v>
      </c>
      <c r="O2356" s="24">
        <v>10</v>
      </c>
      <c r="P2356" s="24">
        <v>1.7</v>
      </c>
      <c r="Q2356" s="24">
        <v>2</v>
      </c>
      <c r="R2356" s="24">
        <v>4</v>
      </c>
      <c r="T2356" s="24">
        <v>40</v>
      </c>
      <c r="X2356" s="24">
        <f t="shared" si="84"/>
        <v>395.40999999999997</v>
      </c>
      <c r="Y2356" s="8">
        <f t="shared" si="85"/>
        <v>0</v>
      </c>
      <c r="Z2356" s="4"/>
    </row>
    <row r="2357" spans="1:26" x14ac:dyDescent="0.25">
      <c r="A2357" s="34">
        <v>1</v>
      </c>
      <c r="B2357" s="31">
        <v>1</v>
      </c>
      <c r="C2357" s="4" t="s">
        <v>4442</v>
      </c>
      <c r="D2357" s="4" t="s">
        <v>4443</v>
      </c>
      <c r="E2357" s="4" t="s">
        <v>4444</v>
      </c>
      <c r="F2357" s="4" t="s">
        <v>3636</v>
      </c>
      <c r="G2357" s="4" t="s">
        <v>4445</v>
      </c>
      <c r="H2357" s="4" t="s">
        <v>1164</v>
      </c>
      <c r="I2357" s="24">
        <v>147.84</v>
      </c>
      <c r="J2357" s="24">
        <v>120.44</v>
      </c>
      <c r="K2357" s="24">
        <v>5.28</v>
      </c>
      <c r="M2357" s="24">
        <v>1.95</v>
      </c>
      <c r="N2357" s="24">
        <v>0.21</v>
      </c>
      <c r="O2357" s="24">
        <v>4</v>
      </c>
      <c r="P2357" s="24">
        <v>0.08</v>
      </c>
      <c r="Q2357" s="24">
        <v>0.5</v>
      </c>
      <c r="R2357" s="24">
        <v>2.8</v>
      </c>
      <c r="T2357" s="24">
        <v>8.8000000000000007</v>
      </c>
      <c r="W2357" s="24">
        <v>3.78</v>
      </c>
      <c r="X2357" s="24">
        <f t="shared" si="84"/>
        <v>147.84000000000003</v>
      </c>
      <c r="Y2357" s="8">
        <f t="shared" si="85"/>
        <v>0</v>
      </c>
      <c r="Z2357" s="4"/>
    </row>
    <row r="2358" spans="1:26" x14ac:dyDescent="0.25">
      <c r="A2358" s="34">
        <v>7</v>
      </c>
      <c r="B2358" s="31">
        <v>8</v>
      </c>
      <c r="C2358" s="4" t="s">
        <v>4457</v>
      </c>
      <c r="D2358" s="4" t="s">
        <v>4456</v>
      </c>
      <c r="E2358" s="4" t="s">
        <v>4444</v>
      </c>
      <c r="F2358" s="4" t="s">
        <v>3636</v>
      </c>
      <c r="G2358" s="4" t="s">
        <v>4458</v>
      </c>
      <c r="H2358" s="4" t="s">
        <v>1757</v>
      </c>
      <c r="I2358" s="24">
        <v>225.78</v>
      </c>
      <c r="J2358" s="24">
        <v>154.63</v>
      </c>
      <c r="K2358" s="24">
        <v>0.55000000000000004</v>
      </c>
      <c r="M2358" s="24">
        <v>3.96</v>
      </c>
      <c r="O2358" s="24">
        <v>4.8600000000000003</v>
      </c>
      <c r="R2358" s="24">
        <v>1.89</v>
      </c>
      <c r="T2358" s="24">
        <v>59.95</v>
      </c>
      <c r="X2358" s="24">
        <f t="shared" si="84"/>
        <v>225.84000000000003</v>
      </c>
      <c r="Y2358" s="8">
        <f t="shared" si="85"/>
        <v>-6.0000000000030695E-2</v>
      </c>
      <c r="Z2358" s="4"/>
    </row>
    <row r="2359" spans="1:26" x14ac:dyDescent="0.25">
      <c r="A2359" s="34">
        <v>48</v>
      </c>
      <c r="B2359" s="31">
        <v>49</v>
      </c>
      <c r="C2359" s="4" t="s">
        <v>1584</v>
      </c>
      <c r="D2359" s="4" t="s">
        <v>4521</v>
      </c>
      <c r="E2359" s="4" t="s">
        <v>4444</v>
      </c>
      <c r="F2359" s="4" t="s">
        <v>3636</v>
      </c>
      <c r="G2359" s="4" t="s">
        <v>4524</v>
      </c>
      <c r="H2359" s="4" t="s">
        <v>3445</v>
      </c>
      <c r="I2359" s="24">
        <v>1211.03</v>
      </c>
      <c r="J2359" s="24">
        <v>407.02</v>
      </c>
      <c r="K2359" s="24">
        <v>6</v>
      </c>
      <c r="N2359" s="24">
        <v>6</v>
      </c>
      <c r="O2359" s="24">
        <v>15</v>
      </c>
      <c r="Q2359" s="24">
        <v>136.03</v>
      </c>
      <c r="R2359" s="24">
        <v>48.4</v>
      </c>
      <c r="T2359" s="24">
        <v>592.58000000000004</v>
      </c>
      <c r="X2359" s="24">
        <f t="shared" si="84"/>
        <v>1211.03</v>
      </c>
      <c r="Y2359" s="8">
        <f t="shared" si="85"/>
        <v>0</v>
      </c>
      <c r="Z2359" s="4"/>
    </row>
    <row r="2360" spans="1:26" x14ac:dyDescent="0.25">
      <c r="A2360" s="34">
        <v>14</v>
      </c>
      <c r="B2360" s="31">
        <v>15</v>
      </c>
      <c r="C2360" s="4" t="s">
        <v>3769</v>
      </c>
      <c r="D2360" s="4" t="s">
        <v>4463</v>
      </c>
      <c r="E2360" s="4" t="s">
        <v>4444</v>
      </c>
      <c r="F2360" s="4" t="s">
        <v>3636</v>
      </c>
      <c r="G2360" s="4" t="s">
        <v>753</v>
      </c>
      <c r="H2360" s="4" t="s">
        <v>2231</v>
      </c>
      <c r="I2360" s="24">
        <v>323.10000000000002</v>
      </c>
      <c r="J2360" s="24">
        <v>106.4</v>
      </c>
      <c r="K2360" s="24">
        <v>5.6</v>
      </c>
      <c r="O2360" s="24">
        <v>1</v>
      </c>
      <c r="P2360" s="24">
        <v>19.600000000000001</v>
      </c>
      <c r="Q2360" s="24">
        <v>2</v>
      </c>
      <c r="R2360" s="24">
        <v>1</v>
      </c>
      <c r="T2360" s="24">
        <v>183.5</v>
      </c>
      <c r="U2360" s="38"/>
      <c r="W2360" s="24">
        <v>4</v>
      </c>
      <c r="X2360" s="24">
        <f t="shared" si="84"/>
        <v>323.10000000000002</v>
      </c>
      <c r="Y2360" s="8">
        <f t="shared" si="85"/>
        <v>0</v>
      </c>
      <c r="Z2360" s="11"/>
    </row>
    <row r="2361" spans="1:26" x14ac:dyDescent="0.25">
      <c r="A2361" s="34">
        <v>3</v>
      </c>
      <c r="B2361" s="31">
        <v>3</v>
      </c>
      <c r="C2361" s="4" t="s">
        <v>4448</v>
      </c>
      <c r="D2361" s="4" t="s">
        <v>4443</v>
      </c>
      <c r="E2361" s="4" t="s">
        <v>4444</v>
      </c>
      <c r="F2361" s="4" t="s">
        <v>3636</v>
      </c>
      <c r="G2361" s="4" t="s">
        <v>4449</v>
      </c>
      <c r="H2361" s="4" t="s">
        <v>4450</v>
      </c>
      <c r="I2361" s="24">
        <v>497.02</v>
      </c>
      <c r="J2361" s="24">
        <v>367.74</v>
      </c>
      <c r="K2361" s="24">
        <v>21.84</v>
      </c>
      <c r="L2361" s="24">
        <v>11.57</v>
      </c>
      <c r="M2361" s="24">
        <v>7.45</v>
      </c>
      <c r="N2361" s="24">
        <v>9.25</v>
      </c>
      <c r="O2361" s="24">
        <v>4.43</v>
      </c>
      <c r="P2361" s="24">
        <v>0.83</v>
      </c>
      <c r="Q2361" s="24">
        <v>1.83</v>
      </c>
      <c r="R2361" s="24">
        <v>5.94</v>
      </c>
      <c r="T2361" s="24">
        <v>66.56</v>
      </c>
      <c r="X2361" s="24">
        <f t="shared" si="84"/>
        <v>497.43999999999994</v>
      </c>
      <c r="Y2361" s="8">
        <f t="shared" si="85"/>
        <v>-0.41999999999995907</v>
      </c>
      <c r="Z2361" s="4"/>
    </row>
    <row r="2362" spans="1:26" x14ac:dyDescent="0.25">
      <c r="A2362" s="34">
        <v>11</v>
      </c>
      <c r="B2362" s="31">
        <v>12</v>
      </c>
      <c r="C2362" s="4" t="s">
        <v>4460</v>
      </c>
      <c r="D2362" s="4" t="s">
        <v>4460</v>
      </c>
      <c r="E2362" s="4" t="s">
        <v>4444</v>
      </c>
      <c r="F2362" s="4" t="s">
        <v>3636</v>
      </c>
      <c r="G2362" s="4" t="s">
        <v>15369</v>
      </c>
      <c r="H2362" s="4" t="s">
        <v>154</v>
      </c>
      <c r="I2362" s="24">
        <v>689.76</v>
      </c>
      <c r="J2362" s="24">
        <v>212.35</v>
      </c>
      <c r="K2362" s="24">
        <v>40.270000000000003</v>
      </c>
      <c r="L2362" s="24">
        <v>10</v>
      </c>
      <c r="M2362" s="24">
        <v>2.06</v>
      </c>
      <c r="O2362" s="24">
        <v>9.4600000000000009</v>
      </c>
      <c r="P2362" s="24">
        <v>27</v>
      </c>
      <c r="Q2362" s="24">
        <v>32.64</v>
      </c>
      <c r="R2362" s="24">
        <v>2</v>
      </c>
      <c r="T2362" s="24">
        <v>353.98</v>
      </c>
      <c r="X2362" s="24">
        <f t="shared" si="84"/>
        <v>689.76</v>
      </c>
      <c r="Y2362" s="8">
        <f t="shared" si="85"/>
        <v>0</v>
      </c>
      <c r="Z2362" s="4"/>
    </row>
    <row r="2363" spans="1:26" x14ac:dyDescent="0.25">
      <c r="A2363" s="34">
        <v>12</v>
      </c>
      <c r="B2363" s="31">
        <v>13</v>
      </c>
      <c r="C2363" s="4" t="s">
        <v>4461</v>
      </c>
      <c r="D2363" s="4" t="s">
        <v>4460</v>
      </c>
      <c r="E2363" s="4" t="s">
        <v>4444</v>
      </c>
      <c r="F2363" s="4" t="s">
        <v>3636</v>
      </c>
      <c r="G2363" s="4" t="s">
        <v>15369</v>
      </c>
      <c r="H2363" s="4" t="s">
        <v>154</v>
      </c>
      <c r="I2363" s="24">
        <v>66.099999999999994</v>
      </c>
      <c r="J2363" s="24">
        <v>62.1</v>
      </c>
      <c r="O2363" s="24">
        <v>1.5</v>
      </c>
      <c r="Q2363" s="24">
        <v>2</v>
      </c>
      <c r="R2363" s="24">
        <v>0.5</v>
      </c>
      <c r="X2363" s="24">
        <f t="shared" si="84"/>
        <v>66.099999999999994</v>
      </c>
      <c r="Y2363" s="8">
        <f t="shared" si="85"/>
        <v>0</v>
      </c>
      <c r="Z2363" s="4"/>
    </row>
    <row r="2364" spans="1:26" x14ac:dyDescent="0.25">
      <c r="A2364" s="34">
        <v>22</v>
      </c>
      <c r="B2364" s="31">
        <v>23</v>
      </c>
      <c r="C2364" s="4" t="s">
        <v>4478</v>
      </c>
      <c r="D2364" s="4" t="s">
        <v>4470</v>
      </c>
      <c r="E2364" s="4" t="s">
        <v>4444</v>
      </c>
      <c r="F2364" s="4" t="s">
        <v>3636</v>
      </c>
      <c r="G2364" s="4" t="s">
        <v>4479</v>
      </c>
      <c r="H2364" s="4" t="s">
        <v>4480</v>
      </c>
      <c r="I2364" s="24">
        <v>343.4</v>
      </c>
      <c r="J2364" s="24">
        <v>158</v>
      </c>
      <c r="K2364" s="24">
        <v>34</v>
      </c>
      <c r="M2364" s="24">
        <v>1.4</v>
      </c>
      <c r="N2364" s="38"/>
      <c r="O2364" s="24">
        <v>1.4</v>
      </c>
      <c r="P2364" s="24">
        <v>17.3</v>
      </c>
      <c r="Q2364" s="24">
        <v>17</v>
      </c>
      <c r="T2364" s="24">
        <v>114.3</v>
      </c>
      <c r="U2364" s="38"/>
      <c r="X2364" s="24">
        <f t="shared" si="84"/>
        <v>343.40000000000003</v>
      </c>
      <c r="Y2364" s="8">
        <f t="shared" si="85"/>
        <v>0</v>
      </c>
      <c r="Z2364" s="11"/>
    </row>
    <row r="2365" spans="1:26" x14ac:dyDescent="0.25">
      <c r="A2365" s="34">
        <v>26</v>
      </c>
      <c r="B2365" s="31">
        <v>27</v>
      </c>
      <c r="C2365" s="4" t="s">
        <v>4487</v>
      </c>
      <c r="D2365" s="4" t="s">
        <v>4470</v>
      </c>
      <c r="E2365" s="4" t="s">
        <v>4444</v>
      </c>
      <c r="F2365" s="4" t="s">
        <v>3636</v>
      </c>
      <c r="G2365" s="4" t="s">
        <v>4479</v>
      </c>
      <c r="H2365" s="4" t="s">
        <v>4480</v>
      </c>
      <c r="I2365" s="24">
        <v>102</v>
      </c>
      <c r="J2365" s="24">
        <v>88</v>
      </c>
      <c r="K2365" s="24">
        <v>14.92</v>
      </c>
      <c r="X2365" s="24">
        <f t="shared" si="84"/>
        <v>102.92</v>
      </c>
      <c r="Y2365" s="8">
        <f t="shared" si="85"/>
        <v>-0.92000000000000171</v>
      </c>
      <c r="Z2365" s="4"/>
    </row>
    <row r="2366" spans="1:26" x14ac:dyDescent="0.25">
      <c r="A2366" s="34">
        <v>18</v>
      </c>
      <c r="B2366" s="31">
        <v>19</v>
      </c>
      <c r="C2366" s="4" t="s">
        <v>4471</v>
      </c>
      <c r="D2366" s="4" t="s">
        <v>4470</v>
      </c>
      <c r="E2366" s="4" t="s">
        <v>4444</v>
      </c>
      <c r="F2366" s="4" t="s">
        <v>3636</v>
      </c>
      <c r="G2366" s="4" t="s">
        <v>4472</v>
      </c>
      <c r="H2366" s="4" t="s">
        <v>1964</v>
      </c>
      <c r="I2366" s="24">
        <v>453</v>
      </c>
      <c r="J2366" s="24">
        <v>53</v>
      </c>
      <c r="O2366" s="24">
        <v>3</v>
      </c>
      <c r="P2366" s="24">
        <v>125</v>
      </c>
      <c r="Q2366" s="24">
        <v>13.12</v>
      </c>
      <c r="T2366" s="24">
        <v>258.88</v>
      </c>
      <c r="X2366" s="24">
        <f t="shared" si="84"/>
        <v>453</v>
      </c>
      <c r="Y2366" s="8">
        <f t="shared" si="85"/>
        <v>0</v>
      </c>
      <c r="Z2366" s="4"/>
    </row>
    <row r="2367" spans="1:26" x14ac:dyDescent="0.25">
      <c r="A2367" s="34">
        <v>21</v>
      </c>
      <c r="B2367" s="31">
        <v>22</v>
      </c>
      <c r="C2367" s="4" t="s">
        <v>4476</v>
      </c>
      <c r="D2367" s="4" t="s">
        <v>4470</v>
      </c>
      <c r="E2367" s="4" t="s">
        <v>4444</v>
      </c>
      <c r="F2367" s="4" t="s">
        <v>3636</v>
      </c>
      <c r="G2367" s="4" t="s">
        <v>4472</v>
      </c>
      <c r="H2367" s="4" t="s">
        <v>4477</v>
      </c>
      <c r="I2367" s="24">
        <v>2078</v>
      </c>
      <c r="J2367" s="24">
        <v>520.16</v>
      </c>
      <c r="M2367" s="24">
        <v>24.59</v>
      </c>
      <c r="N2367" s="24">
        <v>36.619999999999997</v>
      </c>
      <c r="O2367" s="24">
        <v>20</v>
      </c>
      <c r="P2367" s="24">
        <v>40</v>
      </c>
      <c r="Q2367" s="24">
        <v>72</v>
      </c>
      <c r="R2367" s="24">
        <v>6</v>
      </c>
      <c r="T2367" s="24">
        <v>1339</v>
      </c>
      <c r="W2367" s="24">
        <v>19.63</v>
      </c>
      <c r="X2367" s="24">
        <f t="shared" si="84"/>
        <v>2078</v>
      </c>
      <c r="Y2367" s="8">
        <f t="shared" si="85"/>
        <v>0</v>
      </c>
      <c r="Z2367" s="4"/>
    </row>
    <row r="2368" spans="1:26" x14ac:dyDescent="0.25">
      <c r="A2368" s="34">
        <v>17</v>
      </c>
      <c r="B2368" s="31">
        <v>18</v>
      </c>
      <c r="C2368" s="4" t="s">
        <v>4469</v>
      </c>
      <c r="D2368" s="4" t="s">
        <v>4470</v>
      </c>
      <c r="E2368" s="4" t="s">
        <v>4444</v>
      </c>
      <c r="F2368" s="4" t="s">
        <v>3636</v>
      </c>
      <c r="G2368" s="4" t="s">
        <v>15370</v>
      </c>
      <c r="H2368" s="4" t="s">
        <v>358</v>
      </c>
      <c r="I2368" s="24">
        <v>212</v>
      </c>
      <c r="J2368" s="24">
        <v>12</v>
      </c>
      <c r="N2368" s="24">
        <v>1</v>
      </c>
      <c r="O2368" s="24">
        <v>1</v>
      </c>
      <c r="T2368" s="24">
        <v>198</v>
      </c>
      <c r="X2368" s="24">
        <f t="shared" si="84"/>
        <v>212</v>
      </c>
      <c r="Y2368" s="8">
        <f t="shared" si="85"/>
        <v>0</v>
      </c>
      <c r="Z2368" s="4"/>
    </row>
    <row r="2369" spans="1:26" x14ac:dyDescent="0.25">
      <c r="A2369" s="34">
        <v>27</v>
      </c>
      <c r="B2369" s="31">
        <v>28</v>
      </c>
      <c r="C2369" s="4" t="s">
        <v>4488</v>
      </c>
      <c r="D2369" s="4" t="s">
        <v>4489</v>
      </c>
      <c r="E2369" s="4" t="s">
        <v>4444</v>
      </c>
      <c r="F2369" s="4" t="s">
        <v>3636</v>
      </c>
      <c r="G2369" s="4" t="s">
        <v>15370</v>
      </c>
      <c r="H2369" s="4" t="s">
        <v>10</v>
      </c>
      <c r="I2369" s="24">
        <v>668.6</v>
      </c>
      <c r="J2369" s="24">
        <v>499.75</v>
      </c>
      <c r="K2369" s="24">
        <v>14.3</v>
      </c>
      <c r="L2369" s="24">
        <v>22</v>
      </c>
      <c r="M2369" s="24">
        <v>4.25</v>
      </c>
      <c r="N2369" s="24">
        <v>24.68</v>
      </c>
      <c r="O2369" s="24">
        <v>10</v>
      </c>
      <c r="P2369" s="24">
        <v>16</v>
      </c>
      <c r="Q2369" s="24">
        <v>40</v>
      </c>
      <c r="R2369" s="24">
        <v>8.5</v>
      </c>
      <c r="T2369" s="24">
        <v>14</v>
      </c>
      <c r="W2369" s="24">
        <v>15.12</v>
      </c>
      <c r="X2369" s="24">
        <f t="shared" si="84"/>
        <v>668.59999999999991</v>
      </c>
      <c r="Y2369" s="8">
        <f t="shared" si="85"/>
        <v>0</v>
      </c>
      <c r="Z2369" s="4"/>
    </row>
    <row r="2370" spans="1:26" x14ac:dyDescent="0.25">
      <c r="A2370" s="34">
        <v>28</v>
      </c>
      <c r="B2370" s="31">
        <v>29</v>
      </c>
      <c r="C2370" s="4" t="s">
        <v>4490</v>
      </c>
      <c r="D2370" s="4" t="s">
        <v>4489</v>
      </c>
      <c r="E2370" s="4" t="s">
        <v>4444</v>
      </c>
      <c r="F2370" s="4" t="s">
        <v>3636</v>
      </c>
      <c r="G2370" s="4" t="s">
        <v>15370</v>
      </c>
      <c r="H2370" s="4" t="s">
        <v>39</v>
      </c>
      <c r="I2370" s="24">
        <v>638.96</v>
      </c>
      <c r="J2370" s="24">
        <v>544.13</v>
      </c>
      <c r="K2370" s="24">
        <v>15</v>
      </c>
      <c r="L2370" s="24">
        <v>8</v>
      </c>
      <c r="M2370" s="24">
        <v>1</v>
      </c>
      <c r="N2370" s="24">
        <v>27.93</v>
      </c>
      <c r="O2370" s="24">
        <v>19.600000000000001</v>
      </c>
      <c r="P2370" s="24">
        <v>0.5</v>
      </c>
      <c r="T2370" s="24">
        <v>16.8</v>
      </c>
      <c r="X2370" s="24">
        <f t="shared" si="84"/>
        <v>632.95999999999992</v>
      </c>
      <c r="Y2370" s="8">
        <f t="shared" si="85"/>
        <v>6.0000000000001137</v>
      </c>
      <c r="Z2370" s="4"/>
    </row>
    <row r="2371" spans="1:26" x14ac:dyDescent="0.25">
      <c r="A2371" s="34">
        <v>25</v>
      </c>
      <c r="B2371" s="31">
        <v>26</v>
      </c>
      <c r="C2371" s="4" t="s">
        <v>4486</v>
      </c>
      <c r="D2371" s="4" t="s">
        <v>4470</v>
      </c>
      <c r="E2371" s="4" t="s">
        <v>4444</v>
      </c>
      <c r="F2371" s="4" t="s">
        <v>3636</v>
      </c>
      <c r="G2371" s="4" t="s">
        <v>15371</v>
      </c>
      <c r="H2371" s="4" t="s">
        <v>245</v>
      </c>
      <c r="I2371" s="24">
        <v>63.83</v>
      </c>
      <c r="J2371" s="24">
        <v>54.72</v>
      </c>
      <c r="N2371" s="24">
        <v>6.78</v>
      </c>
      <c r="O2371" s="24">
        <v>0.33</v>
      </c>
      <c r="Q2371" s="24">
        <v>1.5</v>
      </c>
      <c r="R2371" s="24">
        <v>0.5</v>
      </c>
      <c r="X2371" s="24">
        <f t="shared" si="84"/>
        <v>63.83</v>
      </c>
      <c r="Y2371" s="8">
        <f t="shared" si="85"/>
        <v>0</v>
      </c>
      <c r="Z2371" s="4"/>
    </row>
    <row r="2372" spans="1:26" x14ac:dyDescent="0.25">
      <c r="A2372" s="34">
        <v>9</v>
      </c>
      <c r="B2372" s="31">
        <v>10</v>
      </c>
      <c r="C2372" s="4" t="s">
        <v>1854</v>
      </c>
      <c r="D2372" s="4" t="s">
        <v>4456</v>
      </c>
      <c r="E2372" s="4" t="s">
        <v>4444</v>
      </c>
      <c r="F2372" s="4" t="s">
        <v>3636</v>
      </c>
      <c r="G2372" s="4" t="s">
        <v>2337</v>
      </c>
      <c r="H2372" s="4" t="s">
        <v>39</v>
      </c>
      <c r="I2372" s="24">
        <v>264</v>
      </c>
      <c r="J2372" s="24">
        <v>245</v>
      </c>
      <c r="K2372" s="24">
        <v>2</v>
      </c>
      <c r="M2372" s="24">
        <v>3</v>
      </c>
      <c r="O2372" s="24">
        <v>10</v>
      </c>
      <c r="P2372" s="24">
        <v>0.5</v>
      </c>
      <c r="Q2372" s="24">
        <v>0.5</v>
      </c>
      <c r="R2372" s="24">
        <v>3</v>
      </c>
      <c r="X2372" s="24">
        <f t="shared" si="84"/>
        <v>264</v>
      </c>
      <c r="Y2372" s="8">
        <f t="shared" si="85"/>
        <v>0</v>
      </c>
      <c r="Z2372" s="4"/>
    </row>
    <row r="2373" spans="1:26" x14ac:dyDescent="0.25">
      <c r="A2373" s="34">
        <v>41</v>
      </c>
      <c r="B2373" s="31">
        <v>42</v>
      </c>
      <c r="C2373" s="4" t="s">
        <v>4354</v>
      </c>
      <c r="D2373" s="4" t="s">
        <v>4504</v>
      </c>
      <c r="E2373" s="4" t="s">
        <v>4444</v>
      </c>
      <c r="F2373" s="4" t="s">
        <v>3636</v>
      </c>
      <c r="G2373" s="4" t="s">
        <v>4510</v>
      </c>
      <c r="H2373" s="4" t="s">
        <v>4511</v>
      </c>
      <c r="I2373" s="24">
        <v>243.8</v>
      </c>
      <c r="J2373" s="24">
        <v>12.67</v>
      </c>
      <c r="O2373" s="24">
        <v>0.62</v>
      </c>
      <c r="Q2373" s="24">
        <v>8.1199999999999992</v>
      </c>
      <c r="R2373" s="24">
        <v>0.93</v>
      </c>
      <c r="X2373" s="24">
        <f t="shared" si="84"/>
        <v>22.339999999999996</v>
      </c>
      <c r="Y2373" s="8">
        <f t="shared" si="85"/>
        <v>221.46</v>
      </c>
      <c r="Z2373" s="4"/>
    </row>
    <row r="2374" spans="1:26" x14ac:dyDescent="0.25">
      <c r="A2374" s="34">
        <v>32</v>
      </c>
      <c r="B2374" s="31">
        <v>33</v>
      </c>
      <c r="C2374" s="4" t="s">
        <v>4496</v>
      </c>
      <c r="D2374" s="4" t="s">
        <v>4494</v>
      </c>
      <c r="E2374" s="4" t="s">
        <v>4444</v>
      </c>
      <c r="F2374" s="4" t="s">
        <v>3636</v>
      </c>
      <c r="G2374" s="4" t="s">
        <v>15372</v>
      </c>
      <c r="H2374" s="4" t="s">
        <v>19</v>
      </c>
      <c r="I2374" s="24">
        <v>196.91</v>
      </c>
      <c r="J2374" s="24">
        <v>131.25</v>
      </c>
      <c r="K2374" s="24">
        <v>3.68</v>
      </c>
      <c r="N2374" s="24">
        <v>1</v>
      </c>
      <c r="O2374" s="24">
        <v>3</v>
      </c>
      <c r="Q2374" s="24">
        <v>36.840000000000003</v>
      </c>
      <c r="R2374" s="24">
        <v>0.98</v>
      </c>
      <c r="T2374" s="24">
        <v>20.16</v>
      </c>
      <c r="X2374" s="24">
        <f t="shared" si="84"/>
        <v>196.91</v>
      </c>
      <c r="Y2374" s="8">
        <f t="shared" si="85"/>
        <v>0</v>
      </c>
      <c r="Z2374" s="4"/>
    </row>
    <row r="2375" spans="1:26" x14ac:dyDescent="0.25">
      <c r="A2375" s="34">
        <v>33</v>
      </c>
      <c r="B2375" s="31">
        <v>34</v>
      </c>
      <c r="C2375" s="4" t="s">
        <v>4497</v>
      </c>
      <c r="D2375" s="4" t="s">
        <v>4494</v>
      </c>
      <c r="E2375" s="4" t="s">
        <v>4444</v>
      </c>
      <c r="F2375" s="4" t="s">
        <v>3636</v>
      </c>
      <c r="G2375" s="4" t="s">
        <v>15372</v>
      </c>
      <c r="H2375" s="4" t="s">
        <v>237</v>
      </c>
      <c r="I2375" s="24">
        <v>107.52</v>
      </c>
      <c r="J2375" s="24">
        <v>97.44</v>
      </c>
      <c r="K2375" s="24">
        <v>3.36</v>
      </c>
      <c r="L2375" s="24">
        <v>6.72</v>
      </c>
      <c r="X2375" s="24">
        <f t="shared" si="84"/>
        <v>107.52</v>
      </c>
      <c r="Y2375" s="8">
        <f t="shared" si="85"/>
        <v>0</v>
      </c>
      <c r="Z2375" s="4"/>
    </row>
    <row r="2376" spans="1:26" ht="30" x14ac:dyDescent="0.25">
      <c r="A2376" s="34">
        <v>19</v>
      </c>
      <c r="B2376" s="31">
        <v>20</v>
      </c>
      <c r="C2376" s="4" t="s">
        <v>1829</v>
      </c>
      <c r="D2376" s="4" t="s">
        <v>4470</v>
      </c>
      <c r="E2376" s="4" t="s">
        <v>4444</v>
      </c>
      <c r="F2376" s="4" t="s">
        <v>3636</v>
      </c>
      <c r="G2376" s="5" t="s">
        <v>4473</v>
      </c>
      <c r="H2376" s="4"/>
      <c r="I2376" s="24">
        <v>179</v>
      </c>
      <c r="J2376" s="24">
        <v>5</v>
      </c>
      <c r="M2376" s="24">
        <v>5</v>
      </c>
      <c r="Q2376" s="24">
        <v>41.76</v>
      </c>
      <c r="T2376" s="24">
        <v>132.24</v>
      </c>
      <c r="X2376" s="24">
        <f t="shared" si="84"/>
        <v>184</v>
      </c>
      <c r="Y2376" s="8">
        <f t="shared" si="85"/>
        <v>-5</v>
      </c>
      <c r="Z2376" s="4"/>
    </row>
    <row r="2377" spans="1:26" x14ac:dyDescent="0.25">
      <c r="A2377" s="34">
        <v>42</v>
      </c>
      <c r="B2377" s="31">
        <v>43</v>
      </c>
      <c r="C2377" s="4" t="s">
        <v>4512</v>
      </c>
      <c r="D2377" s="4" t="s">
        <v>4513</v>
      </c>
      <c r="E2377" s="4" t="s">
        <v>4444</v>
      </c>
      <c r="F2377" s="4" t="s">
        <v>3636</v>
      </c>
      <c r="G2377" s="4" t="s">
        <v>15373</v>
      </c>
      <c r="H2377" s="4" t="s">
        <v>4514</v>
      </c>
      <c r="I2377" s="24">
        <v>117</v>
      </c>
      <c r="J2377" s="24">
        <v>70.5</v>
      </c>
      <c r="K2377" s="24">
        <v>4</v>
      </c>
      <c r="L2377" s="24">
        <v>14.5</v>
      </c>
      <c r="O2377" s="24">
        <v>16</v>
      </c>
      <c r="P2377" s="24">
        <v>12</v>
      </c>
      <c r="X2377" s="24">
        <f t="shared" si="84"/>
        <v>117</v>
      </c>
      <c r="Y2377" s="8">
        <f t="shared" si="85"/>
        <v>0</v>
      </c>
      <c r="Z2377" s="4"/>
    </row>
    <row r="2378" spans="1:26" x14ac:dyDescent="0.25">
      <c r="A2378" s="34">
        <v>16</v>
      </c>
      <c r="B2378" s="31">
        <v>17</v>
      </c>
      <c r="C2378" s="4" t="s">
        <v>4468</v>
      </c>
      <c r="D2378" s="4" t="s">
        <v>4466</v>
      </c>
      <c r="E2378" s="4" t="s">
        <v>4444</v>
      </c>
      <c r="F2378" s="4" t="s">
        <v>3636</v>
      </c>
      <c r="G2378" s="4" t="s">
        <v>3911</v>
      </c>
      <c r="H2378" s="4" t="s">
        <v>932</v>
      </c>
      <c r="I2378" s="24">
        <v>271.7</v>
      </c>
      <c r="J2378" s="24">
        <v>227.01</v>
      </c>
      <c r="K2378" s="24">
        <v>1.36</v>
      </c>
      <c r="M2378" s="24">
        <v>1.36</v>
      </c>
      <c r="O2378" s="24">
        <v>16.940000000000001</v>
      </c>
      <c r="P2378" s="24">
        <v>18</v>
      </c>
      <c r="Q2378" s="24">
        <v>4.9400000000000004</v>
      </c>
      <c r="R2378" s="24">
        <v>2.09</v>
      </c>
      <c r="X2378" s="24">
        <f t="shared" si="84"/>
        <v>271.7</v>
      </c>
      <c r="Y2378" s="8">
        <f t="shared" si="85"/>
        <v>0</v>
      </c>
      <c r="Z2378" s="4"/>
    </row>
    <row r="2379" spans="1:26" x14ac:dyDescent="0.25">
      <c r="A2379" s="34">
        <v>10</v>
      </c>
      <c r="B2379" s="31">
        <v>11</v>
      </c>
      <c r="C2379" s="4" t="s">
        <v>2615</v>
      </c>
      <c r="D2379" s="4" t="s">
        <v>2615</v>
      </c>
      <c r="E2379" s="4" t="s">
        <v>4444</v>
      </c>
      <c r="F2379" s="4" t="s">
        <v>3636</v>
      </c>
      <c r="G2379" s="4" t="s">
        <v>15374</v>
      </c>
      <c r="H2379" s="4" t="s">
        <v>4007</v>
      </c>
      <c r="I2379" s="24">
        <v>540.05999999999995</v>
      </c>
      <c r="J2379" s="24">
        <v>364.71</v>
      </c>
      <c r="K2379" s="24">
        <v>43.51</v>
      </c>
      <c r="L2379" s="24">
        <v>67.8</v>
      </c>
      <c r="N2379" s="24">
        <v>3.8</v>
      </c>
      <c r="O2379" s="24">
        <v>4.99</v>
      </c>
      <c r="P2379" s="24">
        <v>2.61</v>
      </c>
      <c r="R2379" s="24">
        <v>13.29</v>
      </c>
      <c r="T2379" s="24">
        <v>39.51</v>
      </c>
      <c r="X2379" s="24">
        <f t="shared" si="84"/>
        <v>540.22</v>
      </c>
      <c r="Y2379" s="8">
        <f t="shared" si="85"/>
        <v>-0.16000000000008185</v>
      </c>
      <c r="Z2379" s="4"/>
    </row>
    <row r="2380" spans="1:26" x14ac:dyDescent="0.25">
      <c r="A2380" s="34">
        <v>29</v>
      </c>
      <c r="B2380" s="31">
        <v>30</v>
      </c>
      <c r="C2380" s="4" t="s">
        <v>4491</v>
      </c>
      <c r="D2380" s="4" t="s">
        <v>4489</v>
      </c>
      <c r="E2380" s="4" t="s">
        <v>4444</v>
      </c>
      <c r="F2380" s="4" t="s">
        <v>3636</v>
      </c>
      <c r="G2380" s="4" t="s">
        <v>4492</v>
      </c>
      <c r="H2380" s="4" t="s">
        <v>3249</v>
      </c>
      <c r="I2380" s="24">
        <v>78.28</v>
      </c>
      <c r="J2380" s="24">
        <v>63.5</v>
      </c>
      <c r="Q2380" s="24">
        <v>14.78</v>
      </c>
      <c r="X2380" s="24">
        <f t="shared" si="84"/>
        <v>78.28</v>
      </c>
      <c r="Y2380" s="8">
        <f t="shared" si="85"/>
        <v>0</v>
      </c>
      <c r="Z2380" s="4"/>
    </row>
    <row r="2381" spans="1:26" x14ac:dyDescent="0.25">
      <c r="A2381" s="34">
        <v>20</v>
      </c>
      <c r="B2381" s="31">
        <v>21</v>
      </c>
      <c r="C2381" s="4" t="s">
        <v>4474</v>
      </c>
      <c r="D2381" s="4" t="s">
        <v>4470</v>
      </c>
      <c r="E2381" s="4" t="s">
        <v>4444</v>
      </c>
      <c r="F2381" s="4" t="s">
        <v>3636</v>
      </c>
      <c r="G2381" s="4" t="s">
        <v>4475</v>
      </c>
      <c r="H2381" s="4" t="s">
        <v>39</v>
      </c>
      <c r="I2381" s="24">
        <v>208</v>
      </c>
      <c r="J2381" s="24">
        <v>8</v>
      </c>
      <c r="O2381" s="24">
        <v>10</v>
      </c>
      <c r="P2381" s="24">
        <v>80</v>
      </c>
      <c r="Q2381" s="24">
        <v>32</v>
      </c>
      <c r="T2381" s="24">
        <v>78</v>
      </c>
      <c r="X2381" s="24">
        <f t="shared" si="84"/>
        <v>208</v>
      </c>
      <c r="Y2381" s="8">
        <f t="shared" si="85"/>
        <v>0</v>
      </c>
      <c r="Z2381" s="4"/>
    </row>
    <row r="2382" spans="1:26" x14ac:dyDescent="0.25">
      <c r="A2382" s="34">
        <v>34</v>
      </c>
      <c r="B2382" s="31">
        <v>35</v>
      </c>
      <c r="C2382" s="4" t="s">
        <v>4498</v>
      </c>
      <c r="D2382" s="4" t="s">
        <v>4498</v>
      </c>
      <c r="E2382" s="4" t="s">
        <v>4444</v>
      </c>
      <c r="F2382" s="4" t="s">
        <v>3636</v>
      </c>
      <c r="G2382" s="4" t="s">
        <v>4499</v>
      </c>
      <c r="H2382" s="4" t="s">
        <v>190</v>
      </c>
      <c r="I2382" s="24">
        <v>175.9</v>
      </c>
      <c r="J2382" s="24">
        <v>49</v>
      </c>
      <c r="K2382" s="24">
        <v>30</v>
      </c>
      <c r="O2382" s="24">
        <v>6.2</v>
      </c>
      <c r="R2382" s="24">
        <v>6</v>
      </c>
      <c r="T2382" s="24">
        <v>100.7</v>
      </c>
      <c r="X2382" s="24">
        <f t="shared" si="84"/>
        <v>191.9</v>
      </c>
      <c r="Y2382" s="8">
        <f t="shared" si="85"/>
        <v>-16</v>
      </c>
      <c r="Z2382" s="4"/>
    </row>
    <row r="2383" spans="1:26" x14ac:dyDescent="0.25">
      <c r="A2383" s="34">
        <v>8</v>
      </c>
      <c r="B2383" s="31">
        <v>9</v>
      </c>
      <c r="C2383" s="4" t="s">
        <v>4459</v>
      </c>
      <c r="D2383" s="4" t="s">
        <v>4456</v>
      </c>
      <c r="E2383" s="4" t="s">
        <v>4444</v>
      </c>
      <c r="F2383" s="4" t="s">
        <v>3636</v>
      </c>
      <c r="G2383" s="4" t="s">
        <v>9</v>
      </c>
      <c r="H2383" s="4" t="s">
        <v>248</v>
      </c>
      <c r="I2383" s="24">
        <v>224</v>
      </c>
      <c r="J2383" s="24">
        <v>175.08</v>
      </c>
      <c r="K2383" s="24">
        <v>7</v>
      </c>
      <c r="L2383" s="24">
        <v>13</v>
      </c>
      <c r="M2383" s="24">
        <v>1</v>
      </c>
      <c r="N2383" s="24">
        <v>0.5</v>
      </c>
      <c r="O2383" s="24">
        <v>7.5</v>
      </c>
      <c r="P2383" s="24">
        <v>1.5</v>
      </c>
      <c r="Q2383" s="24">
        <v>11</v>
      </c>
      <c r="R2383" s="24">
        <v>2</v>
      </c>
      <c r="W2383" s="24">
        <v>5</v>
      </c>
      <c r="X2383" s="24">
        <f t="shared" si="84"/>
        <v>223.58</v>
      </c>
      <c r="Y2383" s="8">
        <f t="shared" si="85"/>
        <v>0.41999999999998749</v>
      </c>
      <c r="Z2383" s="4"/>
    </row>
    <row r="2384" spans="1:26" x14ac:dyDescent="0.25">
      <c r="A2384" s="34">
        <v>49</v>
      </c>
      <c r="B2384" s="31">
        <v>50</v>
      </c>
      <c r="C2384" s="4" t="s">
        <v>3164</v>
      </c>
      <c r="D2384" s="4" t="s">
        <v>4463</v>
      </c>
      <c r="E2384" s="4" t="s">
        <v>4444</v>
      </c>
      <c r="F2384" s="4" t="s">
        <v>3636</v>
      </c>
      <c r="G2384" s="4" t="s">
        <v>4264</v>
      </c>
      <c r="H2384" s="4" t="s">
        <v>265</v>
      </c>
      <c r="I2384" s="24">
        <v>179.5</v>
      </c>
      <c r="J2384" s="24">
        <v>44</v>
      </c>
      <c r="N2384" s="24">
        <v>130</v>
      </c>
      <c r="O2384" s="24">
        <v>2</v>
      </c>
      <c r="Q2384" s="24">
        <v>3.5</v>
      </c>
      <c r="X2384" s="24">
        <f t="shared" si="84"/>
        <v>179.5</v>
      </c>
      <c r="Y2384" s="8">
        <f t="shared" si="85"/>
        <v>0</v>
      </c>
      <c r="Z2384" s="4"/>
    </row>
    <row r="2385" spans="1:26" x14ac:dyDescent="0.25">
      <c r="A2385" s="34">
        <v>52</v>
      </c>
      <c r="B2385" s="31">
        <v>53</v>
      </c>
      <c r="C2385" s="4" t="s">
        <v>4494</v>
      </c>
      <c r="D2385" s="4" t="s">
        <v>4494</v>
      </c>
      <c r="E2385" s="4" t="s">
        <v>4444</v>
      </c>
      <c r="F2385" s="4" t="s">
        <v>3636</v>
      </c>
      <c r="G2385" s="4" t="s">
        <v>4526</v>
      </c>
      <c r="H2385" s="4" t="s">
        <v>245</v>
      </c>
      <c r="I2385" s="24">
        <v>91.94</v>
      </c>
      <c r="J2385" s="24">
        <v>35</v>
      </c>
      <c r="K2385" s="24">
        <v>2</v>
      </c>
      <c r="L2385" s="24">
        <v>4</v>
      </c>
      <c r="N2385" s="24">
        <v>1</v>
      </c>
      <c r="O2385" s="24">
        <v>2</v>
      </c>
      <c r="P2385" s="24">
        <v>25</v>
      </c>
      <c r="T2385" s="24">
        <v>22.94</v>
      </c>
      <c r="X2385" s="24">
        <f t="shared" si="84"/>
        <v>91.94</v>
      </c>
      <c r="Y2385" s="8">
        <f t="shared" si="85"/>
        <v>0</v>
      </c>
      <c r="Z2385" s="4"/>
    </row>
    <row r="2386" spans="1:26" x14ac:dyDescent="0.25">
      <c r="A2386" s="34">
        <v>2</v>
      </c>
      <c r="B2386" s="31">
        <v>2</v>
      </c>
      <c r="C2386" s="4" t="s">
        <v>4446</v>
      </c>
      <c r="D2386" s="4" t="s">
        <v>4443</v>
      </c>
      <c r="E2386" s="4" t="s">
        <v>4444</v>
      </c>
      <c r="F2386" s="4" t="s">
        <v>3636</v>
      </c>
      <c r="G2386" s="4" t="s">
        <v>4447</v>
      </c>
      <c r="H2386" s="4" t="s">
        <v>471</v>
      </c>
      <c r="I2386" s="24">
        <v>69.44</v>
      </c>
      <c r="J2386" s="24">
        <v>55.34</v>
      </c>
      <c r="K2386" s="24">
        <v>3.36</v>
      </c>
      <c r="M2386" s="24">
        <v>0.84</v>
      </c>
      <c r="O2386" s="24">
        <v>1</v>
      </c>
      <c r="Q2386" s="24">
        <v>3.4</v>
      </c>
      <c r="R2386" s="24">
        <v>0.5</v>
      </c>
      <c r="T2386" s="24">
        <v>5</v>
      </c>
      <c r="X2386" s="24">
        <f t="shared" si="84"/>
        <v>69.44</v>
      </c>
      <c r="Y2386" s="8">
        <f t="shared" si="85"/>
        <v>0</v>
      </c>
      <c r="Z2386" s="4"/>
    </row>
    <row r="2387" spans="1:26" x14ac:dyDescent="0.25">
      <c r="A2387" s="34">
        <v>23</v>
      </c>
      <c r="B2387" s="31">
        <v>24</v>
      </c>
      <c r="C2387" s="4" t="s">
        <v>4481</v>
      </c>
      <c r="D2387" s="4" t="s">
        <v>4470</v>
      </c>
      <c r="E2387" s="4" t="s">
        <v>4444</v>
      </c>
      <c r="F2387" s="4" t="s">
        <v>3636</v>
      </c>
      <c r="G2387" s="4" t="s">
        <v>4482</v>
      </c>
      <c r="H2387" s="4" t="s">
        <v>2658</v>
      </c>
      <c r="I2387" s="24">
        <v>255</v>
      </c>
      <c r="J2387" s="24">
        <v>48</v>
      </c>
      <c r="K2387" s="24">
        <v>2</v>
      </c>
      <c r="O2387" s="24">
        <v>2</v>
      </c>
      <c r="P2387" s="24">
        <v>105</v>
      </c>
      <c r="T2387" s="24">
        <v>98</v>
      </c>
      <c r="X2387" s="24">
        <f t="shared" si="84"/>
        <v>255</v>
      </c>
      <c r="Y2387" s="8">
        <f t="shared" si="85"/>
        <v>0</v>
      </c>
      <c r="Z2387" s="4"/>
    </row>
    <row r="2388" spans="1:26" x14ac:dyDescent="0.25">
      <c r="A2388" s="34">
        <v>43</v>
      </c>
      <c r="B2388" s="31">
        <v>44</v>
      </c>
      <c r="C2388" s="4" t="s">
        <v>4515</v>
      </c>
      <c r="D2388" s="4" t="s">
        <v>4513</v>
      </c>
      <c r="E2388" s="4" t="s">
        <v>4444</v>
      </c>
      <c r="F2388" s="4" t="s">
        <v>3636</v>
      </c>
      <c r="G2388" s="4" t="s">
        <v>4516</v>
      </c>
      <c r="H2388" s="4" t="s">
        <v>4517</v>
      </c>
      <c r="I2388" s="24">
        <v>898.38</v>
      </c>
      <c r="J2388" s="24">
        <v>321.56</v>
      </c>
      <c r="K2388" s="24">
        <v>67.89</v>
      </c>
      <c r="N2388" s="24">
        <v>17.8</v>
      </c>
      <c r="O2388" s="24">
        <v>7.99</v>
      </c>
      <c r="P2388" s="24">
        <v>38.119999999999997</v>
      </c>
      <c r="Q2388" s="24">
        <v>10</v>
      </c>
      <c r="R2388" s="24">
        <v>23</v>
      </c>
      <c r="T2388" s="24">
        <v>412.02</v>
      </c>
      <c r="X2388" s="24">
        <f t="shared" si="84"/>
        <v>898.38</v>
      </c>
      <c r="Y2388" s="8">
        <f t="shared" si="85"/>
        <v>0</v>
      </c>
      <c r="Z2388" s="4"/>
    </row>
    <row r="2389" spans="1:26" x14ac:dyDescent="0.25">
      <c r="A2389" s="34">
        <v>45</v>
      </c>
      <c r="B2389" s="31">
        <v>46</v>
      </c>
      <c r="C2389" s="4" t="s">
        <v>4520</v>
      </c>
      <c r="D2389" s="4" t="s">
        <v>4521</v>
      </c>
      <c r="E2389" s="4" t="s">
        <v>4444</v>
      </c>
      <c r="F2389" s="4" t="s">
        <v>3636</v>
      </c>
      <c r="G2389" s="4" t="s">
        <v>45</v>
      </c>
      <c r="H2389" s="4"/>
      <c r="I2389" s="24">
        <v>280</v>
      </c>
      <c r="J2389" s="24">
        <v>154.15</v>
      </c>
      <c r="K2389" s="24">
        <v>33.6</v>
      </c>
      <c r="L2389" s="24">
        <v>11.2</v>
      </c>
      <c r="O2389" s="24">
        <v>4</v>
      </c>
      <c r="P2389" s="24">
        <v>1</v>
      </c>
      <c r="Q2389" s="24">
        <v>70.989999999999995</v>
      </c>
      <c r="T2389" s="24">
        <v>5.0599999999999996</v>
      </c>
      <c r="X2389" s="24">
        <f t="shared" si="84"/>
        <v>280</v>
      </c>
      <c r="Y2389" s="8">
        <f t="shared" si="85"/>
        <v>0</v>
      </c>
      <c r="Z2389" s="4"/>
    </row>
    <row r="2390" spans="1:26" x14ac:dyDescent="0.25">
      <c r="A2390" s="34">
        <v>37</v>
      </c>
      <c r="B2390" s="31">
        <v>38</v>
      </c>
      <c r="C2390" s="4" t="s">
        <v>4502</v>
      </c>
      <c r="D2390" s="4" t="s">
        <v>4498</v>
      </c>
      <c r="E2390" s="4" t="s">
        <v>4444</v>
      </c>
      <c r="F2390" s="4" t="s">
        <v>3636</v>
      </c>
      <c r="G2390" s="4" t="s">
        <v>4503</v>
      </c>
      <c r="H2390" s="4" t="s">
        <v>19</v>
      </c>
      <c r="I2390" s="24">
        <v>711.84</v>
      </c>
      <c r="J2390" s="24">
        <v>141</v>
      </c>
      <c r="K2390" s="24">
        <v>7.84</v>
      </c>
      <c r="P2390" s="24">
        <v>3</v>
      </c>
      <c r="T2390" s="24">
        <v>560</v>
      </c>
      <c r="X2390" s="24">
        <f t="shared" si="84"/>
        <v>711.84</v>
      </c>
      <c r="Y2390" s="8">
        <f t="shared" si="85"/>
        <v>0</v>
      </c>
      <c r="Z2390" s="4"/>
    </row>
    <row r="2391" spans="1:26" x14ac:dyDescent="0.25">
      <c r="A2391" s="34">
        <v>40</v>
      </c>
      <c r="B2391" s="31">
        <v>41</v>
      </c>
      <c r="C2391" s="4" t="s">
        <v>4508</v>
      </c>
      <c r="D2391" s="4" t="s">
        <v>4504</v>
      </c>
      <c r="E2391" s="4" t="s">
        <v>4444</v>
      </c>
      <c r="F2391" s="4" t="s">
        <v>3636</v>
      </c>
      <c r="G2391" s="4" t="s">
        <v>4509</v>
      </c>
      <c r="H2391" s="4" t="s">
        <v>39</v>
      </c>
      <c r="I2391" s="24">
        <v>371.31</v>
      </c>
      <c r="J2391" s="24">
        <v>264.67</v>
      </c>
      <c r="K2391" s="24">
        <v>15.7</v>
      </c>
      <c r="M2391" s="24">
        <v>9.74</v>
      </c>
      <c r="N2391" s="24">
        <v>5.04</v>
      </c>
      <c r="O2391" s="24">
        <v>2.2599999999999998</v>
      </c>
      <c r="P2391" s="24">
        <v>0.27</v>
      </c>
      <c r="Q2391" s="24">
        <v>2.68</v>
      </c>
      <c r="R2391" s="24">
        <v>10.18</v>
      </c>
      <c r="T2391" s="24">
        <v>60.77</v>
      </c>
      <c r="X2391" s="24">
        <f t="shared" si="84"/>
        <v>371.31</v>
      </c>
      <c r="Y2391" s="8">
        <f t="shared" si="85"/>
        <v>0</v>
      </c>
      <c r="Z2391" s="4"/>
    </row>
    <row r="2392" spans="1:26" x14ac:dyDescent="0.25">
      <c r="A2392" s="34">
        <v>15</v>
      </c>
      <c r="B2392" s="31">
        <v>16</v>
      </c>
      <c r="C2392" s="4" t="s">
        <v>4465</v>
      </c>
      <c r="D2392" s="4" t="s">
        <v>4466</v>
      </c>
      <c r="E2392" s="4" t="s">
        <v>4444</v>
      </c>
      <c r="F2392" s="4" t="s">
        <v>3636</v>
      </c>
      <c r="G2392" s="4" t="s">
        <v>233</v>
      </c>
      <c r="H2392" s="4" t="s">
        <v>4467</v>
      </c>
      <c r="I2392" s="24">
        <v>435.5</v>
      </c>
      <c r="J2392" s="24">
        <v>326.2</v>
      </c>
      <c r="K2392" s="24">
        <v>7</v>
      </c>
      <c r="M2392" s="24">
        <v>22</v>
      </c>
      <c r="N2392" s="24">
        <v>20</v>
      </c>
      <c r="O2392" s="24">
        <v>5.3</v>
      </c>
      <c r="P2392" s="24">
        <v>23</v>
      </c>
      <c r="Q2392" s="24">
        <v>10</v>
      </c>
      <c r="R2392" s="24">
        <v>5</v>
      </c>
      <c r="T2392" s="24">
        <v>17</v>
      </c>
      <c r="X2392" s="24">
        <f t="shared" si="84"/>
        <v>435.5</v>
      </c>
      <c r="Y2392" s="8">
        <f t="shared" si="85"/>
        <v>0</v>
      </c>
      <c r="Z2392" s="4"/>
    </row>
    <row r="2393" spans="1:26" x14ac:dyDescent="0.25">
      <c r="A2393" s="34">
        <v>13</v>
      </c>
      <c r="B2393" s="31">
        <v>14</v>
      </c>
      <c r="C2393" s="4" t="s">
        <v>4462</v>
      </c>
      <c r="D2393" s="4" t="s">
        <v>4463</v>
      </c>
      <c r="E2393" s="4" t="s">
        <v>4444</v>
      </c>
      <c r="F2393" s="4" t="s">
        <v>3636</v>
      </c>
      <c r="G2393" s="4" t="s">
        <v>4464</v>
      </c>
      <c r="H2393" s="4" t="s">
        <v>429</v>
      </c>
      <c r="I2393" s="24">
        <v>363.5</v>
      </c>
      <c r="J2393" s="24">
        <v>254</v>
      </c>
      <c r="K2393" s="24">
        <v>14.5</v>
      </c>
      <c r="L2393" s="24">
        <v>5</v>
      </c>
      <c r="N2393" s="24">
        <v>2.8</v>
      </c>
      <c r="O2393" s="24">
        <v>2</v>
      </c>
      <c r="P2393" s="24">
        <v>11</v>
      </c>
      <c r="R2393" s="24">
        <v>2</v>
      </c>
      <c r="T2393" s="24">
        <v>70.2</v>
      </c>
      <c r="W2393" s="24">
        <v>2</v>
      </c>
      <c r="X2393" s="24">
        <f t="shared" si="84"/>
        <v>363.5</v>
      </c>
      <c r="Y2393" s="8">
        <f t="shared" si="85"/>
        <v>0</v>
      </c>
      <c r="Z2393" s="4"/>
    </row>
    <row r="2394" spans="1:26" x14ac:dyDescent="0.25">
      <c r="A2394" s="34">
        <v>44</v>
      </c>
      <c r="B2394" s="31">
        <v>45</v>
      </c>
      <c r="C2394" s="4" t="s">
        <v>4518</v>
      </c>
      <c r="D2394" s="4" t="s">
        <v>4513</v>
      </c>
      <c r="E2394" s="4" t="s">
        <v>4444</v>
      </c>
      <c r="F2394" s="4" t="s">
        <v>3636</v>
      </c>
      <c r="G2394" s="4" t="s">
        <v>4519</v>
      </c>
      <c r="H2394" s="4" t="s">
        <v>2231</v>
      </c>
      <c r="I2394" s="24">
        <v>1955.98</v>
      </c>
      <c r="L2394" s="24">
        <v>110.2</v>
      </c>
      <c r="P2394" s="24">
        <v>36</v>
      </c>
      <c r="T2394" s="24">
        <v>1809.78</v>
      </c>
      <c r="X2394" s="24">
        <f t="shared" si="84"/>
        <v>1955.98</v>
      </c>
      <c r="Y2394" s="8">
        <f t="shared" si="85"/>
        <v>0</v>
      </c>
      <c r="Z2394" s="4"/>
    </row>
    <row r="2395" spans="1:26" x14ac:dyDescent="0.25">
      <c r="A2395" s="34">
        <v>6</v>
      </c>
      <c r="B2395" s="31">
        <v>7</v>
      </c>
      <c r="C2395" s="4" t="s">
        <v>4371</v>
      </c>
      <c r="D2395" s="4" t="s">
        <v>4456</v>
      </c>
      <c r="E2395" s="4" t="s">
        <v>4444</v>
      </c>
      <c r="F2395" s="4" t="s">
        <v>3636</v>
      </c>
      <c r="G2395" s="4" t="s">
        <v>687</v>
      </c>
      <c r="H2395" s="4" t="s">
        <v>286</v>
      </c>
      <c r="I2395" s="24">
        <v>142.96</v>
      </c>
      <c r="J2395" s="24">
        <v>120.02</v>
      </c>
      <c r="K2395" s="24">
        <v>14.44</v>
      </c>
      <c r="O2395" s="24">
        <v>2</v>
      </c>
      <c r="P2395" s="24">
        <v>0.5</v>
      </c>
      <c r="R2395" s="24">
        <v>1</v>
      </c>
      <c r="T2395" s="24">
        <v>5</v>
      </c>
      <c r="X2395" s="24">
        <f t="shared" si="84"/>
        <v>142.96</v>
      </c>
      <c r="Y2395" s="8">
        <f t="shared" si="85"/>
        <v>0</v>
      </c>
      <c r="Z2395" s="4"/>
    </row>
    <row r="2396" spans="1:26" x14ac:dyDescent="0.25">
      <c r="A2396" s="34">
        <v>50</v>
      </c>
      <c r="B2396" s="31">
        <v>51</v>
      </c>
      <c r="C2396" s="4" t="s">
        <v>4525</v>
      </c>
      <c r="D2396" s="4" t="s">
        <v>4456</v>
      </c>
      <c r="E2396" s="4" t="s">
        <v>4444</v>
      </c>
      <c r="F2396" s="4" t="s">
        <v>3636</v>
      </c>
      <c r="G2396" s="4" t="s">
        <v>687</v>
      </c>
      <c r="H2396" s="4" t="s">
        <v>19</v>
      </c>
      <c r="I2396" s="24">
        <v>60.5</v>
      </c>
      <c r="J2396" s="24">
        <v>34.369999999999997</v>
      </c>
      <c r="K2396" s="24">
        <v>5.7</v>
      </c>
      <c r="L2396" s="24">
        <v>1.22</v>
      </c>
      <c r="M2396" s="24">
        <v>2.89</v>
      </c>
      <c r="N2396" s="24">
        <v>12.4</v>
      </c>
      <c r="O2396" s="24">
        <v>1.45</v>
      </c>
      <c r="Q2396" s="24">
        <v>1.55</v>
      </c>
      <c r="R2396" s="24">
        <v>0.92</v>
      </c>
      <c r="X2396" s="24">
        <f t="shared" si="84"/>
        <v>60.5</v>
      </c>
      <c r="Y2396" s="8">
        <f t="shared" si="85"/>
        <v>0</v>
      </c>
      <c r="Z2396" s="4"/>
    </row>
    <row r="2397" spans="1:26" x14ac:dyDescent="0.25">
      <c r="A2397" s="34">
        <v>51</v>
      </c>
      <c r="B2397" s="31">
        <v>52</v>
      </c>
      <c r="C2397" s="4" t="s">
        <v>520</v>
      </c>
      <c r="D2397" s="4" t="s">
        <v>4456</v>
      </c>
      <c r="E2397" s="4" t="s">
        <v>4444</v>
      </c>
      <c r="F2397" s="4" t="s">
        <v>3636</v>
      </c>
      <c r="G2397" s="4" t="s">
        <v>687</v>
      </c>
      <c r="H2397" s="4"/>
      <c r="I2397" s="24">
        <v>84.26</v>
      </c>
      <c r="J2397" s="24">
        <v>84.26</v>
      </c>
      <c r="X2397" s="24">
        <f t="shared" si="84"/>
        <v>84.26</v>
      </c>
      <c r="Y2397" s="8">
        <f t="shared" si="85"/>
        <v>0</v>
      </c>
      <c r="Z2397" s="4"/>
    </row>
    <row r="2398" spans="1:26" x14ac:dyDescent="0.25">
      <c r="A2398" s="34">
        <v>5</v>
      </c>
      <c r="B2398" s="31">
        <v>5</v>
      </c>
      <c r="C2398" s="4" t="s">
        <v>4453</v>
      </c>
      <c r="D2398" s="4" t="s">
        <v>4443</v>
      </c>
      <c r="E2398" s="4" t="s">
        <v>4444</v>
      </c>
      <c r="F2398" s="4" t="s">
        <v>3636</v>
      </c>
      <c r="G2398" s="4" t="s">
        <v>4454</v>
      </c>
      <c r="H2398" s="4" t="s">
        <v>230</v>
      </c>
      <c r="I2398" s="24">
        <v>174.88</v>
      </c>
      <c r="J2398" s="24">
        <v>103.6</v>
      </c>
      <c r="K2398" s="24">
        <v>17</v>
      </c>
      <c r="M2398" s="24">
        <v>1.68</v>
      </c>
      <c r="O2398" s="24">
        <v>11.24</v>
      </c>
      <c r="P2398" s="24">
        <v>3.36</v>
      </c>
      <c r="R2398" s="24">
        <v>8</v>
      </c>
      <c r="T2398" s="24">
        <v>30</v>
      </c>
      <c r="X2398" s="24">
        <f t="shared" si="84"/>
        <v>174.88000000000002</v>
      </c>
      <c r="Y2398" s="8">
        <f t="shared" si="85"/>
        <v>0</v>
      </c>
      <c r="Z2398" s="4"/>
    </row>
    <row r="2399" spans="1:26" x14ac:dyDescent="0.25">
      <c r="B2399" s="31">
        <v>6</v>
      </c>
      <c r="C2399" s="4" t="s">
        <v>4455</v>
      </c>
      <c r="D2399" s="4" t="s">
        <v>4443</v>
      </c>
      <c r="E2399" s="4" t="s">
        <v>4444</v>
      </c>
      <c r="F2399" s="4" t="s">
        <v>3636</v>
      </c>
      <c r="G2399" s="4" t="s">
        <v>4454</v>
      </c>
      <c r="H2399" s="4" t="s">
        <v>230</v>
      </c>
      <c r="I2399" s="24">
        <v>44.9</v>
      </c>
      <c r="J2399" s="24">
        <v>32.35</v>
      </c>
      <c r="K2399" s="24">
        <v>2.25</v>
      </c>
      <c r="L2399" s="24">
        <v>2.25</v>
      </c>
      <c r="O2399" s="24">
        <v>5.55</v>
      </c>
      <c r="P2399" s="24">
        <v>1</v>
      </c>
      <c r="Q2399" s="24">
        <v>0.5</v>
      </c>
      <c r="R2399" s="24">
        <v>1</v>
      </c>
      <c r="X2399" s="24">
        <v>44.9</v>
      </c>
      <c r="Y2399" s="8">
        <v>0</v>
      </c>
      <c r="Z2399" s="4"/>
    </row>
    <row r="2400" spans="1:26" x14ac:dyDescent="0.25">
      <c r="A2400" s="34">
        <v>31</v>
      </c>
      <c r="B2400" s="31">
        <v>32</v>
      </c>
      <c r="C2400" s="4" t="s">
        <v>4493</v>
      </c>
      <c r="D2400" s="4" t="s">
        <v>4494</v>
      </c>
      <c r="E2400" s="4" t="s">
        <v>4444</v>
      </c>
      <c r="F2400" s="4" t="s">
        <v>3636</v>
      </c>
      <c r="G2400" s="4" t="s">
        <v>4495</v>
      </c>
      <c r="H2400" s="4" t="s">
        <v>176</v>
      </c>
      <c r="I2400" s="24">
        <v>66.5</v>
      </c>
      <c r="J2400" s="24">
        <v>51.74</v>
      </c>
      <c r="K2400" s="24">
        <v>2.2400000000000002</v>
      </c>
      <c r="N2400" s="24">
        <v>3</v>
      </c>
      <c r="O2400" s="24">
        <v>2.2400000000000002</v>
      </c>
      <c r="Q2400" s="24">
        <v>4.4800000000000004</v>
      </c>
      <c r="T2400" s="24">
        <v>2.8</v>
      </c>
      <c r="X2400" s="24">
        <f t="shared" ref="X2400:X2439" si="86">SUM(J2400:W2400)</f>
        <v>66.5</v>
      </c>
      <c r="Y2400" s="8">
        <f t="shared" ref="Y2400:Y2439" si="87">I2400-X2400</f>
        <v>0</v>
      </c>
      <c r="Z2400" s="4"/>
    </row>
    <row r="2401" spans="1:26" x14ac:dyDescent="0.25">
      <c r="A2401" s="34">
        <v>1</v>
      </c>
      <c r="B2401" s="31">
        <v>1</v>
      </c>
      <c r="C2401" s="4" t="s">
        <v>3751</v>
      </c>
      <c r="D2401" s="4" t="s">
        <v>2733</v>
      </c>
      <c r="E2401" s="4" t="s">
        <v>4527</v>
      </c>
      <c r="F2401" s="4" t="s">
        <v>3636</v>
      </c>
      <c r="G2401" s="4" t="s">
        <v>15375</v>
      </c>
      <c r="H2401" s="4" t="s">
        <v>279</v>
      </c>
      <c r="I2401" s="24">
        <v>59.6</v>
      </c>
      <c r="J2401" s="24">
        <v>57.1</v>
      </c>
      <c r="O2401" s="24">
        <v>1</v>
      </c>
      <c r="R2401" s="24">
        <v>1.5</v>
      </c>
      <c r="X2401" s="24">
        <f t="shared" si="86"/>
        <v>59.6</v>
      </c>
      <c r="Y2401" s="8">
        <f t="shared" si="87"/>
        <v>0</v>
      </c>
      <c r="Z2401" s="4"/>
    </row>
    <row r="2402" spans="1:26" x14ac:dyDescent="0.25">
      <c r="A2402" s="34">
        <v>16</v>
      </c>
      <c r="B2402" s="31">
        <v>19</v>
      </c>
      <c r="C2402" s="4" t="s">
        <v>4553</v>
      </c>
      <c r="D2402" s="4" t="s">
        <v>4554</v>
      </c>
      <c r="E2402" s="4" t="s">
        <v>4527</v>
      </c>
      <c r="F2402" s="4" t="s">
        <v>3636</v>
      </c>
      <c r="G2402" s="4" t="s">
        <v>4555</v>
      </c>
      <c r="H2402" s="4" t="s">
        <v>1463</v>
      </c>
      <c r="I2402" s="24">
        <v>219.7</v>
      </c>
      <c r="J2402" s="24">
        <v>144.19999999999999</v>
      </c>
      <c r="K2402" s="24">
        <v>34.700000000000003</v>
      </c>
      <c r="L2402" s="24">
        <v>26.2</v>
      </c>
      <c r="M2402" s="24">
        <v>0.5</v>
      </c>
      <c r="N2402" s="24">
        <v>1.7</v>
      </c>
      <c r="O2402" s="24">
        <v>5</v>
      </c>
      <c r="P2402" s="24">
        <v>1.5</v>
      </c>
      <c r="Q2402" s="24">
        <v>0.3</v>
      </c>
      <c r="R2402" s="24">
        <v>4</v>
      </c>
      <c r="S2402" s="24">
        <v>1.6</v>
      </c>
      <c r="X2402" s="24">
        <f t="shared" si="86"/>
        <v>219.69999999999996</v>
      </c>
      <c r="Y2402" s="8">
        <f t="shared" si="87"/>
        <v>0</v>
      </c>
      <c r="Z2402" s="4"/>
    </row>
    <row r="2403" spans="1:26" x14ac:dyDescent="0.25">
      <c r="A2403" s="34">
        <v>8</v>
      </c>
      <c r="B2403" s="31">
        <v>8</v>
      </c>
      <c r="C2403" s="4" t="s">
        <v>4536</v>
      </c>
      <c r="D2403" s="4" t="s">
        <v>2733</v>
      </c>
      <c r="E2403" s="4" t="s">
        <v>4527</v>
      </c>
      <c r="F2403" s="4" t="s">
        <v>3636</v>
      </c>
      <c r="G2403" s="4" t="s">
        <v>4537</v>
      </c>
      <c r="H2403" s="4" t="s">
        <v>4538</v>
      </c>
      <c r="I2403" s="24">
        <v>205.9</v>
      </c>
      <c r="J2403" s="24">
        <v>127.4</v>
      </c>
      <c r="K2403" s="24">
        <v>51.1</v>
      </c>
      <c r="L2403" s="24">
        <v>7.8</v>
      </c>
      <c r="N2403" s="24">
        <v>4</v>
      </c>
      <c r="O2403" s="24">
        <v>8.1999999999999993</v>
      </c>
      <c r="P2403" s="24">
        <v>0.5</v>
      </c>
      <c r="R2403" s="24">
        <v>5</v>
      </c>
      <c r="S2403" s="24">
        <v>1.9</v>
      </c>
      <c r="X2403" s="24">
        <f t="shared" si="86"/>
        <v>205.9</v>
      </c>
      <c r="Y2403" s="8">
        <f t="shared" si="87"/>
        <v>0</v>
      </c>
      <c r="Z2403" s="4"/>
    </row>
    <row r="2404" spans="1:26" x14ac:dyDescent="0.25">
      <c r="A2404" s="34">
        <v>40</v>
      </c>
      <c r="B2404" s="31">
        <v>44</v>
      </c>
      <c r="C2404" s="4" t="s">
        <v>4593</v>
      </c>
      <c r="D2404" s="4" t="s">
        <v>4591</v>
      </c>
      <c r="E2404" s="4" t="s">
        <v>4527</v>
      </c>
      <c r="F2404" s="4" t="s">
        <v>3636</v>
      </c>
      <c r="G2404" s="4" t="s">
        <v>15376</v>
      </c>
      <c r="H2404" s="4" t="s">
        <v>995</v>
      </c>
      <c r="I2404" s="24">
        <v>170</v>
      </c>
      <c r="J2404" s="24">
        <v>23.1</v>
      </c>
      <c r="K2404" s="24">
        <v>4</v>
      </c>
      <c r="N2404" s="24">
        <v>1.5</v>
      </c>
      <c r="O2404" s="24">
        <v>1.5</v>
      </c>
      <c r="T2404" s="24">
        <v>139.9</v>
      </c>
      <c r="X2404" s="24">
        <f t="shared" si="86"/>
        <v>170</v>
      </c>
      <c r="Y2404" s="8">
        <f t="shared" si="87"/>
        <v>0</v>
      </c>
      <c r="Z2404" s="4"/>
    </row>
    <row r="2405" spans="1:26" x14ac:dyDescent="0.25">
      <c r="A2405" s="34">
        <v>24</v>
      </c>
      <c r="B2405" s="31">
        <v>27</v>
      </c>
      <c r="C2405" s="4" t="s">
        <v>4568</v>
      </c>
      <c r="D2405" s="4" t="s">
        <v>4569</v>
      </c>
      <c r="E2405" s="4" t="s">
        <v>4527</v>
      </c>
      <c r="F2405" s="4" t="s">
        <v>3636</v>
      </c>
      <c r="G2405" s="4" t="s">
        <v>4570</v>
      </c>
      <c r="H2405" s="4" t="s">
        <v>4571</v>
      </c>
      <c r="I2405" s="24">
        <v>1488.5</v>
      </c>
      <c r="J2405" s="24">
        <v>887.6</v>
      </c>
      <c r="K2405" s="24">
        <v>178.2</v>
      </c>
      <c r="N2405" s="24">
        <v>5.9</v>
      </c>
      <c r="O2405" s="24">
        <v>1.2</v>
      </c>
      <c r="Q2405" s="24">
        <v>0.5</v>
      </c>
      <c r="R2405" s="24">
        <v>15</v>
      </c>
      <c r="S2405" s="24">
        <v>18.7</v>
      </c>
      <c r="T2405" s="24">
        <v>381.4</v>
      </c>
      <c r="X2405" s="24">
        <f t="shared" si="86"/>
        <v>1488.5</v>
      </c>
      <c r="Y2405" s="8">
        <f t="shared" si="87"/>
        <v>0</v>
      </c>
      <c r="Z2405" s="4"/>
    </row>
    <row r="2406" spans="1:26" x14ac:dyDescent="0.25">
      <c r="A2406" s="34">
        <v>25</v>
      </c>
      <c r="B2406" s="31">
        <v>28</v>
      </c>
      <c r="C2406" s="4" t="s">
        <v>4572</v>
      </c>
      <c r="D2406" s="4" t="s">
        <v>4569</v>
      </c>
      <c r="E2406" s="4" t="s">
        <v>4527</v>
      </c>
      <c r="F2406" s="4" t="s">
        <v>3636</v>
      </c>
      <c r="G2406" s="4" t="s">
        <v>4570</v>
      </c>
      <c r="H2406" s="4" t="s">
        <v>4571</v>
      </c>
      <c r="X2406" s="24">
        <f t="shared" si="86"/>
        <v>0</v>
      </c>
      <c r="Y2406" s="8">
        <f t="shared" si="87"/>
        <v>0</v>
      </c>
      <c r="Z2406" s="4"/>
    </row>
    <row r="2407" spans="1:26" x14ac:dyDescent="0.25">
      <c r="A2407" s="34">
        <v>30</v>
      </c>
      <c r="B2407" s="31">
        <v>34</v>
      </c>
      <c r="C2407" s="4" t="s">
        <v>4580</v>
      </c>
      <c r="D2407" s="4" t="s">
        <v>4581</v>
      </c>
      <c r="E2407" s="4" t="s">
        <v>4527</v>
      </c>
      <c r="F2407" s="4" t="s">
        <v>3636</v>
      </c>
      <c r="G2407" s="4" t="s">
        <v>4570</v>
      </c>
      <c r="H2407" s="4" t="s">
        <v>2140</v>
      </c>
      <c r="I2407" s="24">
        <v>1530.9</v>
      </c>
      <c r="J2407" s="24">
        <v>399.2</v>
      </c>
      <c r="K2407" s="24">
        <v>52.1</v>
      </c>
      <c r="M2407" s="24">
        <v>0.5</v>
      </c>
      <c r="N2407" s="24">
        <v>13.2</v>
      </c>
      <c r="O2407" s="24">
        <v>7.3</v>
      </c>
      <c r="Q2407" s="24">
        <v>0.5</v>
      </c>
      <c r="R2407" s="24">
        <v>6.1</v>
      </c>
      <c r="S2407" s="24">
        <v>8</v>
      </c>
      <c r="T2407" s="24">
        <v>1044</v>
      </c>
      <c r="X2407" s="24">
        <f t="shared" si="86"/>
        <v>1530.9</v>
      </c>
      <c r="Y2407" s="8">
        <f t="shared" si="87"/>
        <v>0</v>
      </c>
      <c r="Z2407" s="4"/>
    </row>
    <row r="2408" spans="1:26" x14ac:dyDescent="0.25">
      <c r="A2408" s="34">
        <v>34</v>
      </c>
      <c r="B2408" s="31">
        <v>38</v>
      </c>
      <c r="C2408" s="4" t="s">
        <v>4586</v>
      </c>
      <c r="D2408" s="4" t="s">
        <v>562</v>
      </c>
      <c r="E2408" s="4" t="s">
        <v>4527</v>
      </c>
      <c r="F2408" s="4" t="s">
        <v>3636</v>
      </c>
      <c r="G2408" s="4" t="s">
        <v>4570</v>
      </c>
      <c r="H2408" s="4" t="s">
        <v>1793</v>
      </c>
      <c r="I2408" s="24">
        <v>1566.8</v>
      </c>
      <c r="J2408" s="24">
        <v>467.3</v>
      </c>
      <c r="K2408" s="24">
        <v>109.9</v>
      </c>
      <c r="M2408" s="24">
        <v>4.5</v>
      </c>
      <c r="N2408" s="24">
        <v>8.6999999999999993</v>
      </c>
      <c r="O2408" s="24">
        <v>12</v>
      </c>
      <c r="Q2408" s="24">
        <v>19.7</v>
      </c>
      <c r="R2408" s="24">
        <v>6.7</v>
      </c>
      <c r="S2408" s="24">
        <v>3.5</v>
      </c>
      <c r="T2408" s="24">
        <v>934.5</v>
      </c>
      <c r="X2408" s="24">
        <f t="shared" si="86"/>
        <v>1566.8000000000002</v>
      </c>
      <c r="Y2408" s="8">
        <f t="shared" si="87"/>
        <v>0</v>
      </c>
      <c r="Z2408" s="4"/>
    </row>
    <row r="2409" spans="1:26" x14ac:dyDescent="0.25">
      <c r="A2409" s="34">
        <v>35</v>
      </c>
      <c r="B2409" s="31">
        <v>39</v>
      </c>
      <c r="C2409" s="4" t="s">
        <v>4587</v>
      </c>
      <c r="D2409" s="4" t="s">
        <v>562</v>
      </c>
      <c r="E2409" s="4" t="s">
        <v>4527</v>
      </c>
      <c r="F2409" s="4" t="s">
        <v>3636</v>
      </c>
      <c r="G2409" s="4" t="s">
        <v>4570</v>
      </c>
      <c r="H2409" s="4" t="s">
        <v>1793</v>
      </c>
      <c r="I2409" s="24">
        <v>464.2</v>
      </c>
      <c r="J2409" s="24">
        <v>407.1</v>
      </c>
      <c r="K2409" s="24">
        <v>42.3</v>
      </c>
      <c r="O2409" s="24">
        <v>4</v>
      </c>
      <c r="R2409" s="24">
        <v>5</v>
      </c>
      <c r="S2409" s="24">
        <v>5.8</v>
      </c>
      <c r="X2409" s="24">
        <f t="shared" si="86"/>
        <v>464.20000000000005</v>
      </c>
      <c r="Y2409" s="8">
        <f t="shared" si="87"/>
        <v>0</v>
      </c>
      <c r="Z2409" s="4"/>
    </row>
    <row r="2410" spans="1:26" x14ac:dyDescent="0.25">
      <c r="A2410" s="34">
        <v>36</v>
      </c>
      <c r="B2410" s="31">
        <v>40</v>
      </c>
      <c r="C2410" s="4" t="s">
        <v>4588</v>
      </c>
      <c r="D2410" s="4" t="s">
        <v>562</v>
      </c>
      <c r="E2410" s="4" t="s">
        <v>4527</v>
      </c>
      <c r="F2410" s="4" t="s">
        <v>3636</v>
      </c>
      <c r="G2410" s="4" t="s">
        <v>4570</v>
      </c>
      <c r="H2410" s="4" t="s">
        <v>1793</v>
      </c>
      <c r="I2410" s="24">
        <v>119.9</v>
      </c>
      <c r="J2410" s="24">
        <v>88.6</v>
      </c>
      <c r="K2410" s="24">
        <v>25.4</v>
      </c>
      <c r="R2410" s="24">
        <v>5.9</v>
      </c>
      <c r="X2410" s="24">
        <f t="shared" si="86"/>
        <v>119.9</v>
      </c>
      <c r="Y2410" s="8">
        <f t="shared" si="87"/>
        <v>0</v>
      </c>
      <c r="Z2410" s="4"/>
    </row>
    <row r="2411" spans="1:26" x14ac:dyDescent="0.25">
      <c r="A2411" s="34">
        <v>37</v>
      </c>
      <c r="B2411" s="31">
        <v>41</v>
      </c>
      <c r="C2411" s="4" t="s">
        <v>4589</v>
      </c>
      <c r="D2411" s="4" t="s">
        <v>562</v>
      </c>
      <c r="E2411" s="4" t="s">
        <v>4527</v>
      </c>
      <c r="F2411" s="4" t="s">
        <v>3636</v>
      </c>
      <c r="G2411" s="4" t="s">
        <v>4570</v>
      </c>
      <c r="H2411" s="4" t="s">
        <v>1793</v>
      </c>
      <c r="I2411" s="24">
        <v>196.6</v>
      </c>
      <c r="J2411" s="24">
        <v>65.8</v>
      </c>
      <c r="K2411" s="24">
        <v>24.1</v>
      </c>
      <c r="L2411" s="24">
        <v>35.4</v>
      </c>
      <c r="P2411" s="24">
        <v>65</v>
      </c>
      <c r="Q2411" s="24">
        <v>3</v>
      </c>
      <c r="R2411" s="24">
        <v>3.3</v>
      </c>
      <c r="X2411" s="24">
        <f t="shared" si="86"/>
        <v>196.60000000000002</v>
      </c>
      <c r="Y2411" s="8">
        <f t="shared" si="87"/>
        <v>0</v>
      </c>
      <c r="Z2411" s="4"/>
    </row>
    <row r="2412" spans="1:26" x14ac:dyDescent="0.25">
      <c r="A2412" s="34">
        <v>2</v>
      </c>
      <c r="B2412" s="31">
        <v>2</v>
      </c>
      <c r="C2412" s="4" t="s">
        <v>4024</v>
      </c>
      <c r="D2412" s="4" t="s">
        <v>2733</v>
      </c>
      <c r="E2412" s="4" t="s">
        <v>4527</v>
      </c>
      <c r="F2412" s="4" t="s">
        <v>3636</v>
      </c>
      <c r="G2412" s="4" t="s">
        <v>4528</v>
      </c>
      <c r="H2412" s="4" t="s">
        <v>4001</v>
      </c>
      <c r="I2412" s="24">
        <v>186.8</v>
      </c>
      <c r="J2412" s="24">
        <v>111.6</v>
      </c>
      <c r="K2412" s="24">
        <v>23</v>
      </c>
      <c r="L2412" s="24">
        <v>37.299999999999997</v>
      </c>
      <c r="M2412" s="24">
        <v>2.8</v>
      </c>
      <c r="N2412" s="24">
        <v>3</v>
      </c>
      <c r="O2412" s="24">
        <v>7</v>
      </c>
      <c r="Q2412" s="24">
        <v>0.3</v>
      </c>
      <c r="R2412" s="24">
        <v>1.8</v>
      </c>
      <c r="X2412" s="24">
        <f t="shared" si="86"/>
        <v>186.8</v>
      </c>
      <c r="Y2412" s="8">
        <f t="shared" si="87"/>
        <v>0</v>
      </c>
      <c r="Z2412" s="4"/>
    </row>
    <row r="2413" spans="1:26" x14ac:dyDescent="0.25">
      <c r="A2413" s="34">
        <v>3</v>
      </c>
      <c r="B2413" s="31">
        <v>3</v>
      </c>
      <c r="C2413" s="4" t="s">
        <v>4529</v>
      </c>
      <c r="D2413" s="4" t="s">
        <v>2733</v>
      </c>
      <c r="E2413" s="4" t="s">
        <v>4527</v>
      </c>
      <c r="F2413" s="4" t="s">
        <v>3636</v>
      </c>
      <c r="G2413" s="4" t="s">
        <v>4528</v>
      </c>
      <c r="H2413" s="4" t="s">
        <v>4001</v>
      </c>
      <c r="I2413" s="24">
        <v>962.1</v>
      </c>
      <c r="J2413" s="24">
        <v>187.5</v>
      </c>
      <c r="K2413" s="24">
        <v>14.9</v>
      </c>
      <c r="M2413" s="24">
        <v>0.4</v>
      </c>
      <c r="O2413" s="24">
        <v>2</v>
      </c>
      <c r="R2413" s="24">
        <v>4</v>
      </c>
      <c r="S2413" s="24">
        <v>1.3</v>
      </c>
      <c r="T2413" s="24">
        <v>752</v>
      </c>
      <c r="X2413" s="24">
        <f t="shared" si="86"/>
        <v>962.1</v>
      </c>
      <c r="Y2413" s="8">
        <f t="shared" si="87"/>
        <v>0</v>
      </c>
      <c r="Z2413" s="4"/>
    </row>
    <row r="2414" spans="1:26" x14ac:dyDescent="0.25">
      <c r="A2414" s="34">
        <v>4</v>
      </c>
      <c r="B2414" s="31">
        <v>4</v>
      </c>
      <c r="C2414" s="4" t="s">
        <v>4530</v>
      </c>
      <c r="D2414" s="4" t="s">
        <v>2733</v>
      </c>
      <c r="E2414" s="4" t="s">
        <v>4527</v>
      </c>
      <c r="F2414" s="4" t="s">
        <v>3636</v>
      </c>
      <c r="G2414" s="4" t="s">
        <v>4528</v>
      </c>
      <c r="H2414" s="4" t="s">
        <v>4001</v>
      </c>
      <c r="I2414" s="24">
        <v>1313.3</v>
      </c>
      <c r="J2414" s="24">
        <v>371.9</v>
      </c>
      <c r="K2414" s="24">
        <v>55.5</v>
      </c>
      <c r="M2414" s="24">
        <v>1.8</v>
      </c>
      <c r="N2414" s="24">
        <v>2</v>
      </c>
      <c r="O2414" s="24">
        <v>12.6</v>
      </c>
      <c r="P2414" s="24">
        <v>2.5</v>
      </c>
      <c r="Q2414" s="24">
        <v>3.7</v>
      </c>
      <c r="R2414" s="24">
        <v>12.7</v>
      </c>
      <c r="S2414" s="24">
        <v>4.3</v>
      </c>
      <c r="T2414" s="24">
        <v>846.3</v>
      </c>
      <c r="X2414" s="24">
        <f t="shared" si="86"/>
        <v>1313.3</v>
      </c>
      <c r="Y2414" s="8">
        <f t="shared" si="87"/>
        <v>0</v>
      </c>
      <c r="Z2414" s="4"/>
    </row>
    <row r="2415" spans="1:26" x14ac:dyDescent="0.25">
      <c r="A2415" s="34">
        <v>5</v>
      </c>
      <c r="B2415" s="31">
        <v>5</v>
      </c>
      <c r="C2415" s="4" t="s">
        <v>4531</v>
      </c>
      <c r="D2415" s="4" t="s">
        <v>2733</v>
      </c>
      <c r="E2415" s="4" t="s">
        <v>4527</v>
      </c>
      <c r="F2415" s="4" t="s">
        <v>3636</v>
      </c>
      <c r="G2415" s="4" t="s">
        <v>4532</v>
      </c>
      <c r="H2415" s="4" t="s">
        <v>4533</v>
      </c>
      <c r="I2415" s="24">
        <v>379.5</v>
      </c>
      <c r="J2415" s="24">
        <v>232</v>
      </c>
      <c r="O2415" s="24">
        <v>11.5</v>
      </c>
      <c r="R2415" s="24">
        <v>2.7</v>
      </c>
      <c r="S2415" s="24">
        <v>2</v>
      </c>
      <c r="W2415" s="24">
        <v>131.30000000000001</v>
      </c>
      <c r="X2415" s="24">
        <f t="shared" si="86"/>
        <v>379.5</v>
      </c>
      <c r="Y2415" s="8">
        <f t="shared" si="87"/>
        <v>0</v>
      </c>
      <c r="Z2415" s="4"/>
    </row>
    <row r="2416" spans="1:26" x14ac:dyDescent="0.25">
      <c r="A2416" s="34">
        <v>6</v>
      </c>
      <c r="B2416" s="31">
        <v>6</v>
      </c>
      <c r="C2416" s="4" t="s">
        <v>4534</v>
      </c>
      <c r="D2416" s="4" t="s">
        <v>2733</v>
      </c>
      <c r="E2416" s="4" t="s">
        <v>4527</v>
      </c>
      <c r="F2416" s="4" t="s">
        <v>3636</v>
      </c>
      <c r="G2416" s="4" t="s">
        <v>4532</v>
      </c>
      <c r="H2416" s="4" t="s">
        <v>4533</v>
      </c>
      <c r="I2416" s="24">
        <v>199.3</v>
      </c>
      <c r="J2416" s="24">
        <v>144.1</v>
      </c>
      <c r="K2416" s="24">
        <v>34.9</v>
      </c>
      <c r="N2416" s="24">
        <v>10</v>
      </c>
      <c r="O2416" s="24">
        <v>2.2999999999999998</v>
      </c>
      <c r="R2416" s="24">
        <v>6</v>
      </c>
      <c r="S2416" s="24">
        <v>2</v>
      </c>
      <c r="X2416" s="24">
        <f t="shared" si="86"/>
        <v>199.3</v>
      </c>
      <c r="Y2416" s="8">
        <f t="shared" si="87"/>
        <v>0</v>
      </c>
      <c r="Z2416" s="4"/>
    </row>
    <row r="2417" spans="1:26" x14ac:dyDescent="0.25">
      <c r="A2417" s="34">
        <v>7</v>
      </c>
      <c r="B2417" s="31">
        <v>7</v>
      </c>
      <c r="C2417" s="4" t="s">
        <v>4535</v>
      </c>
      <c r="D2417" s="4" t="s">
        <v>2733</v>
      </c>
      <c r="E2417" s="4" t="s">
        <v>4527</v>
      </c>
      <c r="F2417" s="4" t="s">
        <v>3636</v>
      </c>
      <c r="G2417" s="4" t="s">
        <v>4532</v>
      </c>
      <c r="H2417" s="4" t="s">
        <v>4533</v>
      </c>
      <c r="I2417" s="24">
        <v>81.8</v>
      </c>
      <c r="J2417" s="24">
        <v>44.4</v>
      </c>
      <c r="K2417" s="24">
        <v>31.3</v>
      </c>
      <c r="O2417" s="24">
        <v>3</v>
      </c>
      <c r="P2417" s="24">
        <v>0.4</v>
      </c>
      <c r="R2417" s="24">
        <v>2</v>
      </c>
      <c r="S2417" s="24">
        <v>0.7</v>
      </c>
      <c r="X2417" s="24">
        <f t="shared" si="86"/>
        <v>81.800000000000011</v>
      </c>
      <c r="Y2417" s="8">
        <f t="shared" si="87"/>
        <v>0</v>
      </c>
      <c r="Z2417" s="4"/>
    </row>
    <row r="2418" spans="1:26" x14ac:dyDescent="0.25">
      <c r="A2418" s="34">
        <v>39</v>
      </c>
      <c r="B2418" s="31">
        <v>43</v>
      </c>
      <c r="C2418" s="4" t="s">
        <v>4591</v>
      </c>
      <c r="D2418" s="4" t="s">
        <v>4591</v>
      </c>
      <c r="E2418" s="4" t="s">
        <v>4527</v>
      </c>
      <c r="F2418" s="4" t="s">
        <v>3636</v>
      </c>
      <c r="G2418" s="4" t="s">
        <v>15377</v>
      </c>
      <c r="H2418" s="4" t="s">
        <v>4592</v>
      </c>
      <c r="I2418" s="24">
        <v>963.6</v>
      </c>
      <c r="J2418" s="24">
        <v>125.1</v>
      </c>
      <c r="K2418" s="24">
        <v>76.900000000000006</v>
      </c>
      <c r="L2418" s="24">
        <v>25</v>
      </c>
      <c r="N2418" s="24">
        <v>3</v>
      </c>
      <c r="O2418" s="24">
        <v>27.3</v>
      </c>
      <c r="P2418" s="24">
        <v>604</v>
      </c>
      <c r="Q2418" s="24">
        <v>20</v>
      </c>
      <c r="R2418" s="24">
        <v>7.5</v>
      </c>
      <c r="S2418" s="24">
        <v>12.5</v>
      </c>
      <c r="T2418" s="24">
        <v>62.3</v>
      </c>
      <c r="X2418" s="24">
        <f t="shared" si="86"/>
        <v>963.59999999999991</v>
      </c>
      <c r="Y2418" s="8">
        <f t="shared" si="87"/>
        <v>0</v>
      </c>
      <c r="Z2418" s="4"/>
    </row>
    <row r="2419" spans="1:26" x14ac:dyDescent="0.25">
      <c r="A2419" s="34">
        <v>22</v>
      </c>
      <c r="B2419" s="31">
        <v>25</v>
      </c>
      <c r="C2419" s="4" t="s">
        <v>4563</v>
      </c>
      <c r="D2419" s="4" t="s">
        <v>4558</v>
      </c>
      <c r="E2419" s="4" t="s">
        <v>4527</v>
      </c>
      <c r="F2419" s="4" t="s">
        <v>3636</v>
      </c>
      <c r="G2419" s="4" t="s">
        <v>4564</v>
      </c>
      <c r="H2419" s="4" t="s">
        <v>4565</v>
      </c>
      <c r="I2419" s="24">
        <v>571</v>
      </c>
      <c r="J2419" s="24">
        <v>342</v>
      </c>
      <c r="K2419" s="24">
        <v>47</v>
      </c>
      <c r="O2419" s="24">
        <v>4</v>
      </c>
      <c r="Q2419" s="24">
        <v>4</v>
      </c>
      <c r="R2419" s="24">
        <v>8.9</v>
      </c>
      <c r="S2419" s="24">
        <v>5</v>
      </c>
      <c r="T2419" s="24">
        <v>160.1</v>
      </c>
      <c r="X2419" s="24">
        <f t="shared" si="86"/>
        <v>571</v>
      </c>
      <c r="Y2419" s="8">
        <f t="shared" si="87"/>
        <v>0</v>
      </c>
      <c r="Z2419" s="4"/>
    </row>
    <row r="2420" spans="1:26" x14ac:dyDescent="0.25">
      <c r="A2420" s="34">
        <v>14</v>
      </c>
      <c r="B2420" s="31">
        <v>16</v>
      </c>
      <c r="C2420" s="4" t="s">
        <v>4548</v>
      </c>
      <c r="D2420" s="4" t="s">
        <v>2733</v>
      </c>
      <c r="E2420" s="4" t="s">
        <v>4527</v>
      </c>
      <c r="F2420" s="4" t="s">
        <v>3636</v>
      </c>
      <c r="G2420" s="4" t="s">
        <v>4549</v>
      </c>
      <c r="H2420" s="4" t="s">
        <v>245</v>
      </c>
      <c r="I2420" s="24">
        <v>197.6</v>
      </c>
      <c r="J2420" s="24">
        <v>13.6</v>
      </c>
      <c r="K2420" s="24">
        <v>22.9</v>
      </c>
      <c r="L2420" s="24">
        <v>10.9</v>
      </c>
      <c r="O2420" s="24">
        <v>1.2</v>
      </c>
      <c r="P2420" s="24">
        <v>65.099999999999994</v>
      </c>
      <c r="Q2420" s="24">
        <v>62.5</v>
      </c>
      <c r="R2420" s="24">
        <v>5.6</v>
      </c>
      <c r="S2420" s="24">
        <v>4.9000000000000004</v>
      </c>
      <c r="T2420" s="24">
        <v>10.9</v>
      </c>
      <c r="X2420" s="24">
        <f t="shared" si="86"/>
        <v>197.6</v>
      </c>
      <c r="Y2420" s="8">
        <f t="shared" si="87"/>
        <v>0</v>
      </c>
      <c r="Z2420" s="4"/>
    </row>
    <row r="2421" spans="1:26" ht="45" x14ac:dyDescent="0.25">
      <c r="A2421" s="34">
        <v>10</v>
      </c>
      <c r="B2421" s="31">
        <v>10</v>
      </c>
      <c r="C2421" s="4" t="s">
        <v>4541</v>
      </c>
      <c r="D2421" s="4" t="s">
        <v>2733</v>
      </c>
      <c r="E2421" s="4" t="s">
        <v>4527</v>
      </c>
      <c r="F2421" s="4" t="s">
        <v>3636</v>
      </c>
      <c r="G2421" s="4" t="s">
        <v>776</v>
      </c>
      <c r="H2421" s="5" t="s">
        <v>4542</v>
      </c>
      <c r="I2421" s="24">
        <v>793.4</v>
      </c>
      <c r="J2421" s="24">
        <v>453.7</v>
      </c>
      <c r="K2421" s="24">
        <v>17.5</v>
      </c>
      <c r="L2421" s="24">
        <v>2.5</v>
      </c>
      <c r="M2421" s="24">
        <v>1</v>
      </c>
      <c r="O2421" s="24">
        <v>4.5</v>
      </c>
      <c r="R2421" s="24">
        <v>7.5</v>
      </c>
      <c r="S2421" s="24">
        <v>7.7</v>
      </c>
      <c r="T2421" s="24">
        <v>299</v>
      </c>
      <c r="X2421" s="24">
        <f t="shared" si="86"/>
        <v>793.4</v>
      </c>
      <c r="Y2421" s="8">
        <f t="shared" si="87"/>
        <v>0</v>
      </c>
      <c r="Z2421" s="4"/>
    </row>
    <row r="2422" spans="1:26" x14ac:dyDescent="0.25">
      <c r="A2422" s="34">
        <v>41</v>
      </c>
      <c r="B2422" s="31">
        <v>45</v>
      </c>
      <c r="C2422" s="4" t="s">
        <v>3846</v>
      </c>
      <c r="D2422" s="4" t="s">
        <v>4594</v>
      </c>
      <c r="E2422" s="4" t="s">
        <v>4527</v>
      </c>
      <c r="F2422" s="4" t="s">
        <v>3636</v>
      </c>
      <c r="G2422" s="4" t="s">
        <v>4595</v>
      </c>
      <c r="H2422" s="4" t="s">
        <v>176</v>
      </c>
      <c r="I2422" s="24">
        <v>1253.2</v>
      </c>
      <c r="J2422" s="24">
        <v>200.2</v>
      </c>
      <c r="K2422" s="24">
        <v>36.700000000000003</v>
      </c>
      <c r="M2422" s="24">
        <v>3.2</v>
      </c>
      <c r="O2422" s="24">
        <v>4</v>
      </c>
      <c r="R2422" s="24">
        <v>7.1</v>
      </c>
      <c r="T2422" s="24">
        <v>1002</v>
      </c>
      <c r="X2422" s="24">
        <f t="shared" si="86"/>
        <v>1253.2</v>
      </c>
      <c r="Y2422" s="8">
        <f t="shared" si="87"/>
        <v>0</v>
      </c>
      <c r="Z2422" s="4"/>
    </row>
    <row r="2423" spans="1:26" x14ac:dyDescent="0.25">
      <c r="A2423" s="34">
        <v>42</v>
      </c>
      <c r="B2423" s="31">
        <v>46</v>
      </c>
      <c r="C2423" s="4" t="s">
        <v>4596</v>
      </c>
      <c r="D2423" s="4" t="s">
        <v>4596</v>
      </c>
      <c r="E2423" s="4" t="s">
        <v>4527</v>
      </c>
      <c r="F2423" s="4" t="s">
        <v>3636</v>
      </c>
      <c r="G2423" s="4" t="s">
        <v>4597</v>
      </c>
      <c r="H2423" s="4" t="s">
        <v>4598</v>
      </c>
      <c r="I2423" s="24">
        <v>55.5</v>
      </c>
      <c r="J2423" s="24">
        <v>44</v>
      </c>
      <c r="K2423" s="24">
        <v>5.7</v>
      </c>
      <c r="O2423" s="24">
        <v>4.5</v>
      </c>
      <c r="R2423" s="24">
        <v>1.3</v>
      </c>
      <c r="X2423" s="24">
        <f t="shared" si="86"/>
        <v>55.5</v>
      </c>
      <c r="Y2423" s="8">
        <f t="shared" si="87"/>
        <v>0</v>
      </c>
      <c r="Z2423" s="4"/>
    </row>
    <row r="2424" spans="1:26" x14ac:dyDescent="0.25">
      <c r="A2424" s="34">
        <v>32</v>
      </c>
      <c r="B2424" s="31">
        <v>36</v>
      </c>
      <c r="C2424" s="4" t="s">
        <v>4584</v>
      </c>
      <c r="D2424" s="4" t="s">
        <v>562</v>
      </c>
      <c r="E2424" s="4" t="s">
        <v>4527</v>
      </c>
      <c r="F2424" s="4" t="s">
        <v>3636</v>
      </c>
      <c r="G2424" s="4" t="s">
        <v>3211</v>
      </c>
      <c r="H2424" s="4" t="s">
        <v>190</v>
      </c>
      <c r="I2424" s="24">
        <v>63.1</v>
      </c>
      <c r="J2424" s="24">
        <v>48.3</v>
      </c>
      <c r="K2424" s="24">
        <v>9.3000000000000007</v>
      </c>
      <c r="L2424" s="24">
        <v>2.4</v>
      </c>
      <c r="O2424" s="24">
        <v>3.1</v>
      </c>
      <c r="X2424" s="24">
        <f t="shared" si="86"/>
        <v>63.099999999999994</v>
      </c>
      <c r="Y2424" s="8">
        <f t="shared" si="87"/>
        <v>0</v>
      </c>
      <c r="Z2424" s="4"/>
    </row>
    <row r="2425" spans="1:26" x14ac:dyDescent="0.25">
      <c r="A2425" s="34">
        <v>33</v>
      </c>
      <c r="B2425" s="31">
        <v>37</v>
      </c>
      <c r="C2425" s="4" t="s">
        <v>4585</v>
      </c>
      <c r="D2425" s="4" t="s">
        <v>562</v>
      </c>
      <c r="E2425" s="4" t="s">
        <v>4527</v>
      </c>
      <c r="F2425" s="4" t="s">
        <v>3636</v>
      </c>
      <c r="G2425" s="4" t="s">
        <v>3211</v>
      </c>
      <c r="H2425" s="4" t="s">
        <v>190</v>
      </c>
      <c r="I2425" s="24">
        <v>57</v>
      </c>
      <c r="J2425" s="24">
        <v>37.1</v>
      </c>
      <c r="K2425" s="24">
        <v>8.6999999999999993</v>
      </c>
      <c r="L2425" s="24">
        <v>1.9</v>
      </c>
      <c r="O2425" s="24">
        <v>4.3</v>
      </c>
      <c r="R2425" s="24">
        <v>2</v>
      </c>
      <c r="T2425" s="24">
        <v>3</v>
      </c>
      <c r="X2425" s="24">
        <f t="shared" si="86"/>
        <v>56.999999999999993</v>
      </c>
      <c r="Y2425" s="8">
        <f t="shared" si="87"/>
        <v>0</v>
      </c>
      <c r="Z2425" s="4"/>
    </row>
    <row r="2426" spans="1:26" x14ac:dyDescent="0.25">
      <c r="A2426" s="34">
        <v>43</v>
      </c>
      <c r="B2426" s="31">
        <v>47</v>
      </c>
      <c r="C2426" s="4" t="s">
        <v>4599</v>
      </c>
      <c r="D2426" s="4" t="s">
        <v>4596</v>
      </c>
      <c r="E2426" s="4" t="s">
        <v>4527</v>
      </c>
      <c r="F2426" s="4" t="s">
        <v>3636</v>
      </c>
      <c r="G2426" s="4" t="s">
        <v>4600</v>
      </c>
      <c r="H2426" s="4" t="s">
        <v>39</v>
      </c>
      <c r="I2426" s="24">
        <v>100.1</v>
      </c>
      <c r="J2426" s="24">
        <v>85.4</v>
      </c>
      <c r="K2426" s="24">
        <v>7.9</v>
      </c>
      <c r="L2426" s="24">
        <v>6.8</v>
      </c>
      <c r="X2426" s="24">
        <f t="shared" si="86"/>
        <v>100.10000000000001</v>
      </c>
      <c r="Y2426" s="8">
        <f t="shared" si="87"/>
        <v>0</v>
      </c>
      <c r="Z2426" s="4"/>
    </row>
    <row r="2427" spans="1:26" x14ac:dyDescent="0.25">
      <c r="A2427" s="34">
        <v>26</v>
      </c>
      <c r="B2427" s="31">
        <v>29</v>
      </c>
      <c r="C2427" s="4" t="s">
        <v>4569</v>
      </c>
      <c r="D2427" s="4" t="s">
        <v>4569</v>
      </c>
      <c r="E2427" s="4" t="s">
        <v>4527</v>
      </c>
      <c r="F2427" s="4" t="s">
        <v>3636</v>
      </c>
      <c r="G2427" s="4" t="s">
        <v>4573</v>
      </c>
      <c r="H2427" s="4"/>
      <c r="I2427" s="24">
        <v>1125.5999999999999</v>
      </c>
      <c r="J2427" s="24">
        <v>414.6</v>
      </c>
      <c r="K2427" s="24">
        <v>116.3</v>
      </c>
      <c r="N2427" s="24">
        <v>23</v>
      </c>
      <c r="O2427" s="24">
        <v>14.5</v>
      </c>
      <c r="P2427" s="24">
        <v>2.5</v>
      </c>
      <c r="R2427" s="24">
        <v>10</v>
      </c>
      <c r="S2427" s="24">
        <v>5</v>
      </c>
      <c r="T2427" s="24">
        <v>539.70000000000005</v>
      </c>
      <c r="X2427" s="24">
        <f t="shared" si="86"/>
        <v>1125.5999999999999</v>
      </c>
      <c r="Y2427" s="8">
        <f t="shared" si="87"/>
        <v>0</v>
      </c>
      <c r="Z2427" s="4"/>
    </row>
    <row r="2428" spans="1:26" x14ac:dyDescent="0.25">
      <c r="A2428" s="34">
        <v>9</v>
      </c>
      <c r="B2428" s="31">
        <v>9</v>
      </c>
      <c r="C2428" s="4" t="s">
        <v>4539</v>
      </c>
      <c r="D2428" s="4" t="s">
        <v>2733</v>
      </c>
      <c r="E2428" s="4" t="s">
        <v>4527</v>
      </c>
      <c r="F2428" s="4" t="s">
        <v>3636</v>
      </c>
      <c r="G2428" s="4" t="s">
        <v>4540</v>
      </c>
      <c r="H2428" s="4" t="s">
        <v>19</v>
      </c>
      <c r="I2428" s="24">
        <v>362.8</v>
      </c>
      <c r="J2428" s="24">
        <v>210.4</v>
      </c>
      <c r="K2428" s="24">
        <v>31.1</v>
      </c>
      <c r="L2428" s="24">
        <v>19.399999999999999</v>
      </c>
      <c r="M2428" s="24">
        <v>1.5</v>
      </c>
      <c r="N2428" s="24">
        <v>1</v>
      </c>
      <c r="O2428" s="24">
        <v>6.5</v>
      </c>
      <c r="R2428" s="24">
        <v>5.8</v>
      </c>
      <c r="S2428" s="24">
        <v>2</v>
      </c>
      <c r="T2428" s="24">
        <v>85.1</v>
      </c>
      <c r="X2428" s="24">
        <f t="shared" si="86"/>
        <v>362.79999999999995</v>
      </c>
      <c r="Y2428" s="8">
        <f t="shared" si="87"/>
        <v>0</v>
      </c>
      <c r="Z2428" s="4"/>
    </row>
    <row r="2429" spans="1:26" x14ac:dyDescent="0.25">
      <c r="A2429" s="34">
        <v>44</v>
      </c>
      <c r="B2429" s="31">
        <v>48</v>
      </c>
      <c r="C2429" s="4" t="s">
        <v>4601</v>
      </c>
      <c r="D2429" s="4" t="s">
        <v>4602</v>
      </c>
      <c r="E2429" s="4" t="s">
        <v>4527</v>
      </c>
      <c r="F2429" s="4" t="s">
        <v>3636</v>
      </c>
      <c r="G2429" s="4" t="s">
        <v>215</v>
      </c>
      <c r="H2429" s="4" t="s">
        <v>2597</v>
      </c>
      <c r="I2429" s="24">
        <v>83.1</v>
      </c>
      <c r="J2429" s="24">
        <v>52.3</v>
      </c>
      <c r="K2429" s="24">
        <v>24.1</v>
      </c>
      <c r="O2429" s="24">
        <v>2.8</v>
      </c>
      <c r="P2429" s="24">
        <v>0.6</v>
      </c>
      <c r="R2429" s="24">
        <v>3.3</v>
      </c>
      <c r="X2429" s="24">
        <f t="shared" si="86"/>
        <v>83.1</v>
      </c>
      <c r="Y2429" s="8">
        <f t="shared" si="87"/>
        <v>0</v>
      </c>
      <c r="Z2429" s="4"/>
    </row>
    <row r="2430" spans="1:26" x14ac:dyDescent="0.25">
      <c r="A2430" s="34">
        <v>45</v>
      </c>
      <c r="B2430" s="31">
        <v>49</v>
      </c>
      <c r="C2430" s="4" t="s">
        <v>2309</v>
      </c>
      <c r="D2430" s="4" t="s">
        <v>4603</v>
      </c>
      <c r="E2430" s="4" t="s">
        <v>4527</v>
      </c>
      <c r="F2430" s="4" t="s">
        <v>3636</v>
      </c>
      <c r="G2430" s="4" t="s">
        <v>215</v>
      </c>
      <c r="H2430" s="4" t="s">
        <v>2597</v>
      </c>
      <c r="I2430" s="24">
        <v>4774.3999999999996</v>
      </c>
      <c r="J2430" s="24">
        <v>141.6</v>
      </c>
      <c r="L2430" s="24">
        <v>14.6</v>
      </c>
      <c r="O2430" s="24">
        <v>12</v>
      </c>
      <c r="R2430" s="24">
        <v>4.5</v>
      </c>
      <c r="T2430" s="24">
        <v>4601.7</v>
      </c>
      <c r="X2430" s="24">
        <f t="shared" si="86"/>
        <v>4774.3999999999996</v>
      </c>
      <c r="Y2430" s="8">
        <f t="shared" si="87"/>
        <v>0</v>
      </c>
      <c r="Z2430" s="4"/>
    </row>
    <row r="2431" spans="1:26" x14ac:dyDescent="0.25">
      <c r="A2431" s="34">
        <v>46</v>
      </c>
      <c r="B2431" s="31">
        <v>50</v>
      </c>
      <c r="C2431" s="4" t="s">
        <v>4604</v>
      </c>
      <c r="D2431" s="4" t="s">
        <v>4603</v>
      </c>
      <c r="E2431" s="4" t="s">
        <v>4527</v>
      </c>
      <c r="F2431" s="4" t="s">
        <v>3636</v>
      </c>
      <c r="G2431" s="4" t="s">
        <v>215</v>
      </c>
      <c r="H2431" s="4" t="s">
        <v>2597</v>
      </c>
      <c r="I2431" s="24">
        <v>255.2</v>
      </c>
      <c r="J2431" s="24">
        <v>141.19999999999999</v>
      </c>
      <c r="K2431" s="24">
        <v>83.4</v>
      </c>
      <c r="L2431" s="24">
        <v>2.8</v>
      </c>
      <c r="R2431" s="24">
        <v>3.6</v>
      </c>
      <c r="T2431" s="24">
        <v>24.2</v>
      </c>
      <c r="X2431" s="24">
        <f t="shared" si="86"/>
        <v>255.2</v>
      </c>
      <c r="Y2431" s="8">
        <f t="shared" si="87"/>
        <v>0</v>
      </c>
      <c r="Z2431" s="4"/>
    </row>
    <row r="2432" spans="1:26" x14ac:dyDescent="0.25">
      <c r="A2432" s="34">
        <v>47</v>
      </c>
      <c r="B2432" s="31">
        <v>51</v>
      </c>
      <c r="C2432" s="4" t="s">
        <v>4605</v>
      </c>
      <c r="D2432" s="4" t="s">
        <v>4603</v>
      </c>
      <c r="E2432" s="4" t="s">
        <v>4527</v>
      </c>
      <c r="F2432" s="4" t="s">
        <v>3636</v>
      </c>
      <c r="G2432" s="4" t="s">
        <v>215</v>
      </c>
      <c r="H2432" s="4" t="s">
        <v>2597</v>
      </c>
      <c r="I2432" s="24">
        <v>903.4</v>
      </c>
      <c r="J2432" s="24">
        <v>247.2</v>
      </c>
      <c r="K2432" s="24">
        <v>339</v>
      </c>
      <c r="L2432" s="24">
        <v>60.2</v>
      </c>
      <c r="M2432" s="24">
        <v>6.5</v>
      </c>
      <c r="N2432" s="24">
        <v>5</v>
      </c>
      <c r="O2432" s="24">
        <v>15</v>
      </c>
      <c r="R2432" s="24">
        <v>20</v>
      </c>
      <c r="S2432" s="24">
        <v>7.2</v>
      </c>
      <c r="T2432" s="24">
        <v>203.3</v>
      </c>
      <c r="X2432" s="24">
        <f t="shared" si="86"/>
        <v>903.40000000000009</v>
      </c>
      <c r="Y2432" s="8">
        <f t="shared" si="87"/>
        <v>0</v>
      </c>
      <c r="Z2432" s="4"/>
    </row>
    <row r="2433" spans="1:26" x14ac:dyDescent="0.25">
      <c r="A2433" s="34">
        <v>49</v>
      </c>
      <c r="B2433" s="31">
        <v>54</v>
      </c>
      <c r="C2433" s="4" t="s">
        <v>4608</v>
      </c>
      <c r="D2433" s="4" t="s">
        <v>4609</v>
      </c>
      <c r="E2433" s="4" t="s">
        <v>4527</v>
      </c>
      <c r="F2433" s="4" t="s">
        <v>3636</v>
      </c>
      <c r="G2433" s="4" t="s">
        <v>215</v>
      </c>
      <c r="H2433" s="4" t="s">
        <v>1797</v>
      </c>
      <c r="I2433" s="24">
        <v>5134.7</v>
      </c>
      <c r="J2433" s="24">
        <v>88.2</v>
      </c>
      <c r="K2433" s="24">
        <v>3</v>
      </c>
      <c r="L2433" s="24">
        <v>2</v>
      </c>
      <c r="M2433" s="24">
        <v>5</v>
      </c>
      <c r="O2433" s="24">
        <v>15</v>
      </c>
      <c r="Q2433" s="24">
        <v>30</v>
      </c>
      <c r="T2433" s="24">
        <v>4991.5</v>
      </c>
      <c r="X2433" s="24">
        <f t="shared" si="86"/>
        <v>5134.7</v>
      </c>
      <c r="Y2433" s="8">
        <f t="shared" si="87"/>
        <v>0</v>
      </c>
      <c r="Z2433" s="4"/>
    </row>
    <row r="2434" spans="1:26" x14ac:dyDescent="0.25">
      <c r="A2434" s="34">
        <v>50</v>
      </c>
      <c r="B2434" s="31">
        <v>55</v>
      </c>
      <c r="C2434" s="4" t="s">
        <v>4610</v>
      </c>
      <c r="D2434" s="4" t="s">
        <v>4609</v>
      </c>
      <c r="E2434" s="4" t="s">
        <v>4527</v>
      </c>
      <c r="F2434" s="4" t="s">
        <v>3636</v>
      </c>
      <c r="G2434" s="4" t="s">
        <v>215</v>
      </c>
      <c r="H2434" s="4" t="s">
        <v>1797</v>
      </c>
      <c r="I2434" s="24">
        <v>127.7</v>
      </c>
      <c r="J2434" s="24">
        <v>92.2</v>
      </c>
      <c r="K2434" s="24">
        <v>2.6</v>
      </c>
      <c r="O2434" s="24">
        <v>11.9</v>
      </c>
      <c r="Q2434" s="24">
        <v>17.399999999999999</v>
      </c>
      <c r="R2434" s="24">
        <v>3.6</v>
      </c>
      <c r="X2434" s="24">
        <f t="shared" si="86"/>
        <v>127.69999999999999</v>
      </c>
      <c r="Y2434" s="8">
        <f t="shared" si="87"/>
        <v>0</v>
      </c>
      <c r="Z2434" s="4"/>
    </row>
    <row r="2435" spans="1:26" x14ac:dyDescent="0.25">
      <c r="A2435" s="34">
        <v>51</v>
      </c>
      <c r="B2435" s="31">
        <v>56</v>
      </c>
      <c r="C2435" s="4" t="s">
        <v>4611</v>
      </c>
      <c r="D2435" s="4" t="s">
        <v>4609</v>
      </c>
      <c r="E2435" s="4" t="s">
        <v>4527</v>
      </c>
      <c r="F2435" s="4" t="s">
        <v>3636</v>
      </c>
      <c r="G2435" s="4" t="s">
        <v>215</v>
      </c>
      <c r="H2435" s="4" t="s">
        <v>1797</v>
      </c>
      <c r="I2435" s="24">
        <v>119.4</v>
      </c>
      <c r="J2435" s="24">
        <v>44.3</v>
      </c>
      <c r="K2435" s="24">
        <v>45.8</v>
      </c>
      <c r="L2435" s="24">
        <v>11.4</v>
      </c>
      <c r="O2435" s="24">
        <v>2.2000000000000002</v>
      </c>
      <c r="R2435" s="24">
        <v>1.3</v>
      </c>
      <c r="S2435" s="24">
        <v>2</v>
      </c>
      <c r="T2435" s="24">
        <v>12.4</v>
      </c>
      <c r="X2435" s="24">
        <f t="shared" si="86"/>
        <v>119.4</v>
      </c>
      <c r="Y2435" s="8">
        <f t="shared" si="87"/>
        <v>0</v>
      </c>
      <c r="Z2435" s="4"/>
    </row>
    <row r="2436" spans="1:26" x14ac:dyDescent="0.25">
      <c r="A2436" s="34">
        <v>52</v>
      </c>
      <c r="B2436" s="31">
        <v>57</v>
      </c>
      <c r="C2436" s="4" t="s">
        <v>4612</v>
      </c>
      <c r="D2436" s="4" t="s">
        <v>4613</v>
      </c>
      <c r="E2436" s="4" t="s">
        <v>4527</v>
      </c>
      <c r="F2436" s="4" t="s">
        <v>3636</v>
      </c>
      <c r="G2436" s="4" t="s">
        <v>215</v>
      </c>
      <c r="H2436" s="4" t="s">
        <v>1797</v>
      </c>
      <c r="I2436" s="24">
        <v>297.3</v>
      </c>
      <c r="J2436" s="24">
        <v>236.1</v>
      </c>
      <c r="K2436" s="24">
        <v>50.4</v>
      </c>
      <c r="N2436" s="24">
        <v>1</v>
      </c>
      <c r="O2436" s="24">
        <v>2.4</v>
      </c>
      <c r="P2436" s="24">
        <v>0.7</v>
      </c>
      <c r="R2436" s="24">
        <v>4.7</v>
      </c>
      <c r="S2436" s="24">
        <v>2</v>
      </c>
      <c r="X2436" s="24">
        <f t="shared" si="86"/>
        <v>297.29999999999995</v>
      </c>
      <c r="Y2436" s="8">
        <f t="shared" si="87"/>
        <v>0</v>
      </c>
      <c r="Z2436" s="4"/>
    </row>
    <row r="2437" spans="1:26" x14ac:dyDescent="0.25">
      <c r="A2437" s="34">
        <v>53</v>
      </c>
      <c r="B2437" s="31">
        <v>58</v>
      </c>
      <c r="C2437" s="4" t="s">
        <v>4614</v>
      </c>
      <c r="D2437" s="4" t="s">
        <v>4613</v>
      </c>
      <c r="E2437" s="4" t="s">
        <v>4527</v>
      </c>
      <c r="F2437" s="4" t="s">
        <v>3636</v>
      </c>
      <c r="G2437" s="4" t="s">
        <v>215</v>
      </c>
      <c r="H2437" s="4" t="s">
        <v>1797</v>
      </c>
      <c r="I2437" s="24">
        <v>529.1</v>
      </c>
      <c r="J2437" s="24">
        <v>447.8</v>
      </c>
      <c r="K2437" s="24">
        <v>18.2</v>
      </c>
      <c r="M2437" s="24">
        <v>37.6</v>
      </c>
      <c r="O2437" s="24">
        <v>12.4</v>
      </c>
      <c r="P2437" s="24">
        <v>0.7</v>
      </c>
      <c r="R2437" s="24">
        <v>6</v>
      </c>
      <c r="S2437" s="24">
        <v>6.4</v>
      </c>
      <c r="X2437" s="24">
        <f t="shared" si="86"/>
        <v>529.1</v>
      </c>
      <c r="Y2437" s="8">
        <f t="shared" si="87"/>
        <v>0</v>
      </c>
      <c r="Z2437" s="4"/>
    </row>
    <row r="2438" spans="1:26" x14ac:dyDescent="0.25">
      <c r="A2438" s="34">
        <v>54</v>
      </c>
      <c r="B2438" s="31">
        <v>59</v>
      </c>
      <c r="C2438" s="4" t="s">
        <v>4615</v>
      </c>
      <c r="D2438" s="4" t="s">
        <v>4613</v>
      </c>
      <c r="E2438" s="4" t="s">
        <v>4527</v>
      </c>
      <c r="F2438" s="4" t="s">
        <v>3636</v>
      </c>
      <c r="G2438" s="4" t="s">
        <v>215</v>
      </c>
      <c r="H2438" s="4" t="s">
        <v>1797</v>
      </c>
      <c r="I2438" s="24">
        <v>380.4</v>
      </c>
      <c r="J2438" s="24">
        <v>257.89999999999998</v>
      </c>
      <c r="K2438" s="24">
        <v>103.8</v>
      </c>
      <c r="M2438" s="24">
        <v>0.7</v>
      </c>
      <c r="N2438" s="24">
        <v>1.9</v>
      </c>
      <c r="O2438" s="24">
        <v>3.6</v>
      </c>
      <c r="R2438" s="24">
        <v>6</v>
      </c>
      <c r="S2438" s="24">
        <v>6.5</v>
      </c>
      <c r="X2438" s="24">
        <f t="shared" si="86"/>
        <v>380.4</v>
      </c>
      <c r="Y2438" s="8">
        <f t="shared" si="87"/>
        <v>0</v>
      </c>
      <c r="Z2438" s="4"/>
    </row>
    <row r="2439" spans="1:26" x14ac:dyDescent="0.25">
      <c r="A2439" s="34">
        <v>55</v>
      </c>
      <c r="B2439" s="31">
        <v>60</v>
      </c>
      <c r="C2439" s="4" t="s">
        <v>4616</v>
      </c>
      <c r="D2439" s="4" t="s">
        <v>4613</v>
      </c>
      <c r="E2439" s="4" t="s">
        <v>4527</v>
      </c>
      <c r="F2439" s="4" t="s">
        <v>3636</v>
      </c>
      <c r="G2439" s="4" t="s">
        <v>215</v>
      </c>
      <c r="H2439" s="4" t="s">
        <v>1797</v>
      </c>
      <c r="I2439" s="24">
        <v>189.9</v>
      </c>
      <c r="J2439" s="24">
        <v>127.8</v>
      </c>
      <c r="K2439" s="24">
        <v>49.2</v>
      </c>
      <c r="O2439" s="24">
        <v>6.5</v>
      </c>
      <c r="R2439" s="24">
        <v>3.4</v>
      </c>
      <c r="S2439" s="24">
        <v>3</v>
      </c>
      <c r="X2439" s="24">
        <f t="shared" si="86"/>
        <v>189.9</v>
      </c>
      <c r="Y2439" s="8">
        <f t="shared" si="87"/>
        <v>0</v>
      </c>
      <c r="Z2439" s="4"/>
    </row>
    <row r="2440" spans="1:26" x14ac:dyDescent="0.25">
      <c r="A2440" s="34">
        <v>56</v>
      </c>
      <c r="B2440" s="31">
        <v>61</v>
      </c>
      <c r="C2440" s="4" t="s">
        <v>4617</v>
      </c>
      <c r="D2440" s="4" t="s">
        <v>4613</v>
      </c>
      <c r="E2440" s="4" t="s">
        <v>4527</v>
      </c>
      <c r="F2440" s="4" t="s">
        <v>3636</v>
      </c>
      <c r="G2440" s="4" t="s">
        <v>215</v>
      </c>
      <c r="H2440" s="4" t="s">
        <v>1797</v>
      </c>
      <c r="I2440" s="24">
        <v>30.4</v>
      </c>
      <c r="J2440" s="24">
        <v>25.8</v>
      </c>
      <c r="K2440" s="24">
        <v>4.5999999999999996</v>
      </c>
      <c r="X2440" s="24">
        <v>30.4</v>
      </c>
      <c r="Y2440" s="8">
        <v>0</v>
      </c>
      <c r="Z2440" s="4"/>
    </row>
    <row r="2441" spans="1:26" x14ac:dyDescent="0.25">
      <c r="A2441" s="34">
        <v>17</v>
      </c>
      <c r="B2441" s="31">
        <v>20</v>
      </c>
      <c r="C2441" s="4" t="s">
        <v>4556</v>
      </c>
      <c r="D2441" s="4" t="s">
        <v>4554</v>
      </c>
      <c r="E2441" s="4" t="s">
        <v>4527</v>
      </c>
      <c r="F2441" s="4" t="s">
        <v>3636</v>
      </c>
      <c r="G2441" s="5" t="s">
        <v>3858</v>
      </c>
      <c r="H2441" s="4" t="s">
        <v>441</v>
      </c>
      <c r="I2441" s="24">
        <v>252.3</v>
      </c>
      <c r="J2441" s="24">
        <v>170.1</v>
      </c>
      <c r="K2441" s="24">
        <v>23.7</v>
      </c>
      <c r="L2441" s="24">
        <v>39.4</v>
      </c>
      <c r="M2441" s="24">
        <v>1</v>
      </c>
      <c r="N2441" s="24">
        <v>3.5</v>
      </c>
      <c r="O2441" s="24">
        <v>8.4</v>
      </c>
      <c r="Q2441" s="24">
        <v>1.4</v>
      </c>
      <c r="R2441" s="24">
        <v>4.5999999999999996</v>
      </c>
      <c r="S2441" s="24">
        <v>0.3</v>
      </c>
      <c r="X2441" s="24">
        <f>SUM(J2441:W2441)</f>
        <v>252.4</v>
      </c>
      <c r="Y2441" s="8">
        <f>I2441-X2441</f>
        <v>-9.9999999999994316E-2</v>
      </c>
      <c r="Z2441" s="4"/>
    </row>
    <row r="2442" spans="1:26" x14ac:dyDescent="0.25">
      <c r="A2442" s="34">
        <v>18</v>
      </c>
      <c r="B2442" s="31">
        <v>21</v>
      </c>
      <c r="C2442" s="4" t="s">
        <v>4557</v>
      </c>
      <c r="D2442" s="4" t="s">
        <v>4554</v>
      </c>
      <c r="E2442" s="4" t="s">
        <v>4527</v>
      </c>
      <c r="F2442" s="4" t="s">
        <v>3636</v>
      </c>
      <c r="G2442" s="5" t="s">
        <v>3858</v>
      </c>
      <c r="H2442" s="4" t="s">
        <v>441</v>
      </c>
      <c r="I2442" s="24">
        <v>302.3</v>
      </c>
      <c r="J2442" s="24">
        <v>142.19999999999999</v>
      </c>
      <c r="K2442" s="24">
        <v>6</v>
      </c>
      <c r="N2442" s="24">
        <v>1.5</v>
      </c>
      <c r="O2442" s="24">
        <v>4.5999999999999996</v>
      </c>
      <c r="Q2442" s="24">
        <v>0.4</v>
      </c>
      <c r="R2442" s="24">
        <v>4.5999999999999996</v>
      </c>
      <c r="T2442" s="24">
        <v>143</v>
      </c>
      <c r="X2442" s="24">
        <f>SUM(J2442:W2442)</f>
        <v>302.29999999999995</v>
      </c>
      <c r="Y2442" s="8">
        <f>I2442-X2442</f>
        <v>0</v>
      </c>
      <c r="Z2442" s="4"/>
    </row>
    <row r="2443" spans="1:26" x14ac:dyDescent="0.25">
      <c r="A2443" s="34">
        <v>13</v>
      </c>
      <c r="B2443" s="31">
        <v>13</v>
      </c>
      <c r="C2443" s="4" t="s">
        <v>4546</v>
      </c>
      <c r="D2443" s="4" t="s">
        <v>2733</v>
      </c>
      <c r="E2443" s="4" t="s">
        <v>4527</v>
      </c>
      <c r="F2443" s="4" t="s">
        <v>3636</v>
      </c>
      <c r="G2443" s="4" t="s">
        <v>3905</v>
      </c>
      <c r="H2443" s="4" t="s">
        <v>109</v>
      </c>
      <c r="I2443" s="24">
        <v>215</v>
      </c>
      <c r="J2443" s="24">
        <v>72.5</v>
      </c>
      <c r="K2443" s="24">
        <v>126.6</v>
      </c>
      <c r="P2443" s="24">
        <v>8.1999999999999993</v>
      </c>
      <c r="R2443" s="24">
        <v>6</v>
      </c>
      <c r="S2443" s="24">
        <v>1.7</v>
      </c>
      <c r="X2443" s="24">
        <f>SUM(J2443:W2443)</f>
        <v>214.99999999999997</v>
      </c>
      <c r="Y2443" s="8">
        <f>I2443-X2443</f>
        <v>0</v>
      </c>
      <c r="Z2443" s="4"/>
    </row>
    <row r="2444" spans="1:26" x14ac:dyDescent="0.25">
      <c r="A2444" s="34">
        <v>12</v>
      </c>
      <c r="B2444" s="31">
        <v>12</v>
      </c>
      <c r="C2444" s="4" t="s">
        <v>4545</v>
      </c>
      <c r="D2444" s="4" t="s">
        <v>2733</v>
      </c>
      <c r="E2444" s="4" t="s">
        <v>4527</v>
      </c>
      <c r="F2444" s="4" t="s">
        <v>3636</v>
      </c>
      <c r="G2444" s="4" t="s">
        <v>15378</v>
      </c>
      <c r="H2444" s="4" t="s">
        <v>279</v>
      </c>
      <c r="I2444" s="24">
        <v>281.7</v>
      </c>
      <c r="J2444" s="24">
        <v>48.3</v>
      </c>
      <c r="K2444" s="24">
        <v>26.5</v>
      </c>
      <c r="O2444" s="24">
        <v>4</v>
      </c>
      <c r="R2444" s="24">
        <v>2.9</v>
      </c>
      <c r="T2444" s="24">
        <v>200</v>
      </c>
      <c r="X2444" s="24">
        <f>SUM(J2444:W2444)</f>
        <v>281.7</v>
      </c>
      <c r="Y2444" s="8">
        <f>I2444-X2444</f>
        <v>0</v>
      </c>
      <c r="Z2444" s="4"/>
    </row>
    <row r="2445" spans="1:26" x14ac:dyDescent="0.25">
      <c r="B2445" s="31">
        <v>14</v>
      </c>
      <c r="C2445" s="4" t="s">
        <v>3164</v>
      </c>
      <c r="D2445" s="4" t="s">
        <v>2733</v>
      </c>
      <c r="E2445" s="4" t="s">
        <v>4527</v>
      </c>
      <c r="F2445" s="4" t="s">
        <v>3636</v>
      </c>
      <c r="G2445" s="4" t="s">
        <v>15378</v>
      </c>
      <c r="H2445" s="4" t="s">
        <v>279</v>
      </c>
      <c r="I2445" s="24">
        <v>16</v>
      </c>
      <c r="J2445" s="24">
        <v>14.6</v>
      </c>
      <c r="L2445" s="24">
        <v>1</v>
      </c>
      <c r="Q2445" s="24">
        <v>0.4</v>
      </c>
      <c r="X2445" s="24">
        <v>16</v>
      </c>
      <c r="Y2445" s="8">
        <v>0</v>
      </c>
      <c r="Z2445" s="4"/>
    </row>
    <row r="2446" spans="1:26" x14ac:dyDescent="0.25">
      <c r="B2446" s="31">
        <v>15</v>
      </c>
      <c r="C2446" s="4" t="s">
        <v>4547</v>
      </c>
      <c r="D2446" s="4" t="s">
        <v>2733</v>
      </c>
      <c r="E2446" s="4" t="s">
        <v>4527</v>
      </c>
      <c r="F2446" s="4" t="s">
        <v>3636</v>
      </c>
      <c r="G2446" s="4" t="s">
        <v>15378</v>
      </c>
      <c r="H2446" s="4" t="s">
        <v>279</v>
      </c>
      <c r="I2446" s="24">
        <v>17.600000000000001</v>
      </c>
      <c r="K2446" s="24">
        <v>17.600000000000001</v>
      </c>
      <c r="X2446" s="24">
        <v>17.600000000000001</v>
      </c>
      <c r="Y2446" s="8">
        <v>0</v>
      </c>
      <c r="Z2446" s="4"/>
    </row>
    <row r="2447" spans="1:26" x14ac:dyDescent="0.25">
      <c r="B2447" s="31">
        <v>18</v>
      </c>
      <c r="C2447" s="4" t="s">
        <v>4552</v>
      </c>
      <c r="D2447" s="4" t="s">
        <v>2733</v>
      </c>
      <c r="E2447" s="4" t="s">
        <v>4527</v>
      </c>
      <c r="F2447" s="4" t="s">
        <v>3636</v>
      </c>
      <c r="G2447" s="4" t="s">
        <v>15378</v>
      </c>
      <c r="H2447" s="4" t="s">
        <v>279</v>
      </c>
      <c r="I2447" s="24">
        <v>5.8</v>
      </c>
      <c r="K2447" s="24">
        <v>5.8</v>
      </c>
      <c r="X2447" s="24">
        <v>5.8</v>
      </c>
      <c r="Y2447" s="8">
        <v>0</v>
      </c>
      <c r="Z2447" s="4"/>
    </row>
    <row r="2448" spans="1:26" x14ac:dyDescent="0.25">
      <c r="A2448" s="34">
        <v>28</v>
      </c>
      <c r="B2448" s="31">
        <v>31</v>
      </c>
      <c r="C2448" s="4" t="s">
        <v>4578</v>
      </c>
      <c r="D2448" s="4" t="s">
        <v>4575</v>
      </c>
      <c r="E2448" s="4" t="s">
        <v>4527</v>
      </c>
      <c r="F2448" s="4" t="s">
        <v>3636</v>
      </c>
      <c r="G2448" s="4" t="s">
        <v>45</v>
      </c>
      <c r="H2448" s="4"/>
      <c r="I2448" s="24">
        <v>201.3</v>
      </c>
      <c r="J2448" s="24">
        <v>148.30000000000001</v>
      </c>
      <c r="K2448" s="24">
        <v>28.3</v>
      </c>
      <c r="L2448" s="24">
        <v>13.3</v>
      </c>
      <c r="O2448" s="24">
        <v>2</v>
      </c>
      <c r="Q2448" s="24">
        <v>5</v>
      </c>
      <c r="R2448" s="24">
        <v>3.2</v>
      </c>
      <c r="S2448" s="24">
        <v>1.2</v>
      </c>
      <c r="X2448" s="24">
        <f t="shared" ref="X2448:X2479" si="88">SUM(J2448:W2448)</f>
        <v>201.3</v>
      </c>
      <c r="Y2448" s="8">
        <f t="shared" ref="Y2448:Y2479" si="89">I2448-X2448</f>
        <v>0</v>
      </c>
      <c r="Z2448" s="4"/>
    </row>
    <row r="2449" spans="1:26" x14ac:dyDescent="0.25">
      <c r="A2449" s="34">
        <v>27</v>
      </c>
      <c r="B2449" s="31">
        <v>30</v>
      </c>
      <c r="C2449" s="4" t="s">
        <v>4574</v>
      </c>
      <c r="D2449" s="4" t="s">
        <v>4575</v>
      </c>
      <c r="E2449" s="4" t="s">
        <v>4527</v>
      </c>
      <c r="F2449" s="4" t="s">
        <v>3636</v>
      </c>
      <c r="G2449" s="4" t="s">
        <v>4576</v>
      </c>
      <c r="H2449" s="4" t="s">
        <v>4577</v>
      </c>
      <c r="I2449" s="24">
        <v>107.6</v>
      </c>
      <c r="J2449" s="24">
        <v>78.099999999999994</v>
      </c>
      <c r="K2449" s="24">
        <v>24.5</v>
      </c>
      <c r="O2449" s="24">
        <v>5</v>
      </c>
      <c r="X2449" s="24">
        <f t="shared" si="88"/>
        <v>107.6</v>
      </c>
      <c r="Y2449" s="8">
        <f t="shared" si="89"/>
        <v>0</v>
      </c>
      <c r="Z2449" s="4"/>
    </row>
    <row r="2450" spans="1:26" x14ac:dyDescent="0.25">
      <c r="A2450" s="34">
        <v>29</v>
      </c>
      <c r="B2450" s="31">
        <v>32</v>
      </c>
      <c r="C2450" s="4" t="s">
        <v>4579</v>
      </c>
      <c r="D2450" s="4" t="s">
        <v>4575</v>
      </c>
      <c r="E2450" s="4" t="s">
        <v>4527</v>
      </c>
      <c r="F2450" s="4" t="s">
        <v>3636</v>
      </c>
      <c r="G2450" s="4" t="s">
        <v>15379</v>
      </c>
      <c r="H2450" s="4" t="s">
        <v>13</v>
      </c>
      <c r="I2450" s="24">
        <v>452.9</v>
      </c>
      <c r="J2450" s="24">
        <v>312.89999999999998</v>
      </c>
      <c r="K2450" s="24">
        <v>65.099999999999994</v>
      </c>
      <c r="O2450" s="24">
        <v>6</v>
      </c>
      <c r="Q2450" s="24">
        <v>3</v>
      </c>
      <c r="R2450" s="24">
        <v>7</v>
      </c>
      <c r="S2450" s="24">
        <v>2.6</v>
      </c>
      <c r="T2450" s="24">
        <v>56.3</v>
      </c>
      <c r="X2450" s="24">
        <f t="shared" si="88"/>
        <v>452.90000000000003</v>
      </c>
      <c r="Y2450" s="8">
        <f t="shared" si="89"/>
        <v>0</v>
      </c>
      <c r="Z2450" s="4"/>
    </row>
    <row r="2451" spans="1:26" x14ac:dyDescent="0.25">
      <c r="A2451" s="34">
        <v>11</v>
      </c>
      <c r="B2451" s="31">
        <v>11</v>
      </c>
      <c r="C2451" s="4" t="s">
        <v>4543</v>
      </c>
      <c r="D2451" s="4" t="s">
        <v>2733</v>
      </c>
      <c r="E2451" s="4" t="s">
        <v>4527</v>
      </c>
      <c r="F2451" s="4" t="s">
        <v>3636</v>
      </c>
      <c r="G2451" s="4" t="s">
        <v>4544</v>
      </c>
      <c r="H2451" s="4" t="s">
        <v>176</v>
      </c>
      <c r="I2451" s="24">
        <v>641.1</v>
      </c>
      <c r="J2451" s="24">
        <v>30.7</v>
      </c>
      <c r="K2451" s="24">
        <v>7.4</v>
      </c>
      <c r="N2451" s="24">
        <v>3</v>
      </c>
      <c r="O2451" s="24">
        <v>7</v>
      </c>
      <c r="P2451" s="24">
        <v>3.4</v>
      </c>
      <c r="R2451" s="24">
        <v>2.1</v>
      </c>
      <c r="T2451" s="24">
        <v>587.5</v>
      </c>
      <c r="X2451" s="24">
        <f t="shared" si="88"/>
        <v>641.1</v>
      </c>
      <c r="Y2451" s="8">
        <f t="shared" si="89"/>
        <v>0</v>
      </c>
      <c r="Z2451" s="4"/>
    </row>
    <row r="2452" spans="1:26" x14ac:dyDescent="0.25">
      <c r="A2452" s="34">
        <v>48</v>
      </c>
      <c r="B2452" s="31">
        <v>52</v>
      </c>
      <c r="C2452" s="4" t="s">
        <v>4107</v>
      </c>
      <c r="D2452" s="4" t="s">
        <v>4606</v>
      </c>
      <c r="E2452" s="4" t="s">
        <v>4527</v>
      </c>
      <c r="F2452" s="4" t="s">
        <v>3636</v>
      </c>
      <c r="G2452" s="4" t="s">
        <v>4607</v>
      </c>
      <c r="H2452" s="4"/>
      <c r="I2452" s="24">
        <v>125.9</v>
      </c>
      <c r="J2452" s="24">
        <v>80.3</v>
      </c>
      <c r="K2452" s="24">
        <v>33</v>
      </c>
      <c r="L2452" s="24">
        <v>6.9</v>
      </c>
      <c r="O2452" s="24">
        <v>2</v>
      </c>
      <c r="R2452" s="24">
        <v>3.7</v>
      </c>
      <c r="X2452" s="24">
        <f t="shared" si="88"/>
        <v>125.9</v>
      </c>
      <c r="Y2452" s="8">
        <f t="shared" si="89"/>
        <v>0</v>
      </c>
      <c r="Z2452" s="4"/>
    </row>
    <row r="2453" spans="1:26" x14ac:dyDescent="0.25">
      <c r="A2453" s="34">
        <v>23</v>
      </c>
      <c r="B2453" s="31">
        <v>26</v>
      </c>
      <c r="C2453" s="4" t="s">
        <v>4566</v>
      </c>
      <c r="D2453" s="4" t="s">
        <v>4558</v>
      </c>
      <c r="E2453" s="4" t="s">
        <v>4527</v>
      </c>
      <c r="F2453" s="4" t="s">
        <v>3636</v>
      </c>
      <c r="G2453" s="4" t="s">
        <v>4567</v>
      </c>
      <c r="H2453" s="4" t="s">
        <v>245</v>
      </c>
      <c r="I2453" s="24">
        <v>438.5</v>
      </c>
      <c r="J2453" s="24">
        <v>193.1</v>
      </c>
      <c r="K2453" s="24">
        <v>31.2</v>
      </c>
      <c r="O2453" s="24">
        <v>3</v>
      </c>
      <c r="R2453" s="24">
        <v>7</v>
      </c>
      <c r="T2453" s="24">
        <v>204.2</v>
      </c>
      <c r="X2453" s="24">
        <f t="shared" si="88"/>
        <v>438.5</v>
      </c>
      <c r="Y2453" s="8">
        <f t="shared" si="89"/>
        <v>0</v>
      </c>
      <c r="Z2453" s="4"/>
    </row>
    <row r="2454" spans="1:26" x14ac:dyDescent="0.25">
      <c r="A2454" s="34">
        <v>15</v>
      </c>
      <c r="B2454" s="31">
        <v>17</v>
      </c>
      <c r="C2454" s="4" t="s">
        <v>4550</v>
      </c>
      <c r="D2454" s="4" t="s">
        <v>2733</v>
      </c>
      <c r="E2454" s="4" t="s">
        <v>4527</v>
      </c>
      <c r="F2454" s="4" t="s">
        <v>3636</v>
      </c>
      <c r="G2454" s="4" t="s">
        <v>4551</v>
      </c>
      <c r="H2454" s="4" t="s">
        <v>1043</v>
      </c>
      <c r="I2454" s="24">
        <v>260</v>
      </c>
      <c r="J2454" s="24">
        <v>130</v>
      </c>
      <c r="K2454" s="24">
        <v>70</v>
      </c>
      <c r="L2454" s="24">
        <v>5</v>
      </c>
      <c r="N2454" s="24">
        <v>7</v>
      </c>
      <c r="O2454" s="24">
        <v>10</v>
      </c>
      <c r="R2454" s="24">
        <v>3</v>
      </c>
      <c r="T2454" s="24">
        <v>35</v>
      </c>
      <c r="X2454" s="24">
        <f t="shared" si="88"/>
        <v>260</v>
      </c>
      <c r="Y2454" s="8">
        <f t="shared" si="89"/>
        <v>0</v>
      </c>
      <c r="Z2454" s="4"/>
    </row>
    <row r="2455" spans="1:26" x14ac:dyDescent="0.25">
      <c r="A2455" s="34">
        <v>31</v>
      </c>
      <c r="B2455" s="31">
        <v>35</v>
      </c>
      <c r="C2455" s="4" t="s">
        <v>4582</v>
      </c>
      <c r="D2455" s="4" t="s">
        <v>562</v>
      </c>
      <c r="E2455" s="4" t="s">
        <v>4527</v>
      </c>
      <c r="F2455" s="4" t="s">
        <v>3636</v>
      </c>
      <c r="G2455" s="4" t="s">
        <v>4583</v>
      </c>
      <c r="H2455" s="4" t="s">
        <v>39</v>
      </c>
      <c r="I2455" s="24">
        <v>154.19999999999999</v>
      </c>
      <c r="J2455" s="24">
        <v>52.2</v>
      </c>
      <c r="K2455" s="24">
        <v>63.7</v>
      </c>
      <c r="L2455" s="24">
        <v>1.6</v>
      </c>
      <c r="M2455" s="24">
        <v>2.5</v>
      </c>
      <c r="O2455" s="24">
        <v>4.2</v>
      </c>
      <c r="Q2455" s="24">
        <v>8.6999999999999993</v>
      </c>
      <c r="R2455" s="24">
        <v>2.5</v>
      </c>
      <c r="S2455" s="24">
        <v>0.8</v>
      </c>
      <c r="T2455" s="24">
        <v>18</v>
      </c>
      <c r="X2455" s="24">
        <f t="shared" si="88"/>
        <v>154.20000000000002</v>
      </c>
      <c r="Y2455" s="8">
        <f t="shared" si="89"/>
        <v>0</v>
      </c>
      <c r="Z2455" s="4"/>
    </row>
    <row r="2456" spans="1:26" x14ac:dyDescent="0.25">
      <c r="A2456" s="34">
        <v>19</v>
      </c>
      <c r="B2456" s="31">
        <v>22</v>
      </c>
      <c r="C2456" s="4" t="s">
        <v>4558</v>
      </c>
      <c r="D2456" s="4" t="s">
        <v>4558</v>
      </c>
      <c r="E2456" s="4" t="s">
        <v>4527</v>
      </c>
      <c r="F2456" s="4" t="s">
        <v>3636</v>
      </c>
      <c r="G2456" s="4" t="s">
        <v>4559</v>
      </c>
      <c r="H2456" s="4" t="s">
        <v>4560</v>
      </c>
      <c r="I2456" s="24">
        <v>1288.2</v>
      </c>
      <c r="J2456" s="24">
        <v>369.8</v>
      </c>
      <c r="K2456" s="24">
        <v>14.7</v>
      </c>
      <c r="L2456" s="24">
        <v>1.6</v>
      </c>
      <c r="M2456" s="24">
        <v>1.8</v>
      </c>
      <c r="R2456" s="24">
        <v>10.1</v>
      </c>
      <c r="S2456" s="24">
        <v>1.6</v>
      </c>
      <c r="T2456" s="24">
        <v>885.6</v>
      </c>
      <c r="X2456" s="24">
        <f t="shared" si="88"/>
        <v>1285.2</v>
      </c>
      <c r="Y2456" s="8">
        <f t="shared" si="89"/>
        <v>3</v>
      </c>
      <c r="Z2456" s="4"/>
    </row>
    <row r="2457" spans="1:26" x14ac:dyDescent="0.25">
      <c r="A2457" s="34">
        <v>20</v>
      </c>
      <c r="B2457" s="31">
        <v>23</v>
      </c>
      <c r="C2457" s="4" t="s">
        <v>4561</v>
      </c>
      <c r="D2457" s="4" t="s">
        <v>4558</v>
      </c>
      <c r="E2457" s="4" t="s">
        <v>4527</v>
      </c>
      <c r="F2457" s="4" t="s">
        <v>3636</v>
      </c>
      <c r="G2457" s="4" t="s">
        <v>4559</v>
      </c>
      <c r="H2457" s="4" t="s">
        <v>4560</v>
      </c>
      <c r="I2457" s="24">
        <v>173.6</v>
      </c>
      <c r="J2457" s="24">
        <v>164.5</v>
      </c>
      <c r="K2457" s="24">
        <v>4.5</v>
      </c>
      <c r="R2457" s="24">
        <v>4.5999999999999996</v>
      </c>
      <c r="X2457" s="24">
        <f t="shared" si="88"/>
        <v>173.6</v>
      </c>
      <c r="Y2457" s="8">
        <f t="shared" si="89"/>
        <v>0</v>
      </c>
      <c r="Z2457" s="11"/>
    </row>
    <row r="2458" spans="1:26" x14ac:dyDescent="0.25">
      <c r="A2458" s="34">
        <v>21</v>
      </c>
      <c r="B2458" s="31">
        <v>24</v>
      </c>
      <c r="C2458" s="4" t="s">
        <v>4562</v>
      </c>
      <c r="D2458" s="4" t="s">
        <v>4558</v>
      </c>
      <c r="E2458" s="4" t="s">
        <v>4527</v>
      </c>
      <c r="F2458" s="4" t="s">
        <v>3636</v>
      </c>
      <c r="G2458" s="4" t="s">
        <v>4559</v>
      </c>
      <c r="H2458" s="4" t="s">
        <v>4560</v>
      </c>
      <c r="I2458" s="24">
        <v>209.9</v>
      </c>
      <c r="J2458" s="24">
        <v>135.6</v>
      </c>
      <c r="K2458" s="24">
        <v>62.6</v>
      </c>
      <c r="O2458" s="24">
        <v>1.9</v>
      </c>
      <c r="R2458" s="24">
        <v>6</v>
      </c>
      <c r="S2458" s="24">
        <v>3.8</v>
      </c>
      <c r="X2458" s="24">
        <f t="shared" si="88"/>
        <v>209.9</v>
      </c>
      <c r="Y2458" s="8">
        <f t="shared" si="89"/>
        <v>0</v>
      </c>
      <c r="Z2458" s="4"/>
    </row>
    <row r="2459" spans="1:26" x14ac:dyDescent="0.25">
      <c r="A2459" s="34">
        <v>38</v>
      </c>
      <c r="B2459" s="31">
        <v>42</v>
      </c>
      <c r="C2459" s="4" t="s">
        <v>4590</v>
      </c>
      <c r="D2459" s="4" t="s">
        <v>562</v>
      </c>
      <c r="E2459" s="4" t="s">
        <v>4527</v>
      </c>
      <c r="F2459" s="4" t="s">
        <v>3636</v>
      </c>
      <c r="G2459" s="4"/>
      <c r="H2459" s="4"/>
      <c r="I2459" s="24">
        <v>69.3</v>
      </c>
      <c r="K2459" s="24">
        <v>69.3</v>
      </c>
      <c r="X2459" s="24">
        <f t="shared" si="88"/>
        <v>69.3</v>
      </c>
      <c r="Y2459" s="8">
        <f t="shared" si="89"/>
        <v>0</v>
      </c>
      <c r="Z2459" s="4"/>
    </row>
    <row r="2460" spans="1:26" x14ac:dyDescent="0.25">
      <c r="A2460" s="34">
        <v>3</v>
      </c>
      <c r="B2460" s="31">
        <v>3</v>
      </c>
      <c r="C2460" s="4" t="s">
        <v>4626</v>
      </c>
      <c r="D2460" s="4" t="s">
        <v>1512</v>
      </c>
      <c r="E2460" s="4" t="s">
        <v>4620</v>
      </c>
      <c r="F2460" s="4" t="s">
        <v>3636</v>
      </c>
      <c r="G2460" s="4" t="s">
        <v>4627</v>
      </c>
      <c r="H2460" s="8" t="s">
        <v>4628</v>
      </c>
      <c r="I2460" s="24">
        <v>197.18</v>
      </c>
      <c r="J2460" s="24">
        <v>155.68</v>
      </c>
      <c r="K2460" s="24">
        <v>11</v>
      </c>
      <c r="L2460" s="24">
        <v>3</v>
      </c>
      <c r="M2460" s="24">
        <v>1</v>
      </c>
      <c r="O2460" s="24">
        <v>2</v>
      </c>
      <c r="P2460" s="24">
        <v>0.5</v>
      </c>
      <c r="Q2460" s="24">
        <v>3</v>
      </c>
      <c r="T2460" s="24">
        <v>20</v>
      </c>
      <c r="U2460" s="24">
        <v>1</v>
      </c>
      <c r="X2460" s="24">
        <f t="shared" si="88"/>
        <v>197.18</v>
      </c>
      <c r="Y2460" s="8">
        <f t="shared" si="89"/>
        <v>0</v>
      </c>
      <c r="Z2460" s="4"/>
    </row>
    <row r="2461" spans="1:26" ht="30" x14ac:dyDescent="0.25">
      <c r="A2461" s="34">
        <v>30</v>
      </c>
      <c r="B2461" s="31">
        <v>30</v>
      </c>
      <c r="C2461" s="4" t="s">
        <v>4681</v>
      </c>
      <c r="D2461" s="4" t="s">
        <v>4675</v>
      </c>
      <c r="E2461" s="4" t="s">
        <v>4620</v>
      </c>
      <c r="F2461" s="4" t="s">
        <v>3636</v>
      </c>
      <c r="G2461" s="5" t="s">
        <v>4682</v>
      </c>
      <c r="H2461" s="4"/>
      <c r="I2461" s="24">
        <v>89.76</v>
      </c>
      <c r="J2461" s="24">
        <v>38.75</v>
      </c>
      <c r="K2461" s="24">
        <v>15.25</v>
      </c>
      <c r="L2461" s="24">
        <v>14.56</v>
      </c>
      <c r="M2461" s="24">
        <v>0.55000000000000004</v>
      </c>
      <c r="O2461" s="24">
        <v>1</v>
      </c>
      <c r="R2461" s="24">
        <v>5.65</v>
      </c>
      <c r="T2461" s="24">
        <v>14</v>
      </c>
      <c r="X2461" s="24">
        <f t="shared" si="88"/>
        <v>89.76</v>
      </c>
      <c r="Y2461" s="8">
        <f t="shared" si="89"/>
        <v>0</v>
      </c>
      <c r="Z2461" s="4"/>
    </row>
    <row r="2462" spans="1:26" x14ac:dyDescent="0.25">
      <c r="A2462" s="34">
        <v>46</v>
      </c>
      <c r="B2462" s="31">
        <v>46</v>
      </c>
      <c r="C2462" s="4" t="s">
        <v>4708</v>
      </c>
      <c r="D2462" s="4" t="s">
        <v>4707</v>
      </c>
      <c r="E2462" s="4" t="s">
        <v>4620</v>
      </c>
      <c r="F2462" s="4" t="s">
        <v>3636</v>
      </c>
      <c r="G2462" s="4" t="s">
        <v>4709</v>
      </c>
      <c r="H2462" s="4" t="s">
        <v>248</v>
      </c>
      <c r="I2462" s="24">
        <v>164</v>
      </c>
      <c r="J2462" s="24">
        <v>70</v>
      </c>
      <c r="K2462" s="24">
        <v>7</v>
      </c>
      <c r="O2462" s="24">
        <v>2</v>
      </c>
      <c r="P2462" s="24">
        <v>2</v>
      </c>
      <c r="T2462" s="24">
        <v>53</v>
      </c>
      <c r="U2462" s="24">
        <v>3</v>
      </c>
      <c r="X2462" s="24">
        <f t="shared" si="88"/>
        <v>137</v>
      </c>
      <c r="Y2462" s="8">
        <f t="shared" si="89"/>
        <v>27</v>
      </c>
      <c r="Z2462" s="4"/>
    </row>
    <row r="2463" spans="1:26" x14ac:dyDescent="0.25">
      <c r="A2463" s="34">
        <v>9</v>
      </c>
      <c r="B2463" s="31">
        <v>9</v>
      </c>
      <c r="C2463" s="4" t="s">
        <v>4640</v>
      </c>
      <c r="D2463" s="4" t="s">
        <v>4638</v>
      </c>
      <c r="E2463" s="4" t="s">
        <v>4620</v>
      </c>
      <c r="F2463" s="4" t="s">
        <v>3636</v>
      </c>
      <c r="G2463" s="4" t="s">
        <v>1609</v>
      </c>
      <c r="H2463" s="4" t="s">
        <v>213</v>
      </c>
      <c r="I2463" s="24">
        <v>348.9</v>
      </c>
      <c r="J2463" s="24">
        <v>182.5</v>
      </c>
      <c r="K2463" s="24">
        <v>11.7</v>
      </c>
      <c r="L2463" s="24">
        <v>20</v>
      </c>
      <c r="M2463" s="24">
        <v>3.1</v>
      </c>
      <c r="O2463" s="24">
        <v>20.3</v>
      </c>
      <c r="T2463" s="24">
        <v>111.1</v>
      </c>
      <c r="U2463" s="24">
        <v>0.2</v>
      </c>
      <c r="X2463" s="24">
        <f t="shared" si="88"/>
        <v>348.9</v>
      </c>
      <c r="Y2463" s="8">
        <f t="shared" si="89"/>
        <v>0</v>
      </c>
      <c r="Z2463" s="4"/>
    </row>
    <row r="2464" spans="1:26" x14ac:dyDescent="0.25">
      <c r="A2464" s="34">
        <v>1</v>
      </c>
      <c r="B2464" s="31">
        <v>1</v>
      </c>
      <c r="C2464" s="4" t="s">
        <v>4618</v>
      </c>
      <c r="D2464" s="4" t="s">
        <v>4619</v>
      </c>
      <c r="E2464" s="4" t="s">
        <v>4620</v>
      </c>
      <c r="F2464" s="4" t="s">
        <v>3636</v>
      </c>
      <c r="G2464" s="4" t="s">
        <v>4621</v>
      </c>
      <c r="H2464" s="4" t="s">
        <v>19</v>
      </c>
      <c r="I2464" s="24">
        <v>90</v>
      </c>
      <c r="J2464" s="24">
        <v>36</v>
      </c>
      <c r="K2464" s="24">
        <v>10</v>
      </c>
      <c r="L2464" s="24">
        <v>17</v>
      </c>
      <c r="N2464" s="24">
        <v>0.4</v>
      </c>
      <c r="O2464" s="24">
        <v>2.2000000000000002</v>
      </c>
      <c r="Q2464" s="24">
        <v>3</v>
      </c>
      <c r="T2464" s="24">
        <v>21</v>
      </c>
      <c r="X2464" s="24">
        <f t="shared" si="88"/>
        <v>89.6</v>
      </c>
      <c r="Y2464" s="8">
        <f t="shared" si="89"/>
        <v>0.40000000000000568</v>
      </c>
      <c r="Z2464" s="4"/>
    </row>
    <row r="2465" spans="1:26" x14ac:dyDescent="0.25">
      <c r="A2465" s="34">
        <v>32</v>
      </c>
      <c r="B2465" s="31">
        <v>32</v>
      </c>
      <c r="C2465" s="4" t="s">
        <v>4684</v>
      </c>
      <c r="D2465" s="4" t="s">
        <v>4685</v>
      </c>
      <c r="E2465" s="4" t="s">
        <v>4620</v>
      </c>
      <c r="F2465" s="4" t="s">
        <v>3636</v>
      </c>
      <c r="G2465" s="4" t="s">
        <v>4686</v>
      </c>
      <c r="H2465" s="5" t="s">
        <v>13</v>
      </c>
      <c r="I2465" s="24">
        <v>67.760000000000005</v>
      </c>
      <c r="J2465" s="24">
        <v>48</v>
      </c>
      <c r="K2465" s="24">
        <v>5.5</v>
      </c>
      <c r="L2465" s="24">
        <v>4.76</v>
      </c>
      <c r="N2465" s="24">
        <v>0.5</v>
      </c>
      <c r="O2465" s="24">
        <v>5</v>
      </c>
      <c r="T2465" s="24">
        <v>4</v>
      </c>
      <c r="X2465" s="24">
        <f t="shared" si="88"/>
        <v>67.759999999999991</v>
      </c>
      <c r="Y2465" s="8">
        <f t="shared" si="89"/>
        <v>0</v>
      </c>
      <c r="Z2465" s="4"/>
    </row>
    <row r="2466" spans="1:26" ht="30" x14ac:dyDescent="0.25">
      <c r="A2466" s="34">
        <v>28</v>
      </c>
      <c r="B2466" s="31">
        <v>28</v>
      </c>
      <c r="C2466" s="4" t="s">
        <v>4677</v>
      </c>
      <c r="D2466" s="4" t="s">
        <v>4675</v>
      </c>
      <c r="E2466" s="4" t="s">
        <v>4620</v>
      </c>
      <c r="F2466" s="4" t="s">
        <v>3636</v>
      </c>
      <c r="G2466" s="5" t="s">
        <v>15098</v>
      </c>
      <c r="H2466" s="5" t="s">
        <v>4678</v>
      </c>
      <c r="I2466" s="24">
        <v>72</v>
      </c>
      <c r="J2466" s="24">
        <v>60</v>
      </c>
      <c r="N2466" s="24">
        <v>4</v>
      </c>
      <c r="O2466" s="24">
        <v>3</v>
      </c>
      <c r="Q2466" s="24">
        <v>1</v>
      </c>
      <c r="U2466" s="24">
        <v>4</v>
      </c>
      <c r="X2466" s="24">
        <f t="shared" si="88"/>
        <v>72</v>
      </c>
      <c r="Y2466" s="8">
        <f t="shared" si="89"/>
        <v>0</v>
      </c>
      <c r="Z2466" s="4"/>
    </row>
    <row r="2467" spans="1:26" x14ac:dyDescent="0.25">
      <c r="A2467" s="34">
        <v>17</v>
      </c>
      <c r="B2467" s="31">
        <v>17</v>
      </c>
      <c r="C2467" s="4" t="s">
        <v>4654</v>
      </c>
      <c r="D2467" s="4" t="s">
        <v>4649</v>
      </c>
      <c r="E2467" s="4" t="s">
        <v>4620</v>
      </c>
      <c r="F2467" s="4" t="s">
        <v>3636</v>
      </c>
      <c r="G2467" s="4" t="s">
        <v>4655</v>
      </c>
      <c r="H2467" s="4" t="s">
        <v>471</v>
      </c>
      <c r="I2467" s="24">
        <v>351</v>
      </c>
      <c r="J2467" s="24">
        <v>248</v>
      </c>
      <c r="K2467" s="24">
        <v>11</v>
      </c>
      <c r="L2467" s="24">
        <v>20.5</v>
      </c>
      <c r="M2467" s="24">
        <v>2</v>
      </c>
      <c r="N2467" s="24">
        <v>2</v>
      </c>
      <c r="O2467" s="24">
        <v>5</v>
      </c>
      <c r="P2467" s="24">
        <v>2</v>
      </c>
      <c r="T2467" s="24">
        <v>59.5</v>
      </c>
      <c r="U2467" s="24">
        <v>1</v>
      </c>
      <c r="X2467" s="24">
        <f t="shared" si="88"/>
        <v>351</v>
      </c>
      <c r="Y2467" s="8">
        <f t="shared" si="89"/>
        <v>0</v>
      </c>
      <c r="Z2467" s="4"/>
    </row>
    <row r="2468" spans="1:26" x14ac:dyDescent="0.25">
      <c r="A2468" s="34">
        <v>10</v>
      </c>
      <c r="B2468" s="31">
        <v>10</v>
      </c>
      <c r="C2468" s="4" t="s">
        <v>3652</v>
      </c>
      <c r="D2468" s="4" t="s">
        <v>4641</v>
      </c>
      <c r="E2468" s="4" t="s">
        <v>4620</v>
      </c>
      <c r="F2468" s="4" t="s">
        <v>3636</v>
      </c>
      <c r="G2468" s="8" t="s">
        <v>15380</v>
      </c>
      <c r="H2468" s="8" t="s">
        <v>374</v>
      </c>
      <c r="I2468" s="24">
        <v>492</v>
      </c>
      <c r="J2468" s="24">
        <v>200</v>
      </c>
      <c r="K2468" s="24">
        <v>7</v>
      </c>
      <c r="L2468" s="24">
        <v>25</v>
      </c>
      <c r="M2468" s="24">
        <v>2</v>
      </c>
      <c r="O2468" s="24">
        <v>16</v>
      </c>
      <c r="P2468" s="24">
        <v>1.5</v>
      </c>
      <c r="Q2468" s="24">
        <v>2</v>
      </c>
      <c r="T2468" s="24">
        <v>236</v>
      </c>
      <c r="U2468" s="24">
        <v>2.5</v>
      </c>
      <c r="X2468" s="24">
        <f t="shared" si="88"/>
        <v>492</v>
      </c>
      <c r="Y2468" s="8">
        <f t="shared" si="89"/>
        <v>0</v>
      </c>
      <c r="Z2468" s="4"/>
    </row>
    <row r="2469" spans="1:26" x14ac:dyDescent="0.25">
      <c r="A2469" s="34">
        <v>15</v>
      </c>
      <c r="B2469" s="31">
        <v>15</v>
      </c>
      <c r="C2469" s="4" t="s">
        <v>4649</v>
      </c>
      <c r="D2469" s="4" t="s">
        <v>4649</v>
      </c>
      <c r="E2469" s="4" t="s">
        <v>4620</v>
      </c>
      <c r="F2469" s="4" t="s">
        <v>3636</v>
      </c>
      <c r="G2469" s="8" t="s">
        <v>4651</v>
      </c>
      <c r="H2469" s="4" t="s">
        <v>198</v>
      </c>
      <c r="I2469" s="24">
        <v>193.6</v>
      </c>
      <c r="J2469" s="24">
        <v>89.6</v>
      </c>
      <c r="K2469" s="24">
        <v>10</v>
      </c>
      <c r="L2469" s="24">
        <v>29</v>
      </c>
      <c r="M2469" s="24">
        <v>3</v>
      </c>
      <c r="O2469" s="24">
        <v>12.3</v>
      </c>
      <c r="P2469" s="24">
        <v>23</v>
      </c>
      <c r="Q2469" s="24">
        <v>5</v>
      </c>
      <c r="T2469" s="24">
        <v>21.7</v>
      </c>
      <c r="X2469" s="24">
        <f t="shared" si="88"/>
        <v>193.6</v>
      </c>
      <c r="Y2469" s="8">
        <f t="shared" si="89"/>
        <v>0</v>
      </c>
      <c r="Z2469" s="11"/>
    </row>
    <row r="2470" spans="1:26" x14ac:dyDescent="0.25">
      <c r="A2470" s="34">
        <v>53</v>
      </c>
      <c r="B2470" s="31">
        <v>53</v>
      </c>
      <c r="C2470" s="4" t="s">
        <v>4717</v>
      </c>
      <c r="D2470" s="4" t="s">
        <v>4717</v>
      </c>
      <c r="E2470" s="4" t="s">
        <v>4620</v>
      </c>
      <c r="F2470" s="4" t="s">
        <v>3636</v>
      </c>
      <c r="G2470" s="4" t="s">
        <v>460</v>
      </c>
      <c r="H2470" s="4" t="s">
        <v>10</v>
      </c>
      <c r="I2470" s="24">
        <v>82</v>
      </c>
      <c r="J2470" s="24">
        <v>30</v>
      </c>
      <c r="K2470" s="24">
        <v>17.5</v>
      </c>
      <c r="L2470" s="24">
        <v>12.5</v>
      </c>
      <c r="O2470" s="24">
        <v>2</v>
      </c>
      <c r="P2470" s="24">
        <v>1</v>
      </c>
      <c r="T2470" s="24">
        <v>7</v>
      </c>
      <c r="U2470" s="24">
        <v>12</v>
      </c>
      <c r="X2470" s="24">
        <f t="shared" si="88"/>
        <v>82</v>
      </c>
      <c r="Y2470" s="8">
        <f t="shared" si="89"/>
        <v>0</v>
      </c>
      <c r="Z2470" s="4"/>
    </row>
    <row r="2471" spans="1:26" x14ac:dyDescent="0.25">
      <c r="A2471" s="34">
        <v>21</v>
      </c>
      <c r="B2471" s="31">
        <v>21</v>
      </c>
      <c r="C2471" s="4" t="s">
        <v>4661</v>
      </c>
      <c r="D2471" s="4" t="s">
        <v>4649</v>
      </c>
      <c r="E2471" s="4" t="s">
        <v>4620</v>
      </c>
      <c r="F2471" s="4" t="s">
        <v>3636</v>
      </c>
      <c r="G2471" s="4" t="s">
        <v>4662</v>
      </c>
      <c r="H2471" s="4" t="s">
        <v>429</v>
      </c>
      <c r="I2471" s="24">
        <v>395.9</v>
      </c>
      <c r="J2471" s="24">
        <v>307.60000000000002</v>
      </c>
      <c r="K2471" s="24">
        <v>64.5</v>
      </c>
      <c r="L2471" s="24">
        <v>8</v>
      </c>
      <c r="M2471" s="24">
        <v>1.68</v>
      </c>
      <c r="O2471" s="24">
        <v>2.1</v>
      </c>
      <c r="P2471" s="24">
        <v>2.0299999999999998</v>
      </c>
      <c r="R2471" s="24">
        <v>6.9</v>
      </c>
      <c r="T2471" s="24">
        <v>3.16</v>
      </c>
      <c r="X2471" s="24">
        <f t="shared" si="88"/>
        <v>395.97</v>
      </c>
      <c r="Y2471" s="8">
        <f t="shared" si="89"/>
        <v>-7.0000000000050022E-2</v>
      </c>
      <c r="Z2471" s="4"/>
    </row>
    <row r="2472" spans="1:26" x14ac:dyDescent="0.25">
      <c r="A2472" s="34">
        <v>20</v>
      </c>
      <c r="B2472" s="31">
        <v>20</v>
      </c>
      <c r="C2472" s="4" t="s">
        <v>4659</v>
      </c>
      <c r="D2472" s="4" t="s">
        <v>4649</v>
      </c>
      <c r="E2472" s="4" t="s">
        <v>4620</v>
      </c>
      <c r="F2472" s="4" t="s">
        <v>3636</v>
      </c>
      <c r="G2472" s="4" t="s">
        <v>4660</v>
      </c>
      <c r="H2472" s="4" t="s">
        <v>154</v>
      </c>
      <c r="I2472" s="24">
        <v>106</v>
      </c>
      <c r="J2472" s="24">
        <v>51</v>
      </c>
      <c r="K2472" s="24">
        <v>8</v>
      </c>
      <c r="L2472" s="24">
        <v>11</v>
      </c>
      <c r="M2472" s="24">
        <v>3</v>
      </c>
      <c r="O2472" s="24">
        <v>4</v>
      </c>
      <c r="P2472" s="24">
        <v>19.5</v>
      </c>
      <c r="Q2472" s="24">
        <v>3</v>
      </c>
      <c r="T2472" s="24">
        <v>6.5</v>
      </c>
      <c r="X2472" s="24">
        <f t="shared" si="88"/>
        <v>106</v>
      </c>
      <c r="Y2472" s="8">
        <f t="shared" si="89"/>
        <v>0</v>
      </c>
      <c r="Z2472" s="4"/>
    </row>
    <row r="2473" spans="1:26" x14ac:dyDescent="0.25">
      <c r="A2473" s="34">
        <v>16</v>
      </c>
      <c r="B2473" s="31">
        <v>16</v>
      </c>
      <c r="C2473" s="4" t="s">
        <v>4652</v>
      </c>
      <c r="D2473" s="4" t="s">
        <v>4649</v>
      </c>
      <c r="E2473" s="4" t="s">
        <v>4620</v>
      </c>
      <c r="F2473" s="4" t="s">
        <v>3636</v>
      </c>
      <c r="G2473" s="4" t="s">
        <v>4653</v>
      </c>
      <c r="H2473" s="4" t="s">
        <v>429</v>
      </c>
      <c r="I2473" s="24">
        <v>936.95</v>
      </c>
      <c r="J2473" s="24">
        <v>372.7</v>
      </c>
      <c r="K2473" s="24">
        <v>42.01</v>
      </c>
      <c r="L2473" s="24">
        <v>44.76</v>
      </c>
      <c r="M2473" s="24">
        <v>1.5</v>
      </c>
      <c r="N2473" s="24">
        <v>1.5</v>
      </c>
      <c r="O2473" s="24">
        <v>5.9</v>
      </c>
      <c r="P2473" s="24">
        <v>9</v>
      </c>
      <c r="R2473" s="24">
        <v>12.52</v>
      </c>
      <c r="T2473" s="24">
        <v>445.06</v>
      </c>
      <c r="U2473" s="24">
        <v>2</v>
      </c>
      <c r="X2473" s="24">
        <f t="shared" si="88"/>
        <v>936.94999999999993</v>
      </c>
      <c r="Y2473" s="8">
        <f t="shared" si="89"/>
        <v>0</v>
      </c>
      <c r="Z2473" s="4"/>
    </row>
    <row r="2474" spans="1:26" x14ac:dyDescent="0.25">
      <c r="A2474" s="34">
        <v>37</v>
      </c>
      <c r="B2474" s="31">
        <v>37</v>
      </c>
      <c r="C2474" s="4" t="s">
        <v>4693</v>
      </c>
      <c r="D2474" s="4" t="s">
        <v>4694</v>
      </c>
      <c r="E2474" s="4" t="s">
        <v>4620</v>
      </c>
      <c r="F2474" s="4" t="s">
        <v>3636</v>
      </c>
      <c r="G2474" s="4" t="s">
        <v>1865</v>
      </c>
      <c r="H2474" s="4" t="s">
        <v>245</v>
      </c>
      <c r="I2474" s="24">
        <v>539</v>
      </c>
      <c r="J2474" s="24">
        <v>263</v>
      </c>
      <c r="K2474" s="24">
        <v>6</v>
      </c>
      <c r="N2474" s="24">
        <v>1</v>
      </c>
      <c r="O2474" s="24">
        <v>4</v>
      </c>
      <c r="T2474" s="24">
        <v>262</v>
      </c>
      <c r="U2474" s="24">
        <v>3</v>
      </c>
      <c r="X2474" s="24">
        <f t="shared" si="88"/>
        <v>539</v>
      </c>
      <c r="Y2474" s="8">
        <f t="shared" si="89"/>
        <v>0</v>
      </c>
      <c r="Z2474" s="4"/>
    </row>
    <row r="2475" spans="1:26" x14ac:dyDescent="0.25">
      <c r="A2475" s="34">
        <v>52</v>
      </c>
      <c r="B2475" s="31">
        <v>52</v>
      </c>
      <c r="C2475" s="4" t="s">
        <v>4715</v>
      </c>
      <c r="D2475" s="4" t="s">
        <v>4707</v>
      </c>
      <c r="E2475" s="4" t="s">
        <v>4620</v>
      </c>
      <c r="F2475" s="4" t="s">
        <v>3636</v>
      </c>
      <c r="G2475" s="4" t="s">
        <v>4716</v>
      </c>
      <c r="H2475" s="4" t="s">
        <v>485</v>
      </c>
      <c r="I2475" s="24">
        <v>98</v>
      </c>
      <c r="J2475" s="24">
        <v>47</v>
      </c>
      <c r="O2475" s="24">
        <v>2</v>
      </c>
      <c r="P2475" s="24">
        <v>0.5</v>
      </c>
      <c r="Q2475" s="24">
        <v>3</v>
      </c>
      <c r="T2475" s="24">
        <v>45.5</v>
      </c>
      <c r="X2475" s="24">
        <f t="shared" si="88"/>
        <v>98</v>
      </c>
      <c r="Y2475" s="8">
        <f t="shared" si="89"/>
        <v>0</v>
      </c>
      <c r="Z2475" s="4"/>
    </row>
    <row r="2476" spans="1:26" x14ac:dyDescent="0.25">
      <c r="A2476" s="34">
        <v>36</v>
      </c>
      <c r="B2476" s="31">
        <v>36</v>
      </c>
      <c r="C2476" s="4" t="s">
        <v>4692</v>
      </c>
      <c r="D2476" s="4" t="s">
        <v>4690</v>
      </c>
      <c r="E2476" s="4" t="s">
        <v>4620</v>
      </c>
      <c r="F2476" s="4" t="s">
        <v>3636</v>
      </c>
      <c r="G2476" s="4" t="s">
        <v>15381</v>
      </c>
      <c r="H2476" s="4" t="s">
        <v>494</v>
      </c>
      <c r="I2476" s="24">
        <v>51</v>
      </c>
      <c r="J2476" s="24">
        <v>29</v>
      </c>
      <c r="K2476" s="24">
        <v>9</v>
      </c>
      <c r="L2476" s="24">
        <v>5.5</v>
      </c>
      <c r="O2476" s="24">
        <v>5</v>
      </c>
      <c r="T2476" s="24">
        <v>1</v>
      </c>
      <c r="X2476" s="24">
        <f t="shared" si="88"/>
        <v>49.5</v>
      </c>
      <c r="Y2476" s="8">
        <f t="shared" si="89"/>
        <v>1.5</v>
      </c>
      <c r="Z2476" s="4"/>
    </row>
    <row r="2477" spans="1:26" x14ac:dyDescent="0.25">
      <c r="A2477" s="34">
        <v>7</v>
      </c>
      <c r="B2477" s="31">
        <v>7</v>
      </c>
      <c r="C2477" s="4" t="s">
        <v>4635</v>
      </c>
      <c r="D2477" s="4" t="s">
        <v>1512</v>
      </c>
      <c r="E2477" s="4" t="s">
        <v>4620</v>
      </c>
      <c r="F2477" s="4" t="s">
        <v>3636</v>
      </c>
      <c r="G2477" s="4" t="s">
        <v>4636</v>
      </c>
      <c r="H2477" s="4" t="s">
        <v>4637</v>
      </c>
      <c r="I2477" s="24">
        <v>108.86</v>
      </c>
      <c r="J2477" s="24">
        <v>48</v>
      </c>
      <c r="K2477" s="24">
        <v>14</v>
      </c>
      <c r="L2477" s="24">
        <v>4</v>
      </c>
      <c r="N2477" s="24">
        <v>2</v>
      </c>
      <c r="O2477" s="24">
        <v>4.5999999999999996</v>
      </c>
      <c r="R2477" s="24">
        <v>7.8</v>
      </c>
      <c r="T2477" s="24">
        <v>29</v>
      </c>
      <c r="X2477" s="24">
        <f t="shared" si="88"/>
        <v>109.39999999999999</v>
      </c>
      <c r="Y2477" s="8">
        <f t="shared" si="89"/>
        <v>-0.53999999999999204</v>
      </c>
      <c r="Z2477" s="4"/>
    </row>
    <row r="2478" spans="1:26" x14ac:dyDescent="0.25">
      <c r="A2478" s="34">
        <v>27</v>
      </c>
      <c r="B2478" s="31">
        <v>27</v>
      </c>
      <c r="C2478" s="4" t="s">
        <v>4674</v>
      </c>
      <c r="D2478" s="4" t="s">
        <v>4675</v>
      </c>
      <c r="E2478" s="4" t="s">
        <v>4620</v>
      </c>
      <c r="F2478" s="4" t="s">
        <v>3636</v>
      </c>
      <c r="G2478" s="4" t="s">
        <v>2916</v>
      </c>
      <c r="H2478" s="5" t="s">
        <v>4676</v>
      </c>
      <c r="I2478" s="24">
        <v>148.4</v>
      </c>
      <c r="J2478" s="24">
        <v>47.6</v>
      </c>
      <c r="K2478" s="24">
        <v>2.2400000000000002</v>
      </c>
      <c r="L2478" s="24">
        <v>1.1499999999999999</v>
      </c>
      <c r="M2478" s="24">
        <v>0.5</v>
      </c>
      <c r="O2478" s="24">
        <v>1.95</v>
      </c>
      <c r="P2478" s="24">
        <v>63.6</v>
      </c>
      <c r="Q2478" s="24">
        <v>27.3</v>
      </c>
      <c r="U2478" s="24">
        <v>4</v>
      </c>
      <c r="X2478" s="24">
        <f t="shared" si="88"/>
        <v>148.34</v>
      </c>
      <c r="Y2478" s="8">
        <f t="shared" si="89"/>
        <v>6.0000000000002274E-2</v>
      </c>
      <c r="Z2478" s="4"/>
    </row>
    <row r="2479" spans="1:26" x14ac:dyDescent="0.25">
      <c r="A2479" s="34">
        <v>18</v>
      </c>
      <c r="B2479" s="31">
        <v>18</v>
      </c>
      <c r="C2479" s="4" t="s">
        <v>4656</v>
      </c>
      <c r="D2479" s="4" t="s">
        <v>4649</v>
      </c>
      <c r="E2479" s="4" t="s">
        <v>4620</v>
      </c>
      <c r="F2479" s="4" t="s">
        <v>3636</v>
      </c>
      <c r="G2479" s="4" t="s">
        <v>4510</v>
      </c>
      <c r="H2479" s="4" t="s">
        <v>237</v>
      </c>
      <c r="I2479" s="24">
        <v>239.42</v>
      </c>
      <c r="J2479" s="24">
        <v>142.15</v>
      </c>
      <c r="K2479" s="24">
        <v>24.61</v>
      </c>
      <c r="L2479" s="24">
        <v>14.66</v>
      </c>
      <c r="M2479" s="24">
        <v>1.75</v>
      </c>
      <c r="N2479" s="24">
        <v>3.5</v>
      </c>
      <c r="O2479" s="24">
        <v>5.75</v>
      </c>
      <c r="P2479" s="24">
        <v>1.5</v>
      </c>
      <c r="Q2479" s="24">
        <v>5.5</v>
      </c>
      <c r="T2479" s="24">
        <v>40</v>
      </c>
      <c r="X2479" s="24">
        <f t="shared" si="88"/>
        <v>239.42</v>
      </c>
      <c r="Y2479" s="8">
        <f t="shared" si="89"/>
        <v>0</v>
      </c>
      <c r="Z2479" s="4"/>
    </row>
    <row r="2480" spans="1:26" ht="30" x14ac:dyDescent="0.25">
      <c r="A2480" s="34">
        <v>24</v>
      </c>
      <c r="B2480" s="31">
        <v>24</v>
      </c>
      <c r="C2480" s="4" t="s">
        <v>4668</v>
      </c>
      <c r="D2480" s="4" t="s">
        <v>4663</v>
      </c>
      <c r="E2480" s="4" t="s">
        <v>4620</v>
      </c>
      <c r="F2480" s="4" t="s">
        <v>3636</v>
      </c>
      <c r="G2480" s="14" t="s">
        <v>15162</v>
      </c>
      <c r="H2480" s="5" t="s">
        <v>4669</v>
      </c>
      <c r="I2480" s="24">
        <v>85.82</v>
      </c>
      <c r="J2480" s="24">
        <v>32.520000000000003</v>
      </c>
      <c r="K2480" s="24">
        <v>9.0399999999999991</v>
      </c>
      <c r="L2480" s="24">
        <v>13.93</v>
      </c>
      <c r="O2480" s="24">
        <v>5.98</v>
      </c>
      <c r="P2480" s="24">
        <v>8.06</v>
      </c>
      <c r="Q2480" s="24">
        <v>4.58</v>
      </c>
      <c r="T2480" s="24">
        <v>5.59</v>
      </c>
      <c r="U2480" s="24">
        <v>5.55</v>
      </c>
      <c r="X2480" s="24">
        <f t="shared" ref="X2480:X2511" si="90">SUM(J2480:W2480)</f>
        <v>85.25</v>
      </c>
      <c r="Y2480" s="8">
        <f t="shared" ref="Y2480:Y2511" si="91">I2480-X2480</f>
        <v>0.56999999999999318</v>
      </c>
      <c r="Z2480" s="4"/>
    </row>
    <row r="2481" spans="1:26" ht="30" x14ac:dyDescent="0.25">
      <c r="A2481" s="34">
        <v>23</v>
      </c>
      <c r="B2481" s="31">
        <v>23</v>
      </c>
      <c r="C2481" s="4" t="s">
        <v>4666</v>
      </c>
      <c r="D2481" s="4" t="s">
        <v>4663</v>
      </c>
      <c r="E2481" s="4" t="s">
        <v>4620</v>
      </c>
      <c r="F2481" s="4" t="s">
        <v>3636</v>
      </c>
      <c r="G2481" s="4" t="s">
        <v>2513</v>
      </c>
      <c r="H2481" s="5" t="s">
        <v>4667</v>
      </c>
      <c r="I2481" s="24">
        <v>337.34</v>
      </c>
      <c r="J2481" s="24">
        <v>266</v>
      </c>
      <c r="K2481" s="24">
        <v>62</v>
      </c>
      <c r="L2481" s="24">
        <v>25.64</v>
      </c>
      <c r="O2481" s="24">
        <v>5.86</v>
      </c>
      <c r="P2481" s="24">
        <v>8.06</v>
      </c>
      <c r="Q2481" s="24">
        <v>18.07</v>
      </c>
      <c r="R2481" s="24">
        <v>10.42</v>
      </c>
      <c r="T2481" s="24">
        <v>7.84</v>
      </c>
      <c r="X2481" s="24">
        <f t="shared" si="90"/>
        <v>403.89</v>
      </c>
      <c r="Y2481" s="8">
        <f t="shared" si="91"/>
        <v>-66.550000000000011</v>
      </c>
      <c r="Z2481" s="11"/>
    </row>
    <row r="2482" spans="1:26" x14ac:dyDescent="0.25">
      <c r="A2482" s="34">
        <v>26</v>
      </c>
      <c r="B2482" s="31">
        <v>26</v>
      </c>
      <c r="C2482" s="4" t="s">
        <v>4671</v>
      </c>
      <c r="D2482" s="4" t="s">
        <v>4672</v>
      </c>
      <c r="E2482" s="4" t="s">
        <v>4620</v>
      </c>
      <c r="F2482" s="4" t="s">
        <v>3636</v>
      </c>
      <c r="G2482" s="8" t="s">
        <v>4673</v>
      </c>
      <c r="H2482" s="5" t="s">
        <v>198</v>
      </c>
      <c r="I2482" s="24">
        <v>124</v>
      </c>
      <c r="J2482" s="24">
        <v>92</v>
      </c>
      <c r="K2482" s="24">
        <v>1</v>
      </c>
      <c r="O2482" s="24">
        <v>3</v>
      </c>
      <c r="T2482" s="24">
        <v>31.5</v>
      </c>
      <c r="X2482" s="24">
        <f t="shared" si="90"/>
        <v>127.5</v>
      </c>
      <c r="Y2482" s="8">
        <f t="shared" si="91"/>
        <v>-3.5</v>
      </c>
      <c r="Z2482" s="4"/>
    </row>
    <row r="2483" spans="1:26" x14ac:dyDescent="0.25">
      <c r="A2483" s="34">
        <v>25</v>
      </c>
      <c r="B2483" s="31">
        <v>25</v>
      </c>
      <c r="C2483" s="4" t="s">
        <v>4670</v>
      </c>
      <c r="D2483" s="4" t="s">
        <v>4663</v>
      </c>
      <c r="E2483" s="4" t="s">
        <v>4620</v>
      </c>
      <c r="F2483" s="4" t="s">
        <v>3636</v>
      </c>
      <c r="G2483" s="4" t="s">
        <v>2176</v>
      </c>
      <c r="H2483" s="5" t="s">
        <v>485</v>
      </c>
      <c r="I2483" s="24">
        <v>381.14</v>
      </c>
      <c r="J2483" s="24">
        <v>22.6</v>
      </c>
      <c r="L2483" s="24">
        <v>10</v>
      </c>
      <c r="O2483" s="24">
        <v>1.25</v>
      </c>
      <c r="P2483" s="24">
        <v>320.60000000000002</v>
      </c>
      <c r="R2483" s="24">
        <v>2.29</v>
      </c>
      <c r="T2483" s="24">
        <v>24</v>
      </c>
      <c r="X2483" s="24">
        <f t="shared" si="90"/>
        <v>380.74000000000007</v>
      </c>
      <c r="Y2483" s="8">
        <f t="shared" si="91"/>
        <v>0.39999999999992042</v>
      </c>
      <c r="Z2483" s="4"/>
    </row>
    <row r="2484" spans="1:26" x14ac:dyDescent="0.25">
      <c r="A2484" s="34">
        <v>13</v>
      </c>
      <c r="B2484" s="31">
        <v>13</v>
      </c>
      <c r="C2484" s="4" t="s">
        <v>4646</v>
      </c>
      <c r="D2484" s="4" t="s">
        <v>4647</v>
      </c>
      <c r="E2484" s="4" t="s">
        <v>4620</v>
      </c>
      <c r="F2484" s="4" t="s">
        <v>3636</v>
      </c>
      <c r="G2484" s="4" t="s">
        <v>4648</v>
      </c>
      <c r="H2484" s="4" t="s">
        <v>176</v>
      </c>
      <c r="I2484" s="24">
        <v>111</v>
      </c>
      <c r="J2484" s="24">
        <v>57</v>
      </c>
      <c r="K2484" s="24">
        <v>16.5</v>
      </c>
      <c r="L2484" s="24">
        <v>13.5</v>
      </c>
      <c r="M2484" s="24">
        <v>2</v>
      </c>
      <c r="N2484" s="24">
        <v>2</v>
      </c>
      <c r="O2484" s="24">
        <v>7.75</v>
      </c>
      <c r="P2484" s="24">
        <v>11</v>
      </c>
      <c r="Q2484" s="24">
        <v>0.5</v>
      </c>
      <c r="U2484" s="24">
        <v>0.75</v>
      </c>
      <c r="X2484" s="24">
        <f t="shared" si="90"/>
        <v>111</v>
      </c>
      <c r="Y2484" s="8">
        <f t="shared" si="91"/>
        <v>0</v>
      </c>
      <c r="Z2484" s="4"/>
    </row>
    <row r="2485" spans="1:26" x14ac:dyDescent="0.25">
      <c r="A2485" s="34">
        <v>50</v>
      </c>
      <c r="B2485" s="31">
        <v>50</v>
      </c>
      <c r="C2485" s="4" t="s">
        <v>4707</v>
      </c>
      <c r="D2485" s="4" t="s">
        <v>4707</v>
      </c>
      <c r="E2485" s="4" t="s">
        <v>4620</v>
      </c>
      <c r="F2485" s="4" t="s">
        <v>3636</v>
      </c>
      <c r="G2485" s="4" t="s">
        <v>4712</v>
      </c>
      <c r="H2485" s="4" t="s">
        <v>4713</v>
      </c>
      <c r="I2485" s="24">
        <v>478.03</v>
      </c>
      <c r="J2485" s="24">
        <v>271.75</v>
      </c>
      <c r="K2485" s="24">
        <v>24.77</v>
      </c>
      <c r="O2485" s="24">
        <v>15.54</v>
      </c>
      <c r="P2485" s="24">
        <v>36.369999999999997</v>
      </c>
      <c r="T2485" s="24">
        <v>122.44</v>
      </c>
      <c r="U2485" s="24">
        <v>6.98</v>
      </c>
      <c r="X2485" s="24">
        <f t="shared" si="90"/>
        <v>477.85</v>
      </c>
      <c r="Y2485" s="8">
        <f t="shared" si="91"/>
        <v>0.17999999999994998</v>
      </c>
      <c r="Z2485" s="4"/>
    </row>
    <row r="2486" spans="1:26" x14ac:dyDescent="0.25">
      <c r="A2486" s="34">
        <v>29</v>
      </c>
      <c r="B2486" s="31">
        <v>29</v>
      </c>
      <c r="C2486" s="4" t="s">
        <v>4679</v>
      </c>
      <c r="D2486" s="4" t="s">
        <v>4675</v>
      </c>
      <c r="E2486" s="4" t="s">
        <v>4620</v>
      </c>
      <c r="F2486" s="4" t="s">
        <v>3636</v>
      </c>
      <c r="G2486" s="4" t="s">
        <v>4680</v>
      </c>
      <c r="H2486" s="5" t="s">
        <v>19</v>
      </c>
      <c r="I2486" s="24">
        <v>279.39999999999998</v>
      </c>
      <c r="J2486" s="24">
        <v>52</v>
      </c>
      <c r="K2486" s="24">
        <v>80</v>
      </c>
      <c r="L2486" s="24">
        <v>16</v>
      </c>
      <c r="M2486" s="24">
        <v>1</v>
      </c>
      <c r="N2486" s="24">
        <v>0.6</v>
      </c>
      <c r="O2486" s="24">
        <v>2</v>
      </c>
      <c r="P2486" s="24">
        <v>50.4</v>
      </c>
      <c r="Q2486" s="24">
        <v>1.4</v>
      </c>
      <c r="T2486" s="24">
        <v>76</v>
      </c>
      <c r="X2486" s="24">
        <f t="shared" si="90"/>
        <v>279.39999999999998</v>
      </c>
      <c r="Y2486" s="8">
        <f t="shared" si="91"/>
        <v>0</v>
      </c>
      <c r="Z2486" s="4"/>
    </row>
    <row r="2487" spans="1:26" x14ac:dyDescent="0.25">
      <c r="A2487" s="34">
        <v>2</v>
      </c>
      <c r="B2487" s="31">
        <v>2</v>
      </c>
      <c r="C2487" s="4" t="s">
        <v>4622</v>
      </c>
      <c r="D2487" s="4" t="s">
        <v>4623</v>
      </c>
      <c r="E2487" s="4" t="s">
        <v>4620</v>
      </c>
      <c r="F2487" s="4" t="s">
        <v>3636</v>
      </c>
      <c r="G2487" s="4" t="s">
        <v>4624</v>
      </c>
      <c r="H2487" s="4" t="s">
        <v>4625</v>
      </c>
      <c r="I2487" s="24">
        <v>73.5</v>
      </c>
      <c r="J2487" s="24">
        <v>47</v>
      </c>
      <c r="K2487" s="24">
        <v>6</v>
      </c>
      <c r="L2487" s="24">
        <v>3.5</v>
      </c>
      <c r="M2487" s="24">
        <v>2.5</v>
      </c>
      <c r="O2487" s="24">
        <v>3</v>
      </c>
      <c r="P2487" s="24">
        <v>11</v>
      </c>
      <c r="U2487" s="24">
        <v>0.5</v>
      </c>
      <c r="X2487" s="24">
        <f t="shared" si="90"/>
        <v>73.5</v>
      </c>
      <c r="Y2487" s="8">
        <f t="shared" si="91"/>
        <v>0</v>
      </c>
      <c r="Z2487" s="4"/>
    </row>
    <row r="2488" spans="1:26" x14ac:dyDescent="0.25">
      <c r="A2488" s="34">
        <v>39</v>
      </c>
      <c r="B2488" s="31">
        <v>39</v>
      </c>
      <c r="C2488" s="4" t="s">
        <v>15110</v>
      </c>
      <c r="D2488" s="4" t="s">
        <v>4694</v>
      </c>
      <c r="E2488" s="4" t="s">
        <v>4620</v>
      </c>
      <c r="F2488" s="4" t="s">
        <v>3636</v>
      </c>
      <c r="G2488" s="4" t="s">
        <v>2199</v>
      </c>
      <c r="H2488" s="4" t="s">
        <v>4696</v>
      </c>
      <c r="I2488" s="24">
        <v>810.05</v>
      </c>
      <c r="J2488" s="24">
        <v>473.75</v>
      </c>
      <c r="K2488" s="24">
        <v>16.649999999999999</v>
      </c>
      <c r="L2488" s="24">
        <v>39</v>
      </c>
      <c r="O2488" s="24">
        <v>33.15</v>
      </c>
      <c r="P2488" s="24">
        <v>83.75</v>
      </c>
      <c r="Q2488" s="24">
        <v>40.35</v>
      </c>
      <c r="T2488" s="24">
        <v>123.4</v>
      </c>
      <c r="X2488" s="24">
        <f t="shared" si="90"/>
        <v>810.05</v>
      </c>
      <c r="Y2488" s="8">
        <f t="shared" si="91"/>
        <v>0</v>
      </c>
      <c r="Z2488" s="4"/>
    </row>
    <row r="2489" spans="1:26" x14ac:dyDescent="0.25">
      <c r="A2489" s="34">
        <v>6</v>
      </c>
      <c r="B2489" s="31">
        <v>6</v>
      </c>
      <c r="C2489" s="4" t="s">
        <v>4633</v>
      </c>
      <c r="D2489" s="4" t="s">
        <v>1512</v>
      </c>
      <c r="E2489" s="4" t="s">
        <v>4620</v>
      </c>
      <c r="F2489" s="4" t="s">
        <v>3636</v>
      </c>
      <c r="G2489" s="4" t="s">
        <v>4634</v>
      </c>
      <c r="H2489" s="4" t="s">
        <v>358</v>
      </c>
      <c r="I2489" s="24">
        <v>1080</v>
      </c>
      <c r="J2489" s="24">
        <v>350</v>
      </c>
      <c r="K2489" s="24">
        <v>33.6</v>
      </c>
      <c r="L2489" s="24">
        <v>44</v>
      </c>
      <c r="N2489" s="24">
        <v>5.6</v>
      </c>
      <c r="O2489" s="24">
        <v>14.8</v>
      </c>
      <c r="Q2489" s="24">
        <v>32.200000000000003</v>
      </c>
      <c r="T2489" s="24">
        <v>599.79999999999995</v>
      </c>
      <c r="X2489" s="24">
        <f t="shared" si="90"/>
        <v>1080</v>
      </c>
      <c r="Y2489" s="8">
        <f t="shared" si="91"/>
        <v>0</v>
      </c>
      <c r="Z2489" s="4"/>
    </row>
    <row r="2490" spans="1:26" x14ac:dyDescent="0.25">
      <c r="A2490" s="34">
        <v>40</v>
      </c>
      <c r="B2490" s="31">
        <v>40</v>
      </c>
      <c r="C2490" s="4" t="s">
        <v>4697</v>
      </c>
      <c r="D2490" s="4" t="s">
        <v>4694</v>
      </c>
      <c r="E2490" s="4" t="s">
        <v>4620</v>
      </c>
      <c r="F2490" s="4" t="s">
        <v>3636</v>
      </c>
      <c r="G2490" s="4" t="s">
        <v>4698</v>
      </c>
      <c r="H2490" s="4" t="s">
        <v>213</v>
      </c>
      <c r="I2490" s="24">
        <v>123</v>
      </c>
      <c r="J2490" s="24">
        <v>98</v>
      </c>
      <c r="K2490" s="24">
        <v>2</v>
      </c>
      <c r="L2490" s="24">
        <v>3</v>
      </c>
      <c r="O2490" s="24">
        <v>2</v>
      </c>
      <c r="P2490" s="24">
        <v>0.5</v>
      </c>
      <c r="Q2490" s="24">
        <v>1</v>
      </c>
      <c r="T2490" s="24">
        <v>14.5</v>
      </c>
      <c r="U2490" s="24">
        <v>2.4</v>
      </c>
      <c r="X2490" s="24">
        <f t="shared" si="90"/>
        <v>123.4</v>
      </c>
      <c r="Y2490" s="8">
        <f t="shared" si="91"/>
        <v>-0.40000000000000568</v>
      </c>
      <c r="Z2490" s="4"/>
    </row>
    <row r="2491" spans="1:26" x14ac:dyDescent="0.25">
      <c r="A2491" s="34">
        <v>41</v>
      </c>
      <c r="B2491" s="31">
        <v>41</v>
      </c>
      <c r="C2491" s="4" t="s">
        <v>4699</v>
      </c>
      <c r="D2491" s="4" t="s">
        <v>4694</v>
      </c>
      <c r="E2491" s="4" t="s">
        <v>4620</v>
      </c>
      <c r="F2491" s="4" t="s">
        <v>3636</v>
      </c>
      <c r="G2491" s="4" t="s">
        <v>4698</v>
      </c>
      <c r="H2491" s="4" t="s">
        <v>292</v>
      </c>
      <c r="I2491" s="24">
        <v>161.99</v>
      </c>
      <c r="J2491" s="24">
        <v>69</v>
      </c>
      <c r="K2491" s="24">
        <v>20</v>
      </c>
      <c r="L2491" s="24">
        <v>16.03</v>
      </c>
      <c r="N2491" s="24">
        <v>1</v>
      </c>
      <c r="O2491" s="24">
        <v>22.6</v>
      </c>
      <c r="P2491" s="24">
        <v>13</v>
      </c>
      <c r="Q2491" s="24">
        <v>4.4800000000000004</v>
      </c>
      <c r="T2491" s="24">
        <v>15.88</v>
      </c>
      <c r="X2491" s="24">
        <f t="shared" si="90"/>
        <v>161.98999999999998</v>
      </c>
      <c r="Y2491" s="8">
        <f t="shared" si="91"/>
        <v>0</v>
      </c>
      <c r="Z2491" s="4"/>
    </row>
    <row r="2492" spans="1:26" x14ac:dyDescent="0.25">
      <c r="A2492" s="34">
        <v>5</v>
      </c>
      <c r="B2492" s="31">
        <v>5</v>
      </c>
      <c r="C2492" s="4" t="s">
        <v>4631</v>
      </c>
      <c r="D2492" s="4" t="s">
        <v>1512</v>
      </c>
      <c r="E2492" s="4" t="s">
        <v>4620</v>
      </c>
      <c r="F2492" s="4" t="s">
        <v>3636</v>
      </c>
      <c r="G2492" s="4" t="s">
        <v>4632</v>
      </c>
      <c r="H2492" s="4" t="s">
        <v>485</v>
      </c>
      <c r="I2492" s="24">
        <v>935</v>
      </c>
      <c r="J2492" s="24">
        <v>180</v>
      </c>
      <c r="K2492" s="24">
        <v>21</v>
      </c>
      <c r="L2492" s="24">
        <v>28</v>
      </c>
      <c r="N2492" s="24">
        <v>1</v>
      </c>
      <c r="O2492" s="24">
        <v>11</v>
      </c>
      <c r="T2492" s="24">
        <v>644</v>
      </c>
      <c r="X2492" s="24">
        <f t="shared" si="90"/>
        <v>885</v>
      </c>
      <c r="Y2492" s="8">
        <f t="shared" si="91"/>
        <v>50</v>
      </c>
      <c r="Z2492" s="4"/>
    </row>
    <row r="2493" spans="1:26" x14ac:dyDescent="0.25">
      <c r="A2493" s="34">
        <v>35</v>
      </c>
      <c r="B2493" s="31">
        <v>35</v>
      </c>
      <c r="C2493" s="4" t="s">
        <v>4689</v>
      </c>
      <c r="D2493" s="4" t="s">
        <v>4690</v>
      </c>
      <c r="E2493" s="4" t="s">
        <v>4620</v>
      </c>
      <c r="F2493" s="4" t="s">
        <v>3636</v>
      </c>
      <c r="G2493" s="4" t="s">
        <v>4691</v>
      </c>
      <c r="H2493" s="4" t="s">
        <v>283</v>
      </c>
      <c r="I2493" s="24">
        <v>919</v>
      </c>
      <c r="J2493" s="24">
        <v>162</v>
      </c>
      <c r="K2493" s="24">
        <v>65</v>
      </c>
      <c r="L2493" s="24">
        <v>37</v>
      </c>
      <c r="M2493" s="24">
        <v>9</v>
      </c>
      <c r="N2493" s="24">
        <v>5</v>
      </c>
      <c r="O2493" s="24">
        <v>39</v>
      </c>
      <c r="P2493" s="24">
        <v>254</v>
      </c>
      <c r="Q2493" s="24">
        <v>16</v>
      </c>
      <c r="T2493" s="24">
        <v>332</v>
      </c>
      <c r="X2493" s="24">
        <f t="shared" si="90"/>
        <v>919</v>
      </c>
      <c r="Y2493" s="8">
        <f t="shared" si="91"/>
        <v>0</v>
      </c>
      <c r="Z2493" s="4"/>
    </row>
    <row r="2494" spans="1:26" x14ac:dyDescent="0.25">
      <c r="A2494" s="34">
        <v>49</v>
      </c>
      <c r="B2494" s="31">
        <v>49</v>
      </c>
      <c r="C2494" s="4" t="s">
        <v>4711</v>
      </c>
      <c r="D2494" s="4" t="s">
        <v>4707</v>
      </c>
      <c r="E2494" s="4" t="s">
        <v>4620</v>
      </c>
      <c r="F2494" s="4" t="s">
        <v>3636</v>
      </c>
      <c r="G2494" s="4" t="s">
        <v>15382</v>
      </c>
      <c r="H2494" s="8" t="s">
        <v>154</v>
      </c>
      <c r="I2494" s="24">
        <v>433.8</v>
      </c>
      <c r="J2494" s="24">
        <v>201.4</v>
      </c>
      <c r="K2494" s="24">
        <v>26.83</v>
      </c>
      <c r="L2494" s="24">
        <v>34.6</v>
      </c>
      <c r="N2494" s="24">
        <v>2.25</v>
      </c>
      <c r="O2494" s="24">
        <v>9.9700000000000006</v>
      </c>
      <c r="P2494" s="24">
        <v>113.34</v>
      </c>
      <c r="Q2494" s="24">
        <v>1.85</v>
      </c>
      <c r="T2494" s="24">
        <v>43.56</v>
      </c>
      <c r="X2494" s="24">
        <f t="shared" si="90"/>
        <v>433.80000000000013</v>
      </c>
      <c r="Y2494" s="8">
        <f t="shared" si="91"/>
        <v>0</v>
      </c>
      <c r="Z2494" s="4"/>
    </row>
    <row r="2495" spans="1:26" x14ac:dyDescent="0.25">
      <c r="A2495" s="34">
        <v>4</v>
      </c>
      <c r="B2495" s="31">
        <v>4</v>
      </c>
      <c r="C2495" s="4" t="s">
        <v>4629</v>
      </c>
      <c r="D2495" s="4" t="s">
        <v>1512</v>
      </c>
      <c r="E2495" s="4" t="s">
        <v>4620</v>
      </c>
      <c r="F2495" s="4" t="s">
        <v>3636</v>
      </c>
      <c r="G2495" s="4" t="s">
        <v>4630</v>
      </c>
      <c r="H2495" s="4" t="s">
        <v>176</v>
      </c>
      <c r="I2495" s="24">
        <v>274.27</v>
      </c>
      <c r="J2495" s="24">
        <v>171.5</v>
      </c>
      <c r="K2495" s="24">
        <v>4</v>
      </c>
      <c r="L2495" s="24">
        <v>5</v>
      </c>
      <c r="M2495" s="24">
        <v>1</v>
      </c>
      <c r="N2495" s="24">
        <v>2</v>
      </c>
      <c r="O2495" s="24">
        <v>4</v>
      </c>
      <c r="Q2495" s="24">
        <v>10</v>
      </c>
      <c r="R2495" s="24">
        <v>12.27</v>
      </c>
      <c r="T2495" s="24">
        <v>64.5</v>
      </c>
      <c r="X2495" s="24">
        <f t="shared" si="90"/>
        <v>274.27</v>
      </c>
      <c r="Y2495" s="8">
        <f t="shared" si="91"/>
        <v>0</v>
      </c>
      <c r="Z2495" s="4"/>
    </row>
    <row r="2496" spans="1:26" ht="30" x14ac:dyDescent="0.25">
      <c r="A2496" s="34">
        <v>44</v>
      </c>
      <c r="B2496" s="31">
        <v>44</v>
      </c>
      <c r="C2496" s="4" t="s">
        <v>4703</v>
      </c>
      <c r="D2496" s="4" t="s">
        <v>4701</v>
      </c>
      <c r="E2496" s="4" t="s">
        <v>4620</v>
      </c>
      <c r="F2496" s="4" t="s">
        <v>3636</v>
      </c>
      <c r="G2496" s="5" t="s">
        <v>4704</v>
      </c>
      <c r="H2496" s="5" t="s">
        <v>4705</v>
      </c>
      <c r="I2496" s="24">
        <v>61</v>
      </c>
      <c r="J2496" s="24">
        <v>4</v>
      </c>
      <c r="M2496" s="24">
        <v>0.5</v>
      </c>
      <c r="N2496" s="24">
        <v>0.5</v>
      </c>
      <c r="O2496" s="24">
        <v>2.5</v>
      </c>
      <c r="Q2496" s="24">
        <v>7</v>
      </c>
      <c r="T2496" s="24">
        <v>5</v>
      </c>
      <c r="U2496" s="24">
        <v>0.5</v>
      </c>
      <c r="X2496" s="24">
        <f t="shared" si="90"/>
        <v>20</v>
      </c>
      <c r="Y2496" s="8">
        <f t="shared" si="91"/>
        <v>41</v>
      </c>
      <c r="Z2496" s="4"/>
    </row>
    <row r="2497" spans="1:26" x14ac:dyDescent="0.25">
      <c r="A2497" s="34">
        <v>31</v>
      </c>
      <c r="B2497" s="31">
        <v>31</v>
      </c>
      <c r="C2497" s="4" t="s">
        <v>4683</v>
      </c>
      <c r="D2497" s="4" t="s">
        <v>4675</v>
      </c>
      <c r="E2497" s="4" t="s">
        <v>4620</v>
      </c>
      <c r="F2497" s="4" t="s">
        <v>3636</v>
      </c>
      <c r="G2497" s="4" t="s">
        <v>45</v>
      </c>
      <c r="H2497" s="4"/>
      <c r="I2497" s="24">
        <v>66.5</v>
      </c>
      <c r="J2497" s="24">
        <v>54</v>
      </c>
      <c r="O2497" s="24">
        <v>0.5</v>
      </c>
      <c r="T2497" s="24">
        <v>11.3</v>
      </c>
      <c r="X2497" s="24">
        <f t="shared" si="90"/>
        <v>65.8</v>
      </c>
      <c r="Y2497" s="8">
        <f t="shared" si="91"/>
        <v>0.70000000000000284</v>
      </c>
      <c r="Z2497" s="4"/>
    </row>
    <row r="2498" spans="1:26" x14ac:dyDescent="0.25">
      <c r="A2498" s="34">
        <v>33</v>
      </c>
      <c r="B2498" s="31">
        <v>33</v>
      </c>
      <c r="C2498" s="4" t="s">
        <v>4687</v>
      </c>
      <c r="D2498" s="4" t="s">
        <v>4687</v>
      </c>
      <c r="E2498" s="4" t="s">
        <v>4620</v>
      </c>
      <c r="F2498" s="4" t="s">
        <v>3636</v>
      </c>
      <c r="G2498" s="4" t="s">
        <v>45</v>
      </c>
      <c r="H2498" s="4"/>
      <c r="I2498" s="24">
        <v>335.7</v>
      </c>
      <c r="J2498" s="24">
        <v>153</v>
      </c>
      <c r="K2498" s="24">
        <v>73</v>
      </c>
      <c r="M2498" s="24">
        <v>1.5</v>
      </c>
      <c r="O2498" s="24">
        <v>11.5</v>
      </c>
      <c r="Q2498" s="24">
        <v>89.7</v>
      </c>
      <c r="U2498" s="24">
        <v>4</v>
      </c>
      <c r="X2498" s="24">
        <f t="shared" si="90"/>
        <v>332.7</v>
      </c>
      <c r="Y2498" s="8">
        <f t="shared" si="91"/>
        <v>3</v>
      </c>
      <c r="Z2498" s="4"/>
    </row>
    <row r="2499" spans="1:26" x14ac:dyDescent="0.25">
      <c r="A2499" s="34">
        <v>34</v>
      </c>
      <c r="B2499" s="31">
        <v>34</v>
      </c>
      <c r="C2499" s="4" t="s">
        <v>4688</v>
      </c>
      <c r="D2499" s="4" t="s">
        <v>4687</v>
      </c>
      <c r="E2499" s="4" t="s">
        <v>4620</v>
      </c>
      <c r="F2499" s="4" t="s">
        <v>3636</v>
      </c>
      <c r="G2499" s="4" t="s">
        <v>45</v>
      </c>
      <c r="H2499" s="4"/>
      <c r="I2499" s="24">
        <v>167</v>
      </c>
      <c r="J2499" s="24">
        <v>98.7</v>
      </c>
      <c r="K2499" s="24">
        <v>14.5</v>
      </c>
      <c r="L2499" s="24">
        <v>15.5</v>
      </c>
      <c r="M2499" s="24">
        <v>10</v>
      </c>
      <c r="O2499" s="24">
        <v>10</v>
      </c>
      <c r="Q2499" s="24">
        <v>19</v>
      </c>
      <c r="X2499" s="24">
        <f t="shared" si="90"/>
        <v>167.7</v>
      </c>
      <c r="Y2499" s="8">
        <f t="shared" si="91"/>
        <v>-0.69999999999998863</v>
      </c>
      <c r="Z2499" s="4"/>
    </row>
    <row r="2500" spans="1:26" x14ac:dyDescent="0.25">
      <c r="A2500" s="34">
        <v>42</v>
      </c>
      <c r="B2500" s="31">
        <v>42</v>
      </c>
      <c r="C2500" s="4" t="s">
        <v>4700</v>
      </c>
      <c r="D2500" s="4" t="s">
        <v>4701</v>
      </c>
      <c r="E2500" s="4" t="s">
        <v>4620</v>
      </c>
      <c r="F2500" s="4" t="s">
        <v>3636</v>
      </c>
      <c r="G2500" s="4" t="s">
        <v>45</v>
      </c>
      <c r="H2500" s="4"/>
      <c r="I2500" s="24">
        <v>352.5</v>
      </c>
      <c r="J2500" s="24">
        <v>66.849999999999994</v>
      </c>
      <c r="K2500" s="24">
        <v>55.8</v>
      </c>
      <c r="L2500" s="24">
        <v>61.2</v>
      </c>
      <c r="M2500" s="24">
        <v>3.85</v>
      </c>
      <c r="O2500" s="24">
        <v>1.1499999999999999</v>
      </c>
      <c r="P2500" s="24">
        <v>153</v>
      </c>
      <c r="Q2500" s="24">
        <v>5.5</v>
      </c>
      <c r="R2500" s="24">
        <v>2.8</v>
      </c>
      <c r="U2500" s="24">
        <v>4.3499999999999996</v>
      </c>
      <c r="X2500" s="24">
        <f t="shared" si="90"/>
        <v>354.50000000000006</v>
      </c>
      <c r="Y2500" s="8">
        <f t="shared" si="91"/>
        <v>-2.0000000000000568</v>
      </c>
      <c r="Z2500" s="4"/>
    </row>
    <row r="2501" spans="1:26" x14ac:dyDescent="0.25">
      <c r="A2501" s="34">
        <v>43</v>
      </c>
      <c r="B2501" s="31">
        <v>43</v>
      </c>
      <c r="C2501" s="4" t="s">
        <v>4702</v>
      </c>
      <c r="D2501" s="4" t="s">
        <v>4701</v>
      </c>
      <c r="E2501" s="4" t="s">
        <v>4620</v>
      </c>
      <c r="F2501" s="4" t="s">
        <v>3636</v>
      </c>
      <c r="G2501" s="4" t="s">
        <v>45</v>
      </c>
      <c r="H2501" s="4"/>
      <c r="I2501" s="24">
        <v>525.1</v>
      </c>
      <c r="J2501" s="24">
        <v>60.3</v>
      </c>
      <c r="K2501" s="24">
        <v>290.35000000000002</v>
      </c>
      <c r="L2501" s="24">
        <v>50</v>
      </c>
      <c r="O2501" s="24">
        <v>22.4</v>
      </c>
      <c r="P2501" s="24">
        <v>97.95</v>
      </c>
      <c r="Q2501" s="24">
        <v>2</v>
      </c>
      <c r="T2501" s="24">
        <v>8.1</v>
      </c>
      <c r="X2501" s="24">
        <f t="shared" si="90"/>
        <v>531.1</v>
      </c>
      <c r="Y2501" s="8">
        <f t="shared" si="91"/>
        <v>-6</v>
      </c>
      <c r="Z2501" s="4"/>
    </row>
    <row r="2502" spans="1:26" x14ac:dyDescent="0.25">
      <c r="A2502" s="34">
        <v>19</v>
      </c>
      <c r="B2502" s="31">
        <v>19</v>
      </c>
      <c r="C2502" s="4" t="s">
        <v>4657</v>
      </c>
      <c r="D2502" s="4" t="s">
        <v>4649</v>
      </c>
      <c r="E2502" s="4" t="s">
        <v>4620</v>
      </c>
      <c r="F2502" s="4" t="s">
        <v>3636</v>
      </c>
      <c r="G2502" s="4" t="s">
        <v>4658</v>
      </c>
      <c r="H2502" s="4" t="s">
        <v>441</v>
      </c>
      <c r="I2502" s="24">
        <v>96.9</v>
      </c>
      <c r="J2502" s="24">
        <v>61</v>
      </c>
      <c r="K2502" s="24">
        <v>16.5</v>
      </c>
      <c r="L2502" s="24">
        <v>4</v>
      </c>
      <c r="M2502" s="24">
        <v>1</v>
      </c>
      <c r="N2502" s="24">
        <v>2</v>
      </c>
      <c r="O2502" s="24">
        <v>3.5</v>
      </c>
      <c r="Q2502" s="24">
        <v>4</v>
      </c>
      <c r="T2502" s="24">
        <v>4.9000000000000004</v>
      </c>
      <c r="X2502" s="24">
        <f t="shared" si="90"/>
        <v>96.9</v>
      </c>
      <c r="Y2502" s="8">
        <f t="shared" si="91"/>
        <v>0</v>
      </c>
      <c r="Z2502" s="4"/>
    </row>
    <row r="2503" spans="1:26" x14ac:dyDescent="0.25">
      <c r="A2503" s="34">
        <v>12</v>
      </c>
      <c r="B2503" s="31">
        <v>12</v>
      </c>
      <c r="C2503" s="4" t="s">
        <v>2684</v>
      </c>
      <c r="D2503" s="4" t="s">
        <v>4643</v>
      </c>
      <c r="E2503" s="4" t="s">
        <v>4620</v>
      </c>
      <c r="F2503" s="4" t="s">
        <v>3636</v>
      </c>
      <c r="G2503" s="4" t="s">
        <v>4645</v>
      </c>
      <c r="H2503" s="4" t="s">
        <v>190</v>
      </c>
      <c r="I2503" s="24">
        <v>540.14</v>
      </c>
      <c r="J2503" s="24">
        <v>266</v>
      </c>
      <c r="K2503" s="24">
        <v>64</v>
      </c>
      <c r="L2503" s="24">
        <v>75</v>
      </c>
      <c r="M2503" s="24">
        <v>1.5</v>
      </c>
      <c r="N2503" s="24">
        <v>1</v>
      </c>
      <c r="O2503" s="24">
        <v>6.14</v>
      </c>
      <c r="P2503" s="24">
        <v>1.5</v>
      </c>
      <c r="T2503" s="24">
        <v>125</v>
      </c>
      <c r="X2503" s="24">
        <f t="shared" si="90"/>
        <v>540.14</v>
      </c>
      <c r="Y2503" s="8">
        <f t="shared" si="91"/>
        <v>0</v>
      </c>
      <c r="Z2503" s="4"/>
    </row>
    <row r="2504" spans="1:26" x14ac:dyDescent="0.25">
      <c r="A2504" s="34">
        <v>11</v>
      </c>
      <c r="B2504" s="31">
        <v>11</v>
      </c>
      <c r="C2504" s="4" t="s">
        <v>4642</v>
      </c>
      <c r="D2504" s="4" t="s">
        <v>4643</v>
      </c>
      <c r="E2504" s="4" t="s">
        <v>4620</v>
      </c>
      <c r="F2504" s="4" t="s">
        <v>3636</v>
      </c>
      <c r="G2504" s="4" t="s">
        <v>4644</v>
      </c>
      <c r="H2504" s="4" t="s">
        <v>213</v>
      </c>
      <c r="I2504" s="24">
        <v>730.36</v>
      </c>
      <c r="J2504" s="24">
        <v>371.75</v>
      </c>
      <c r="K2504" s="24">
        <v>87.7</v>
      </c>
      <c r="L2504" s="24">
        <v>36.700000000000003</v>
      </c>
      <c r="M2504" s="24">
        <v>4</v>
      </c>
      <c r="O2504" s="24">
        <v>31.16</v>
      </c>
      <c r="P2504" s="24">
        <v>8.0500000000000007</v>
      </c>
      <c r="Q2504" s="24">
        <v>0.1</v>
      </c>
      <c r="S2504" s="24">
        <v>1.53</v>
      </c>
      <c r="T2504" s="24">
        <v>189.37</v>
      </c>
      <c r="X2504" s="24">
        <f t="shared" si="90"/>
        <v>730.3599999999999</v>
      </c>
      <c r="Y2504" s="8">
        <f t="shared" si="91"/>
        <v>0</v>
      </c>
      <c r="Z2504" s="4"/>
    </row>
    <row r="2505" spans="1:26" x14ac:dyDescent="0.25">
      <c r="A2505" s="34">
        <v>54</v>
      </c>
      <c r="B2505" s="31">
        <v>54</v>
      </c>
      <c r="C2505" s="4" t="s">
        <v>4718</v>
      </c>
      <c r="D2505" s="4" t="s">
        <v>4717</v>
      </c>
      <c r="E2505" s="4" t="s">
        <v>4620</v>
      </c>
      <c r="F2505" s="4" t="s">
        <v>3636</v>
      </c>
      <c r="G2505" s="4" t="s">
        <v>4719</v>
      </c>
      <c r="H2505" s="4" t="s">
        <v>441</v>
      </c>
      <c r="I2505" s="24">
        <v>162.07</v>
      </c>
      <c r="J2505" s="24">
        <v>31.5</v>
      </c>
      <c r="K2505" s="24">
        <v>55.27</v>
      </c>
      <c r="L2505" s="24">
        <v>14.09</v>
      </c>
      <c r="M2505" s="24">
        <v>0.32</v>
      </c>
      <c r="N2505" s="24">
        <v>0.77</v>
      </c>
      <c r="O2505" s="24">
        <v>2.17</v>
      </c>
      <c r="P2505" s="24">
        <v>19.8</v>
      </c>
      <c r="Q2505" s="24">
        <v>3.5</v>
      </c>
      <c r="T2505" s="24">
        <v>34.68</v>
      </c>
      <c r="X2505" s="24">
        <f t="shared" si="90"/>
        <v>162.1</v>
      </c>
      <c r="Y2505" s="8">
        <f t="shared" si="91"/>
        <v>-3.0000000000001137E-2</v>
      </c>
      <c r="Z2505" s="4"/>
    </row>
    <row r="2506" spans="1:26" x14ac:dyDescent="0.25">
      <c r="A2506" s="34">
        <v>45</v>
      </c>
      <c r="B2506" s="31">
        <v>45</v>
      </c>
      <c r="C2506" s="4" t="s">
        <v>4706</v>
      </c>
      <c r="D2506" s="4" t="s">
        <v>4707</v>
      </c>
      <c r="E2506" s="4" t="s">
        <v>4620</v>
      </c>
      <c r="F2506" s="4" t="s">
        <v>3636</v>
      </c>
      <c r="G2506" s="4" t="s">
        <v>15260</v>
      </c>
      <c r="H2506" s="4"/>
      <c r="I2506" s="24">
        <v>285.27999999999997</v>
      </c>
      <c r="J2506" s="24">
        <v>133.29</v>
      </c>
      <c r="K2506" s="24">
        <v>47.09</v>
      </c>
      <c r="M2506" s="24">
        <v>1.27</v>
      </c>
      <c r="O2506" s="24">
        <v>2.23</v>
      </c>
      <c r="P2506" s="24">
        <v>11.41</v>
      </c>
      <c r="Q2506" s="24">
        <v>20.87</v>
      </c>
      <c r="T2506" s="24">
        <v>69.12</v>
      </c>
      <c r="X2506" s="24">
        <f t="shared" si="90"/>
        <v>285.27999999999997</v>
      </c>
      <c r="Y2506" s="8">
        <f t="shared" si="91"/>
        <v>0</v>
      </c>
      <c r="Z2506" s="4"/>
    </row>
    <row r="2507" spans="1:26" ht="30" x14ac:dyDescent="0.25">
      <c r="A2507" s="34">
        <v>22</v>
      </c>
      <c r="B2507" s="31">
        <v>22</v>
      </c>
      <c r="C2507" s="4" t="s">
        <v>4663</v>
      </c>
      <c r="D2507" s="4" t="s">
        <v>4663</v>
      </c>
      <c r="E2507" s="4" t="s">
        <v>4620</v>
      </c>
      <c r="F2507" s="4" t="s">
        <v>3636</v>
      </c>
      <c r="G2507" s="5" t="s">
        <v>4664</v>
      </c>
      <c r="H2507" s="5" t="s">
        <v>4665</v>
      </c>
      <c r="I2507" s="24">
        <v>636.46</v>
      </c>
      <c r="J2507" s="24">
        <v>279.08</v>
      </c>
      <c r="K2507" s="24">
        <v>97.1</v>
      </c>
      <c r="L2507" s="24">
        <v>81.48</v>
      </c>
      <c r="M2507" s="24">
        <v>3</v>
      </c>
      <c r="N2507" s="24">
        <v>3.16</v>
      </c>
      <c r="O2507" s="24">
        <v>6</v>
      </c>
      <c r="P2507" s="24">
        <v>30</v>
      </c>
      <c r="Q2507" s="24">
        <v>33.97</v>
      </c>
      <c r="T2507" s="24">
        <v>178.87</v>
      </c>
      <c r="X2507" s="24">
        <f t="shared" si="90"/>
        <v>712.66</v>
      </c>
      <c r="Y2507" s="8">
        <f t="shared" si="91"/>
        <v>-76.199999999999932</v>
      </c>
      <c r="Z2507" s="4"/>
    </row>
    <row r="2508" spans="1:26" x14ac:dyDescent="0.25">
      <c r="A2508" s="34">
        <v>47</v>
      </c>
      <c r="B2508" s="31">
        <v>47</v>
      </c>
      <c r="C2508" s="4" t="s">
        <v>4089</v>
      </c>
      <c r="D2508" s="4" t="s">
        <v>4707</v>
      </c>
      <c r="E2508" s="4" t="s">
        <v>4620</v>
      </c>
      <c r="F2508" s="4" t="s">
        <v>3636</v>
      </c>
      <c r="G2508" s="4" t="s">
        <v>1113</v>
      </c>
      <c r="H2508" s="4" t="s">
        <v>283</v>
      </c>
      <c r="I2508" s="24">
        <v>627</v>
      </c>
      <c r="J2508" s="24">
        <v>136</v>
      </c>
      <c r="K2508" s="24">
        <v>4</v>
      </c>
      <c r="O2508" s="24">
        <v>2</v>
      </c>
      <c r="T2508" s="24">
        <v>485</v>
      </c>
      <c r="X2508" s="24">
        <f t="shared" si="90"/>
        <v>627</v>
      </c>
      <c r="Y2508" s="8">
        <f t="shared" si="91"/>
        <v>0</v>
      </c>
      <c r="Z2508" s="4"/>
    </row>
    <row r="2509" spans="1:26" x14ac:dyDescent="0.25">
      <c r="A2509" s="34">
        <v>48</v>
      </c>
      <c r="B2509" s="31">
        <v>48</v>
      </c>
      <c r="C2509" s="4" t="s">
        <v>4710</v>
      </c>
      <c r="D2509" s="4" t="s">
        <v>4707</v>
      </c>
      <c r="E2509" s="4" t="s">
        <v>4620</v>
      </c>
      <c r="F2509" s="4" t="s">
        <v>3636</v>
      </c>
      <c r="G2509" s="4" t="s">
        <v>1113</v>
      </c>
      <c r="H2509" s="4" t="s">
        <v>248</v>
      </c>
      <c r="I2509" s="24">
        <v>597.78</v>
      </c>
      <c r="J2509" s="24">
        <v>289.2</v>
      </c>
      <c r="K2509" s="24">
        <v>60.08</v>
      </c>
      <c r="L2509" s="24">
        <v>20</v>
      </c>
      <c r="N2509" s="24">
        <v>14.05</v>
      </c>
      <c r="O2509" s="24">
        <v>9.65</v>
      </c>
      <c r="P2509" s="24">
        <v>37.450000000000003</v>
      </c>
      <c r="Q2509" s="24">
        <v>21.65</v>
      </c>
      <c r="R2509" s="24">
        <v>14.1</v>
      </c>
      <c r="T2509" s="24">
        <v>130.6</v>
      </c>
      <c r="U2509" s="24">
        <v>1</v>
      </c>
      <c r="X2509" s="24">
        <f t="shared" si="90"/>
        <v>597.78</v>
      </c>
      <c r="Y2509" s="8">
        <f t="shared" si="91"/>
        <v>0</v>
      </c>
      <c r="Z2509" s="4"/>
    </row>
    <row r="2510" spans="1:26" x14ac:dyDescent="0.25">
      <c r="A2510" s="34">
        <v>51</v>
      </c>
      <c r="B2510" s="31">
        <v>51</v>
      </c>
      <c r="C2510" s="4" t="s">
        <v>4714</v>
      </c>
      <c r="D2510" s="4" t="s">
        <v>4707</v>
      </c>
      <c r="E2510" s="4" t="s">
        <v>4620</v>
      </c>
      <c r="F2510" s="4" t="s">
        <v>3636</v>
      </c>
      <c r="G2510" s="4" t="s">
        <v>1113</v>
      </c>
      <c r="H2510" s="4" t="s">
        <v>3140</v>
      </c>
      <c r="I2510" s="24">
        <v>115.84</v>
      </c>
      <c r="J2510" s="24">
        <v>87.06</v>
      </c>
      <c r="K2510" s="24">
        <v>14.5</v>
      </c>
      <c r="M2510" s="24">
        <v>1.1299999999999999</v>
      </c>
      <c r="O2510" s="24">
        <v>3.15</v>
      </c>
      <c r="R2510" s="24">
        <v>5.56</v>
      </c>
      <c r="T2510" s="24">
        <v>1.44</v>
      </c>
      <c r="X2510" s="24">
        <f t="shared" si="90"/>
        <v>112.84</v>
      </c>
      <c r="Y2510" s="8">
        <f t="shared" si="91"/>
        <v>3</v>
      </c>
      <c r="Z2510" s="4"/>
    </row>
    <row r="2511" spans="1:26" x14ac:dyDescent="0.25">
      <c r="A2511" s="34">
        <v>38</v>
      </c>
      <c r="B2511" s="31">
        <v>38</v>
      </c>
      <c r="C2511" s="4" t="s">
        <v>4695</v>
      </c>
      <c r="D2511" s="4" t="s">
        <v>4694</v>
      </c>
      <c r="E2511" s="4" t="s">
        <v>4620</v>
      </c>
      <c r="F2511" s="4" t="s">
        <v>3636</v>
      </c>
      <c r="G2511" s="4" t="s">
        <v>15261</v>
      </c>
      <c r="H2511" s="4" t="s">
        <v>19</v>
      </c>
      <c r="I2511" s="24">
        <v>306.10000000000002</v>
      </c>
      <c r="J2511" s="24">
        <v>178.48</v>
      </c>
      <c r="K2511" s="24">
        <v>64.67</v>
      </c>
      <c r="L2511" s="24">
        <v>11</v>
      </c>
      <c r="M2511" s="24">
        <v>2.52</v>
      </c>
      <c r="O2511" s="24">
        <v>3.48</v>
      </c>
      <c r="P2511" s="24">
        <v>1</v>
      </c>
      <c r="Q2511" s="24">
        <v>7.48</v>
      </c>
      <c r="T2511" s="24">
        <v>30.52</v>
      </c>
      <c r="U2511" s="24">
        <v>7</v>
      </c>
      <c r="X2511" s="24">
        <f t="shared" si="90"/>
        <v>306.14999999999998</v>
      </c>
      <c r="Y2511" s="8">
        <f t="shared" si="91"/>
        <v>-4.9999999999954525E-2</v>
      </c>
      <c r="Z2511" s="4"/>
    </row>
    <row r="2512" spans="1:26" x14ac:dyDescent="0.25">
      <c r="A2512" s="34">
        <v>8</v>
      </c>
      <c r="B2512" s="31">
        <v>8</v>
      </c>
      <c r="C2512" s="4" t="s">
        <v>4638</v>
      </c>
      <c r="D2512" s="4" t="s">
        <v>4638</v>
      </c>
      <c r="E2512" s="4" t="s">
        <v>4620</v>
      </c>
      <c r="F2512" s="4" t="s">
        <v>3636</v>
      </c>
      <c r="G2512" s="4" t="s">
        <v>4639</v>
      </c>
      <c r="H2512" s="4" t="s">
        <v>245</v>
      </c>
      <c r="I2512" s="24">
        <v>633</v>
      </c>
      <c r="J2512" s="24">
        <v>173</v>
      </c>
      <c r="K2512" s="24">
        <v>28</v>
      </c>
      <c r="L2512" s="24">
        <v>16</v>
      </c>
      <c r="M2512" s="24">
        <v>3</v>
      </c>
      <c r="O2512" s="24">
        <v>20</v>
      </c>
      <c r="P2512" s="24">
        <v>137</v>
      </c>
      <c r="T2512" s="24">
        <v>250</v>
      </c>
      <c r="U2512" s="24">
        <v>6</v>
      </c>
      <c r="X2512" s="24">
        <f t="shared" ref="X2512:X2513" si="92">SUM(J2512:W2512)</f>
        <v>633</v>
      </c>
      <c r="Y2512" s="8">
        <f t="shared" ref="Y2512:Y2575" si="93">I2512-X2512</f>
        <v>0</v>
      </c>
      <c r="Z2512" s="4"/>
    </row>
    <row r="2513" spans="1:26" x14ac:dyDescent="0.25">
      <c r="A2513" s="34">
        <v>14</v>
      </c>
      <c r="B2513" s="31">
        <v>14</v>
      </c>
      <c r="C2513" s="4" t="s">
        <v>2860</v>
      </c>
      <c r="D2513" s="4" t="s">
        <v>4649</v>
      </c>
      <c r="E2513" s="4" t="s">
        <v>4620</v>
      </c>
      <c r="F2513" s="4" t="s">
        <v>3636</v>
      </c>
      <c r="G2513" s="4" t="s">
        <v>4650</v>
      </c>
      <c r="H2513" s="4" t="s">
        <v>19</v>
      </c>
      <c r="I2513" s="24">
        <v>118</v>
      </c>
      <c r="J2513" s="24">
        <v>75.5</v>
      </c>
      <c r="K2513" s="24">
        <v>1.5</v>
      </c>
      <c r="L2513" s="24">
        <v>6</v>
      </c>
      <c r="M2513" s="24">
        <v>0.5</v>
      </c>
      <c r="N2513" s="24">
        <v>7</v>
      </c>
      <c r="O2513" s="24">
        <v>7</v>
      </c>
      <c r="P2513" s="24">
        <v>0.5</v>
      </c>
      <c r="T2513" s="24">
        <v>20</v>
      </c>
      <c r="X2513" s="24">
        <f t="shared" si="92"/>
        <v>118</v>
      </c>
      <c r="Y2513" s="8">
        <f t="shared" si="93"/>
        <v>0</v>
      </c>
      <c r="Z2513" s="4"/>
    </row>
    <row r="2514" spans="1:26" ht="30" x14ac:dyDescent="0.25">
      <c r="A2514" s="34">
        <v>27</v>
      </c>
      <c r="B2514" s="31">
        <v>27</v>
      </c>
      <c r="C2514" s="4" t="s">
        <v>15560</v>
      </c>
      <c r="D2514" s="4" t="s">
        <v>4754</v>
      </c>
      <c r="E2514" s="4" t="s">
        <v>4721</v>
      </c>
      <c r="F2514" s="4" t="s">
        <v>3636</v>
      </c>
      <c r="G2514" s="5" t="s">
        <v>4757</v>
      </c>
      <c r="H2514" s="4" t="s">
        <v>4758</v>
      </c>
      <c r="I2514" s="24">
        <v>152</v>
      </c>
      <c r="J2514" s="24">
        <v>62.1</v>
      </c>
      <c r="K2514" s="24">
        <v>5.5</v>
      </c>
      <c r="L2514" s="24">
        <v>28.4</v>
      </c>
      <c r="N2514" s="24">
        <v>0.5</v>
      </c>
      <c r="O2514" s="24">
        <v>2</v>
      </c>
      <c r="P2514" s="24">
        <v>22</v>
      </c>
      <c r="Q2514" s="24">
        <v>13.9</v>
      </c>
      <c r="U2514" s="24">
        <v>17.600000000000001</v>
      </c>
      <c r="X2514" s="24">
        <v>152</v>
      </c>
      <c r="Y2514" s="8">
        <f t="shared" si="93"/>
        <v>0</v>
      </c>
      <c r="Z2514" s="4"/>
    </row>
    <row r="2515" spans="1:26" x14ac:dyDescent="0.25">
      <c r="A2515" s="34">
        <v>33</v>
      </c>
      <c r="B2515" s="31">
        <v>34</v>
      </c>
      <c r="C2515" s="4" t="s">
        <v>15496</v>
      </c>
      <c r="D2515" s="4" t="s">
        <v>4759</v>
      </c>
      <c r="E2515" s="4" t="s">
        <v>4721</v>
      </c>
      <c r="F2515" s="4" t="s">
        <v>3636</v>
      </c>
      <c r="G2515" s="5" t="s">
        <v>4764</v>
      </c>
      <c r="H2515" s="4" t="s">
        <v>5</v>
      </c>
      <c r="I2515" s="24">
        <v>138.30000000000001</v>
      </c>
      <c r="J2515" s="24">
        <v>105.5</v>
      </c>
      <c r="K2515" s="24">
        <v>7</v>
      </c>
      <c r="M2515" s="24">
        <v>0.5</v>
      </c>
      <c r="N2515" s="24">
        <v>4</v>
      </c>
      <c r="O2515" s="24">
        <v>5</v>
      </c>
      <c r="P2515" s="24">
        <v>12.9</v>
      </c>
      <c r="R2515" s="24">
        <v>2</v>
      </c>
      <c r="U2515" s="24">
        <v>1.4</v>
      </c>
      <c r="X2515" s="24">
        <v>138.30000000000001</v>
      </c>
      <c r="Y2515" s="8">
        <f t="shared" si="93"/>
        <v>0</v>
      </c>
      <c r="Z2515" s="4"/>
    </row>
    <row r="2516" spans="1:26" ht="30" x14ac:dyDescent="0.25">
      <c r="A2516" s="34">
        <v>59</v>
      </c>
      <c r="B2516" s="31">
        <v>60</v>
      </c>
      <c r="C2516" s="4" t="s">
        <v>4795</v>
      </c>
      <c r="D2516" s="4" t="s">
        <v>4784</v>
      </c>
      <c r="E2516" s="4" t="s">
        <v>4721</v>
      </c>
      <c r="F2516" s="4" t="s">
        <v>3636</v>
      </c>
      <c r="G2516" s="5" t="s">
        <v>4796</v>
      </c>
      <c r="H2516" s="5" t="s">
        <v>4797</v>
      </c>
      <c r="I2516" s="24">
        <v>677</v>
      </c>
      <c r="J2516" s="24">
        <v>214</v>
      </c>
      <c r="K2516" s="24">
        <v>255</v>
      </c>
      <c r="L2516" s="24">
        <v>45</v>
      </c>
      <c r="M2516" s="24">
        <v>4</v>
      </c>
      <c r="N2516" s="24">
        <v>3</v>
      </c>
      <c r="O2516" s="24">
        <v>3.5</v>
      </c>
      <c r="T2516" s="24">
        <v>151</v>
      </c>
      <c r="U2516" s="24">
        <v>1.5</v>
      </c>
      <c r="X2516" s="24">
        <v>677</v>
      </c>
      <c r="Y2516" s="8">
        <f t="shared" si="93"/>
        <v>0</v>
      </c>
      <c r="Z2516" s="4"/>
    </row>
    <row r="2517" spans="1:26" ht="30" x14ac:dyDescent="0.25">
      <c r="A2517" s="34">
        <v>18</v>
      </c>
      <c r="B2517" s="31">
        <v>18</v>
      </c>
      <c r="C2517" s="4" t="s">
        <v>4742</v>
      </c>
      <c r="D2517" s="4" t="s">
        <v>4737</v>
      </c>
      <c r="E2517" s="4" t="s">
        <v>4721</v>
      </c>
      <c r="F2517" s="4" t="s">
        <v>3636</v>
      </c>
      <c r="G2517" s="5" t="s">
        <v>4743</v>
      </c>
      <c r="H2517" s="5" t="s">
        <v>4744</v>
      </c>
      <c r="I2517" s="24">
        <v>174.2</v>
      </c>
      <c r="J2517" s="24">
        <v>55.2</v>
      </c>
      <c r="K2517" s="24">
        <v>98.9</v>
      </c>
      <c r="M2517" s="24">
        <v>1</v>
      </c>
      <c r="O2517" s="24">
        <v>1.5</v>
      </c>
      <c r="Q2517" s="24">
        <v>0.5</v>
      </c>
      <c r="T2517" s="24">
        <v>14</v>
      </c>
      <c r="U2517" s="24">
        <v>3.1</v>
      </c>
      <c r="X2517" s="24">
        <f t="shared" ref="X2517:X2545" si="94">I2517-W2517</f>
        <v>174.2</v>
      </c>
      <c r="Y2517" s="8">
        <f t="shared" si="93"/>
        <v>0</v>
      </c>
      <c r="Z2517" s="4"/>
    </row>
    <row r="2518" spans="1:26" ht="30" x14ac:dyDescent="0.25">
      <c r="A2518" s="34">
        <v>19</v>
      </c>
      <c r="B2518" s="31">
        <v>19</v>
      </c>
      <c r="C2518" s="4" t="s">
        <v>4745</v>
      </c>
      <c r="D2518" s="4" t="s">
        <v>4737</v>
      </c>
      <c r="E2518" s="4" t="s">
        <v>4721</v>
      </c>
      <c r="F2518" s="4" t="s">
        <v>3636</v>
      </c>
      <c r="G2518" s="5" t="s">
        <v>4746</v>
      </c>
      <c r="H2518" s="5" t="s">
        <v>4747</v>
      </c>
      <c r="I2518" s="24">
        <v>95</v>
      </c>
      <c r="J2518" s="24">
        <v>40.799999999999997</v>
      </c>
      <c r="K2518" s="24">
        <v>39</v>
      </c>
      <c r="N2518" s="24">
        <v>1.5</v>
      </c>
      <c r="O2518" s="24">
        <v>0.5</v>
      </c>
      <c r="T2518" s="24">
        <v>12.9</v>
      </c>
      <c r="U2518" s="24">
        <v>0.3</v>
      </c>
      <c r="X2518" s="24">
        <f t="shared" si="94"/>
        <v>95</v>
      </c>
      <c r="Y2518" s="8">
        <f t="shared" si="93"/>
        <v>0</v>
      </c>
      <c r="Z2518" s="4"/>
    </row>
    <row r="2519" spans="1:26" x14ac:dyDescent="0.25">
      <c r="A2519" s="34">
        <v>38</v>
      </c>
      <c r="B2519" s="31">
        <v>39</v>
      </c>
      <c r="C2519" s="4" t="s">
        <v>15409</v>
      </c>
      <c r="D2519" s="4" t="s">
        <v>4769</v>
      </c>
      <c r="E2519" s="4" t="s">
        <v>4721</v>
      </c>
      <c r="F2519" s="4" t="s">
        <v>3636</v>
      </c>
      <c r="G2519" s="5" t="s">
        <v>3412</v>
      </c>
      <c r="H2519" s="4" t="s">
        <v>201</v>
      </c>
      <c r="I2519" s="24">
        <v>51.1</v>
      </c>
      <c r="J2519" s="24">
        <v>38.6</v>
      </c>
      <c r="K2519" s="24">
        <v>7.2</v>
      </c>
      <c r="N2519" s="24">
        <v>0.8</v>
      </c>
      <c r="O2519" s="24">
        <v>1</v>
      </c>
      <c r="R2519" s="24">
        <v>1</v>
      </c>
      <c r="U2519" s="24">
        <v>2.5</v>
      </c>
      <c r="X2519" s="24">
        <f t="shared" si="94"/>
        <v>51.1</v>
      </c>
      <c r="Y2519" s="8">
        <f t="shared" si="93"/>
        <v>0</v>
      </c>
      <c r="Z2519" s="4"/>
    </row>
    <row r="2520" spans="1:26" x14ac:dyDescent="0.25">
      <c r="A2520" s="34">
        <v>35</v>
      </c>
      <c r="B2520" s="31">
        <v>36</v>
      </c>
      <c r="C2520" s="4" t="s">
        <v>15561</v>
      </c>
      <c r="D2520" s="4" t="s">
        <v>4766</v>
      </c>
      <c r="E2520" s="4" t="s">
        <v>4721</v>
      </c>
      <c r="F2520" s="4" t="s">
        <v>3636</v>
      </c>
      <c r="G2520" s="5" t="s">
        <v>3425</v>
      </c>
      <c r="H2520" s="4" t="s">
        <v>176</v>
      </c>
      <c r="I2520" s="24">
        <v>204.5</v>
      </c>
      <c r="J2520" s="24">
        <v>140.1</v>
      </c>
      <c r="O2520" s="24">
        <v>5</v>
      </c>
      <c r="T2520" s="24">
        <v>51.5</v>
      </c>
      <c r="U2520" s="24">
        <v>7.9</v>
      </c>
      <c r="X2520" s="24">
        <f t="shared" si="94"/>
        <v>204.5</v>
      </c>
      <c r="Y2520" s="8">
        <f t="shared" si="93"/>
        <v>0</v>
      </c>
      <c r="Z2520" s="4"/>
    </row>
    <row r="2521" spans="1:26" x14ac:dyDescent="0.25">
      <c r="A2521" s="34">
        <v>50</v>
      </c>
      <c r="B2521" s="31">
        <v>51</v>
      </c>
      <c r="C2521" s="4" t="s">
        <v>15562</v>
      </c>
      <c r="D2521" s="4" t="s">
        <v>4780</v>
      </c>
      <c r="E2521" s="4" t="s">
        <v>4721</v>
      </c>
      <c r="F2521" s="4" t="s">
        <v>3636</v>
      </c>
      <c r="G2521" s="5" t="s">
        <v>1668</v>
      </c>
      <c r="H2521" s="4" t="s">
        <v>4781</v>
      </c>
      <c r="I2521" s="24">
        <v>129.5</v>
      </c>
      <c r="J2521" s="24">
        <v>106.5</v>
      </c>
      <c r="K2521" s="24">
        <v>4.5</v>
      </c>
      <c r="L2521" s="24">
        <v>7.1</v>
      </c>
      <c r="U2521" s="24">
        <v>9</v>
      </c>
      <c r="V2521" s="24">
        <v>2.4</v>
      </c>
      <c r="X2521" s="24">
        <f t="shared" si="94"/>
        <v>129.5</v>
      </c>
      <c r="Y2521" s="8">
        <f t="shared" si="93"/>
        <v>0</v>
      </c>
      <c r="Z2521" s="4"/>
    </row>
    <row r="2522" spans="1:26" x14ac:dyDescent="0.25">
      <c r="A2522" s="34">
        <v>55</v>
      </c>
      <c r="B2522" s="31">
        <v>56</v>
      </c>
      <c r="C2522" s="4" t="s">
        <v>4788</v>
      </c>
      <c r="D2522" s="4" t="s">
        <v>4784</v>
      </c>
      <c r="E2522" s="4" t="s">
        <v>4721</v>
      </c>
      <c r="F2522" s="4" t="s">
        <v>3636</v>
      </c>
      <c r="G2522" s="5" t="s">
        <v>4789</v>
      </c>
      <c r="H2522" s="4" t="s">
        <v>3794</v>
      </c>
      <c r="I2522" s="24">
        <v>603</v>
      </c>
      <c r="J2522" s="24">
        <v>259</v>
      </c>
      <c r="K2522" s="24">
        <v>35</v>
      </c>
      <c r="M2522" s="24">
        <v>5</v>
      </c>
      <c r="N2522" s="24">
        <v>2</v>
      </c>
      <c r="O2522" s="24">
        <v>4</v>
      </c>
      <c r="U2522" s="24">
        <v>295</v>
      </c>
      <c r="V2522" s="24">
        <v>3</v>
      </c>
      <c r="X2522" s="24">
        <f t="shared" si="94"/>
        <v>603</v>
      </c>
      <c r="Y2522" s="8">
        <f t="shared" si="93"/>
        <v>0</v>
      </c>
      <c r="Z2522" s="4"/>
    </row>
    <row r="2523" spans="1:26" x14ac:dyDescent="0.25">
      <c r="A2523" s="34">
        <v>39</v>
      </c>
      <c r="B2523" s="31">
        <v>40</v>
      </c>
      <c r="C2523" s="4" t="s">
        <v>15490</v>
      </c>
      <c r="D2523" s="4" t="s">
        <v>4769</v>
      </c>
      <c r="E2523" s="4" t="s">
        <v>4721</v>
      </c>
      <c r="F2523" s="4" t="s">
        <v>3636</v>
      </c>
      <c r="G2523" s="5" t="s">
        <v>4770</v>
      </c>
      <c r="H2523" s="4" t="s">
        <v>154</v>
      </c>
      <c r="I2523" s="24">
        <v>292.3</v>
      </c>
      <c r="J2523" s="24">
        <v>245.6</v>
      </c>
      <c r="K2523" s="24">
        <v>24.4</v>
      </c>
      <c r="M2523" s="24">
        <v>1</v>
      </c>
      <c r="O2523" s="24">
        <v>1</v>
      </c>
      <c r="T2523" s="24">
        <v>12.3</v>
      </c>
      <c r="U2523" s="24">
        <v>8</v>
      </c>
      <c r="X2523" s="24">
        <f t="shared" si="94"/>
        <v>292.3</v>
      </c>
      <c r="Y2523" s="8">
        <f t="shared" si="93"/>
        <v>0</v>
      </c>
      <c r="Z2523" s="4"/>
    </row>
    <row r="2524" spans="1:26" x14ac:dyDescent="0.25">
      <c r="A2524" s="34">
        <v>77</v>
      </c>
      <c r="B2524" s="31">
        <v>78</v>
      </c>
      <c r="C2524" s="4" t="s">
        <v>15495</v>
      </c>
      <c r="D2524" s="4" t="s">
        <v>4818</v>
      </c>
      <c r="E2524" s="4" t="s">
        <v>4721</v>
      </c>
      <c r="F2524" s="4" t="s">
        <v>3636</v>
      </c>
      <c r="G2524" s="5" t="s">
        <v>4825</v>
      </c>
      <c r="H2524" s="4" t="s">
        <v>13</v>
      </c>
      <c r="I2524" s="24">
        <v>277</v>
      </c>
      <c r="J2524" s="24">
        <v>250</v>
      </c>
      <c r="K2524" s="24">
        <v>20</v>
      </c>
      <c r="M2524" s="24">
        <v>1</v>
      </c>
      <c r="O2524" s="24">
        <v>1</v>
      </c>
      <c r="U2524" s="24">
        <v>5</v>
      </c>
      <c r="X2524" s="24">
        <f t="shared" si="94"/>
        <v>277</v>
      </c>
      <c r="Y2524" s="8">
        <f t="shared" si="93"/>
        <v>0</v>
      </c>
      <c r="Z2524" s="4"/>
    </row>
    <row r="2525" spans="1:26" ht="30" x14ac:dyDescent="0.25">
      <c r="A2525" s="34">
        <v>6</v>
      </c>
      <c r="B2525" s="31">
        <v>6</v>
      </c>
      <c r="C2525" s="4" t="s">
        <v>4728</v>
      </c>
      <c r="D2525" s="4" t="s">
        <v>4726</v>
      </c>
      <c r="E2525" s="4" t="s">
        <v>4721</v>
      </c>
      <c r="F2525" s="4" t="s">
        <v>3636</v>
      </c>
      <c r="G2525" s="5" t="s">
        <v>4729</v>
      </c>
      <c r="H2525" s="5" t="s">
        <v>4730</v>
      </c>
      <c r="I2525" s="24">
        <v>437.3</v>
      </c>
      <c r="J2525" s="24">
        <v>171.5</v>
      </c>
      <c r="K2525" s="24">
        <v>26.6</v>
      </c>
      <c r="M2525" s="24">
        <v>2.1</v>
      </c>
      <c r="N2525" s="24">
        <v>2.9</v>
      </c>
      <c r="O2525" s="24">
        <v>4</v>
      </c>
      <c r="P2525" s="24">
        <v>16</v>
      </c>
      <c r="T2525" s="24">
        <v>211</v>
      </c>
      <c r="U2525" s="24">
        <v>3.2</v>
      </c>
      <c r="X2525" s="24">
        <f t="shared" si="94"/>
        <v>437.3</v>
      </c>
      <c r="Y2525" s="8">
        <f t="shared" si="93"/>
        <v>0</v>
      </c>
      <c r="Z2525" s="4"/>
    </row>
    <row r="2526" spans="1:26" x14ac:dyDescent="0.25">
      <c r="A2526" s="34">
        <v>41</v>
      </c>
      <c r="B2526" s="31">
        <v>42</v>
      </c>
      <c r="C2526" s="4" t="s">
        <v>4772</v>
      </c>
      <c r="D2526" s="4" t="s">
        <v>4769</v>
      </c>
      <c r="E2526" s="4" t="s">
        <v>4721</v>
      </c>
      <c r="F2526" s="4" t="s">
        <v>3636</v>
      </c>
      <c r="G2526" s="5" t="s">
        <v>4017</v>
      </c>
      <c r="H2526" s="4" t="s">
        <v>4773</v>
      </c>
      <c r="I2526" s="24">
        <v>147.19999999999999</v>
      </c>
      <c r="J2526" s="24">
        <v>138.19999999999999</v>
      </c>
      <c r="M2526" s="24">
        <v>2</v>
      </c>
      <c r="N2526" s="24">
        <v>2.1</v>
      </c>
      <c r="O2526" s="24">
        <v>4</v>
      </c>
      <c r="U2526" s="24">
        <v>0.9</v>
      </c>
      <c r="X2526" s="24">
        <f t="shared" si="94"/>
        <v>147.19999999999999</v>
      </c>
      <c r="Y2526" s="8">
        <f t="shared" si="93"/>
        <v>0</v>
      </c>
      <c r="Z2526" s="4"/>
    </row>
    <row r="2527" spans="1:26" x14ac:dyDescent="0.25">
      <c r="A2527" s="34">
        <v>15</v>
      </c>
      <c r="B2527" s="31">
        <v>15</v>
      </c>
      <c r="C2527" s="4" t="s">
        <v>15410</v>
      </c>
      <c r="D2527" s="4" t="s">
        <v>4737</v>
      </c>
      <c r="E2527" s="4" t="s">
        <v>4721</v>
      </c>
      <c r="F2527" s="4" t="s">
        <v>3636</v>
      </c>
      <c r="G2527" s="4" t="s">
        <v>4740</v>
      </c>
      <c r="H2527" s="4" t="s">
        <v>4274</v>
      </c>
      <c r="I2527" s="24">
        <v>250.5</v>
      </c>
      <c r="J2527" s="24">
        <v>168.8</v>
      </c>
      <c r="K2527" s="24">
        <v>13</v>
      </c>
      <c r="L2527" s="24">
        <v>6.3</v>
      </c>
      <c r="M2527" s="24">
        <v>3</v>
      </c>
      <c r="N2527" s="24">
        <v>2</v>
      </c>
      <c r="O2527" s="24">
        <v>2.5</v>
      </c>
      <c r="R2527" s="24">
        <v>1</v>
      </c>
      <c r="T2527" s="24">
        <v>50.8</v>
      </c>
      <c r="U2527" s="24">
        <v>3.1</v>
      </c>
      <c r="X2527" s="24">
        <v>250.5</v>
      </c>
      <c r="Y2527" s="8">
        <f t="shared" si="93"/>
        <v>0</v>
      </c>
      <c r="Z2527" s="4"/>
    </row>
    <row r="2528" spans="1:26" x14ac:dyDescent="0.25">
      <c r="A2528" s="34">
        <v>45</v>
      </c>
      <c r="B2528" s="31">
        <v>46</v>
      </c>
      <c r="C2528" s="4" t="s">
        <v>4776</v>
      </c>
      <c r="D2528" s="4" t="s">
        <v>4774</v>
      </c>
      <c r="E2528" s="4" t="s">
        <v>4721</v>
      </c>
      <c r="F2528" s="4" t="s">
        <v>3636</v>
      </c>
      <c r="G2528" s="5" t="s">
        <v>4777</v>
      </c>
      <c r="H2528" s="4" t="s">
        <v>358</v>
      </c>
      <c r="I2528" s="24">
        <v>421.1</v>
      </c>
      <c r="J2528" s="24">
        <v>164.1</v>
      </c>
      <c r="K2528" s="24">
        <v>92.4</v>
      </c>
      <c r="R2528" s="24">
        <v>1.8</v>
      </c>
      <c r="U2528" s="24">
        <v>151.69999999999999</v>
      </c>
      <c r="V2528" s="24">
        <v>17.100000000000001</v>
      </c>
      <c r="X2528" s="24">
        <f t="shared" si="94"/>
        <v>421.1</v>
      </c>
      <c r="Y2528" s="24">
        <v>-6</v>
      </c>
      <c r="Z2528" s="4"/>
    </row>
    <row r="2529" spans="1:26" ht="30" x14ac:dyDescent="0.25">
      <c r="A2529" s="34">
        <v>43</v>
      </c>
      <c r="B2529" s="31">
        <v>44</v>
      </c>
      <c r="C2529" s="4" t="s">
        <v>15563</v>
      </c>
      <c r="D2529" s="4" t="s">
        <v>4774</v>
      </c>
      <c r="E2529" s="4" t="s">
        <v>4721</v>
      </c>
      <c r="F2529" s="4" t="s">
        <v>3636</v>
      </c>
      <c r="G2529" s="5" t="s">
        <v>15262</v>
      </c>
      <c r="H2529" s="4" t="s">
        <v>391</v>
      </c>
      <c r="I2529" s="24">
        <v>295.8</v>
      </c>
      <c r="J2529" s="24">
        <v>174.7</v>
      </c>
      <c r="K2529" s="24">
        <v>29.8</v>
      </c>
      <c r="M2529" s="24">
        <v>1.5</v>
      </c>
      <c r="N2529" s="24">
        <v>1</v>
      </c>
      <c r="O2529" s="24">
        <v>2</v>
      </c>
      <c r="R2529" s="24">
        <v>2</v>
      </c>
      <c r="T2529" s="24">
        <v>78</v>
      </c>
      <c r="U2529" s="24">
        <v>6.8</v>
      </c>
      <c r="X2529" s="24">
        <f t="shared" si="94"/>
        <v>295.8</v>
      </c>
      <c r="Y2529" s="8">
        <f t="shared" si="93"/>
        <v>0</v>
      </c>
      <c r="Z2529" s="4"/>
    </row>
    <row r="2530" spans="1:26" x14ac:dyDescent="0.25">
      <c r="A2530" s="34">
        <v>30</v>
      </c>
      <c r="B2530" s="31">
        <v>30</v>
      </c>
      <c r="C2530" s="4" t="s">
        <v>15565</v>
      </c>
      <c r="D2530" s="4" t="s">
        <v>4759</v>
      </c>
      <c r="E2530" s="4" t="s">
        <v>4721</v>
      </c>
      <c r="F2530" s="4" t="s">
        <v>3636</v>
      </c>
      <c r="G2530" s="5" t="s">
        <v>4762</v>
      </c>
      <c r="H2530" s="4" t="s">
        <v>237</v>
      </c>
      <c r="I2530" s="24">
        <v>74.400000000000006</v>
      </c>
      <c r="J2530" s="24">
        <v>66.099999999999994</v>
      </c>
      <c r="K2530" s="24">
        <v>4.0999999999999996</v>
      </c>
      <c r="N2530" s="24">
        <v>2.2999999999999998</v>
      </c>
      <c r="O2530" s="24">
        <v>1.2</v>
      </c>
      <c r="U2530" s="24">
        <v>0.7</v>
      </c>
      <c r="X2530" s="24">
        <f t="shared" si="94"/>
        <v>74.400000000000006</v>
      </c>
      <c r="Y2530" s="8">
        <f t="shared" si="93"/>
        <v>0</v>
      </c>
      <c r="Z2530" s="4"/>
    </row>
    <row r="2531" spans="1:26" x14ac:dyDescent="0.25">
      <c r="A2531" s="34">
        <v>31</v>
      </c>
      <c r="B2531" s="31">
        <v>32</v>
      </c>
      <c r="C2531" s="4" t="s">
        <v>15564</v>
      </c>
      <c r="D2531" s="4" t="s">
        <v>4759</v>
      </c>
      <c r="E2531" s="4" t="s">
        <v>4721</v>
      </c>
      <c r="F2531" s="4" t="s">
        <v>3636</v>
      </c>
      <c r="G2531" s="5" t="s">
        <v>4762</v>
      </c>
      <c r="H2531" s="4" t="s">
        <v>4763</v>
      </c>
      <c r="I2531" s="24">
        <v>71.599999999999994</v>
      </c>
      <c r="J2531" s="24">
        <v>36.299999999999997</v>
      </c>
      <c r="K2531" s="24">
        <v>4.2</v>
      </c>
      <c r="M2531" s="24">
        <v>1.5</v>
      </c>
      <c r="N2531" s="24">
        <v>1.5</v>
      </c>
      <c r="O2531" s="24">
        <v>3.1</v>
      </c>
      <c r="P2531" s="24">
        <v>24.4</v>
      </c>
      <c r="U2531" s="24">
        <v>0.6</v>
      </c>
      <c r="X2531" s="24">
        <f t="shared" si="94"/>
        <v>71.599999999999994</v>
      </c>
      <c r="Y2531" s="8">
        <f t="shared" si="93"/>
        <v>0</v>
      </c>
      <c r="Z2531" s="4"/>
    </row>
    <row r="2532" spans="1:26" x14ac:dyDescent="0.25">
      <c r="A2532" s="34">
        <v>67</v>
      </c>
      <c r="B2532" s="31">
        <v>68</v>
      </c>
      <c r="C2532" s="4" t="s">
        <v>4807</v>
      </c>
      <c r="D2532" s="4" t="s">
        <v>4802</v>
      </c>
      <c r="E2532" s="4" t="s">
        <v>4721</v>
      </c>
      <c r="F2532" s="4" t="s">
        <v>3636</v>
      </c>
      <c r="G2532" s="5" t="s">
        <v>4808</v>
      </c>
      <c r="H2532" s="4" t="s">
        <v>2179</v>
      </c>
      <c r="I2532" s="24">
        <v>484</v>
      </c>
      <c r="J2532" s="24">
        <v>440</v>
      </c>
      <c r="K2532" s="24">
        <v>10</v>
      </c>
      <c r="M2532" s="24">
        <v>5</v>
      </c>
      <c r="N2532" s="24">
        <v>6</v>
      </c>
      <c r="O2532" s="24">
        <v>3</v>
      </c>
      <c r="P2532" s="24">
        <v>10</v>
      </c>
      <c r="U2532" s="24">
        <v>10</v>
      </c>
      <c r="X2532" s="24">
        <f t="shared" si="94"/>
        <v>484</v>
      </c>
      <c r="Y2532" s="8">
        <f t="shared" si="93"/>
        <v>0</v>
      </c>
      <c r="Z2532" s="4"/>
    </row>
    <row r="2533" spans="1:26" x14ac:dyDescent="0.25">
      <c r="A2533" s="34">
        <v>68</v>
      </c>
      <c r="B2533" s="31">
        <v>69</v>
      </c>
      <c r="C2533" s="4" t="s">
        <v>4809</v>
      </c>
      <c r="D2533" s="4" t="s">
        <v>4802</v>
      </c>
      <c r="E2533" s="4" t="s">
        <v>4721</v>
      </c>
      <c r="F2533" s="4" t="s">
        <v>3636</v>
      </c>
      <c r="G2533" s="5" t="s">
        <v>4808</v>
      </c>
      <c r="H2533" s="4" t="s">
        <v>2179</v>
      </c>
      <c r="I2533" s="24">
        <v>223</v>
      </c>
      <c r="J2533" s="24">
        <v>220</v>
      </c>
      <c r="U2533" s="24">
        <v>3</v>
      </c>
      <c r="X2533" s="24">
        <f t="shared" si="94"/>
        <v>223</v>
      </c>
      <c r="Y2533" s="8">
        <f t="shared" si="93"/>
        <v>0</v>
      </c>
      <c r="Z2533" s="4"/>
    </row>
    <row r="2534" spans="1:26" x14ac:dyDescent="0.25">
      <c r="A2534" s="34">
        <v>69</v>
      </c>
      <c r="B2534" s="31">
        <v>70</v>
      </c>
      <c r="C2534" s="4" t="s">
        <v>4810</v>
      </c>
      <c r="D2534" s="4" t="s">
        <v>4802</v>
      </c>
      <c r="E2534" s="4" t="s">
        <v>4721</v>
      </c>
      <c r="F2534" s="4" t="s">
        <v>3636</v>
      </c>
      <c r="G2534" s="5" t="s">
        <v>4808</v>
      </c>
      <c r="H2534" s="4" t="s">
        <v>2179</v>
      </c>
      <c r="I2534" s="24">
        <v>122</v>
      </c>
      <c r="J2534" s="24">
        <v>120</v>
      </c>
      <c r="U2534" s="24">
        <v>2</v>
      </c>
      <c r="X2534" s="24">
        <f t="shared" si="94"/>
        <v>122</v>
      </c>
      <c r="Y2534" s="8">
        <f t="shared" si="93"/>
        <v>0</v>
      </c>
      <c r="Z2534" s="4"/>
    </row>
    <row r="2535" spans="1:26" x14ac:dyDescent="0.25">
      <c r="A2535" s="34">
        <v>52</v>
      </c>
      <c r="B2535" s="31">
        <v>53</v>
      </c>
      <c r="C2535" s="4" t="s">
        <v>4783</v>
      </c>
      <c r="D2535" s="4" t="s">
        <v>4784</v>
      </c>
      <c r="E2535" s="4" t="s">
        <v>4721</v>
      </c>
      <c r="F2535" s="4" t="s">
        <v>3636</v>
      </c>
      <c r="G2535" s="5" t="s">
        <v>4785</v>
      </c>
      <c r="H2535" s="4" t="s">
        <v>896</v>
      </c>
      <c r="I2535" s="24">
        <v>262</v>
      </c>
      <c r="J2535" s="24">
        <v>141</v>
      </c>
      <c r="K2535" s="24">
        <v>12</v>
      </c>
      <c r="M2535" s="24">
        <v>2</v>
      </c>
      <c r="O2535" s="24">
        <v>5</v>
      </c>
      <c r="U2535" s="24">
        <v>100</v>
      </c>
      <c r="V2535" s="24">
        <v>2</v>
      </c>
      <c r="X2535" s="24">
        <f t="shared" si="94"/>
        <v>262</v>
      </c>
      <c r="Y2535" s="8">
        <f t="shared" si="93"/>
        <v>0</v>
      </c>
      <c r="Z2535" s="4"/>
    </row>
    <row r="2536" spans="1:26" x14ac:dyDescent="0.25">
      <c r="A2536" s="34">
        <v>22</v>
      </c>
      <c r="B2536" s="31">
        <v>22</v>
      </c>
      <c r="C2536" s="4" t="s">
        <v>4751</v>
      </c>
      <c r="D2536" s="4" t="s">
        <v>4748</v>
      </c>
      <c r="E2536" s="4" t="s">
        <v>4721</v>
      </c>
      <c r="F2536" s="4" t="s">
        <v>3636</v>
      </c>
      <c r="G2536" s="5" t="s">
        <v>3878</v>
      </c>
      <c r="H2536" s="4" t="s">
        <v>2231</v>
      </c>
      <c r="I2536" s="24">
        <v>154.4</v>
      </c>
      <c r="J2536" s="24">
        <v>147.1</v>
      </c>
      <c r="K2536" s="24">
        <v>4.8</v>
      </c>
      <c r="U2536" s="24">
        <v>2.5</v>
      </c>
      <c r="X2536" s="24">
        <f t="shared" si="94"/>
        <v>154.4</v>
      </c>
      <c r="Y2536" s="8">
        <f t="shared" si="93"/>
        <v>0</v>
      </c>
      <c r="Z2536" s="4"/>
    </row>
    <row r="2537" spans="1:26" ht="30" x14ac:dyDescent="0.25">
      <c r="A2537" s="34">
        <v>37</v>
      </c>
      <c r="B2537" s="31">
        <v>38</v>
      </c>
      <c r="C2537" s="4" t="s">
        <v>15492</v>
      </c>
      <c r="D2537" s="4" t="s">
        <v>15484</v>
      </c>
      <c r="E2537" s="4" t="s">
        <v>4721</v>
      </c>
      <c r="F2537" s="4" t="s">
        <v>3636</v>
      </c>
      <c r="G2537" s="5" t="s">
        <v>4767</v>
      </c>
      <c r="H2537" s="5" t="s">
        <v>4768</v>
      </c>
      <c r="I2537" s="24">
        <v>192.6</v>
      </c>
      <c r="J2537" s="24">
        <v>97.3</v>
      </c>
      <c r="K2537" s="24">
        <v>30.1</v>
      </c>
      <c r="L2537" s="24">
        <v>4.4000000000000004</v>
      </c>
      <c r="N2537" s="24">
        <v>1.6</v>
      </c>
      <c r="O2537" s="24">
        <v>2</v>
      </c>
      <c r="P2537" s="24">
        <v>52.2</v>
      </c>
      <c r="U2537" s="24">
        <v>5</v>
      </c>
      <c r="X2537" s="24">
        <f t="shared" si="94"/>
        <v>192.6</v>
      </c>
      <c r="Y2537" s="8">
        <f t="shared" si="93"/>
        <v>0</v>
      </c>
      <c r="Z2537" s="4"/>
    </row>
    <row r="2538" spans="1:26" x14ac:dyDescent="0.25">
      <c r="A2538" s="34">
        <v>5</v>
      </c>
      <c r="B2538" s="31">
        <v>5</v>
      </c>
      <c r="C2538" s="4" t="s">
        <v>15566</v>
      </c>
      <c r="D2538" s="4" t="s">
        <v>4726</v>
      </c>
      <c r="E2538" s="4" t="s">
        <v>4721</v>
      </c>
      <c r="F2538" s="4" t="s">
        <v>3636</v>
      </c>
      <c r="G2538" s="4" t="s">
        <v>4727</v>
      </c>
      <c r="H2538" s="4" t="s">
        <v>429</v>
      </c>
      <c r="I2538" s="24">
        <v>97.2</v>
      </c>
      <c r="J2538" s="24">
        <v>87.5</v>
      </c>
      <c r="K2538" s="24">
        <v>5</v>
      </c>
      <c r="M2538" s="24">
        <v>1</v>
      </c>
      <c r="N2538" s="24">
        <v>1.5</v>
      </c>
      <c r="O2538" s="24">
        <v>1</v>
      </c>
      <c r="R2538" s="24">
        <v>0.5</v>
      </c>
      <c r="U2538" s="24">
        <v>0.7</v>
      </c>
      <c r="X2538" s="24">
        <f t="shared" si="94"/>
        <v>97.2</v>
      </c>
      <c r="Y2538" s="8">
        <f t="shared" si="93"/>
        <v>0</v>
      </c>
      <c r="Z2538" s="4"/>
    </row>
    <row r="2539" spans="1:26" x14ac:dyDescent="0.25">
      <c r="A2539" s="34">
        <v>72</v>
      </c>
      <c r="B2539" s="31">
        <v>73</v>
      </c>
      <c r="C2539" s="4" t="s">
        <v>4815</v>
      </c>
      <c r="D2539" s="4" t="s">
        <v>4802</v>
      </c>
      <c r="E2539" s="4" t="s">
        <v>4721</v>
      </c>
      <c r="F2539" s="4" t="s">
        <v>3636</v>
      </c>
      <c r="G2539" s="5" t="s">
        <v>4816</v>
      </c>
      <c r="H2539" s="4" t="s">
        <v>905</v>
      </c>
      <c r="I2539" s="24">
        <v>267</v>
      </c>
      <c r="J2539" s="24">
        <v>240</v>
      </c>
      <c r="K2539" s="24">
        <v>16</v>
      </c>
      <c r="L2539" s="24">
        <v>4</v>
      </c>
      <c r="N2539" s="24">
        <v>3</v>
      </c>
      <c r="O2539" s="24">
        <v>3</v>
      </c>
      <c r="U2539" s="24">
        <v>1</v>
      </c>
      <c r="X2539" s="24">
        <f t="shared" si="94"/>
        <v>267</v>
      </c>
      <c r="Y2539" s="8">
        <f t="shared" si="93"/>
        <v>0</v>
      </c>
      <c r="Z2539" s="4"/>
    </row>
    <row r="2540" spans="1:26" x14ac:dyDescent="0.25">
      <c r="A2540" s="34">
        <v>47</v>
      </c>
      <c r="B2540" s="31">
        <v>48</v>
      </c>
      <c r="C2540" s="4" t="s">
        <v>15485</v>
      </c>
      <c r="D2540" s="4" t="s">
        <v>4774</v>
      </c>
      <c r="E2540" s="4" t="s">
        <v>4721</v>
      </c>
      <c r="F2540" s="4" t="s">
        <v>3636</v>
      </c>
      <c r="G2540" s="5" t="s">
        <v>4341</v>
      </c>
      <c r="H2540" s="4" t="s">
        <v>388</v>
      </c>
      <c r="I2540" s="24">
        <v>358.3</v>
      </c>
      <c r="J2540" s="24">
        <v>30.6</v>
      </c>
      <c r="K2540" s="24">
        <v>32.5</v>
      </c>
      <c r="L2540" s="24">
        <v>82</v>
      </c>
      <c r="U2540" s="24">
        <v>213.2</v>
      </c>
      <c r="X2540" s="24">
        <f t="shared" si="94"/>
        <v>358.3</v>
      </c>
      <c r="Y2540" s="8">
        <f t="shared" si="93"/>
        <v>0</v>
      </c>
      <c r="Z2540" s="4"/>
    </row>
    <row r="2541" spans="1:26" ht="30" x14ac:dyDescent="0.25">
      <c r="A2541" s="34">
        <v>21</v>
      </c>
      <c r="B2541" s="31">
        <v>21</v>
      </c>
      <c r="C2541" s="4" t="s">
        <v>15567</v>
      </c>
      <c r="D2541" s="4" t="s">
        <v>4748</v>
      </c>
      <c r="E2541" s="4" t="s">
        <v>4721</v>
      </c>
      <c r="F2541" s="4" t="s">
        <v>3636</v>
      </c>
      <c r="G2541" s="5" t="s">
        <v>15263</v>
      </c>
      <c r="H2541" s="4" t="s">
        <v>13</v>
      </c>
      <c r="I2541" s="24">
        <v>360</v>
      </c>
      <c r="J2541" s="24">
        <v>251.4</v>
      </c>
      <c r="K2541" s="24">
        <v>70.8</v>
      </c>
      <c r="M2541" s="24">
        <v>1</v>
      </c>
      <c r="N2541" s="24">
        <v>5</v>
      </c>
      <c r="O2541" s="24">
        <v>4.5</v>
      </c>
      <c r="Q2541" s="24">
        <v>1.4</v>
      </c>
      <c r="R2541" s="24">
        <v>7.9</v>
      </c>
      <c r="S2541" s="24">
        <v>4</v>
      </c>
      <c r="T2541" s="24">
        <v>7.2</v>
      </c>
      <c r="U2541" s="24">
        <v>6.8</v>
      </c>
      <c r="X2541" s="24">
        <f t="shared" si="94"/>
        <v>360</v>
      </c>
      <c r="Y2541" s="8">
        <f t="shared" si="93"/>
        <v>0</v>
      </c>
      <c r="Z2541" s="4"/>
    </row>
    <row r="2542" spans="1:26" x14ac:dyDescent="0.25">
      <c r="A2542" s="34">
        <v>10</v>
      </c>
      <c r="B2542" s="31">
        <v>10</v>
      </c>
      <c r="C2542" s="4" t="s">
        <v>15497</v>
      </c>
      <c r="D2542" s="4" t="s">
        <v>2345</v>
      </c>
      <c r="E2542" s="4" t="s">
        <v>4721</v>
      </c>
      <c r="F2542" s="4" t="s">
        <v>3636</v>
      </c>
      <c r="G2542" s="4" t="s">
        <v>2370</v>
      </c>
      <c r="H2542" s="4" t="s">
        <v>656</v>
      </c>
      <c r="I2542" s="24">
        <v>228.1</v>
      </c>
      <c r="J2542" s="24">
        <v>172.6</v>
      </c>
      <c r="K2542" s="24">
        <v>45.6</v>
      </c>
      <c r="N2542" s="24">
        <v>0.6</v>
      </c>
      <c r="O2542" s="24">
        <v>2.5</v>
      </c>
      <c r="R2542" s="24">
        <v>1.4</v>
      </c>
      <c r="U2542" s="24">
        <v>5.4</v>
      </c>
      <c r="X2542" s="24">
        <f t="shared" si="94"/>
        <v>228.1</v>
      </c>
      <c r="Y2542" s="8">
        <f t="shared" si="93"/>
        <v>0</v>
      </c>
      <c r="Z2542" s="4"/>
    </row>
    <row r="2543" spans="1:26" x14ac:dyDescent="0.25">
      <c r="A2543" s="34">
        <v>13</v>
      </c>
      <c r="B2543" s="31">
        <v>13</v>
      </c>
      <c r="C2543" s="4" t="s">
        <v>15568</v>
      </c>
      <c r="D2543" s="4" t="s">
        <v>2345</v>
      </c>
      <c r="E2543" s="4" t="s">
        <v>4721</v>
      </c>
      <c r="F2543" s="4" t="s">
        <v>3636</v>
      </c>
      <c r="G2543" s="4" t="s">
        <v>15264</v>
      </c>
      <c r="H2543" s="4" t="s">
        <v>19</v>
      </c>
      <c r="I2543" s="24">
        <v>703</v>
      </c>
      <c r="J2543" s="24">
        <v>363.5</v>
      </c>
      <c r="K2543" s="24">
        <v>17.2</v>
      </c>
      <c r="M2543" s="24">
        <v>1</v>
      </c>
      <c r="N2543" s="24">
        <v>0.5</v>
      </c>
      <c r="O2543" s="24">
        <v>12</v>
      </c>
      <c r="P2543" s="24">
        <v>172</v>
      </c>
      <c r="R2543" s="24">
        <v>4</v>
      </c>
      <c r="T2543" s="24">
        <v>125.5</v>
      </c>
      <c r="U2543" s="24">
        <v>7.3</v>
      </c>
      <c r="X2543" s="24">
        <f t="shared" si="94"/>
        <v>703</v>
      </c>
      <c r="Y2543" s="8">
        <f t="shared" si="93"/>
        <v>0</v>
      </c>
      <c r="Z2543" s="4"/>
    </row>
    <row r="2544" spans="1:26" x14ac:dyDescent="0.25">
      <c r="A2544" s="34">
        <v>26</v>
      </c>
      <c r="B2544" s="31">
        <v>26</v>
      </c>
      <c r="C2544" s="4" t="s">
        <v>15498</v>
      </c>
      <c r="D2544" s="4" t="s">
        <v>4754</v>
      </c>
      <c r="E2544" s="4" t="s">
        <v>4721</v>
      </c>
      <c r="F2544" s="4" t="s">
        <v>3636</v>
      </c>
      <c r="G2544" s="5" t="s">
        <v>4755</v>
      </c>
      <c r="H2544" s="4" t="s">
        <v>4756</v>
      </c>
      <c r="I2544" s="24">
        <v>147.1</v>
      </c>
      <c r="J2544" s="24">
        <v>106.4</v>
      </c>
      <c r="K2544" s="24">
        <v>0.6</v>
      </c>
      <c r="M2544" s="24">
        <v>1.5</v>
      </c>
      <c r="N2544" s="24">
        <v>1.7</v>
      </c>
      <c r="O2544" s="24">
        <v>3</v>
      </c>
      <c r="P2544" s="24">
        <v>27</v>
      </c>
      <c r="T2544" s="24">
        <v>5.5</v>
      </c>
      <c r="U2544" s="24">
        <v>1.4</v>
      </c>
      <c r="X2544" s="24">
        <f t="shared" si="94"/>
        <v>147.1</v>
      </c>
      <c r="Y2544" s="8">
        <f t="shared" si="93"/>
        <v>0</v>
      </c>
      <c r="Z2544" s="4"/>
    </row>
    <row r="2545" spans="1:26" x14ac:dyDescent="0.25">
      <c r="A2545" s="34">
        <v>42</v>
      </c>
      <c r="B2545" s="31">
        <v>43</v>
      </c>
      <c r="C2545" s="4" t="s">
        <v>15499</v>
      </c>
      <c r="D2545" s="4" t="s">
        <v>4774</v>
      </c>
      <c r="E2545" s="4" t="s">
        <v>4721</v>
      </c>
      <c r="F2545" s="4" t="s">
        <v>3636</v>
      </c>
      <c r="G2545" s="5" t="s">
        <v>4775</v>
      </c>
      <c r="H2545" s="4" t="s">
        <v>190</v>
      </c>
      <c r="I2545" s="24">
        <v>115.9</v>
      </c>
      <c r="J2545" s="24">
        <v>99.4</v>
      </c>
      <c r="K2545" s="24">
        <v>14.9</v>
      </c>
      <c r="U2545" s="24">
        <v>1.6</v>
      </c>
      <c r="X2545" s="24">
        <f t="shared" si="94"/>
        <v>115.9</v>
      </c>
      <c r="Y2545" s="8">
        <f t="shared" si="93"/>
        <v>0</v>
      </c>
      <c r="Z2545" s="4"/>
    </row>
    <row r="2546" spans="1:26" x14ac:dyDescent="0.25">
      <c r="A2546" s="34">
        <v>58</v>
      </c>
      <c r="B2546" s="31">
        <v>59</v>
      </c>
      <c r="C2546" s="4" t="s">
        <v>4793</v>
      </c>
      <c r="D2546" s="4" t="s">
        <v>4784</v>
      </c>
      <c r="E2546" s="4" t="s">
        <v>4721</v>
      </c>
      <c r="F2546" s="4" t="s">
        <v>3636</v>
      </c>
      <c r="G2546" s="5" t="s">
        <v>4794</v>
      </c>
      <c r="H2546" s="4" t="s">
        <v>22</v>
      </c>
      <c r="I2546" s="24">
        <v>198</v>
      </c>
      <c r="J2546" s="24">
        <v>173</v>
      </c>
      <c r="K2546" s="24">
        <v>16</v>
      </c>
      <c r="M2546" s="24">
        <v>3</v>
      </c>
      <c r="O2546" s="24">
        <v>3</v>
      </c>
      <c r="U2546" s="24">
        <v>3</v>
      </c>
      <c r="X2546" s="24">
        <f t="shared" ref="X2546:X2577" si="95">I2546-W2546</f>
        <v>198</v>
      </c>
      <c r="Y2546" s="8">
        <f t="shared" si="93"/>
        <v>0</v>
      </c>
      <c r="Z2546" s="4"/>
    </row>
    <row r="2547" spans="1:26" ht="30" x14ac:dyDescent="0.25">
      <c r="A2547" s="34">
        <v>14</v>
      </c>
      <c r="B2547" s="31">
        <v>14</v>
      </c>
      <c r="C2547" s="4" t="s">
        <v>4736</v>
      </c>
      <c r="D2547" s="4" t="s">
        <v>4737</v>
      </c>
      <c r="E2547" s="4" t="s">
        <v>4721</v>
      </c>
      <c r="F2547" s="4" t="s">
        <v>3636</v>
      </c>
      <c r="G2547" s="5" t="s">
        <v>4738</v>
      </c>
      <c r="H2547" s="5" t="s">
        <v>4739</v>
      </c>
      <c r="I2547" s="24">
        <v>512.79999999999995</v>
      </c>
      <c r="J2547" s="24">
        <v>298.60000000000002</v>
      </c>
      <c r="K2547" s="24">
        <v>162.69999999999999</v>
      </c>
      <c r="T2547" s="24">
        <v>36.200000000000003</v>
      </c>
      <c r="U2547" s="24">
        <v>15.3</v>
      </c>
      <c r="X2547" s="24">
        <f t="shared" si="95"/>
        <v>512.79999999999995</v>
      </c>
      <c r="Y2547" s="8">
        <f t="shared" si="93"/>
        <v>0</v>
      </c>
      <c r="Z2547" s="4"/>
    </row>
    <row r="2548" spans="1:26" x14ac:dyDescent="0.25">
      <c r="A2548" s="34">
        <v>4</v>
      </c>
      <c r="B2548" s="31">
        <v>4</v>
      </c>
      <c r="C2548" s="4" t="s">
        <v>15411</v>
      </c>
      <c r="D2548" s="4" t="s">
        <v>4723</v>
      </c>
      <c r="E2548" s="4" t="s">
        <v>4721</v>
      </c>
      <c r="F2548" s="4" t="s">
        <v>3636</v>
      </c>
      <c r="G2548" s="4" t="s">
        <v>15265</v>
      </c>
      <c r="H2548" s="4" t="s">
        <v>358</v>
      </c>
      <c r="I2548" s="24">
        <v>337.8</v>
      </c>
      <c r="J2548" s="24">
        <v>36.6</v>
      </c>
      <c r="N2548" s="24">
        <v>1</v>
      </c>
      <c r="O2548" s="24">
        <v>1</v>
      </c>
      <c r="T2548" s="24">
        <v>298</v>
      </c>
      <c r="U2548" s="24">
        <v>1.2</v>
      </c>
      <c r="X2548" s="24">
        <f t="shared" si="95"/>
        <v>337.8</v>
      </c>
      <c r="Y2548" s="8">
        <f t="shared" si="93"/>
        <v>0</v>
      </c>
      <c r="Z2548" s="4"/>
    </row>
    <row r="2549" spans="1:26" x14ac:dyDescent="0.25">
      <c r="A2549" s="34">
        <v>16</v>
      </c>
      <c r="B2549" s="31">
        <v>16</v>
      </c>
      <c r="C2549" s="4" t="s">
        <v>15500</v>
      </c>
      <c r="D2549" s="4" t="s">
        <v>4737</v>
      </c>
      <c r="E2549" s="4" t="s">
        <v>4721</v>
      </c>
      <c r="F2549" s="4" t="s">
        <v>3636</v>
      </c>
      <c r="G2549" s="4" t="s">
        <v>4741</v>
      </c>
      <c r="H2549" s="4" t="s">
        <v>369</v>
      </c>
      <c r="I2549" s="24">
        <v>390</v>
      </c>
      <c r="J2549" s="24">
        <v>162.80000000000001</v>
      </c>
      <c r="K2549" s="24">
        <v>16</v>
      </c>
      <c r="M2549" s="24">
        <v>0.5</v>
      </c>
      <c r="N2549" s="24">
        <v>1.5</v>
      </c>
      <c r="O2549" s="24">
        <v>3</v>
      </c>
      <c r="R2549" s="24">
        <v>1</v>
      </c>
      <c r="T2549" s="24">
        <v>199</v>
      </c>
      <c r="U2549" s="24">
        <v>6.2</v>
      </c>
      <c r="X2549" s="24">
        <f t="shared" si="95"/>
        <v>390</v>
      </c>
      <c r="Y2549" s="8">
        <f t="shared" si="93"/>
        <v>0</v>
      </c>
      <c r="Z2549" s="4"/>
    </row>
    <row r="2550" spans="1:26" x14ac:dyDescent="0.25">
      <c r="A2550" s="34">
        <v>17</v>
      </c>
      <c r="B2550" s="31">
        <v>17</v>
      </c>
      <c r="C2550" s="4" t="s">
        <v>15501</v>
      </c>
      <c r="D2550" s="4" t="s">
        <v>4737</v>
      </c>
      <c r="E2550" s="4" t="s">
        <v>4721</v>
      </c>
      <c r="F2550" s="4" t="s">
        <v>3636</v>
      </c>
      <c r="G2550" s="4" t="s">
        <v>4741</v>
      </c>
      <c r="H2550" s="4" t="s">
        <v>369</v>
      </c>
      <c r="I2550" s="24">
        <v>103.8</v>
      </c>
      <c r="J2550" s="24">
        <v>45.1</v>
      </c>
      <c r="K2550" s="24">
        <v>9.1999999999999993</v>
      </c>
      <c r="M2550" s="24">
        <v>1</v>
      </c>
      <c r="N2550" s="24">
        <v>1</v>
      </c>
      <c r="O2550" s="24">
        <v>2</v>
      </c>
      <c r="P2550" s="24">
        <v>9</v>
      </c>
      <c r="R2550" s="24">
        <v>3</v>
      </c>
      <c r="T2550" s="24">
        <v>33.200000000000003</v>
      </c>
      <c r="U2550" s="24">
        <v>0.3</v>
      </c>
      <c r="X2550" s="24">
        <f t="shared" si="95"/>
        <v>103.8</v>
      </c>
      <c r="Y2550" s="8">
        <f t="shared" si="93"/>
        <v>0</v>
      </c>
      <c r="Z2550" s="4"/>
    </row>
    <row r="2551" spans="1:26" x14ac:dyDescent="0.25">
      <c r="A2551" s="34">
        <v>78</v>
      </c>
      <c r="B2551" s="31">
        <v>79</v>
      </c>
      <c r="C2551" s="4" t="s">
        <v>4826</v>
      </c>
      <c r="D2551" s="4" t="s">
        <v>4818</v>
      </c>
      <c r="E2551" s="4" t="s">
        <v>4721</v>
      </c>
      <c r="F2551" s="4" t="s">
        <v>3636</v>
      </c>
      <c r="G2551" s="5" t="s">
        <v>4827</v>
      </c>
      <c r="H2551" s="4" t="s">
        <v>4828</v>
      </c>
      <c r="I2551" s="24">
        <v>158</v>
      </c>
      <c r="J2551" s="24">
        <v>80</v>
      </c>
      <c r="K2551" s="24">
        <v>46</v>
      </c>
      <c r="M2551" s="24">
        <v>1</v>
      </c>
      <c r="O2551" s="24">
        <v>1</v>
      </c>
      <c r="U2551" s="24">
        <v>30</v>
      </c>
      <c r="X2551" s="24">
        <f t="shared" si="95"/>
        <v>158</v>
      </c>
      <c r="Y2551" s="8">
        <f t="shared" si="93"/>
        <v>0</v>
      </c>
      <c r="Z2551" s="4"/>
    </row>
    <row r="2552" spans="1:26" x14ac:dyDescent="0.25">
      <c r="A2552" s="34">
        <v>54</v>
      </c>
      <c r="B2552" s="31">
        <v>55</v>
      </c>
      <c r="C2552" s="4" t="s">
        <v>3784</v>
      </c>
      <c r="D2552" s="4" t="s">
        <v>4784</v>
      </c>
      <c r="E2552" s="4" t="s">
        <v>4721</v>
      </c>
      <c r="F2552" s="4" t="s">
        <v>3636</v>
      </c>
      <c r="G2552" s="5" t="s">
        <v>4787</v>
      </c>
      <c r="H2552" s="4" t="s">
        <v>1757</v>
      </c>
      <c r="I2552" s="24">
        <v>180</v>
      </c>
      <c r="J2552" s="24">
        <v>141</v>
      </c>
      <c r="K2552" s="24">
        <v>30</v>
      </c>
      <c r="M2552" s="24">
        <v>4</v>
      </c>
      <c r="N2552" s="24">
        <v>1</v>
      </c>
      <c r="O2552" s="24">
        <v>3</v>
      </c>
      <c r="V2552" s="24">
        <v>1</v>
      </c>
      <c r="X2552" s="24">
        <f t="shared" si="95"/>
        <v>180</v>
      </c>
      <c r="Y2552" s="8">
        <f t="shared" si="93"/>
        <v>0</v>
      </c>
      <c r="Z2552" s="4"/>
    </row>
    <row r="2553" spans="1:26" x14ac:dyDescent="0.25">
      <c r="A2553" s="34">
        <v>1</v>
      </c>
      <c r="B2553" s="31">
        <v>1</v>
      </c>
      <c r="C2553" s="4" t="s">
        <v>4720</v>
      </c>
      <c r="D2553" s="4" t="s">
        <v>4720</v>
      </c>
      <c r="E2553" s="4" t="s">
        <v>4721</v>
      </c>
      <c r="F2553" s="4" t="s">
        <v>3636</v>
      </c>
      <c r="G2553" s="4" t="s">
        <v>4722</v>
      </c>
      <c r="H2553" s="4" t="s">
        <v>2231</v>
      </c>
      <c r="I2553" s="24">
        <v>800.8</v>
      </c>
      <c r="J2553" s="24">
        <v>223.7</v>
      </c>
      <c r="M2553" s="24">
        <v>3</v>
      </c>
      <c r="N2553" s="24">
        <v>1.5</v>
      </c>
      <c r="O2553" s="24">
        <v>3</v>
      </c>
      <c r="Q2553" s="24">
        <v>1</v>
      </c>
      <c r="T2553" s="24">
        <v>566</v>
      </c>
      <c r="U2553" s="24">
        <v>2.6</v>
      </c>
      <c r="X2553" s="24">
        <f t="shared" si="95"/>
        <v>800.8</v>
      </c>
      <c r="Y2553" s="8">
        <f t="shared" si="93"/>
        <v>0</v>
      </c>
      <c r="Z2553" s="4"/>
    </row>
    <row r="2554" spans="1:26" x14ac:dyDescent="0.25">
      <c r="A2554" s="34">
        <v>7</v>
      </c>
      <c r="B2554" s="31">
        <v>7</v>
      </c>
      <c r="C2554" s="4" t="s">
        <v>4731</v>
      </c>
      <c r="D2554" s="4" t="s">
        <v>4726</v>
      </c>
      <c r="E2554" s="4" t="s">
        <v>4721</v>
      </c>
      <c r="F2554" s="4" t="s">
        <v>3636</v>
      </c>
      <c r="G2554" s="4" t="s">
        <v>4732</v>
      </c>
      <c r="H2554" s="4" t="s">
        <v>259</v>
      </c>
      <c r="I2554" s="24">
        <v>65</v>
      </c>
      <c r="K2554" s="24">
        <v>65</v>
      </c>
      <c r="X2554" s="24">
        <f t="shared" si="95"/>
        <v>65</v>
      </c>
      <c r="Y2554" s="8">
        <f t="shared" si="93"/>
        <v>0</v>
      </c>
      <c r="Z2554" s="4"/>
    </row>
    <row r="2555" spans="1:26" x14ac:dyDescent="0.25">
      <c r="A2555" s="34">
        <v>56</v>
      </c>
      <c r="B2555" s="31">
        <v>57</v>
      </c>
      <c r="C2555" s="4" t="s">
        <v>4617</v>
      </c>
      <c r="D2555" s="4" t="s">
        <v>4784</v>
      </c>
      <c r="E2555" s="4" t="s">
        <v>4721</v>
      </c>
      <c r="F2555" s="4" t="s">
        <v>3636</v>
      </c>
      <c r="G2555" s="5" t="s">
        <v>4790</v>
      </c>
      <c r="H2555" s="4" t="s">
        <v>245</v>
      </c>
      <c r="I2555" s="24">
        <v>173</v>
      </c>
      <c r="J2555" s="24">
        <v>133</v>
      </c>
      <c r="K2555" s="24">
        <v>34</v>
      </c>
      <c r="N2555" s="24">
        <v>2</v>
      </c>
      <c r="O2555" s="24">
        <v>2.5</v>
      </c>
      <c r="V2555" s="24">
        <v>1.5</v>
      </c>
      <c r="X2555" s="24">
        <f t="shared" si="95"/>
        <v>173</v>
      </c>
      <c r="Y2555" s="8">
        <f t="shared" si="93"/>
        <v>0</v>
      </c>
      <c r="Z2555" s="4"/>
    </row>
    <row r="2556" spans="1:26" x14ac:dyDescent="0.25">
      <c r="A2556" s="34">
        <v>2</v>
      </c>
      <c r="B2556" s="31">
        <v>2</v>
      </c>
      <c r="C2556" s="4" t="s">
        <v>15502</v>
      </c>
      <c r="D2556" s="4" t="s">
        <v>4723</v>
      </c>
      <c r="E2556" s="4" t="s">
        <v>4721</v>
      </c>
      <c r="F2556" s="4" t="s">
        <v>3636</v>
      </c>
      <c r="G2556" s="4" t="s">
        <v>4724</v>
      </c>
      <c r="H2556" s="4" t="s">
        <v>4725</v>
      </c>
      <c r="I2556" s="24">
        <v>156.30000000000001</v>
      </c>
      <c r="J2556" s="24">
        <v>84.4</v>
      </c>
      <c r="K2556" s="24">
        <v>5.3</v>
      </c>
      <c r="M2556" s="24">
        <v>1</v>
      </c>
      <c r="N2556" s="24">
        <v>2</v>
      </c>
      <c r="O2556" s="24">
        <v>2</v>
      </c>
      <c r="T2556" s="24">
        <v>60.7</v>
      </c>
      <c r="U2556" s="24">
        <v>0.9</v>
      </c>
      <c r="X2556" s="24">
        <f t="shared" si="95"/>
        <v>156.30000000000001</v>
      </c>
      <c r="Y2556" s="8">
        <f t="shared" si="93"/>
        <v>0</v>
      </c>
      <c r="Z2556" s="4"/>
    </row>
    <row r="2557" spans="1:26" x14ac:dyDescent="0.25">
      <c r="A2557" s="34">
        <v>3</v>
      </c>
      <c r="B2557" s="31">
        <v>3</v>
      </c>
      <c r="C2557" s="4" t="s">
        <v>15412</v>
      </c>
      <c r="D2557" s="4" t="s">
        <v>4723</v>
      </c>
      <c r="E2557" s="4" t="s">
        <v>4721</v>
      </c>
      <c r="F2557" s="4" t="s">
        <v>3636</v>
      </c>
      <c r="G2557" s="4" t="s">
        <v>15266</v>
      </c>
      <c r="H2557" s="4" t="s">
        <v>39</v>
      </c>
      <c r="I2557" s="24">
        <v>200.4</v>
      </c>
      <c r="J2557" s="24">
        <v>92.9</v>
      </c>
      <c r="K2557" s="24">
        <v>73.5</v>
      </c>
      <c r="M2557" s="24">
        <v>1.5</v>
      </c>
      <c r="N2557" s="24">
        <v>2.2999999999999998</v>
      </c>
      <c r="O2557" s="24">
        <v>3</v>
      </c>
      <c r="T2557" s="24">
        <v>26</v>
      </c>
      <c r="U2557" s="24">
        <v>1.2</v>
      </c>
      <c r="X2557" s="24">
        <f t="shared" si="95"/>
        <v>200.4</v>
      </c>
      <c r="Y2557" s="8">
        <f t="shared" si="93"/>
        <v>0</v>
      </c>
      <c r="Z2557" s="4"/>
    </row>
    <row r="2558" spans="1:26" x14ac:dyDescent="0.25">
      <c r="A2558" s="34">
        <v>9</v>
      </c>
      <c r="B2558" s="31">
        <v>9</v>
      </c>
      <c r="C2558" s="4" t="s">
        <v>4733</v>
      </c>
      <c r="D2558" s="4" t="s">
        <v>2345</v>
      </c>
      <c r="E2558" s="4" t="s">
        <v>4721</v>
      </c>
      <c r="F2558" s="4" t="s">
        <v>3636</v>
      </c>
      <c r="G2558" s="4" t="s">
        <v>4734</v>
      </c>
      <c r="H2558" s="4" t="s">
        <v>286</v>
      </c>
      <c r="I2558" s="24">
        <v>483</v>
      </c>
      <c r="J2558" s="24">
        <v>331.7</v>
      </c>
      <c r="K2558" s="24">
        <v>71.599999999999994</v>
      </c>
      <c r="M2558" s="24">
        <v>0.5</v>
      </c>
      <c r="N2558" s="24">
        <v>2</v>
      </c>
      <c r="O2558" s="24">
        <v>9.1</v>
      </c>
      <c r="Q2558" s="24">
        <v>32.1</v>
      </c>
      <c r="R2558" s="24">
        <v>1</v>
      </c>
      <c r="T2558" s="24">
        <v>24.1</v>
      </c>
      <c r="U2558" s="24">
        <v>10.9</v>
      </c>
      <c r="X2558" s="24">
        <f t="shared" si="95"/>
        <v>483</v>
      </c>
      <c r="Y2558" s="8">
        <f t="shared" si="93"/>
        <v>0</v>
      </c>
      <c r="Z2558" s="4"/>
    </row>
    <row r="2559" spans="1:26" x14ac:dyDescent="0.25">
      <c r="A2559" s="34">
        <v>46</v>
      </c>
      <c r="B2559" s="31">
        <v>47</v>
      </c>
      <c r="C2559" s="4" t="s">
        <v>15569</v>
      </c>
      <c r="D2559" s="4" t="s">
        <v>4774</v>
      </c>
      <c r="E2559" s="4" t="s">
        <v>4721</v>
      </c>
      <c r="F2559" s="4" t="s">
        <v>3636</v>
      </c>
      <c r="G2559" s="5" t="s">
        <v>4778</v>
      </c>
      <c r="H2559" s="4" t="s">
        <v>201</v>
      </c>
      <c r="I2559" s="24">
        <v>202.7</v>
      </c>
      <c r="J2559" s="24">
        <v>109.2</v>
      </c>
      <c r="K2559" s="24">
        <v>7.8</v>
      </c>
      <c r="L2559" s="24">
        <v>4.5</v>
      </c>
      <c r="U2559" s="24">
        <v>80.099999999999994</v>
      </c>
      <c r="V2559" s="24">
        <v>1.1000000000000001</v>
      </c>
      <c r="X2559" s="24">
        <f t="shared" si="95"/>
        <v>202.7</v>
      </c>
      <c r="Y2559" s="8">
        <f t="shared" si="93"/>
        <v>0</v>
      </c>
      <c r="Z2559" s="4"/>
    </row>
    <row r="2560" spans="1:26" x14ac:dyDescent="0.25">
      <c r="A2560" s="34">
        <v>34</v>
      </c>
      <c r="B2560" s="31">
        <v>35</v>
      </c>
      <c r="C2560" s="4" t="s">
        <v>15491</v>
      </c>
      <c r="D2560" s="4" t="s">
        <v>4759</v>
      </c>
      <c r="E2560" s="4" t="s">
        <v>4721</v>
      </c>
      <c r="F2560" s="4" t="s">
        <v>3636</v>
      </c>
      <c r="G2560" s="5" t="s">
        <v>4765</v>
      </c>
      <c r="H2560" s="4" t="s">
        <v>35</v>
      </c>
      <c r="I2560" s="24">
        <v>226.1</v>
      </c>
      <c r="J2560" s="24">
        <v>206.7</v>
      </c>
      <c r="M2560" s="24">
        <v>0.2</v>
      </c>
      <c r="N2560" s="24">
        <v>4.5</v>
      </c>
      <c r="O2560" s="24">
        <v>3</v>
      </c>
      <c r="R2560" s="24">
        <v>4</v>
      </c>
      <c r="U2560" s="24">
        <v>7.7</v>
      </c>
      <c r="X2560" s="24">
        <f t="shared" si="95"/>
        <v>226.1</v>
      </c>
      <c r="Y2560" s="8">
        <f t="shared" si="93"/>
        <v>0</v>
      </c>
      <c r="Z2560" s="4"/>
    </row>
    <row r="2561" spans="1:26" x14ac:dyDescent="0.25">
      <c r="A2561" s="34">
        <v>66</v>
      </c>
      <c r="B2561" s="31">
        <v>67</v>
      </c>
      <c r="C2561" s="4" t="s">
        <v>4804</v>
      </c>
      <c r="D2561" s="4" t="s">
        <v>4802</v>
      </c>
      <c r="E2561" s="4" t="s">
        <v>4721</v>
      </c>
      <c r="F2561" s="4" t="s">
        <v>3636</v>
      </c>
      <c r="G2561" s="5" t="s">
        <v>4805</v>
      </c>
      <c r="H2561" s="5" t="s">
        <v>4806</v>
      </c>
      <c r="I2561" s="24">
        <v>320</v>
      </c>
      <c r="J2561" s="24">
        <v>270</v>
      </c>
      <c r="K2561" s="24">
        <v>13</v>
      </c>
      <c r="L2561" s="24">
        <v>24</v>
      </c>
      <c r="N2561" s="24">
        <v>3</v>
      </c>
      <c r="O2561" s="24">
        <v>5</v>
      </c>
      <c r="U2561" s="24">
        <v>5</v>
      </c>
      <c r="X2561" s="24">
        <f t="shared" si="95"/>
        <v>320</v>
      </c>
      <c r="Y2561" s="8">
        <f t="shared" si="93"/>
        <v>0</v>
      </c>
      <c r="Z2561" s="4"/>
    </row>
    <row r="2562" spans="1:26" ht="30" x14ac:dyDescent="0.25">
      <c r="A2562" s="34">
        <v>53</v>
      </c>
      <c r="B2562" s="31">
        <v>54</v>
      </c>
      <c r="C2562" s="4" t="s">
        <v>4786</v>
      </c>
      <c r="D2562" s="4" t="s">
        <v>4784</v>
      </c>
      <c r="E2562" s="4" t="s">
        <v>4721</v>
      </c>
      <c r="F2562" s="4" t="s">
        <v>3636</v>
      </c>
      <c r="G2562" s="5" t="s">
        <v>15267</v>
      </c>
      <c r="H2562" s="4" t="s">
        <v>1757</v>
      </c>
      <c r="I2562" s="24">
        <v>574</v>
      </c>
      <c r="J2562" s="24">
        <v>386</v>
      </c>
      <c r="K2562" s="24">
        <v>125</v>
      </c>
      <c r="L2562" s="24">
        <v>35</v>
      </c>
      <c r="N2562" s="24">
        <v>1</v>
      </c>
      <c r="P2562" s="24">
        <v>15</v>
      </c>
      <c r="Q2562" s="24">
        <v>1</v>
      </c>
      <c r="R2562" s="24">
        <v>1</v>
      </c>
      <c r="U2562" s="24">
        <v>10</v>
      </c>
      <c r="X2562" s="24">
        <f t="shared" si="95"/>
        <v>574</v>
      </c>
      <c r="Y2562" s="8">
        <f t="shared" si="93"/>
        <v>0</v>
      </c>
      <c r="Z2562" s="4"/>
    </row>
    <row r="2563" spans="1:26" x14ac:dyDescent="0.25">
      <c r="A2563" s="34">
        <v>74</v>
      </c>
      <c r="B2563" s="31">
        <v>75</v>
      </c>
      <c r="C2563" s="4" t="s">
        <v>3238</v>
      </c>
      <c r="D2563" s="4" t="s">
        <v>4818</v>
      </c>
      <c r="E2563" s="4" t="s">
        <v>4721</v>
      </c>
      <c r="F2563" s="4" t="s">
        <v>3636</v>
      </c>
      <c r="G2563" s="5" t="s">
        <v>4820</v>
      </c>
      <c r="H2563" s="4" t="s">
        <v>429</v>
      </c>
      <c r="I2563" s="24">
        <v>861</v>
      </c>
      <c r="J2563" s="24">
        <v>200</v>
      </c>
      <c r="K2563" s="24">
        <v>30</v>
      </c>
      <c r="M2563" s="24">
        <v>4</v>
      </c>
      <c r="N2563" s="24">
        <v>2</v>
      </c>
      <c r="P2563" s="24">
        <v>40</v>
      </c>
      <c r="R2563" s="24">
        <v>1</v>
      </c>
      <c r="T2563" s="24">
        <v>562</v>
      </c>
      <c r="U2563" s="24">
        <v>22</v>
      </c>
      <c r="X2563" s="24">
        <f t="shared" si="95"/>
        <v>861</v>
      </c>
      <c r="Y2563" s="8">
        <f t="shared" si="93"/>
        <v>0</v>
      </c>
      <c r="Z2563" s="4"/>
    </row>
    <row r="2564" spans="1:26" x14ac:dyDescent="0.25">
      <c r="A2564" s="34">
        <v>12</v>
      </c>
      <c r="B2564" s="31">
        <v>12</v>
      </c>
      <c r="C2564" s="4" t="s">
        <v>15503</v>
      </c>
      <c r="D2564" s="4" t="s">
        <v>2345</v>
      </c>
      <c r="E2564" s="4" t="s">
        <v>4721</v>
      </c>
      <c r="F2564" s="4" t="s">
        <v>3636</v>
      </c>
      <c r="G2564" s="4" t="s">
        <v>3947</v>
      </c>
      <c r="H2564" s="4" t="s">
        <v>213</v>
      </c>
      <c r="I2564" s="24">
        <v>639.79999999999995</v>
      </c>
      <c r="J2564" s="24">
        <v>381.6</v>
      </c>
      <c r="K2564" s="24">
        <v>74.8</v>
      </c>
      <c r="M2564" s="24">
        <v>0.2</v>
      </c>
      <c r="N2564" s="24">
        <v>1.5</v>
      </c>
      <c r="O2564" s="24">
        <v>2.8</v>
      </c>
      <c r="R2564" s="24">
        <v>2.1</v>
      </c>
      <c r="T2564" s="24">
        <v>169</v>
      </c>
      <c r="U2564" s="24">
        <v>7.8</v>
      </c>
      <c r="X2564" s="24">
        <f t="shared" si="95"/>
        <v>639.79999999999995</v>
      </c>
      <c r="Y2564" s="8">
        <f t="shared" si="93"/>
        <v>0</v>
      </c>
      <c r="Z2564" s="4"/>
    </row>
    <row r="2565" spans="1:26" x14ac:dyDescent="0.25">
      <c r="A2565" s="34">
        <v>49</v>
      </c>
      <c r="B2565" s="31">
        <v>50</v>
      </c>
      <c r="C2565" s="4" t="s">
        <v>15504</v>
      </c>
      <c r="D2565" s="4" t="s">
        <v>4780</v>
      </c>
      <c r="E2565" s="4" t="s">
        <v>4721</v>
      </c>
      <c r="F2565" s="4" t="s">
        <v>3636</v>
      </c>
      <c r="G2565" s="5" t="s">
        <v>3947</v>
      </c>
      <c r="H2565" s="4" t="s">
        <v>2140</v>
      </c>
      <c r="I2565" s="24">
        <v>474.5</v>
      </c>
      <c r="J2565" s="24">
        <v>407.8</v>
      </c>
      <c r="K2565" s="24">
        <v>16.2</v>
      </c>
      <c r="L2565" s="24">
        <v>8.4</v>
      </c>
      <c r="U2565" s="24">
        <v>25.2</v>
      </c>
      <c r="V2565" s="24">
        <v>16.899999999999999</v>
      </c>
      <c r="X2565" s="24">
        <f t="shared" si="95"/>
        <v>474.5</v>
      </c>
      <c r="Y2565" s="8">
        <f t="shared" si="93"/>
        <v>0</v>
      </c>
      <c r="Z2565" s="4"/>
    </row>
    <row r="2566" spans="1:26" x14ac:dyDescent="0.25">
      <c r="A2566" s="34">
        <v>51</v>
      </c>
      <c r="B2566" s="31">
        <v>52</v>
      </c>
      <c r="C2566" s="4" t="s">
        <v>4782</v>
      </c>
      <c r="D2566" s="4" t="s">
        <v>4780</v>
      </c>
      <c r="E2566" s="4" t="s">
        <v>4721</v>
      </c>
      <c r="F2566" s="4" t="s">
        <v>3636</v>
      </c>
      <c r="G2566" s="5" t="s">
        <v>3947</v>
      </c>
      <c r="H2566" s="4" t="s">
        <v>2140</v>
      </c>
      <c r="I2566" s="24">
        <v>418.6</v>
      </c>
      <c r="J2566" s="24">
        <v>104.4</v>
      </c>
      <c r="K2566" s="24">
        <v>8.4</v>
      </c>
      <c r="L2566" s="24">
        <v>11.2</v>
      </c>
      <c r="U2566" s="24">
        <v>291.10000000000002</v>
      </c>
      <c r="V2566" s="24">
        <v>3.5</v>
      </c>
      <c r="X2566" s="24">
        <f t="shared" si="95"/>
        <v>418.6</v>
      </c>
      <c r="Y2566" s="8">
        <f t="shared" si="93"/>
        <v>0</v>
      </c>
      <c r="Z2566" s="4"/>
    </row>
    <row r="2567" spans="1:26" x14ac:dyDescent="0.25">
      <c r="A2567" s="34">
        <v>63</v>
      </c>
      <c r="B2567" s="31">
        <v>64</v>
      </c>
      <c r="C2567" s="4" t="s">
        <v>4044</v>
      </c>
      <c r="D2567" s="4" t="s">
        <v>4802</v>
      </c>
      <c r="E2567" s="4" t="s">
        <v>4721</v>
      </c>
      <c r="F2567" s="4" t="s">
        <v>3636</v>
      </c>
      <c r="G2567" s="5" t="s">
        <v>2874</v>
      </c>
      <c r="H2567" s="4" t="s">
        <v>148</v>
      </c>
      <c r="I2567" s="24">
        <v>67</v>
      </c>
      <c r="J2567" s="24">
        <v>54</v>
      </c>
      <c r="N2567" s="24">
        <v>4</v>
      </c>
      <c r="P2567" s="24">
        <v>2</v>
      </c>
      <c r="U2567" s="24">
        <v>7</v>
      </c>
      <c r="X2567" s="24">
        <f t="shared" si="95"/>
        <v>67</v>
      </c>
      <c r="Y2567" s="8">
        <f t="shared" si="93"/>
        <v>0</v>
      </c>
      <c r="Z2567" s="4"/>
    </row>
    <row r="2568" spans="1:26" x14ac:dyDescent="0.25">
      <c r="A2568" s="34">
        <v>64</v>
      </c>
      <c r="B2568" s="31">
        <v>65</v>
      </c>
      <c r="C2568" s="4" t="s">
        <v>3920</v>
      </c>
      <c r="D2568" s="4" t="s">
        <v>4802</v>
      </c>
      <c r="E2568" s="4" t="s">
        <v>4721</v>
      </c>
      <c r="F2568" s="4" t="s">
        <v>3636</v>
      </c>
      <c r="G2568" s="5" t="s">
        <v>2874</v>
      </c>
      <c r="H2568" s="4" t="s">
        <v>148</v>
      </c>
      <c r="I2568" s="24">
        <v>527</v>
      </c>
      <c r="J2568" s="24">
        <v>425</v>
      </c>
      <c r="K2568" s="24">
        <v>14</v>
      </c>
      <c r="L2568" s="24">
        <v>10</v>
      </c>
      <c r="M2568" s="24">
        <v>6</v>
      </c>
      <c r="N2568" s="24">
        <v>8</v>
      </c>
      <c r="O2568" s="24">
        <v>4</v>
      </c>
      <c r="P2568" s="24">
        <v>50</v>
      </c>
      <c r="U2568" s="24">
        <v>10</v>
      </c>
      <c r="X2568" s="24">
        <f t="shared" si="95"/>
        <v>527</v>
      </c>
      <c r="Y2568" s="8">
        <f t="shared" si="93"/>
        <v>0</v>
      </c>
      <c r="Z2568" s="4"/>
    </row>
    <row r="2569" spans="1:26" x14ac:dyDescent="0.25">
      <c r="A2569" s="34">
        <v>65</v>
      </c>
      <c r="B2569" s="31">
        <v>66</v>
      </c>
      <c r="C2569" s="4" t="s">
        <v>4803</v>
      </c>
      <c r="D2569" s="4" t="s">
        <v>4802</v>
      </c>
      <c r="E2569" s="4" t="s">
        <v>4721</v>
      </c>
      <c r="F2569" s="4" t="s">
        <v>3636</v>
      </c>
      <c r="G2569" s="5" t="s">
        <v>2874</v>
      </c>
      <c r="H2569" s="4" t="s">
        <v>148</v>
      </c>
      <c r="I2569" s="24">
        <v>87</v>
      </c>
      <c r="J2569" s="24">
        <v>36</v>
      </c>
      <c r="K2569" s="24">
        <v>9</v>
      </c>
      <c r="L2569" s="24">
        <v>12</v>
      </c>
      <c r="M2569" s="24">
        <v>2</v>
      </c>
      <c r="N2569" s="24">
        <v>1</v>
      </c>
      <c r="O2569" s="24">
        <v>4</v>
      </c>
      <c r="P2569" s="24">
        <v>13</v>
      </c>
      <c r="U2569" s="24">
        <v>10</v>
      </c>
      <c r="X2569" s="24">
        <f t="shared" si="95"/>
        <v>87</v>
      </c>
      <c r="Y2569" s="8">
        <f t="shared" si="93"/>
        <v>0</v>
      </c>
      <c r="Z2569" s="4"/>
    </row>
    <row r="2570" spans="1:26" x14ac:dyDescent="0.25">
      <c r="A2570" s="34">
        <v>8</v>
      </c>
      <c r="B2570" s="31">
        <v>8</v>
      </c>
      <c r="C2570" s="4" t="s">
        <v>15493</v>
      </c>
      <c r="D2570" s="4" t="s">
        <v>2345</v>
      </c>
      <c r="E2570" s="4" t="s">
        <v>4721</v>
      </c>
      <c r="F2570" s="4" t="s">
        <v>3636</v>
      </c>
      <c r="G2570" s="4" t="s">
        <v>15268</v>
      </c>
      <c r="H2570" s="4" t="s">
        <v>369</v>
      </c>
      <c r="I2570" s="24">
        <v>166.2</v>
      </c>
      <c r="J2570" s="24">
        <v>100.9</v>
      </c>
      <c r="K2570" s="24">
        <v>28.9</v>
      </c>
      <c r="M2570" s="24">
        <v>1</v>
      </c>
      <c r="N2570" s="24">
        <v>2.7</v>
      </c>
      <c r="O2570" s="24">
        <v>3.3</v>
      </c>
      <c r="P2570" s="24">
        <v>0.6</v>
      </c>
      <c r="R2570" s="24">
        <v>4.2</v>
      </c>
      <c r="T2570" s="24">
        <v>20</v>
      </c>
      <c r="U2570" s="24">
        <v>4.5999999999999996</v>
      </c>
      <c r="X2570" s="24">
        <f t="shared" si="95"/>
        <v>166.2</v>
      </c>
      <c r="Y2570" s="8">
        <f t="shared" si="93"/>
        <v>0</v>
      </c>
      <c r="Z2570" s="4"/>
    </row>
    <row r="2571" spans="1:26" x14ac:dyDescent="0.25">
      <c r="A2571" s="34">
        <v>57</v>
      </c>
      <c r="B2571" s="31">
        <v>58</v>
      </c>
      <c r="C2571" s="4" t="s">
        <v>15505</v>
      </c>
      <c r="D2571" s="4" t="s">
        <v>4784</v>
      </c>
      <c r="E2571" s="4" t="s">
        <v>4721</v>
      </c>
      <c r="F2571" s="4" t="s">
        <v>3636</v>
      </c>
      <c r="G2571" s="5" t="s">
        <v>4791</v>
      </c>
      <c r="H2571" s="4" t="s">
        <v>4792</v>
      </c>
      <c r="I2571" s="24">
        <v>468</v>
      </c>
      <c r="J2571" s="24">
        <v>200</v>
      </c>
      <c r="K2571" s="24">
        <v>8</v>
      </c>
      <c r="M2571" s="24">
        <v>1</v>
      </c>
      <c r="N2571" s="24">
        <v>1</v>
      </c>
      <c r="O2571" s="24">
        <v>1</v>
      </c>
      <c r="R2571" s="24">
        <v>1</v>
      </c>
      <c r="T2571" s="24">
        <v>250</v>
      </c>
      <c r="U2571" s="24">
        <v>6</v>
      </c>
      <c r="X2571" s="24">
        <f t="shared" si="95"/>
        <v>468</v>
      </c>
      <c r="Y2571" s="8">
        <f t="shared" si="93"/>
        <v>0</v>
      </c>
      <c r="Z2571" s="4"/>
    </row>
    <row r="2572" spans="1:26" x14ac:dyDescent="0.25">
      <c r="A2572" s="34">
        <v>61</v>
      </c>
      <c r="B2572" s="31">
        <v>62</v>
      </c>
      <c r="C2572" s="4" t="s">
        <v>4799</v>
      </c>
      <c r="D2572" s="4" t="s">
        <v>4784</v>
      </c>
      <c r="E2572" s="4" t="s">
        <v>4721</v>
      </c>
      <c r="F2572" s="4" t="s">
        <v>3636</v>
      </c>
      <c r="G2572" s="5" t="s">
        <v>4791</v>
      </c>
      <c r="H2572" s="4" t="s">
        <v>4792</v>
      </c>
      <c r="I2572" s="24">
        <v>400</v>
      </c>
      <c r="J2572" s="24">
        <v>345</v>
      </c>
      <c r="M2572" s="24">
        <v>1</v>
      </c>
      <c r="N2572" s="24">
        <v>1</v>
      </c>
      <c r="O2572" s="24">
        <v>2</v>
      </c>
      <c r="T2572" s="24">
        <v>50</v>
      </c>
      <c r="U2572" s="24">
        <v>1</v>
      </c>
      <c r="X2572" s="24">
        <f t="shared" si="95"/>
        <v>400</v>
      </c>
      <c r="Y2572" s="8">
        <f t="shared" si="93"/>
        <v>0</v>
      </c>
      <c r="Z2572" s="4"/>
    </row>
    <row r="2573" spans="1:26" x14ac:dyDescent="0.25">
      <c r="A2573" s="34">
        <v>29</v>
      </c>
      <c r="B2573" s="31">
        <v>29</v>
      </c>
      <c r="C2573" s="4" t="s">
        <v>15486</v>
      </c>
      <c r="D2573" s="4" t="s">
        <v>4759</v>
      </c>
      <c r="E2573" s="4" t="s">
        <v>4721</v>
      </c>
      <c r="F2573" s="4" t="s">
        <v>3636</v>
      </c>
      <c r="G2573" s="5" t="s">
        <v>4761</v>
      </c>
      <c r="H2573" s="4" t="s">
        <v>245</v>
      </c>
      <c r="I2573" s="24">
        <v>165.9</v>
      </c>
      <c r="J2573" s="24">
        <v>131.80000000000001</v>
      </c>
      <c r="K2573" s="24">
        <v>22.1</v>
      </c>
      <c r="M2573" s="24">
        <v>1.2</v>
      </c>
      <c r="N2573" s="24">
        <v>2.6</v>
      </c>
      <c r="O2573" s="24">
        <v>2.7</v>
      </c>
      <c r="P2573" s="24">
        <v>1</v>
      </c>
      <c r="U2573" s="24">
        <v>4.5</v>
      </c>
      <c r="X2573" s="24">
        <f t="shared" si="95"/>
        <v>165.9</v>
      </c>
      <c r="Y2573" s="8">
        <f t="shared" si="93"/>
        <v>0</v>
      </c>
      <c r="Z2573" s="4"/>
    </row>
    <row r="2574" spans="1:26" ht="30" x14ac:dyDescent="0.25">
      <c r="A2574" s="34">
        <v>25</v>
      </c>
      <c r="B2574" s="31">
        <v>25</v>
      </c>
      <c r="C2574" s="4" t="s">
        <v>15506</v>
      </c>
      <c r="D2574" s="4" t="s">
        <v>4748</v>
      </c>
      <c r="E2574" s="4" t="s">
        <v>4721</v>
      </c>
      <c r="F2574" s="4" t="s">
        <v>3636</v>
      </c>
      <c r="G2574" s="5" t="s">
        <v>15269</v>
      </c>
      <c r="H2574" s="4" t="s">
        <v>19</v>
      </c>
      <c r="I2574" s="24">
        <v>281.60000000000002</v>
      </c>
      <c r="J2574" s="24">
        <v>208.7</v>
      </c>
      <c r="K2574" s="24">
        <v>46.4</v>
      </c>
      <c r="L2574" s="24">
        <v>0.6</v>
      </c>
      <c r="M2574" s="24">
        <v>1.4</v>
      </c>
      <c r="N2574" s="24">
        <v>3.9</v>
      </c>
      <c r="O2574" s="24">
        <v>3.4</v>
      </c>
      <c r="P2574" s="24">
        <v>10</v>
      </c>
      <c r="U2574" s="24">
        <v>7.2</v>
      </c>
      <c r="X2574" s="24">
        <f t="shared" si="95"/>
        <v>281.60000000000002</v>
      </c>
      <c r="Y2574" s="8">
        <f t="shared" si="93"/>
        <v>0</v>
      </c>
      <c r="Z2574" s="4"/>
    </row>
    <row r="2575" spans="1:26" x14ac:dyDescent="0.25">
      <c r="A2575" s="34">
        <v>23</v>
      </c>
      <c r="B2575" s="31">
        <v>23</v>
      </c>
      <c r="C2575" s="4" t="s">
        <v>15507</v>
      </c>
      <c r="D2575" s="4" t="s">
        <v>4748</v>
      </c>
      <c r="E2575" s="4" t="s">
        <v>4721</v>
      </c>
      <c r="F2575" s="4" t="s">
        <v>3636</v>
      </c>
      <c r="G2575" s="5" t="s">
        <v>4752</v>
      </c>
      <c r="H2575" s="4" t="s">
        <v>3249</v>
      </c>
      <c r="I2575" s="24">
        <v>680</v>
      </c>
      <c r="J2575" s="24">
        <v>219.7</v>
      </c>
      <c r="K2575" s="24">
        <v>8</v>
      </c>
      <c r="M2575" s="24">
        <v>1</v>
      </c>
      <c r="N2575" s="24">
        <v>1</v>
      </c>
      <c r="P2575" s="24">
        <v>59.6</v>
      </c>
      <c r="T2575" s="24">
        <v>380.8</v>
      </c>
      <c r="U2575" s="24">
        <v>9.9</v>
      </c>
      <c r="X2575" s="24">
        <f t="shared" si="95"/>
        <v>680</v>
      </c>
      <c r="Y2575" s="8">
        <f t="shared" si="93"/>
        <v>0</v>
      </c>
      <c r="Z2575" s="11"/>
    </row>
    <row r="2576" spans="1:26" x14ac:dyDescent="0.25">
      <c r="A2576" s="34">
        <v>11</v>
      </c>
      <c r="B2576" s="31">
        <v>11</v>
      </c>
      <c r="C2576" s="4" t="s">
        <v>4735</v>
      </c>
      <c r="D2576" s="4" t="s">
        <v>2345</v>
      </c>
      <c r="E2576" s="4" t="s">
        <v>4721</v>
      </c>
      <c r="F2576" s="4" t="s">
        <v>3636</v>
      </c>
      <c r="G2576" s="4" t="s">
        <v>15238</v>
      </c>
      <c r="H2576" s="4"/>
      <c r="I2576" s="24">
        <v>149.6</v>
      </c>
      <c r="J2576" s="24">
        <v>98.5</v>
      </c>
      <c r="K2576" s="24">
        <v>24.4</v>
      </c>
      <c r="N2576" s="24">
        <v>1</v>
      </c>
      <c r="O2576" s="24">
        <v>0.9</v>
      </c>
      <c r="R2576" s="24">
        <v>1</v>
      </c>
      <c r="T2576" s="24">
        <v>22.4</v>
      </c>
      <c r="U2576" s="24">
        <v>1.4</v>
      </c>
      <c r="X2576" s="24">
        <f t="shared" si="95"/>
        <v>149.6</v>
      </c>
      <c r="Y2576" s="8">
        <f t="shared" ref="Y2576:Y2591" si="96">I2576-X2576</f>
        <v>0</v>
      </c>
      <c r="Z2576" s="4"/>
    </row>
    <row r="2577" spans="1:26" x14ac:dyDescent="0.25">
      <c r="A2577" s="34">
        <v>28</v>
      </c>
      <c r="B2577" s="31">
        <v>28</v>
      </c>
      <c r="C2577" s="4" t="s">
        <v>15508</v>
      </c>
      <c r="D2577" s="4" t="s">
        <v>4759</v>
      </c>
      <c r="E2577" s="4" t="s">
        <v>4721</v>
      </c>
      <c r="F2577" s="4" t="s">
        <v>3636</v>
      </c>
      <c r="G2577" s="5" t="s">
        <v>4760</v>
      </c>
      <c r="H2577" s="4" t="s">
        <v>19</v>
      </c>
      <c r="I2577" s="24">
        <v>306</v>
      </c>
      <c r="J2577" s="24">
        <v>262</v>
      </c>
      <c r="K2577" s="24">
        <v>34</v>
      </c>
      <c r="M2577" s="24">
        <v>3.5</v>
      </c>
      <c r="N2577" s="24">
        <v>2</v>
      </c>
      <c r="O2577" s="24">
        <v>2</v>
      </c>
      <c r="U2577" s="24">
        <v>2.5</v>
      </c>
      <c r="X2577" s="24">
        <f t="shared" si="95"/>
        <v>306</v>
      </c>
      <c r="Y2577" s="8">
        <f t="shared" si="96"/>
        <v>0</v>
      </c>
      <c r="Z2577" s="4"/>
    </row>
    <row r="2578" spans="1:26" x14ac:dyDescent="0.25">
      <c r="A2578" s="34">
        <v>20</v>
      </c>
      <c r="B2578" s="31">
        <v>20</v>
      </c>
      <c r="C2578" s="4" t="s">
        <v>15509</v>
      </c>
      <c r="D2578" s="4" t="s">
        <v>4748</v>
      </c>
      <c r="E2578" s="4" t="s">
        <v>4721</v>
      </c>
      <c r="F2578" s="4" t="s">
        <v>3636</v>
      </c>
      <c r="G2578" s="4" t="s">
        <v>4749</v>
      </c>
      <c r="H2578" s="4" t="s">
        <v>4750</v>
      </c>
      <c r="I2578" s="24">
        <v>536.6</v>
      </c>
      <c r="J2578" s="24">
        <v>261</v>
      </c>
      <c r="K2578" s="24">
        <v>18</v>
      </c>
      <c r="M2578" s="24">
        <v>1.5</v>
      </c>
      <c r="N2578" s="24">
        <v>1.5</v>
      </c>
      <c r="O2578" s="24">
        <v>5</v>
      </c>
      <c r="P2578" s="24">
        <v>114</v>
      </c>
      <c r="R2578" s="24">
        <v>2</v>
      </c>
      <c r="T2578" s="24">
        <v>117.6</v>
      </c>
      <c r="U2578" s="24">
        <v>16</v>
      </c>
      <c r="X2578" s="24">
        <f t="shared" ref="X2578:X2591" si="97">I2578-W2578</f>
        <v>536.6</v>
      </c>
      <c r="Y2578" s="8">
        <f t="shared" si="96"/>
        <v>0</v>
      </c>
      <c r="Z2578" s="4"/>
    </row>
    <row r="2579" spans="1:26" x14ac:dyDescent="0.25">
      <c r="A2579" s="34">
        <v>24</v>
      </c>
      <c r="B2579" s="31">
        <v>24</v>
      </c>
      <c r="C2579" s="4" t="s">
        <v>15510</v>
      </c>
      <c r="D2579" s="4" t="s">
        <v>4748</v>
      </c>
      <c r="E2579" s="4" t="s">
        <v>4721</v>
      </c>
      <c r="F2579" s="4" t="s">
        <v>3636</v>
      </c>
      <c r="G2579" s="5" t="s">
        <v>4753</v>
      </c>
      <c r="H2579" s="4" t="s">
        <v>932</v>
      </c>
      <c r="I2579" s="24">
        <v>310.89999999999998</v>
      </c>
      <c r="J2579" s="24">
        <v>262.89999999999998</v>
      </c>
      <c r="K2579" s="24">
        <v>39.200000000000003</v>
      </c>
      <c r="U2579" s="24">
        <v>8.8000000000000007</v>
      </c>
      <c r="X2579" s="24">
        <f t="shared" si="97"/>
        <v>310.89999999999998</v>
      </c>
      <c r="Y2579" s="8">
        <f t="shared" si="96"/>
        <v>0</v>
      </c>
      <c r="Z2579" s="4"/>
    </row>
    <row r="2580" spans="1:26" x14ac:dyDescent="0.25">
      <c r="A2580" s="34">
        <v>44</v>
      </c>
      <c r="B2580" s="31">
        <v>45</v>
      </c>
      <c r="C2580" s="4" t="s">
        <v>15511</v>
      </c>
      <c r="D2580" s="4" t="s">
        <v>4774</v>
      </c>
      <c r="E2580" s="4" t="s">
        <v>4721</v>
      </c>
      <c r="F2580" s="4" t="s">
        <v>3636</v>
      </c>
      <c r="G2580" s="5" t="s">
        <v>4753</v>
      </c>
      <c r="H2580" s="4" t="s">
        <v>19</v>
      </c>
      <c r="I2580" s="24">
        <v>323.8</v>
      </c>
      <c r="J2580" s="24">
        <v>232.3</v>
      </c>
      <c r="K2580" s="24">
        <v>11.7</v>
      </c>
      <c r="N2580" s="24">
        <v>5</v>
      </c>
      <c r="O2580" s="24">
        <v>3.1</v>
      </c>
      <c r="P2580" s="24">
        <v>1.7</v>
      </c>
      <c r="R2580" s="24">
        <v>7.5</v>
      </c>
      <c r="T2580" s="24">
        <v>56</v>
      </c>
      <c r="U2580" s="24">
        <v>6.5</v>
      </c>
      <c r="X2580" s="24">
        <f t="shared" si="97"/>
        <v>323.8</v>
      </c>
      <c r="Y2580" s="8">
        <f t="shared" si="96"/>
        <v>0</v>
      </c>
      <c r="Z2580" s="4"/>
    </row>
    <row r="2581" spans="1:26" x14ac:dyDescent="0.25">
      <c r="A2581" s="34">
        <v>48</v>
      </c>
      <c r="B2581" s="31">
        <v>49</v>
      </c>
      <c r="C2581" s="4" t="s">
        <v>4779</v>
      </c>
      <c r="D2581" s="4" t="s">
        <v>4780</v>
      </c>
      <c r="E2581" s="4" t="s">
        <v>4721</v>
      </c>
      <c r="F2581" s="4" t="s">
        <v>3636</v>
      </c>
      <c r="G2581" s="5" t="s">
        <v>4753</v>
      </c>
      <c r="H2581" s="4" t="s">
        <v>237</v>
      </c>
      <c r="I2581" s="24">
        <v>67.400000000000006</v>
      </c>
      <c r="J2581" s="24">
        <v>54.7</v>
      </c>
      <c r="L2581" s="24">
        <v>0.2</v>
      </c>
      <c r="U2581" s="24">
        <v>8.6999999999999993</v>
      </c>
      <c r="V2581" s="24">
        <v>3.8</v>
      </c>
      <c r="X2581" s="24">
        <f t="shared" si="97"/>
        <v>67.400000000000006</v>
      </c>
      <c r="Y2581" s="8">
        <f t="shared" si="96"/>
        <v>0</v>
      </c>
      <c r="Z2581" s="4"/>
    </row>
    <row r="2582" spans="1:26" x14ac:dyDescent="0.25">
      <c r="A2582" s="34">
        <v>70</v>
      </c>
      <c r="B2582" s="31">
        <v>71</v>
      </c>
      <c r="C2582" s="4" t="s">
        <v>4811</v>
      </c>
      <c r="D2582" s="4" t="s">
        <v>4802</v>
      </c>
      <c r="E2582" s="4" t="s">
        <v>4721</v>
      </c>
      <c r="F2582" s="4" t="s">
        <v>3636</v>
      </c>
      <c r="G2582" s="5" t="s">
        <v>4812</v>
      </c>
      <c r="H2582" s="4" t="s">
        <v>4813</v>
      </c>
      <c r="I2582" s="24">
        <v>322</v>
      </c>
      <c r="J2582" s="24">
        <v>300</v>
      </c>
      <c r="K2582" s="24">
        <v>10</v>
      </c>
      <c r="N2582" s="24">
        <v>4</v>
      </c>
      <c r="O2582" s="24">
        <v>3</v>
      </c>
      <c r="P2582" s="24">
        <v>3</v>
      </c>
      <c r="U2582" s="24">
        <v>2</v>
      </c>
      <c r="X2582" s="24">
        <f t="shared" si="97"/>
        <v>322</v>
      </c>
      <c r="Y2582" s="8">
        <f t="shared" si="96"/>
        <v>0</v>
      </c>
      <c r="Z2582" s="4"/>
    </row>
    <row r="2583" spans="1:26" x14ac:dyDescent="0.25">
      <c r="A2583" s="34">
        <v>71</v>
      </c>
      <c r="B2583" s="31">
        <v>72</v>
      </c>
      <c r="C2583" s="4" t="s">
        <v>4814</v>
      </c>
      <c r="D2583" s="4" t="s">
        <v>4802</v>
      </c>
      <c r="E2583" s="4" t="s">
        <v>4721</v>
      </c>
      <c r="F2583" s="4" t="s">
        <v>3636</v>
      </c>
      <c r="G2583" s="5" t="s">
        <v>4812</v>
      </c>
      <c r="H2583" s="4" t="s">
        <v>4813</v>
      </c>
      <c r="I2583" s="24">
        <v>102</v>
      </c>
      <c r="J2583" s="24">
        <v>100</v>
      </c>
      <c r="O2583" s="24">
        <v>2</v>
      </c>
      <c r="X2583" s="24">
        <f t="shared" si="97"/>
        <v>102</v>
      </c>
      <c r="Y2583" s="8">
        <f t="shared" si="96"/>
        <v>0</v>
      </c>
      <c r="Z2583" s="4"/>
    </row>
    <row r="2584" spans="1:26" ht="45" x14ac:dyDescent="0.25">
      <c r="A2584" s="34">
        <v>32</v>
      </c>
      <c r="B2584" s="31">
        <v>33</v>
      </c>
      <c r="C2584" s="4" t="s">
        <v>15494</v>
      </c>
      <c r="D2584" s="4" t="s">
        <v>4759</v>
      </c>
      <c r="E2584" s="4" t="s">
        <v>4721</v>
      </c>
      <c r="F2584" s="4" t="s">
        <v>3636</v>
      </c>
      <c r="G2584" s="5" t="s">
        <v>15239</v>
      </c>
      <c r="H2584" s="4"/>
      <c r="I2584" s="24">
        <v>379.1</v>
      </c>
      <c r="J2584" s="24">
        <v>257.7</v>
      </c>
      <c r="K2584" s="24">
        <v>89.8</v>
      </c>
      <c r="O2584" s="24">
        <v>2</v>
      </c>
      <c r="T2584" s="24">
        <v>17.8</v>
      </c>
      <c r="U2584" s="24">
        <v>11.8</v>
      </c>
      <c r="X2584" s="24">
        <f t="shared" si="97"/>
        <v>379.1</v>
      </c>
      <c r="Y2584" s="8">
        <f t="shared" si="96"/>
        <v>0</v>
      </c>
      <c r="Z2584" s="4"/>
    </row>
    <row r="2585" spans="1:26" ht="30" x14ac:dyDescent="0.25">
      <c r="A2585" s="34">
        <v>60</v>
      </c>
      <c r="B2585" s="31">
        <v>61</v>
      </c>
      <c r="C2585" s="4" t="s">
        <v>4798</v>
      </c>
      <c r="D2585" s="4" t="s">
        <v>4784</v>
      </c>
      <c r="E2585" s="4" t="s">
        <v>4721</v>
      </c>
      <c r="F2585" s="4" t="s">
        <v>3636</v>
      </c>
      <c r="G2585" s="5" t="s">
        <v>15240</v>
      </c>
      <c r="H2585" s="4"/>
      <c r="I2585" s="24">
        <v>286</v>
      </c>
      <c r="J2585" s="24">
        <v>257</v>
      </c>
      <c r="K2585" s="24">
        <v>23</v>
      </c>
      <c r="M2585" s="24">
        <v>1</v>
      </c>
      <c r="O2585" s="24">
        <v>2</v>
      </c>
      <c r="U2585" s="24">
        <v>3</v>
      </c>
      <c r="X2585" s="24">
        <f t="shared" si="97"/>
        <v>286</v>
      </c>
      <c r="Y2585" s="8">
        <f t="shared" si="96"/>
        <v>0</v>
      </c>
      <c r="Z2585" s="4"/>
    </row>
    <row r="2586" spans="1:26" x14ac:dyDescent="0.25">
      <c r="A2586" s="34">
        <v>75</v>
      </c>
      <c r="B2586" s="31">
        <v>76</v>
      </c>
      <c r="C2586" s="4" t="s">
        <v>4821</v>
      </c>
      <c r="D2586" s="4" t="s">
        <v>4818</v>
      </c>
      <c r="E2586" s="4" t="s">
        <v>4721</v>
      </c>
      <c r="F2586" s="4" t="s">
        <v>3636</v>
      </c>
      <c r="G2586" s="5" t="s">
        <v>4822</v>
      </c>
      <c r="H2586" s="4" t="s">
        <v>2140</v>
      </c>
      <c r="I2586" s="24">
        <v>230</v>
      </c>
      <c r="J2586" s="24">
        <v>220</v>
      </c>
      <c r="K2586" s="24">
        <v>5</v>
      </c>
      <c r="M2586" s="24">
        <v>2</v>
      </c>
      <c r="O2586" s="24">
        <v>3</v>
      </c>
      <c r="X2586" s="24">
        <f t="shared" si="97"/>
        <v>230</v>
      </c>
      <c r="Y2586" s="8">
        <f t="shared" si="96"/>
        <v>0</v>
      </c>
      <c r="Z2586" s="4"/>
    </row>
    <row r="2587" spans="1:26" x14ac:dyDescent="0.25">
      <c r="A2587" s="34">
        <v>36</v>
      </c>
      <c r="B2587" s="31">
        <v>37</v>
      </c>
      <c r="C2587" s="4" t="s">
        <v>15487</v>
      </c>
      <c r="D2587" s="4" t="s">
        <v>4766</v>
      </c>
      <c r="E2587" s="4" t="s">
        <v>4721</v>
      </c>
      <c r="F2587" s="4" t="s">
        <v>3636</v>
      </c>
      <c r="G2587" s="5" t="s">
        <v>92</v>
      </c>
      <c r="H2587" s="4" t="s">
        <v>13</v>
      </c>
      <c r="I2587" s="24">
        <v>4393.1000000000004</v>
      </c>
      <c r="J2587" s="24">
        <v>579.20000000000005</v>
      </c>
      <c r="K2587" s="24">
        <v>159.80000000000001</v>
      </c>
      <c r="L2587" s="24">
        <v>13.4</v>
      </c>
      <c r="M2587" s="24">
        <v>4.5999999999999996</v>
      </c>
      <c r="N2587" s="24">
        <v>8</v>
      </c>
      <c r="O2587" s="24">
        <v>9.5</v>
      </c>
      <c r="P2587" s="24">
        <v>492</v>
      </c>
      <c r="R2587" s="24">
        <v>4</v>
      </c>
      <c r="T2587" s="24">
        <v>3109.2</v>
      </c>
      <c r="U2587" s="24">
        <v>13.4</v>
      </c>
      <c r="X2587" s="24">
        <f t="shared" si="97"/>
        <v>4393.1000000000004</v>
      </c>
      <c r="Y2587" s="8">
        <f t="shared" si="96"/>
        <v>0</v>
      </c>
      <c r="Z2587" s="4"/>
    </row>
    <row r="2588" spans="1:26" x14ac:dyDescent="0.25">
      <c r="A2588" s="34">
        <v>73</v>
      </c>
      <c r="B2588" s="31">
        <v>74</v>
      </c>
      <c r="C2588" s="4" t="s">
        <v>4817</v>
      </c>
      <c r="D2588" s="4" t="s">
        <v>4818</v>
      </c>
      <c r="E2588" s="4" t="s">
        <v>4721</v>
      </c>
      <c r="F2588" s="4" t="s">
        <v>3636</v>
      </c>
      <c r="G2588" s="5" t="s">
        <v>4819</v>
      </c>
      <c r="H2588" s="4" t="s">
        <v>369</v>
      </c>
      <c r="I2588" s="24">
        <v>227</v>
      </c>
      <c r="J2588" s="24">
        <v>150</v>
      </c>
      <c r="K2588" s="24">
        <v>70</v>
      </c>
      <c r="M2588" s="24">
        <v>1</v>
      </c>
      <c r="O2588" s="24">
        <v>2</v>
      </c>
      <c r="R2588" s="24">
        <v>3</v>
      </c>
      <c r="U2588" s="24">
        <v>1</v>
      </c>
      <c r="X2588" s="24">
        <f t="shared" si="97"/>
        <v>227</v>
      </c>
      <c r="Y2588" s="8">
        <f t="shared" si="96"/>
        <v>0</v>
      </c>
      <c r="Z2588" s="4"/>
    </row>
    <row r="2589" spans="1:26" x14ac:dyDescent="0.25">
      <c r="A2589" s="34">
        <v>40</v>
      </c>
      <c r="B2589" s="31">
        <v>41</v>
      </c>
      <c r="C2589" s="4" t="s">
        <v>15488</v>
      </c>
      <c r="D2589" s="4" t="s">
        <v>4769</v>
      </c>
      <c r="E2589" s="4" t="s">
        <v>4721</v>
      </c>
      <c r="F2589" s="4" t="s">
        <v>3636</v>
      </c>
      <c r="G2589" s="5" t="s">
        <v>4771</v>
      </c>
      <c r="H2589" s="4" t="s">
        <v>22</v>
      </c>
      <c r="I2589" s="24">
        <v>256.39999999999998</v>
      </c>
      <c r="J2589" s="24">
        <v>196.5</v>
      </c>
      <c r="K2589" s="24">
        <v>49.6</v>
      </c>
      <c r="M2589" s="24">
        <v>1.5</v>
      </c>
      <c r="N2589" s="24">
        <v>2</v>
      </c>
      <c r="O2589" s="24">
        <v>4</v>
      </c>
      <c r="U2589" s="24">
        <v>2.8</v>
      </c>
      <c r="X2589" s="24">
        <f t="shared" si="97"/>
        <v>256.39999999999998</v>
      </c>
      <c r="Y2589" s="8">
        <f t="shared" si="96"/>
        <v>0</v>
      </c>
      <c r="Z2589" s="4"/>
    </row>
    <row r="2590" spans="1:26" x14ac:dyDescent="0.25">
      <c r="A2590" s="34">
        <v>76</v>
      </c>
      <c r="B2590" s="31">
        <v>77</v>
      </c>
      <c r="C2590" s="4" t="s">
        <v>4823</v>
      </c>
      <c r="D2590" s="4" t="s">
        <v>4818</v>
      </c>
      <c r="E2590" s="4" t="s">
        <v>4721</v>
      </c>
      <c r="F2590" s="4" t="s">
        <v>3636</v>
      </c>
      <c r="G2590" s="5" t="s">
        <v>4824</v>
      </c>
      <c r="H2590" s="4" t="s">
        <v>154</v>
      </c>
      <c r="I2590" s="24">
        <v>328</v>
      </c>
      <c r="J2590" s="24">
        <v>250</v>
      </c>
      <c r="K2590" s="24">
        <v>32</v>
      </c>
      <c r="M2590" s="24">
        <v>3</v>
      </c>
      <c r="O2590" s="24">
        <v>2</v>
      </c>
      <c r="P2590" s="24">
        <v>16</v>
      </c>
      <c r="T2590" s="24">
        <v>25</v>
      </c>
      <c r="X2590" s="24">
        <f t="shared" si="97"/>
        <v>328</v>
      </c>
      <c r="Y2590" s="8">
        <f t="shared" si="96"/>
        <v>0</v>
      </c>
      <c r="Z2590" s="4"/>
    </row>
    <row r="2591" spans="1:26" ht="45" x14ac:dyDescent="0.25">
      <c r="A2591" s="34">
        <v>62</v>
      </c>
      <c r="B2591" s="31">
        <v>63</v>
      </c>
      <c r="C2591" s="4" t="s">
        <v>4800</v>
      </c>
      <c r="D2591" s="4" t="s">
        <v>4784</v>
      </c>
      <c r="E2591" s="4" t="s">
        <v>4721</v>
      </c>
      <c r="F2591" s="4" t="s">
        <v>3636</v>
      </c>
      <c r="G2591" s="5" t="s">
        <v>4801</v>
      </c>
      <c r="H2591" s="4"/>
      <c r="I2591" s="24">
        <v>260</v>
      </c>
      <c r="J2591" s="24">
        <v>240</v>
      </c>
      <c r="K2591" s="24">
        <v>20</v>
      </c>
      <c r="X2591" s="24">
        <f t="shared" si="97"/>
        <v>260</v>
      </c>
      <c r="Y2591" s="8">
        <f t="shared" si="96"/>
        <v>0</v>
      </c>
      <c r="Z2591" s="4"/>
    </row>
    <row r="2592" spans="1:26" x14ac:dyDescent="0.25">
      <c r="A2592" s="34">
        <v>36</v>
      </c>
      <c r="B2592" s="31">
        <v>37</v>
      </c>
      <c r="C2592" s="4" t="s">
        <v>4895</v>
      </c>
      <c r="D2592" s="4" t="s">
        <v>4896</v>
      </c>
      <c r="E2592" s="4" t="s">
        <v>4831</v>
      </c>
      <c r="F2592" s="4" t="s">
        <v>3636</v>
      </c>
      <c r="G2592" s="4" t="s">
        <v>4897</v>
      </c>
      <c r="H2592" s="4" t="s">
        <v>245</v>
      </c>
      <c r="I2592" s="24">
        <v>419.5</v>
      </c>
      <c r="J2592" s="24">
        <v>36.200000000000003</v>
      </c>
      <c r="K2592" s="24">
        <v>14.6</v>
      </c>
      <c r="N2592" s="24">
        <v>2.5</v>
      </c>
      <c r="O2592" s="24">
        <v>2.6</v>
      </c>
      <c r="Q2592" s="24">
        <v>363.6</v>
      </c>
      <c r="X2592" s="24">
        <f t="shared" ref="X2592:X2655" si="98">SUM(J2592:W2592)</f>
        <v>419.5</v>
      </c>
      <c r="Y2592" s="8">
        <f t="shared" ref="Y2592:Y2655" si="99">I2592-X2592</f>
        <v>0</v>
      </c>
      <c r="Z2592" s="4"/>
    </row>
    <row r="2593" spans="1:26" x14ac:dyDescent="0.25">
      <c r="A2593" s="34">
        <v>31</v>
      </c>
      <c r="B2593" s="31">
        <v>31</v>
      </c>
      <c r="C2593" s="4" t="s">
        <v>4882</v>
      </c>
      <c r="D2593" s="4" t="s">
        <v>4875</v>
      </c>
      <c r="E2593" s="4" t="s">
        <v>4831</v>
      </c>
      <c r="F2593" s="4" t="s">
        <v>3636</v>
      </c>
      <c r="G2593" s="4" t="s">
        <v>4883</v>
      </c>
      <c r="H2593" s="4"/>
      <c r="I2593" s="24">
        <v>406</v>
      </c>
      <c r="J2593" s="24">
        <v>141.5</v>
      </c>
      <c r="K2593" s="24">
        <v>256.5</v>
      </c>
      <c r="O2593" s="24">
        <v>2.5</v>
      </c>
      <c r="Q2593" s="24">
        <v>1.5</v>
      </c>
      <c r="R2593" s="24">
        <v>2.5</v>
      </c>
      <c r="U2593" s="24">
        <v>0.5</v>
      </c>
      <c r="X2593" s="24">
        <f t="shared" si="98"/>
        <v>405</v>
      </c>
      <c r="Y2593" s="8">
        <f t="shared" si="99"/>
        <v>1</v>
      </c>
      <c r="Z2593" s="4"/>
    </row>
    <row r="2594" spans="1:26" x14ac:dyDescent="0.25">
      <c r="A2594" s="34">
        <v>43</v>
      </c>
      <c r="B2594" s="31">
        <v>44</v>
      </c>
      <c r="C2594" s="4" t="s">
        <v>4912</v>
      </c>
      <c r="D2594" s="4" t="s">
        <v>4905</v>
      </c>
      <c r="E2594" s="4" t="s">
        <v>4831</v>
      </c>
      <c r="F2594" s="4" t="s">
        <v>3636</v>
      </c>
      <c r="G2594" s="4" t="s">
        <v>4537</v>
      </c>
      <c r="H2594" s="4" t="s">
        <v>198</v>
      </c>
      <c r="I2594" s="24">
        <v>141</v>
      </c>
      <c r="J2594" s="24">
        <v>15</v>
      </c>
      <c r="K2594" s="24">
        <v>11</v>
      </c>
      <c r="N2594" s="24">
        <v>1</v>
      </c>
      <c r="O2594" s="24">
        <v>2</v>
      </c>
      <c r="P2594" s="24">
        <v>90</v>
      </c>
      <c r="Q2594" s="24">
        <v>20</v>
      </c>
      <c r="R2594" s="24">
        <v>1</v>
      </c>
      <c r="T2594" s="24">
        <v>1</v>
      </c>
      <c r="X2594" s="24">
        <f t="shared" si="98"/>
        <v>141</v>
      </c>
      <c r="Y2594" s="8">
        <f t="shared" si="99"/>
        <v>0</v>
      </c>
      <c r="Z2594" s="4"/>
    </row>
    <row r="2595" spans="1:26" x14ac:dyDescent="0.25">
      <c r="A2595" s="34">
        <v>1</v>
      </c>
      <c r="B2595" s="31">
        <v>1</v>
      </c>
      <c r="C2595" s="4" t="s">
        <v>4829</v>
      </c>
      <c r="D2595" s="4" t="s">
        <v>4830</v>
      </c>
      <c r="E2595" s="4" t="s">
        <v>4831</v>
      </c>
      <c r="F2595" s="4" t="s">
        <v>3636</v>
      </c>
      <c r="G2595" s="4" t="s">
        <v>4398</v>
      </c>
      <c r="H2595" s="4" t="s">
        <v>227</v>
      </c>
      <c r="I2595" s="24">
        <v>211.7</v>
      </c>
      <c r="J2595" s="24">
        <v>138.9</v>
      </c>
      <c r="K2595" s="24">
        <v>10.4</v>
      </c>
      <c r="L2595" s="24">
        <v>5.2</v>
      </c>
      <c r="M2595" s="24">
        <v>1.4</v>
      </c>
      <c r="N2595" s="24">
        <v>27.4</v>
      </c>
      <c r="O2595" s="24">
        <v>3.2</v>
      </c>
      <c r="Q2595" s="24">
        <v>2.5</v>
      </c>
      <c r="R2595" s="24">
        <v>7.5</v>
      </c>
      <c r="T2595" s="24">
        <v>10.5</v>
      </c>
      <c r="U2595" s="24">
        <v>4.7</v>
      </c>
      <c r="X2595" s="24">
        <f t="shared" si="98"/>
        <v>211.7</v>
      </c>
      <c r="Y2595" s="8">
        <f t="shared" si="99"/>
        <v>0</v>
      </c>
      <c r="Z2595" s="4"/>
    </row>
    <row r="2596" spans="1:26" x14ac:dyDescent="0.25">
      <c r="A2596" s="34">
        <v>45</v>
      </c>
      <c r="B2596" s="31">
        <v>46</v>
      </c>
      <c r="C2596" s="4" t="s">
        <v>3164</v>
      </c>
      <c r="D2596" s="4" t="s">
        <v>4905</v>
      </c>
      <c r="E2596" s="4" t="s">
        <v>4831</v>
      </c>
      <c r="F2596" s="4" t="s">
        <v>3636</v>
      </c>
      <c r="G2596" s="4" t="s">
        <v>4914</v>
      </c>
      <c r="H2596" s="4"/>
      <c r="I2596" s="24">
        <v>52.3</v>
      </c>
      <c r="J2596" s="24">
        <v>24</v>
      </c>
      <c r="O2596" s="24">
        <v>6</v>
      </c>
      <c r="Q2596" s="24">
        <v>22.3</v>
      </c>
      <c r="X2596" s="24">
        <f t="shared" si="98"/>
        <v>52.3</v>
      </c>
      <c r="Y2596" s="8">
        <f t="shared" si="99"/>
        <v>0</v>
      </c>
      <c r="Z2596" s="4"/>
    </row>
    <row r="2597" spans="1:26" x14ac:dyDescent="0.25">
      <c r="A2597" s="34">
        <v>23</v>
      </c>
      <c r="B2597" s="31">
        <v>23</v>
      </c>
      <c r="C2597" s="4" t="s">
        <v>4866</v>
      </c>
      <c r="D2597" s="4" t="s">
        <v>4863</v>
      </c>
      <c r="E2597" s="4" t="s">
        <v>4831</v>
      </c>
      <c r="F2597" s="4" t="s">
        <v>3636</v>
      </c>
      <c r="G2597" s="4" t="s">
        <v>15270</v>
      </c>
      <c r="H2597" s="4" t="s">
        <v>960</v>
      </c>
      <c r="I2597" s="24">
        <v>515</v>
      </c>
      <c r="J2597" s="24">
        <v>48</v>
      </c>
      <c r="K2597" s="24">
        <v>1</v>
      </c>
      <c r="L2597" s="24">
        <v>6</v>
      </c>
      <c r="M2597" s="38"/>
      <c r="N2597" s="24">
        <v>2</v>
      </c>
      <c r="O2597" s="24">
        <v>7</v>
      </c>
      <c r="P2597" s="24">
        <v>339</v>
      </c>
      <c r="Q2597" s="24">
        <v>28</v>
      </c>
      <c r="R2597" s="24">
        <v>14</v>
      </c>
      <c r="S2597" s="24">
        <v>6</v>
      </c>
      <c r="T2597" s="24">
        <v>65</v>
      </c>
      <c r="U2597" s="24">
        <v>1</v>
      </c>
      <c r="X2597" s="24">
        <f t="shared" si="98"/>
        <v>517</v>
      </c>
      <c r="Y2597" s="8">
        <f t="shared" si="99"/>
        <v>-2</v>
      </c>
      <c r="Z2597" s="11"/>
    </row>
    <row r="2598" spans="1:26" x14ac:dyDescent="0.25">
      <c r="A2598" s="34">
        <v>3</v>
      </c>
      <c r="B2598" s="31">
        <v>3</v>
      </c>
      <c r="C2598" s="4" t="s">
        <v>4834</v>
      </c>
      <c r="D2598" s="4" t="s">
        <v>4830</v>
      </c>
      <c r="E2598" s="4" t="s">
        <v>4831</v>
      </c>
      <c r="F2598" s="4" t="s">
        <v>3636</v>
      </c>
      <c r="G2598" s="4" t="s">
        <v>15271</v>
      </c>
      <c r="H2598" s="4" t="s">
        <v>4835</v>
      </c>
      <c r="I2598" s="24">
        <v>115.7</v>
      </c>
      <c r="J2598" s="24">
        <v>48</v>
      </c>
      <c r="K2598" s="24">
        <v>12.7</v>
      </c>
      <c r="L2598" s="24">
        <v>4.3</v>
      </c>
      <c r="N2598" s="24">
        <v>0.4</v>
      </c>
      <c r="O2598" s="24">
        <v>1</v>
      </c>
      <c r="Q2598" s="24">
        <v>4.2</v>
      </c>
      <c r="S2598" s="24">
        <v>0.7</v>
      </c>
      <c r="T2598" s="24">
        <v>44.4</v>
      </c>
      <c r="X2598" s="24">
        <f t="shared" si="98"/>
        <v>115.70000000000002</v>
      </c>
      <c r="Y2598" s="8">
        <f t="shared" si="99"/>
        <v>0</v>
      </c>
      <c r="Z2598" s="4"/>
    </row>
    <row r="2599" spans="1:26" ht="30" x14ac:dyDescent="0.25">
      <c r="A2599" s="34">
        <v>2</v>
      </c>
      <c r="B2599" s="31">
        <v>2</v>
      </c>
      <c r="C2599" s="4" t="s">
        <v>4832</v>
      </c>
      <c r="D2599" s="4" t="s">
        <v>4830</v>
      </c>
      <c r="E2599" s="4" t="s">
        <v>4831</v>
      </c>
      <c r="F2599" s="4" t="s">
        <v>3636</v>
      </c>
      <c r="G2599" s="5" t="s">
        <v>4833</v>
      </c>
      <c r="H2599" s="16" t="s">
        <v>22</v>
      </c>
      <c r="I2599" s="24">
        <v>639.79999999999995</v>
      </c>
      <c r="J2599" s="24">
        <v>336.8</v>
      </c>
      <c r="K2599" s="24">
        <v>16</v>
      </c>
      <c r="L2599" s="24">
        <v>11</v>
      </c>
      <c r="N2599" s="24">
        <v>6</v>
      </c>
      <c r="O2599" s="24">
        <v>4.5</v>
      </c>
      <c r="P2599" s="24">
        <v>1</v>
      </c>
      <c r="Q2599" s="24">
        <v>59</v>
      </c>
      <c r="R2599" s="24">
        <v>7.5</v>
      </c>
      <c r="T2599" s="24">
        <v>192</v>
      </c>
      <c r="U2599" s="24">
        <v>6</v>
      </c>
      <c r="X2599" s="24">
        <f t="shared" si="98"/>
        <v>639.79999999999995</v>
      </c>
      <c r="Y2599" s="8">
        <f t="shared" si="99"/>
        <v>0</v>
      </c>
      <c r="Z2599" s="4"/>
    </row>
    <row r="2600" spans="1:26" ht="30" x14ac:dyDescent="0.25">
      <c r="A2600" s="34">
        <v>35</v>
      </c>
      <c r="B2600" s="31">
        <v>35</v>
      </c>
      <c r="C2600" s="4" t="s">
        <v>4893</v>
      </c>
      <c r="D2600" s="4" t="s">
        <v>4875</v>
      </c>
      <c r="E2600" s="4" t="s">
        <v>4831</v>
      </c>
      <c r="F2600" s="4" t="s">
        <v>3636</v>
      </c>
      <c r="G2600" s="5" t="s">
        <v>4894</v>
      </c>
      <c r="H2600" s="4" t="s">
        <v>635</v>
      </c>
      <c r="I2600" s="24">
        <v>1004</v>
      </c>
      <c r="J2600" s="24">
        <v>1</v>
      </c>
      <c r="O2600" s="24">
        <v>7</v>
      </c>
      <c r="P2600" s="24">
        <v>820</v>
      </c>
      <c r="T2600" s="24">
        <v>176</v>
      </c>
      <c r="X2600" s="24">
        <f t="shared" si="98"/>
        <v>1004</v>
      </c>
      <c r="Y2600" s="8">
        <f t="shared" si="99"/>
        <v>0</v>
      </c>
      <c r="Z2600" s="4"/>
    </row>
    <row r="2601" spans="1:26" x14ac:dyDescent="0.25">
      <c r="A2601" s="34">
        <v>14</v>
      </c>
      <c r="B2601" s="31">
        <v>14</v>
      </c>
      <c r="C2601" s="4" t="s">
        <v>4853</v>
      </c>
      <c r="D2601" s="4" t="s">
        <v>4854</v>
      </c>
      <c r="E2601" s="4" t="s">
        <v>4831</v>
      </c>
      <c r="F2601" s="4" t="s">
        <v>3636</v>
      </c>
      <c r="G2601" s="4" t="s">
        <v>4855</v>
      </c>
      <c r="H2601" s="4" t="s">
        <v>1797</v>
      </c>
      <c r="I2601" s="24">
        <v>494</v>
      </c>
      <c r="J2601" s="24">
        <v>154</v>
      </c>
      <c r="L2601" s="24">
        <v>4</v>
      </c>
      <c r="N2601" s="24">
        <v>2</v>
      </c>
      <c r="O2601" s="24">
        <v>4</v>
      </c>
      <c r="R2601" s="24">
        <v>10</v>
      </c>
      <c r="T2601" s="24">
        <v>300</v>
      </c>
      <c r="U2601" s="24">
        <v>17.5</v>
      </c>
      <c r="W2601" s="24">
        <v>2.5</v>
      </c>
      <c r="X2601" s="24">
        <f t="shared" si="98"/>
        <v>494</v>
      </c>
      <c r="Y2601" s="8">
        <f t="shared" si="99"/>
        <v>0</v>
      </c>
      <c r="Z2601" s="4"/>
    </row>
    <row r="2602" spans="1:26" x14ac:dyDescent="0.25">
      <c r="A2602" s="34">
        <v>29</v>
      </c>
      <c r="B2602" s="31">
        <v>29</v>
      </c>
      <c r="C2602" s="4" t="s">
        <v>4879</v>
      </c>
      <c r="D2602" s="4" t="s">
        <v>4875</v>
      </c>
      <c r="E2602" s="4" t="s">
        <v>4831</v>
      </c>
      <c r="F2602" s="4" t="s">
        <v>3636</v>
      </c>
      <c r="G2602" s="4" t="s">
        <v>4880</v>
      </c>
      <c r="H2602" s="4" t="s">
        <v>4042</v>
      </c>
      <c r="I2602" s="24">
        <v>337</v>
      </c>
      <c r="J2602" s="24">
        <v>160</v>
      </c>
      <c r="K2602" s="24">
        <v>50</v>
      </c>
      <c r="N2602" s="24">
        <v>2.5</v>
      </c>
      <c r="O2602" s="24">
        <v>2</v>
      </c>
      <c r="T2602" s="24">
        <v>122</v>
      </c>
      <c r="X2602" s="24">
        <f t="shared" si="98"/>
        <v>336.5</v>
      </c>
      <c r="Y2602" s="8">
        <f t="shared" si="99"/>
        <v>0.5</v>
      </c>
      <c r="Z2602" s="4"/>
    </row>
    <row r="2603" spans="1:26" ht="45" x14ac:dyDescent="0.25">
      <c r="A2603" s="34">
        <v>28</v>
      </c>
      <c r="B2603" s="31">
        <v>28</v>
      </c>
      <c r="C2603" s="4" t="s">
        <v>4877</v>
      </c>
      <c r="D2603" s="4" t="s">
        <v>4875</v>
      </c>
      <c r="E2603" s="4" t="s">
        <v>4831</v>
      </c>
      <c r="F2603" s="4" t="s">
        <v>3636</v>
      </c>
      <c r="G2603" s="4" t="s">
        <v>3816</v>
      </c>
      <c r="H2603" s="5" t="s">
        <v>4878</v>
      </c>
      <c r="I2603" s="24">
        <v>241</v>
      </c>
      <c r="J2603" s="24">
        <v>44</v>
      </c>
      <c r="K2603" s="24">
        <v>84</v>
      </c>
      <c r="L2603" s="24">
        <v>5</v>
      </c>
      <c r="O2603" s="24">
        <v>3.5</v>
      </c>
      <c r="Q2603" s="24">
        <v>101</v>
      </c>
      <c r="R2603" s="24">
        <v>1</v>
      </c>
      <c r="U2603" s="24">
        <v>1.2</v>
      </c>
      <c r="X2603" s="24">
        <f t="shared" si="98"/>
        <v>239.7</v>
      </c>
      <c r="Y2603" s="8">
        <f t="shared" si="99"/>
        <v>1.3000000000000114</v>
      </c>
      <c r="Z2603" s="4"/>
    </row>
    <row r="2604" spans="1:26" x14ac:dyDescent="0.25">
      <c r="A2604" s="34">
        <v>30</v>
      </c>
      <c r="B2604" s="31">
        <v>30</v>
      </c>
      <c r="C2604" s="4" t="s">
        <v>4881</v>
      </c>
      <c r="D2604" s="4" t="s">
        <v>4875</v>
      </c>
      <c r="E2604" s="4" t="s">
        <v>4831</v>
      </c>
      <c r="F2604" s="4" t="s">
        <v>3636</v>
      </c>
      <c r="G2604" s="4" t="s">
        <v>3816</v>
      </c>
      <c r="H2604" s="4" t="s">
        <v>914</v>
      </c>
      <c r="I2604" s="24">
        <v>654</v>
      </c>
      <c r="J2604" s="24">
        <v>90</v>
      </c>
      <c r="K2604" s="24">
        <v>190</v>
      </c>
      <c r="N2604" s="24">
        <v>1</v>
      </c>
      <c r="O2604" s="24">
        <v>1.5</v>
      </c>
      <c r="P2604" s="24">
        <v>180</v>
      </c>
      <c r="T2604" s="24">
        <v>190</v>
      </c>
      <c r="X2604" s="24">
        <f t="shared" si="98"/>
        <v>652.5</v>
      </c>
      <c r="Y2604" s="8">
        <f t="shared" si="99"/>
        <v>1.5</v>
      </c>
      <c r="Z2604" s="4"/>
    </row>
    <row r="2605" spans="1:26" x14ac:dyDescent="0.25">
      <c r="A2605" s="34">
        <v>44</v>
      </c>
      <c r="B2605" s="31">
        <v>45</v>
      </c>
      <c r="C2605" s="4" t="s">
        <v>4905</v>
      </c>
      <c r="D2605" s="4" t="s">
        <v>4905</v>
      </c>
      <c r="E2605" s="4" t="s">
        <v>4831</v>
      </c>
      <c r="F2605" s="4" t="s">
        <v>3636</v>
      </c>
      <c r="G2605" s="4" t="s">
        <v>15272</v>
      </c>
      <c r="H2605" s="4" t="s">
        <v>4913</v>
      </c>
      <c r="I2605" s="24">
        <v>140</v>
      </c>
      <c r="J2605" s="24">
        <v>44</v>
      </c>
      <c r="K2605" s="24">
        <v>3</v>
      </c>
      <c r="L2605" s="24">
        <v>5</v>
      </c>
      <c r="M2605" s="24">
        <v>1</v>
      </c>
      <c r="O2605" s="24">
        <v>2.5</v>
      </c>
      <c r="R2605" s="24">
        <v>1.5</v>
      </c>
      <c r="S2605" s="24">
        <v>1</v>
      </c>
      <c r="T2605" s="24">
        <v>75</v>
      </c>
      <c r="U2605" s="24">
        <v>2</v>
      </c>
      <c r="W2605" s="24">
        <v>5</v>
      </c>
      <c r="X2605" s="24">
        <f t="shared" si="98"/>
        <v>140</v>
      </c>
      <c r="Y2605" s="8">
        <f t="shared" si="99"/>
        <v>0</v>
      </c>
      <c r="Z2605" s="4"/>
    </row>
    <row r="2606" spans="1:26" x14ac:dyDescent="0.25">
      <c r="A2606" s="34">
        <v>24</v>
      </c>
      <c r="B2606" s="31">
        <v>24</v>
      </c>
      <c r="C2606" s="4" t="s">
        <v>4867</v>
      </c>
      <c r="D2606" s="4" t="s">
        <v>4863</v>
      </c>
      <c r="E2606" s="4" t="s">
        <v>4831</v>
      </c>
      <c r="F2606" s="4" t="s">
        <v>3636</v>
      </c>
      <c r="G2606" s="4" t="s">
        <v>4868</v>
      </c>
      <c r="H2606" s="4" t="s">
        <v>4869</v>
      </c>
      <c r="I2606" s="24">
        <v>701</v>
      </c>
      <c r="J2606" s="24">
        <v>67</v>
      </c>
      <c r="K2606" s="24">
        <v>40</v>
      </c>
      <c r="L2606" s="24">
        <v>20</v>
      </c>
      <c r="N2606" s="24">
        <v>2</v>
      </c>
      <c r="O2606" s="24">
        <v>2.5</v>
      </c>
      <c r="P2606" s="24">
        <v>279</v>
      </c>
      <c r="Q2606" s="24">
        <v>21</v>
      </c>
      <c r="R2606" s="24">
        <v>6</v>
      </c>
      <c r="S2606" s="24">
        <v>5</v>
      </c>
      <c r="T2606" s="24">
        <v>258</v>
      </c>
      <c r="U2606" s="24">
        <v>0.5</v>
      </c>
      <c r="X2606" s="24">
        <f t="shared" si="98"/>
        <v>701</v>
      </c>
      <c r="Y2606" s="8">
        <f t="shared" si="99"/>
        <v>0</v>
      </c>
      <c r="Z2606" s="4"/>
    </row>
    <row r="2607" spans="1:26" x14ac:dyDescent="0.25">
      <c r="A2607" s="34">
        <v>22</v>
      </c>
      <c r="B2607" s="31">
        <v>22</v>
      </c>
      <c r="C2607" s="4" t="s">
        <v>4864</v>
      </c>
      <c r="D2607" s="4" t="s">
        <v>4863</v>
      </c>
      <c r="E2607" s="4" t="s">
        <v>4831</v>
      </c>
      <c r="F2607" s="4" t="s">
        <v>3636</v>
      </c>
      <c r="G2607" s="4" t="s">
        <v>4865</v>
      </c>
      <c r="H2607" s="4" t="s">
        <v>896</v>
      </c>
      <c r="I2607" s="24">
        <v>1384</v>
      </c>
      <c r="J2607" s="24">
        <v>95</v>
      </c>
      <c r="K2607" s="24">
        <v>30</v>
      </c>
      <c r="L2607" s="24">
        <v>225</v>
      </c>
      <c r="O2607" s="24">
        <v>5</v>
      </c>
      <c r="P2607" s="24">
        <v>400</v>
      </c>
      <c r="R2607" s="24">
        <v>2</v>
      </c>
      <c r="T2607" s="24">
        <v>620</v>
      </c>
      <c r="U2607" s="24">
        <v>7</v>
      </c>
      <c r="X2607" s="24">
        <f t="shared" si="98"/>
        <v>1384</v>
      </c>
      <c r="Y2607" s="8">
        <f t="shared" si="99"/>
        <v>0</v>
      </c>
      <c r="Z2607" s="4"/>
    </row>
    <row r="2608" spans="1:26" x14ac:dyDescent="0.25">
      <c r="A2608" s="34">
        <v>17</v>
      </c>
      <c r="B2608" s="31">
        <v>17</v>
      </c>
      <c r="C2608" s="4" t="s">
        <v>4858</v>
      </c>
      <c r="D2608" s="4" t="s">
        <v>4859</v>
      </c>
      <c r="E2608" s="4" t="s">
        <v>4831</v>
      </c>
      <c r="F2608" s="4" t="s">
        <v>3636</v>
      </c>
      <c r="G2608" s="4" t="s">
        <v>4860</v>
      </c>
      <c r="H2608" s="4" t="s">
        <v>213</v>
      </c>
      <c r="I2608" s="24">
        <v>280.3</v>
      </c>
      <c r="J2608" s="24">
        <v>135</v>
      </c>
      <c r="K2608" s="24">
        <v>39.200000000000003</v>
      </c>
      <c r="N2608" s="24">
        <v>2.2000000000000002</v>
      </c>
      <c r="P2608" s="24">
        <v>28</v>
      </c>
      <c r="Q2608" s="24">
        <v>20</v>
      </c>
      <c r="T2608" s="24">
        <v>48</v>
      </c>
      <c r="U2608" s="24">
        <v>3.4</v>
      </c>
      <c r="W2608" s="24">
        <v>4.5</v>
      </c>
      <c r="X2608" s="24">
        <f t="shared" si="98"/>
        <v>280.29999999999995</v>
      </c>
      <c r="Y2608" s="8">
        <f t="shared" si="99"/>
        <v>0</v>
      </c>
      <c r="Z2608" s="4"/>
    </row>
    <row r="2609" spans="1:26" ht="30" x14ac:dyDescent="0.25">
      <c r="A2609" s="34">
        <v>42</v>
      </c>
      <c r="B2609" s="31">
        <v>43</v>
      </c>
      <c r="C2609" s="4" t="s">
        <v>4910</v>
      </c>
      <c r="D2609" s="4" t="s">
        <v>4905</v>
      </c>
      <c r="E2609" s="4" t="s">
        <v>4831</v>
      </c>
      <c r="F2609" s="4" t="s">
        <v>3636</v>
      </c>
      <c r="G2609" s="5" t="s">
        <v>4911</v>
      </c>
      <c r="H2609" s="16" t="s">
        <v>2231</v>
      </c>
      <c r="X2609" s="24">
        <f t="shared" si="98"/>
        <v>0</v>
      </c>
      <c r="Y2609" s="8">
        <f t="shared" si="99"/>
        <v>0</v>
      </c>
      <c r="Z2609" s="4"/>
    </row>
    <row r="2610" spans="1:26" x14ac:dyDescent="0.25">
      <c r="A2610" s="34">
        <v>40</v>
      </c>
      <c r="B2610" s="31">
        <v>41</v>
      </c>
      <c r="C2610" s="4" t="s">
        <v>4904</v>
      </c>
      <c r="D2610" s="4" t="s">
        <v>4905</v>
      </c>
      <c r="E2610" s="4" t="s">
        <v>4831</v>
      </c>
      <c r="F2610" s="4" t="s">
        <v>3636</v>
      </c>
      <c r="G2610" s="4" t="s">
        <v>4906</v>
      </c>
      <c r="H2610" s="4" t="s">
        <v>19</v>
      </c>
      <c r="I2610" s="24">
        <v>750</v>
      </c>
      <c r="J2610" s="24">
        <v>296</v>
      </c>
      <c r="K2610" s="24">
        <v>135</v>
      </c>
      <c r="N2610" s="24">
        <v>2</v>
      </c>
      <c r="O2610" s="24">
        <v>10</v>
      </c>
      <c r="P2610" s="24">
        <v>2</v>
      </c>
      <c r="Q2610" s="24">
        <v>6</v>
      </c>
      <c r="T2610" s="24">
        <v>298.5</v>
      </c>
      <c r="U2610" s="24">
        <v>0.5</v>
      </c>
      <c r="X2610" s="24">
        <f t="shared" si="98"/>
        <v>750</v>
      </c>
      <c r="Y2610" s="8">
        <f t="shared" si="99"/>
        <v>0</v>
      </c>
      <c r="Z2610" s="4"/>
    </row>
    <row r="2611" spans="1:26" x14ac:dyDescent="0.25">
      <c r="A2611" s="34">
        <v>34</v>
      </c>
      <c r="B2611" s="31">
        <v>34</v>
      </c>
      <c r="C2611" s="4" t="s">
        <v>4891</v>
      </c>
      <c r="D2611" s="4" t="s">
        <v>4875</v>
      </c>
      <c r="E2611" s="4" t="s">
        <v>4831</v>
      </c>
      <c r="F2611" s="4" t="s">
        <v>3636</v>
      </c>
      <c r="G2611" s="4" t="s">
        <v>4892</v>
      </c>
      <c r="H2611" s="4" t="s">
        <v>19</v>
      </c>
      <c r="I2611" s="24">
        <v>224</v>
      </c>
      <c r="J2611" s="24">
        <v>0.5</v>
      </c>
      <c r="K2611" s="24">
        <v>20</v>
      </c>
      <c r="P2611" s="24">
        <v>203.5</v>
      </c>
      <c r="X2611" s="24">
        <f t="shared" si="98"/>
        <v>224</v>
      </c>
      <c r="Y2611" s="8">
        <f t="shared" si="99"/>
        <v>0</v>
      </c>
      <c r="Z2611" s="4"/>
    </row>
    <row r="2612" spans="1:26" x14ac:dyDescent="0.25">
      <c r="A2612" s="34">
        <v>33</v>
      </c>
      <c r="B2612" s="31">
        <v>33</v>
      </c>
      <c r="C2612" s="4" t="s">
        <v>4887</v>
      </c>
      <c r="D2612" s="4" t="s">
        <v>4875</v>
      </c>
      <c r="E2612" s="4" t="s">
        <v>4831</v>
      </c>
      <c r="F2612" s="4" t="s">
        <v>3636</v>
      </c>
      <c r="G2612" s="4" t="s">
        <v>4888</v>
      </c>
      <c r="H2612" s="4" t="s">
        <v>4889</v>
      </c>
      <c r="I2612" s="24">
        <v>65</v>
      </c>
      <c r="J2612" s="24">
        <v>37</v>
      </c>
      <c r="K2612" s="24">
        <v>28</v>
      </c>
      <c r="M2612" s="24" t="s">
        <v>4890</v>
      </c>
      <c r="X2612" s="24">
        <f t="shared" si="98"/>
        <v>65</v>
      </c>
      <c r="Y2612" s="8">
        <f t="shared" si="99"/>
        <v>0</v>
      </c>
      <c r="Z2612" s="4"/>
    </row>
    <row r="2613" spans="1:26" x14ac:dyDescent="0.25">
      <c r="A2613" s="34">
        <v>32</v>
      </c>
      <c r="B2613" s="31">
        <v>32</v>
      </c>
      <c r="C2613" s="4" t="s">
        <v>4884</v>
      </c>
      <c r="D2613" s="4" t="s">
        <v>4875</v>
      </c>
      <c r="E2613" s="4" t="s">
        <v>4831</v>
      </c>
      <c r="F2613" s="4" t="s">
        <v>3636</v>
      </c>
      <c r="G2613" s="4" t="s">
        <v>4885</v>
      </c>
      <c r="H2613" s="4" t="s">
        <v>4886</v>
      </c>
      <c r="I2613" s="24">
        <v>126</v>
      </c>
      <c r="J2613" s="24">
        <v>38.4</v>
      </c>
      <c r="K2613" s="24">
        <v>11</v>
      </c>
      <c r="L2613" s="24">
        <v>10.5</v>
      </c>
      <c r="O2613" s="24">
        <v>0.2</v>
      </c>
      <c r="P2613" s="24">
        <v>53.5</v>
      </c>
      <c r="Q2613" s="24">
        <v>2.4</v>
      </c>
      <c r="R2613" s="24">
        <v>2</v>
      </c>
      <c r="T2613" s="24">
        <v>8</v>
      </c>
      <c r="X2613" s="24">
        <f t="shared" si="98"/>
        <v>126</v>
      </c>
      <c r="Y2613" s="8">
        <f t="shared" si="99"/>
        <v>0</v>
      </c>
      <c r="Z2613" s="4"/>
    </row>
    <row r="2614" spans="1:26" x14ac:dyDescent="0.25">
      <c r="A2614" s="34">
        <v>7</v>
      </c>
      <c r="B2614" s="31">
        <v>7</v>
      </c>
      <c r="C2614" s="4" t="s">
        <v>4839</v>
      </c>
      <c r="D2614" s="4" t="s">
        <v>3707</v>
      </c>
      <c r="E2614" s="4" t="s">
        <v>4831</v>
      </c>
      <c r="F2614" s="4" t="s">
        <v>3636</v>
      </c>
      <c r="G2614" s="4" t="s">
        <v>4840</v>
      </c>
      <c r="H2614" s="4" t="s">
        <v>4841</v>
      </c>
      <c r="I2614" s="24">
        <v>562.29999999999995</v>
      </c>
      <c r="O2614" s="24">
        <v>1.1000000000000001</v>
      </c>
      <c r="Q2614" s="24">
        <v>37</v>
      </c>
      <c r="R2614" s="24">
        <v>5</v>
      </c>
      <c r="T2614" s="24">
        <v>515.20000000000005</v>
      </c>
      <c r="U2614" s="24">
        <v>4</v>
      </c>
      <c r="X2614" s="24">
        <f t="shared" si="98"/>
        <v>562.30000000000007</v>
      </c>
      <c r="Y2614" s="8">
        <f t="shared" si="99"/>
        <v>0</v>
      </c>
      <c r="Z2614" s="4"/>
    </row>
    <row r="2615" spans="1:26" ht="30" x14ac:dyDescent="0.25">
      <c r="A2615" s="34">
        <v>4</v>
      </c>
      <c r="B2615" s="31">
        <v>4</v>
      </c>
      <c r="C2615" s="4" t="s">
        <v>4836</v>
      </c>
      <c r="D2615" s="4" t="s">
        <v>4470</v>
      </c>
      <c r="E2615" s="4" t="s">
        <v>4831</v>
      </c>
      <c r="F2615" s="4" t="s">
        <v>3636</v>
      </c>
      <c r="G2615" s="5" t="s">
        <v>4837</v>
      </c>
      <c r="H2615" s="16" t="s">
        <v>245</v>
      </c>
      <c r="I2615" s="24">
        <v>302.39999999999998</v>
      </c>
      <c r="J2615" s="24">
        <v>228</v>
      </c>
      <c r="K2615" s="24">
        <v>33</v>
      </c>
      <c r="O2615" s="24">
        <v>3</v>
      </c>
      <c r="Q2615" s="24">
        <v>1</v>
      </c>
      <c r="R2615" s="24">
        <v>13.4</v>
      </c>
      <c r="T2615" s="24">
        <v>13</v>
      </c>
      <c r="W2615" s="24">
        <v>11</v>
      </c>
      <c r="X2615" s="24">
        <f t="shared" si="98"/>
        <v>302.39999999999998</v>
      </c>
      <c r="Y2615" s="8">
        <f t="shared" si="99"/>
        <v>0</v>
      </c>
      <c r="Z2615" s="4"/>
    </row>
    <row r="2616" spans="1:26" x14ac:dyDescent="0.25">
      <c r="A2616" s="34">
        <v>27</v>
      </c>
      <c r="B2616" s="31">
        <v>27</v>
      </c>
      <c r="C2616" s="4" t="s">
        <v>4875</v>
      </c>
      <c r="D2616" s="4" t="s">
        <v>4875</v>
      </c>
      <c r="E2616" s="4" t="s">
        <v>4831</v>
      </c>
      <c r="F2616" s="4" t="s">
        <v>3636</v>
      </c>
      <c r="G2616" s="4" t="s">
        <v>4876</v>
      </c>
      <c r="H2616" s="4" t="s">
        <v>265</v>
      </c>
      <c r="I2616" s="24">
        <v>286</v>
      </c>
      <c r="J2616" s="24">
        <v>8</v>
      </c>
      <c r="N2616" s="24">
        <v>1.3</v>
      </c>
      <c r="Q2616" s="24">
        <v>278</v>
      </c>
      <c r="X2616" s="24">
        <f t="shared" si="98"/>
        <v>287.3</v>
      </c>
      <c r="Y2616" s="8">
        <f t="shared" si="99"/>
        <v>-1.3000000000000114</v>
      </c>
      <c r="Z2616" s="4"/>
    </row>
    <row r="2617" spans="1:26" x14ac:dyDescent="0.25">
      <c r="A2617" s="34">
        <v>9</v>
      </c>
      <c r="B2617" s="31">
        <v>9</v>
      </c>
      <c r="C2617" s="4" t="s">
        <v>4843</v>
      </c>
      <c r="D2617" s="4" t="s">
        <v>4844</v>
      </c>
      <c r="E2617" s="4" t="s">
        <v>4831</v>
      </c>
      <c r="F2617" s="4" t="s">
        <v>3636</v>
      </c>
      <c r="G2617" s="4" t="s">
        <v>4845</v>
      </c>
      <c r="H2617" s="4" t="s">
        <v>198</v>
      </c>
      <c r="I2617" s="24">
        <v>134.4</v>
      </c>
      <c r="J2617" s="24">
        <v>22</v>
      </c>
      <c r="K2617" s="24">
        <v>2</v>
      </c>
      <c r="L2617" s="24">
        <v>10</v>
      </c>
      <c r="O2617" s="24">
        <v>0.4</v>
      </c>
      <c r="T2617" s="24">
        <v>100</v>
      </c>
      <c r="X2617" s="24">
        <f t="shared" si="98"/>
        <v>134.4</v>
      </c>
      <c r="Y2617" s="8">
        <f t="shared" si="99"/>
        <v>0</v>
      </c>
      <c r="Z2617" s="4"/>
    </row>
    <row r="2618" spans="1:26" x14ac:dyDescent="0.25">
      <c r="A2618" s="34">
        <v>15</v>
      </c>
      <c r="B2618" s="31">
        <v>15</v>
      </c>
      <c r="C2618" s="4" t="s">
        <v>4024</v>
      </c>
      <c r="D2618" s="4" t="s">
        <v>4856</v>
      </c>
      <c r="E2618" s="4" t="s">
        <v>4831</v>
      </c>
      <c r="F2618" s="4" t="s">
        <v>3636</v>
      </c>
      <c r="G2618" s="4" t="s">
        <v>45</v>
      </c>
      <c r="H2618" s="4"/>
      <c r="I2618" s="24">
        <v>206</v>
      </c>
      <c r="P2618" s="24">
        <v>177</v>
      </c>
      <c r="Q2618" s="24">
        <v>29</v>
      </c>
      <c r="V2618" s="38"/>
      <c r="X2618" s="24">
        <f t="shared" si="98"/>
        <v>206</v>
      </c>
      <c r="Y2618" s="8">
        <f t="shared" si="99"/>
        <v>0</v>
      </c>
      <c r="Z2618" s="11"/>
    </row>
    <row r="2619" spans="1:26" x14ac:dyDescent="0.25">
      <c r="A2619" s="34">
        <v>16</v>
      </c>
      <c r="B2619" s="31">
        <v>16</v>
      </c>
      <c r="C2619" s="4" t="s">
        <v>4857</v>
      </c>
      <c r="D2619" s="4" t="s">
        <v>4856</v>
      </c>
      <c r="E2619" s="4" t="s">
        <v>4831</v>
      </c>
      <c r="F2619" s="4" t="s">
        <v>3636</v>
      </c>
      <c r="G2619" s="4" t="s">
        <v>45</v>
      </c>
      <c r="H2619" s="4"/>
      <c r="I2619" s="24">
        <v>191.4</v>
      </c>
      <c r="J2619" s="24">
        <v>84</v>
      </c>
      <c r="K2619" s="24">
        <v>23.6</v>
      </c>
      <c r="L2619" s="24">
        <v>74</v>
      </c>
      <c r="O2619" s="24">
        <v>2.5</v>
      </c>
      <c r="Q2619" s="24">
        <v>6.8</v>
      </c>
      <c r="R2619" s="24">
        <v>0.5</v>
      </c>
      <c r="X2619" s="24">
        <f t="shared" si="98"/>
        <v>191.4</v>
      </c>
      <c r="Y2619" s="8">
        <f t="shared" si="99"/>
        <v>0</v>
      </c>
      <c r="Z2619" s="4"/>
    </row>
    <row r="2620" spans="1:26" x14ac:dyDescent="0.25">
      <c r="A2620" s="34">
        <v>18</v>
      </c>
      <c r="B2620" s="31">
        <v>18</v>
      </c>
      <c r="C2620" s="4" t="s">
        <v>4859</v>
      </c>
      <c r="D2620" s="4" t="s">
        <v>4859</v>
      </c>
      <c r="E2620" s="4" t="s">
        <v>4831</v>
      </c>
      <c r="F2620" s="4" t="s">
        <v>3636</v>
      </c>
      <c r="G2620" s="4" t="s">
        <v>45</v>
      </c>
      <c r="H2620" s="4"/>
      <c r="I2620" s="24">
        <v>334</v>
      </c>
      <c r="J2620" s="24">
        <v>90.5</v>
      </c>
      <c r="K2620" s="24">
        <v>30</v>
      </c>
      <c r="L2620" s="24">
        <v>27.7</v>
      </c>
      <c r="O2620" s="24">
        <v>2</v>
      </c>
      <c r="P2620" s="24">
        <v>139.5</v>
      </c>
      <c r="Q2620" s="24">
        <v>35.700000000000003</v>
      </c>
      <c r="R2620" s="24">
        <v>6.1</v>
      </c>
      <c r="X2620" s="24">
        <f t="shared" si="98"/>
        <v>331.5</v>
      </c>
      <c r="Y2620" s="8">
        <f t="shared" si="99"/>
        <v>2.5</v>
      </c>
      <c r="Z2620" s="4"/>
    </row>
    <row r="2621" spans="1:26" x14ac:dyDescent="0.25">
      <c r="A2621" s="34">
        <v>19</v>
      </c>
      <c r="B2621" s="31">
        <v>19</v>
      </c>
      <c r="C2621" s="4" t="s">
        <v>2448</v>
      </c>
      <c r="D2621" s="4" t="s">
        <v>4861</v>
      </c>
      <c r="E2621" s="4" t="s">
        <v>4831</v>
      </c>
      <c r="F2621" s="4" t="s">
        <v>3636</v>
      </c>
      <c r="G2621" s="4" t="s">
        <v>45</v>
      </c>
      <c r="H2621" s="4"/>
      <c r="I2621" s="24">
        <v>809.5</v>
      </c>
      <c r="J2621" s="24">
        <v>134</v>
      </c>
      <c r="K2621" s="24">
        <v>22</v>
      </c>
      <c r="L2621" s="24">
        <v>34</v>
      </c>
      <c r="M2621" s="24">
        <v>1.8</v>
      </c>
      <c r="O2621" s="24">
        <v>1.2</v>
      </c>
      <c r="P2621" s="24">
        <v>556.5</v>
      </c>
      <c r="Q2621" s="24">
        <v>59</v>
      </c>
      <c r="R2621" s="24">
        <v>1</v>
      </c>
      <c r="X2621" s="24">
        <f t="shared" si="98"/>
        <v>809.5</v>
      </c>
      <c r="Y2621" s="8">
        <f t="shared" si="99"/>
        <v>0</v>
      </c>
      <c r="Z2621" s="4"/>
    </row>
    <row r="2622" spans="1:26" x14ac:dyDescent="0.25">
      <c r="A2622" s="34">
        <v>20</v>
      </c>
      <c r="B2622" s="31">
        <v>20</v>
      </c>
      <c r="C2622" s="4" t="s">
        <v>3769</v>
      </c>
      <c r="D2622" s="4" t="s">
        <v>4861</v>
      </c>
      <c r="E2622" s="4" t="s">
        <v>4831</v>
      </c>
      <c r="F2622" s="4" t="s">
        <v>3636</v>
      </c>
      <c r="G2622" s="4" t="s">
        <v>45</v>
      </c>
      <c r="H2622" s="4"/>
      <c r="I2622" s="24">
        <v>425.9</v>
      </c>
      <c r="J2622" s="24">
        <v>113.2</v>
      </c>
      <c r="K2622" s="24">
        <v>75.599999999999994</v>
      </c>
      <c r="L2622" s="24">
        <v>42.2</v>
      </c>
      <c r="M2622" s="24">
        <v>0.5</v>
      </c>
      <c r="N2622" s="24">
        <v>0.5</v>
      </c>
      <c r="O2622" s="24">
        <v>1.8</v>
      </c>
      <c r="P2622" s="24">
        <v>169</v>
      </c>
      <c r="Q2622" s="24">
        <v>22.6</v>
      </c>
      <c r="R2622" s="24">
        <v>1</v>
      </c>
      <c r="X2622" s="24">
        <f t="shared" si="98"/>
        <v>426.40000000000003</v>
      </c>
      <c r="Y2622" s="8">
        <f t="shared" si="99"/>
        <v>-0.50000000000005684</v>
      </c>
      <c r="Z2622" s="4"/>
    </row>
    <row r="2623" spans="1:26" x14ac:dyDescent="0.25">
      <c r="A2623" s="34">
        <v>37</v>
      </c>
      <c r="B2623" s="31">
        <v>38</v>
      </c>
      <c r="C2623" s="4" t="s">
        <v>4898</v>
      </c>
      <c r="D2623" s="4" t="s">
        <v>4896</v>
      </c>
      <c r="E2623" s="4" t="s">
        <v>4831</v>
      </c>
      <c r="F2623" s="4" t="s">
        <v>3636</v>
      </c>
      <c r="G2623" s="4" t="s">
        <v>45</v>
      </c>
      <c r="H2623" s="4"/>
      <c r="I2623" s="24">
        <v>700</v>
      </c>
      <c r="J2623" s="24">
        <v>105</v>
      </c>
      <c r="K2623" s="24">
        <v>595</v>
      </c>
      <c r="X2623" s="24">
        <f t="shared" si="98"/>
        <v>700</v>
      </c>
      <c r="Y2623" s="8">
        <f t="shared" si="99"/>
        <v>0</v>
      </c>
      <c r="Z2623" s="4"/>
    </row>
    <row r="2624" spans="1:26" ht="60" x14ac:dyDescent="0.25">
      <c r="A2624" s="34">
        <v>38</v>
      </c>
      <c r="B2624" s="31">
        <v>39</v>
      </c>
      <c r="C2624" s="4" t="s">
        <v>4899</v>
      </c>
      <c r="D2624" s="4" t="s">
        <v>4896</v>
      </c>
      <c r="E2624" s="4" t="s">
        <v>4831</v>
      </c>
      <c r="F2624" s="4" t="s">
        <v>3636</v>
      </c>
      <c r="G2624" s="5" t="s">
        <v>15273</v>
      </c>
      <c r="H2624" s="14" t="s">
        <v>4900</v>
      </c>
      <c r="I2624" s="24">
        <v>926</v>
      </c>
      <c r="J2624" s="24">
        <v>66</v>
      </c>
      <c r="K2624" s="24">
        <v>55</v>
      </c>
      <c r="O2624" s="24">
        <v>9</v>
      </c>
      <c r="Q2624" s="24">
        <v>6</v>
      </c>
      <c r="R2624" s="24">
        <v>725</v>
      </c>
      <c r="T2624" s="24">
        <v>65</v>
      </c>
      <c r="X2624" s="24">
        <f t="shared" si="98"/>
        <v>926</v>
      </c>
      <c r="Y2624" s="8">
        <f t="shared" si="99"/>
        <v>0</v>
      </c>
      <c r="Z2624" s="4"/>
    </row>
    <row r="2625" spans="1:26" ht="30" x14ac:dyDescent="0.25">
      <c r="A2625" s="34">
        <v>41</v>
      </c>
      <c r="B2625" s="31">
        <v>42</v>
      </c>
      <c r="C2625" s="4" t="s">
        <v>4907</v>
      </c>
      <c r="D2625" s="4" t="s">
        <v>4905</v>
      </c>
      <c r="E2625" s="4" t="s">
        <v>4831</v>
      </c>
      <c r="F2625" s="4" t="s">
        <v>3636</v>
      </c>
      <c r="G2625" s="4" t="s">
        <v>4908</v>
      </c>
      <c r="H2625" s="5" t="s">
        <v>4909</v>
      </c>
      <c r="I2625" s="24">
        <v>422.1</v>
      </c>
      <c r="J2625" s="24">
        <v>261.5</v>
      </c>
      <c r="K2625" s="24">
        <v>95.4</v>
      </c>
      <c r="L2625" s="24">
        <v>7</v>
      </c>
      <c r="M2625" s="24">
        <v>6.5</v>
      </c>
      <c r="O2625" s="24">
        <v>6</v>
      </c>
      <c r="P2625" s="24">
        <v>26</v>
      </c>
      <c r="R2625" s="24">
        <v>5</v>
      </c>
      <c r="S2625" s="24">
        <v>3.5</v>
      </c>
      <c r="T2625" s="24">
        <v>7</v>
      </c>
      <c r="U2625" s="24">
        <v>4.2</v>
      </c>
      <c r="X2625" s="24">
        <f t="shared" si="98"/>
        <v>422.09999999999997</v>
      </c>
      <c r="Y2625" s="8">
        <f t="shared" si="99"/>
        <v>0</v>
      </c>
      <c r="Z2625" s="4"/>
    </row>
    <row r="2626" spans="1:26" x14ac:dyDescent="0.25">
      <c r="A2626" s="34">
        <v>6</v>
      </c>
      <c r="B2626" s="31">
        <v>6</v>
      </c>
      <c r="C2626" s="4" t="s">
        <v>1692</v>
      </c>
      <c r="D2626" s="4" t="s">
        <v>4470</v>
      </c>
      <c r="E2626" s="4" t="s">
        <v>4831</v>
      </c>
      <c r="F2626" s="4" t="s">
        <v>3636</v>
      </c>
      <c r="G2626" s="4" t="s">
        <v>15274</v>
      </c>
      <c r="H2626" s="16" t="s">
        <v>441</v>
      </c>
      <c r="I2626" s="24">
        <v>57.4</v>
      </c>
      <c r="J2626" s="24">
        <v>50.2</v>
      </c>
      <c r="O2626" s="24">
        <v>0.5</v>
      </c>
      <c r="R2626" s="24">
        <v>1.3</v>
      </c>
      <c r="W2626" s="24">
        <v>5.4</v>
      </c>
      <c r="X2626" s="24">
        <f t="shared" si="98"/>
        <v>57.4</v>
      </c>
      <c r="Y2626" s="8">
        <f t="shared" si="99"/>
        <v>0</v>
      </c>
      <c r="Z2626" s="4"/>
    </row>
    <row r="2627" spans="1:26" x14ac:dyDescent="0.25">
      <c r="A2627" s="34">
        <v>10</v>
      </c>
      <c r="B2627" s="31">
        <v>10</v>
      </c>
      <c r="C2627" s="4" t="s">
        <v>4846</v>
      </c>
      <c r="D2627" s="4" t="s">
        <v>4847</v>
      </c>
      <c r="E2627" s="4" t="s">
        <v>4831</v>
      </c>
      <c r="F2627" s="4" t="s">
        <v>3636</v>
      </c>
      <c r="G2627" s="4" t="s">
        <v>4848</v>
      </c>
      <c r="H2627" s="4" t="s">
        <v>19</v>
      </c>
      <c r="I2627" s="24">
        <v>150</v>
      </c>
      <c r="J2627" s="24">
        <v>30</v>
      </c>
      <c r="K2627" s="24">
        <v>40</v>
      </c>
      <c r="O2627" s="24">
        <v>2</v>
      </c>
      <c r="Q2627" s="24">
        <v>33</v>
      </c>
      <c r="R2627" s="24">
        <v>3</v>
      </c>
      <c r="S2627" s="24">
        <v>2</v>
      </c>
      <c r="T2627" s="24">
        <v>40</v>
      </c>
      <c r="X2627" s="24">
        <f t="shared" si="98"/>
        <v>150</v>
      </c>
      <c r="Y2627" s="8">
        <f t="shared" si="99"/>
        <v>0</v>
      </c>
      <c r="Z2627" s="4"/>
    </row>
    <row r="2628" spans="1:26" x14ac:dyDescent="0.25">
      <c r="A2628" s="34">
        <v>39</v>
      </c>
      <c r="B2628" s="31">
        <v>40</v>
      </c>
      <c r="C2628" s="4" t="s">
        <v>4901</v>
      </c>
      <c r="D2628" s="4" t="s">
        <v>4896</v>
      </c>
      <c r="E2628" s="4" t="s">
        <v>4831</v>
      </c>
      <c r="F2628" s="4" t="s">
        <v>3636</v>
      </c>
      <c r="G2628" s="4" t="s">
        <v>4902</v>
      </c>
      <c r="H2628" s="4" t="s">
        <v>4903</v>
      </c>
      <c r="I2628" s="24">
        <v>93.1</v>
      </c>
      <c r="J2628" s="24">
        <v>62.6</v>
      </c>
      <c r="K2628" s="24">
        <v>2</v>
      </c>
      <c r="L2628" s="24">
        <v>3</v>
      </c>
      <c r="P2628" s="24">
        <v>0.5</v>
      </c>
      <c r="Q2628" s="24">
        <v>1.5</v>
      </c>
      <c r="R2628" s="24">
        <v>1.5</v>
      </c>
      <c r="T2628" s="24">
        <v>5</v>
      </c>
      <c r="U2628" s="24">
        <v>17</v>
      </c>
      <c r="X2628" s="24">
        <f t="shared" si="98"/>
        <v>93.1</v>
      </c>
      <c r="Y2628" s="8">
        <f t="shared" si="99"/>
        <v>0</v>
      </c>
      <c r="Z2628" s="4"/>
    </row>
    <row r="2629" spans="1:26" ht="30" x14ac:dyDescent="0.25">
      <c r="A2629" s="34">
        <v>25</v>
      </c>
      <c r="B2629" s="31">
        <v>25</v>
      </c>
      <c r="C2629" s="4" t="s">
        <v>4870</v>
      </c>
      <c r="D2629" s="4" t="s">
        <v>4863</v>
      </c>
      <c r="E2629" s="4" t="s">
        <v>4831</v>
      </c>
      <c r="F2629" s="4" t="s">
        <v>3636</v>
      </c>
      <c r="G2629" s="4" t="s">
        <v>4871</v>
      </c>
      <c r="H2629" s="5" t="s">
        <v>4872</v>
      </c>
      <c r="I2629" s="24">
        <v>87</v>
      </c>
      <c r="J2629" s="24">
        <v>33</v>
      </c>
      <c r="L2629" s="24">
        <v>5</v>
      </c>
      <c r="O2629" s="24">
        <v>1.5</v>
      </c>
      <c r="P2629" s="24">
        <v>10</v>
      </c>
      <c r="Q2629" s="24">
        <v>0.5</v>
      </c>
      <c r="R2629" s="24">
        <v>3</v>
      </c>
      <c r="S2629" s="24">
        <v>1</v>
      </c>
      <c r="T2629" s="24">
        <v>31</v>
      </c>
      <c r="X2629" s="24">
        <f t="shared" si="98"/>
        <v>85</v>
      </c>
      <c r="Y2629" s="8">
        <f t="shared" si="99"/>
        <v>2</v>
      </c>
      <c r="Z2629" s="4"/>
    </row>
    <row r="2630" spans="1:26" x14ac:dyDescent="0.25">
      <c r="A2630" s="34">
        <v>8</v>
      </c>
      <c r="B2630" s="31">
        <v>8</v>
      </c>
      <c r="C2630" s="4" t="s">
        <v>2973</v>
      </c>
      <c r="D2630" s="4" t="s">
        <v>3707</v>
      </c>
      <c r="E2630" s="4" t="s">
        <v>4831</v>
      </c>
      <c r="F2630" s="4" t="s">
        <v>3636</v>
      </c>
      <c r="G2630" s="4" t="s">
        <v>4842</v>
      </c>
      <c r="H2630" s="4" t="s">
        <v>3706</v>
      </c>
      <c r="I2630" s="24">
        <v>146</v>
      </c>
      <c r="J2630" s="24">
        <v>22</v>
      </c>
      <c r="R2630" s="24">
        <v>3</v>
      </c>
      <c r="T2630" s="24">
        <v>121</v>
      </c>
      <c r="X2630" s="24">
        <f t="shared" si="98"/>
        <v>146</v>
      </c>
      <c r="Y2630" s="8">
        <f t="shared" si="99"/>
        <v>0</v>
      </c>
      <c r="Z2630" s="4"/>
    </row>
    <row r="2631" spans="1:26" x14ac:dyDescent="0.25">
      <c r="A2631" s="34">
        <v>46</v>
      </c>
      <c r="B2631" s="31">
        <v>47</v>
      </c>
      <c r="C2631" s="4" t="s">
        <v>4915</v>
      </c>
      <c r="D2631" s="4" t="s">
        <v>4905</v>
      </c>
      <c r="E2631" s="4" t="s">
        <v>4831</v>
      </c>
      <c r="F2631" s="4" t="s">
        <v>3636</v>
      </c>
      <c r="G2631" s="4" t="s">
        <v>4916</v>
      </c>
      <c r="H2631" s="4" t="s">
        <v>3243</v>
      </c>
      <c r="I2631" s="24">
        <v>140.5</v>
      </c>
      <c r="L2631" s="24">
        <v>140.5</v>
      </c>
      <c r="X2631" s="24">
        <f t="shared" si="98"/>
        <v>140.5</v>
      </c>
      <c r="Y2631" s="8">
        <f t="shared" si="99"/>
        <v>0</v>
      </c>
      <c r="Z2631" s="4"/>
    </row>
    <row r="2632" spans="1:26" x14ac:dyDescent="0.25">
      <c r="A2632" s="34">
        <v>5</v>
      </c>
      <c r="B2632" s="31">
        <v>5</v>
      </c>
      <c r="C2632" s="4" t="s">
        <v>4838</v>
      </c>
      <c r="D2632" s="4" t="s">
        <v>4470</v>
      </c>
      <c r="E2632" s="4" t="s">
        <v>4831</v>
      </c>
      <c r="F2632" s="4" t="s">
        <v>3636</v>
      </c>
      <c r="G2632" s="4" t="s">
        <v>15275</v>
      </c>
      <c r="H2632" s="4" t="s">
        <v>2500</v>
      </c>
      <c r="I2632" s="24">
        <v>244.5</v>
      </c>
      <c r="J2632" s="24">
        <v>169</v>
      </c>
      <c r="K2632" s="24">
        <v>2</v>
      </c>
      <c r="M2632" s="24">
        <v>1.5</v>
      </c>
      <c r="O2632" s="24">
        <v>2</v>
      </c>
      <c r="Q2632" s="24">
        <v>5</v>
      </c>
      <c r="R2632" s="24">
        <v>6</v>
      </c>
      <c r="T2632" s="24">
        <v>50</v>
      </c>
      <c r="W2632" s="24">
        <v>9</v>
      </c>
      <c r="X2632" s="24">
        <f t="shared" si="98"/>
        <v>244.5</v>
      </c>
      <c r="Y2632" s="8">
        <f t="shared" si="99"/>
        <v>0</v>
      </c>
      <c r="Z2632" s="4"/>
    </row>
    <row r="2633" spans="1:26" x14ac:dyDescent="0.25">
      <c r="A2633" s="34">
        <v>21</v>
      </c>
      <c r="B2633" s="31">
        <v>21</v>
      </c>
      <c r="C2633" s="4" t="s">
        <v>4862</v>
      </c>
      <c r="D2633" s="4" t="s">
        <v>4863</v>
      </c>
      <c r="E2633" s="4" t="s">
        <v>4831</v>
      </c>
      <c r="F2633" s="4" t="s">
        <v>3636</v>
      </c>
      <c r="G2633" s="4" t="s">
        <v>325</v>
      </c>
      <c r="H2633" s="4" t="s">
        <v>154</v>
      </c>
      <c r="I2633" s="24">
        <v>880</v>
      </c>
      <c r="J2633" s="24">
        <v>160</v>
      </c>
      <c r="K2633" s="24">
        <v>22</v>
      </c>
      <c r="N2633" s="24">
        <v>3</v>
      </c>
      <c r="O2633" s="24">
        <v>4</v>
      </c>
      <c r="P2633" s="24">
        <v>288.5</v>
      </c>
      <c r="Q2633" s="24">
        <v>114</v>
      </c>
      <c r="R2633" s="24">
        <v>10</v>
      </c>
      <c r="S2633" s="24">
        <v>4</v>
      </c>
      <c r="T2633" s="24">
        <v>276</v>
      </c>
      <c r="U2633" s="24">
        <v>1</v>
      </c>
      <c r="X2633" s="24">
        <f t="shared" si="98"/>
        <v>882.5</v>
      </c>
      <c r="Y2633" s="8">
        <f t="shared" si="99"/>
        <v>-2.5</v>
      </c>
      <c r="Z2633" s="4"/>
    </row>
    <row r="2634" spans="1:26" x14ac:dyDescent="0.25">
      <c r="A2634" s="34">
        <v>11</v>
      </c>
      <c r="B2634" s="31">
        <v>11</v>
      </c>
      <c r="C2634" s="4" t="s">
        <v>4849</v>
      </c>
      <c r="D2634" s="4" t="s">
        <v>4850</v>
      </c>
      <c r="E2634" s="4" t="s">
        <v>4831</v>
      </c>
      <c r="F2634" s="4" t="s">
        <v>3636</v>
      </c>
      <c r="G2634" s="4" t="s">
        <v>1739</v>
      </c>
      <c r="H2634" s="4" t="s">
        <v>103</v>
      </c>
      <c r="I2634" s="24">
        <v>6803.2</v>
      </c>
      <c r="J2634" s="24">
        <v>324</v>
      </c>
      <c r="K2634" s="24">
        <v>220</v>
      </c>
      <c r="L2634" s="24">
        <v>80</v>
      </c>
      <c r="O2634" s="24">
        <v>7.9</v>
      </c>
      <c r="P2634" s="24">
        <v>30</v>
      </c>
      <c r="Q2634" s="24">
        <v>330</v>
      </c>
      <c r="R2634" s="24">
        <v>14</v>
      </c>
      <c r="S2634" s="24">
        <v>2</v>
      </c>
      <c r="T2634" s="24">
        <v>5795.3</v>
      </c>
      <c r="X2634" s="24">
        <f t="shared" si="98"/>
        <v>6803.2</v>
      </c>
      <c r="Y2634" s="8">
        <f t="shared" si="99"/>
        <v>0</v>
      </c>
      <c r="Z2634" s="4"/>
    </row>
    <row r="2635" spans="1:26" x14ac:dyDescent="0.25">
      <c r="A2635" s="34">
        <v>12</v>
      </c>
      <c r="B2635" s="31">
        <v>12</v>
      </c>
      <c r="C2635" s="4" t="s">
        <v>4851</v>
      </c>
      <c r="D2635" s="4" t="s">
        <v>4850</v>
      </c>
      <c r="E2635" s="4" t="s">
        <v>4831</v>
      </c>
      <c r="F2635" s="4" t="s">
        <v>3636</v>
      </c>
      <c r="G2635" s="4" t="s">
        <v>1739</v>
      </c>
      <c r="H2635" s="4" t="s">
        <v>103</v>
      </c>
      <c r="I2635" s="24">
        <v>294.60000000000002</v>
      </c>
      <c r="J2635" s="24">
        <v>170.6</v>
      </c>
      <c r="K2635" s="24">
        <v>92</v>
      </c>
      <c r="L2635" s="24">
        <v>20</v>
      </c>
      <c r="O2635" s="24">
        <v>3</v>
      </c>
      <c r="R2635" s="24">
        <v>9</v>
      </c>
      <c r="X2635" s="24">
        <f t="shared" si="98"/>
        <v>294.60000000000002</v>
      </c>
      <c r="Y2635" s="8">
        <f t="shared" si="99"/>
        <v>0</v>
      </c>
      <c r="Z2635" s="4"/>
    </row>
    <row r="2636" spans="1:26" x14ac:dyDescent="0.25">
      <c r="A2636" s="34">
        <v>13</v>
      </c>
      <c r="B2636" s="31">
        <v>13</v>
      </c>
      <c r="C2636" s="4" t="s">
        <v>4852</v>
      </c>
      <c r="D2636" s="4" t="s">
        <v>4850</v>
      </c>
      <c r="E2636" s="4" t="s">
        <v>4831</v>
      </c>
      <c r="F2636" s="4" t="s">
        <v>3636</v>
      </c>
      <c r="G2636" s="4" t="s">
        <v>1739</v>
      </c>
      <c r="H2636" s="4" t="s">
        <v>103</v>
      </c>
      <c r="I2636" s="24">
        <v>757.3</v>
      </c>
      <c r="J2636" s="24">
        <v>111.3</v>
      </c>
      <c r="K2636" s="24">
        <v>108</v>
      </c>
      <c r="O2636" s="24">
        <v>2</v>
      </c>
      <c r="Q2636" s="24">
        <v>14.5</v>
      </c>
      <c r="R2636" s="24">
        <v>4</v>
      </c>
      <c r="S2636" s="24">
        <v>3</v>
      </c>
      <c r="T2636" s="24">
        <v>514.5</v>
      </c>
      <c r="X2636" s="24">
        <f t="shared" si="98"/>
        <v>757.3</v>
      </c>
      <c r="Y2636" s="8">
        <f t="shared" si="99"/>
        <v>0</v>
      </c>
      <c r="Z2636" s="4"/>
    </row>
    <row r="2637" spans="1:26" x14ac:dyDescent="0.25">
      <c r="A2637" s="34">
        <v>26</v>
      </c>
      <c r="B2637" s="31">
        <v>26</v>
      </c>
      <c r="C2637" s="4" t="s">
        <v>4873</v>
      </c>
      <c r="D2637" s="4" t="s">
        <v>4863</v>
      </c>
      <c r="E2637" s="4" t="s">
        <v>4831</v>
      </c>
      <c r="F2637" s="4" t="s">
        <v>3636</v>
      </c>
      <c r="G2637" s="4" t="s">
        <v>4874</v>
      </c>
      <c r="H2637" s="4" t="s">
        <v>471</v>
      </c>
      <c r="I2637" s="24">
        <v>92.2</v>
      </c>
      <c r="J2637" s="24">
        <v>12.6</v>
      </c>
      <c r="K2637" s="24">
        <v>2.2000000000000002</v>
      </c>
      <c r="L2637" s="24">
        <v>18.3</v>
      </c>
      <c r="Q2637" s="24">
        <v>59.1</v>
      </c>
      <c r="X2637" s="24">
        <f t="shared" si="98"/>
        <v>92.2</v>
      </c>
      <c r="Y2637" s="8">
        <f t="shared" si="99"/>
        <v>0</v>
      </c>
      <c r="Z2637" s="4"/>
    </row>
    <row r="2638" spans="1:26" x14ac:dyDescent="0.25">
      <c r="A2638" s="34">
        <v>24</v>
      </c>
      <c r="B2638" s="31">
        <v>24</v>
      </c>
      <c r="C2638" s="4" t="s">
        <v>4955</v>
      </c>
      <c r="D2638" s="4" t="s">
        <v>4954</v>
      </c>
      <c r="E2638" s="4" t="s">
        <v>4918</v>
      </c>
      <c r="F2638" s="4" t="s">
        <v>3636</v>
      </c>
      <c r="G2638" s="4" t="s">
        <v>2418</v>
      </c>
      <c r="H2638" s="4" t="s">
        <v>13</v>
      </c>
      <c r="I2638" s="24">
        <v>65.3</v>
      </c>
      <c r="J2638" s="24">
        <v>54.6</v>
      </c>
      <c r="K2638" s="24">
        <v>4.5</v>
      </c>
      <c r="O2638" s="24">
        <v>2</v>
      </c>
      <c r="Q2638" s="24">
        <v>2.9</v>
      </c>
      <c r="R2638" s="24">
        <v>1.2</v>
      </c>
      <c r="S2638" s="24">
        <v>0.1</v>
      </c>
      <c r="X2638" s="24">
        <f t="shared" si="98"/>
        <v>65.3</v>
      </c>
      <c r="Y2638" s="8">
        <f t="shared" si="99"/>
        <v>0</v>
      </c>
      <c r="Z2638" s="4"/>
    </row>
    <row r="2639" spans="1:26" x14ac:dyDescent="0.25">
      <c r="A2639" s="34">
        <v>6</v>
      </c>
      <c r="B2639" s="31">
        <v>6</v>
      </c>
      <c r="C2639" s="4" t="s">
        <v>4926</v>
      </c>
      <c r="D2639" s="4" t="s">
        <v>4924</v>
      </c>
      <c r="E2639" s="4" t="s">
        <v>4918</v>
      </c>
      <c r="F2639" s="4" t="s">
        <v>3636</v>
      </c>
      <c r="G2639" s="4" t="s">
        <v>4927</v>
      </c>
      <c r="H2639" s="4" t="s">
        <v>198</v>
      </c>
      <c r="I2639" s="24">
        <v>75.599999999999994</v>
      </c>
      <c r="J2639" s="24">
        <v>54.2</v>
      </c>
      <c r="N2639" s="24">
        <v>0.4</v>
      </c>
      <c r="O2639" s="24">
        <v>2.6</v>
      </c>
      <c r="Q2639" s="24">
        <v>0.7</v>
      </c>
      <c r="R2639" s="24">
        <v>1.1000000000000001</v>
      </c>
      <c r="S2639" s="24">
        <v>1.1000000000000001</v>
      </c>
      <c r="T2639" s="24">
        <v>15.5</v>
      </c>
      <c r="X2639" s="24">
        <f t="shared" si="98"/>
        <v>75.600000000000009</v>
      </c>
      <c r="Y2639" s="8">
        <f t="shared" si="99"/>
        <v>0</v>
      </c>
      <c r="Z2639" s="4"/>
    </row>
    <row r="2640" spans="1:26" x14ac:dyDescent="0.25">
      <c r="A2640" s="34">
        <v>30</v>
      </c>
      <c r="B2640" s="31">
        <v>30</v>
      </c>
      <c r="C2640" s="4" t="s">
        <v>4965</v>
      </c>
      <c r="D2640" s="4" t="s">
        <v>4924</v>
      </c>
      <c r="E2640" s="4" t="s">
        <v>4918</v>
      </c>
      <c r="F2640" s="4" t="s">
        <v>3636</v>
      </c>
      <c r="G2640" s="4" t="s">
        <v>15276</v>
      </c>
      <c r="H2640" s="4" t="s">
        <v>198</v>
      </c>
      <c r="I2640" s="24">
        <v>167.1</v>
      </c>
      <c r="J2640" s="24">
        <v>112.5</v>
      </c>
      <c r="K2640" s="24">
        <v>33.5</v>
      </c>
      <c r="M2640" s="24">
        <v>0.5</v>
      </c>
      <c r="O2640" s="24">
        <v>2</v>
      </c>
      <c r="R2640" s="24">
        <v>1.8</v>
      </c>
      <c r="T2640" s="24">
        <v>16.8</v>
      </c>
      <c r="X2640" s="24">
        <f t="shared" si="98"/>
        <v>167.10000000000002</v>
      </c>
      <c r="Y2640" s="8">
        <f t="shared" si="99"/>
        <v>0</v>
      </c>
      <c r="Z2640" s="4"/>
    </row>
    <row r="2641" spans="1:26" x14ac:dyDescent="0.25">
      <c r="A2641" s="34">
        <v>15</v>
      </c>
      <c r="B2641" s="31">
        <v>15</v>
      </c>
      <c r="C2641" s="4" t="s">
        <v>4943</v>
      </c>
      <c r="D2641" s="4" t="s">
        <v>4943</v>
      </c>
      <c r="E2641" s="4" t="s">
        <v>4918</v>
      </c>
      <c r="F2641" s="4" t="s">
        <v>3636</v>
      </c>
      <c r="G2641" s="4" t="s">
        <v>4944</v>
      </c>
      <c r="H2641" s="4" t="s">
        <v>358</v>
      </c>
      <c r="I2641" s="24">
        <v>2498.9</v>
      </c>
      <c r="J2641" s="24">
        <v>341</v>
      </c>
      <c r="K2641" s="24">
        <v>20.9</v>
      </c>
      <c r="M2641" s="24">
        <v>4.8</v>
      </c>
      <c r="N2641" s="24">
        <v>1</v>
      </c>
      <c r="O2641" s="24">
        <v>9</v>
      </c>
      <c r="P2641" s="24">
        <v>0.6</v>
      </c>
      <c r="Q2641" s="24">
        <v>11.7</v>
      </c>
      <c r="R2641" s="24">
        <v>8.4</v>
      </c>
      <c r="T2641" s="24">
        <v>2101.5</v>
      </c>
      <c r="X2641" s="24">
        <f t="shared" si="98"/>
        <v>2498.9</v>
      </c>
      <c r="Y2641" s="8">
        <f t="shared" si="99"/>
        <v>0</v>
      </c>
      <c r="Z2641" s="11"/>
    </row>
    <row r="2642" spans="1:26" x14ac:dyDescent="0.25">
      <c r="A2642" s="34">
        <v>40</v>
      </c>
      <c r="B2642" s="31">
        <v>40</v>
      </c>
      <c r="C2642" s="4" t="s">
        <v>4979</v>
      </c>
      <c r="D2642" s="4" t="s">
        <v>4962</v>
      </c>
      <c r="E2642" s="4" t="s">
        <v>4918</v>
      </c>
      <c r="F2642" s="4" t="s">
        <v>3636</v>
      </c>
      <c r="G2642" s="4" t="s">
        <v>4980</v>
      </c>
      <c r="H2642" s="4" t="s">
        <v>572</v>
      </c>
      <c r="I2642" s="24">
        <v>175</v>
      </c>
      <c r="J2642" s="24">
        <v>133.1</v>
      </c>
      <c r="K2642" s="24">
        <v>32.9</v>
      </c>
      <c r="M2642" s="24">
        <v>1</v>
      </c>
      <c r="N2642" s="24">
        <v>3</v>
      </c>
      <c r="O2642" s="24">
        <v>3</v>
      </c>
      <c r="R2642" s="24">
        <v>2</v>
      </c>
      <c r="X2642" s="24">
        <f t="shared" si="98"/>
        <v>175</v>
      </c>
      <c r="Y2642" s="8">
        <f t="shared" si="99"/>
        <v>0</v>
      </c>
      <c r="Z2642" s="4"/>
    </row>
    <row r="2643" spans="1:26" ht="30" x14ac:dyDescent="0.25">
      <c r="A2643" s="34">
        <v>31</v>
      </c>
      <c r="B2643" s="31">
        <v>31</v>
      </c>
      <c r="C2643" s="4" t="s">
        <v>4966</v>
      </c>
      <c r="D2643" s="4" t="s">
        <v>4962</v>
      </c>
      <c r="E2643" s="4" t="s">
        <v>4918</v>
      </c>
      <c r="F2643" s="4" t="s">
        <v>3636</v>
      </c>
      <c r="G2643" s="4" t="s">
        <v>4967</v>
      </c>
      <c r="H2643" s="5" t="s">
        <v>4968</v>
      </c>
      <c r="I2643" s="24">
        <v>123.5</v>
      </c>
      <c r="J2643" s="24">
        <v>107</v>
      </c>
      <c r="K2643" s="24">
        <v>3.5</v>
      </c>
      <c r="M2643" s="24">
        <v>1</v>
      </c>
      <c r="N2643" s="24">
        <v>0.5</v>
      </c>
      <c r="O2643" s="24">
        <v>3</v>
      </c>
      <c r="P2643" s="24">
        <v>7</v>
      </c>
      <c r="R2643" s="24">
        <v>1</v>
      </c>
      <c r="S2643" s="24">
        <v>0.5</v>
      </c>
      <c r="X2643" s="24">
        <f t="shared" si="98"/>
        <v>123.5</v>
      </c>
      <c r="Y2643" s="8">
        <f t="shared" si="99"/>
        <v>0</v>
      </c>
      <c r="Z2643" s="4"/>
    </row>
    <row r="2644" spans="1:26" x14ac:dyDescent="0.25">
      <c r="A2644" s="34">
        <v>17</v>
      </c>
      <c r="B2644" s="31">
        <v>17</v>
      </c>
      <c r="C2644" s="4" t="s">
        <v>4947</v>
      </c>
      <c r="D2644" s="4" t="s">
        <v>4945</v>
      </c>
      <c r="E2644" s="4" t="s">
        <v>4918</v>
      </c>
      <c r="F2644" s="4" t="s">
        <v>3636</v>
      </c>
      <c r="G2644" s="4" t="s">
        <v>4361</v>
      </c>
      <c r="H2644" s="4" t="s">
        <v>39</v>
      </c>
      <c r="I2644" s="24">
        <v>324.60000000000002</v>
      </c>
      <c r="J2644" s="24">
        <v>123.6</v>
      </c>
      <c r="K2644" s="24">
        <v>49.1</v>
      </c>
      <c r="M2644" s="24">
        <v>10</v>
      </c>
      <c r="N2644" s="24">
        <v>3.1</v>
      </c>
      <c r="O2644" s="24">
        <v>1</v>
      </c>
      <c r="R2644" s="24">
        <v>5</v>
      </c>
      <c r="T2644" s="24">
        <v>132.80000000000001</v>
      </c>
      <c r="X2644" s="24">
        <f t="shared" si="98"/>
        <v>324.60000000000002</v>
      </c>
      <c r="Y2644" s="8">
        <f t="shared" si="99"/>
        <v>0</v>
      </c>
      <c r="Z2644" s="4"/>
    </row>
    <row r="2645" spans="1:26" x14ac:dyDescent="0.25">
      <c r="A2645" s="34">
        <v>11</v>
      </c>
      <c r="B2645" s="31">
        <v>11</v>
      </c>
      <c r="C2645" s="4" t="s">
        <v>4936</v>
      </c>
      <c r="D2645" s="4" t="s">
        <v>4929</v>
      </c>
      <c r="E2645" s="4" t="s">
        <v>4918</v>
      </c>
      <c r="F2645" s="4" t="s">
        <v>3636</v>
      </c>
      <c r="G2645" s="4" t="s">
        <v>4937</v>
      </c>
      <c r="H2645" s="4" t="s">
        <v>237</v>
      </c>
      <c r="I2645" s="24">
        <v>361.2</v>
      </c>
      <c r="J2645" s="24">
        <v>154.19999999999999</v>
      </c>
      <c r="K2645" s="24">
        <v>12.5</v>
      </c>
      <c r="M2645" s="24">
        <v>2</v>
      </c>
      <c r="N2645" s="24">
        <v>1.5</v>
      </c>
      <c r="O2645" s="24">
        <v>5</v>
      </c>
      <c r="P2645" s="24">
        <v>67.400000000000006</v>
      </c>
      <c r="R2645" s="24">
        <v>2.9</v>
      </c>
      <c r="S2645" s="24">
        <v>0.8</v>
      </c>
      <c r="T2645" s="24">
        <v>115</v>
      </c>
      <c r="X2645" s="24">
        <f t="shared" si="98"/>
        <v>361.3</v>
      </c>
      <c r="Y2645" s="8">
        <f t="shared" si="99"/>
        <v>-0.10000000000002274</v>
      </c>
      <c r="Z2645" s="4"/>
    </row>
    <row r="2646" spans="1:26" x14ac:dyDescent="0.25">
      <c r="A2646" s="34">
        <v>39</v>
      </c>
      <c r="B2646" s="31">
        <v>39</v>
      </c>
      <c r="C2646" s="4" t="s">
        <v>4977</v>
      </c>
      <c r="D2646" s="4" t="s">
        <v>4954</v>
      </c>
      <c r="E2646" s="4" t="s">
        <v>4918</v>
      </c>
      <c r="F2646" s="4" t="s">
        <v>3636</v>
      </c>
      <c r="G2646" s="4" t="s">
        <v>4978</v>
      </c>
      <c r="H2646" s="4" t="s">
        <v>358</v>
      </c>
      <c r="I2646" s="24">
        <v>180</v>
      </c>
      <c r="J2646" s="24">
        <v>67.099999999999994</v>
      </c>
      <c r="K2646" s="24">
        <v>1</v>
      </c>
      <c r="M2646" s="24">
        <v>2</v>
      </c>
      <c r="P2646" s="24">
        <v>91.4</v>
      </c>
      <c r="Q2646" s="24">
        <v>17.5</v>
      </c>
      <c r="R2646" s="24">
        <v>0.5</v>
      </c>
      <c r="S2646" s="24">
        <v>0.5</v>
      </c>
      <c r="X2646" s="24">
        <f t="shared" si="98"/>
        <v>180</v>
      </c>
      <c r="Y2646" s="8">
        <f t="shared" si="99"/>
        <v>0</v>
      </c>
      <c r="Z2646" s="4"/>
    </row>
    <row r="2647" spans="1:26" ht="30" x14ac:dyDescent="0.25">
      <c r="A2647" s="34">
        <v>1</v>
      </c>
      <c r="B2647" s="31">
        <v>1</v>
      </c>
      <c r="C2647" s="4" t="s">
        <v>4917</v>
      </c>
      <c r="D2647" s="4" t="s">
        <v>562</v>
      </c>
      <c r="E2647" s="4" t="s">
        <v>4918</v>
      </c>
      <c r="F2647" s="4" t="s">
        <v>3636</v>
      </c>
      <c r="G2647" s="4" t="s">
        <v>4216</v>
      </c>
      <c r="H2647" s="5" t="s">
        <v>4919</v>
      </c>
      <c r="I2647" s="24">
        <v>2022.8</v>
      </c>
      <c r="J2647" s="24">
        <v>160.5</v>
      </c>
      <c r="L2647" s="24">
        <v>28.4</v>
      </c>
      <c r="M2647" s="24">
        <v>6.2</v>
      </c>
      <c r="N2647" s="24">
        <v>2</v>
      </c>
      <c r="O2647" s="24">
        <v>16.100000000000001</v>
      </c>
      <c r="Q2647" s="24">
        <v>32</v>
      </c>
      <c r="R2647" s="24">
        <v>1</v>
      </c>
      <c r="T2647" s="24">
        <v>1776.6</v>
      </c>
      <c r="X2647" s="24">
        <f t="shared" si="98"/>
        <v>2022.8</v>
      </c>
      <c r="Y2647" s="8">
        <f t="shared" si="99"/>
        <v>0</v>
      </c>
      <c r="Z2647" s="4"/>
    </row>
    <row r="2648" spans="1:26" ht="30" x14ac:dyDescent="0.25">
      <c r="A2648" s="34">
        <v>2</v>
      </c>
      <c r="B2648" s="31">
        <v>2</v>
      </c>
      <c r="C2648" s="4" t="s">
        <v>4920</v>
      </c>
      <c r="D2648" s="4" t="s">
        <v>562</v>
      </c>
      <c r="E2648" s="4" t="s">
        <v>4918</v>
      </c>
      <c r="F2648" s="4" t="s">
        <v>3636</v>
      </c>
      <c r="G2648" s="4" t="s">
        <v>4216</v>
      </c>
      <c r="H2648" s="5" t="s">
        <v>4919</v>
      </c>
      <c r="I2648" s="24">
        <v>128</v>
      </c>
      <c r="J2648" s="24">
        <v>125.5</v>
      </c>
      <c r="R2648" s="24">
        <v>2</v>
      </c>
      <c r="S2648" s="24">
        <v>0.5</v>
      </c>
      <c r="X2648" s="24">
        <f t="shared" si="98"/>
        <v>128</v>
      </c>
      <c r="Y2648" s="8">
        <f t="shared" si="99"/>
        <v>0</v>
      </c>
      <c r="Z2648" s="4"/>
    </row>
    <row r="2649" spans="1:26" x14ac:dyDescent="0.25">
      <c r="A2649" s="34">
        <v>38</v>
      </c>
      <c r="B2649" s="31">
        <v>38</v>
      </c>
      <c r="C2649" s="4" t="s">
        <v>4975</v>
      </c>
      <c r="D2649" s="4" t="s">
        <v>562</v>
      </c>
      <c r="E2649" s="4" t="s">
        <v>4918</v>
      </c>
      <c r="F2649" s="4" t="s">
        <v>3636</v>
      </c>
      <c r="G2649" s="4" t="s">
        <v>4216</v>
      </c>
      <c r="H2649" s="4" t="s">
        <v>4976</v>
      </c>
      <c r="I2649" s="24">
        <v>197.6</v>
      </c>
      <c r="J2649" s="24">
        <v>158.4</v>
      </c>
      <c r="K2649" s="24">
        <v>28.4</v>
      </c>
      <c r="M2649" s="24">
        <v>0.7</v>
      </c>
      <c r="O2649" s="24">
        <v>4</v>
      </c>
      <c r="Q2649" s="24">
        <v>3.4</v>
      </c>
      <c r="R2649" s="24">
        <v>2.6</v>
      </c>
      <c r="S2649" s="24">
        <v>0.1</v>
      </c>
      <c r="X2649" s="24">
        <f t="shared" si="98"/>
        <v>197.6</v>
      </c>
      <c r="Y2649" s="8">
        <f t="shared" si="99"/>
        <v>0</v>
      </c>
      <c r="Z2649" s="4"/>
    </row>
    <row r="2650" spans="1:26" x14ac:dyDescent="0.25">
      <c r="A2650" s="34">
        <v>28</v>
      </c>
      <c r="B2650" s="31">
        <v>28</v>
      </c>
      <c r="C2650" s="4" t="s">
        <v>4961</v>
      </c>
      <c r="D2650" s="4" t="s">
        <v>4962</v>
      </c>
      <c r="E2650" s="4" t="s">
        <v>4918</v>
      </c>
      <c r="F2650" s="4" t="s">
        <v>3636</v>
      </c>
      <c r="G2650" s="4" t="s">
        <v>4963</v>
      </c>
      <c r="H2650" s="4" t="s">
        <v>540</v>
      </c>
      <c r="I2650" s="24">
        <v>412.2</v>
      </c>
      <c r="J2650" s="24">
        <v>157.5</v>
      </c>
      <c r="K2650" s="24">
        <v>42.2</v>
      </c>
      <c r="L2650" s="24">
        <v>0.6</v>
      </c>
      <c r="M2650" s="24">
        <v>2</v>
      </c>
      <c r="N2650" s="24">
        <v>6.4</v>
      </c>
      <c r="O2650" s="24">
        <v>3.6</v>
      </c>
      <c r="P2650" s="24">
        <v>15.6</v>
      </c>
      <c r="Q2650" s="24">
        <v>16.7</v>
      </c>
      <c r="R2650" s="24">
        <v>3.3</v>
      </c>
      <c r="S2650" s="24">
        <v>0.3</v>
      </c>
      <c r="T2650" s="24">
        <v>164</v>
      </c>
      <c r="X2650" s="24">
        <f t="shared" si="98"/>
        <v>412.2</v>
      </c>
      <c r="Y2650" s="8">
        <f t="shared" si="99"/>
        <v>0</v>
      </c>
      <c r="Z2650" s="4"/>
    </row>
    <row r="2651" spans="1:26" x14ac:dyDescent="0.25">
      <c r="A2651" s="34">
        <v>34</v>
      </c>
      <c r="B2651" s="31">
        <v>34</v>
      </c>
      <c r="C2651" s="4" t="s">
        <v>4929</v>
      </c>
      <c r="D2651" s="4" t="s">
        <v>4929</v>
      </c>
      <c r="E2651" s="4" t="s">
        <v>4918</v>
      </c>
      <c r="F2651" s="4" t="s">
        <v>3636</v>
      </c>
      <c r="G2651" s="5" t="s">
        <v>4971</v>
      </c>
      <c r="H2651" s="4" t="s">
        <v>245</v>
      </c>
      <c r="I2651" s="24">
        <v>529.5</v>
      </c>
      <c r="J2651" s="24">
        <v>291.3</v>
      </c>
      <c r="K2651" s="24">
        <v>27.5</v>
      </c>
      <c r="L2651" s="24">
        <v>5.7</v>
      </c>
      <c r="M2651" s="24">
        <v>2.2000000000000002</v>
      </c>
      <c r="O2651" s="24">
        <v>4</v>
      </c>
      <c r="P2651" s="24">
        <v>10.8</v>
      </c>
      <c r="Q2651" s="24">
        <v>11.8</v>
      </c>
      <c r="R2651" s="24">
        <v>10.3</v>
      </c>
      <c r="S2651" s="24">
        <v>1.9</v>
      </c>
      <c r="T2651" s="24">
        <v>164</v>
      </c>
      <c r="X2651" s="24">
        <f t="shared" si="98"/>
        <v>529.5</v>
      </c>
      <c r="Y2651" s="8">
        <f t="shared" si="99"/>
        <v>0</v>
      </c>
      <c r="Z2651" s="4"/>
    </row>
    <row r="2652" spans="1:26" x14ac:dyDescent="0.25">
      <c r="A2652" s="34">
        <v>33</v>
      </c>
      <c r="B2652" s="31">
        <v>33</v>
      </c>
      <c r="C2652" s="4" t="s">
        <v>4970</v>
      </c>
      <c r="D2652" s="4" t="s">
        <v>4962</v>
      </c>
      <c r="E2652" s="4" t="s">
        <v>4918</v>
      </c>
      <c r="F2652" s="4" t="s">
        <v>3636</v>
      </c>
      <c r="G2652" s="4" t="s">
        <v>2614</v>
      </c>
      <c r="H2652" s="4" t="s">
        <v>277</v>
      </c>
      <c r="I2652" s="24">
        <v>157</v>
      </c>
      <c r="J2652" s="24">
        <v>128.6</v>
      </c>
      <c r="K2652" s="24">
        <v>23.5</v>
      </c>
      <c r="N2652" s="24">
        <v>1</v>
      </c>
      <c r="O2652" s="24">
        <v>2</v>
      </c>
      <c r="R2652" s="24">
        <v>1.5</v>
      </c>
      <c r="S2652" s="24">
        <v>0.4</v>
      </c>
      <c r="X2652" s="24">
        <f t="shared" si="98"/>
        <v>157</v>
      </c>
      <c r="Y2652" s="8">
        <f t="shared" si="99"/>
        <v>0</v>
      </c>
      <c r="Z2652" s="4"/>
    </row>
    <row r="2653" spans="1:26" x14ac:dyDescent="0.25">
      <c r="A2653" s="34">
        <v>20</v>
      </c>
      <c r="B2653" s="31">
        <v>20</v>
      </c>
      <c r="C2653" s="4" t="s">
        <v>4950</v>
      </c>
      <c r="D2653" s="4" t="s">
        <v>4945</v>
      </c>
      <c r="E2653" s="4" t="s">
        <v>4918</v>
      </c>
      <c r="F2653" s="4" t="s">
        <v>3636</v>
      </c>
      <c r="G2653" s="4" t="s">
        <v>2209</v>
      </c>
      <c r="H2653" s="4" t="s">
        <v>230</v>
      </c>
      <c r="I2653" s="24">
        <v>124</v>
      </c>
      <c r="J2653" s="24">
        <v>101</v>
      </c>
      <c r="L2653" s="24">
        <v>15</v>
      </c>
      <c r="M2653" s="24">
        <v>3</v>
      </c>
      <c r="N2653" s="24">
        <v>1</v>
      </c>
      <c r="O2653" s="24">
        <v>3</v>
      </c>
      <c r="R2653" s="24">
        <v>1</v>
      </c>
      <c r="X2653" s="24">
        <f t="shared" si="98"/>
        <v>124</v>
      </c>
      <c r="Y2653" s="8">
        <f t="shared" si="99"/>
        <v>0</v>
      </c>
      <c r="Z2653" s="4"/>
    </row>
    <row r="2654" spans="1:26" x14ac:dyDescent="0.25">
      <c r="A2654" s="34">
        <v>3</v>
      </c>
      <c r="B2654" s="31">
        <v>3</v>
      </c>
      <c r="C2654" s="4" t="s">
        <v>4921</v>
      </c>
      <c r="D2654" s="4" t="s">
        <v>4107</v>
      </c>
      <c r="E2654" s="4" t="s">
        <v>4918</v>
      </c>
      <c r="F2654" s="4" t="s">
        <v>3636</v>
      </c>
      <c r="G2654" s="4" t="s">
        <v>4573</v>
      </c>
      <c r="H2654" s="4"/>
      <c r="I2654" s="24">
        <v>258.3</v>
      </c>
      <c r="J2654" s="24">
        <v>197</v>
      </c>
      <c r="K2654" s="24">
        <v>42</v>
      </c>
      <c r="M2654" s="24">
        <v>2.2999999999999998</v>
      </c>
      <c r="N2654" s="24">
        <v>2</v>
      </c>
      <c r="O2654" s="24">
        <v>4.0999999999999996</v>
      </c>
      <c r="P2654" s="24">
        <v>1.4</v>
      </c>
      <c r="Q2654" s="24">
        <v>0.9</v>
      </c>
      <c r="R2654" s="24">
        <v>3.9</v>
      </c>
      <c r="S2654" s="24">
        <v>4.7</v>
      </c>
      <c r="X2654" s="24">
        <f t="shared" si="98"/>
        <v>258.3</v>
      </c>
      <c r="Y2654" s="8">
        <f t="shared" si="99"/>
        <v>0</v>
      </c>
      <c r="Z2654" s="4"/>
    </row>
    <row r="2655" spans="1:26" x14ac:dyDescent="0.25">
      <c r="A2655" s="34">
        <v>4</v>
      </c>
      <c r="B2655" s="31">
        <v>4</v>
      </c>
      <c r="C2655" s="4" t="s">
        <v>4922</v>
      </c>
      <c r="D2655" s="4" t="s">
        <v>4107</v>
      </c>
      <c r="E2655" s="4" t="s">
        <v>4918</v>
      </c>
      <c r="F2655" s="4" t="s">
        <v>3636</v>
      </c>
      <c r="G2655" s="4" t="s">
        <v>4573</v>
      </c>
      <c r="H2655" s="4"/>
      <c r="I2655" s="24">
        <v>343.2</v>
      </c>
      <c r="J2655" s="24">
        <v>308</v>
      </c>
      <c r="K2655" s="24">
        <v>22.8</v>
      </c>
      <c r="M2655" s="24">
        <v>5</v>
      </c>
      <c r="O2655" s="24">
        <v>3</v>
      </c>
      <c r="Q2655" s="24">
        <v>1</v>
      </c>
      <c r="R2655" s="24">
        <v>2</v>
      </c>
      <c r="S2655" s="24">
        <v>1</v>
      </c>
      <c r="X2655" s="24">
        <f t="shared" si="98"/>
        <v>342.8</v>
      </c>
      <c r="Y2655" s="8">
        <f t="shared" si="99"/>
        <v>0.39999999999997726</v>
      </c>
      <c r="Z2655" s="4"/>
    </row>
    <row r="2656" spans="1:26" x14ac:dyDescent="0.25">
      <c r="A2656" s="34">
        <v>10</v>
      </c>
      <c r="B2656" s="31">
        <v>10</v>
      </c>
      <c r="C2656" s="4" t="s">
        <v>4935</v>
      </c>
      <c r="D2656" s="4" t="s">
        <v>4933</v>
      </c>
      <c r="E2656" s="4" t="s">
        <v>4918</v>
      </c>
      <c r="F2656" s="4" t="s">
        <v>3636</v>
      </c>
      <c r="G2656" s="4" t="s">
        <v>4573</v>
      </c>
      <c r="H2656" s="4"/>
      <c r="I2656" s="24">
        <v>296.2</v>
      </c>
      <c r="J2656" s="24">
        <v>263.10000000000002</v>
      </c>
      <c r="K2656" s="24">
        <v>27.3</v>
      </c>
      <c r="M2656" s="24">
        <v>0.5</v>
      </c>
      <c r="O2656" s="24">
        <v>2</v>
      </c>
      <c r="R2656" s="24">
        <v>3.3</v>
      </c>
      <c r="X2656" s="24">
        <f t="shared" ref="X2656:X2719" si="100">SUM(J2656:W2656)</f>
        <v>296.20000000000005</v>
      </c>
      <c r="Y2656" s="8">
        <f t="shared" ref="Y2656:Y2719" si="101">I2656-X2656</f>
        <v>0</v>
      </c>
      <c r="Z2656" s="4"/>
    </row>
    <row r="2657" spans="1:26" x14ac:dyDescent="0.25">
      <c r="A2657" s="34">
        <v>12</v>
      </c>
      <c r="B2657" s="31">
        <v>12</v>
      </c>
      <c r="C2657" s="4" t="s">
        <v>4938</v>
      </c>
      <c r="D2657" s="4" t="s">
        <v>4933</v>
      </c>
      <c r="E2657" s="4" t="s">
        <v>4918</v>
      </c>
      <c r="F2657" s="4" t="s">
        <v>3636</v>
      </c>
      <c r="G2657" s="4" t="s">
        <v>4573</v>
      </c>
      <c r="H2657" s="4"/>
      <c r="I2657" s="24">
        <v>216.4</v>
      </c>
      <c r="J2657" s="24">
        <v>200</v>
      </c>
      <c r="K2657" s="24">
        <v>5.2</v>
      </c>
      <c r="M2657" s="24">
        <v>3</v>
      </c>
      <c r="N2657" s="24">
        <v>1.6</v>
      </c>
      <c r="O2657" s="24">
        <v>3.1</v>
      </c>
      <c r="Q2657" s="24">
        <v>0.6</v>
      </c>
      <c r="R2657" s="24">
        <v>1.9</v>
      </c>
      <c r="S2657" s="24">
        <v>1</v>
      </c>
      <c r="X2657" s="24">
        <f t="shared" si="100"/>
        <v>216.39999999999998</v>
      </c>
      <c r="Y2657" s="8">
        <f t="shared" si="101"/>
        <v>0</v>
      </c>
      <c r="Z2657" s="4"/>
    </row>
    <row r="2658" spans="1:26" x14ac:dyDescent="0.25">
      <c r="A2658" s="34">
        <v>19</v>
      </c>
      <c r="B2658" s="31">
        <v>19</v>
      </c>
      <c r="C2658" s="4" t="s">
        <v>4949</v>
      </c>
      <c r="D2658" s="4" t="s">
        <v>4107</v>
      </c>
      <c r="E2658" s="4" t="s">
        <v>4918</v>
      </c>
      <c r="F2658" s="4" t="s">
        <v>3636</v>
      </c>
      <c r="G2658" s="4" t="s">
        <v>4573</v>
      </c>
      <c r="H2658" s="4"/>
      <c r="I2658" s="24">
        <v>307.89999999999998</v>
      </c>
      <c r="J2658" s="24">
        <v>250.7</v>
      </c>
      <c r="K2658" s="24">
        <v>27.2</v>
      </c>
      <c r="N2658" s="24">
        <v>2</v>
      </c>
      <c r="O2658" s="24">
        <v>3</v>
      </c>
      <c r="P2658" s="24">
        <v>20</v>
      </c>
      <c r="R2658" s="24">
        <v>5.2</v>
      </c>
      <c r="X2658" s="24">
        <f t="shared" si="100"/>
        <v>308.09999999999997</v>
      </c>
      <c r="Y2658" s="8">
        <f t="shared" si="101"/>
        <v>-0.19999999999998863</v>
      </c>
      <c r="Z2658" s="4"/>
    </row>
    <row r="2659" spans="1:26" x14ac:dyDescent="0.25">
      <c r="A2659" s="34">
        <v>21</v>
      </c>
      <c r="B2659" s="31">
        <v>21</v>
      </c>
      <c r="C2659" s="4" t="s">
        <v>4951</v>
      </c>
      <c r="D2659" s="4" t="s">
        <v>4952</v>
      </c>
      <c r="E2659" s="4" t="s">
        <v>4918</v>
      </c>
      <c r="F2659" s="4" t="s">
        <v>3636</v>
      </c>
      <c r="G2659" s="4" t="s">
        <v>4573</v>
      </c>
      <c r="H2659" s="4"/>
      <c r="I2659" s="24">
        <v>795.9</v>
      </c>
      <c r="J2659" s="24">
        <v>483.4</v>
      </c>
      <c r="K2659" s="24">
        <v>152.69999999999999</v>
      </c>
      <c r="M2659" s="24">
        <v>19.8</v>
      </c>
      <c r="N2659" s="24">
        <v>3.1</v>
      </c>
      <c r="O2659" s="24">
        <v>16</v>
      </c>
      <c r="P2659" s="24">
        <v>5.7</v>
      </c>
      <c r="Q2659" s="24">
        <v>71.099999999999994</v>
      </c>
      <c r="R2659" s="24">
        <v>18.2</v>
      </c>
      <c r="S2659" s="24">
        <v>7</v>
      </c>
      <c r="T2659" s="24">
        <v>18.899999999999999</v>
      </c>
      <c r="X2659" s="24">
        <f t="shared" si="100"/>
        <v>795.9</v>
      </c>
      <c r="Y2659" s="8">
        <f t="shared" si="101"/>
        <v>0</v>
      </c>
      <c r="Z2659" s="4"/>
    </row>
    <row r="2660" spans="1:26" x14ac:dyDescent="0.25">
      <c r="A2660" s="34">
        <v>23</v>
      </c>
      <c r="B2660" s="31">
        <v>23</v>
      </c>
      <c r="C2660" s="4" t="s">
        <v>4954</v>
      </c>
      <c r="D2660" s="4" t="s">
        <v>4954</v>
      </c>
      <c r="E2660" s="4" t="s">
        <v>4918</v>
      </c>
      <c r="F2660" s="4" t="s">
        <v>3636</v>
      </c>
      <c r="G2660" s="4" t="s">
        <v>4573</v>
      </c>
      <c r="H2660" s="4"/>
      <c r="I2660" s="24">
        <v>93.2</v>
      </c>
      <c r="J2660" s="24">
        <v>80.2</v>
      </c>
      <c r="K2660" s="24">
        <v>8.9</v>
      </c>
      <c r="Q2660" s="38"/>
      <c r="R2660" s="24">
        <v>2.8</v>
      </c>
      <c r="S2660" s="24">
        <v>1.3</v>
      </c>
      <c r="X2660" s="24">
        <f t="shared" si="100"/>
        <v>93.2</v>
      </c>
      <c r="Y2660" s="8">
        <f t="shared" si="101"/>
        <v>0</v>
      </c>
      <c r="Z2660" s="11"/>
    </row>
    <row r="2661" spans="1:26" x14ac:dyDescent="0.25">
      <c r="A2661" s="34">
        <v>25</v>
      </c>
      <c r="B2661" s="31">
        <v>25</v>
      </c>
      <c r="C2661" s="4" t="s">
        <v>4956</v>
      </c>
      <c r="D2661" s="4" t="s">
        <v>4954</v>
      </c>
      <c r="E2661" s="4" t="s">
        <v>4918</v>
      </c>
      <c r="F2661" s="4" t="s">
        <v>3636</v>
      </c>
      <c r="G2661" s="4" t="s">
        <v>4573</v>
      </c>
      <c r="H2661" s="4"/>
      <c r="I2661" s="24">
        <v>102.9</v>
      </c>
      <c r="J2661" s="24">
        <v>81.400000000000006</v>
      </c>
      <c r="K2661" s="24">
        <v>12</v>
      </c>
      <c r="M2661" s="24">
        <v>4.0999999999999996</v>
      </c>
      <c r="N2661" s="24">
        <v>1</v>
      </c>
      <c r="O2661" s="24">
        <v>4</v>
      </c>
      <c r="R2661" s="24">
        <v>0.4</v>
      </c>
      <c r="X2661" s="24">
        <f t="shared" si="100"/>
        <v>102.9</v>
      </c>
      <c r="Y2661" s="8">
        <f t="shared" si="101"/>
        <v>0</v>
      </c>
      <c r="Z2661" s="4"/>
    </row>
    <row r="2662" spans="1:26" x14ac:dyDescent="0.25">
      <c r="A2662" s="34">
        <v>26</v>
      </c>
      <c r="B2662" s="31">
        <v>26</v>
      </c>
      <c r="C2662" s="4" t="s">
        <v>4957</v>
      </c>
      <c r="D2662" s="4" t="s">
        <v>4954</v>
      </c>
      <c r="E2662" s="4" t="s">
        <v>4918</v>
      </c>
      <c r="F2662" s="4" t="s">
        <v>3636</v>
      </c>
      <c r="G2662" s="4" t="s">
        <v>4573</v>
      </c>
      <c r="H2662" s="4"/>
      <c r="I2662" s="24">
        <v>304.7</v>
      </c>
      <c r="J2662" s="24">
        <v>286.39999999999998</v>
      </c>
      <c r="K2662" s="24">
        <v>9</v>
      </c>
      <c r="M2662" s="24">
        <v>2</v>
      </c>
      <c r="N2662" s="24">
        <v>1</v>
      </c>
      <c r="O2662" s="24">
        <v>2.5</v>
      </c>
      <c r="R2662" s="24">
        <v>0.3</v>
      </c>
      <c r="S2662" s="24">
        <v>0.5</v>
      </c>
      <c r="X2662" s="24">
        <f t="shared" si="100"/>
        <v>301.7</v>
      </c>
      <c r="Y2662" s="8">
        <f t="shared" si="101"/>
        <v>3</v>
      </c>
      <c r="Z2662" s="4"/>
    </row>
    <row r="2663" spans="1:26" x14ac:dyDescent="0.25">
      <c r="A2663" s="34">
        <v>32</v>
      </c>
      <c r="B2663" s="31">
        <v>32</v>
      </c>
      <c r="C2663" s="4" t="s">
        <v>4969</v>
      </c>
      <c r="D2663" s="4" t="s">
        <v>4933</v>
      </c>
      <c r="E2663" s="4" t="s">
        <v>4918</v>
      </c>
      <c r="F2663" s="4" t="s">
        <v>3636</v>
      </c>
      <c r="G2663" s="4" t="s">
        <v>4573</v>
      </c>
      <c r="H2663" s="4"/>
      <c r="I2663" s="24">
        <v>182</v>
      </c>
      <c r="J2663" s="24">
        <v>146</v>
      </c>
      <c r="K2663" s="24">
        <v>17</v>
      </c>
      <c r="L2663" s="24">
        <v>4</v>
      </c>
      <c r="M2663" s="24">
        <v>3</v>
      </c>
      <c r="O2663" s="24">
        <v>2</v>
      </c>
      <c r="Q2663" s="24">
        <v>8</v>
      </c>
      <c r="R2663" s="24">
        <v>2</v>
      </c>
      <c r="X2663" s="24">
        <f t="shared" si="100"/>
        <v>182</v>
      </c>
      <c r="Y2663" s="8">
        <f t="shared" si="101"/>
        <v>0</v>
      </c>
      <c r="Z2663" s="4"/>
    </row>
    <row r="2664" spans="1:26" x14ac:dyDescent="0.25">
      <c r="A2664" s="34">
        <v>36</v>
      </c>
      <c r="B2664" s="31">
        <v>36</v>
      </c>
      <c r="C2664" s="4" t="s">
        <v>4924</v>
      </c>
      <c r="D2664" s="4" t="s">
        <v>4924</v>
      </c>
      <c r="E2664" s="4" t="s">
        <v>4918</v>
      </c>
      <c r="F2664" s="4" t="s">
        <v>3636</v>
      </c>
      <c r="G2664" s="4" t="s">
        <v>4573</v>
      </c>
      <c r="H2664" s="4"/>
      <c r="I2664" s="24">
        <v>299.3</v>
      </c>
      <c r="J2664" s="24">
        <v>269.7</v>
      </c>
      <c r="K2664" s="24">
        <v>16.7</v>
      </c>
      <c r="M2664" s="24">
        <v>3</v>
      </c>
      <c r="N2664" s="24">
        <v>1</v>
      </c>
      <c r="O2664" s="24">
        <v>3</v>
      </c>
      <c r="R2664" s="24">
        <v>5.8</v>
      </c>
      <c r="S2664" s="24">
        <v>0.1</v>
      </c>
      <c r="X2664" s="24">
        <f t="shared" si="100"/>
        <v>299.3</v>
      </c>
      <c r="Y2664" s="8">
        <f t="shared" si="101"/>
        <v>0</v>
      </c>
      <c r="Z2664" s="4"/>
    </row>
    <row r="2665" spans="1:26" x14ac:dyDescent="0.25">
      <c r="A2665" s="34">
        <v>43</v>
      </c>
      <c r="B2665" s="31">
        <v>43</v>
      </c>
      <c r="C2665" s="4" t="s">
        <v>2684</v>
      </c>
      <c r="D2665" s="4" t="s">
        <v>4954</v>
      </c>
      <c r="E2665" s="4" t="s">
        <v>4918</v>
      </c>
      <c r="F2665" s="4" t="s">
        <v>3636</v>
      </c>
      <c r="G2665" s="4" t="s">
        <v>4573</v>
      </c>
      <c r="H2665" s="4"/>
      <c r="I2665" s="24">
        <v>206.3</v>
      </c>
      <c r="J2665" s="24">
        <v>190.6</v>
      </c>
      <c r="M2665" s="24">
        <v>1.6</v>
      </c>
      <c r="N2665" s="24">
        <v>2</v>
      </c>
      <c r="O2665" s="24">
        <v>2.7</v>
      </c>
      <c r="R2665" s="24">
        <v>9.1</v>
      </c>
      <c r="X2665" s="24">
        <f t="shared" si="100"/>
        <v>205.99999999999997</v>
      </c>
      <c r="Y2665" s="8">
        <f t="shared" si="101"/>
        <v>0.30000000000003979</v>
      </c>
      <c r="Z2665" s="4"/>
    </row>
    <row r="2666" spans="1:26" x14ac:dyDescent="0.25">
      <c r="A2666" s="34">
        <v>45</v>
      </c>
      <c r="B2666" s="31">
        <v>45</v>
      </c>
      <c r="C2666" s="4" t="s">
        <v>4983</v>
      </c>
      <c r="D2666" s="4" t="s">
        <v>4983</v>
      </c>
      <c r="E2666" s="4" t="s">
        <v>4918</v>
      </c>
      <c r="F2666" s="4" t="s">
        <v>3636</v>
      </c>
      <c r="G2666" s="4" t="s">
        <v>4573</v>
      </c>
      <c r="H2666" s="4"/>
      <c r="I2666" s="24">
        <v>103.3</v>
      </c>
      <c r="J2666" s="24">
        <v>76.5</v>
      </c>
      <c r="K2666" s="24">
        <v>4</v>
      </c>
      <c r="L2666" s="24">
        <v>5.9</v>
      </c>
      <c r="M2666" s="24">
        <v>0.5</v>
      </c>
      <c r="O2666" s="24">
        <v>3</v>
      </c>
      <c r="Q2666" s="24">
        <v>12</v>
      </c>
      <c r="R2666" s="24">
        <v>1.3</v>
      </c>
      <c r="S2666" s="24">
        <v>0.1</v>
      </c>
      <c r="X2666" s="24">
        <f t="shared" si="100"/>
        <v>103.3</v>
      </c>
      <c r="Y2666" s="8">
        <f t="shared" si="101"/>
        <v>0</v>
      </c>
      <c r="Z2666" s="4"/>
    </row>
    <row r="2667" spans="1:26" x14ac:dyDescent="0.25">
      <c r="A2667" s="34">
        <v>29</v>
      </c>
      <c r="B2667" s="31">
        <v>29</v>
      </c>
      <c r="C2667" s="4" t="s">
        <v>4964</v>
      </c>
      <c r="D2667" s="4" t="s">
        <v>4933</v>
      </c>
      <c r="E2667" s="4" t="s">
        <v>4918</v>
      </c>
      <c r="F2667" s="4" t="s">
        <v>3636</v>
      </c>
      <c r="G2667" s="4" t="s">
        <v>60</v>
      </c>
      <c r="H2667" s="4"/>
      <c r="I2667" s="24">
        <v>128.6</v>
      </c>
      <c r="J2667" s="24">
        <v>125.4</v>
      </c>
      <c r="R2667" s="24">
        <v>0.1</v>
      </c>
      <c r="S2667" s="24">
        <v>3.1</v>
      </c>
      <c r="X2667" s="24">
        <f t="shared" si="100"/>
        <v>128.6</v>
      </c>
      <c r="Y2667" s="8">
        <f t="shared" si="101"/>
        <v>0</v>
      </c>
      <c r="Z2667" s="4"/>
    </row>
    <row r="2668" spans="1:26" x14ac:dyDescent="0.25">
      <c r="A2668" s="34">
        <v>42</v>
      </c>
      <c r="B2668" s="31">
        <v>42</v>
      </c>
      <c r="C2668" s="4" t="s">
        <v>4981</v>
      </c>
      <c r="D2668" s="4" t="s">
        <v>4962</v>
      </c>
      <c r="E2668" s="4" t="s">
        <v>4918</v>
      </c>
      <c r="F2668" s="4" t="s">
        <v>3636</v>
      </c>
      <c r="G2668" s="4" t="s">
        <v>60</v>
      </c>
      <c r="H2668" s="4"/>
      <c r="I2668" s="24">
        <v>74.5</v>
      </c>
      <c r="J2668" s="24">
        <v>74.5</v>
      </c>
      <c r="X2668" s="24">
        <f t="shared" si="100"/>
        <v>74.5</v>
      </c>
      <c r="Y2668" s="8">
        <f t="shared" si="101"/>
        <v>0</v>
      </c>
      <c r="Z2668" s="4"/>
    </row>
    <row r="2669" spans="1:26" x14ac:dyDescent="0.25">
      <c r="A2669" s="34">
        <v>44</v>
      </c>
      <c r="B2669" s="31">
        <v>44</v>
      </c>
      <c r="C2669" s="4" t="s">
        <v>2589</v>
      </c>
      <c r="D2669" s="4" t="s">
        <v>4954</v>
      </c>
      <c r="E2669" s="4" t="s">
        <v>4918</v>
      </c>
      <c r="F2669" s="4" t="s">
        <v>3636</v>
      </c>
      <c r="G2669" s="4" t="s">
        <v>15277</v>
      </c>
      <c r="H2669" s="4" t="s">
        <v>13</v>
      </c>
      <c r="I2669" s="24">
        <v>59.9</v>
      </c>
      <c r="J2669" s="24">
        <v>51.9</v>
      </c>
      <c r="K2669" s="24">
        <v>3</v>
      </c>
      <c r="M2669" s="24">
        <v>2</v>
      </c>
      <c r="N2669" s="24">
        <v>1</v>
      </c>
      <c r="O2669" s="24">
        <v>1</v>
      </c>
      <c r="R2669" s="24">
        <v>1</v>
      </c>
      <c r="X2669" s="24">
        <f t="shared" si="100"/>
        <v>59.9</v>
      </c>
      <c r="Y2669" s="8">
        <f t="shared" si="101"/>
        <v>0</v>
      </c>
      <c r="Z2669" s="4"/>
    </row>
    <row r="2670" spans="1:26" x14ac:dyDescent="0.25">
      <c r="A2670" s="34">
        <v>5</v>
      </c>
      <c r="B2670" s="31">
        <v>5</v>
      </c>
      <c r="C2670" s="4" t="s">
        <v>4923</v>
      </c>
      <c r="D2670" s="4" t="s">
        <v>4924</v>
      </c>
      <c r="E2670" s="4" t="s">
        <v>4918</v>
      </c>
      <c r="F2670" s="4" t="s">
        <v>3636</v>
      </c>
      <c r="G2670" s="4" t="s">
        <v>4925</v>
      </c>
      <c r="H2670" s="4" t="s">
        <v>39</v>
      </c>
      <c r="I2670" s="24">
        <v>87.8</v>
      </c>
      <c r="J2670" s="24">
        <v>60</v>
      </c>
      <c r="K2670" s="24">
        <v>24</v>
      </c>
      <c r="M2670" s="24">
        <v>1</v>
      </c>
      <c r="O2670" s="24">
        <v>2</v>
      </c>
      <c r="R2670" s="24">
        <v>0.8</v>
      </c>
      <c r="X2670" s="24">
        <f t="shared" si="100"/>
        <v>87.8</v>
      </c>
      <c r="Y2670" s="8">
        <f t="shared" si="101"/>
        <v>0</v>
      </c>
      <c r="Z2670" s="4"/>
    </row>
    <row r="2671" spans="1:26" x14ac:dyDescent="0.25">
      <c r="A2671" s="34">
        <v>13</v>
      </c>
      <c r="B2671" s="31">
        <v>13</v>
      </c>
      <c r="C2671" s="4" t="s">
        <v>4939</v>
      </c>
      <c r="D2671" s="4" t="s">
        <v>4940</v>
      </c>
      <c r="E2671" s="4" t="s">
        <v>4918</v>
      </c>
      <c r="F2671" s="4" t="s">
        <v>3636</v>
      </c>
      <c r="G2671" s="4" t="s">
        <v>4941</v>
      </c>
      <c r="H2671" s="4" t="s">
        <v>3794</v>
      </c>
      <c r="I2671" s="24">
        <v>154.19999999999999</v>
      </c>
      <c r="J2671" s="24">
        <v>110.4</v>
      </c>
      <c r="K2671" s="24">
        <v>34.299999999999997</v>
      </c>
      <c r="L2671" s="24">
        <v>0.1</v>
      </c>
      <c r="M2671" s="24">
        <v>1.5</v>
      </c>
      <c r="O2671" s="24">
        <v>3</v>
      </c>
      <c r="P2671" s="24">
        <v>0.1</v>
      </c>
      <c r="Q2671" s="24">
        <v>0.5</v>
      </c>
      <c r="R2671" s="24">
        <v>2.8</v>
      </c>
      <c r="S2671" s="24">
        <v>1.5</v>
      </c>
      <c r="X2671" s="24">
        <f t="shared" si="100"/>
        <v>154.19999999999999</v>
      </c>
      <c r="Y2671" s="8">
        <f t="shared" si="101"/>
        <v>0</v>
      </c>
      <c r="Z2671" s="4"/>
    </row>
    <row r="2672" spans="1:26" x14ac:dyDescent="0.25">
      <c r="A2672" s="34">
        <v>37</v>
      </c>
      <c r="B2672" s="31">
        <v>37</v>
      </c>
      <c r="C2672" s="4" t="s">
        <v>4974</v>
      </c>
      <c r="D2672" s="4" t="s">
        <v>4952</v>
      </c>
      <c r="E2672" s="4" t="s">
        <v>4918</v>
      </c>
      <c r="F2672" s="4" t="s">
        <v>3636</v>
      </c>
      <c r="G2672" s="4" t="s">
        <v>164</v>
      </c>
      <c r="H2672" s="4" t="s">
        <v>429</v>
      </c>
      <c r="I2672" s="24">
        <v>199.4</v>
      </c>
      <c r="J2672" s="24">
        <v>168.7</v>
      </c>
      <c r="K2672" s="24">
        <v>23.3</v>
      </c>
      <c r="N2672" s="24">
        <v>2</v>
      </c>
      <c r="O2672" s="24">
        <v>3.4</v>
      </c>
      <c r="R2672" s="24">
        <v>2</v>
      </c>
      <c r="X2672" s="24">
        <f t="shared" si="100"/>
        <v>199.4</v>
      </c>
      <c r="Y2672" s="8">
        <f t="shared" si="101"/>
        <v>0</v>
      </c>
      <c r="Z2672" s="4"/>
    </row>
    <row r="2673" spans="1:26" x14ac:dyDescent="0.25">
      <c r="A2673" s="34">
        <v>14</v>
      </c>
      <c r="B2673" s="31">
        <v>14</v>
      </c>
      <c r="C2673" s="4" t="s">
        <v>105</v>
      </c>
      <c r="D2673" s="4" t="s">
        <v>4929</v>
      </c>
      <c r="E2673" s="4" t="s">
        <v>4918</v>
      </c>
      <c r="F2673" s="4" t="s">
        <v>3636</v>
      </c>
      <c r="G2673" s="4" t="s">
        <v>4942</v>
      </c>
      <c r="H2673" s="4" t="s">
        <v>154</v>
      </c>
      <c r="I2673" s="24">
        <v>66.900000000000006</v>
      </c>
      <c r="J2673" s="24">
        <v>57.5</v>
      </c>
      <c r="K2673" s="24">
        <v>6.2</v>
      </c>
      <c r="N2673" s="24">
        <v>1.5</v>
      </c>
      <c r="O2673" s="24">
        <v>0.5</v>
      </c>
      <c r="R2673" s="24">
        <v>1</v>
      </c>
      <c r="S2673" s="24">
        <v>0.2</v>
      </c>
      <c r="X2673" s="24">
        <f t="shared" si="100"/>
        <v>66.900000000000006</v>
      </c>
      <c r="Y2673" s="8">
        <f t="shared" si="101"/>
        <v>0</v>
      </c>
      <c r="Z2673" s="4"/>
    </row>
    <row r="2674" spans="1:26" x14ac:dyDescent="0.25">
      <c r="A2674" s="34">
        <v>7</v>
      </c>
      <c r="B2674" s="31">
        <v>7</v>
      </c>
      <c r="C2674" s="4" t="s">
        <v>4928</v>
      </c>
      <c r="D2674" s="4" t="s">
        <v>4929</v>
      </c>
      <c r="E2674" s="4" t="s">
        <v>4918</v>
      </c>
      <c r="F2674" s="4" t="s">
        <v>3636</v>
      </c>
      <c r="G2674" s="4" t="s">
        <v>3782</v>
      </c>
      <c r="H2674" s="4" t="s">
        <v>2179</v>
      </c>
      <c r="I2674" s="24">
        <v>178.2</v>
      </c>
      <c r="J2674" s="24">
        <v>149.69999999999999</v>
      </c>
      <c r="K2674" s="24">
        <v>1</v>
      </c>
      <c r="M2674" s="24">
        <v>7</v>
      </c>
      <c r="O2674" s="24">
        <v>3</v>
      </c>
      <c r="Q2674" s="24">
        <v>4.5</v>
      </c>
      <c r="T2674" s="24">
        <v>13</v>
      </c>
      <c r="X2674" s="24">
        <f t="shared" si="100"/>
        <v>178.2</v>
      </c>
      <c r="Y2674" s="8">
        <f t="shared" si="101"/>
        <v>0</v>
      </c>
      <c r="Z2674" s="4"/>
    </row>
    <row r="2675" spans="1:26" x14ac:dyDescent="0.25">
      <c r="A2675" s="34">
        <v>9</v>
      </c>
      <c r="B2675" s="31">
        <v>9</v>
      </c>
      <c r="C2675" s="4" t="s">
        <v>4932</v>
      </c>
      <c r="D2675" s="4" t="s">
        <v>4933</v>
      </c>
      <c r="E2675" s="4" t="s">
        <v>4918</v>
      </c>
      <c r="F2675" s="4" t="s">
        <v>3636</v>
      </c>
      <c r="G2675" s="4" t="s">
        <v>4934</v>
      </c>
      <c r="H2675" s="4" t="s">
        <v>279</v>
      </c>
      <c r="I2675" s="24">
        <v>196.9</v>
      </c>
      <c r="J2675" s="24">
        <v>164.7</v>
      </c>
      <c r="K2675" s="24">
        <v>33.5</v>
      </c>
      <c r="L2675" s="24">
        <v>5.6</v>
      </c>
      <c r="O2675" s="24">
        <v>3.1</v>
      </c>
      <c r="R2675" s="24">
        <v>5.4</v>
      </c>
      <c r="S2675" s="24">
        <v>2.6</v>
      </c>
      <c r="X2675" s="24">
        <f t="shared" si="100"/>
        <v>214.89999999999998</v>
      </c>
      <c r="Y2675" s="8">
        <f t="shared" si="101"/>
        <v>-17.999999999999972</v>
      </c>
      <c r="Z2675" s="4"/>
    </row>
    <row r="2676" spans="1:26" x14ac:dyDescent="0.25">
      <c r="A2676" s="34">
        <v>27</v>
      </c>
      <c r="B2676" s="31">
        <v>27</v>
      </c>
      <c r="C2676" s="4" t="s">
        <v>4958</v>
      </c>
      <c r="D2676" s="4" t="s">
        <v>4959</v>
      </c>
      <c r="E2676" s="4" t="s">
        <v>4918</v>
      </c>
      <c r="F2676" s="4" t="s">
        <v>3636</v>
      </c>
      <c r="G2676" s="4" t="s">
        <v>4960</v>
      </c>
      <c r="H2676" s="4" t="s">
        <v>39</v>
      </c>
      <c r="I2676" s="24">
        <v>52</v>
      </c>
      <c r="J2676" s="24">
        <v>49.6</v>
      </c>
      <c r="O2676" s="24">
        <v>2.2999999999999998</v>
      </c>
      <c r="R2676" s="24">
        <v>0.1</v>
      </c>
      <c r="X2676" s="24">
        <f t="shared" si="100"/>
        <v>52</v>
      </c>
      <c r="Y2676" s="8">
        <f t="shared" si="101"/>
        <v>0</v>
      </c>
      <c r="Z2676" s="4"/>
    </row>
    <row r="2677" spans="1:26" x14ac:dyDescent="0.25">
      <c r="A2677" s="34">
        <v>16</v>
      </c>
      <c r="B2677" s="31">
        <v>16</v>
      </c>
      <c r="C2677" s="4" t="s">
        <v>4945</v>
      </c>
      <c r="D2677" s="4" t="s">
        <v>4945</v>
      </c>
      <c r="E2677" s="4" t="s">
        <v>4918</v>
      </c>
      <c r="F2677" s="4" t="s">
        <v>3636</v>
      </c>
      <c r="G2677" s="4" t="s">
        <v>4946</v>
      </c>
      <c r="H2677" s="4" t="s">
        <v>39</v>
      </c>
      <c r="I2677" s="24">
        <v>1708</v>
      </c>
      <c r="J2677" s="24">
        <v>505.1</v>
      </c>
      <c r="K2677" s="24">
        <v>99.1</v>
      </c>
      <c r="L2677" s="24">
        <v>19</v>
      </c>
      <c r="M2677" s="24">
        <v>10.3</v>
      </c>
      <c r="O2677" s="24">
        <v>22.2</v>
      </c>
      <c r="P2677" s="24">
        <v>132.1</v>
      </c>
      <c r="Q2677" s="24">
        <v>1.7</v>
      </c>
      <c r="R2677" s="24">
        <v>10.3</v>
      </c>
      <c r="S2677" s="24">
        <v>3.8</v>
      </c>
      <c r="T2677" s="24">
        <v>904.4</v>
      </c>
      <c r="X2677" s="24">
        <f t="shared" si="100"/>
        <v>1708</v>
      </c>
      <c r="Y2677" s="8">
        <f t="shared" si="101"/>
        <v>0</v>
      </c>
      <c r="Z2677" s="4"/>
    </row>
    <row r="2678" spans="1:26" x14ac:dyDescent="0.25">
      <c r="A2678" s="34">
        <v>18</v>
      </c>
      <c r="B2678" s="31">
        <v>18</v>
      </c>
      <c r="C2678" s="4" t="s">
        <v>1584</v>
      </c>
      <c r="D2678" s="4" t="s">
        <v>4929</v>
      </c>
      <c r="E2678" s="4" t="s">
        <v>4918</v>
      </c>
      <c r="F2678" s="4" t="s">
        <v>3636</v>
      </c>
      <c r="G2678" s="4" t="s">
        <v>4948</v>
      </c>
      <c r="H2678" s="4" t="s">
        <v>230</v>
      </c>
      <c r="I2678" s="24">
        <v>452.7</v>
      </c>
      <c r="J2678" s="24">
        <v>195.7</v>
      </c>
      <c r="K2678" s="24">
        <v>30.7</v>
      </c>
      <c r="M2678" s="24">
        <v>2.9</v>
      </c>
      <c r="N2678" s="24">
        <v>2</v>
      </c>
      <c r="O2678" s="24">
        <v>4</v>
      </c>
      <c r="P2678" s="24">
        <v>6.2</v>
      </c>
      <c r="R2678" s="24">
        <v>3.6</v>
      </c>
      <c r="S2678" s="24">
        <v>0.6</v>
      </c>
      <c r="T2678" s="24">
        <v>207</v>
      </c>
      <c r="X2678" s="24">
        <f t="shared" si="100"/>
        <v>452.69999999999993</v>
      </c>
      <c r="Y2678" s="8">
        <f t="shared" si="101"/>
        <v>0</v>
      </c>
      <c r="Z2678" s="4"/>
    </row>
    <row r="2679" spans="1:26" ht="30" x14ac:dyDescent="0.25">
      <c r="A2679" s="34">
        <v>35</v>
      </c>
      <c r="B2679" s="31">
        <v>35</v>
      </c>
      <c r="C2679" s="4" t="s">
        <v>4972</v>
      </c>
      <c r="D2679" s="4" t="s">
        <v>4929</v>
      </c>
      <c r="E2679" s="4" t="s">
        <v>4918</v>
      </c>
      <c r="F2679" s="4" t="s">
        <v>3636</v>
      </c>
      <c r="G2679" s="4" t="s">
        <v>3750</v>
      </c>
      <c r="H2679" s="5" t="s">
        <v>4973</v>
      </c>
      <c r="I2679" s="24">
        <v>63.3</v>
      </c>
      <c r="J2679" s="24">
        <v>47</v>
      </c>
      <c r="K2679" s="24">
        <v>8.5</v>
      </c>
      <c r="N2679" s="24">
        <v>0.5</v>
      </c>
      <c r="O2679" s="24">
        <v>2</v>
      </c>
      <c r="Q2679" s="24">
        <v>3.5</v>
      </c>
      <c r="R2679" s="24">
        <v>1.5</v>
      </c>
      <c r="S2679" s="24">
        <v>0.3</v>
      </c>
      <c r="X2679" s="24">
        <f t="shared" si="100"/>
        <v>63.3</v>
      </c>
      <c r="Y2679" s="8">
        <f t="shared" si="101"/>
        <v>0</v>
      </c>
      <c r="Z2679" s="4"/>
    </row>
    <row r="2680" spans="1:26" x14ac:dyDescent="0.25">
      <c r="A2680" s="34">
        <v>22</v>
      </c>
      <c r="B2680" s="31">
        <v>22</v>
      </c>
      <c r="C2680" s="4" t="s">
        <v>4953</v>
      </c>
      <c r="D2680" s="4" t="s">
        <v>4952</v>
      </c>
      <c r="E2680" s="4" t="s">
        <v>4918</v>
      </c>
      <c r="F2680" s="4" t="s">
        <v>3636</v>
      </c>
      <c r="G2680" s="4" t="s">
        <v>3852</v>
      </c>
      <c r="H2680" s="4" t="s">
        <v>39</v>
      </c>
      <c r="I2680" s="24">
        <v>58.6</v>
      </c>
      <c r="J2680" s="24">
        <v>52.4</v>
      </c>
      <c r="K2680" s="24">
        <v>2.1</v>
      </c>
      <c r="N2680" s="24">
        <v>0.5</v>
      </c>
      <c r="O2680" s="24">
        <v>2</v>
      </c>
      <c r="R2680" s="24">
        <v>1.6</v>
      </c>
      <c r="X2680" s="24">
        <f t="shared" si="100"/>
        <v>58.6</v>
      </c>
      <c r="Y2680" s="8">
        <f t="shared" si="101"/>
        <v>0</v>
      </c>
      <c r="Z2680" s="4"/>
    </row>
    <row r="2681" spans="1:26" x14ac:dyDescent="0.25">
      <c r="A2681" s="34">
        <v>41</v>
      </c>
      <c r="B2681" s="31">
        <v>41</v>
      </c>
      <c r="C2681" s="4" t="s">
        <v>4981</v>
      </c>
      <c r="D2681" s="4" t="s">
        <v>4962</v>
      </c>
      <c r="E2681" s="4" t="s">
        <v>4918</v>
      </c>
      <c r="F2681" s="4" t="s">
        <v>3636</v>
      </c>
      <c r="G2681" s="4" t="s">
        <v>4982</v>
      </c>
      <c r="H2681" s="4" t="s">
        <v>245</v>
      </c>
      <c r="I2681" s="24">
        <v>124</v>
      </c>
      <c r="J2681" s="24">
        <v>87.4</v>
      </c>
      <c r="K2681" s="24">
        <v>22</v>
      </c>
      <c r="M2681" s="24">
        <v>8</v>
      </c>
      <c r="N2681" s="24">
        <v>1</v>
      </c>
      <c r="O2681" s="24">
        <v>2</v>
      </c>
      <c r="R2681" s="24">
        <v>0.1</v>
      </c>
      <c r="S2681" s="24">
        <v>2.9</v>
      </c>
      <c r="X2681" s="24">
        <f t="shared" si="100"/>
        <v>123.4</v>
      </c>
      <c r="Y2681" s="8">
        <f t="shared" si="101"/>
        <v>0.59999999999999432</v>
      </c>
      <c r="Z2681" s="4"/>
    </row>
    <row r="2682" spans="1:26" x14ac:dyDescent="0.25">
      <c r="A2682" s="34">
        <v>8</v>
      </c>
      <c r="B2682" s="31">
        <v>8</v>
      </c>
      <c r="C2682" s="4" t="s">
        <v>4930</v>
      </c>
      <c r="D2682" s="4" t="s">
        <v>562</v>
      </c>
      <c r="E2682" s="4" t="s">
        <v>4918</v>
      </c>
      <c r="F2682" s="4" t="s">
        <v>3636</v>
      </c>
      <c r="G2682" s="4" t="s">
        <v>4931</v>
      </c>
      <c r="H2682" s="4" t="s">
        <v>245</v>
      </c>
      <c r="I2682" s="24">
        <v>705.2</v>
      </c>
      <c r="J2682" s="24">
        <v>67.8</v>
      </c>
      <c r="K2682" s="24">
        <v>131.4</v>
      </c>
      <c r="O2682" s="24">
        <v>4</v>
      </c>
      <c r="R2682" s="24">
        <v>2</v>
      </c>
      <c r="T2682" s="24">
        <v>500.1</v>
      </c>
      <c r="X2682" s="24">
        <f t="shared" si="100"/>
        <v>705.3</v>
      </c>
      <c r="Y2682" s="8">
        <f t="shared" si="101"/>
        <v>-9.9999999999909051E-2</v>
      </c>
      <c r="Z2682" s="4"/>
    </row>
    <row r="2683" spans="1:26" x14ac:dyDescent="0.25">
      <c r="A2683" s="34">
        <v>39</v>
      </c>
      <c r="B2683" s="31">
        <v>39</v>
      </c>
      <c r="C2683" s="5" t="s">
        <v>2124</v>
      </c>
      <c r="D2683" s="5" t="s">
        <v>5048</v>
      </c>
      <c r="E2683" s="5" t="s">
        <v>4261</v>
      </c>
      <c r="F2683" s="5" t="s">
        <v>4986</v>
      </c>
      <c r="G2683" s="5" t="s">
        <v>5050</v>
      </c>
      <c r="H2683" s="5" t="s">
        <v>791</v>
      </c>
      <c r="I2683" s="37">
        <v>595</v>
      </c>
      <c r="J2683" s="37">
        <v>408.7</v>
      </c>
      <c r="K2683" s="37">
        <v>30.8</v>
      </c>
      <c r="L2683" s="37"/>
      <c r="M2683" s="37">
        <v>11.8</v>
      </c>
      <c r="N2683" s="37"/>
      <c r="O2683" s="37">
        <v>2</v>
      </c>
      <c r="P2683" s="37">
        <v>13</v>
      </c>
      <c r="Q2683" s="37"/>
      <c r="R2683" s="37">
        <v>21.6</v>
      </c>
      <c r="S2683" s="37">
        <v>0.9</v>
      </c>
      <c r="T2683" s="37">
        <v>106.2</v>
      </c>
      <c r="X2683" s="24">
        <f t="shared" si="100"/>
        <v>595</v>
      </c>
      <c r="Y2683" s="8">
        <f t="shared" si="101"/>
        <v>0</v>
      </c>
      <c r="Z2683" s="4"/>
    </row>
    <row r="2684" spans="1:26" x14ac:dyDescent="0.25">
      <c r="A2684" s="34">
        <v>42</v>
      </c>
      <c r="B2684" s="31">
        <v>42</v>
      </c>
      <c r="C2684" s="5" t="s">
        <v>5054</v>
      </c>
      <c r="D2684" s="5" t="s">
        <v>5048</v>
      </c>
      <c r="E2684" s="5" t="s">
        <v>4261</v>
      </c>
      <c r="F2684" s="5" t="s">
        <v>4986</v>
      </c>
      <c r="G2684" s="5" t="s">
        <v>5055</v>
      </c>
      <c r="H2684" s="5"/>
      <c r="I2684" s="37">
        <v>232</v>
      </c>
      <c r="J2684" s="37">
        <v>194.8</v>
      </c>
      <c r="K2684" s="37">
        <v>12.9</v>
      </c>
      <c r="L2684" s="37">
        <v>1.5</v>
      </c>
      <c r="M2684" s="37"/>
      <c r="N2684" s="37">
        <v>2</v>
      </c>
      <c r="O2684" s="37">
        <v>2</v>
      </c>
      <c r="P2684" s="37"/>
      <c r="Q2684" s="37">
        <v>1.8</v>
      </c>
      <c r="R2684" s="37"/>
      <c r="S2684" s="37">
        <v>17</v>
      </c>
      <c r="T2684" s="37"/>
      <c r="X2684" s="24">
        <f t="shared" si="100"/>
        <v>232.00000000000003</v>
      </c>
      <c r="Y2684" s="8">
        <f t="shared" si="101"/>
        <v>0</v>
      </c>
      <c r="Z2684" s="4"/>
    </row>
    <row r="2685" spans="1:26" x14ac:dyDescent="0.25">
      <c r="A2685" s="34">
        <v>1</v>
      </c>
      <c r="B2685" s="31">
        <v>1</v>
      </c>
      <c r="C2685" s="5" t="s">
        <v>4984</v>
      </c>
      <c r="D2685" s="5" t="s">
        <v>4985</v>
      </c>
      <c r="E2685" s="5" t="s">
        <v>4261</v>
      </c>
      <c r="F2685" s="5" t="s">
        <v>4986</v>
      </c>
      <c r="G2685" s="5" t="s">
        <v>4987</v>
      </c>
      <c r="H2685" s="5" t="s">
        <v>485</v>
      </c>
      <c r="I2685" s="37">
        <v>288</v>
      </c>
      <c r="J2685" s="37">
        <v>185.5</v>
      </c>
      <c r="K2685" s="37">
        <v>20.100000000000001</v>
      </c>
      <c r="L2685" s="37">
        <v>9.8000000000000007</v>
      </c>
      <c r="M2685" s="37">
        <v>2</v>
      </c>
      <c r="N2685" s="37">
        <v>6</v>
      </c>
      <c r="O2685" s="37">
        <v>3.7</v>
      </c>
      <c r="P2685" s="37">
        <v>10</v>
      </c>
      <c r="Q2685" s="37"/>
      <c r="R2685" s="37">
        <v>5.9</v>
      </c>
      <c r="S2685" s="37"/>
      <c r="T2685" s="37">
        <v>45</v>
      </c>
      <c r="X2685" s="24">
        <f t="shared" si="100"/>
        <v>288</v>
      </c>
      <c r="Y2685" s="8">
        <f t="shared" si="101"/>
        <v>0</v>
      </c>
      <c r="Z2685" s="4"/>
    </row>
    <row r="2686" spans="1:26" x14ac:dyDescent="0.25">
      <c r="A2686" s="34">
        <v>7</v>
      </c>
      <c r="B2686" s="31">
        <v>7</v>
      </c>
      <c r="C2686" s="5" t="s">
        <v>4996</v>
      </c>
      <c r="D2686" s="5" t="s">
        <v>4993</v>
      </c>
      <c r="E2686" s="5" t="s">
        <v>4261</v>
      </c>
      <c r="F2686" s="5" t="s">
        <v>4986</v>
      </c>
      <c r="G2686" s="5" t="s">
        <v>4997</v>
      </c>
      <c r="H2686" s="5" t="s">
        <v>896</v>
      </c>
      <c r="I2686" s="37">
        <v>743</v>
      </c>
      <c r="J2686" s="37">
        <v>236.5</v>
      </c>
      <c r="K2686" s="37">
        <v>16.100000000000001</v>
      </c>
      <c r="L2686" s="37">
        <v>5.4</v>
      </c>
      <c r="M2686" s="37">
        <v>4.0999999999999996</v>
      </c>
      <c r="N2686" s="37"/>
      <c r="O2686" s="37">
        <v>8.4</v>
      </c>
      <c r="P2686" s="37">
        <v>89.2</v>
      </c>
      <c r="Q2686" s="37"/>
      <c r="R2686" s="37">
        <v>9.3000000000000007</v>
      </c>
      <c r="S2686" s="37"/>
      <c r="T2686" s="37">
        <v>374</v>
      </c>
      <c r="X2686" s="24">
        <f t="shared" si="100"/>
        <v>743</v>
      </c>
      <c r="Y2686" s="8">
        <f t="shared" si="101"/>
        <v>0</v>
      </c>
      <c r="Z2686" s="4"/>
    </row>
    <row r="2687" spans="1:26" x14ac:dyDescent="0.25">
      <c r="A2687" s="34">
        <v>14</v>
      </c>
      <c r="B2687" s="31">
        <v>14</v>
      </c>
      <c r="C2687" s="5" t="s">
        <v>5011</v>
      </c>
      <c r="D2687" s="5" t="s">
        <v>5012</v>
      </c>
      <c r="E2687" s="5" t="s">
        <v>4261</v>
      </c>
      <c r="F2687" s="5" t="s">
        <v>4986</v>
      </c>
      <c r="G2687" s="5" t="s">
        <v>5013</v>
      </c>
      <c r="H2687" s="5"/>
      <c r="I2687" s="37">
        <v>126.7</v>
      </c>
      <c r="J2687" s="37">
        <v>107.1</v>
      </c>
      <c r="K2687" s="37">
        <v>8.8000000000000007</v>
      </c>
      <c r="L2687" s="37"/>
      <c r="M2687" s="37">
        <v>2.8</v>
      </c>
      <c r="N2687" s="37"/>
      <c r="O2687" s="37">
        <v>1.2</v>
      </c>
      <c r="P2687" s="37">
        <v>0.9</v>
      </c>
      <c r="Q2687" s="37">
        <v>3.8</v>
      </c>
      <c r="R2687" s="37">
        <v>2.1</v>
      </c>
      <c r="S2687" s="37"/>
      <c r="T2687" s="37"/>
      <c r="X2687" s="24">
        <f t="shared" si="100"/>
        <v>126.69999999999999</v>
      </c>
      <c r="Y2687" s="8">
        <f t="shared" si="101"/>
        <v>0</v>
      </c>
      <c r="Z2687" s="4"/>
    </row>
    <row r="2688" spans="1:26" x14ac:dyDescent="0.25">
      <c r="A2688" s="34">
        <v>22</v>
      </c>
      <c r="B2688" s="31">
        <v>22</v>
      </c>
      <c r="C2688" s="5" t="s">
        <v>5030</v>
      </c>
      <c r="D2688" s="5" t="s">
        <v>5025</v>
      </c>
      <c r="E2688" s="5" t="s">
        <v>4261</v>
      </c>
      <c r="F2688" s="5" t="s">
        <v>4986</v>
      </c>
      <c r="G2688" s="5" t="s">
        <v>5031</v>
      </c>
      <c r="H2688" s="5" t="s">
        <v>279</v>
      </c>
      <c r="I2688" s="37">
        <v>178.4</v>
      </c>
      <c r="J2688" s="37">
        <v>140</v>
      </c>
      <c r="K2688" s="37">
        <v>5.0999999999999996</v>
      </c>
      <c r="L2688" s="37">
        <v>3</v>
      </c>
      <c r="M2688" s="37">
        <v>1.8</v>
      </c>
      <c r="N2688" s="37"/>
      <c r="O2688" s="37">
        <v>2.5</v>
      </c>
      <c r="P2688" s="37"/>
      <c r="Q2688" s="37">
        <v>2.5</v>
      </c>
      <c r="R2688" s="37">
        <v>3.2</v>
      </c>
      <c r="S2688" s="37"/>
      <c r="T2688" s="37">
        <v>20.3</v>
      </c>
      <c r="X2688" s="24">
        <f t="shared" si="100"/>
        <v>178.4</v>
      </c>
      <c r="Y2688" s="8">
        <f t="shared" si="101"/>
        <v>0</v>
      </c>
      <c r="Z2688" s="4"/>
    </row>
    <row r="2689" spans="1:26" x14ac:dyDescent="0.25">
      <c r="A2689" s="34">
        <v>29</v>
      </c>
      <c r="B2689" s="31">
        <v>29</v>
      </c>
      <c r="C2689" s="5" t="s">
        <v>278</v>
      </c>
      <c r="D2689" s="5" t="s">
        <v>5039</v>
      </c>
      <c r="E2689" s="5" t="s">
        <v>4261</v>
      </c>
      <c r="F2689" s="5" t="s">
        <v>4986</v>
      </c>
      <c r="G2689" s="5" t="s">
        <v>5041</v>
      </c>
      <c r="H2689" s="5"/>
      <c r="I2689" s="37">
        <v>112</v>
      </c>
      <c r="J2689" s="37">
        <v>87.2</v>
      </c>
      <c r="K2689" s="37">
        <v>0.5</v>
      </c>
      <c r="L2689" s="37">
        <v>1.2</v>
      </c>
      <c r="M2689" s="37">
        <v>2.2000000000000002</v>
      </c>
      <c r="N2689" s="37"/>
      <c r="O2689" s="37">
        <v>0.8</v>
      </c>
      <c r="P2689" s="37"/>
      <c r="Q2689" s="37"/>
      <c r="R2689" s="37">
        <v>3.4</v>
      </c>
      <c r="S2689" s="37"/>
      <c r="T2689" s="37">
        <v>16.7</v>
      </c>
      <c r="X2689" s="24">
        <f t="shared" si="100"/>
        <v>112.00000000000001</v>
      </c>
      <c r="Y2689" s="8">
        <f t="shared" si="101"/>
        <v>0</v>
      </c>
      <c r="Z2689" s="4"/>
    </row>
    <row r="2690" spans="1:26" x14ac:dyDescent="0.25">
      <c r="A2690" s="34">
        <v>34</v>
      </c>
      <c r="B2690" s="31">
        <v>34</v>
      </c>
      <c r="C2690" s="5" t="s">
        <v>2835</v>
      </c>
      <c r="D2690" s="5" t="s">
        <v>5039</v>
      </c>
      <c r="E2690" s="5" t="s">
        <v>4261</v>
      </c>
      <c r="F2690" s="5" t="s">
        <v>4986</v>
      </c>
      <c r="G2690" s="5" t="s">
        <v>435</v>
      </c>
      <c r="H2690" s="5"/>
      <c r="I2690" s="37">
        <v>105.8</v>
      </c>
      <c r="J2690" s="37">
        <v>30.1</v>
      </c>
      <c r="K2690" s="37">
        <v>12.4</v>
      </c>
      <c r="L2690" s="37"/>
      <c r="M2690" s="37"/>
      <c r="N2690" s="37"/>
      <c r="O2690" s="37"/>
      <c r="P2690" s="37"/>
      <c r="Q2690" s="37"/>
      <c r="R2690" s="37">
        <v>1</v>
      </c>
      <c r="S2690" s="37"/>
      <c r="T2690" s="37">
        <v>62.3</v>
      </c>
      <c r="X2690" s="24">
        <f t="shared" si="100"/>
        <v>105.8</v>
      </c>
      <c r="Y2690" s="8">
        <f t="shared" si="101"/>
        <v>0</v>
      </c>
      <c r="Z2690" s="4"/>
    </row>
    <row r="2691" spans="1:26" x14ac:dyDescent="0.25">
      <c r="A2691" s="34">
        <v>10</v>
      </c>
      <c r="B2691" s="31">
        <v>10</v>
      </c>
      <c r="C2691" s="5" t="s">
        <v>5002</v>
      </c>
      <c r="D2691" s="5" t="s">
        <v>5003</v>
      </c>
      <c r="E2691" s="5" t="s">
        <v>4261</v>
      </c>
      <c r="F2691" s="5" t="s">
        <v>4986</v>
      </c>
      <c r="G2691" s="5" t="s">
        <v>5004</v>
      </c>
      <c r="H2691" s="5" t="s">
        <v>374</v>
      </c>
      <c r="I2691" s="37">
        <v>250</v>
      </c>
      <c r="J2691" s="37"/>
      <c r="K2691" s="37"/>
      <c r="L2691" s="37"/>
      <c r="M2691" s="37"/>
      <c r="N2691" s="37">
        <v>136.80000000000001</v>
      </c>
      <c r="O2691" s="37">
        <v>2</v>
      </c>
      <c r="P2691" s="37"/>
      <c r="Q2691" s="37">
        <v>111.2</v>
      </c>
      <c r="R2691" s="37"/>
      <c r="S2691" s="37"/>
      <c r="T2691" s="37"/>
      <c r="X2691" s="24">
        <f t="shared" si="100"/>
        <v>250</v>
      </c>
      <c r="Y2691" s="8">
        <f t="shared" si="101"/>
        <v>0</v>
      </c>
      <c r="Z2691" s="4"/>
    </row>
    <row r="2692" spans="1:26" x14ac:dyDescent="0.25">
      <c r="A2692" s="34">
        <v>26</v>
      </c>
      <c r="B2692" s="31">
        <v>26</v>
      </c>
      <c r="C2692" s="5" t="s">
        <v>5037</v>
      </c>
      <c r="D2692" s="5" t="s">
        <v>2973</v>
      </c>
      <c r="E2692" s="5" t="s">
        <v>4261</v>
      </c>
      <c r="F2692" s="5" t="s">
        <v>4986</v>
      </c>
      <c r="G2692" s="5" t="s">
        <v>776</v>
      </c>
      <c r="H2692" s="5" t="s">
        <v>5</v>
      </c>
      <c r="I2692" s="37">
        <v>88.1</v>
      </c>
      <c r="J2692" s="37">
        <v>70.2</v>
      </c>
      <c r="K2692" s="37"/>
      <c r="L2692" s="37"/>
      <c r="M2692" s="37">
        <v>5.5</v>
      </c>
      <c r="N2692" s="37"/>
      <c r="O2692" s="37">
        <v>2</v>
      </c>
      <c r="P2692" s="37">
        <v>0.1</v>
      </c>
      <c r="Q2692" s="37"/>
      <c r="R2692" s="37">
        <v>2</v>
      </c>
      <c r="S2692" s="37"/>
      <c r="T2692" s="37">
        <v>8.3000000000000007</v>
      </c>
      <c r="X2692" s="24">
        <f t="shared" si="100"/>
        <v>88.1</v>
      </c>
      <c r="Y2692" s="8">
        <f t="shared" si="101"/>
        <v>0</v>
      </c>
      <c r="Z2692" s="4"/>
    </row>
    <row r="2693" spans="1:26" x14ac:dyDescent="0.25">
      <c r="A2693" s="34">
        <v>15</v>
      </c>
      <c r="B2693" s="31">
        <v>15</v>
      </c>
      <c r="C2693" s="5" t="s">
        <v>5014</v>
      </c>
      <c r="D2693" s="5" t="s">
        <v>5012</v>
      </c>
      <c r="E2693" s="5" t="s">
        <v>4261</v>
      </c>
      <c r="F2693" s="5" t="s">
        <v>4986</v>
      </c>
      <c r="G2693" s="5" t="s">
        <v>5015</v>
      </c>
      <c r="H2693" s="5" t="s">
        <v>39</v>
      </c>
      <c r="I2693" s="37">
        <v>473</v>
      </c>
      <c r="J2693" s="37">
        <v>235.7</v>
      </c>
      <c r="K2693" s="37">
        <v>4.5</v>
      </c>
      <c r="L2693" s="37"/>
      <c r="M2693" s="37">
        <v>2.7</v>
      </c>
      <c r="N2693" s="37">
        <v>3.1</v>
      </c>
      <c r="O2693" s="37">
        <v>3</v>
      </c>
      <c r="P2693" s="37">
        <v>3.3</v>
      </c>
      <c r="Q2693" s="37"/>
      <c r="R2693" s="37">
        <v>5</v>
      </c>
      <c r="S2693" s="37"/>
      <c r="T2693" s="37">
        <v>215.7</v>
      </c>
      <c r="X2693" s="24">
        <f t="shared" si="100"/>
        <v>472.99999999999994</v>
      </c>
      <c r="Y2693" s="8">
        <f t="shared" si="101"/>
        <v>0</v>
      </c>
      <c r="Z2693" s="4"/>
    </row>
    <row r="2694" spans="1:26" x14ac:dyDescent="0.25">
      <c r="A2694" s="34">
        <v>19</v>
      </c>
      <c r="B2694" s="31">
        <v>19</v>
      </c>
      <c r="C2694" s="5" t="s">
        <v>5024</v>
      </c>
      <c r="D2694" s="5" t="s">
        <v>5025</v>
      </c>
      <c r="E2694" s="5" t="s">
        <v>4261</v>
      </c>
      <c r="F2694" s="5" t="s">
        <v>4986</v>
      </c>
      <c r="G2694" s="5" t="s">
        <v>4282</v>
      </c>
      <c r="H2694" s="5"/>
      <c r="I2694" s="37">
        <v>195.9</v>
      </c>
      <c r="J2694" s="37">
        <v>83</v>
      </c>
      <c r="K2694" s="37">
        <v>12</v>
      </c>
      <c r="L2694" s="37"/>
      <c r="M2694" s="37"/>
      <c r="N2694" s="37"/>
      <c r="O2694" s="37">
        <v>10.8</v>
      </c>
      <c r="P2694" s="37">
        <v>28.7</v>
      </c>
      <c r="Q2694" s="37"/>
      <c r="R2694" s="37">
        <v>3.8</v>
      </c>
      <c r="S2694" s="37"/>
      <c r="T2694" s="37">
        <v>57.6</v>
      </c>
      <c r="X2694" s="24">
        <f t="shared" si="100"/>
        <v>195.9</v>
      </c>
      <c r="Y2694" s="8">
        <f t="shared" si="101"/>
        <v>0</v>
      </c>
      <c r="Z2694" s="4"/>
    </row>
    <row r="2695" spans="1:26" x14ac:dyDescent="0.25">
      <c r="A2695" s="34">
        <v>2</v>
      </c>
      <c r="B2695" s="31">
        <v>2</v>
      </c>
      <c r="C2695" s="5" t="s">
        <v>4075</v>
      </c>
      <c r="D2695" s="5" t="s">
        <v>4985</v>
      </c>
      <c r="E2695" s="5" t="s">
        <v>4261</v>
      </c>
      <c r="F2695" s="5" t="s">
        <v>4986</v>
      </c>
      <c r="G2695" s="5" t="s">
        <v>4988</v>
      </c>
      <c r="H2695" s="5" t="s">
        <v>39</v>
      </c>
      <c r="I2695" s="37">
        <v>117.2</v>
      </c>
      <c r="J2695" s="37">
        <v>108.7</v>
      </c>
      <c r="K2695" s="37"/>
      <c r="L2695" s="37"/>
      <c r="M2695" s="37">
        <v>2.1</v>
      </c>
      <c r="N2695" s="37"/>
      <c r="O2695" s="37">
        <v>3.5</v>
      </c>
      <c r="P2695" s="37"/>
      <c r="Q2695" s="37"/>
      <c r="R2695" s="37">
        <v>2.9</v>
      </c>
      <c r="S2695" s="37"/>
      <c r="T2695" s="37"/>
      <c r="X2695" s="24">
        <f t="shared" si="100"/>
        <v>117.2</v>
      </c>
      <c r="Y2695" s="8">
        <f t="shared" si="101"/>
        <v>0</v>
      </c>
      <c r="Z2695" s="4"/>
    </row>
    <row r="2696" spans="1:26" ht="30" x14ac:dyDescent="0.25">
      <c r="A2696" s="34">
        <v>46</v>
      </c>
      <c r="B2696" s="31">
        <v>46</v>
      </c>
      <c r="C2696" s="5" t="s">
        <v>5060</v>
      </c>
      <c r="D2696" s="5" t="s">
        <v>5061</v>
      </c>
      <c r="E2696" s="5" t="s">
        <v>4261</v>
      </c>
      <c r="F2696" s="5" t="s">
        <v>4986</v>
      </c>
      <c r="G2696" s="5" t="s">
        <v>5062</v>
      </c>
      <c r="H2696" s="5" t="s">
        <v>3243</v>
      </c>
      <c r="I2696" s="37">
        <v>101.5</v>
      </c>
      <c r="J2696" s="37">
        <v>40</v>
      </c>
      <c r="K2696" s="37">
        <v>4.5</v>
      </c>
      <c r="L2696" s="37"/>
      <c r="M2696" s="37">
        <v>1</v>
      </c>
      <c r="N2696" s="37"/>
      <c r="O2696" s="37">
        <v>9</v>
      </c>
      <c r="P2696" s="37">
        <v>0.1</v>
      </c>
      <c r="Q2696" s="37">
        <v>4.5</v>
      </c>
      <c r="R2696" s="37"/>
      <c r="S2696" s="37"/>
      <c r="T2696" s="37">
        <v>42.4</v>
      </c>
      <c r="X2696" s="24">
        <f t="shared" si="100"/>
        <v>101.5</v>
      </c>
      <c r="Y2696" s="8">
        <f t="shared" si="101"/>
        <v>0</v>
      </c>
      <c r="Z2696" s="4"/>
    </row>
    <row r="2697" spans="1:26" x14ac:dyDescent="0.25">
      <c r="A2697" s="34">
        <v>35</v>
      </c>
      <c r="B2697" s="31">
        <v>35</v>
      </c>
      <c r="C2697" s="5" t="s">
        <v>5044</v>
      </c>
      <c r="D2697" s="5" t="s">
        <v>5045</v>
      </c>
      <c r="E2697" s="5" t="s">
        <v>4261</v>
      </c>
      <c r="F2697" s="5" t="s">
        <v>4986</v>
      </c>
      <c r="G2697" s="5" t="s">
        <v>5046</v>
      </c>
      <c r="H2697" s="5"/>
      <c r="I2697" s="37">
        <v>200.3</v>
      </c>
      <c r="J2697" s="37">
        <v>183.5</v>
      </c>
      <c r="K2697" s="37"/>
      <c r="L2697" s="37"/>
      <c r="M2697" s="37">
        <v>3.7</v>
      </c>
      <c r="N2697" s="37"/>
      <c r="O2697" s="37">
        <v>4.8</v>
      </c>
      <c r="P2697" s="37">
        <v>0.3</v>
      </c>
      <c r="Q2697" s="37">
        <v>0.3</v>
      </c>
      <c r="R2697" s="37">
        <v>7.7</v>
      </c>
      <c r="S2697" s="37"/>
      <c r="T2697" s="37"/>
      <c r="X2697" s="24">
        <f t="shared" si="100"/>
        <v>200.3</v>
      </c>
      <c r="Y2697" s="8">
        <f t="shared" si="101"/>
        <v>0</v>
      </c>
      <c r="Z2697" s="4"/>
    </row>
    <row r="2698" spans="1:26" x14ac:dyDescent="0.25">
      <c r="A2698" s="34">
        <v>40</v>
      </c>
      <c r="B2698" s="31">
        <v>40</v>
      </c>
      <c r="C2698" s="5" t="s">
        <v>5048</v>
      </c>
      <c r="D2698" s="5" t="s">
        <v>5048</v>
      </c>
      <c r="E2698" s="5" t="s">
        <v>4261</v>
      </c>
      <c r="F2698" s="5" t="s">
        <v>4986</v>
      </c>
      <c r="G2698" s="5" t="s">
        <v>5051</v>
      </c>
      <c r="H2698" s="5" t="s">
        <v>2086</v>
      </c>
      <c r="I2698" s="37">
        <v>113.6</v>
      </c>
      <c r="J2698" s="37">
        <v>91.6</v>
      </c>
      <c r="K2698" s="37">
        <v>6.2</v>
      </c>
      <c r="L2698" s="37">
        <v>1.7</v>
      </c>
      <c r="M2698" s="37">
        <v>4</v>
      </c>
      <c r="N2698" s="37"/>
      <c r="O2698" s="37">
        <v>1.6</v>
      </c>
      <c r="P2698" s="37"/>
      <c r="Q2698" s="37"/>
      <c r="R2698" s="37">
        <v>1.8</v>
      </c>
      <c r="S2698" s="37"/>
      <c r="T2698" s="37">
        <v>6.7</v>
      </c>
      <c r="X2698" s="24">
        <f t="shared" si="100"/>
        <v>113.6</v>
      </c>
      <c r="Y2698" s="8">
        <f t="shared" si="101"/>
        <v>0</v>
      </c>
      <c r="Z2698" s="4"/>
    </row>
    <row r="2699" spans="1:26" x14ac:dyDescent="0.25">
      <c r="A2699" s="34">
        <v>12</v>
      </c>
      <c r="B2699" s="31">
        <v>12</v>
      </c>
      <c r="C2699" s="5" t="s">
        <v>5007</v>
      </c>
      <c r="D2699" s="5" t="s">
        <v>5003</v>
      </c>
      <c r="E2699" s="5" t="s">
        <v>4261</v>
      </c>
      <c r="F2699" s="5" t="s">
        <v>4986</v>
      </c>
      <c r="G2699" s="5" t="s">
        <v>5008</v>
      </c>
      <c r="H2699" s="5" t="s">
        <v>19</v>
      </c>
      <c r="I2699" s="37">
        <v>185</v>
      </c>
      <c r="J2699" s="37">
        <v>97.1</v>
      </c>
      <c r="K2699" s="37">
        <v>9.6999999999999993</v>
      </c>
      <c r="L2699" s="37"/>
      <c r="M2699" s="37">
        <v>20.5</v>
      </c>
      <c r="N2699" s="37"/>
      <c r="O2699" s="37">
        <v>3.9</v>
      </c>
      <c r="P2699" s="37">
        <v>1.3</v>
      </c>
      <c r="Q2699" s="37"/>
      <c r="R2699" s="37">
        <v>4.7</v>
      </c>
      <c r="S2699" s="37"/>
      <c r="T2699" s="37">
        <v>47.8</v>
      </c>
      <c r="X2699" s="24">
        <f t="shared" si="100"/>
        <v>185</v>
      </c>
      <c r="Y2699" s="8">
        <f t="shared" si="101"/>
        <v>0</v>
      </c>
      <c r="Z2699" s="4"/>
    </row>
    <row r="2700" spans="1:26" x14ac:dyDescent="0.25">
      <c r="A2700" s="34">
        <v>43</v>
      </c>
      <c r="B2700" s="31">
        <v>43</v>
      </c>
      <c r="C2700" s="5" t="s">
        <v>4706</v>
      </c>
      <c r="D2700" s="5" t="s">
        <v>5056</v>
      </c>
      <c r="E2700" s="5" t="s">
        <v>4261</v>
      </c>
      <c r="F2700" s="5" t="s">
        <v>4986</v>
      </c>
      <c r="G2700" s="5" t="s">
        <v>5057</v>
      </c>
      <c r="H2700" s="5" t="s">
        <v>39</v>
      </c>
      <c r="I2700" s="37">
        <v>217.5</v>
      </c>
      <c r="J2700" s="37">
        <v>181.8</v>
      </c>
      <c r="K2700" s="37">
        <v>12.3</v>
      </c>
      <c r="L2700" s="37"/>
      <c r="M2700" s="37">
        <v>14.2</v>
      </c>
      <c r="N2700" s="37"/>
      <c r="O2700" s="37">
        <v>3.3</v>
      </c>
      <c r="P2700" s="37">
        <v>0.5</v>
      </c>
      <c r="Q2700" s="37">
        <v>0.8</v>
      </c>
      <c r="R2700" s="37">
        <v>4.7</v>
      </c>
      <c r="S2700" s="37"/>
      <c r="T2700" s="37"/>
      <c r="X2700" s="24">
        <f t="shared" si="100"/>
        <v>217.60000000000002</v>
      </c>
      <c r="Y2700" s="8">
        <f t="shared" si="101"/>
        <v>-0.10000000000002274</v>
      </c>
      <c r="Z2700" s="4"/>
    </row>
    <row r="2701" spans="1:26" x14ac:dyDescent="0.25">
      <c r="A2701" s="34">
        <v>16</v>
      </c>
      <c r="B2701" s="31">
        <v>16</v>
      </c>
      <c r="C2701" s="5" t="s">
        <v>5016</v>
      </c>
      <c r="D2701" s="5" t="s">
        <v>5012</v>
      </c>
      <c r="E2701" s="5" t="s">
        <v>4261</v>
      </c>
      <c r="F2701" s="5" t="s">
        <v>4986</v>
      </c>
      <c r="G2701" s="5" t="s">
        <v>5017</v>
      </c>
      <c r="H2701" s="5" t="s">
        <v>5018</v>
      </c>
      <c r="I2701" s="37">
        <v>172.1</v>
      </c>
      <c r="J2701" s="37">
        <v>141.6</v>
      </c>
      <c r="K2701" s="37"/>
      <c r="L2701" s="37"/>
      <c r="M2701" s="37">
        <v>5</v>
      </c>
      <c r="N2701" s="37">
        <v>6</v>
      </c>
      <c r="O2701" s="37">
        <v>3</v>
      </c>
      <c r="P2701" s="37"/>
      <c r="Q2701" s="37"/>
      <c r="R2701" s="37">
        <v>4.0999999999999996</v>
      </c>
      <c r="S2701" s="37"/>
      <c r="T2701" s="37">
        <v>12.4</v>
      </c>
      <c r="X2701" s="24">
        <f t="shared" si="100"/>
        <v>172.1</v>
      </c>
      <c r="Y2701" s="8">
        <f t="shared" si="101"/>
        <v>0</v>
      </c>
      <c r="Z2701" s="4"/>
    </row>
    <row r="2702" spans="1:26" x14ac:dyDescent="0.25">
      <c r="A2702" s="34">
        <v>41</v>
      </c>
      <c r="B2702" s="31">
        <v>41</v>
      </c>
      <c r="C2702" s="5" t="s">
        <v>5052</v>
      </c>
      <c r="D2702" s="5" t="s">
        <v>5048</v>
      </c>
      <c r="E2702" s="5" t="s">
        <v>4261</v>
      </c>
      <c r="F2702" s="5" t="s">
        <v>4986</v>
      </c>
      <c r="G2702" s="5" t="s">
        <v>5053</v>
      </c>
      <c r="H2702" s="5"/>
      <c r="I2702" s="37">
        <v>220.1</v>
      </c>
      <c r="J2702" s="37">
        <v>186.8</v>
      </c>
      <c r="K2702" s="37">
        <v>4.5999999999999996</v>
      </c>
      <c r="L2702" s="37"/>
      <c r="M2702" s="37"/>
      <c r="N2702" s="37"/>
      <c r="O2702" s="37">
        <v>1.7</v>
      </c>
      <c r="P2702" s="37"/>
      <c r="Q2702" s="37"/>
      <c r="R2702" s="37">
        <v>1</v>
      </c>
      <c r="S2702" s="37"/>
      <c r="T2702" s="37">
        <v>26</v>
      </c>
      <c r="X2702" s="24">
        <f t="shared" si="100"/>
        <v>220.1</v>
      </c>
      <c r="Y2702" s="8">
        <f t="shared" si="101"/>
        <v>0</v>
      </c>
      <c r="Z2702" s="4"/>
    </row>
    <row r="2703" spans="1:26" x14ac:dyDescent="0.25">
      <c r="A2703" s="34">
        <v>31</v>
      </c>
      <c r="B2703" s="31">
        <v>31</v>
      </c>
      <c r="C2703" s="5" t="s">
        <v>5039</v>
      </c>
      <c r="D2703" s="5" t="s">
        <v>5039</v>
      </c>
      <c r="E2703" s="5" t="s">
        <v>4261</v>
      </c>
      <c r="F2703" s="5" t="s">
        <v>4986</v>
      </c>
      <c r="G2703" s="5" t="s">
        <v>5551</v>
      </c>
      <c r="H2703" s="5" t="s">
        <v>866</v>
      </c>
      <c r="I2703" s="37">
        <v>93.9</v>
      </c>
      <c r="J2703" s="37">
        <v>72</v>
      </c>
      <c r="K2703" s="37">
        <v>8.4</v>
      </c>
      <c r="L2703" s="37"/>
      <c r="M2703" s="37">
        <v>1.8</v>
      </c>
      <c r="N2703" s="37"/>
      <c r="O2703" s="37">
        <v>2.5</v>
      </c>
      <c r="P2703" s="37">
        <v>1.1000000000000001</v>
      </c>
      <c r="Q2703" s="37">
        <v>2.7</v>
      </c>
      <c r="R2703" s="37">
        <v>3.6</v>
      </c>
      <c r="S2703" s="37"/>
      <c r="T2703" s="37">
        <v>1.8</v>
      </c>
      <c r="X2703" s="24">
        <f t="shared" si="100"/>
        <v>93.899999999999991</v>
      </c>
      <c r="Y2703" s="8">
        <f t="shared" si="101"/>
        <v>0</v>
      </c>
      <c r="Z2703" s="4"/>
    </row>
    <row r="2704" spans="1:26" x14ac:dyDescent="0.25">
      <c r="A2704" s="34">
        <v>11</v>
      </c>
      <c r="B2704" s="31">
        <v>11</v>
      </c>
      <c r="C2704" s="5" t="s">
        <v>5005</v>
      </c>
      <c r="D2704" s="5" t="s">
        <v>5003</v>
      </c>
      <c r="E2704" s="5" t="s">
        <v>4261</v>
      </c>
      <c r="F2704" s="5" t="s">
        <v>4986</v>
      </c>
      <c r="G2704" s="5" t="s">
        <v>5006</v>
      </c>
      <c r="H2704" s="5" t="s">
        <v>2500</v>
      </c>
      <c r="I2704" s="37">
        <v>97.8</v>
      </c>
      <c r="J2704" s="37">
        <v>86.6</v>
      </c>
      <c r="K2704" s="37">
        <v>3.6</v>
      </c>
      <c r="L2704" s="37"/>
      <c r="M2704" s="37">
        <v>3.9</v>
      </c>
      <c r="N2704" s="37"/>
      <c r="O2704" s="37">
        <v>1.1000000000000001</v>
      </c>
      <c r="P2704" s="37"/>
      <c r="Q2704" s="37"/>
      <c r="R2704" s="37">
        <v>2.6</v>
      </c>
      <c r="S2704" s="37"/>
      <c r="T2704" s="37"/>
      <c r="X2704" s="24">
        <f t="shared" si="100"/>
        <v>97.799999999999983</v>
      </c>
      <c r="Y2704" s="8">
        <f t="shared" si="101"/>
        <v>0</v>
      </c>
      <c r="Z2704" s="4"/>
    </row>
    <row r="2705" spans="1:26" x14ac:dyDescent="0.25">
      <c r="A2705" s="34">
        <v>8</v>
      </c>
      <c r="B2705" s="31">
        <v>8</v>
      </c>
      <c r="C2705" s="5" t="s">
        <v>4998</v>
      </c>
      <c r="D2705" s="5" t="s">
        <v>4999</v>
      </c>
      <c r="E2705" s="5" t="s">
        <v>4261</v>
      </c>
      <c r="F2705" s="5" t="s">
        <v>4986</v>
      </c>
      <c r="G2705" s="5" t="s">
        <v>5000</v>
      </c>
      <c r="H2705" s="5"/>
      <c r="I2705" s="37">
        <v>225.6</v>
      </c>
      <c r="J2705" s="37">
        <v>141.69999999999999</v>
      </c>
      <c r="K2705" s="37">
        <v>1.8</v>
      </c>
      <c r="L2705" s="37"/>
      <c r="M2705" s="37">
        <v>5</v>
      </c>
      <c r="N2705" s="37"/>
      <c r="O2705" s="37">
        <v>4.8</v>
      </c>
      <c r="P2705" s="37">
        <v>24</v>
      </c>
      <c r="Q2705" s="37">
        <v>0.1</v>
      </c>
      <c r="R2705" s="37">
        <v>1</v>
      </c>
      <c r="S2705" s="37"/>
      <c r="T2705" s="37">
        <v>47.2</v>
      </c>
      <c r="X2705" s="24">
        <f t="shared" si="100"/>
        <v>225.60000000000002</v>
      </c>
      <c r="Y2705" s="8">
        <f t="shared" si="101"/>
        <v>0</v>
      </c>
      <c r="Z2705" s="4"/>
    </row>
    <row r="2706" spans="1:26" x14ac:dyDescent="0.25">
      <c r="A2706" s="34">
        <v>9</v>
      </c>
      <c r="B2706" s="31">
        <v>9</v>
      </c>
      <c r="C2706" s="5" t="s">
        <v>5001</v>
      </c>
      <c r="D2706" s="5" t="s">
        <v>4999</v>
      </c>
      <c r="E2706" s="5" t="s">
        <v>4261</v>
      </c>
      <c r="F2706" s="5" t="s">
        <v>4986</v>
      </c>
      <c r="G2706" s="5" t="s">
        <v>15101</v>
      </c>
      <c r="H2706" s="5"/>
      <c r="I2706" s="37">
        <v>452.5</v>
      </c>
      <c r="J2706" s="37">
        <v>192.9</v>
      </c>
      <c r="K2706" s="37">
        <v>37</v>
      </c>
      <c r="L2706" s="37">
        <v>10</v>
      </c>
      <c r="M2706" s="37">
        <v>4</v>
      </c>
      <c r="N2706" s="37">
        <v>38.1</v>
      </c>
      <c r="O2706" s="37">
        <v>1.9</v>
      </c>
      <c r="P2706" s="37">
        <v>1.9</v>
      </c>
      <c r="Q2706" s="37">
        <v>13.1</v>
      </c>
      <c r="R2706" s="37"/>
      <c r="S2706" s="37">
        <v>153.6</v>
      </c>
      <c r="T2706" s="37"/>
      <c r="X2706" s="24">
        <f t="shared" si="100"/>
        <v>452.5</v>
      </c>
      <c r="Y2706" s="8">
        <f t="shared" si="101"/>
        <v>0</v>
      </c>
      <c r="Z2706" s="4"/>
    </row>
    <row r="2707" spans="1:26" x14ac:dyDescent="0.25">
      <c r="A2707" s="34">
        <v>6</v>
      </c>
      <c r="B2707" s="31">
        <v>6</v>
      </c>
      <c r="C2707" s="5" t="s">
        <v>4994</v>
      </c>
      <c r="D2707" s="5" t="s">
        <v>4993</v>
      </c>
      <c r="E2707" s="5" t="s">
        <v>4261</v>
      </c>
      <c r="F2707" s="5" t="s">
        <v>4986</v>
      </c>
      <c r="G2707" s="5" t="s">
        <v>4995</v>
      </c>
      <c r="H2707" s="5" t="s">
        <v>19</v>
      </c>
      <c r="I2707" s="37">
        <v>211.5</v>
      </c>
      <c r="J2707" s="37">
        <v>195.3</v>
      </c>
      <c r="K2707" s="37"/>
      <c r="L2707" s="37">
        <v>2.8</v>
      </c>
      <c r="M2707" s="37">
        <v>6.5</v>
      </c>
      <c r="N2707" s="37"/>
      <c r="O2707" s="37">
        <v>3.8</v>
      </c>
      <c r="P2707" s="37"/>
      <c r="Q2707" s="37"/>
      <c r="R2707" s="37">
        <v>3.1</v>
      </c>
      <c r="S2707" s="37"/>
      <c r="T2707" s="37"/>
      <c r="X2707" s="24">
        <f t="shared" si="100"/>
        <v>211.50000000000003</v>
      </c>
      <c r="Y2707" s="8">
        <f t="shared" si="101"/>
        <v>0</v>
      </c>
      <c r="Z2707" s="4"/>
    </row>
    <row r="2708" spans="1:26" x14ac:dyDescent="0.25">
      <c r="A2708" s="34">
        <v>30</v>
      </c>
      <c r="B2708" s="31">
        <v>30</v>
      </c>
      <c r="C2708" s="5" t="s">
        <v>5042</v>
      </c>
      <c r="D2708" s="5" t="s">
        <v>5039</v>
      </c>
      <c r="E2708" s="5" t="s">
        <v>4261</v>
      </c>
      <c r="F2708" s="5" t="s">
        <v>4986</v>
      </c>
      <c r="G2708" s="5" t="s">
        <v>1021</v>
      </c>
      <c r="H2708" s="5" t="s">
        <v>2646</v>
      </c>
      <c r="I2708" s="37">
        <v>94</v>
      </c>
      <c r="J2708" s="37">
        <v>88.3</v>
      </c>
      <c r="K2708" s="37"/>
      <c r="L2708" s="37"/>
      <c r="M2708" s="37"/>
      <c r="N2708" s="37"/>
      <c r="O2708" s="37">
        <v>0.6</v>
      </c>
      <c r="P2708" s="37"/>
      <c r="Q2708" s="37">
        <v>3.7</v>
      </c>
      <c r="R2708" s="37">
        <v>1.4</v>
      </c>
      <c r="S2708" s="37"/>
      <c r="T2708" s="37"/>
      <c r="X2708" s="24">
        <f t="shared" si="100"/>
        <v>94</v>
      </c>
      <c r="Y2708" s="8">
        <f t="shared" si="101"/>
        <v>0</v>
      </c>
      <c r="Z2708" s="4"/>
    </row>
    <row r="2709" spans="1:26" x14ac:dyDescent="0.25">
      <c r="A2709" s="34">
        <v>32</v>
      </c>
      <c r="B2709" s="31">
        <v>32</v>
      </c>
      <c r="C2709" s="5" t="s">
        <v>1907</v>
      </c>
      <c r="D2709" s="5" t="s">
        <v>5039</v>
      </c>
      <c r="E2709" s="5" t="s">
        <v>4261</v>
      </c>
      <c r="F2709" s="5" t="s">
        <v>4986</v>
      </c>
      <c r="G2709" s="5" t="s">
        <v>1021</v>
      </c>
      <c r="H2709" s="5" t="s">
        <v>2646</v>
      </c>
      <c r="I2709" s="37">
        <v>1932</v>
      </c>
      <c r="J2709" s="37">
        <v>236.4</v>
      </c>
      <c r="K2709" s="37">
        <v>13.2</v>
      </c>
      <c r="L2709" s="37"/>
      <c r="M2709" s="37">
        <v>8.1999999999999993</v>
      </c>
      <c r="N2709" s="37">
        <v>20.5</v>
      </c>
      <c r="O2709" s="37">
        <v>3.3</v>
      </c>
      <c r="P2709" s="37">
        <v>35.200000000000003</v>
      </c>
      <c r="Q2709" s="37">
        <v>3.5</v>
      </c>
      <c r="R2709" s="37">
        <v>5.8</v>
      </c>
      <c r="S2709" s="37"/>
      <c r="T2709" s="37">
        <v>1605.9</v>
      </c>
      <c r="X2709" s="24">
        <f t="shared" si="100"/>
        <v>1932</v>
      </c>
      <c r="Y2709" s="8">
        <f t="shared" si="101"/>
        <v>0</v>
      </c>
      <c r="Z2709" s="4"/>
    </row>
    <row r="2710" spans="1:26" x14ac:dyDescent="0.25">
      <c r="A2710" s="34">
        <v>33</v>
      </c>
      <c r="B2710" s="31">
        <v>33</v>
      </c>
      <c r="C2710" s="5" t="s">
        <v>5043</v>
      </c>
      <c r="D2710" s="5" t="s">
        <v>5039</v>
      </c>
      <c r="E2710" s="5" t="s">
        <v>4261</v>
      </c>
      <c r="F2710" s="5" t="s">
        <v>4986</v>
      </c>
      <c r="G2710" s="5" t="s">
        <v>1021</v>
      </c>
      <c r="H2710" s="5" t="s">
        <v>2646</v>
      </c>
      <c r="I2710" s="37">
        <v>911.5</v>
      </c>
      <c r="J2710" s="37">
        <v>194.1</v>
      </c>
      <c r="K2710" s="37">
        <v>1.2</v>
      </c>
      <c r="L2710" s="37"/>
      <c r="M2710" s="37">
        <v>3.9</v>
      </c>
      <c r="N2710" s="37"/>
      <c r="O2710" s="37">
        <v>1.4</v>
      </c>
      <c r="P2710" s="37">
        <v>2.2999999999999998</v>
      </c>
      <c r="Q2710" s="37">
        <v>1.7</v>
      </c>
      <c r="R2710" s="37">
        <v>3.4</v>
      </c>
      <c r="S2710" s="37"/>
      <c r="T2710" s="37">
        <v>703.5</v>
      </c>
      <c r="X2710" s="24">
        <f t="shared" si="100"/>
        <v>911.5</v>
      </c>
      <c r="Y2710" s="8">
        <f t="shared" si="101"/>
        <v>0</v>
      </c>
      <c r="Z2710" s="4"/>
    </row>
    <row r="2711" spans="1:26" x14ac:dyDescent="0.25">
      <c r="A2711" s="34">
        <v>47</v>
      </c>
      <c r="B2711" s="31">
        <v>47</v>
      </c>
      <c r="C2711" s="5" t="s">
        <v>5063</v>
      </c>
      <c r="D2711" s="5" t="s">
        <v>4261</v>
      </c>
      <c r="E2711" s="5" t="s">
        <v>4261</v>
      </c>
      <c r="F2711" s="5" t="s">
        <v>4986</v>
      </c>
      <c r="G2711" s="5" t="s">
        <v>5064</v>
      </c>
      <c r="H2711" s="5" t="s">
        <v>103</v>
      </c>
      <c r="I2711" s="37">
        <v>60.3</v>
      </c>
      <c r="J2711" s="37">
        <v>56.7</v>
      </c>
      <c r="K2711" s="37">
        <v>0.4</v>
      </c>
      <c r="L2711" s="37"/>
      <c r="M2711" s="37">
        <v>1.5</v>
      </c>
      <c r="N2711" s="37"/>
      <c r="O2711" s="37">
        <v>0.6</v>
      </c>
      <c r="P2711" s="37"/>
      <c r="Q2711" s="37">
        <v>0.2</v>
      </c>
      <c r="R2711" s="37">
        <v>0.9</v>
      </c>
      <c r="S2711" s="37"/>
      <c r="T2711" s="37"/>
      <c r="X2711" s="24">
        <f t="shared" si="100"/>
        <v>60.300000000000004</v>
      </c>
      <c r="Y2711" s="8">
        <f t="shared" si="101"/>
        <v>0</v>
      </c>
      <c r="Z2711" s="4"/>
    </row>
    <row r="2712" spans="1:26" x14ac:dyDescent="0.25">
      <c r="A2712" s="34">
        <v>36</v>
      </c>
      <c r="B2712" s="31">
        <v>36</v>
      </c>
      <c r="C2712" s="5" t="s">
        <v>5047</v>
      </c>
      <c r="D2712" s="5" t="s">
        <v>5048</v>
      </c>
      <c r="E2712" s="5" t="s">
        <v>4261</v>
      </c>
      <c r="F2712" s="5" t="s">
        <v>4986</v>
      </c>
      <c r="G2712" s="5" t="s">
        <v>2344</v>
      </c>
      <c r="H2712" s="5" t="s">
        <v>237</v>
      </c>
      <c r="I2712" s="37">
        <v>503</v>
      </c>
      <c r="J2712" s="37">
        <v>346.9</v>
      </c>
      <c r="K2712" s="37">
        <v>10</v>
      </c>
      <c r="L2712" s="37">
        <v>2.4</v>
      </c>
      <c r="M2712" s="37"/>
      <c r="N2712" s="37"/>
      <c r="O2712" s="37">
        <v>16.7</v>
      </c>
      <c r="P2712" s="37">
        <v>2.9</v>
      </c>
      <c r="Q2712" s="37"/>
      <c r="R2712" s="37">
        <v>9</v>
      </c>
      <c r="S2712" s="37"/>
      <c r="T2712" s="37">
        <v>115.1</v>
      </c>
      <c r="X2712" s="24">
        <f t="shared" si="100"/>
        <v>502.99999999999989</v>
      </c>
      <c r="Y2712" s="8">
        <f t="shared" si="101"/>
        <v>0</v>
      </c>
      <c r="Z2712" s="4"/>
    </row>
    <row r="2713" spans="1:26" x14ac:dyDescent="0.25">
      <c r="A2713" s="34">
        <v>37</v>
      </c>
      <c r="B2713" s="31">
        <v>37</v>
      </c>
      <c r="C2713" s="5" t="s">
        <v>778</v>
      </c>
      <c r="D2713" s="5" t="s">
        <v>5048</v>
      </c>
      <c r="E2713" s="5" t="s">
        <v>4261</v>
      </c>
      <c r="F2713" s="5" t="s">
        <v>4986</v>
      </c>
      <c r="G2713" s="5" t="s">
        <v>2344</v>
      </c>
      <c r="H2713" s="5" t="s">
        <v>237</v>
      </c>
      <c r="I2713" s="37">
        <v>256</v>
      </c>
      <c r="J2713" s="37">
        <v>240.7</v>
      </c>
      <c r="K2713" s="37">
        <v>3.1</v>
      </c>
      <c r="L2713" s="37">
        <v>9.1999999999999993</v>
      </c>
      <c r="M2713" s="37">
        <v>0.6</v>
      </c>
      <c r="N2713" s="37"/>
      <c r="O2713" s="37">
        <v>2.4</v>
      </c>
      <c r="P2713" s="37"/>
      <c r="Q2713" s="37"/>
      <c r="R2713" s="37"/>
      <c r="S2713" s="37"/>
      <c r="T2713" s="37"/>
      <c r="X2713" s="24">
        <f t="shared" si="100"/>
        <v>255.99999999999997</v>
      </c>
      <c r="Y2713" s="8">
        <f t="shared" si="101"/>
        <v>0</v>
      </c>
      <c r="Z2713" s="4"/>
    </row>
    <row r="2714" spans="1:26" x14ac:dyDescent="0.25">
      <c r="A2714" s="34">
        <v>38</v>
      </c>
      <c r="B2714" s="31">
        <v>38</v>
      </c>
      <c r="C2714" s="5" t="s">
        <v>5049</v>
      </c>
      <c r="D2714" s="5" t="s">
        <v>5048</v>
      </c>
      <c r="E2714" s="5" t="s">
        <v>4261</v>
      </c>
      <c r="F2714" s="5" t="s">
        <v>4986</v>
      </c>
      <c r="G2714" s="5" t="s">
        <v>2344</v>
      </c>
      <c r="H2714" s="5" t="s">
        <v>176</v>
      </c>
      <c r="I2714" s="37">
        <v>310.7</v>
      </c>
      <c r="J2714" s="37">
        <v>251.7</v>
      </c>
      <c r="K2714" s="37">
        <v>7.6</v>
      </c>
      <c r="L2714" s="37"/>
      <c r="M2714" s="37">
        <v>5.8</v>
      </c>
      <c r="N2714" s="37"/>
      <c r="O2714" s="37">
        <v>2.2999999999999998</v>
      </c>
      <c r="P2714" s="37">
        <v>0.5</v>
      </c>
      <c r="Q2714" s="37">
        <v>1.4</v>
      </c>
      <c r="R2714" s="37">
        <v>4</v>
      </c>
      <c r="S2714" s="37"/>
      <c r="T2714" s="37">
        <v>37.4</v>
      </c>
      <c r="X2714" s="24">
        <f t="shared" si="100"/>
        <v>310.7</v>
      </c>
      <c r="Y2714" s="8">
        <f t="shared" si="101"/>
        <v>0</v>
      </c>
      <c r="Z2714" s="4"/>
    </row>
    <row r="2715" spans="1:26" x14ac:dyDescent="0.25">
      <c r="A2715" s="34">
        <v>25</v>
      </c>
      <c r="B2715" s="31">
        <v>25</v>
      </c>
      <c r="C2715" s="5" t="s">
        <v>5035</v>
      </c>
      <c r="D2715" s="5" t="s">
        <v>2973</v>
      </c>
      <c r="E2715" s="5" t="s">
        <v>4261</v>
      </c>
      <c r="F2715" s="5" t="s">
        <v>4986</v>
      </c>
      <c r="G2715" s="5" t="s">
        <v>5036</v>
      </c>
      <c r="H2715" s="5" t="s">
        <v>176</v>
      </c>
      <c r="I2715" s="37">
        <v>139.9</v>
      </c>
      <c r="J2715" s="37">
        <v>108.6</v>
      </c>
      <c r="K2715" s="37">
        <v>14.5</v>
      </c>
      <c r="L2715" s="37"/>
      <c r="M2715" s="37">
        <v>1.2</v>
      </c>
      <c r="N2715" s="37"/>
      <c r="O2715" s="37">
        <v>3.1</v>
      </c>
      <c r="P2715" s="37">
        <v>2</v>
      </c>
      <c r="Q2715" s="37">
        <v>0.8</v>
      </c>
      <c r="R2715" s="37">
        <v>4.2</v>
      </c>
      <c r="S2715" s="37"/>
      <c r="T2715" s="37">
        <v>5.5</v>
      </c>
      <c r="X2715" s="24">
        <f t="shared" si="100"/>
        <v>139.89999999999998</v>
      </c>
      <c r="Y2715" s="8">
        <f t="shared" si="101"/>
        <v>0</v>
      </c>
      <c r="Z2715" s="4"/>
    </row>
    <row r="2716" spans="1:26" x14ac:dyDescent="0.25">
      <c r="A2716" s="34">
        <v>3</v>
      </c>
      <c r="B2716" s="31">
        <v>3</v>
      </c>
      <c r="C2716" s="5" t="s">
        <v>4989</v>
      </c>
      <c r="D2716" s="5" t="s">
        <v>2733</v>
      </c>
      <c r="E2716" s="5" t="s">
        <v>4261</v>
      </c>
      <c r="F2716" s="5" t="s">
        <v>4986</v>
      </c>
      <c r="G2716" s="5" t="s">
        <v>4990</v>
      </c>
      <c r="H2716" s="5" t="s">
        <v>19</v>
      </c>
      <c r="I2716" s="37">
        <v>213.7</v>
      </c>
      <c r="J2716" s="37">
        <v>154.6</v>
      </c>
      <c r="K2716" s="37">
        <v>13</v>
      </c>
      <c r="L2716" s="37">
        <v>11.2</v>
      </c>
      <c r="M2716" s="37">
        <v>2</v>
      </c>
      <c r="N2716" s="37"/>
      <c r="O2716" s="37">
        <v>4</v>
      </c>
      <c r="P2716" s="37">
        <v>7.2</v>
      </c>
      <c r="Q2716" s="37">
        <v>0.5</v>
      </c>
      <c r="R2716" s="37">
        <v>2.9</v>
      </c>
      <c r="S2716" s="37"/>
      <c r="T2716" s="37">
        <v>18.3</v>
      </c>
      <c r="X2716" s="24">
        <f t="shared" si="100"/>
        <v>213.7</v>
      </c>
      <c r="Y2716" s="8">
        <f t="shared" si="101"/>
        <v>0</v>
      </c>
      <c r="Z2716" s="4"/>
    </row>
    <row r="2717" spans="1:26" x14ac:dyDescent="0.25">
      <c r="A2717" s="34">
        <v>17</v>
      </c>
      <c r="B2717" s="31">
        <v>17</v>
      </c>
      <c r="C2717" s="5" t="s">
        <v>5019</v>
      </c>
      <c r="D2717" s="5" t="s">
        <v>5012</v>
      </c>
      <c r="E2717" s="5" t="s">
        <v>4261</v>
      </c>
      <c r="F2717" s="5" t="s">
        <v>4986</v>
      </c>
      <c r="G2717" s="5" t="s">
        <v>5020</v>
      </c>
      <c r="H2717" s="5" t="s">
        <v>245</v>
      </c>
      <c r="I2717" s="37">
        <v>48.3</v>
      </c>
      <c r="J2717" s="37">
        <v>42.4</v>
      </c>
      <c r="K2717" s="37"/>
      <c r="L2717" s="37"/>
      <c r="M2717" s="37">
        <v>2.8</v>
      </c>
      <c r="N2717" s="37"/>
      <c r="O2717" s="37">
        <v>1</v>
      </c>
      <c r="P2717" s="37"/>
      <c r="Q2717" s="37"/>
      <c r="R2717" s="37">
        <v>0.9</v>
      </c>
      <c r="S2717" s="37"/>
      <c r="T2717" s="37">
        <v>1.2</v>
      </c>
      <c r="X2717" s="24">
        <f t="shared" si="100"/>
        <v>48.3</v>
      </c>
      <c r="Y2717" s="8">
        <f t="shared" si="101"/>
        <v>0</v>
      </c>
      <c r="Z2717" s="4"/>
    </row>
    <row r="2718" spans="1:26" x14ac:dyDescent="0.25">
      <c r="A2718" s="34">
        <v>5</v>
      </c>
      <c r="B2718" s="31">
        <v>5</v>
      </c>
      <c r="C2718" s="5" t="s">
        <v>4993</v>
      </c>
      <c r="D2718" s="5" t="s">
        <v>4993</v>
      </c>
      <c r="E2718" s="5" t="s">
        <v>4261</v>
      </c>
      <c r="F2718" s="5" t="s">
        <v>4986</v>
      </c>
      <c r="G2718" s="5" t="s">
        <v>3782</v>
      </c>
      <c r="H2718" s="5" t="s">
        <v>358</v>
      </c>
      <c r="I2718" s="37">
        <v>1442.9</v>
      </c>
      <c r="J2718" s="37">
        <v>699.1</v>
      </c>
      <c r="K2718" s="37">
        <v>54</v>
      </c>
      <c r="L2718" s="37">
        <v>36.5</v>
      </c>
      <c r="M2718" s="37">
        <v>12.8</v>
      </c>
      <c r="N2718" s="37">
        <v>0.9</v>
      </c>
      <c r="O2718" s="37">
        <v>47.5</v>
      </c>
      <c r="P2718" s="37">
        <v>10.4</v>
      </c>
      <c r="Q2718" s="37">
        <v>2.1</v>
      </c>
      <c r="R2718" s="37">
        <v>24.1</v>
      </c>
      <c r="S2718" s="37">
        <v>1.3</v>
      </c>
      <c r="T2718" s="37">
        <v>554.20000000000005</v>
      </c>
      <c r="X2718" s="24">
        <f t="shared" si="100"/>
        <v>1442.9</v>
      </c>
      <c r="Y2718" s="8">
        <f t="shared" si="101"/>
        <v>0</v>
      </c>
      <c r="Z2718" s="4"/>
    </row>
    <row r="2719" spans="1:26" x14ac:dyDescent="0.25">
      <c r="A2719" s="34">
        <v>21</v>
      </c>
      <c r="B2719" s="31">
        <v>21</v>
      </c>
      <c r="C2719" s="5" t="s">
        <v>5028</v>
      </c>
      <c r="D2719" s="5" t="s">
        <v>5025</v>
      </c>
      <c r="E2719" s="5" t="s">
        <v>4261</v>
      </c>
      <c r="F2719" s="5" t="s">
        <v>4986</v>
      </c>
      <c r="G2719" s="5" t="s">
        <v>5029</v>
      </c>
      <c r="H2719" s="5" t="s">
        <v>328</v>
      </c>
      <c r="I2719" s="37">
        <v>200</v>
      </c>
      <c r="J2719" s="37">
        <v>168.1</v>
      </c>
      <c r="K2719" s="37">
        <v>11.8</v>
      </c>
      <c r="L2719" s="37"/>
      <c r="M2719" s="37">
        <v>11.7</v>
      </c>
      <c r="N2719" s="37"/>
      <c r="O2719" s="37">
        <v>2.2999999999999998</v>
      </c>
      <c r="P2719" s="37">
        <v>0.7</v>
      </c>
      <c r="Q2719" s="37"/>
      <c r="R2719" s="37">
        <v>2.2000000000000002</v>
      </c>
      <c r="S2719" s="37"/>
      <c r="T2719" s="37">
        <v>3.2</v>
      </c>
      <c r="X2719" s="24">
        <f t="shared" si="100"/>
        <v>199.99999999999997</v>
      </c>
      <c r="Y2719" s="8">
        <f t="shared" si="101"/>
        <v>0</v>
      </c>
      <c r="Z2719" s="4"/>
    </row>
    <row r="2720" spans="1:26" x14ac:dyDescent="0.25">
      <c r="A2720" s="34">
        <v>18</v>
      </c>
      <c r="B2720" s="31">
        <v>18</v>
      </c>
      <c r="C2720" s="5" t="s">
        <v>5021</v>
      </c>
      <c r="D2720" s="5" t="s">
        <v>5022</v>
      </c>
      <c r="E2720" s="5" t="s">
        <v>4261</v>
      </c>
      <c r="F2720" s="5" t="s">
        <v>4986</v>
      </c>
      <c r="G2720" s="5" t="s">
        <v>5023</v>
      </c>
      <c r="H2720" s="5"/>
      <c r="I2720" s="37">
        <v>168</v>
      </c>
      <c r="J2720" s="37">
        <v>109.5</v>
      </c>
      <c r="K2720" s="37">
        <v>2</v>
      </c>
      <c r="L2720" s="37"/>
      <c r="M2720" s="37">
        <v>14</v>
      </c>
      <c r="N2720" s="37"/>
      <c r="O2720" s="37">
        <v>4.5</v>
      </c>
      <c r="P2720" s="37">
        <v>8.5</v>
      </c>
      <c r="Q2720" s="37"/>
      <c r="R2720" s="37">
        <v>1.5</v>
      </c>
      <c r="S2720" s="37"/>
      <c r="T2720" s="37">
        <v>28</v>
      </c>
      <c r="X2720" s="24">
        <f t="shared" ref="X2720:X2783" si="102">SUM(J2720:W2720)</f>
        <v>168</v>
      </c>
      <c r="Y2720" s="8">
        <f t="shared" ref="Y2720:Y2783" si="103">I2720-X2720</f>
        <v>0</v>
      </c>
      <c r="Z2720" s="4"/>
    </row>
    <row r="2721" spans="1:26" x14ac:dyDescent="0.25">
      <c r="A2721" s="34">
        <v>27</v>
      </c>
      <c r="B2721" s="31">
        <v>27</v>
      </c>
      <c r="C2721" s="5" t="s">
        <v>2766</v>
      </c>
      <c r="D2721" s="5" t="s">
        <v>2973</v>
      </c>
      <c r="E2721" s="5" t="s">
        <v>4261</v>
      </c>
      <c r="F2721" s="5" t="s">
        <v>4986</v>
      </c>
      <c r="G2721" s="5" t="s">
        <v>45</v>
      </c>
      <c r="H2721" s="5"/>
      <c r="I2721" s="37">
        <v>171.3</v>
      </c>
      <c r="J2721" s="37">
        <v>163.1</v>
      </c>
      <c r="K2721" s="37">
        <v>1.7</v>
      </c>
      <c r="L2721" s="37"/>
      <c r="M2721" s="37">
        <v>1.6</v>
      </c>
      <c r="N2721" s="37"/>
      <c r="O2721" s="37">
        <v>1.7</v>
      </c>
      <c r="P2721" s="37">
        <v>0.6</v>
      </c>
      <c r="Q2721" s="37">
        <v>0.1</v>
      </c>
      <c r="R2721" s="37">
        <v>2.5</v>
      </c>
      <c r="S2721" s="37"/>
      <c r="T2721" s="37"/>
      <c r="X2721" s="24">
        <f t="shared" si="102"/>
        <v>171.29999999999995</v>
      </c>
      <c r="Y2721" s="8">
        <f t="shared" si="103"/>
        <v>0</v>
      </c>
      <c r="Z2721" s="4"/>
    </row>
    <row r="2722" spans="1:26" x14ac:dyDescent="0.25">
      <c r="A2722" s="34">
        <v>48</v>
      </c>
      <c r="B2722" s="31">
        <v>48</v>
      </c>
      <c r="C2722" s="5" t="s">
        <v>5065</v>
      </c>
      <c r="D2722" s="5" t="s">
        <v>5056</v>
      </c>
      <c r="E2722" s="5" t="s">
        <v>4261</v>
      </c>
      <c r="F2722" s="5" t="s">
        <v>4986</v>
      </c>
      <c r="G2722" s="5" t="s">
        <v>45</v>
      </c>
      <c r="H2722" s="5"/>
      <c r="I2722" s="37">
        <v>45.4</v>
      </c>
      <c r="J2722" s="37">
        <v>32.299999999999997</v>
      </c>
      <c r="K2722" s="37">
        <v>9.6</v>
      </c>
      <c r="L2722" s="37"/>
      <c r="M2722" s="37"/>
      <c r="N2722" s="37">
        <v>2.4</v>
      </c>
      <c r="O2722" s="37">
        <v>1.1000000000000001</v>
      </c>
      <c r="P2722" s="37"/>
      <c r="Q2722" s="37"/>
      <c r="R2722" s="37"/>
      <c r="S2722" s="37"/>
      <c r="T2722" s="37"/>
      <c r="X2722" s="24">
        <f t="shared" si="102"/>
        <v>45.4</v>
      </c>
      <c r="Y2722" s="8">
        <f t="shared" si="103"/>
        <v>0</v>
      </c>
      <c r="Z2722" s="4"/>
    </row>
    <row r="2723" spans="1:26" x14ac:dyDescent="0.25">
      <c r="A2723" s="34">
        <v>44</v>
      </c>
      <c r="B2723" s="31">
        <v>44</v>
      </c>
      <c r="C2723" s="5" t="s">
        <v>520</v>
      </c>
      <c r="D2723" s="5" t="s">
        <v>5056</v>
      </c>
      <c r="E2723" s="5" t="s">
        <v>4261</v>
      </c>
      <c r="F2723" s="5" t="s">
        <v>4986</v>
      </c>
      <c r="G2723" s="5" t="s">
        <v>5058</v>
      </c>
      <c r="H2723" s="5" t="s">
        <v>374</v>
      </c>
      <c r="I2723" s="37">
        <v>122.7</v>
      </c>
      <c r="J2723" s="37">
        <v>109.3</v>
      </c>
      <c r="K2723" s="37"/>
      <c r="L2723" s="37"/>
      <c r="M2723" s="37">
        <v>8.9</v>
      </c>
      <c r="N2723" s="37"/>
      <c r="O2723" s="37">
        <v>1.5</v>
      </c>
      <c r="P2723" s="37"/>
      <c r="Q2723" s="37"/>
      <c r="R2723" s="37">
        <v>3</v>
      </c>
      <c r="S2723" s="37"/>
      <c r="T2723" s="37"/>
      <c r="X2723" s="24">
        <f t="shared" si="102"/>
        <v>122.7</v>
      </c>
      <c r="Y2723" s="8">
        <f t="shared" si="103"/>
        <v>0</v>
      </c>
      <c r="Z2723" s="4"/>
    </row>
    <row r="2724" spans="1:26" x14ac:dyDescent="0.25">
      <c r="A2724" s="34">
        <v>45</v>
      </c>
      <c r="B2724" s="31">
        <v>45</v>
      </c>
      <c r="C2724" s="5" t="s">
        <v>5059</v>
      </c>
      <c r="D2724" s="5" t="s">
        <v>5056</v>
      </c>
      <c r="E2724" s="5" t="s">
        <v>4261</v>
      </c>
      <c r="F2724" s="5" t="s">
        <v>4986</v>
      </c>
      <c r="G2724" s="5" t="s">
        <v>5058</v>
      </c>
      <c r="H2724" s="5" t="s">
        <v>369</v>
      </c>
      <c r="I2724" s="37">
        <v>752.5</v>
      </c>
      <c r="J2724" s="37">
        <v>546.20000000000005</v>
      </c>
      <c r="K2724" s="37">
        <v>29</v>
      </c>
      <c r="L2724" s="37">
        <v>3</v>
      </c>
      <c r="M2724" s="37">
        <v>7</v>
      </c>
      <c r="N2724" s="37"/>
      <c r="O2724" s="37">
        <v>10</v>
      </c>
      <c r="P2724" s="37">
        <v>21</v>
      </c>
      <c r="Q2724" s="37">
        <v>0.3</v>
      </c>
      <c r="R2724" s="37">
        <v>7</v>
      </c>
      <c r="S2724" s="37"/>
      <c r="T2724" s="37">
        <v>129</v>
      </c>
      <c r="X2724" s="24">
        <f t="shared" si="102"/>
        <v>752.5</v>
      </c>
      <c r="Y2724" s="8">
        <f t="shared" si="103"/>
        <v>0</v>
      </c>
      <c r="Z2724" s="4"/>
    </row>
    <row r="2725" spans="1:26" x14ac:dyDescent="0.25">
      <c r="A2725" s="34">
        <v>4</v>
      </c>
      <c r="B2725" s="31">
        <v>4</v>
      </c>
      <c r="C2725" s="5" t="s">
        <v>4991</v>
      </c>
      <c r="D2725" s="5" t="s">
        <v>2733</v>
      </c>
      <c r="E2725" s="5" t="s">
        <v>4261</v>
      </c>
      <c r="F2725" s="5" t="s">
        <v>4986</v>
      </c>
      <c r="G2725" s="5" t="s">
        <v>4992</v>
      </c>
      <c r="H2725" s="5" t="s">
        <v>553</v>
      </c>
      <c r="I2725" s="37">
        <v>92</v>
      </c>
      <c r="J2725" s="37">
        <v>62.3</v>
      </c>
      <c r="K2725" s="37">
        <v>1.3</v>
      </c>
      <c r="L2725" s="37">
        <v>5</v>
      </c>
      <c r="M2725" s="37">
        <v>3.9</v>
      </c>
      <c r="N2725" s="37">
        <v>2.2999999999999998</v>
      </c>
      <c r="O2725" s="37">
        <v>2.4</v>
      </c>
      <c r="P2725" s="37">
        <v>1.2</v>
      </c>
      <c r="Q2725" s="37"/>
      <c r="R2725" s="37">
        <v>1.8</v>
      </c>
      <c r="S2725" s="37"/>
      <c r="T2725" s="37">
        <v>11.8</v>
      </c>
      <c r="X2725" s="24">
        <f t="shared" si="102"/>
        <v>92</v>
      </c>
      <c r="Y2725" s="8">
        <f t="shared" si="103"/>
        <v>0</v>
      </c>
      <c r="Z2725" s="4"/>
    </row>
    <row r="2726" spans="1:26" x14ac:dyDescent="0.25">
      <c r="A2726" s="34">
        <v>20</v>
      </c>
      <c r="B2726" s="31">
        <v>20</v>
      </c>
      <c r="C2726" s="5" t="s">
        <v>5026</v>
      </c>
      <c r="D2726" s="5" t="s">
        <v>5025</v>
      </c>
      <c r="E2726" s="5" t="s">
        <v>4261</v>
      </c>
      <c r="F2726" s="5" t="s">
        <v>4986</v>
      </c>
      <c r="G2726" s="5" t="s">
        <v>5027</v>
      </c>
      <c r="H2726" s="5" t="s">
        <v>176</v>
      </c>
      <c r="I2726" s="37">
        <v>130</v>
      </c>
      <c r="J2726" s="37">
        <v>102.8</v>
      </c>
      <c r="K2726" s="37">
        <v>5.7</v>
      </c>
      <c r="L2726" s="37">
        <v>2.5</v>
      </c>
      <c r="M2726" s="37">
        <v>2</v>
      </c>
      <c r="N2726" s="37"/>
      <c r="O2726" s="37">
        <v>2</v>
      </c>
      <c r="P2726" s="37">
        <v>3</v>
      </c>
      <c r="Q2726" s="37">
        <v>0.5</v>
      </c>
      <c r="R2726" s="37">
        <v>1.5</v>
      </c>
      <c r="S2726" s="37"/>
      <c r="T2726" s="37">
        <v>10</v>
      </c>
      <c r="X2726" s="24">
        <f t="shared" si="102"/>
        <v>130</v>
      </c>
      <c r="Y2726" s="8">
        <f t="shared" si="103"/>
        <v>0</v>
      </c>
      <c r="Z2726" s="4"/>
    </row>
    <row r="2727" spans="1:26" x14ac:dyDescent="0.25">
      <c r="A2727" s="34">
        <v>24</v>
      </c>
      <c r="B2727" s="31">
        <v>24</v>
      </c>
      <c r="C2727" s="5" t="s">
        <v>5033</v>
      </c>
      <c r="D2727" s="5" t="s">
        <v>5025</v>
      </c>
      <c r="E2727" s="5" t="s">
        <v>4261</v>
      </c>
      <c r="F2727" s="5" t="s">
        <v>4986</v>
      </c>
      <c r="G2727" s="5" t="s">
        <v>5034</v>
      </c>
      <c r="H2727" s="5" t="s">
        <v>10</v>
      </c>
      <c r="I2727" s="37">
        <v>130</v>
      </c>
      <c r="J2727" s="37">
        <v>70.400000000000006</v>
      </c>
      <c r="K2727" s="37">
        <v>0.4</v>
      </c>
      <c r="L2727" s="37"/>
      <c r="M2727" s="37">
        <v>1</v>
      </c>
      <c r="N2727" s="37"/>
      <c r="O2727" s="37">
        <v>1.2</v>
      </c>
      <c r="P2727" s="37">
        <v>2.5</v>
      </c>
      <c r="Q2727" s="37"/>
      <c r="R2727" s="37">
        <v>2.2999999999999998</v>
      </c>
      <c r="S2727" s="37"/>
      <c r="T2727" s="37">
        <v>52.2</v>
      </c>
      <c r="X2727" s="24">
        <f t="shared" si="102"/>
        <v>130</v>
      </c>
      <c r="Y2727" s="8">
        <f t="shared" si="103"/>
        <v>0</v>
      </c>
      <c r="Z2727" s="4"/>
    </row>
    <row r="2728" spans="1:26" x14ac:dyDescent="0.25">
      <c r="A2728" s="34">
        <v>49</v>
      </c>
      <c r="B2728" s="31">
        <v>49</v>
      </c>
      <c r="C2728" s="5" t="s">
        <v>5066</v>
      </c>
      <c r="D2728" s="5" t="s">
        <v>5012</v>
      </c>
      <c r="E2728" s="5" t="s">
        <v>4261</v>
      </c>
      <c r="F2728" s="5" t="s">
        <v>4986</v>
      </c>
      <c r="G2728" s="5" t="s">
        <v>5067</v>
      </c>
      <c r="H2728" s="5" t="s">
        <v>277</v>
      </c>
      <c r="I2728" s="37">
        <v>50.1</v>
      </c>
      <c r="J2728" s="37">
        <v>7.8</v>
      </c>
      <c r="K2728" s="37">
        <v>1</v>
      </c>
      <c r="L2728" s="37"/>
      <c r="M2728" s="37"/>
      <c r="N2728" s="37"/>
      <c r="O2728" s="37">
        <v>3</v>
      </c>
      <c r="P2728" s="37">
        <v>3</v>
      </c>
      <c r="Q2728" s="37"/>
      <c r="R2728" s="37"/>
      <c r="S2728" s="37"/>
      <c r="T2728" s="37">
        <v>35.299999999999997</v>
      </c>
      <c r="X2728" s="24">
        <f t="shared" si="102"/>
        <v>50.099999999999994</v>
      </c>
      <c r="Y2728" s="8">
        <f t="shared" si="103"/>
        <v>0</v>
      </c>
      <c r="Z2728" s="4"/>
    </row>
    <row r="2729" spans="1:26" x14ac:dyDescent="0.25">
      <c r="A2729" s="34">
        <v>28</v>
      </c>
      <c r="B2729" s="31">
        <v>28</v>
      </c>
      <c r="C2729" s="5" t="s">
        <v>5038</v>
      </c>
      <c r="D2729" s="5" t="s">
        <v>5039</v>
      </c>
      <c r="E2729" s="5" t="s">
        <v>4261</v>
      </c>
      <c r="F2729" s="5" t="s">
        <v>4986</v>
      </c>
      <c r="G2729" s="5" t="s">
        <v>5040</v>
      </c>
      <c r="H2729" s="5" t="s">
        <v>548</v>
      </c>
      <c r="I2729" s="37">
        <v>140.80000000000001</v>
      </c>
      <c r="J2729" s="37">
        <v>94.2</v>
      </c>
      <c r="K2729" s="37">
        <v>1.6</v>
      </c>
      <c r="L2729" s="37"/>
      <c r="M2729" s="37">
        <v>1.9</v>
      </c>
      <c r="N2729" s="37"/>
      <c r="O2729" s="37">
        <v>0.4</v>
      </c>
      <c r="P2729" s="37"/>
      <c r="Q2729" s="37">
        <v>6</v>
      </c>
      <c r="R2729" s="37">
        <v>0.5</v>
      </c>
      <c r="S2729" s="37"/>
      <c r="T2729" s="37">
        <v>36.200000000000003</v>
      </c>
      <c r="X2729" s="24">
        <f t="shared" si="102"/>
        <v>140.80000000000001</v>
      </c>
      <c r="Y2729" s="8">
        <f t="shared" si="103"/>
        <v>0</v>
      </c>
      <c r="Z2729" s="4"/>
    </row>
    <row r="2730" spans="1:26" x14ac:dyDescent="0.25">
      <c r="A2730" s="34">
        <v>23</v>
      </c>
      <c r="B2730" s="31">
        <v>23</v>
      </c>
      <c r="C2730" s="5" t="s">
        <v>1786</v>
      </c>
      <c r="D2730" s="5" t="s">
        <v>5025</v>
      </c>
      <c r="E2730" s="5" t="s">
        <v>4261</v>
      </c>
      <c r="F2730" s="5" t="s">
        <v>4986</v>
      </c>
      <c r="G2730" s="5" t="s">
        <v>5032</v>
      </c>
      <c r="H2730" s="5" t="s">
        <v>471</v>
      </c>
      <c r="I2730" s="37">
        <v>175</v>
      </c>
      <c r="J2730" s="37">
        <v>104.7</v>
      </c>
      <c r="K2730" s="37">
        <v>7.1</v>
      </c>
      <c r="L2730" s="37"/>
      <c r="M2730" s="37">
        <v>9.6</v>
      </c>
      <c r="N2730" s="37">
        <v>1.3</v>
      </c>
      <c r="O2730" s="37">
        <v>1.3</v>
      </c>
      <c r="P2730" s="37">
        <v>0.1</v>
      </c>
      <c r="Q2730" s="37"/>
      <c r="R2730" s="37">
        <v>2.2000000000000002</v>
      </c>
      <c r="S2730" s="37"/>
      <c r="T2730" s="37">
        <v>48.7</v>
      </c>
      <c r="X2730" s="24">
        <f t="shared" si="102"/>
        <v>175</v>
      </c>
      <c r="Y2730" s="8">
        <f t="shared" si="103"/>
        <v>0</v>
      </c>
      <c r="Z2730" s="4"/>
    </row>
    <row r="2731" spans="1:26" x14ac:dyDescent="0.25">
      <c r="A2731" s="34">
        <v>13</v>
      </c>
      <c r="B2731" s="31">
        <v>13</v>
      </c>
      <c r="C2731" s="5" t="s">
        <v>5009</v>
      </c>
      <c r="D2731" s="5" t="s">
        <v>5003</v>
      </c>
      <c r="E2731" s="5" t="s">
        <v>4261</v>
      </c>
      <c r="F2731" s="5" t="s">
        <v>4986</v>
      </c>
      <c r="G2731" s="5" t="s">
        <v>5010</v>
      </c>
      <c r="H2731" s="5"/>
      <c r="I2731" s="37">
        <v>64.7</v>
      </c>
      <c r="J2731" s="37">
        <v>55.4</v>
      </c>
      <c r="K2731" s="37">
        <v>4.3</v>
      </c>
      <c r="L2731" s="37">
        <v>1.9</v>
      </c>
      <c r="M2731" s="37"/>
      <c r="N2731" s="37"/>
      <c r="O2731" s="37">
        <v>0.4</v>
      </c>
      <c r="P2731" s="37">
        <v>0.5</v>
      </c>
      <c r="Q2731" s="37"/>
      <c r="R2731" s="37">
        <v>2.2000000000000002</v>
      </c>
      <c r="S2731" s="37"/>
      <c r="T2731" s="37"/>
      <c r="X2731" s="24">
        <f t="shared" si="102"/>
        <v>64.699999999999989</v>
      </c>
      <c r="Y2731" s="8">
        <f t="shared" si="103"/>
        <v>0</v>
      </c>
      <c r="Z2731" s="4"/>
    </row>
    <row r="2732" spans="1:26" x14ac:dyDescent="0.25">
      <c r="A2732" s="34">
        <v>3</v>
      </c>
      <c r="B2732" s="31">
        <v>3</v>
      </c>
      <c r="C2732" s="4" t="s">
        <v>5071</v>
      </c>
      <c r="D2732" s="4" t="s">
        <v>2574</v>
      </c>
      <c r="E2732" s="4" t="s">
        <v>5068</v>
      </c>
      <c r="F2732" s="4" t="s">
        <v>4986</v>
      </c>
      <c r="G2732" s="4" t="s">
        <v>5072</v>
      </c>
      <c r="H2732" s="4" t="s">
        <v>662</v>
      </c>
      <c r="I2732" s="24">
        <v>284.7</v>
      </c>
      <c r="J2732" s="24">
        <v>256.2</v>
      </c>
      <c r="K2732" s="24">
        <v>13.5</v>
      </c>
      <c r="L2732" s="24">
        <v>1</v>
      </c>
      <c r="M2732" s="24">
        <v>1</v>
      </c>
      <c r="O2732" s="24">
        <v>3</v>
      </c>
      <c r="R2732" s="24">
        <v>10</v>
      </c>
      <c r="X2732" s="24">
        <f t="shared" si="102"/>
        <v>284.7</v>
      </c>
      <c r="Y2732" s="8">
        <f t="shared" si="103"/>
        <v>0</v>
      </c>
      <c r="Z2732" s="4"/>
    </row>
    <row r="2733" spans="1:26" x14ac:dyDescent="0.25">
      <c r="A2733" s="34">
        <v>93</v>
      </c>
      <c r="B2733" s="31">
        <v>93</v>
      </c>
      <c r="C2733" s="4" t="s">
        <v>5212</v>
      </c>
      <c r="D2733" s="4" t="s">
        <v>5200</v>
      </c>
      <c r="E2733" s="4" t="s">
        <v>5068</v>
      </c>
      <c r="F2733" s="4" t="s">
        <v>4986</v>
      </c>
      <c r="G2733" s="4" t="s">
        <v>5213</v>
      </c>
      <c r="H2733" s="4" t="s">
        <v>19</v>
      </c>
      <c r="I2733" s="24">
        <v>58.4</v>
      </c>
      <c r="J2733" s="24">
        <v>51.8</v>
      </c>
      <c r="K2733" s="24">
        <v>1</v>
      </c>
      <c r="M2733" s="24">
        <v>2</v>
      </c>
      <c r="Q2733" s="24">
        <v>0.5</v>
      </c>
      <c r="R2733" s="24">
        <v>3.1</v>
      </c>
      <c r="X2733" s="24">
        <f t="shared" si="102"/>
        <v>58.4</v>
      </c>
      <c r="Y2733" s="8">
        <f t="shared" si="103"/>
        <v>0</v>
      </c>
      <c r="Z2733" s="4"/>
    </row>
    <row r="2734" spans="1:26" x14ac:dyDescent="0.25">
      <c r="A2734" s="34">
        <v>63</v>
      </c>
      <c r="B2734" s="31">
        <v>63</v>
      </c>
      <c r="C2734" s="4" t="s">
        <v>5163</v>
      </c>
      <c r="D2734" s="4" t="s">
        <v>5156</v>
      </c>
      <c r="E2734" s="4" t="s">
        <v>5068</v>
      </c>
      <c r="F2734" s="4" t="s">
        <v>4986</v>
      </c>
      <c r="G2734" s="4" t="s">
        <v>2385</v>
      </c>
      <c r="H2734" s="4" t="s">
        <v>39</v>
      </c>
      <c r="I2734" s="24">
        <v>299</v>
      </c>
      <c r="J2734" s="24">
        <v>238.1</v>
      </c>
      <c r="K2734" s="24">
        <v>23.4</v>
      </c>
      <c r="L2734" s="24">
        <v>8.4</v>
      </c>
      <c r="M2734" s="24">
        <v>11.1</v>
      </c>
      <c r="O2734" s="24">
        <v>2.8</v>
      </c>
      <c r="R2734" s="24">
        <v>15.2</v>
      </c>
      <c r="X2734" s="24">
        <f t="shared" si="102"/>
        <v>299</v>
      </c>
      <c r="Y2734" s="8">
        <f t="shared" si="103"/>
        <v>0</v>
      </c>
      <c r="Z2734" s="4"/>
    </row>
    <row r="2735" spans="1:26" x14ac:dyDescent="0.25">
      <c r="A2735" s="34">
        <v>70</v>
      </c>
      <c r="B2735" s="31">
        <v>70</v>
      </c>
      <c r="C2735" s="4" t="s">
        <v>5175</v>
      </c>
      <c r="D2735" s="4" t="s">
        <v>5170</v>
      </c>
      <c r="E2735" s="4" t="s">
        <v>5068</v>
      </c>
      <c r="F2735" s="4" t="s">
        <v>4986</v>
      </c>
      <c r="G2735" s="4" t="s">
        <v>5176</v>
      </c>
      <c r="H2735" s="4" t="s">
        <v>190</v>
      </c>
      <c r="I2735" s="24">
        <v>255.4</v>
      </c>
      <c r="J2735" s="24">
        <v>243.3</v>
      </c>
      <c r="M2735" s="24">
        <v>2.5</v>
      </c>
      <c r="Q2735" s="24">
        <v>2</v>
      </c>
      <c r="R2735" s="24">
        <v>7.6</v>
      </c>
      <c r="X2735" s="24">
        <f t="shared" si="102"/>
        <v>255.4</v>
      </c>
      <c r="Y2735" s="8">
        <f t="shared" si="103"/>
        <v>0</v>
      </c>
      <c r="Z2735" s="4"/>
    </row>
    <row r="2736" spans="1:26" x14ac:dyDescent="0.25">
      <c r="A2736" s="34">
        <v>50</v>
      </c>
      <c r="B2736" s="31">
        <v>50</v>
      </c>
      <c r="C2736" s="4" t="s">
        <v>5143</v>
      </c>
      <c r="D2736" s="4" t="s">
        <v>5136</v>
      </c>
      <c r="E2736" s="4" t="s">
        <v>5068</v>
      </c>
      <c r="F2736" s="4" t="s">
        <v>4986</v>
      </c>
      <c r="G2736" s="4" t="s">
        <v>5144</v>
      </c>
      <c r="H2736" s="4" t="s">
        <v>39</v>
      </c>
      <c r="I2736" s="24">
        <v>65.400000000000006</v>
      </c>
      <c r="J2736" s="24">
        <v>48</v>
      </c>
      <c r="K2736" s="24">
        <v>15</v>
      </c>
      <c r="M2736" s="24">
        <v>2.4</v>
      </c>
      <c r="X2736" s="24">
        <f t="shared" si="102"/>
        <v>65.400000000000006</v>
      </c>
      <c r="Y2736" s="8">
        <f t="shared" si="103"/>
        <v>0</v>
      </c>
      <c r="Z2736" s="4"/>
    </row>
    <row r="2737" spans="1:26" x14ac:dyDescent="0.25">
      <c r="A2737" s="34">
        <v>103</v>
      </c>
      <c r="B2737" s="31">
        <v>103</v>
      </c>
      <c r="C2737" s="4" t="s">
        <v>434</v>
      </c>
      <c r="D2737" s="4" t="s">
        <v>5225</v>
      </c>
      <c r="E2737" s="4" t="s">
        <v>5068</v>
      </c>
      <c r="F2737" s="4" t="s">
        <v>4986</v>
      </c>
      <c r="G2737" s="4" t="s">
        <v>5229</v>
      </c>
      <c r="H2737" s="4" t="s">
        <v>237</v>
      </c>
      <c r="I2737" s="24">
        <v>244.3</v>
      </c>
      <c r="J2737" s="24">
        <v>237.1</v>
      </c>
      <c r="O2737" s="24">
        <v>7.2</v>
      </c>
      <c r="X2737" s="24">
        <f t="shared" si="102"/>
        <v>244.29999999999998</v>
      </c>
      <c r="Y2737" s="8">
        <f t="shared" si="103"/>
        <v>0</v>
      </c>
      <c r="Z2737" s="4"/>
    </row>
    <row r="2738" spans="1:26" x14ac:dyDescent="0.25">
      <c r="A2738" s="34">
        <v>24</v>
      </c>
      <c r="B2738" s="31">
        <v>24</v>
      </c>
      <c r="C2738" s="4" t="s">
        <v>5106</v>
      </c>
      <c r="D2738" s="4" t="s">
        <v>5094</v>
      </c>
      <c r="E2738" s="4" t="s">
        <v>5068</v>
      </c>
      <c r="F2738" s="4" t="s">
        <v>4986</v>
      </c>
      <c r="G2738" s="4" t="s">
        <v>5107</v>
      </c>
      <c r="H2738" s="4" t="s">
        <v>2597</v>
      </c>
      <c r="I2738" s="24">
        <v>115.3</v>
      </c>
      <c r="J2738" s="24">
        <v>105.8</v>
      </c>
      <c r="K2738" s="24">
        <v>1.5</v>
      </c>
      <c r="M2738" s="24">
        <v>4</v>
      </c>
      <c r="Q2738" s="24">
        <v>4</v>
      </c>
      <c r="X2738" s="24">
        <f t="shared" si="102"/>
        <v>115.3</v>
      </c>
      <c r="Y2738" s="8">
        <f t="shared" si="103"/>
        <v>0</v>
      </c>
      <c r="Z2738" s="4"/>
    </row>
    <row r="2739" spans="1:26" x14ac:dyDescent="0.25">
      <c r="A2739" s="34">
        <v>36</v>
      </c>
      <c r="B2739" s="31">
        <v>36</v>
      </c>
      <c r="C2739" s="4" t="s">
        <v>5124</v>
      </c>
      <c r="D2739" s="4" t="s">
        <v>5109</v>
      </c>
      <c r="E2739" s="4" t="s">
        <v>5068</v>
      </c>
      <c r="F2739" s="4" t="s">
        <v>4986</v>
      </c>
      <c r="G2739" s="4" t="s">
        <v>2007</v>
      </c>
      <c r="H2739" s="4" t="s">
        <v>154</v>
      </c>
      <c r="I2739" s="24">
        <v>184.1</v>
      </c>
      <c r="J2739" s="24">
        <v>157.6</v>
      </c>
      <c r="K2739" s="24">
        <v>7</v>
      </c>
      <c r="M2739" s="24">
        <v>3</v>
      </c>
      <c r="O2739" s="24">
        <v>1.5</v>
      </c>
      <c r="V2739" s="24">
        <v>2</v>
      </c>
      <c r="X2739" s="41">
        <f t="shared" si="102"/>
        <v>171.1</v>
      </c>
      <c r="Y2739" s="18">
        <f t="shared" si="103"/>
        <v>13</v>
      </c>
      <c r="Z2739" s="4"/>
    </row>
    <row r="2740" spans="1:26" x14ac:dyDescent="0.25">
      <c r="A2740" s="34">
        <v>46</v>
      </c>
      <c r="B2740" s="31">
        <v>46</v>
      </c>
      <c r="C2740" s="4" t="s">
        <v>2982</v>
      </c>
      <c r="D2740" s="4" t="s">
        <v>5136</v>
      </c>
      <c r="E2740" s="4" t="s">
        <v>5068</v>
      </c>
      <c r="F2740" s="4" t="s">
        <v>4986</v>
      </c>
      <c r="G2740" s="4" t="s">
        <v>5138</v>
      </c>
      <c r="H2740" s="4" t="s">
        <v>19</v>
      </c>
      <c r="I2740" s="24">
        <v>154</v>
      </c>
      <c r="J2740" s="24">
        <v>113.2</v>
      </c>
      <c r="K2740" s="24">
        <v>24.7</v>
      </c>
      <c r="M2740" s="24">
        <v>8.1999999999999993</v>
      </c>
      <c r="Q2740" s="24">
        <v>7.2</v>
      </c>
      <c r="T2740" s="24">
        <v>0.7</v>
      </c>
      <c r="X2740" s="24">
        <f t="shared" si="102"/>
        <v>153.99999999999997</v>
      </c>
      <c r="Y2740" s="8">
        <f t="shared" si="103"/>
        <v>0</v>
      </c>
      <c r="Z2740" s="4"/>
    </row>
    <row r="2741" spans="1:26" x14ac:dyDescent="0.25">
      <c r="A2741" s="34">
        <v>52</v>
      </c>
      <c r="B2741" s="31">
        <v>52</v>
      </c>
      <c r="C2741" s="4" t="s">
        <v>5147</v>
      </c>
      <c r="D2741" s="4" t="s">
        <v>5136</v>
      </c>
      <c r="E2741" s="4" t="s">
        <v>5068</v>
      </c>
      <c r="F2741" s="4" t="s">
        <v>4986</v>
      </c>
      <c r="G2741" s="4" t="s">
        <v>5138</v>
      </c>
      <c r="H2741" s="4" t="s">
        <v>19</v>
      </c>
      <c r="I2741" s="24">
        <v>152.6</v>
      </c>
      <c r="J2741" s="24">
        <v>113.5</v>
      </c>
      <c r="K2741" s="24">
        <v>30.1</v>
      </c>
      <c r="M2741" s="24">
        <v>7</v>
      </c>
      <c r="Q2741" s="24">
        <v>1.5</v>
      </c>
      <c r="X2741" s="41">
        <f t="shared" si="102"/>
        <v>152.1</v>
      </c>
      <c r="Y2741" s="18">
        <f t="shared" si="103"/>
        <v>0.5</v>
      </c>
      <c r="Z2741" s="4"/>
    </row>
    <row r="2742" spans="1:26" x14ac:dyDescent="0.25">
      <c r="A2742" s="34">
        <v>14</v>
      </c>
      <c r="B2742" s="31">
        <v>14</v>
      </c>
      <c r="C2742" s="4" t="s">
        <v>5088</v>
      </c>
      <c r="D2742" s="4" t="s">
        <v>5078</v>
      </c>
      <c r="E2742" s="4" t="s">
        <v>5068</v>
      </c>
      <c r="F2742" s="4" t="s">
        <v>4986</v>
      </c>
      <c r="G2742" s="4" t="s">
        <v>5089</v>
      </c>
      <c r="H2742" s="4" t="s">
        <v>19</v>
      </c>
      <c r="I2742" s="24">
        <v>89.7</v>
      </c>
      <c r="J2742" s="24">
        <v>53.4</v>
      </c>
      <c r="K2742" s="24">
        <v>35</v>
      </c>
      <c r="M2742" s="24">
        <v>0.5</v>
      </c>
      <c r="Q2742" s="24">
        <v>0.8</v>
      </c>
      <c r="X2742" s="24">
        <f t="shared" si="102"/>
        <v>89.7</v>
      </c>
      <c r="Y2742" s="8">
        <f t="shared" si="103"/>
        <v>0</v>
      </c>
      <c r="Z2742" s="4"/>
    </row>
    <row r="2743" spans="1:26" x14ac:dyDescent="0.25">
      <c r="A2743" s="34">
        <v>99</v>
      </c>
      <c r="B2743" s="31">
        <v>99</v>
      </c>
      <c r="C2743" s="4" t="s">
        <v>3912</v>
      </c>
      <c r="D2743" s="4" t="s">
        <v>5200</v>
      </c>
      <c r="E2743" s="4" t="s">
        <v>5068</v>
      </c>
      <c r="F2743" s="4" t="s">
        <v>4986</v>
      </c>
      <c r="G2743" s="4" t="s">
        <v>875</v>
      </c>
      <c r="H2743" s="4" t="s">
        <v>19</v>
      </c>
      <c r="I2743" s="24">
        <v>858.5</v>
      </c>
      <c r="J2743" s="24">
        <v>745</v>
      </c>
      <c r="K2743" s="24">
        <v>45</v>
      </c>
      <c r="L2743" s="24">
        <v>22</v>
      </c>
      <c r="M2743" s="24">
        <v>30.5</v>
      </c>
      <c r="O2743" s="24">
        <v>12</v>
      </c>
      <c r="P2743" s="24">
        <v>4</v>
      </c>
      <c r="X2743" s="24">
        <f t="shared" si="102"/>
        <v>858.5</v>
      </c>
      <c r="Y2743" s="8">
        <f t="shared" si="103"/>
        <v>0</v>
      </c>
      <c r="Z2743" s="4"/>
    </row>
    <row r="2744" spans="1:26" x14ac:dyDescent="0.25">
      <c r="A2744" s="34">
        <v>48</v>
      </c>
      <c r="B2744" s="31">
        <v>48</v>
      </c>
      <c r="C2744" s="4" t="s">
        <v>5141</v>
      </c>
      <c r="D2744" s="4" t="s">
        <v>5136</v>
      </c>
      <c r="E2744" s="4" t="s">
        <v>5068</v>
      </c>
      <c r="F2744" s="4" t="s">
        <v>4986</v>
      </c>
      <c r="G2744" s="4" t="s">
        <v>1483</v>
      </c>
      <c r="H2744" s="4" t="s">
        <v>19</v>
      </c>
      <c r="I2744" s="24">
        <v>63.5</v>
      </c>
      <c r="J2744" s="24">
        <v>50.3</v>
      </c>
      <c r="K2744" s="24">
        <v>10.199999999999999</v>
      </c>
      <c r="O2744" s="24">
        <v>3</v>
      </c>
      <c r="X2744" s="24">
        <f t="shared" si="102"/>
        <v>63.5</v>
      </c>
      <c r="Y2744" s="8">
        <f t="shared" si="103"/>
        <v>0</v>
      </c>
      <c r="Z2744" s="4"/>
    </row>
    <row r="2745" spans="1:26" x14ac:dyDescent="0.25">
      <c r="A2745" s="34">
        <v>109</v>
      </c>
      <c r="B2745" s="31">
        <v>109</v>
      </c>
      <c r="C2745" s="4" t="s">
        <v>5239</v>
      </c>
      <c r="D2745" s="4" t="s">
        <v>5237</v>
      </c>
      <c r="E2745" s="4" t="s">
        <v>5068</v>
      </c>
      <c r="F2745" s="4" t="s">
        <v>4986</v>
      </c>
      <c r="G2745" s="4" t="s">
        <v>1483</v>
      </c>
      <c r="H2745" s="4" t="s">
        <v>39</v>
      </c>
      <c r="I2745" s="24">
        <v>539.5</v>
      </c>
      <c r="J2745" s="24">
        <v>392.6</v>
      </c>
      <c r="K2745" s="24">
        <v>146.9</v>
      </c>
      <c r="X2745" s="24">
        <f t="shared" si="102"/>
        <v>539.5</v>
      </c>
      <c r="Y2745" s="8">
        <f t="shared" si="103"/>
        <v>0</v>
      </c>
      <c r="Z2745" s="4"/>
    </row>
    <row r="2746" spans="1:26" x14ac:dyDescent="0.25">
      <c r="A2746" s="34">
        <v>115</v>
      </c>
      <c r="B2746" s="31">
        <v>115</v>
      </c>
      <c r="C2746" s="4" t="s">
        <v>5249</v>
      </c>
      <c r="D2746" s="4" t="s">
        <v>5237</v>
      </c>
      <c r="E2746" s="4" t="s">
        <v>5068</v>
      </c>
      <c r="F2746" s="4" t="s">
        <v>4986</v>
      </c>
      <c r="G2746" s="4" t="s">
        <v>1483</v>
      </c>
      <c r="H2746" s="4" t="s">
        <v>39</v>
      </c>
      <c r="I2746" s="24">
        <v>775.5</v>
      </c>
      <c r="J2746" s="24">
        <v>393</v>
      </c>
      <c r="K2746" s="24">
        <v>185</v>
      </c>
      <c r="L2746" s="24">
        <v>102.5</v>
      </c>
      <c r="M2746" s="24">
        <v>14</v>
      </c>
      <c r="O2746" s="24">
        <v>38</v>
      </c>
      <c r="P2746" s="24">
        <v>43</v>
      </c>
      <c r="X2746" s="24">
        <f t="shared" si="102"/>
        <v>775.5</v>
      </c>
      <c r="Y2746" s="8">
        <f t="shared" si="103"/>
        <v>0</v>
      </c>
      <c r="Z2746" s="4"/>
    </row>
    <row r="2747" spans="1:26" x14ac:dyDescent="0.25">
      <c r="A2747" s="34">
        <v>19</v>
      </c>
      <c r="B2747" s="31">
        <v>19</v>
      </c>
      <c r="C2747" s="4" t="s">
        <v>5097</v>
      </c>
      <c r="D2747" s="4" t="s">
        <v>5094</v>
      </c>
      <c r="E2747" s="4" t="s">
        <v>5068</v>
      </c>
      <c r="F2747" s="4" t="s">
        <v>4986</v>
      </c>
      <c r="G2747" s="4" t="s">
        <v>838</v>
      </c>
      <c r="H2747" s="4" t="s">
        <v>5098</v>
      </c>
      <c r="I2747" s="24">
        <v>242</v>
      </c>
      <c r="J2747" s="24">
        <v>216</v>
      </c>
      <c r="K2747" s="24">
        <v>0.3</v>
      </c>
      <c r="M2747" s="24">
        <v>6</v>
      </c>
      <c r="O2747" s="24">
        <v>7.9</v>
      </c>
      <c r="P2747" s="24">
        <v>2</v>
      </c>
      <c r="Q2747" s="24">
        <v>7.8</v>
      </c>
      <c r="U2747" s="24">
        <v>2</v>
      </c>
      <c r="X2747" s="24">
        <f t="shared" si="102"/>
        <v>242.00000000000003</v>
      </c>
      <c r="Y2747" s="8">
        <f t="shared" si="103"/>
        <v>0</v>
      </c>
      <c r="Z2747" s="4"/>
    </row>
    <row r="2748" spans="1:26" x14ac:dyDescent="0.25">
      <c r="A2748" s="34">
        <v>88</v>
      </c>
      <c r="B2748" s="31">
        <v>88</v>
      </c>
      <c r="C2748" s="4" t="s">
        <v>5203</v>
      </c>
      <c r="D2748" s="4" t="s">
        <v>5200</v>
      </c>
      <c r="E2748" s="4" t="s">
        <v>5068</v>
      </c>
      <c r="F2748" s="4" t="s">
        <v>4986</v>
      </c>
      <c r="G2748" s="4" t="s">
        <v>588</v>
      </c>
      <c r="H2748" s="4" t="s">
        <v>286</v>
      </c>
      <c r="I2748" s="24">
        <v>192.4</v>
      </c>
      <c r="J2748" s="24">
        <v>179.9</v>
      </c>
      <c r="M2748" s="24">
        <v>4</v>
      </c>
      <c r="R2748" s="24">
        <v>8</v>
      </c>
      <c r="U2748" s="24">
        <v>0.5</v>
      </c>
      <c r="X2748" s="24">
        <f t="shared" si="102"/>
        <v>192.4</v>
      </c>
      <c r="Y2748" s="8">
        <f t="shared" si="103"/>
        <v>0</v>
      </c>
      <c r="Z2748" s="4"/>
    </row>
    <row r="2749" spans="1:26" x14ac:dyDescent="0.25">
      <c r="A2749" s="34">
        <v>86</v>
      </c>
      <c r="B2749" s="31">
        <v>86</v>
      </c>
      <c r="C2749" s="4" t="s">
        <v>5199</v>
      </c>
      <c r="D2749" s="4" t="s">
        <v>5200</v>
      </c>
      <c r="E2749" s="4" t="s">
        <v>5068</v>
      </c>
      <c r="F2749" s="4" t="s">
        <v>4986</v>
      </c>
      <c r="G2749" s="4" t="s">
        <v>1796</v>
      </c>
      <c r="H2749" s="4" t="s">
        <v>237</v>
      </c>
      <c r="I2749" s="24">
        <v>151</v>
      </c>
      <c r="J2749" s="24">
        <v>139</v>
      </c>
      <c r="L2749" s="24">
        <v>3.6</v>
      </c>
      <c r="O2749" s="24">
        <v>2.6</v>
      </c>
      <c r="Q2749" s="24">
        <v>1.4</v>
      </c>
      <c r="R2749" s="24">
        <v>4.4000000000000004</v>
      </c>
      <c r="X2749" s="24">
        <f t="shared" si="102"/>
        <v>151</v>
      </c>
      <c r="Y2749" s="8">
        <f t="shared" si="103"/>
        <v>0</v>
      </c>
      <c r="Z2749" s="4"/>
    </row>
    <row r="2750" spans="1:26" x14ac:dyDescent="0.25">
      <c r="A2750" s="34">
        <v>59</v>
      </c>
      <c r="B2750" s="31">
        <v>59</v>
      </c>
      <c r="C2750" s="4" t="s">
        <v>5157</v>
      </c>
      <c r="D2750" s="4" t="s">
        <v>5156</v>
      </c>
      <c r="E2750" s="4" t="s">
        <v>5068</v>
      </c>
      <c r="F2750" s="4" t="s">
        <v>4986</v>
      </c>
      <c r="G2750" s="4" t="s">
        <v>5158</v>
      </c>
      <c r="H2750" s="4" t="s">
        <v>277</v>
      </c>
      <c r="I2750" s="24">
        <v>289.2</v>
      </c>
      <c r="J2750" s="24">
        <v>197.7</v>
      </c>
      <c r="K2750" s="24">
        <v>51.3</v>
      </c>
      <c r="M2750" s="24">
        <v>0.5</v>
      </c>
      <c r="O2750" s="24">
        <v>1.5</v>
      </c>
      <c r="R2750" s="24">
        <v>38.200000000000003</v>
      </c>
      <c r="X2750" s="24">
        <f t="shared" si="102"/>
        <v>289.2</v>
      </c>
      <c r="Y2750" s="8">
        <f t="shared" si="103"/>
        <v>0</v>
      </c>
      <c r="Z2750" s="4"/>
    </row>
    <row r="2751" spans="1:26" x14ac:dyDescent="0.25">
      <c r="A2751" s="34">
        <v>69</v>
      </c>
      <c r="B2751" s="31">
        <v>69</v>
      </c>
      <c r="C2751" s="4" t="s">
        <v>5173</v>
      </c>
      <c r="D2751" s="4" t="s">
        <v>5170</v>
      </c>
      <c r="E2751" s="4" t="s">
        <v>5068</v>
      </c>
      <c r="F2751" s="4" t="s">
        <v>4986</v>
      </c>
      <c r="G2751" s="4" t="s">
        <v>5174</v>
      </c>
      <c r="H2751" s="4" t="s">
        <v>19</v>
      </c>
      <c r="I2751" s="24">
        <v>170</v>
      </c>
      <c r="J2751" s="24">
        <v>164.5</v>
      </c>
      <c r="M2751" s="24">
        <v>2.5</v>
      </c>
      <c r="Q2751" s="24">
        <v>1.5</v>
      </c>
      <c r="U2751" s="24">
        <v>1.5</v>
      </c>
      <c r="X2751" s="24">
        <f t="shared" si="102"/>
        <v>170</v>
      </c>
      <c r="Y2751" s="8">
        <f t="shared" si="103"/>
        <v>0</v>
      </c>
      <c r="Z2751" s="4"/>
    </row>
    <row r="2752" spans="1:26" x14ac:dyDescent="0.25">
      <c r="A2752" s="34">
        <v>114</v>
      </c>
      <c r="B2752" s="31">
        <v>114</v>
      </c>
      <c r="C2752" s="4" t="s">
        <v>5247</v>
      </c>
      <c r="D2752" s="4" t="s">
        <v>5237</v>
      </c>
      <c r="E2752" s="4" t="s">
        <v>5068</v>
      </c>
      <c r="F2752" s="4" t="s">
        <v>4986</v>
      </c>
      <c r="G2752" s="4" t="s">
        <v>5248</v>
      </c>
      <c r="H2752" s="4" t="s">
        <v>19</v>
      </c>
      <c r="I2752" s="24">
        <v>261.10000000000002</v>
      </c>
      <c r="J2752" s="24">
        <v>252.4</v>
      </c>
      <c r="M2752" s="24">
        <v>2</v>
      </c>
      <c r="Q2752" s="24">
        <v>2.5</v>
      </c>
      <c r="R2752" s="24">
        <v>2.6</v>
      </c>
      <c r="U2752" s="24">
        <v>1.6</v>
      </c>
      <c r="X2752" s="24">
        <f t="shared" si="102"/>
        <v>261.10000000000002</v>
      </c>
      <c r="Y2752" s="8">
        <f t="shared" si="103"/>
        <v>0</v>
      </c>
      <c r="Z2752" s="4"/>
    </row>
    <row r="2753" spans="1:26" x14ac:dyDescent="0.25">
      <c r="A2753" s="34">
        <v>45</v>
      </c>
      <c r="B2753" s="31">
        <v>45</v>
      </c>
      <c r="C2753" s="4" t="s">
        <v>5135</v>
      </c>
      <c r="D2753" s="4" t="s">
        <v>5136</v>
      </c>
      <c r="E2753" s="4" t="s">
        <v>5068</v>
      </c>
      <c r="F2753" s="4" t="s">
        <v>4986</v>
      </c>
      <c r="G2753" s="4" t="s">
        <v>5137</v>
      </c>
      <c r="H2753" s="4" t="s">
        <v>1869</v>
      </c>
      <c r="I2753" s="24">
        <v>78.3</v>
      </c>
      <c r="J2753" s="24">
        <v>59.6</v>
      </c>
      <c r="K2753" s="24">
        <v>15.1</v>
      </c>
      <c r="Q2753" s="24">
        <v>3.6</v>
      </c>
      <c r="X2753" s="24">
        <f t="shared" si="102"/>
        <v>78.3</v>
      </c>
      <c r="Y2753" s="8">
        <f t="shared" si="103"/>
        <v>0</v>
      </c>
      <c r="Z2753" s="4"/>
    </row>
    <row r="2754" spans="1:26" x14ac:dyDescent="0.25">
      <c r="A2754" s="34">
        <v>22</v>
      </c>
      <c r="B2754" s="31">
        <v>22</v>
      </c>
      <c r="C2754" s="4" t="s">
        <v>5102</v>
      </c>
      <c r="D2754" s="4" t="s">
        <v>5094</v>
      </c>
      <c r="E2754" s="4" t="s">
        <v>5068</v>
      </c>
      <c r="F2754" s="4" t="s">
        <v>4986</v>
      </c>
      <c r="G2754" s="4" t="s">
        <v>5103</v>
      </c>
      <c r="H2754" s="4" t="s">
        <v>5</v>
      </c>
      <c r="I2754" s="24">
        <v>144</v>
      </c>
      <c r="J2754" s="24">
        <v>135.5</v>
      </c>
      <c r="K2754" s="24">
        <v>2.9</v>
      </c>
      <c r="Q2754" s="24">
        <v>2.8</v>
      </c>
      <c r="R2754" s="24">
        <v>2.8</v>
      </c>
      <c r="X2754" s="24">
        <f t="shared" si="102"/>
        <v>144.00000000000003</v>
      </c>
      <c r="Y2754" s="8">
        <f t="shared" si="103"/>
        <v>0</v>
      </c>
      <c r="Z2754" s="4"/>
    </row>
    <row r="2755" spans="1:26" x14ac:dyDescent="0.25">
      <c r="A2755" s="34">
        <v>35</v>
      </c>
      <c r="B2755" s="31">
        <v>35</v>
      </c>
      <c r="C2755" s="4" t="s">
        <v>5123</v>
      </c>
      <c r="D2755" s="4" t="s">
        <v>5109</v>
      </c>
      <c r="E2755" s="4" t="s">
        <v>5068</v>
      </c>
      <c r="F2755" s="4" t="s">
        <v>4986</v>
      </c>
      <c r="G2755" s="4" t="s">
        <v>5103</v>
      </c>
      <c r="H2755" s="4" t="s">
        <v>5</v>
      </c>
      <c r="I2755" s="24">
        <v>377.5</v>
      </c>
      <c r="J2755" s="24">
        <v>363.5</v>
      </c>
      <c r="K2755" s="24">
        <v>14</v>
      </c>
      <c r="X2755" s="24">
        <f t="shared" si="102"/>
        <v>377.5</v>
      </c>
      <c r="Y2755" s="8">
        <f t="shared" si="103"/>
        <v>0</v>
      </c>
      <c r="Z2755" s="4"/>
    </row>
    <row r="2756" spans="1:26" x14ac:dyDescent="0.25">
      <c r="A2756" s="34">
        <v>51</v>
      </c>
      <c r="B2756" s="31">
        <v>51</v>
      </c>
      <c r="C2756" s="4" t="s">
        <v>5145</v>
      </c>
      <c r="D2756" s="4" t="s">
        <v>5136</v>
      </c>
      <c r="E2756" s="4" t="s">
        <v>5068</v>
      </c>
      <c r="F2756" s="4" t="s">
        <v>4986</v>
      </c>
      <c r="G2756" s="4" t="s">
        <v>5146</v>
      </c>
      <c r="H2756" s="4" t="s">
        <v>154</v>
      </c>
      <c r="I2756" s="24">
        <v>175.9</v>
      </c>
      <c r="J2756" s="24">
        <v>171.3</v>
      </c>
      <c r="M2756" s="24">
        <v>2</v>
      </c>
      <c r="Q2756" s="24">
        <v>2.1</v>
      </c>
      <c r="T2756" s="24">
        <v>0.5</v>
      </c>
      <c r="X2756" s="24">
        <f t="shared" si="102"/>
        <v>175.9</v>
      </c>
      <c r="Y2756" s="8">
        <f t="shared" si="103"/>
        <v>0</v>
      </c>
      <c r="Z2756" s="4"/>
    </row>
    <row r="2757" spans="1:26" x14ac:dyDescent="0.25">
      <c r="A2757" s="34">
        <v>107</v>
      </c>
      <c r="B2757" s="31">
        <v>107</v>
      </c>
      <c r="C2757" s="4" t="s">
        <v>5234</v>
      </c>
      <c r="D2757" s="4" t="s">
        <v>5225</v>
      </c>
      <c r="E2757" s="4" t="s">
        <v>5068</v>
      </c>
      <c r="F2757" s="4" t="s">
        <v>4986</v>
      </c>
      <c r="G2757" s="4" t="s">
        <v>5235</v>
      </c>
      <c r="H2757" s="4" t="s">
        <v>4425</v>
      </c>
      <c r="I2757" s="24">
        <v>123.6</v>
      </c>
      <c r="J2757" s="24">
        <v>118.7</v>
      </c>
      <c r="M2757" s="24">
        <v>1.2</v>
      </c>
      <c r="O2757" s="24">
        <v>1.5</v>
      </c>
      <c r="Q2757" s="24">
        <v>1.4</v>
      </c>
      <c r="U2757" s="24">
        <v>0.8</v>
      </c>
      <c r="X2757" s="24">
        <f t="shared" si="102"/>
        <v>123.60000000000001</v>
      </c>
      <c r="Y2757" s="8">
        <f t="shared" si="103"/>
        <v>0</v>
      </c>
      <c r="Z2757" s="4"/>
    </row>
    <row r="2758" spans="1:26" x14ac:dyDescent="0.25">
      <c r="A2758" s="34">
        <v>23</v>
      </c>
      <c r="B2758" s="31">
        <v>23</v>
      </c>
      <c r="C2758" s="4" t="s">
        <v>2751</v>
      </c>
      <c r="D2758" s="4" t="s">
        <v>5094</v>
      </c>
      <c r="E2758" s="4" t="s">
        <v>5068</v>
      </c>
      <c r="F2758" s="4" t="s">
        <v>4986</v>
      </c>
      <c r="G2758" s="4" t="s">
        <v>5104</v>
      </c>
      <c r="H2758" s="4" t="s">
        <v>5105</v>
      </c>
      <c r="I2758" s="24">
        <v>329.2</v>
      </c>
      <c r="J2758" s="24">
        <v>293.5</v>
      </c>
      <c r="M2758" s="24">
        <v>2</v>
      </c>
      <c r="O2758" s="24">
        <v>4.7</v>
      </c>
      <c r="Q2758" s="24">
        <v>3.5</v>
      </c>
      <c r="T2758" s="24">
        <v>25</v>
      </c>
      <c r="U2758" s="24">
        <v>0.5</v>
      </c>
      <c r="X2758" s="24">
        <f t="shared" si="102"/>
        <v>329.2</v>
      </c>
      <c r="Y2758" s="8">
        <f t="shared" si="103"/>
        <v>0</v>
      </c>
      <c r="Z2758" s="4"/>
    </row>
    <row r="2759" spans="1:26" x14ac:dyDescent="0.25">
      <c r="A2759" s="34">
        <v>11</v>
      </c>
      <c r="B2759" s="31">
        <v>11</v>
      </c>
      <c r="C2759" s="4" t="s">
        <v>5082</v>
      </c>
      <c r="D2759" s="4" t="s">
        <v>5078</v>
      </c>
      <c r="E2759" s="4" t="s">
        <v>5068</v>
      </c>
      <c r="F2759" s="4" t="s">
        <v>4986</v>
      </c>
      <c r="G2759" s="4" t="s">
        <v>5083</v>
      </c>
      <c r="H2759" s="4" t="s">
        <v>176</v>
      </c>
      <c r="I2759" s="24">
        <v>160.6</v>
      </c>
      <c r="J2759" s="24">
        <v>131.5</v>
      </c>
      <c r="K2759" s="24">
        <v>24.1</v>
      </c>
      <c r="M2759" s="24">
        <v>3</v>
      </c>
      <c r="Q2759" s="24">
        <v>2</v>
      </c>
      <c r="X2759" s="24">
        <f t="shared" si="102"/>
        <v>160.6</v>
      </c>
      <c r="Y2759" s="8">
        <f t="shared" si="103"/>
        <v>0</v>
      </c>
      <c r="Z2759" s="4"/>
    </row>
    <row r="2760" spans="1:26" x14ac:dyDescent="0.25">
      <c r="A2760" s="34">
        <v>80</v>
      </c>
      <c r="B2760" s="31">
        <v>80</v>
      </c>
      <c r="C2760" s="4" t="s">
        <v>5192</v>
      </c>
      <c r="D2760" s="4" t="s">
        <v>5181</v>
      </c>
      <c r="E2760" s="4" t="s">
        <v>5068</v>
      </c>
      <c r="F2760" s="4" t="s">
        <v>4986</v>
      </c>
      <c r="G2760" s="4" t="s">
        <v>5193</v>
      </c>
      <c r="H2760" s="4"/>
      <c r="I2760" s="24">
        <v>163.80000000000001</v>
      </c>
      <c r="J2760" s="24">
        <v>147.80000000000001</v>
      </c>
      <c r="M2760" s="24">
        <v>10</v>
      </c>
      <c r="O2760" s="24">
        <v>2</v>
      </c>
      <c r="R2760" s="24">
        <v>4</v>
      </c>
      <c r="X2760" s="24">
        <f t="shared" si="102"/>
        <v>163.80000000000001</v>
      </c>
      <c r="Y2760" s="8">
        <f t="shared" si="103"/>
        <v>0</v>
      </c>
      <c r="Z2760" s="4"/>
    </row>
    <row r="2761" spans="1:26" x14ac:dyDescent="0.25">
      <c r="A2761" s="34">
        <v>16</v>
      </c>
      <c r="B2761" s="31">
        <v>16</v>
      </c>
      <c r="C2761" s="4" t="s">
        <v>4539</v>
      </c>
      <c r="D2761" s="4" t="s">
        <v>5078</v>
      </c>
      <c r="E2761" s="4" t="s">
        <v>5068</v>
      </c>
      <c r="F2761" s="4" t="s">
        <v>4986</v>
      </c>
      <c r="G2761" s="4" t="s">
        <v>5092</v>
      </c>
      <c r="H2761" s="4" t="s">
        <v>1081</v>
      </c>
      <c r="X2761" s="24">
        <f t="shared" si="102"/>
        <v>0</v>
      </c>
      <c r="Y2761" s="8">
        <f t="shared" si="103"/>
        <v>0</v>
      </c>
      <c r="Z2761" s="4"/>
    </row>
    <row r="2762" spans="1:26" x14ac:dyDescent="0.25">
      <c r="A2762" s="34">
        <v>75</v>
      </c>
      <c r="B2762" s="31">
        <v>75</v>
      </c>
      <c r="C2762" s="4" t="s">
        <v>5184</v>
      </c>
      <c r="D2762" s="4" t="s">
        <v>5181</v>
      </c>
      <c r="E2762" s="4" t="s">
        <v>5068</v>
      </c>
      <c r="F2762" s="4" t="s">
        <v>4986</v>
      </c>
      <c r="G2762" s="4" t="s">
        <v>5185</v>
      </c>
      <c r="H2762" s="4" t="s">
        <v>1463</v>
      </c>
      <c r="I2762" s="24">
        <v>375.3</v>
      </c>
      <c r="J2762" s="24">
        <v>302.60000000000002</v>
      </c>
      <c r="K2762" s="24">
        <v>13.3</v>
      </c>
      <c r="O2762" s="24">
        <v>1.2</v>
      </c>
      <c r="T2762" s="24">
        <v>58.2</v>
      </c>
      <c r="X2762" s="24">
        <f t="shared" si="102"/>
        <v>375.3</v>
      </c>
      <c r="Y2762" s="8">
        <f t="shared" si="103"/>
        <v>0</v>
      </c>
      <c r="Z2762" s="4"/>
    </row>
    <row r="2763" spans="1:26" x14ac:dyDescent="0.25">
      <c r="A2763" s="34">
        <v>84</v>
      </c>
      <c r="B2763" s="31">
        <v>84</v>
      </c>
      <c r="C2763" s="4" t="s">
        <v>3260</v>
      </c>
      <c r="D2763" s="4" t="s">
        <v>5181</v>
      </c>
      <c r="E2763" s="4" t="s">
        <v>5068</v>
      </c>
      <c r="F2763" s="4" t="s">
        <v>4986</v>
      </c>
      <c r="G2763" s="4" t="s">
        <v>1582</v>
      </c>
      <c r="H2763" s="4" t="s">
        <v>19</v>
      </c>
      <c r="I2763" s="24">
        <v>697.5</v>
      </c>
      <c r="J2763" s="24">
        <v>620.79999999999995</v>
      </c>
      <c r="K2763" s="24">
        <v>5</v>
      </c>
      <c r="L2763" s="24">
        <v>19.7</v>
      </c>
      <c r="M2763" s="24">
        <v>5</v>
      </c>
      <c r="O2763" s="24">
        <v>45.7</v>
      </c>
      <c r="P2763" s="24">
        <v>1.3</v>
      </c>
      <c r="X2763" s="24">
        <f t="shared" si="102"/>
        <v>697.5</v>
      </c>
      <c r="Y2763" s="8">
        <f t="shared" si="103"/>
        <v>0</v>
      </c>
      <c r="Z2763" s="4"/>
    </row>
    <row r="2764" spans="1:26" x14ac:dyDescent="0.25">
      <c r="A2764" s="34">
        <v>78</v>
      </c>
      <c r="B2764" s="31">
        <v>78</v>
      </c>
      <c r="C2764" s="4" t="s">
        <v>2905</v>
      </c>
      <c r="D2764" s="4" t="s">
        <v>5181</v>
      </c>
      <c r="E2764" s="4" t="s">
        <v>5068</v>
      </c>
      <c r="F2764" s="4" t="s">
        <v>4986</v>
      </c>
      <c r="G2764" s="4" t="s">
        <v>5190</v>
      </c>
      <c r="H2764" s="4" t="s">
        <v>540</v>
      </c>
      <c r="I2764" s="24">
        <v>341.3</v>
      </c>
      <c r="J2764" s="24">
        <v>332</v>
      </c>
      <c r="P2764" s="24">
        <v>0.5</v>
      </c>
      <c r="Q2764" s="24">
        <v>2</v>
      </c>
      <c r="R2764" s="24">
        <v>6.8</v>
      </c>
      <c r="X2764" s="24">
        <f t="shared" si="102"/>
        <v>341.3</v>
      </c>
      <c r="Y2764" s="8">
        <f t="shared" si="103"/>
        <v>0</v>
      </c>
      <c r="Z2764" s="4"/>
    </row>
    <row r="2765" spans="1:26" x14ac:dyDescent="0.25">
      <c r="A2765" s="34">
        <v>17</v>
      </c>
      <c r="B2765" s="31">
        <v>17</v>
      </c>
      <c r="C2765" s="4" t="s">
        <v>5093</v>
      </c>
      <c r="D2765" s="4" t="s">
        <v>5094</v>
      </c>
      <c r="E2765" s="4" t="s">
        <v>5068</v>
      </c>
      <c r="F2765" s="4" t="s">
        <v>4986</v>
      </c>
      <c r="G2765" s="4" t="s">
        <v>5095</v>
      </c>
      <c r="H2765" s="4" t="s">
        <v>103</v>
      </c>
      <c r="I2765" s="24">
        <v>96</v>
      </c>
      <c r="J2765" s="24">
        <v>78.099999999999994</v>
      </c>
      <c r="K2765" s="24">
        <v>8.4</v>
      </c>
      <c r="O2765" s="24">
        <v>4.4000000000000004</v>
      </c>
      <c r="R2765" s="24">
        <v>5.0999999999999996</v>
      </c>
      <c r="X2765" s="24">
        <f t="shared" si="102"/>
        <v>96</v>
      </c>
      <c r="Y2765" s="8">
        <f t="shared" si="103"/>
        <v>0</v>
      </c>
      <c r="Z2765" s="4"/>
    </row>
    <row r="2766" spans="1:26" x14ac:dyDescent="0.25">
      <c r="A2766" s="34">
        <v>71</v>
      </c>
      <c r="B2766" s="31">
        <v>71</v>
      </c>
      <c r="C2766" s="4" t="s">
        <v>5170</v>
      </c>
      <c r="D2766" s="4" t="s">
        <v>5170</v>
      </c>
      <c r="E2766" s="4" t="s">
        <v>5068</v>
      </c>
      <c r="F2766" s="4" t="s">
        <v>4986</v>
      </c>
      <c r="G2766" s="4" t="s">
        <v>1948</v>
      </c>
      <c r="H2766" s="4" t="s">
        <v>5177</v>
      </c>
      <c r="I2766" s="24">
        <v>791.4</v>
      </c>
      <c r="J2766" s="24">
        <v>604.70000000000005</v>
      </c>
      <c r="K2766" s="24">
        <v>33.5</v>
      </c>
      <c r="M2766" s="24">
        <v>2</v>
      </c>
      <c r="Q2766" s="24">
        <v>3</v>
      </c>
      <c r="R2766" s="24">
        <v>47.2</v>
      </c>
      <c r="T2766" s="24">
        <v>91</v>
      </c>
      <c r="U2766" s="24">
        <v>10</v>
      </c>
      <c r="X2766" s="24">
        <f t="shared" si="102"/>
        <v>791.40000000000009</v>
      </c>
      <c r="Y2766" s="8">
        <f t="shared" si="103"/>
        <v>0</v>
      </c>
      <c r="Z2766" s="4"/>
    </row>
    <row r="2767" spans="1:26" x14ac:dyDescent="0.25">
      <c r="A2767" s="34">
        <v>72</v>
      </c>
      <c r="B2767" s="31">
        <v>72</v>
      </c>
      <c r="C2767" s="4" t="s">
        <v>2615</v>
      </c>
      <c r="D2767" s="4" t="s">
        <v>5170</v>
      </c>
      <c r="E2767" s="4" t="s">
        <v>5068</v>
      </c>
      <c r="F2767" s="4" t="s">
        <v>4986</v>
      </c>
      <c r="G2767" s="4" t="s">
        <v>1948</v>
      </c>
      <c r="H2767" s="4" t="s">
        <v>5177</v>
      </c>
      <c r="I2767" s="24">
        <v>176</v>
      </c>
      <c r="J2767" s="24">
        <v>168.6</v>
      </c>
      <c r="M2767" s="24">
        <v>3</v>
      </c>
      <c r="Q2767" s="24">
        <v>1</v>
      </c>
      <c r="R2767" s="24">
        <v>3.4</v>
      </c>
      <c r="X2767" s="24">
        <f t="shared" si="102"/>
        <v>176</v>
      </c>
      <c r="Y2767" s="8">
        <f t="shared" si="103"/>
        <v>0</v>
      </c>
      <c r="Z2767" s="4"/>
    </row>
    <row r="2768" spans="1:26" x14ac:dyDescent="0.25">
      <c r="A2768" s="34">
        <v>61</v>
      </c>
      <c r="B2768" s="31">
        <v>61</v>
      </c>
      <c r="C2768" s="4" t="s">
        <v>199</v>
      </c>
      <c r="D2768" s="4" t="s">
        <v>5156</v>
      </c>
      <c r="E2768" s="4" t="s">
        <v>5068</v>
      </c>
      <c r="F2768" s="4" t="s">
        <v>4986</v>
      </c>
      <c r="G2768" s="4" t="s">
        <v>5160</v>
      </c>
      <c r="H2768" s="4" t="s">
        <v>3445</v>
      </c>
      <c r="I2768" s="24">
        <v>242</v>
      </c>
      <c r="J2768" s="24">
        <v>136.5</v>
      </c>
      <c r="K2768" s="24">
        <v>36.1</v>
      </c>
      <c r="M2768" s="24">
        <v>3.9</v>
      </c>
      <c r="R2768" s="24">
        <v>9.4</v>
      </c>
      <c r="T2768" s="24">
        <v>52.6</v>
      </c>
      <c r="U2768" s="24">
        <v>3.5</v>
      </c>
      <c r="X2768" s="24">
        <f t="shared" si="102"/>
        <v>242</v>
      </c>
      <c r="Y2768" s="8">
        <f t="shared" si="103"/>
        <v>0</v>
      </c>
      <c r="Z2768" s="4"/>
    </row>
    <row r="2769" spans="1:26" x14ac:dyDescent="0.25">
      <c r="A2769" s="34">
        <v>113</v>
      </c>
      <c r="B2769" s="31">
        <v>113</v>
      </c>
      <c r="C2769" s="4" t="s">
        <v>5237</v>
      </c>
      <c r="D2769" s="4" t="s">
        <v>5237</v>
      </c>
      <c r="E2769" s="4" t="s">
        <v>5068</v>
      </c>
      <c r="F2769" s="4" t="s">
        <v>4986</v>
      </c>
      <c r="G2769" s="4" t="s">
        <v>5246</v>
      </c>
      <c r="H2769" s="4" t="s">
        <v>39</v>
      </c>
      <c r="I2769" s="24">
        <v>479.4</v>
      </c>
      <c r="J2769" s="24">
        <v>459.1</v>
      </c>
      <c r="O2769" s="24">
        <v>10.4</v>
      </c>
      <c r="P2769" s="24">
        <v>1</v>
      </c>
      <c r="R2769" s="24">
        <v>8.9</v>
      </c>
      <c r="X2769" s="24">
        <f t="shared" si="102"/>
        <v>479.4</v>
      </c>
      <c r="Y2769" s="8">
        <f t="shared" si="103"/>
        <v>0</v>
      </c>
      <c r="Z2769" s="4"/>
    </row>
    <row r="2770" spans="1:26" x14ac:dyDescent="0.25">
      <c r="A2770" s="34">
        <v>64</v>
      </c>
      <c r="B2770" s="31">
        <v>64</v>
      </c>
      <c r="C2770" s="4" t="s">
        <v>5164</v>
      </c>
      <c r="D2770" s="4" t="s">
        <v>5156</v>
      </c>
      <c r="E2770" s="4" t="s">
        <v>5068</v>
      </c>
      <c r="F2770" s="4" t="s">
        <v>4986</v>
      </c>
      <c r="G2770" s="4" t="s">
        <v>5165</v>
      </c>
      <c r="H2770" s="4" t="s">
        <v>286</v>
      </c>
      <c r="I2770" s="24">
        <v>618.4</v>
      </c>
      <c r="J2770" s="24">
        <v>508.8</v>
      </c>
      <c r="L2770" s="24">
        <v>10</v>
      </c>
      <c r="R2770" s="24">
        <v>29.6</v>
      </c>
      <c r="T2770" s="24">
        <v>70</v>
      </c>
      <c r="X2770" s="24">
        <f t="shared" si="102"/>
        <v>618.4</v>
      </c>
      <c r="Y2770" s="8">
        <f t="shared" si="103"/>
        <v>0</v>
      </c>
      <c r="Z2770" s="4"/>
    </row>
    <row r="2771" spans="1:26" x14ac:dyDescent="0.25">
      <c r="A2771" s="34">
        <v>66</v>
      </c>
      <c r="B2771" s="31">
        <v>66</v>
      </c>
      <c r="C2771" s="4" t="s">
        <v>2290</v>
      </c>
      <c r="D2771" s="4" t="s">
        <v>5156</v>
      </c>
      <c r="E2771" s="4" t="s">
        <v>5068</v>
      </c>
      <c r="F2771" s="4" t="s">
        <v>4986</v>
      </c>
      <c r="G2771" s="4" t="s">
        <v>5165</v>
      </c>
      <c r="H2771" s="4" t="s">
        <v>286</v>
      </c>
      <c r="I2771" s="24">
        <v>200.2</v>
      </c>
      <c r="J2771" s="24">
        <v>188.7</v>
      </c>
      <c r="R2771" s="24">
        <v>11.5</v>
      </c>
      <c r="X2771" s="24">
        <f t="shared" si="102"/>
        <v>200.2</v>
      </c>
      <c r="Y2771" s="8">
        <f t="shared" si="103"/>
        <v>0</v>
      </c>
      <c r="Z2771" s="4"/>
    </row>
    <row r="2772" spans="1:26" x14ac:dyDescent="0.25">
      <c r="A2772" s="34">
        <v>30</v>
      </c>
      <c r="B2772" s="31">
        <v>30</v>
      </c>
      <c r="C2772" s="4" t="s">
        <v>5114</v>
      </c>
      <c r="D2772" s="4" t="s">
        <v>5109</v>
      </c>
      <c r="E2772" s="4" t="s">
        <v>5068</v>
      </c>
      <c r="F2772" s="4" t="s">
        <v>4986</v>
      </c>
      <c r="G2772" s="4" t="s">
        <v>5115</v>
      </c>
      <c r="H2772" s="4" t="s">
        <v>19</v>
      </c>
      <c r="I2772" s="24">
        <v>203.2</v>
      </c>
      <c r="J2772" s="24">
        <v>183.3</v>
      </c>
      <c r="Q2772" s="24">
        <v>7</v>
      </c>
      <c r="R2772" s="24">
        <v>11.9</v>
      </c>
      <c r="U2772" s="24">
        <v>1</v>
      </c>
      <c r="X2772" s="24">
        <f t="shared" si="102"/>
        <v>203.20000000000002</v>
      </c>
      <c r="Y2772" s="8">
        <f t="shared" si="103"/>
        <v>0</v>
      </c>
      <c r="Z2772" s="4"/>
    </row>
    <row r="2773" spans="1:26" x14ac:dyDescent="0.25">
      <c r="A2773" s="34">
        <v>101</v>
      </c>
      <c r="B2773" s="31">
        <v>101</v>
      </c>
      <c r="C2773" s="4" t="s">
        <v>5224</v>
      </c>
      <c r="D2773" s="4" t="s">
        <v>5225</v>
      </c>
      <c r="E2773" s="4" t="s">
        <v>5068</v>
      </c>
      <c r="F2773" s="4" t="s">
        <v>4986</v>
      </c>
      <c r="G2773" s="4" t="s">
        <v>5226</v>
      </c>
      <c r="H2773" s="4" t="s">
        <v>19</v>
      </c>
      <c r="I2773" s="24">
        <v>137.19999999999999</v>
      </c>
      <c r="J2773" s="24">
        <v>129.1</v>
      </c>
      <c r="O2773" s="24">
        <v>3.1</v>
      </c>
      <c r="Q2773" s="24">
        <v>5</v>
      </c>
      <c r="X2773" s="24">
        <f t="shared" si="102"/>
        <v>137.19999999999999</v>
      </c>
      <c r="Y2773" s="8">
        <f t="shared" si="103"/>
        <v>0</v>
      </c>
      <c r="Z2773" s="4"/>
    </row>
    <row r="2774" spans="1:26" x14ac:dyDescent="0.25">
      <c r="A2774" s="34">
        <v>92</v>
      </c>
      <c r="B2774" s="31">
        <v>92</v>
      </c>
      <c r="C2774" s="4" t="s">
        <v>5200</v>
      </c>
      <c r="D2774" s="4" t="s">
        <v>5200</v>
      </c>
      <c r="E2774" s="4" t="s">
        <v>5068</v>
      </c>
      <c r="F2774" s="4" t="s">
        <v>4986</v>
      </c>
      <c r="G2774" s="4" t="s">
        <v>5211</v>
      </c>
      <c r="H2774" s="4"/>
      <c r="I2774" s="24">
        <v>359.2</v>
      </c>
      <c r="J2774" s="24">
        <v>333.1</v>
      </c>
      <c r="K2774" s="24">
        <v>5.9</v>
      </c>
      <c r="M2774" s="24">
        <v>2.5</v>
      </c>
      <c r="O2774" s="24">
        <v>1.3</v>
      </c>
      <c r="R2774" s="24">
        <v>10.4</v>
      </c>
      <c r="T2774" s="24">
        <v>5</v>
      </c>
      <c r="U2774" s="24">
        <v>1</v>
      </c>
      <c r="X2774" s="24">
        <f t="shared" si="102"/>
        <v>359.2</v>
      </c>
      <c r="Y2774" s="8">
        <f t="shared" si="103"/>
        <v>0</v>
      </c>
      <c r="Z2774" s="4"/>
    </row>
    <row r="2775" spans="1:26" x14ac:dyDescent="0.25">
      <c r="A2775" s="34">
        <v>44</v>
      </c>
      <c r="B2775" s="31">
        <v>44</v>
      </c>
      <c r="C2775" s="4" t="s">
        <v>5134</v>
      </c>
      <c r="D2775" s="4" t="s">
        <v>5109</v>
      </c>
      <c r="E2775" s="4" t="s">
        <v>5068</v>
      </c>
      <c r="F2775" s="4" t="s">
        <v>4986</v>
      </c>
      <c r="G2775" s="4" t="s">
        <v>256</v>
      </c>
      <c r="H2775" s="4" t="s">
        <v>471</v>
      </c>
      <c r="I2775" s="24">
        <v>549.5</v>
      </c>
      <c r="J2775" s="24">
        <v>501.5</v>
      </c>
      <c r="K2775" s="24">
        <v>7</v>
      </c>
      <c r="L2775" s="24">
        <v>9</v>
      </c>
      <c r="M2775" s="24">
        <v>9</v>
      </c>
      <c r="O2775" s="24">
        <v>21</v>
      </c>
      <c r="P2775" s="24">
        <v>2</v>
      </c>
      <c r="X2775" s="24">
        <f t="shared" si="102"/>
        <v>549.5</v>
      </c>
      <c r="Y2775" s="8">
        <f t="shared" si="103"/>
        <v>0</v>
      </c>
      <c r="Z2775" s="4"/>
    </row>
    <row r="2776" spans="1:26" x14ac:dyDescent="0.25">
      <c r="A2776" s="34">
        <v>38</v>
      </c>
      <c r="B2776" s="31">
        <v>38</v>
      </c>
      <c r="C2776" s="4" t="s">
        <v>5126</v>
      </c>
      <c r="D2776" s="4" t="s">
        <v>5109</v>
      </c>
      <c r="E2776" s="4" t="s">
        <v>5068</v>
      </c>
      <c r="F2776" s="4" t="s">
        <v>4986</v>
      </c>
      <c r="G2776" s="4" t="s">
        <v>141</v>
      </c>
      <c r="H2776" s="4" t="s">
        <v>13</v>
      </c>
      <c r="I2776" s="24">
        <v>198.9</v>
      </c>
      <c r="J2776" s="24">
        <v>179.9</v>
      </c>
      <c r="K2776" s="24">
        <v>3</v>
      </c>
      <c r="M2776" s="24">
        <v>3</v>
      </c>
      <c r="O2776" s="24">
        <v>12</v>
      </c>
      <c r="R2776" s="24">
        <v>1</v>
      </c>
      <c r="X2776" s="24">
        <f t="shared" si="102"/>
        <v>198.9</v>
      </c>
      <c r="Y2776" s="8">
        <f t="shared" si="103"/>
        <v>0</v>
      </c>
      <c r="Z2776" s="4"/>
    </row>
    <row r="2777" spans="1:26" x14ac:dyDescent="0.25">
      <c r="A2777" s="34">
        <v>13</v>
      </c>
      <c r="B2777" s="31">
        <v>13</v>
      </c>
      <c r="C2777" s="4" t="s">
        <v>5086</v>
      </c>
      <c r="D2777" s="4" t="s">
        <v>5078</v>
      </c>
      <c r="E2777" s="4" t="s">
        <v>5068</v>
      </c>
      <c r="F2777" s="4" t="s">
        <v>4986</v>
      </c>
      <c r="G2777" s="4" t="s">
        <v>5087</v>
      </c>
      <c r="H2777" s="4" t="s">
        <v>328</v>
      </c>
      <c r="I2777" s="24">
        <v>306</v>
      </c>
      <c r="J2777" s="24">
        <v>279</v>
      </c>
      <c r="M2777" s="24">
        <v>4</v>
      </c>
      <c r="O2777" s="24">
        <v>3.8</v>
      </c>
      <c r="P2777" s="24">
        <v>0.2</v>
      </c>
      <c r="Q2777" s="24">
        <v>1</v>
      </c>
      <c r="X2777" s="24">
        <f t="shared" si="102"/>
        <v>288</v>
      </c>
      <c r="Y2777" s="8">
        <f t="shared" si="103"/>
        <v>18</v>
      </c>
      <c r="Z2777" s="4"/>
    </row>
    <row r="2778" spans="1:26" x14ac:dyDescent="0.25">
      <c r="A2778" s="34">
        <v>27</v>
      </c>
      <c r="B2778" s="31">
        <v>27</v>
      </c>
      <c r="C2778" s="4" t="s">
        <v>5108</v>
      </c>
      <c r="D2778" s="4" t="s">
        <v>5109</v>
      </c>
      <c r="E2778" s="4" t="s">
        <v>5068</v>
      </c>
      <c r="F2778" s="4" t="s">
        <v>4986</v>
      </c>
      <c r="G2778" s="4" t="s">
        <v>2983</v>
      </c>
      <c r="H2778" s="4" t="s">
        <v>279</v>
      </c>
      <c r="I2778" s="24">
        <v>130.5</v>
      </c>
      <c r="J2778" s="24">
        <v>115.5</v>
      </c>
      <c r="K2778" s="24">
        <v>12</v>
      </c>
      <c r="M2778" s="24">
        <v>1</v>
      </c>
      <c r="Q2778" s="24">
        <v>2</v>
      </c>
      <c r="X2778" s="24">
        <f t="shared" si="102"/>
        <v>130.5</v>
      </c>
      <c r="Y2778" s="8">
        <f t="shared" si="103"/>
        <v>0</v>
      </c>
      <c r="Z2778" s="4"/>
    </row>
    <row r="2779" spans="1:26" x14ac:dyDescent="0.25">
      <c r="A2779" s="34">
        <v>82</v>
      </c>
      <c r="B2779" s="31">
        <v>82</v>
      </c>
      <c r="C2779" s="4" t="s">
        <v>5195</v>
      </c>
      <c r="D2779" s="4" t="s">
        <v>5181</v>
      </c>
      <c r="E2779" s="4" t="s">
        <v>5068</v>
      </c>
      <c r="F2779" s="4" t="s">
        <v>4986</v>
      </c>
      <c r="G2779" s="4" t="s">
        <v>366</v>
      </c>
      <c r="H2779" s="4" t="s">
        <v>19</v>
      </c>
      <c r="I2779" s="24">
        <v>253</v>
      </c>
      <c r="J2779" s="24">
        <v>245</v>
      </c>
      <c r="M2779" s="24">
        <v>3</v>
      </c>
      <c r="O2779" s="24">
        <v>5</v>
      </c>
      <c r="X2779" s="24">
        <f t="shared" si="102"/>
        <v>253</v>
      </c>
      <c r="Y2779" s="8">
        <f t="shared" si="103"/>
        <v>0</v>
      </c>
      <c r="Z2779" s="4"/>
    </row>
    <row r="2780" spans="1:26" x14ac:dyDescent="0.25">
      <c r="A2780" s="34">
        <v>83</v>
      </c>
      <c r="B2780" s="31">
        <v>83</v>
      </c>
      <c r="C2780" s="4" t="s">
        <v>5196</v>
      </c>
      <c r="D2780" s="4" t="s">
        <v>5181</v>
      </c>
      <c r="E2780" s="4" t="s">
        <v>5068</v>
      </c>
      <c r="F2780" s="4" t="s">
        <v>4986</v>
      </c>
      <c r="G2780" s="4" t="s">
        <v>366</v>
      </c>
      <c r="H2780" s="4" t="s">
        <v>19</v>
      </c>
      <c r="I2780" s="24">
        <v>474</v>
      </c>
      <c r="J2780" s="24">
        <v>435.9</v>
      </c>
      <c r="K2780" s="24">
        <v>16</v>
      </c>
      <c r="M2780" s="24">
        <v>4</v>
      </c>
      <c r="O2780" s="24">
        <v>18.100000000000001</v>
      </c>
      <c r="X2780" s="24">
        <f t="shared" si="102"/>
        <v>474</v>
      </c>
      <c r="Y2780" s="8">
        <f t="shared" si="103"/>
        <v>0</v>
      </c>
      <c r="Z2780" s="4"/>
    </row>
    <row r="2781" spans="1:26" x14ac:dyDescent="0.25">
      <c r="A2781" s="34">
        <v>37</v>
      </c>
      <c r="B2781" s="31">
        <v>37</v>
      </c>
      <c r="C2781" s="4" t="s">
        <v>434</v>
      </c>
      <c r="D2781" s="4" t="s">
        <v>5109</v>
      </c>
      <c r="E2781" s="4" t="s">
        <v>5068</v>
      </c>
      <c r="F2781" s="4" t="s">
        <v>4986</v>
      </c>
      <c r="G2781" s="4" t="s">
        <v>5125</v>
      </c>
      <c r="H2781" s="4" t="s">
        <v>19</v>
      </c>
      <c r="I2781" s="24">
        <v>90</v>
      </c>
      <c r="J2781" s="24">
        <v>83</v>
      </c>
      <c r="K2781" s="24">
        <v>3</v>
      </c>
      <c r="O2781" s="24">
        <v>4</v>
      </c>
      <c r="X2781" s="24">
        <f t="shared" si="102"/>
        <v>90</v>
      </c>
      <c r="Y2781" s="8">
        <f t="shared" si="103"/>
        <v>0</v>
      </c>
      <c r="Z2781" s="4"/>
    </row>
    <row r="2782" spans="1:26" x14ac:dyDescent="0.25">
      <c r="A2782" s="34">
        <v>41</v>
      </c>
      <c r="B2782" s="31">
        <v>41</v>
      </c>
      <c r="C2782" s="4" t="s">
        <v>5130</v>
      </c>
      <c r="D2782" s="4" t="s">
        <v>5109</v>
      </c>
      <c r="E2782" s="4" t="s">
        <v>5068</v>
      </c>
      <c r="F2782" s="4" t="s">
        <v>4986</v>
      </c>
      <c r="G2782" s="4" t="s">
        <v>5125</v>
      </c>
      <c r="H2782" s="4" t="s">
        <v>19</v>
      </c>
      <c r="I2782" s="24">
        <v>108.8</v>
      </c>
      <c r="J2782" s="24">
        <v>92.5</v>
      </c>
      <c r="K2782" s="24">
        <v>6.8</v>
      </c>
      <c r="O2782" s="24">
        <v>9.5</v>
      </c>
      <c r="X2782" s="24">
        <f t="shared" si="102"/>
        <v>108.8</v>
      </c>
      <c r="Y2782" s="8">
        <f t="shared" si="103"/>
        <v>0</v>
      </c>
      <c r="Z2782" s="4"/>
    </row>
    <row r="2783" spans="1:26" x14ac:dyDescent="0.25">
      <c r="A2783" s="34">
        <v>106</v>
      </c>
      <c r="B2783" s="31">
        <v>106</v>
      </c>
      <c r="C2783" s="4" t="s">
        <v>5232</v>
      </c>
      <c r="D2783" s="4" t="s">
        <v>5225</v>
      </c>
      <c r="E2783" s="4" t="s">
        <v>5068</v>
      </c>
      <c r="F2783" s="4" t="s">
        <v>4986</v>
      </c>
      <c r="G2783" s="4" t="s">
        <v>5233</v>
      </c>
      <c r="H2783" s="4" t="s">
        <v>358</v>
      </c>
      <c r="I2783" s="24">
        <v>164.1</v>
      </c>
      <c r="J2783" s="24">
        <v>82.8</v>
      </c>
      <c r="K2783" s="24">
        <v>61.5</v>
      </c>
      <c r="L2783" s="24">
        <v>9.8000000000000007</v>
      </c>
      <c r="M2783" s="24">
        <v>2.6</v>
      </c>
      <c r="O2783" s="24">
        <v>3.1</v>
      </c>
      <c r="Q2783" s="24">
        <v>1.6</v>
      </c>
      <c r="U2783" s="24">
        <v>2.7</v>
      </c>
      <c r="X2783" s="24">
        <f t="shared" si="102"/>
        <v>164.1</v>
      </c>
      <c r="Y2783" s="8">
        <f t="shared" si="103"/>
        <v>0</v>
      </c>
      <c r="Z2783" s="4"/>
    </row>
    <row r="2784" spans="1:26" x14ac:dyDescent="0.25">
      <c r="A2784" s="34">
        <v>57</v>
      </c>
      <c r="B2784" s="31">
        <v>57</v>
      </c>
      <c r="C2784" s="4" t="s">
        <v>5154</v>
      </c>
      <c r="D2784" s="4" t="s">
        <v>5136</v>
      </c>
      <c r="E2784" s="4" t="s">
        <v>5068</v>
      </c>
      <c r="F2784" s="4" t="s">
        <v>4986</v>
      </c>
      <c r="G2784" s="4" t="s">
        <v>5155</v>
      </c>
      <c r="H2784" s="4" t="s">
        <v>1403</v>
      </c>
      <c r="I2784" s="24">
        <v>489.9</v>
      </c>
      <c r="J2784" s="24">
        <v>368.9</v>
      </c>
      <c r="K2784" s="24">
        <v>95.9</v>
      </c>
      <c r="L2784" s="24">
        <v>3</v>
      </c>
      <c r="M2784" s="24">
        <v>17</v>
      </c>
      <c r="O2784" s="24">
        <v>4.4000000000000004</v>
      </c>
      <c r="P2784" s="24">
        <v>0.7</v>
      </c>
      <c r="X2784" s="24">
        <f t="shared" ref="X2784:X2847" si="104">SUM(J2784:W2784)</f>
        <v>489.89999999999992</v>
      </c>
      <c r="Y2784" s="8">
        <f t="shared" ref="Y2784:Y2847" si="105">I2784-X2784</f>
        <v>0</v>
      </c>
      <c r="Z2784" s="4"/>
    </row>
    <row r="2785" spans="1:26" x14ac:dyDescent="0.25">
      <c r="A2785" s="34">
        <v>104</v>
      </c>
      <c r="B2785" s="31">
        <v>104</v>
      </c>
      <c r="C2785" s="4" t="s">
        <v>5230</v>
      </c>
      <c r="D2785" s="4" t="s">
        <v>5225</v>
      </c>
      <c r="E2785" s="4" t="s">
        <v>5068</v>
      </c>
      <c r="F2785" s="4" t="s">
        <v>4986</v>
      </c>
      <c r="G2785" s="4" t="s">
        <v>4860</v>
      </c>
      <c r="H2785" s="4" t="s">
        <v>409</v>
      </c>
      <c r="I2785" s="24">
        <v>83.3</v>
      </c>
      <c r="J2785" s="24">
        <v>53.3</v>
      </c>
      <c r="K2785" s="24">
        <v>9</v>
      </c>
      <c r="L2785" s="24">
        <v>1.3</v>
      </c>
      <c r="M2785" s="24">
        <v>9.4</v>
      </c>
      <c r="O2785" s="24">
        <v>1</v>
      </c>
      <c r="Q2785" s="24">
        <v>4.4000000000000004</v>
      </c>
      <c r="R2785" s="24">
        <v>0.6</v>
      </c>
      <c r="U2785" s="24">
        <v>4.3</v>
      </c>
      <c r="X2785" s="24">
        <f t="shared" si="104"/>
        <v>83.3</v>
      </c>
      <c r="Y2785" s="8">
        <f t="shared" si="105"/>
        <v>0</v>
      </c>
      <c r="Z2785" s="4"/>
    </row>
    <row r="2786" spans="1:26" x14ac:dyDescent="0.25">
      <c r="A2786" s="34">
        <v>77</v>
      </c>
      <c r="B2786" s="31">
        <v>77</v>
      </c>
      <c r="C2786" s="4" t="s">
        <v>5188</v>
      </c>
      <c r="D2786" s="4" t="s">
        <v>5181</v>
      </c>
      <c r="E2786" s="4" t="s">
        <v>5068</v>
      </c>
      <c r="F2786" s="4" t="s">
        <v>4986</v>
      </c>
      <c r="G2786" s="4" t="s">
        <v>5189</v>
      </c>
      <c r="H2786" s="4" t="s">
        <v>1507</v>
      </c>
      <c r="I2786" s="24">
        <v>96</v>
      </c>
      <c r="J2786" s="24">
        <v>92</v>
      </c>
      <c r="M2786" s="24">
        <v>0.5</v>
      </c>
      <c r="O2786" s="24">
        <v>2</v>
      </c>
      <c r="P2786" s="24">
        <v>1</v>
      </c>
      <c r="Q2786" s="24">
        <v>0.5</v>
      </c>
      <c r="X2786" s="24">
        <f t="shared" si="104"/>
        <v>96</v>
      </c>
      <c r="Y2786" s="8">
        <f t="shared" si="105"/>
        <v>0</v>
      </c>
      <c r="Z2786" s="4"/>
    </row>
    <row r="2787" spans="1:26" x14ac:dyDescent="0.25">
      <c r="A2787" s="34">
        <v>43</v>
      </c>
      <c r="B2787" s="31">
        <v>43</v>
      </c>
      <c r="C2787" s="4" t="s">
        <v>5132</v>
      </c>
      <c r="D2787" s="4" t="s">
        <v>5109</v>
      </c>
      <c r="E2787" s="4" t="s">
        <v>5068</v>
      </c>
      <c r="F2787" s="4" t="s">
        <v>4986</v>
      </c>
      <c r="G2787" s="4" t="s">
        <v>5133</v>
      </c>
      <c r="H2787" s="4" t="s">
        <v>13</v>
      </c>
      <c r="I2787" s="24">
        <v>384</v>
      </c>
      <c r="J2787" s="24">
        <v>338</v>
      </c>
      <c r="K2787" s="24">
        <v>25</v>
      </c>
      <c r="M2787" s="24">
        <v>6</v>
      </c>
      <c r="O2787" s="24">
        <v>12</v>
      </c>
      <c r="P2787" s="24">
        <v>3</v>
      </c>
      <c r="X2787" s="24">
        <f t="shared" si="104"/>
        <v>384</v>
      </c>
      <c r="Y2787" s="8">
        <f t="shared" si="105"/>
        <v>0</v>
      </c>
      <c r="Z2787" s="4"/>
    </row>
    <row r="2788" spans="1:26" x14ac:dyDescent="0.25">
      <c r="A2788" s="34">
        <v>34</v>
      </c>
      <c r="B2788" s="31">
        <v>34</v>
      </c>
      <c r="C2788" s="4" t="s">
        <v>5121</v>
      </c>
      <c r="D2788" s="4" t="s">
        <v>5109</v>
      </c>
      <c r="E2788" s="4" t="s">
        <v>5068</v>
      </c>
      <c r="F2788" s="4" t="s">
        <v>4986</v>
      </c>
      <c r="G2788" s="4" t="s">
        <v>5122</v>
      </c>
      <c r="H2788" s="4" t="s">
        <v>377</v>
      </c>
      <c r="I2788" s="24">
        <v>173</v>
      </c>
      <c r="J2788" s="24">
        <v>155</v>
      </c>
      <c r="K2788" s="24">
        <v>8.5</v>
      </c>
      <c r="M2788" s="24">
        <v>2</v>
      </c>
      <c r="Q2788" s="24">
        <v>7.5</v>
      </c>
      <c r="X2788" s="24">
        <f t="shared" si="104"/>
        <v>173</v>
      </c>
      <c r="Y2788" s="8">
        <f t="shared" si="105"/>
        <v>0</v>
      </c>
      <c r="Z2788" s="4"/>
    </row>
    <row r="2789" spans="1:26" x14ac:dyDescent="0.25">
      <c r="A2789" s="34">
        <v>31</v>
      </c>
      <c r="B2789" s="31">
        <v>31</v>
      </c>
      <c r="C2789" s="4" t="s">
        <v>5116</v>
      </c>
      <c r="D2789" s="4" t="s">
        <v>5109</v>
      </c>
      <c r="E2789" s="4" t="s">
        <v>5068</v>
      </c>
      <c r="F2789" s="4" t="s">
        <v>4986</v>
      </c>
      <c r="G2789" s="4" t="s">
        <v>5117</v>
      </c>
      <c r="H2789" s="4" t="s">
        <v>19</v>
      </c>
      <c r="I2789" s="24">
        <v>311.10000000000002</v>
      </c>
      <c r="J2789" s="24">
        <v>287.60000000000002</v>
      </c>
      <c r="K2789" s="24">
        <v>1.5</v>
      </c>
      <c r="L2789" s="24">
        <v>4</v>
      </c>
      <c r="O2789" s="24">
        <v>12.5</v>
      </c>
      <c r="P2789" s="24">
        <v>1.5</v>
      </c>
      <c r="Q2789" s="24">
        <v>4</v>
      </c>
      <c r="X2789" s="24">
        <f t="shared" si="104"/>
        <v>311.10000000000002</v>
      </c>
      <c r="Y2789" s="8">
        <f t="shared" si="105"/>
        <v>0</v>
      </c>
      <c r="Z2789" s="4"/>
    </row>
    <row r="2790" spans="1:26" x14ac:dyDescent="0.25">
      <c r="A2790" s="34">
        <v>76</v>
      </c>
      <c r="B2790" s="31">
        <v>76</v>
      </c>
      <c r="C2790" s="4" t="s">
        <v>5186</v>
      </c>
      <c r="D2790" s="4" t="s">
        <v>5181</v>
      </c>
      <c r="E2790" s="4" t="s">
        <v>5068</v>
      </c>
      <c r="F2790" s="4" t="s">
        <v>4986</v>
      </c>
      <c r="G2790" s="4" t="s">
        <v>5187</v>
      </c>
      <c r="H2790" s="4" t="s">
        <v>213</v>
      </c>
      <c r="I2790" s="24">
        <v>425.4</v>
      </c>
      <c r="J2790" s="24">
        <v>356.6</v>
      </c>
      <c r="M2790" s="24">
        <v>2.4</v>
      </c>
      <c r="O2790" s="24">
        <v>2.7</v>
      </c>
      <c r="P2790" s="24">
        <v>4.2</v>
      </c>
      <c r="Q2790" s="24">
        <v>1.5</v>
      </c>
      <c r="T2790" s="24">
        <v>58</v>
      </c>
      <c r="X2790" s="24">
        <f t="shared" si="104"/>
        <v>425.4</v>
      </c>
      <c r="Y2790" s="8">
        <f t="shared" si="105"/>
        <v>0</v>
      </c>
      <c r="Z2790" s="4"/>
    </row>
    <row r="2791" spans="1:26" x14ac:dyDescent="0.25">
      <c r="A2791" s="34">
        <v>12</v>
      </c>
      <c r="B2791" s="31">
        <v>12</v>
      </c>
      <c r="C2791" s="4" t="s">
        <v>5084</v>
      </c>
      <c r="D2791" s="4" t="s">
        <v>5078</v>
      </c>
      <c r="E2791" s="4" t="s">
        <v>5068</v>
      </c>
      <c r="F2791" s="4" t="s">
        <v>4986</v>
      </c>
      <c r="G2791" s="4" t="s">
        <v>5085</v>
      </c>
      <c r="H2791" s="4" t="s">
        <v>283</v>
      </c>
      <c r="I2791" s="24">
        <v>465.3</v>
      </c>
      <c r="J2791" s="24">
        <v>422.8</v>
      </c>
      <c r="K2791" s="24">
        <v>8.5</v>
      </c>
      <c r="M2791" s="24">
        <v>2</v>
      </c>
      <c r="O2791" s="24">
        <v>7</v>
      </c>
      <c r="P2791" s="24">
        <v>1</v>
      </c>
      <c r="Q2791" s="24">
        <v>8</v>
      </c>
      <c r="R2791" s="24">
        <v>11</v>
      </c>
      <c r="T2791" s="24">
        <v>5</v>
      </c>
      <c r="X2791" s="24">
        <f t="shared" si="104"/>
        <v>465.3</v>
      </c>
      <c r="Y2791" s="8">
        <f t="shared" si="105"/>
        <v>0</v>
      </c>
      <c r="Z2791" s="4"/>
    </row>
    <row r="2792" spans="1:26" x14ac:dyDescent="0.25">
      <c r="A2792" s="34">
        <v>26</v>
      </c>
      <c r="B2792" s="31">
        <v>26</v>
      </c>
      <c r="C2792" s="4" t="s">
        <v>5094</v>
      </c>
      <c r="D2792" s="4" t="s">
        <v>5094</v>
      </c>
      <c r="E2792" s="4" t="s">
        <v>5068</v>
      </c>
      <c r="F2792" s="4" t="s">
        <v>4986</v>
      </c>
      <c r="G2792" s="4" t="s">
        <v>2209</v>
      </c>
      <c r="H2792" s="4" t="s">
        <v>2086</v>
      </c>
      <c r="I2792" s="24">
        <v>103.5</v>
      </c>
      <c r="J2792" s="24">
        <v>99.9</v>
      </c>
      <c r="K2792" s="24">
        <v>1.6</v>
      </c>
      <c r="O2792" s="24">
        <v>2</v>
      </c>
      <c r="X2792" s="24">
        <f t="shared" si="104"/>
        <v>103.5</v>
      </c>
      <c r="Y2792" s="8">
        <f t="shared" si="105"/>
        <v>0</v>
      </c>
      <c r="Z2792" s="4"/>
    </row>
    <row r="2793" spans="1:26" x14ac:dyDescent="0.25">
      <c r="A2793" s="34">
        <v>95</v>
      </c>
      <c r="B2793" s="31">
        <v>95</v>
      </c>
      <c r="C2793" s="4" t="s">
        <v>5216</v>
      </c>
      <c r="D2793" s="4" t="s">
        <v>5200</v>
      </c>
      <c r="E2793" s="4" t="s">
        <v>5068</v>
      </c>
      <c r="F2793" s="4" t="s">
        <v>4986</v>
      </c>
      <c r="G2793" s="4" t="s">
        <v>5217</v>
      </c>
      <c r="H2793" s="4" t="s">
        <v>358</v>
      </c>
      <c r="I2793" s="24">
        <v>325.10000000000002</v>
      </c>
      <c r="J2793" s="24">
        <v>283.7</v>
      </c>
      <c r="K2793" s="24">
        <v>8.1</v>
      </c>
      <c r="L2793" s="24">
        <v>0.8</v>
      </c>
      <c r="M2793" s="24">
        <v>1</v>
      </c>
      <c r="O2793" s="24">
        <v>3.7</v>
      </c>
      <c r="R2793" s="24">
        <v>26.3</v>
      </c>
      <c r="T2793" s="24">
        <v>1.5</v>
      </c>
      <c r="X2793" s="24">
        <f t="shared" si="104"/>
        <v>325.10000000000002</v>
      </c>
      <c r="Y2793" s="8">
        <f t="shared" si="105"/>
        <v>0</v>
      </c>
      <c r="Z2793" s="4"/>
    </row>
    <row r="2794" spans="1:26" x14ac:dyDescent="0.25">
      <c r="A2794" s="34">
        <v>98</v>
      </c>
      <c r="B2794" s="31">
        <v>98</v>
      </c>
      <c r="C2794" s="4" t="s">
        <v>5221</v>
      </c>
      <c r="D2794" s="4" t="s">
        <v>5200</v>
      </c>
      <c r="E2794" s="4" t="s">
        <v>5068</v>
      </c>
      <c r="F2794" s="4" t="s">
        <v>4986</v>
      </c>
      <c r="G2794" s="4" t="s">
        <v>5217</v>
      </c>
      <c r="H2794" s="4" t="s">
        <v>1797</v>
      </c>
      <c r="I2794" s="24">
        <v>235.2</v>
      </c>
      <c r="J2794" s="24">
        <v>209</v>
      </c>
      <c r="K2794" s="24">
        <v>4.0999999999999996</v>
      </c>
      <c r="M2794" s="24">
        <v>3</v>
      </c>
      <c r="O2794" s="24">
        <v>2</v>
      </c>
      <c r="Q2794" s="24">
        <v>3</v>
      </c>
      <c r="R2794" s="24">
        <v>14.1</v>
      </c>
      <c r="X2794" s="24">
        <f t="shared" si="104"/>
        <v>235.2</v>
      </c>
      <c r="Y2794" s="8">
        <f t="shared" si="105"/>
        <v>0</v>
      </c>
      <c r="Z2794" s="4"/>
    </row>
    <row r="2795" spans="1:26" x14ac:dyDescent="0.25">
      <c r="A2795" s="34">
        <v>49</v>
      </c>
      <c r="B2795" s="31">
        <v>49</v>
      </c>
      <c r="C2795" s="4" t="s">
        <v>5142</v>
      </c>
      <c r="D2795" s="4" t="s">
        <v>5136</v>
      </c>
      <c r="E2795" s="4" t="s">
        <v>5068</v>
      </c>
      <c r="F2795" s="4" t="s">
        <v>4986</v>
      </c>
      <c r="G2795" s="4" t="s">
        <v>300</v>
      </c>
      <c r="H2795" s="4" t="s">
        <v>213</v>
      </c>
      <c r="I2795" s="24">
        <v>223</v>
      </c>
      <c r="J2795" s="24">
        <v>219.1</v>
      </c>
      <c r="M2795" s="24">
        <v>3</v>
      </c>
      <c r="Q2795" s="24">
        <v>0.6</v>
      </c>
      <c r="T2795" s="24">
        <v>0.3</v>
      </c>
      <c r="X2795" s="24">
        <f t="shared" si="104"/>
        <v>223</v>
      </c>
      <c r="Y2795" s="8">
        <f t="shared" si="105"/>
        <v>0</v>
      </c>
      <c r="Z2795" s="4"/>
    </row>
    <row r="2796" spans="1:26" x14ac:dyDescent="0.25">
      <c r="A2796" s="34">
        <v>21</v>
      </c>
      <c r="B2796" s="31">
        <v>21</v>
      </c>
      <c r="C2796" s="4" t="s">
        <v>5100</v>
      </c>
      <c r="D2796" s="4" t="s">
        <v>5094</v>
      </c>
      <c r="E2796" s="4" t="s">
        <v>5068</v>
      </c>
      <c r="F2796" s="4" t="s">
        <v>4986</v>
      </c>
      <c r="G2796" s="4" t="s">
        <v>5101</v>
      </c>
      <c r="H2796" s="4" t="s">
        <v>612</v>
      </c>
      <c r="I2796" s="24">
        <v>67.400000000000006</v>
      </c>
      <c r="J2796" s="24">
        <v>59.4</v>
      </c>
      <c r="K2796" s="24">
        <v>1</v>
      </c>
      <c r="M2796" s="24">
        <v>2</v>
      </c>
      <c r="P2796" s="24">
        <v>1.5</v>
      </c>
      <c r="Q2796" s="24">
        <v>3.5</v>
      </c>
      <c r="X2796" s="24">
        <f t="shared" si="104"/>
        <v>67.400000000000006</v>
      </c>
      <c r="Y2796" s="8">
        <f t="shared" si="105"/>
        <v>0</v>
      </c>
      <c r="Z2796" s="4"/>
    </row>
    <row r="2797" spans="1:26" x14ac:dyDescent="0.25">
      <c r="A2797" s="34">
        <v>102</v>
      </c>
      <c r="B2797" s="31">
        <v>102</v>
      </c>
      <c r="C2797" s="4" t="s">
        <v>5227</v>
      </c>
      <c r="D2797" s="4" t="s">
        <v>5225</v>
      </c>
      <c r="E2797" s="4" t="s">
        <v>5068</v>
      </c>
      <c r="F2797" s="4" t="s">
        <v>4986</v>
      </c>
      <c r="G2797" s="4" t="s">
        <v>5228</v>
      </c>
      <c r="H2797" s="4" t="s">
        <v>176</v>
      </c>
      <c r="I2797" s="24">
        <v>148.5</v>
      </c>
      <c r="J2797" s="24">
        <v>83.8</v>
      </c>
      <c r="L2797" s="24">
        <v>0.8</v>
      </c>
      <c r="T2797" s="24">
        <v>63.9</v>
      </c>
      <c r="X2797" s="24">
        <f t="shared" si="104"/>
        <v>148.5</v>
      </c>
      <c r="Y2797" s="8">
        <f t="shared" si="105"/>
        <v>0</v>
      </c>
      <c r="Z2797" s="4"/>
    </row>
    <row r="2798" spans="1:26" x14ac:dyDescent="0.25">
      <c r="A2798" s="34">
        <v>87</v>
      </c>
      <c r="B2798" s="31">
        <v>87</v>
      </c>
      <c r="C2798" s="4" t="s">
        <v>5201</v>
      </c>
      <c r="D2798" s="4" t="s">
        <v>5200</v>
      </c>
      <c r="E2798" s="4" t="s">
        <v>5068</v>
      </c>
      <c r="F2798" s="4" t="s">
        <v>4986</v>
      </c>
      <c r="G2798" s="4" t="s">
        <v>5202</v>
      </c>
      <c r="H2798" s="4" t="s">
        <v>1100</v>
      </c>
      <c r="I2798" s="24">
        <v>317.60000000000002</v>
      </c>
      <c r="J2798" s="24">
        <v>305.60000000000002</v>
      </c>
      <c r="K2798" s="24">
        <v>4</v>
      </c>
      <c r="L2798" s="24">
        <v>1.3</v>
      </c>
      <c r="M2798" s="24">
        <v>1.3</v>
      </c>
      <c r="O2798" s="24">
        <v>1.9</v>
      </c>
      <c r="R2798" s="24">
        <v>3.5</v>
      </c>
      <c r="X2798" s="24">
        <f t="shared" si="104"/>
        <v>317.60000000000002</v>
      </c>
      <c r="Y2798" s="8">
        <f t="shared" si="105"/>
        <v>0</v>
      </c>
      <c r="Z2798" s="4"/>
    </row>
    <row r="2799" spans="1:26" ht="30" x14ac:dyDescent="0.25">
      <c r="A2799" s="34">
        <v>74</v>
      </c>
      <c r="B2799" s="31">
        <v>74</v>
      </c>
      <c r="C2799" s="4" t="s">
        <v>5180</v>
      </c>
      <c r="D2799" s="4" t="s">
        <v>5181</v>
      </c>
      <c r="E2799" s="4" t="s">
        <v>5068</v>
      </c>
      <c r="F2799" s="4" t="s">
        <v>4986</v>
      </c>
      <c r="G2799" s="5" t="s">
        <v>5182</v>
      </c>
      <c r="H2799" s="5" t="s">
        <v>5183</v>
      </c>
      <c r="I2799" s="24">
        <v>318.3</v>
      </c>
      <c r="J2799" s="24">
        <v>262.39999999999998</v>
      </c>
      <c r="K2799" s="24">
        <v>2.7</v>
      </c>
      <c r="Q2799" s="24">
        <v>4.7</v>
      </c>
      <c r="R2799" s="24">
        <v>4</v>
      </c>
      <c r="T2799" s="24">
        <v>44.5</v>
      </c>
      <c r="X2799" s="24">
        <f t="shared" si="104"/>
        <v>318.29999999999995</v>
      </c>
      <c r="Y2799" s="8">
        <f t="shared" si="105"/>
        <v>0</v>
      </c>
      <c r="Z2799" s="4"/>
    </row>
    <row r="2800" spans="1:26" x14ac:dyDescent="0.25">
      <c r="A2800" s="34">
        <v>111</v>
      </c>
      <c r="B2800" s="31">
        <v>111</v>
      </c>
      <c r="C2800" s="4" t="s">
        <v>5242</v>
      </c>
      <c r="D2800" s="4" t="s">
        <v>5237</v>
      </c>
      <c r="E2800" s="4" t="s">
        <v>5068</v>
      </c>
      <c r="F2800" s="4" t="s">
        <v>4986</v>
      </c>
      <c r="G2800" s="4" t="s">
        <v>5243</v>
      </c>
      <c r="H2800" s="4" t="s">
        <v>39</v>
      </c>
      <c r="I2800" s="24">
        <v>128.9</v>
      </c>
      <c r="J2800" s="24">
        <v>123.8</v>
      </c>
      <c r="M2800" s="24">
        <v>1.5</v>
      </c>
      <c r="Q2800" s="24">
        <v>2.7</v>
      </c>
      <c r="U2800" s="24">
        <v>0.9</v>
      </c>
      <c r="X2800" s="24">
        <f t="shared" si="104"/>
        <v>128.9</v>
      </c>
      <c r="Y2800" s="8">
        <f t="shared" si="105"/>
        <v>0</v>
      </c>
      <c r="Z2800" s="4"/>
    </row>
    <row r="2801" spans="1:26" x14ac:dyDescent="0.25">
      <c r="A2801" s="34">
        <v>108</v>
      </c>
      <c r="B2801" s="31">
        <v>108</v>
      </c>
      <c r="C2801" s="4" t="s">
        <v>5236</v>
      </c>
      <c r="D2801" s="4" t="s">
        <v>5237</v>
      </c>
      <c r="E2801" s="4" t="s">
        <v>5068</v>
      </c>
      <c r="F2801" s="4" t="s">
        <v>4986</v>
      </c>
      <c r="G2801" s="4" t="s">
        <v>5238</v>
      </c>
      <c r="H2801" s="4" t="s">
        <v>245</v>
      </c>
      <c r="I2801" s="24">
        <v>171.9</v>
      </c>
      <c r="J2801" s="24">
        <v>165.1</v>
      </c>
      <c r="M2801" s="24">
        <v>1.5</v>
      </c>
      <c r="Q2801" s="24">
        <v>3.8</v>
      </c>
      <c r="U2801" s="24">
        <v>1.5</v>
      </c>
      <c r="X2801" s="24">
        <f t="shared" si="104"/>
        <v>171.9</v>
      </c>
      <c r="Y2801" s="8">
        <f t="shared" si="105"/>
        <v>0</v>
      </c>
      <c r="Z2801" s="4"/>
    </row>
    <row r="2802" spans="1:26" x14ac:dyDescent="0.25">
      <c r="A2802" s="34">
        <v>8</v>
      </c>
      <c r="B2802" s="31">
        <v>8</v>
      </c>
      <c r="C2802" s="4" t="s">
        <v>5076</v>
      </c>
      <c r="D2802" s="4" t="s">
        <v>2574</v>
      </c>
      <c r="E2802" s="4" t="s">
        <v>5068</v>
      </c>
      <c r="F2802" s="4" t="s">
        <v>4986</v>
      </c>
      <c r="G2802" s="4" t="s">
        <v>5077</v>
      </c>
      <c r="H2802" s="4" t="s">
        <v>213</v>
      </c>
      <c r="I2802" s="24">
        <v>279</v>
      </c>
      <c r="J2802" s="24">
        <v>214.1</v>
      </c>
      <c r="K2802" s="24">
        <v>43.6</v>
      </c>
      <c r="M2802" s="24">
        <v>13</v>
      </c>
      <c r="Q2802" s="24">
        <v>6.3</v>
      </c>
      <c r="U2802" s="24">
        <v>2</v>
      </c>
      <c r="X2802" s="24">
        <f t="shared" si="104"/>
        <v>279</v>
      </c>
      <c r="Y2802" s="8">
        <f t="shared" si="105"/>
        <v>0</v>
      </c>
      <c r="Z2802" s="4"/>
    </row>
    <row r="2803" spans="1:26" x14ac:dyDescent="0.25">
      <c r="A2803" s="34">
        <v>39</v>
      </c>
      <c r="B2803" s="31">
        <v>39</v>
      </c>
      <c r="C2803" s="4" t="s">
        <v>5127</v>
      </c>
      <c r="D2803" s="4" t="s">
        <v>5109</v>
      </c>
      <c r="E2803" s="4" t="s">
        <v>5068</v>
      </c>
      <c r="F2803" s="4" t="s">
        <v>4986</v>
      </c>
      <c r="G2803" s="4" t="s">
        <v>5128</v>
      </c>
      <c r="H2803" s="4"/>
      <c r="I2803" s="24">
        <v>255</v>
      </c>
      <c r="J2803" s="24">
        <v>226</v>
      </c>
      <c r="M2803" s="24">
        <v>2</v>
      </c>
      <c r="Q2803" s="24">
        <v>25</v>
      </c>
      <c r="T2803" s="24">
        <v>2</v>
      </c>
      <c r="X2803" s="24">
        <f t="shared" si="104"/>
        <v>255</v>
      </c>
      <c r="Y2803" s="8">
        <f t="shared" si="105"/>
        <v>0</v>
      </c>
      <c r="Z2803" s="4"/>
    </row>
    <row r="2804" spans="1:26" x14ac:dyDescent="0.25">
      <c r="A2804" s="34">
        <v>1</v>
      </c>
      <c r="B2804" s="31">
        <v>1</v>
      </c>
      <c r="C2804" s="4" t="s">
        <v>2574</v>
      </c>
      <c r="D2804" s="4" t="s">
        <v>2574</v>
      </c>
      <c r="E2804" s="4" t="s">
        <v>5068</v>
      </c>
      <c r="F2804" s="4" t="s">
        <v>4986</v>
      </c>
      <c r="G2804" s="4" t="s">
        <v>5069</v>
      </c>
      <c r="H2804" s="4" t="s">
        <v>103</v>
      </c>
      <c r="I2804" s="24">
        <v>604.29999999999995</v>
      </c>
      <c r="J2804" s="24">
        <v>530.70000000000005</v>
      </c>
      <c r="K2804" s="24">
        <v>3</v>
      </c>
      <c r="L2804" s="24">
        <v>2.9</v>
      </c>
      <c r="M2804" s="24">
        <v>32</v>
      </c>
      <c r="O2804" s="24">
        <v>5.6</v>
      </c>
      <c r="P2804" s="24">
        <v>2.2000000000000002</v>
      </c>
      <c r="R2804" s="24">
        <v>27.9</v>
      </c>
      <c r="X2804" s="24">
        <f t="shared" si="104"/>
        <v>604.30000000000007</v>
      </c>
      <c r="Y2804" s="8">
        <f t="shared" si="105"/>
        <v>0</v>
      </c>
      <c r="Z2804" s="4"/>
    </row>
    <row r="2805" spans="1:26" x14ac:dyDescent="0.25">
      <c r="A2805" s="34">
        <v>4</v>
      </c>
      <c r="B2805" s="31">
        <v>4</v>
      </c>
      <c r="C2805" s="4" t="s">
        <v>3824</v>
      </c>
      <c r="D2805" s="4" t="s">
        <v>2574</v>
      </c>
      <c r="E2805" s="4" t="s">
        <v>5068</v>
      </c>
      <c r="F2805" s="4" t="s">
        <v>4986</v>
      </c>
      <c r="G2805" s="4" t="s">
        <v>5069</v>
      </c>
      <c r="H2805" s="4" t="s">
        <v>1797</v>
      </c>
      <c r="I2805" s="24">
        <v>401.1</v>
      </c>
      <c r="J2805" s="24">
        <v>337.1</v>
      </c>
      <c r="K2805" s="24">
        <v>42.5</v>
      </c>
      <c r="O2805" s="24">
        <v>1.5</v>
      </c>
      <c r="T2805" s="24">
        <v>20</v>
      </c>
      <c r="X2805" s="24">
        <f t="shared" si="104"/>
        <v>401.1</v>
      </c>
      <c r="Y2805" s="8">
        <f t="shared" si="105"/>
        <v>0</v>
      </c>
      <c r="Z2805" s="4"/>
    </row>
    <row r="2806" spans="1:26" x14ac:dyDescent="0.25">
      <c r="A2806" s="34">
        <v>5</v>
      </c>
      <c r="B2806" s="31">
        <v>5</v>
      </c>
      <c r="C2806" s="4" t="s">
        <v>5073</v>
      </c>
      <c r="D2806" s="4" t="s">
        <v>2574</v>
      </c>
      <c r="E2806" s="4" t="s">
        <v>5068</v>
      </c>
      <c r="F2806" s="4" t="s">
        <v>4986</v>
      </c>
      <c r="G2806" s="4" t="s">
        <v>5069</v>
      </c>
      <c r="H2806" s="4" t="s">
        <v>1797</v>
      </c>
      <c r="I2806" s="24">
        <v>271.10000000000002</v>
      </c>
      <c r="J2806" s="24">
        <v>238.4</v>
      </c>
      <c r="M2806" s="24">
        <v>1.5</v>
      </c>
      <c r="Q2806" s="24">
        <v>1.2</v>
      </c>
      <c r="R2806" s="24">
        <v>14.8</v>
      </c>
      <c r="T2806" s="24">
        <v>14.7</v>
      </c>
      <c r="U2806" s="24">
        <v>0.5</v>
      </c>
      <c r="X2806" s="24">
        <f t="shared" si="104"/>
        <v>271.10000000000002</v>
      </c>
      <c r="Y2806" s="8">
        <f t="shared" si="105"/>
        <v>0</v>
      </c>
      <c r="Z2806" s="4"/>
    </row>
    <row r="2807" spans="1:26" x14ac:dyDescent="0.25">
      <c r="A2807" s="34">
        <v>6</v>
      </c>
      <c r="B2807" s="31">
        <v>6</v>
      </c>
      <c r="C2807" s="4" t="s">
        <v>5074</v>
      </c>
      <c r="D2807" s="4" t="s">
        <v>2574</v>
      </c>
      <c r="E2807" s="4" t="s">
        <v>5068</v>
      </c>
      <c r="F2807" s="4" t="s">
        <v>4986</v>
      </c>
      <c r="G2807" s="4" t="s">
        <v>5069</v>
      </c>
      <c r="H2807" s="4" t="s">
        <v>1797</v>
      </c>
      <c r="I2807" s="24">
        <v>350.9</v>
      </c>
      <c r="J2807" s="24">
        <v>326.3</v>
      </c>
      <c r="Q2807" s="24">
        <v>3.8</v>
      </c>
      <c r="R2807" s="24">
        <v>20.8</v>
      </c>
      <c r="X2807" s="24">
        <f t="shared" si="104"/>
        <v>350.90000000000003</v>
      </c>
      <c r="Y2807" s="8">
        <f t="shared" si="105"/>
        <v>0</v>
      </c>
      <c r="Z2807" s="4"/>
    </row>
    <row r="2808" spans="1:26" x14ac:dyDescent="0.25">
      <c r="A2808" s="34">
        <v>7</v>
      </c>
      <c r="B2808" s="31">
        <v>7</v>
      </c>
      <c r="C2808" s="4" t="s">
        <v>5075</v>
      </c>
      <c r="D2808" s="4" t="s">
        <v>2574</v>
      </c>
      <c r="E2808" s="4" t="s">
        <v>5068</v>
      </c>
      <c r="F2808" s="4" t="s">
        <v>4986</v>
      </c>
      <c r="G2808" s="4" t="s">
        <v>5069</v>
      </c>
      <c r="H2808" s="4" t="s">
        <v>1797</v>
      </c>
      <c r="I2808" s="24">
        <v>183.5</v>
      </c>
      <c r="J2808" s="24">
        <v>163.30000000000001</v>
      </c>
      <c r="K2808" s="24">
        <v>8.4</v>
      </c>
      <c r="M2808" s="24">
        <v>1</v>
      </c>
      <c r="Q2808" s="24">
        <v>5.8</v>
      </c>
      <c r="T2808" s="24">
        <v>5</v>
      </c>
      <c r="X2808" s="24">
        <f t="shared" si="104"/>
        <v>183.50000000000003</v>
      </c>
      <c r="Y2808" s="8">
        <f t="shared" si="105"/>
        <v>0</v>
      </c>
      <c r="Z2808" s="4"/>
    </row>
    <row r="2809" spans="1:26" x14ac:dyDescent="0.25">
      <c r="A2809" s="34">
        <v>42</v>
      </c>
      <c r="B2809" s="31">
        <v>42</v>
      </c>
      <c r="C2809" s="4" t="s">
        <v>5131</v>
      </c>
      <c r="D2809" s="4" t="s">
        <v>5109</v>
      </c>
      <c r="E2809" s="4" t="s">
        <v>5068</v>
      </c>
      <c r="F2809" s="4" t="s">
        <v>4986</v>
      </c>
      <c r="G2809" s="4" t="s">
        <v>5069</v>
      </c>
      <c r="H2809" s="4" t="s">
        <v>1797</v>
      </c>
      <c r="I2809" s="24">
        <v>211.5</v>
      </c>
      <c r="J2809" s="24">
        <v>209</v>
      </c>
      <c r="M2809" s="24">
        <v>0.5</v>
      </c>
      <c r="Q2809" s="24">
        <v>2</v>
      </c>
      <c r="X2809" s="24">
        <f t="shared" si="104"/>
        <v>211.5</v>
      </c>
      <c r="Y2809" s="8">
        <f t="shared" si="105"/>
        <v>0</v>
      </c>
      <c r="Z2809" s="4"/>
    </row>
    <row r="2810" spans="1:26" x14ac:dyDescent="0.25">
      <c r="A2810" s="34">
        <v>54</v>
      </c>
      <c r="B2810" s="31">
        <v>54</v>
      </c>
      <c r="C2810" s="4" t="s">
        <v>5136</v>
      </c>
      <c r="D2810" s="4" t="s">
        <v>5136</v>
      </c>
      <c r="E2810" s="4" t="s">
        <v>5068</v>
      </c>
      <c r="F2810" s="4" t="s">
        <v>4986</v>
      </c>
      <c r="G2810" s="4" t="s">
        <v>5149</v>
      </c>
      <c r="H2810" s="4" t="s">
        <v>5</v>
      </c>
      <c r="I2810" s="24">
        <v>89.9</v>
      </c>
      <c r="J2810" s="24">
        <v>64.400000000000006</v>
      </c>
      <c r="K2810" s="24">
        <v>22.5</v>
      </c>
      <c r="M2810" s="24">
        <v>2</v>
      </c>
      <c r="T2810" s="24">
        <v>1</v>
      </c>
      <c r="X2810" s="24">
        <f t="shared" si="104"/>
        <v>89.9</v>
      </c>
      <c r="Y2810" s="8">
        <f t="shared" si="105"/>
        <v>0</v>
      </c>
      <c r="Z2810" s="4"/>
    </row>
    <row r="2811" spans="1:26" x14ac:dyDescent="0.25">
      <c r="A2811" s="34">
        <v>60</v>
      </c>
      <c r="B2811" s="31">
        <v>60</v>
      </c>
      <c r="C2811" s="4" t="s">
        <v>5159</v>
      </c>
      <c r="D2811" s="4" t="s">
        <v>5156</v>
      </c>
      <c r="E2811" s="4" t="s">
        <v>5068</v>
      </c>
      <c r="F2811" s="4" t="s">
        <v>4986</v>
      </c>
      <c r="G2811" s="4" t="s">
        <v>5149</v>
      </c>
      <c r="H2811" s="4" t="s">
        <v>237</v>
      </c>
      <c r="I2811" s="24">
        <v>360</v>
      </c>
      <c r="J2811" s="24">
        <v>309.8</v>
      </c>
      <c r="K2811" s="24">
        <v>30.2</v>
      </c>
      <c r="L2811" s="24">
        <v>6</v>
      </c>
      <c r="M2811" s="24">
        <v>5</v>
      </c>
      <c r="O2811" s="24">
        <v>5</v>
      </c>
      <c r="U2811" s="24">
        <v>4</v>
      </c>
      <c r="X2811" s="24">
        <f t="shared" si="104"/>
        <v>360</v>
      </c>
      <c r="Y2811" s="8">
        <f t="shared" si="105"/>
        <v>0</v>
      </c>
      <c r="Z2811" s="4"/>
    </row>
    <row r="2812" spans="1:26" x14ac:dyDescent="0.25">
      <c r="A2812" s="34">
        <v>10</v>
      </c>
      <c r="B2812" s="31">
        <v>10</v>
      </c>
      <c r="C2812" s="4" t="s">
        <v>5080</v>
      </c>
      <c r="D2812" s="4" t="s">
        <v>5078</v>
      </c>
      <c r="E2812" s="4" t="s">
        <v>5068</v>
      </c>
      <c r="F2812" s="4" t="s">
        <v>4986</v>
      </c>
      <c r="G2812" s="4" t="s">
        <v>5081</v>
      </c>
      <c r="H2812" s="4" t="s">
        <v>19</v>
      </c>
      <c r="I2812" s="24">
        <v>212</v>
      </c>
      <c r="J2812" s="24">
        <v>195.2</v>
      </c>
      <c r="K2812" s="24">
        <v>8</v>
      </c>
      <c r="M2812" s="24">
        <v>0.8</v>
      </c>
      <c r="O2812" s="24">
        <v>8</v>
      </c>
      <c r="X2812" s="24">
        <f t="shared" si="104"/>
        <v>212</v>
      </c>
      <c r="Y2812" s="8">
        <f t="shared" si="105"/>
        <v>0</v>
      </c>
      <c r="Z2812" s="4"/>
    </row>
    <row r="2813" spans="1:26" x14ac:dyDescent="0.25">
      <c r="A2813" s="34">
        <v>90</v>
      </c>
      <c r="B2813" s="31">
        <v>90</v>
      </c>
      <c r="C2813" s="4" t="s">
        <v>5207</v>
      </c>
      <c r="D2813" s="4" t="s">
        <v>5200</v>
      </c>
      <c r="E2813" s="4" t="s">
        <v>5068</v>
      </c>
      <c r="F2813" s="4" t="s">
        <v>4986</v>
      </c>
      <c r="G2813" s="4" t="s">
        <v>5208</v>
      </c>
      <c r="H2813" s="4" t="s">
        <v>300</v>
      </c>
      <c r="I2813" s="24">
        <v>330.2</v>
      </c>
      <c r="J2813" s="24">
        <v>292.2</v>
      </c>
      <c r="K2813" s="24">
        <v>29.3</v>
      </c>
      <c r="M2813" s="24">
        <v>1</v>
      </c>
      <c r="Q2813" s="24">
        <v>1</v>
      </c>
      <c r="T2813" s="24">
        <v>4.2</v>
      </c>
      <c r="U2813" s="24">
        <v>2.5</v>
      </c>
      <c r="X2813" s="24">
        <f t="shared" si="104"/>
        <v>330.2</v>
      </c>
      <c r="Y2813" s="8">
        <f t="shared" si="105"/>
        <v>0</v>
      </c>
      <c r="Z2813" s="4"/>
    </row>
    <row r="2814" spans="1:26" x14ac:dyDescent="0.25">
      <c r="A2814" s="34">
        <v>67</v>
      </c>
      <c r="B2814" s="31">
        <v>67</v>
      </c>
      <c r="C2814" s="4" t="s">
        <v>5169</v>
      </c>
      <c r="D2814" s="4" t="s">
        <v>5170</v>
      </c>
      <c r="E2814" s="4" t="s">
        <v>5068</v>
      </c>
      <c r="F2814" s="4" t="s">
        <v>4986</v>
      </c>
      <c r="G2814" s="4" t="s">
        <v>5171</v>
      </c>
      <c r="H2814" s="4" t="s">
        <v>1171</v>
      </c>
      <c r="I2814" s="24">
        <v>388</v>
      </c>
      <c r="J2814" s="24">
        <v>350.2</v>
      </c>
      <c r="K2814" s="24">
        <v>0.7</v>
      </c>
      <c r="L2814" s="24">
        <v>0.3</v>
      </c>
      <c r="M2814" s="24">
        <v>2.5</v>
      </c>
      <c r="O2814" s="24">
        <v>6</v>
      </c>
      <c r="P2814" s="24">
        <v>1.4</v>
      </c>
      <c r="Q2814" s="24">
        <v>2.2999999999999998</v>
      </c>
      <c r="R2814" s="24">
        <v>1.4</v>
      </c>
      <c r="T2814" s="24">
        <v>23.2</v>
      </c>
      <c r="X2814" s="24">
        <f t="shared" si="104"/>
        <v>387.99999999999994</v>
      </c>
      <c r="Y2814" s="8">
        <f t="shared" si="105"/>
        <v>0</v>
      </c>
      <c r="Z2814" s="4"/>
    </row>
    <row r="2815" spans="1:26" x14ac:dyDescent="0.25">
      <c r="A2815" s="34">
        <v>68</v>
      </c>
      <c r="B2815" s="31">
        <v>68</v>
      </c>
      <c r="C2815" s="4" t="s">
        <v>5172</v>
      </c>
      <c r="D2815" s="4" t="s">
        <v>5170</v>
      </c>
      <c r="E2815" s="4" t="s">
        <v>5068</v>
      </c>
      <c r="F2815" s="4" t="s">
        <v>4986</v>
      </c>
      <c r="G2815" s="4" t="s">
        <v>5171</v>
      </c>
      <c r="H2815" s="4" t="s">
        <v>369</v>
      </c>
      <c r="I2815" s="24">
        <v>251</v>
      </c>
      <c r="J2815" s="24">
        <v>245.2</v>
      </c>
      <c r="M2815" s="24">
        <v>2</v>
      </c>
      <c r="Q2815" s="24">
        <v>2</v>
      </c>
      <c r="R2815" s="24">
        <v>1.8</v>
      </c>
      <c r="X2815" s="24">
        <f t="shared" si="104"/>
        <v>251</v>
      </c>
      <c r="Y2815" s="8">
        <f t="shared" si="105"/>
        <v>0</v>
      </c>
      <c r="Z2815" s="4"/>
    </row>
    <row r="2816" spans="1:26" x14ac:dyDescent="0.25">
      <c r="A2816" s="34">
        <v>97</v>
      </c>
      <c r="B2816" s="31">
        <v>97</v>
      </c>
      <c r="C2816" s="4" t="s">
        <v>5220</v>
      </c>
      <c r="D2816" s="4" t="s">
        <v>5200</v>
      </c>
      <c r="E2816" s="4" t="s">
        <v>5068</v>
      </c>
      <c r="F2816" s="4" t="s">
        <v>4986</v>
      </c>
      <c r="G2816" s="4" t="s">
        <v>5171</v>
      </c>
      <c r="H2816" s="4" t="s">
        <v>10</v>
      </c>
      <c r="I2816" s="24">
        <v>204.5</v>
      </c>
      <c r="J2816" s="24">
        <v>182.4</v>
      </c>
      <c r="M2816" s="24">
        <v>5</v>
      </c>
      <c r="O2816" s="24">
        <v>0.4</v>
      </c>
      <c r="Q2816" s="24">
        <v>2.5</v>
      </c>
      <c r="R2816" s="24">
        <v>10.199999999999999</v>
      </c>
      <c r="T2816" s="24">
        <v>4</v>
      </c>
      <c r="X2816" s="24">
        <f t="shared" si="104"/>
        <v>204.5</v>
      </c>
      <c r="Y2816" s="8">
        <f t="shared" si="105"/>
        <v>0</v>
      </c>
      <c r="Z2816" s="4"/>
    </row>
    <row r="2817" spans="1:26" x14ac:dyDescent="0.25">
      <c r="A2817" s="34">
        <v>18</v>
      </c>
      <c r="B2817" s="31">
        <v>18</v>
      </c>
      <c r="C2817" s="4" t="s">
        <v>5096</v>
      </c>
      <c r="D2817" s="4" t="s">
        <v>5094</v>
      </c>
      <c r="E2817" s="4" t="s">
        <v>5068</v>
      </c>
      <c r="F2817" s="4" t="s">
        <v>4986</v>
      </c>
      <c r="G2817" s="4" t="s">
        <v>2424</v>
      </c>
      <c r="H2817" s="4" t="s">
        <v>988</v>
      </c>
      <c r="I2817" s="24">
        <v>283.7</v>
      </c>
      <c r="J2817" s="24">
        <v>273.5</v>
      </c>
      <c r="M2817" s="24">
        <v>4.3</v>
      </c>
      <c r="O2817" s="24">
        <v>2.2000000000000002</v>
      </c>
      <c r="P2817" s="24">
        <v>2.2000000000000002</v>
      </c>
      <c r="Q2817" s="24">
        <v>0.4</v>
      </c>
      <c r="R2817" s="24">
        <v>1.1000000000000001</v>
      </c>
      <c r="X2817" s="24">
        <f t="shared" si="104"/>
        <v>283.7</v>
      </c>
      <c r="Y2817" s="8">
        <f t="shared" si="105"/>
        <v>0</v>
      </c>
      <c r="Z2817" s="4"/>
    </row>
    <row r="2818" spans="1:26" x14ac:dyDescent="0.25">
      <c r="A2818" s="34">
        <v>110</v>
      </c>
      <c r="B2818" s="31">
        <v>110</v>
      </c>
      <c r="C2818" s="4" t="s">
        <v>5240</v>
      </c>
      <c r="D2818" s="4" t="s">
        <v>5237</v>
      </c>
      <c r="E2818" s="4" t="s">
        <v>5068</v>
      </c>
      <c r="F2818" s="4" t="s">
        <v>4986</v>
      </c>
      <c r="G2818" s="4" t="s">
        <v>5241</v>
      </c>
      <c r="H2818" s="4" t="s">
        <v>2500</v>
      </c>
      <c r="I2818" s="24">
        <v>543.20000000000005</v>
      </c>
      <c r="J2818" s="24">
        <v>514.9</v>
      </c>
      <c r="M2818" s="24">
        <v>2</v>
      </c>
      <c r="Q2818" s="24">
        <v>3.8</v>
      </c>
      <c r="R2818" s="24">
        <v>21</v>
      </c>
      <c r="U2818" s="24">
        <v>1.5</v>
      </c>
      <c r="X2818" s="24">
        <f t="shared" si="104"/>
        <v>543.19999999999993</v>
      </c>
      <c r="Y2818" s="8">
        <f t="shared" si="105"/>
        <v>0</v>
      </c>
      <c r="Z2818" s="4"/>
    </row>
    <row r="2819" spans="1:26" x14ac:dyDescent="0.25">
      <c r="A2819" s="34">
        <v>20</v>
      </c>
      <c r="B2819" s="31">
        <v>20</v>
      </c>
      <c r="C2819" s="4" t="s">
        <v>2762</v>
      </c>
      <c r="D2819" s="4" t="s">
        <v>5094</v>
      </c>
      <c r="E2819" s="4" t="s">
        <v>5068</v>
      </c>
      <c r="F2819" s="4" t="s">
        <v>4986</v>
      </c>
      <c r="G2819" s="4" t="s">
        <v>5099</v>
      </c>
      <c r="H2819" s="4" t="s">
        <v>1109</v>
      </c>
      <c r="I2819" s="24">
        <v>102.3</v>
      </c>
      <c r="J2819" s="24">
        <v>88.5</v>
      </c>
      <c r="K2819" s="24">
        <v>9.1</v>
      </c>
      <c r="M2819" s="24">
        <v>2.7</v>
      </c>
      <c r="O2819" s="24">
        <v>1.5</v>
      </c>
      <c r="P2819" s="24">
        <v>0.5</v>
      </c>
      <c r="X2819" s="24">
        <f t="shared" si="104"/>
        <v>102.3</v>
      </c>
      <c r="Y2819" s="8">
        <f t="shared" si="105"/>
        <v>0</v>
      </c>
      <c r="Z2819" s="4"/>
    </row>
    <row r="2820" spans="1:26" x14ac:dyDescent="0.25">
      <c r="A2820" s="34">
        <v>65</v>
      </c>
      <c r="B2820" s="31">
        <v>65</v>
      </c>
      <c r="C2820" s="4" t="s">
        <v>5166</v>
      </c>
      <c r="D2820" s="4" t="s">
        <v>5156</v>
      </c>
      <c r="E2820" s="4" t="s">
        <v>5068</v>
      </c>
      <c r="F2820" s="4" t="s">
        <v>4986</v>
      </c>
      <c r="G2820" s="4" t="s">
        <v>5167</v>
      </c>
      <c r="H2820" s="4" t="s">
        <v>5168</v>
      </c>
      <c r="I2820" s="24">
        <v>179.4</v>
      </c>
      <c r="J2820" s="24">
        <v>151.4</v>
      </c>
      <c r="K2820" s="24">
        <v>2</v>
      </c>
      <c r="M2820" s="24">
        <v>18</v>
      </c>
      <c r="O2820" s="24">
        <v>6</v>
      </c>
      <c r="P2820" s="24">
        <v>1</v>
      </c>
      <c r="T2820" s="24">
        <v>1</v>
      </c>
      <c r="X2820" s="24">
        <f t="shared" si="104"/>
        <v>179.4</v>
      </c>
      <c r="Y2820" s="8">
        <f t="shared" si="105"/>
        <v>0</v>
      </c>
      <c r="Z2820" s="4"/>
    </row>
    <row r="2821" spans="1:26" x14ac:dyDescent="0.25">
      <c r="A2821" s="34">
        <v>73</v>
      </c>
      <c r="B2821" s="31">
        <v>73</v>
      </c>
      <c r="C2821" s="4" t="s">
        <v>5178</v>
      </c>
      <c r="D2821" s="4" t="s">
        <v>5170</v>
      </c>
      <c r="E2821" s="4" t="s">
        <v>5068</v>
      </c>
      <c r="F2821" s="4" t="s">
        <v>4986</v>
      </c>
      <c r="G2821" s="4" t="s">
        <v>5179</v>
      </c>
      <c r="H2821" s="4" t="s">
        <v>19</v>
      </c>
      <c r="I2821" s="24">
        <v>699.7</v>
      </c>
      <c r="J2821" s="24">
        <v>682.9</v>
      </c>
      <c r="K2821" s="24">
        <v>4.2</v>
      </c>
      <c r="M2821" s="24">
        <v>2</v>
      </c>
      <c r="O2821" s="24">
        <v>0.8</v>
      </c>
      <c r="Q2821" s="24">
        <v>3.6</v>
      </c>
      <c r="T2821" s="24">
        <v>4.2</v>
      </c>
      <c r="U2821" s="24">
        <v>2</v>
      </c>
      <c r="X2821" s="24">
        <f t="shared" si="104"/>
        <v>699.7</v>
      </c>
      <c r="Y2821" s="8">
        <f t="shared" si="105"/>
        <v>0</v>
      </c>
      <c r="Z2821" s="4"/>
    </row>
    <row r="2822" spans="1:26" x14ac:dyDescent="0.25">
      <c r="A2822" s="34">
        <v>15</v>
      </c>
      <c r="B2822" s="31">
        <v>15</v>
      </c>
      <c r="C2822" s="4" t="s">
        <v>5090</v>
      </c>
      <c r="D2822" s="4" t="s">
        <v>5078</v>
      </c>
      <c r="E2822" s="4" t="s">
        <v>5068</v>
      </c>
      <c r="F2822" s="4" t="s">
        <v>4986</v>
      </c>
      <c r="G2822" s="4" t="s">
        <v>5091</v>
      </c>
      <c r="H2822" s="4" t="s">
        <v>245</v>
      </c>
      <c r="I2822" s="24">
        <v>209</v>
      </c>
      <c r="J2822" s="24">
        <v>170</v>
      </c>
      <c r="K2822" s="24">
        <v>20</v>
      </c>
      <c r="M2822" s="24">
        <v>2</v>
      </c>
      <c r="O2822" s="24">
        <v>11</v>
      </c>
      <c r="P2822" s="24">
        <v>1</v>
      </c>
      <c r="Q2822" s="24">
        <v>2.5</v>
      </c>
      <c r="T2822" s="24">
        <v>2.5</v>
      </c>
      <c r="X2822" s="24">
        <f t="shared" si="104"/>
        <v>209</v>
      </c>
      <c r="Y2822" s="8">
        <f t="shared" si="105"/>
        <v>0</v>
      </c>
      <c r="Z2822" s="4"/>
    </row>
    <row r="2823" spans="1:26" x14ac:dyDescent="0.25">
      <c r="A2823" s="34">
        <v>105</v>
      </c>
      <c r="B2823" s="31">
        <v>105</v>
      </c>
      <c r="C2823" s="4" t="s">
        <v>5225</v>
      </c>
      <c r="D2823" s="4" t="s">
        <v>5225</v>
      </c>
      <c r="E2823" s="4" t="s">
        <v>5068</v>
      </c>
      <c r="F2823" s="4" t="s">
        <v>4986</v>
      </c>
      <c r="G2823" s="4" t="s">
        <v>5231</v>
      </c>
      <c r="H2823" s="4" t="s">
        <v>540</v>
      </c>
      <c r="I2823" s="24">
        <v>206.6</v>
      </c>
      <c r="J2823" s="24">
        <v>186.8</v>
      </c>
      <c r="K2823" s="24">
        <v>3.5</v>
      </c>
      <c r="M2823" s="24">
        <v>2</v>
      </c>
      <c r="O2823" s="24">
        <v>1.6</v>
      </c>
      <c r="Q2823" s="24">
        <v>7.6</v>
      </c>
      <c r="U2823" s="24">
        <v>5.0999999999999996</v>
      </c>
      <c r="X2823" s="24">
        <f t="shared" si="104"/>
        <v>206.6</v>
      </c>
      <c r="Y2823" s="8">
        <f t="shared" si="105"/>
        <v>0</v>
      </c>
      <c r="Z2823" s="4"/>
    </row>
    <row r="2824" spans="1:26" x14ac:dyDescent="0.25">
      <c r="A2824" s="34">
        <v>56</v>
      </c>
      <c r="B2824" s="31">
        <v>56</v>
      </c>
      <c r="C2824" s="4" t="s">
        <v>5152</v>
      </c>
      <c r="D2824" s="4" t="s">
        <v>5136</v>
      </c>
      <c r="E2824" s="4" t="s">
        <v>5068</v>
      </c>
      <c r="F2824" s="4" t="s">
        <v>4986</v>
      </c>
      <c r="G2824" s="4" t="s">
        <v>5153</v>
      </c>
      <c r="H2824" s="4" t="s">
        <v>572</v>
      </c>
      <c r="I2824" s="24">
        <v>86.1</v>
      </c>
      <c r="J2824" s="24">
        <v>63.6</v>
      </c>
      <c r="K2824" s="24">
        <v>14.5</v>
      </c>
      <c r="M2824" s="24">
        <v>2</v>
      </c>
      <c r="O2824" s="24">
        <v>1</v>
      </c>
      <c r="Q2824" s="24">
        <v>3</v>
      </c>
      <c r="T2824" s="24">
        <v>2</v>
      </c>
      <c r="X2824" s="24">
        <f t="shared" si="104"/>
        <v>86.1</v>
      </c>
      <c r="Y2824" s="8">
        <f t="shared" si="105"/>
        <v>0</v>
      </c>
      <c r="Z2824" s="4"/>
    </row>
    <row r="2825" spans="1:26" x14ac:dyDescent="0.25">
      <c r="A2825" s="34">
        <v>112</v>
      </c>
      <c r="B2825" s="31">
        <v>112</v>
      </c>
      <c r="C2825" s="4" t="s">
        <v>5244</v>
      </c>
      <c r="D2825" s="4" t="s">
        <v>5237</v>
      </c>
      <c r="E2825" s="4" t="s">
        <v>5068</v>
      </c>
      <c r="F2825" s="4" t="s">
        <v>4986</v>
      </c>
      <c r="G2825" s="4" t="s">
        <v>5245</v>
      </c>
      <c r="H2825" s="4" t="s">
        <v>1164</v>
      </c>
      <c r="I2825" s="24">
        <v>167.9</v>
      </c>
      <c r="J2825" s="24">
        <v>149.9</v>
      </c>
      <c r="K2825" s="24">
        <v>12.7</v>
      </c>
      <c r="M2825" s="24">
        <v>2</v>
      </c>
      <c r="O2825" s="24">
        <v>0.3</v>
      </c>
      <c r="Q2825" s="24">
        <v>3</v>
      </c>
      <c r="X2825" s="24">
        <f t="shared" si="104"/>
        <v>167.9</v>
      </c>
      <c r="Y2825" s="8">
        <f t="shared" si="105"/>
        <v>0</v>
      </c>
      <c r="Z2825" s="4"/>
    </row>
    <row r="2826" spans="1:26" x14ac:dyDescent="0.25">
      <c r="A2826" s="34">
        <v>94</v>
      </c>
      <c r="B2826" s="31">
        <v>94</v>
      </c>
      <c r="C2826" s="4" t="s">
        <v>5214</v>
      </c>
      <c r="D2826" s="4" t="s">
        <v>5200</v>
      </c>
      <c r="E2826" s="4" t="s">
        <v>5068</v>
      </c>
      <c r="F2826" s="4" t="s">
        <v>4986</v>
      </c>
      <c r="G2826" s="4" t="s">
        <v>5215</v>
      </c>
      <c r="H2826" s="4" t="s">
        <v>283</v>
      </c>
      <c r="I2826" s="24">
        <v>59.4</v>
      </c>
      <c r="J2826" s="24">
        <v>55.9</v>
      </c>
      <c r="K2826" s="24">
        <v>1</v>
      </c>
      <c r="M2826" s="24">
        <v>2</v>
      </c>
      <c r="O2826" s="24">
        <v>0.5</v>
      </c>
      <c r="X2826" s="24">
        <f t="shared" si="104"/>
        <v>59.4</v>
      </c>
      <c r="Y2826" s="8">
        <f t="shared" si="105"/>
        <v>0</v>
      </c>
      <c r="Z2826" s="4"/>
    </row>
    <row r="2827" spans="1:26" x14ac:dyDescent="0.25">
      <c r="A2827" s="34">
        <v>96</v>
      </c>
      <c r="B2827" s="31">
        <v>96</v>
      </c>
      <c r="C2827" s="4" t="s">
        <v>5218</v>
      </c>
      <c r="D2827" s="4" t="s">
        <v>5200</v>
      </c>
      <c r="E2827" s="4" t="s">
        <v>5068</v>
      </c>
      <c r="F2827" s="4" t="s">
        <v>4986</v>
      </c>
      <c r="G2827" s="4" t="s">
        <v>5219</v>
      </c>
      <c r="H2827" s="4" t="s">
        <v>176</v>
      </c>
      <c r="I2827" s="24">
        <v>113.3</v>
      </c>
      <c r="J2827" s="24">
        <v>100.9</v>
      </c>
      <c r="K2827" s="24">
        <v>5</v>
      </c>
      <c r="M2827" s="24">
        <v>3</v>
      </c>
      <c r="O2827" s="24">
        <v>3.9</v>
      </c>
      <c r="P2827" s="24">
        <v>0.5</v>
      </c>
      <c r="X2827" s="24">
        <f t="shared" si="104"/>
        <v>113.30000000000001</v>
      </c>
      <c r="Y2827" s="8">
        <f t="shared" si="105"/>
        <v>0</v>
      </c>
      <c r="Z2827" s="4"/>
    </row>
    <row r="2828" spans="1:26" x14ac:dyDescent="0.25">
      <c r="A2828" s="34">
        <v>32</v>
      </c>
      <c r="B2828" s="31">
        <v>32</v>
      </c>
      <c r="C2828" s="4" t="s">
        <v>5118</v>
      </c>
      <c r="D2828" s="4" t="s">
        <v>5109</v>
      </c>
      <c r="E2828" s="4" t="s">
        <v>5068</v>
      </c>
      <c r="F2828" s="4" t="s">
        <v>4986</v>
      </c>
      <c r="G2828" s="4" t="s">
        <v>5119</v>
      </c>
      <c r="H2828" s="4"/>
      <c r="I2828" s="24">
        <v>204.3</v>
      </c>
      <c r="J2828" s="24">
        <v>191.6</v>
      </c>
      <c r="L2828" s="24">
        <v>8.5</v>
      </c>
      <c r="O2828" s="24">
        <v>3.5</v>
      </c>
      <c r="T2828" s="24">
        <v>0.7</v>
      </c>
      <c r="X2828" s="24">
        <f t="shared" si="104"/>
        <v>204.29999999999998</v>
      </c>
      <c r="Y2828" s="8">
        <f t="shared" si="105"/>
        <v>0</v>
      </c>
      <c r="Z2828" s="4"/>
    </row>
    <row r="2829" spans="1:26" x14ac:dyDescent="0.25">
      <c r="A2829" s="34">
        <v>100</v>
      </c>
      <c r="B2829" s="31">
        <v>100</v>
      </c>
      <c r="C2829" s="4" t="s">
        <v>5222</v>
      </c>
      <c r="D2829" s="4" t="s">
        <v>5200</v>
      </c>
      <c r="E2829" s="4" t="s">
        <v>5068</v>
      </c>
      <c r="F2829" s="4" t="s">
        <v>4986</v>
      </c>
      <c r="G2829" s="4" t="s">
        <v>5223</v>
      </c>
      <c r="H2829" s="4" t="s">
        <v>471</v>
      </c>
      <c r="I2829" s="24">
        <v>537</v>
      </c>
      <c r="J2829" s="24">
        <v>517.20000000000005</v>
      </c>
      <c r="L2829" s="24">
        <v>9</v>
      </c>
      <c r="M2829" s="24">
        <v>4</v>
      </c>
      <c r="O2829" s="24">
        <v>6.8</v>
      </c>
      <c r="X2829" s="24">
        <f t="shared" si="104"/>
        <v>537</v>
      </c>
      <c r="Y2829" s="8">
        <f t="shared" si="105"/>
        <v>0</v>
      </c>
      <c r="Z2829" s="4"/>
    </row>
    <row r="2830" spans="1:26" x14ac:dyDescent="0.25">
      <c r="A2830" s="34">
        <v>81</v>
      </c>
      <c r="B2830" s="31">
        <v>81</v>
      </c>
      <c r="C2830" s="4" t="s">
        <v>5194</v>
      </c>
      <c r="D2830" s="4" t="s">
        <v>5181</v>
      </c>
      <c r="E2830" s="4" t="s">
        <v>5068</v>
      </c>
      <c r="F2830" s="4" t="s">
        <v>4986</v>
      </c>
      <c r="G2830" s="4" t="s">
        <v>4719</v>
      </c>
      <c r="H2830" s="4" t="s">
        <v>4001</v>
      </c>
      <c r="I2830" s="24">
        <v>160.4</v>
      </c>
      <c r="J2830" s="24">
        <v>158.1</v>
      </c>
      <c r="M2830" s="24">
        <v>1.2</v>
      </c>
      <c r="Q2830" s="24">
        <v>1.1000000000000001</v>
      </c>
      <c r="X2830" s="24">
        <f t="shared" si="104"/>
        <v>160.39999999999998</v>
      </c>
      <c r="Y2830" s="8">
        <f t="shared" si="105"/>
        <v>0</v>
      </c>
      <c r="Z2830" s="4"/>
    </row>
    <row r="2831" spans="1:26" x14ac:dyDescent="0.25">
      <c r="A2831" s="34">
        <v>2</v>
      </c>
      <c r="B2831" s="31">
        <v>2</v>
      </c>
      <c r="C2831" s="4" t="s">
        <v>5070</v>
      </c>
      <c r="D2831" s="4" t="s">
        <v>2574</v>
      </c>
      <c r="E2831" s="4" t="s">
        <v>5068</v>
      </c>
      <c r="F2831" s="4" t="s">
        <v>4986</v>
      </c>
      <c r="G2831" s="4" t="s">
        <v>1729</v>
      </c>
      <c r="H2831" s="4" t="s">
        <v>213</v>
      </c>
      <c r="I2831" s="24">
        <v>348.6</v>
      </c>
      <c r="J2831" s="24">
        <v>266.89999999999998</v>
      </c>
      <c r="K2831" s="24">
        <v>32</v>
      </c>
      <c r="L2831" s="24">
        <v>23.8</v>
      </c>
      <c r="Q2831" s="24">
        <v>0.3</v>
      </c>
      <c r="R2831" s="24">
        <v>15.5</v>
      </c>
      <c r="T2831" s="24">
        <v>10.1</v>
      </c>
      <c r="X2831" s="24">
        <f t="shared" si="104"/>
        <v>348.6</v>
      </c>
      <c r="Y2831" s="8">
        <f t="shared" si="105"/>
        <v>0</v>
      </c>
      <c r="Z2831" s="4"/>
    </row>
    <row r="2832" spans="1:26" x14ac:dyDescent="0.25">
      <c r="A2832" s="34">
        <v>47</v>
      </c>
      <c r="B2832" s="31">
        <v>47</v>
      </c>
      <c r="C2832" s="4" t="s">
        <v>5139</v>
      </c>
      <c r="D2832" s="4" t="s">
        <v>5136</v>
      </c>
      <c r="E2832" s="4" t="s">
        <v>5068</v>
      </c>
      <c r="F2832" s="4" t="s">
        <v>4986</v>
      </c>
      <c r="G2832" s="4" t="s">
        <v>5140</v>
      </c>
      <c r="H2832" s="4" t="s">
        <v>377</v>
      </c>
      <c r="I2832" s="24">
        <v>168.5</v>
      </c>
      <c r="J2832" s="24">
        <v>133.9</v>
      </c>
      <c r="K2832" s="24">
        <v>25.9</v>
      </c>
      <c r="M2832" s="24">
        <v>5.3</v>
      </c>
      <c r="Q2832" s="24">
        <v>2.9</v>
      </c>
      <c r="T2832" s="24">
        <v>0.5</v>
      </c>
      <c r="X2832" s="24">
        <f t="shared" si="104"/>
        <v>168.50000000000003</v>
      </c>
      <c r="Y2832" s="8">
        <f t="shared" si="105"/>
        <v>0</v>
      </c>
      <c r="Z2832" s="4"/>
    </row>
    <row r="2833" spans="1:26" x14ac:dyDescent="0.25">
      <c r="A2833" s="34">
        <v>55</v>
      </c>
      <c r="B2833" s="31">
        <v>55</v>
      </c>
      <c r="C2833" s="4" t="s">
        <v>5150</v>
      </c>
      <c r="D2833" s="4" t="s">
        <v>5136</v>
      </c>
      <c r="E2833" s="4" t="s">
        <v>5068</v>
      </c>
      <c r="F2833" s="4" t="s">
        <v>4986</v>
      </c>
      <c r="G2833" s="4" t="s">
        <v>5151</v>
      </c>
      <c r="H2833" s="4" t="s">
        <v>409</v>
      </c>
      <c r="I2833" s="24">
        <v>84.4</v>
      </c>
      <c r="J2833" s="24">
        <v>74.599999999999994</v>
      </c>
      <c r="K2833" s="24">
        <v>8.6</v>
      </c>
      <c r="O2833" s="24">
        <v>1.2</v>
      </c>
      <c r="X2833" s="24">
        <f t="shared" si="104"/>
        <v>84.399999999999991</v>
      </c>
      <c r="Y2833" s="8">
        <f t="shared" si="105"/>
        <v>0</v>
      </c>
      <c r="Z2833" s="4"/>
    </row>
    <row r="2834" spans="1:26" x14ac:dyDescent="0.25">
      <c r="A2834" s="34">
        <v>89</v>
      </c>
      <c r="B2834" s="31">
        <v>89</v>
      </c>
      <c r="C2834" s="4" t="s">
        <v>5204</v>
      </c>
      <c r="D2834" s="4" t="s">
        <v>5200</v>
      </c>
      <c r="E2834" s="4" t="s">
        <v>5068</v>
      </c>
      <c r="F2834" s="4" t="s">
        <v>4986</v>
      </c>
      <c r="G2834" s="4" t="s">
        <v>5205</v>
      </c>
      <c r="H2834" s="4" t="s">
        <v>5206</v>
      </c>
      <c r="I2834" s="24">
        <v>58</v>
      </c>
      <c r="J2834" s="24">
        <v>54</v>
      </c>
      <c r="M2834" s="24">
        <v>1</v>
      </c>
      <c r="O2834" s="24">
        <v>2.5</v>
      </c>
      <c r="R2834" s="24">
        <v>0.5</v>
      </c>
      <c r="X2834" s="24">
        <f t="shared" si="104"/>
        <v>58</v>
      </c>
      <c r="Y2834" s="8">
        <f t="shared" si="105"/>
        <v>0</v>
      </c>
      <c r="Z2834" s="4"/>
    </row>
    <row r="2835" spans="1:26" x14ac:dyDescent="0.25">
      <c r="A2835" s="34">
        <v>29</v>
      </c>
      <c r="B2835" s="31">
        <v>29</v>
      </c>
      <c r="C2835" s="4" t="s">
        <v>5112</v>
      </c>
      <c r="D2835" s="4" t="s">
        <v>5109</v>
      </c>
      <c r="E2835" s="4" t="s">
        <v>5068</v>
      </c>
      <c r="F2835" s="4" t="s">
        <v>4986</v>
      </c>
      <c r="G2835" s="4" t="s">
        <v>5113</v>
      </c>
      <c r="H2835" s="4" t="s">
        <v>176</v>
      </c>
      <c r="I2835" s="24">
        <v>116.9</v>
      </c>
      <c r="J2835" s="24">
        <v>105.1</v>
      </c>
      <c r="K2835" s="24">
        <v>6.2</v>
      </c>
      <c r="M2835" s="24">
        <v>0.7</v>
      </c>
      <c r="R2835" s="24">
        <v>4.9000000000000004</v>
      </c>
      <c r="X2835" s="24">
        <f t="shared" si="104"/>
        <v>116.9</v>
      </c>
      <c r="Y2835" s="8">
        <f t="shared" si="105"/>
        <v>0</v>
      </c>
      <c r="Z2835" s="4"/>
    </row>
    <row r="2836" spans="1:26" x14ac:dyDescent="0.25">
      <c r="A2836" s="34">
        <v>9</v>
      </c>
      <c r="B2836" s="31">
        <v>9</v>
      </c>
      <c r="C2836" s="4" t="s">
        <v>5078</v>
      </c>
      <c r="D2836" s="4" t="s">
        <v>5078</v>
      </c>
      <c r="E2836" s="4" t="s">
        <v>5068</v>
      </c>
      <c r="F2836" s="4" t="s">
        <v>4986</v>
      </c>
      <c r="G2836" s="4" t="s">
        <v>5079</v>
      </c>
      <c r="H2836" s="4"/>
      <c r="I2836" s="24">
        <v>392</v>
      </c>
      <c r="J2836" s="24">
        <v>362.5</v>
      </c>
      <c r="K2836" s="24">
        <v>18.5</v>
      </c>
      <c r="M2836" s="24">
        <v>3</v>
      </c>
      <c r="O2836" s="24">
        <v>6.5</v>
      </c>
      <c r="Q2836" s="24">
        <v>1.5</v>
      </c>
      <c r="X2836" s="24">
        <f t="shared" si="104"/>
        <v>392</v>
      </c>
      <c r="Y2836" s="8">
        <f t="shared" si="105"/>
        <v>0</v>
      </c>
      <c r="Z2836" s="4"/>
    </row>
    <row r="2837" spans="1:26" x14ac:dyDescent="0.25">
      <c r="A2837" s="34">
        <v>117</v>
      </c>
      <c r="B2837" s="31">
        <v>117</v>
      </c>
      <c r="C2837" s="4" t="s">
        <v>4274</v>
      </c>
      <c r="D2837" s="4" t="s">
        <v>5094</v>
      </c>
      <c r="E2837" s="4" t="s">
        <v>5068</v>
      </c>
      <c r="F2837" s="4" t="s">
        <v>4986</v>
      </c>
      <c r="G2837" s="4" t="s">
        <v>5079</v>
      </c>
      <c r="H2837" s="4"/>
      <c r="I2837" s="24">
        <v>79.8</v>
      </c>
      <c r="J2837" s="24">
        <v>46.7</v>
      </c>
      <c r="K2837" s="24">
        <v>18.3</v>
      </c>
      <c r="O2837" s="24">
        <v>10.1</v>
      </c>
      <c r="P2837" s="24">
        <v>4.7</v>
      </c>
      <c r="X2837" s="24">
        <f t="shared" si="104"/>
        <v>79.8</v>
      </c>
      <c r="Y2837" s="8">
        <f t="shared" si="105"/>
        <v>0</v>
      </c>
      <c r="Z2837" s="4"/>
    </row>
    <row r="2838" spans="1:26" x14ac:dyDescent="0.25">
      <c r="A2838" s="34">
        <v>91</v>
      </c>
      <c r="B2838" s="31">
        <v>91</v>
      </c>
      <c r="C2838" s="4" t="s">
        <v>5209</v>
      </c>
      <c r="D2838" s="4" t="s">
        <v>5200</v>
      </c>
      <c r="E2838" s="4" t="s">
        <v>5068</v>
      </c>
      <c r="F2838" s="4" t="s">
        <v>4986</v>
      </c>
      <c r="G2838" s="4" t="s">
        <v>5210</v>
      </c>
      <c r="H2838" s="4"/>
      <c r="I2838" s="24">
        <v>178.8</v>
      </c>
      <c r="J2838" s="24">
        <v>171.9</v>
      </c>
      <c r="K2838" s="24">
        <v>4.0999999999999996</v>
      </c>
      <c r="O2838" s="24">
        <v>0.8</v>
      </c>
      <c r="Q2838" s="24">
        <v>2</v>
      </c>
      <c r="X2838" s="24">
        <f t="shared" si="104"/>
        <v>178.8</v>
      </c>
      <c r="Y2838" s="8">
        <f t="shared" si="105"/>
        <v>0</v>
      </c>
      <c r="Z2838" s="4"/>
    </row>
    <row r="2839" spans="1:26" x14ac:dyDescent="0.25">
      <c r="A2839" s="34">
        <v>28</v>
      </c>
      <c r="B2839" s="31">
        <v>28</v>
      </c>
      <c r="C2839" s="4" t="s">
        <v>5110</v>
      </c>
      <c r="D2839" s="4" t="s">
        <v>5109</v>
      </c>
      <c r="E2839" s="4" t="s">
        <v>5068</v>
      </c>
      <c r="F2839" s="4" t="s">
        <v>4986</v>
      </c>
      <c r="G2839" s="4" t="s">
        <v>5111</v>
      </c>
      <c r="H2839" s="5" t="s">
        <v>292</v>
      </c>
      <c r="I2839" s="24">
        <v>156.1</v>
      </c>
      <c r="J2839" s="24">
        <v>129.30000000000001</v>
      </c>
      <c r="O2839" s="24">
        <v>3</v>
      </c>
      <c r="P2839" s="24">
        <v>0.5</v>
      </c>
      <c r="Q2839" s="24">
        <v>0.7</v>
      </c>
      <c r="R2839" s="24">
        <v>4.0999999999999996</v>
      </c>
      <c r="T2839" s="24">
        <v>18.5</v>
      </c>
      <c r="X2839" s="24">
        <f t="shared" si="104"/>
        <v>156.1</v>
      </c>
      <c r="Y2839" s="8">
        <f t="shared" si="105"/>
        <v>0</v>
      </c>
      <c r="Z2839" s="4"/>
    </row>
    <row r="2840" spans="1:26" x14ac:dyDescent="0.25">
      <c r="A2840" s="34">
        <v>62</v>
      </c>
      <c r="B2840" s="31">
        <v>62</v>
      </c>
      <c r="C2840" s="4" t="s">
        <v>5161</v>
      </c>
      <c r="D2840" s="4" t="s">
        <v>5156</v>
      </c>
      <c r="E2840" s="4" t="s">
        <v>5068</v>
      </c>
      <c r="F2840" s="4" t="s">
        <v>4986</v>
      </c>
      <c r="G2840" s="4" t="s">
        <v>5162</v>
      </c>
      <c r="H2840" s="4" t="s">
        <v>39</v>
      </c>
      <c r="I2840" s="24">
        <v>237.9</v>
      </c>
      <c r="J2840" s="24">
        <v>202.1</v>
      </c>
      <c r="M2840" s="24">
        <v>8</v>
      </c>
      <c r="O2840" s="24">
        <v>4</v>
      </c>
      <c r="Q2840" s="24">
        <v>1</v>
      </c>
      <c r="R2840" s="24">
        <v>12.8</v>
      </c>
      <c r="T2840" s="24">
        <v>10</v>
      </c>
      <c r="X2840" s="24">
        <f t="shared" si="104"/>
        <v>237.9</v>
      </c>
      <c r="Y2840" s="8">
        <f t="shared" si="105"/>
        <v>0</v>
      </c>
      <c r="Z2840" s="4"/>
    </row>
    <row r="2841" spans="1:26" x14ac:dyDescent="0.25">
      <c r="A2841" s="34">
        <v>53</v>
      </c>
      <c r="B2841" s="31">
        <v>53</v>
      </c>
      <c r="C2841" s="4" t="s">
        <v>5148</v>
      </c>
      <c r="D2841" s="4" t="s">
        <v>5136</v>
      </c>
      <c r="E2841" s="4" t="s">
        <v>5068</v>
      </c>
      <c r="F2841" s="4" t="s">
        <v>4986</v>
      </c>
      <c r="G2841" s="4" t="s">
        <v>2173</v>
      </c>
      <c r="H2841" s="4" t="s">
        <v>237</v>
      </c>
      <c r="I2841" s="24">
        <v>139.4</v>
      </c>
      <c r="J2841" s="24">
        <v>135.4</v>
      </c>
      <c r="M2841" s="24">
        <v>1</v>
      </c>
      <c r="Q2841" s="24">
        <v>2.5</v>
      </c>
      <c r="T2841" s="24">
        <v>0.5</v>
      </c>
      <c r="X2841" s="24">
        <f t="shared" si="104"/>
        <v>139.4</v>
      </c>
      <c r="Y2841" s="8">
        <f t="shared" si="105"/>
        <v>0</v>
      </c>
      <c r="Z2841" s="4"/>
    </row>
    <row r="2842" spans="1:26" x14ac:dyDescent="0.25">
      <c r="A2842" s="34">
        <v>58</v>
      </c>
      <c r="B2842" s="31">
        <v>58</v>
      </c>
      <c r="C2842" s="4" t="s">
        <v>5156</v>
      </c>
      <c r="D2842" s="4" t="s">
        <v>5156</v>
      </c>
      <c r="E2842" s="4" t="s">
        <v>5068</v>
      </c>
      <c r="F2842" s="4" t="s">
        <v>4986</v>
      </c>
      <c r="G2842" s="4" t="s">
        <v>4427</v>
      </c>
      <c r="H2842" s="4" t="s">
        <v>237</v>
      </c>
      <c r="I2842" s="24">
        <v>670</v>
      </c>
      <c r="J2842" s="24">
        <v>560.6</v>
      </c>
      <c r="K2842" s="24">
        <v>5.4</v>
      </c>
      <c r="L2842" s="24">
        <v>9.3000000000000007</v>
      </c>
      <c r="O2842" s="24">
        <v>32.6</v>
      </c>
      <c r="P2842" s="24">
        <v>2.1</v>
      </c>
      <c r="S2842" s="24">
        <v>60</v>
      </c>
      <c r="X2842" s="24">
        <f t="shared" si="104"/>
        <v>670</v>
      </c>
      <c r="Y2842" s="8">
        <f t="shared" si="105"/>
        <v>0</v>
      </c>
      <c r="Z2842" s="4"/>
    </row>
    <row r="2843" spans="1:26" x14ac:dyDescent="0.25">
      <c r="A2843" s="34">
        <v>116</v>
      </c>
      <c r="B2843" s="31">
        <v>116</v>
      </c>
      <c r="C2843" s="4" t="s">
        <v>2175</v>
      </c>
      <c r="D2843" s="4" t="s">
        <v>5094</v>
      </c>
      <c r="E2843" s="4" t="s">
        <v>5068</v>
      </c>
      <c r="F2843" s="4" t="s">
        <v>4986</v>
      </c>
      <c r="G2843" s="4" t="s">
        <v>4427</v>
      </c>
      <c r="H2843" s="4" t="s">
        <v>369</v>
      </c>
      <c r="I2843" s="24">
        <v>77</v>
      </c>
      <c r="J2843" s="24">
        <v>60</v>
      </c>
      <c r="K2843" s="24">
        <v>17</v>
      </c>
      <c r="X2843" s="24">
        <f t="shared" si="104"/>
        <v>77</v>
      </c>
      <c r="Y2843" s="8">
        <f t="shared" si="105"/>
        <v>0</v>
      </c>
      <c r="Z2843" s="4"/>
    </row>
    <row r="2844" spans="1:26" x14ac:dyDescent="0.25">
      <c r="A2844" s="34">
        <v>85</v>
      </c>
      <c r="B2844" s="31">
        <v>85</v>
      </c>
      <c r="C2844" s="4" t="s">
        <v>5197</v>
      </c>
      <c r="D2844" s="4" t="s">
        <v>5181</v>
      </c>
      <c r="E2844" s="4" t="s">
        <v>5068</v>
      </c>
      <c r="F2844" s="4" t="s">
        <v>4986</v>
      </c>
      <c r="G2844" s="4" t="s">
        <v>5198</v>
      </c>
      <c r="H2844" s="4" t="s">
        <v>388</v>
      </c>
      <c r="I2844" s="24">
        <v>722.2</v>
      </c>
      <c r="J2844" s="24">
        <v>629.79999999999995</v>
      </c>
      <c r="K2844" s="24">
        <v>12</v>
      </c>
      <c r="L2844" s="24">
        <v>27.9</v>
      </c>
      <c r="M2844" s="24">
        <v>13</v>
      </c>
      <c r="O2844" s="24">
        <v>39.5</v>
      </c>
      <c r="X2844" s="24">
        <f t="shared" si="104"/>
        <v>722.19999999999993</v>
      </c>
      <c r="Y2844" s="8">
        <f t="shared" si="105"/>
        <v>0</v>
      </c>
      <c r="Z2844" s="4"/>
    </row>
    <row r="2845" spans="1:26" x14ac:dyDescent="0.25">
      <c r="A2845" s="34">
        <v>33</v>
      </c>
      <c r="B2845" s="31">
        <v>33</v>
      </c>
      <c r="C2845" s="4" t="s">
        <v>1888</v>
      </c>
      <c r="D2845" s="4" t="s">
        <v>5109</v>
      </c>
      <c r="E2845" s="4" t="s">
        <v>5068</v>
      </c>
      <c r="F2845" s="4" t="s">
        <v>4986</v>
      </c>
      <c r="G2845" s="4" t="s">
        <v>5120</v>
      </c>
      <c r="H2845" s="4" t="s">
        <v>283</v>
      </c>
      <c r="I2845" s="24">
        <v>250.3</v>
      </c>
      <c r="J2845" s="24">
        <v>220.3</v>
      </c>
      <c r="K2845" s="24">
        <v>8</v>
      </c>
      <c r="M2845" s="24">
        <v>10</v>
      </c>
      <c r="Q2845" s="24">
        <v>12</v>
      </c>
      <c r="X2845" s="24">
        <f t="shared" si="104"/>
        <v>250.3</v>
      </c>
      <c r="Y2845" s="8">
        <f t="shared" si="105"/>
        <v>0</v>
      </c>
      <c r="Z2845" s="4"/>
    </row>
    <row r="2846" spans="1:26" x14ac:dyDescent="0.25">
      <c r="A2846" s="34">
        <v>40</v>
      </c>
      <c r="B2846" s="31">
        <v>40</v>
      </c>
      <c r="C2846" s="4" t="s">
        <v>5129</v>
      </c>
      <c r="D2846" s="4" t="s">
        <v>5109</v>
      </c>
      <c r="E2846" s="4" t="s">
        <v>5068</v>
      </c>
      <c r="F2846" s="4" t="s">
        <v>4986</v>
      </c>
      <c r="G2846" s="4" t="s">
        <v>2238</v>
      </c>
      <c r="H2846" s="4" t="s">
        <v>19</v>
      </c>
      <c r="I2846" s="24">
        <v>207.3</v>
      </c>
      <c r="J2846" s="24">
        <v>203.7</v>
      </c>
      <c r="M2846" s="24">
        <v>1.6</v>
      </c>
      <c r="Q2846" s="24">
        <v>2</v>
      </c>
      <c r="X2846" s="24">
        <f t="shared" si="104"/>
        <v>207.29999999999998</v>
      </c>
      <c r="Y2846" s="8">
        <f t="shared" si="105"/>
        <v>0</v>
      </c>
      <c r="Z2846" s="4"/>
    </row>
    <row r="2847" spans="1:26" x14ac:dyDescent="0.25">
      <c r="A2847" s="34">
        <v>79</v>
      </c>
      <c r="B2847" s="31">
        <v>79</v>
      </c>
      <c r="C2847" s="4" t="s">
        <v>5191</v>
      </c>
      <c r="D2847" s="4" t="s">
        <v>5181</v>
      </c>
      <c r="E2847" s="4" t="s">
        <v>5068</v>
      </c>
      <c r="F2847" s="4" t="s">
        <v>4986</v>
      </c>
      <c r="G2847" s="4"/>
      <c r="H2847" s="4"/>
      <c r="I2847" s="24">
        <v>111.3</v>
      </c>
      <c r="J2847" s="24">
        <v>110.4</v>
      </c>
      <c r="O2847" s="24">
        <v>0.9</v>
      </c>
      <c r="X2847" s="24">
        <f t="shared" si="104"/>
        <v>111.30000000000001</v>
      </c>
      <c r="Y2847" s="8">
        <f t="shared" si="105"/>
        <v>0</v>
      </c>
      <c r="Z2847" s="4"/>
    </row>
    <row r="2848" spans="1:26" x14ac:dyDescent="0.25">
      <c r="A2848" s="34">
        <v>7</v>
      </c>
      <c r="B2848" s="31">
        <v>7</v>
      </c>
      <c r="C2848" s="4" t="s">
        <v>5262</v>
      </c>
      <c r="D2848" s="4" t="s">
        <v>5037</v>
      </c>
      <c r="E2848" s="4" t="s">
        <v>5251</v>
      </c>
      <c r="F2848" s="4" t="s">
        <v>4986</v>
      </c>
      <c r="G2848" s="4" t="s">
        <v>5263</v>
      </c>
      <c r="H2848" s="4" t="s">
        <v>5264</v>
      </c>
      <c r="I2848" s="24">
        <v>363.1</v>
      </c>
      <c r="J2848" s="24">
        <v>107</v>
      </c>
      <c r="K2848" s="24">
        <v>15.1</v>
      </c>
      <c r="M2848" s="24">
        <v>3</v>
      </c>
      <c r="N2848" s="24">
        <v>2</v>
      </c>
      <c r="O2848" s="24">
        <v>3</v>
      </c>
      <c r="Q2848" s="24">
        <v>2</v>
      </c>
      <c r="R2848" s="24">
        <v>3</v>
      </c>
      <c r="T2848" s="24">
        <v>228</v>
      </c>
      <c r="X2848" s="24">
        <f t="shared" ref="X2848" si="106">SUM(J2848:W2848)</f>
        <v>363.1</v>
      </c>
      <c r="Y2848" s="8">
        <f t="shared" ref="Y2848" si="107">I2848-X2848</f>
        <v>0</v>
      </c>
      <c r="Z2848" s="4"/>
    </row>
    <row r="2849" spans="1:26" x14ac:dyDescent="0.25">
      <c r="B2849" s="31">
        <v>18</v>
      </c>
      <c r="C2849" s="4" t="s">
        <v>5278</v>
      </c>
      <c r="D2849" s="4" t="s">
        <v>5278</v>
      </c>
      <c r="E2849" s="4" t="s">
        <v>5251</v>
      </c>
      <c r="F2849" s="4" t="s">
        <v>4986</v>
      </c>
      <c r="G2849" s="4" t="s">
        <v>5279</v>
      </c>
      <c r="H2849" s="4" t="s">
        <v>5280</v>
      </c>
      <c r="I2849" s="24">
        <v>2380</v>
      </c>
      <c r="J2849" s="24">
        <v>490</v>
      </c>
      <c r="K2849" s="24">
        <v>25</v>
      </c>
      <c r="L2849" s="24">
        <v>16</v>
      </c>
      <c r="O2849" s="24">
        <v>6</v>
      </c>
      <c r="R2849" s="24">
        <v>4</v>
      </c>
      <c r="T2849" s="24">
        <v>1839</v>
      </c>
      <c r="X2849" s="24">
        <v>2380</v>
      </c>
      <c r="Y2849" s="8">
        <v>0</v>
      </c>
      <c r="Z2849" s="4"/>
    </row>
    <row r="2850" spans="1:26" x14ac:dyDescent="0.25">
      <c r="B2850" s="31">
        <v>71</v>
      </c>
      <c r="C2850" s="4" t="s">
        <v>5373</v>
      </c>
      <c r="D2850" s="4" t="s">
        <v>5289</v>
      </c>
      <c r="E2850" s="4" t="s">
        <v>5251</v>
      </c>
      <c r="F2850" s="4" t="s">
        <v>4986</v>
      </c>
      <c r="G2850" s="4" t="s">
        <v>5374</v>
      </c>
      <c r="H2850" s="4" t="s">
        <v>5375</v>
      </c>
      <c r="I2850" s="24">
        <v>70.2</v>
      </c>
      <c r="J2850" s="24">
        <v>36.5</v>
      </c>
      <c r="K2850" s="24">
        <v>9.1999999999999993</v>
      </c>
      <c r="L2850" s="24">
        <v>1</v>
      </c>
      <c r="M2850" s="24">
        <v>1</v>
      </c>
      <c r="P2850" s="24">
        <v>1</v>
      </c>
      <c r="Q2850" s="24">
        <v>17</v>
      </c>
      <c r="R2850" s="24">
        <v>1</v>
      </c>
      <c r="S2850" s="24">
        <v>1</v>
      </c>
      <c r="T2850" s="24">
        <v>2.5</v>
      </c>
      <c r="X2850" s="24">
        <v>70.2</v>
      </c>
      <c r="Y2850" s="8">
        <v>0</v>
      </c>
      <c r="Z2850" s="4"/>
    </row>
    <row r="2851" spans="1:26" x14ac:dyDescent="0.25">
      <c r="A2851" s="34">
        <v>12</v>
      </c>
      <c r="B2851" s="31">
        <v>12</v>
      </c>
      <c r="C2851" s="4" t="s">
        <v>5268</v>
      </c>
      <c r="D2851" s="4" t="s">
        <v>5037</v>
      </c>
      <c r="E2851" s="4" t="s">
        <v>5251</v>
      </c>
      <c r="F2851" s="4" t="s">
        <v>4986</v>
      </c>
      <c r="G2851" s="4" t="s">
        <v>5269</v>
      </c>
      <c r="H2851" s="4" t="s">
        <v>5270</v>
      </c>
      <c r="I2851" s="24">
        <v>77</v>
      </c>
      <c r="J2851" s="24">
        <v>49</v>
      </c>
      <c r="K2851" s="24">
        <v>16.399999999999999</v>
      </c>
      <c r="M2851" s="24">
        <v>2.5</v>
      </c>
      <c r="N2851" s="24">
        <v>3.1</v>
      </c>
      <c r="O2851" s="24">
        <v>6</v>
      </c>
      <c r="X2851" s="24">
        <f>SUM(J2851:W2851)</f>
        <v>77</v>
      </c>
      <c r="Y2851" s="8">
        <f>I2851-X2851</f>
        <v>0</v>
      </c>
      <c r="Z2851" s="4"/>
    </row>
    <row r="2852" spans="1:26" x14ac:dyDescent="0.25">
      <c r="A2852" s="34">
        <v>52</v>
      </c>
      <c r="B2852" s="31">
        <v>56</v>
      </c>
      <c r="C2852" s="4" t="s">
        <v>4446</v>
      </c>
      <c r="D2852" s="4" t="s">
        <v>2687</v>
      </c>
      <c r="E2852" s="4" t="s">
        <v>5251</v>
      </c>
      <c r="F2852" s="4" t="s">
        <v>4986</v>
      </c>
      <c r="G2852" s="4" t="s">
        <v>5343</v>
      </c>
      <c r="H2852" s="4" t="s">
        <v>230</v>
      </c>
      <c r="I2852" s="24">
        <v>104.4</v>
      </c>
      <c r="J2852" s="24">
        <v>72</v>
      </c>
      <c r="K2852" s="24">
        <v>11.3</v>
      </c>
      <c r="L2852" s="24">
        <v>10.1</v>
      </c>
      <c r="M2852" s="24">
        <v>2.5</v>
      </c>
      <c r="N2852" s="24">
        <v>1</v>
      </c>
      <c r="O2852" s="24">
        <v>1</v>
      </c>
      <c r="Q2852" s="24">
        <v>1.5</v>
      </c>
      <c r="T2852" s="24">
        <v>5</v>
      </c>
      <c r="X2852" s="24">
        <f>SUM(J2852:W2852)</f>
        <v>104.39999999999999</v>
      </c>
      <c r="Y2852" s="8">
        <f>I2852-X2852</f>
        <v>0</v>
      </c>
      <c r="Z2852" s="4"/>
    </row>
    <row r="2853" spans="1:26" x14ac:dyDescent="0.25">
      <c r="A2853" s="34">
        <v>60</v>
      </c>
      <c r="B2853" s="31">
        <v>64</v>
      </c>
      <c r="C2853" s="4" t="s">
        <v>5357</v>
      </c>
      <c r="D2853" s="4" t="s">
        <v>5348</v>
      </c>
      <c r="E2853" s="4" t="s">
        <v>5251</v>
      </c>
      <c r="F2853" s="4" t="s">
        <v>4986</v>
      </c>
      <c r="G2853" s="4" t="s">
        <v>5358</v>
      </c>
      <c r="H2853" s="4" t="s">
        <v>3445</v>
      </c>
      <c r="I2853" s="24">
        <v>255.7</v>
      </c>
      <c r="J2853" s="24">
        <v>150.4</v>
      </c>
      <c r="K2853" s="24">
        <v>18.399999999999999</v>
      </c>
      <c r="L2853" s="24">
        <v>2.1</v>
      </c>
      <c r="M2853" s="24">
        <v>1</v>
      </c>
      <c r="N2853" s="24">
        <v>0.5</v>
      </c>
      <c r="O2853" s="24">
        <v>1</v>
      </c>
      <c r="R2853" s="24">
        <v>0.5</v>
      </c>
      <c r="S2853" s="24">
        <v>0.5</v>
      </c>
      <c r="T2853" s="24">
        <v>81.3</v>
      </c>
      <c r="X2853" s="24">
        <f>SUM(J2853:W2853)</f>
        <v>255.7</v>
      </c>
      <c r="Y2853" s="8">
        <f>I2853-X2853</f>
        <v>0</v>
      </c>
      <c r="Z2853" s="4"/>
    </row>
    <row r="2854" spans="1:26" x14ac:dyDescent="0.25">
      <c r="A2854" s="34">
        <v>59</v>
      </c>
      <c r="B2854" s="31">
        <v>63</v>
      </c>
      <c r="C2854" s="4" t="s">
        <v>5355</v>
      </c>
      <c r="D2854" s="4" t="s">
        <v>5348</v>
      </c>
      <c r="E2854" s="4" t="s">
        <v>5251</v>
      </c>
      <c r="F2854" s="4" t="s">
        <v>4986</v>
      </c>
      <c r="G2854" s="4" t="s">
        <v>5356</v>
      </c>
      <c r="H2854" s="4" t="s">
        <v>245</v>
      </c>
      <c r="I2854" s="24">
        <v>101.1</v>
      </c>
      <c r="J2854" s="24">
        <v>78.7</v>
      </c>
      <c r="K2854" s="24">
        <v>6.8</v>
      </c>
      <c r="L2854" s="24">
        <v>2.5</v>
      </c>
      <c r="M2854" s="24">
        <v>1</v>
      </c>
      <c r="N2854" s="24">
        <v>1</v>
      </c>
      <c r="O2854" s="24">
        <v>2</v>
      </c>
      <c r="P2854" s="24">
        <v>4</v>
      </c>
      <c r="R2854" s="24">
        <v>5.0999999999999996</v>
      </c>
      <c r="X2854" s="24">
        <f>SUM(J2854:W2854)</f>
        <v>101.1</v>
      </c>
      <c r="Y2854" s="8">
        <f>I2854-X2854</f>
        <v>0</v>
      </c>
      <c r="Z2854" s="4"/>
    </row>
    <row r="2855" spans="1:26" x14ac:dyDescent="0.25">
      <c r="B2855" s="31">
        <v>72</v>
      </c>
      <c r="C2855" s="4" t="s">
        <v>5376</v>
      </c>
      <c r="D2855" s="4" t="s">
        <v>5275</v>
      </c>
      <c r="E2855" s="4" t="s">
        <v>5251</v>
      </c>
      <c r="F2855" s="4" t="s">
        <v>4986</v>
      </c>
      <c r="G2855" s="4" t="s">
        <v>5146</v>
      </c>
      <c r="H2855" s="4" t="s">
        <v>5377</v>
      </c>
      <c r="I2855" s="24">
        <v>78.3</v>
      </c>
      <c r="J2855" s="24">
        <v>33.9</v>
      </c>
      <c r="K2855" s="24">
        <v>8.5</v>
      </c>
      <c r="L2855" s="24">
        <v>1.8</v>
      </c>
      <c r="M2855" s="24">
        <v>2</v>
      </c>
      <c r="O2855" s="24">
        <v>0.9</v>
      </c>
      <c r="P2855" s="24">
        <v>16.899999999999999</v>
      </c>
      <c r="Q2855" s="24">
        <v>0.8</v>
      </c>
      <c r="R2855" s="24">
        <v>1.7</v>
      </c>
      <c r="S2855" s="24">
        <v>3</v>
      </c>
      <c r="T2855" s="24">
        <v>8.8000000000000007</v>
      </c>
      <c r="X2855" s="24">
        <v>78.3</v>
      </c>
      <c r="Y2855" s="8">
        <v>0</v>
      </c>
      <c r="Z2855" s="4"/>
    </row>
    <row r="2856" spans="1:26" x14ac:dyDescent="0.25">
      <c r="A2856" s="34">
        <v>15</v>
      </c>
      <c r="B2856" s="31">
        <v>15</v>
      </c>
      <c r="C2856" s="4" t="s">
        <v>5273</v>
      </c>
      <c r="D2856" s="4" t="s">
        <v>5273</v>
      </c>
      <c r="E2856" s="4" t="s">
        <v>5251</v>
      </c>
      <c r="F2856" s="4" t="s">
        <v>4986</v>
      </c>
      <c r="G2856" s="4" t="s">
        <v>5274</v>
      </c>
      <c r="H2856" s="4"/>
      <c r="I2856" s="24">
        <v>178.2</v>
      </c>
      <c r="J2856" s="24">
        <v>154</v>
      </c>
      <c r="K2856" s="24">
        <v>6.5</v>
      </c>
      <c r="M2856" s="24">
        <v>3</v>
      </c>
      <c r="N2856" s="24">
        <v>4</v>
      </c>
      <c r="O2856" s="24">
        <v>2</v>
      </c>
      <c r="Q2856" s="24">
        <v>5</v>
      </c>
      <c r="R2856" s="24">
        <v>6.7</v>
      </c>
      <c r="X2856" s="24">
        <f t="shared" ref="X2856:X2892" si="108">SUM(J2856:W2856)</f>
        <v>181.2</v>
      </c>
      <c r="Y2856" s="8">
        <f t="shared" ref="Y2856:Y2892" si="109">I2856-X2856</f>
        <v>-3</v>
      </c>
      <c r="Z2856" s="4"/>
    </row>
    <row r="2857" spans="1:26" x14ac:dyDescent="0.25">
      <c r="A2857" s="34">
        <v>57</v>
      </c>
      <c r="B2857" s="31">
        <v>61</v>
      </c>
      <c r="C2857" s="4" t="s">
        <v>5351</v>
      </c>
      <c r="D2857" s="4" t="s">
        <v>5348</v>
      </c>
      <c r="E2857" s="4" t="s">
        <v>5251</v>
      </c>
      <c r="F2857" s="4" t="s">
        <v>4986</v>
      </c>
      <c r="G2857" s="4" t="s">
        <v>5352</v>
      </c>
      <c r="H2857" s="4"/>
      <c r="I2857" s="24">
        <v>225.2</v>
      </c>
      <c r="J2857" s="24">
        <v>168</v>
      </c>
      <c r="K2857" s="24">
        <v>25</v>
      </c>
      <c r="L2857" s="24">
        <v>12</v>
      </c>
      <c r="M2857" s="24">
        <v>6</v>
      </c>
      <c r="N2857" s="24">
        <v>3</v>
      </c>
      <c r="O2857" s="24">
        <v>1.6</v>
      </c>
      <c r="P2857" s="24">
        <v>2</v>
      </c>
      <c r="Q2857" s="24">
        <v>6</v>
      </c>
      <c r="R2857" s="24">
        <v>1.6</v>
      </c>
      <c r="X2857" s="24">
        <f t="shared" si="108"/>
        <v>225.2</v>
      </c>
      <c r="Y2857" s="8">
        <f t="shared" si="109"/>
        <v>0</v>
      </c>
      <c r="Z2857" s="4"/>
    </row>
    <row r="2858" spans="1:26" x14ac:dyDescent="0.25">
      <c r="A2858" s="34">
        <v>46</v>
      </c>
      <c r="B2858" s="31">
        <v>49</v>
      </c>
      <c r="C2858" s="4" t="s">
        <v>5332</v>
      </c>
      <c r="D2858" s="4" t="s">
        <v>5328</v>
      </c>
      <c r="E2858" s="4" t="s">
        <v>5251</v>
      </c>
      <c r="F2858" s="4" t="s">
        <v>4986</v>
      </c>
      <c r="G2858" s="4" t="s">
        <v>5333</v>
      </c>
      <c r="H2858" s="4" t="s">
        <v>103</v>
      </c>
      <c r="I2858" s="24">
        <v>49.9</v>
      </c>
      <c r="J2858" s="24">
        <v>33.5</v>
      </c>
      <c r="N2858" s="24">
        <v>8</v>
      </c>
      <c r="O2858" s="24">
        <v>3.4</v>
      </c>
      <c r="R2858" s="24">
        <v>5</v>
      </c>
      <c r="X2858" s="24">
        <f t="shared" si="108"/>
        <v>49.9</v>
      </c>
      <c r="Y2858" s="8">
        <f t="shared" si="109"/>
        <v>0</v>
      </c>
      <c r="Z2858" s="4"/>
    </row>
    <row r="2859" spans="1:26" x14ac:dyDescent="0.25">
      <c r="A2859" s="34">
        <v>1</v>
      </c>
      <c r="B2859" s="31">
        <v>1</v>
      </c>
      <c r="C2859" s="4" t="s">
        <v>5250</v>
      </c>
      <c r="D2859" s="4" t="s">
        <v>5250</v>
      </c>
      <c r="E2859" s="4" t="s">
        <v>5251</v>
      </c>
      <c r="F2859" s="4" t="s">
        <v>4986</v>
      </c>
      <c r="G2859" s="4" t="s">
        <v>5252</v>
      </c>
      <c r="H2859" s="4" t="s">
        <v>300</v>
      </c>
      <c r="I2859" s="24">
        <v>109.8</v>
      </c>
      <c r="J2859" s="24">
        <v>80.7</v>
      </c>
      <c r="K2859" s="24">
        <v>16</v>
      </c>
      <c r="M2859" s="24">
        <v>2.5</v>
      </c>
      <c r="N2859" s="24">
        <v>2.5</v>
      </c>
      <c r="O2859" s="24">
        <v>2</v>
      </c>
      <c r="R2859" s="24">
        <v>5.2</v>
      </c>
      <c r="S2859" s="24">
        <v>0.9</v>
      </c>
      <c r="X2859" s="24">
        <f t="shared" si="108"/>
        <v>109.80000000000001</v>
      </c>
      <c r="Y2859" s="8">
        <f t="shared" si="109"/>
        <v>0</v>
      </c>
      <c r="Z2859" s="4"/>
    </row>
    <row r="2860" spans="1:26" x14ac:dyDescent="0.25">
      <c r="A2860" s="34">
        <v>11</v>
      </c>
      <c r="B2860" s="31">
        <v>11</v>
      </c>
      <c r="C2860" s="4" t="s">
        <v>5267</v>
      </c>
      <c r="D2860" s="4" t="s">
        <v>5037</v>
      </c>
      <c r="E2860" s="4" t="s">
        <v>5251</v>
      </c>
      <c r="F2860" s="4" t="s">
        <v>4986</v>
      </c>
      <c r="G2860" s="4" t="s">
        <v>435</v>
      </c>
      <c r="H2860" s="4" t="s">
        <v>471</v>
      </c>
      <c r="I2860" s="24">
        <v>77</v>
      </c>
      <c r="J2860" s="24">
        <v>39.9</v>
      </c>
      <c r="K2860" s="24">
        <v>11.6</v>
      </c>
      <c r="M2860" s="24">
        <v>7</v>
      </c>
      <c r="N2860" s="24">
        <v>2.5</v>
      </c>
      <c r="T2860" s="24">
        <v>16</v>
      </c>
      <c r="X2860" s="24">
        <f t="shared" si="108"/>
        <v>77</v>
      </c>
      <c r="Y2860" s="8">
        <f t="shared" si="109"/>
        <v>0</v>
      </c>
      <c r="Z2860" s="4"/>
    </row>
    <row r="2861" spans="1:26" x14ac:dyDescent="0.25">
      <c r="A2861" s="34">
        <v>31</v>
      </c>
      <c r="B2861" s="31">
        <v>33</v>
      </c>
      <c r="C2861" s="4" t="s">
        <v>5305</v>
      </c>
      <c r="D2861" s="4" t="s">
        <v>5305</v>
      </c>
      <c r="E2861" s="4" t="s">
        <v>5251</v>
      </c>
      <c r="F2861" s="4" t="s">
        <v>4986</v>
      </c>
      <c r="G2861" s="4" t="s">
        <v>1703</v>
      </c>
      <c r="H2861" s="4" t="s">
        <v>277</v>
      </c>
      <c r="I2861" s="24">
        <v>470</v>
      </c>
      <c r="J2861" s="24">
        <v>260.8</v>
      </c>
      <c r="K2861" s="24">
        <v>6</v>
      </c>
      <c r="O2861" s="24">
        <v>2</v>
      </c>
      <c r="P2861" s="24">
        <v>1.5</v>
      </c>
      <c r="R2861" s="24">
        <v>0.5</v>
      </c>
      <c r="S2861" s="24">
        <v>0.5</v>
      </c>
      <c r="T2861" s="24">
        <v>194.7</v>
      </c>
      <c r="W2861" s="24">
        <v>4</v>
      </c>
      <c r="X2861" s="24">
        <f t="shared" si="108"/>
        <v>470</v>
      </c>
      <c r="Y2861" s="8">
        <f t="shared" si="109"/>
        <v>0</v>
      </c>
      <c r="Z2861" s="4"/>
    </row>
    <row r="2862" spans="1:26" x14ac:dyDescent="0.25">
      <c r="A2862" s="34">
        <v>44</v>
      </c>
      <c r="B2862" s="31">
        <v>47</v>
      </c>
      <c r="C2862" s="4" t="s">
        <v>5327</v>
      </c>
      <c r="D2862" s="4" t="s">
        <v>5328</v>
      </c>
      <c r="E2862" s="4" t="s">
        <v>5251</v>
      </c>
      <c r="F2862" s="4" t="s">
        <v>4986</v>
      </c>
      <c r="G2862" s="4" t="s">
        <v>5329</v>
      </c>
      <c r="H2862" s="4"/>
      <c r="I2862" s="24">
        <v>95.9</v>
      </c>
      <c r="J2862" s="24">
        <v>34.5</v>
      </c>
      <c r="K2862" s="24">
        <v>51.2</v>
      </c>
      <c r="M2862" s="24">
        <v>1</v>
      </c>
      <c r="N2862" s="24">
        <v>2</v>
      </c>
      <c r="O2862" s="24">
        <v>1.5</v>
      </c>
      <c r="Q2862" s="24">
        <v>2.5</v>
      </c>
      <c r="R2862" s="24">
        <v>3.2</v>
      </c>
      <c r="X2862" s="24">
        <f t="shared" si="108"/>
        <v>95.9</v>
      </c>
      <c r="Y2862" s="8">
        <f t="shared" si="109"/>
        <v>0</v>
      </c>
      <c r="Z2862" s="4"/>
    </row>
    <row r="2863" spans="1:26" x14ac:dyDescent="0.25">
      <c r="A2863" s="34">
        <v>16</v>
      </c>
      <c r="B2863" s="31">
        <v>16</v>
      </c>
      <c r="C2863" s="4" t="s">
        <v>5275</v>
      </c>
      <c r="D2863" s="4" t="s">
        <v>5275</v>
      </c>
      <c r="E2863" s="4" t="s">
        <v>5251</v>
      </c>
      <c r="F2863" s="4" t="s">
        <v>4986</v>
      </c>
      <c r="G2863" s="4" t="s">
        <v>5276</v>
      </c>
      <c r="H2863" s="4" t="s">
        <v>176</v>
      </c>
      <c r="I2863" s="24">
        <v>1537.2</v>
      </c>
      <c r="J2863" s="24">
        <v>141.80000000000001</v>
      </c>
      <c r="K2863" s="24">
        <v>13.1</v>
      </c>
      <c r="L2863" s="24">
        <v>10</v>
      </c>
      <c r="M2863" s="24">
        <v>4</v>
      </c>
      <c r="N2863" s="24">
        <v>3.5</v>
      </c>
      <c r="O2863" s="24">
        <v>2.5</v>
      </c>
      <c r="R2863" s="24">
        <v>10</v>
      </c>
      <c r="T2863" s="24">
        <v>1352.3</v>
      </c>
      <c r="X2863" s="24">
        <f t="shared" si="108"/>
        <v>1537.2</v>
      </c>
      <c r="Y2863" s="8">
        <f t="shared" si="109"/>
        <v>0</v>
      </c>
      <c r="Z2863" s="4"/>
    </row>
    <row r="2864" spans="1:26" x14ac:dyDescent="0.25">
      <c r="A2864" s="34">
        <v>38</v>
      </c>
      <c r="B2864" s="31">
        <v>40</v>
      </c>
      <c r="C2864" s="4" t="s">
        <v>5116</v>
      </c>
      <c r="D2864" s="4" t="s">
        <v>2163</v>
      </c>
      <c r="E2864" s="4" t="s">
        <v>5251</v>
      </c>
      <c r="F2864" s="4" t="s">
        <v>4986</v>
      </c>
      <c r="G2864" s="4" t="s">
        <v>5314</v>
      </c>
      <c r="H2864" s="4" t="s">
        <v>176</v>
      </c>
      <c r="I2864" s="24">
        <v>78.3</v>
      </c>
      <c r="J2864" s="24">
        <v>53.9</v>
      </c>
      <c r="K2864" s="24">
        <v>5.4</v>
      </c>
      <c r="M2864" s="24">
        <v>1</v>
      </c>
      <c r="N2864" s="24">
        <v>6</v>
      </c>
      <c r="O2864" s="24">
        <v>2</v>
      </c>
      <c r="T2864" s="24">
        <v>10</v>
      </c>
      <c r="X2864" s="24">
        <f t="shared" si="108"/>
        <v>78.3</v>
      </c>
      <c r="Y2864" s="8">
        <f t="shared" si="109"/>
        <v>0</v>
      </c>
      <c r="Z2864" s="4"/>
    </row>
    <row r="2865" spans="1:26" x14ac:dyDescent="0.25">
      <c r="A2865" s="34">
        <v>37</v>
      </c>
      <c r="B2865" s="31">
        <v>39</v>
      </c>
      <c r="C2865" s="4" t="s">
        <v>2857</v>
      </c>
      <c r="D2865" s="4" t="s">
        <v>2163</v>
      </c>
      <c r="E2865" s="4" t="s">
        <v>5251</v>
      </c>
      <c r="F2865" s="4" t="s">
        <v>4986</v>
      </c>
      <c r="G2865" s="4" t="s">
        <v>5313</v>
      </c>
      <c r="H2865" s="4" t="s">
        <v>391</v>
      </c>
      <c r="I2865" s="24">
        <v>198</v>
      </c>
      <c r="J2865" s="24">
        <v>61.1</v>
      </c>
      <c r="K2865" s="24">
        <v>0.5</v>
      </c>
      <c r="L2865" s="24">
        <v>133.69999999999999</v>
      </c>
      <c r="M2865" s="24">
        <v>2.7</v>
      </c>
      <c r="X2865" s="24">
        <f t="shared" si="108"/>
        <v>197.99999999999997</v>
      </c>
      <c r="Y2865" s="8">
        <f t="shared" si="109"/>
        <v>0</v>
      </c>
      <c r="Z2865" s="4"/>
    </row>
    <row r="2866" spans="1:26" x14ac:dyDescent="0.25">
      <c r="A2866" s="34">
        <v>63</v>
      </c>
      <c r="B2866" s="31">
        <v>68</v>
      </c>
      <c r="C2866" s="4" t="s">
        <v>5363</v>
      </c>
      <c r="D2866" s="4" t="s">
        <v>5364</v>
      </c>
      <c r="E2866" s="4" t="s">
        <v>5251</v>
      </c>
      <c r="F2866" s="4" t="s">
        <v>4986</v>
      </c>
      <c r="G2866" s="4" t="s">
        <v>5365</v>
      </c>
      <c r="H2866" s="4" t="s">
        <v>283</v>
      </c>
      <c r="I2866" s="24">
        <v>146.80000000000001</v>
      </c>
      <c r="J2866" s="24">
        <v>135.19999999999999</v>
      </c>
      <c r="L2866" s="24">
        <v>4.5</v>
      </c>
      <c r="M2866" s="24">
        <v>2</v>
      </c>
      <c r="N2866" s="24">
        <v>2</v>
      </c>
      <c r="O2866" s="24">
        <v>1</v>
      </c>
      <c r="P2866" s="24">
        <v>0.1</v>
      </c>
      <c r="R2866" s="24">
        <v>2</v>
      </c>
      <c r="X2866" s="24">
        <f t="shared" si="108"/>
        <v>146.79999999999998</v>
      </c>
      <c r="Y2866" s="8">
        <f t="shared" si="109"/>
        <v>0</v>
      </c>
      <c r="Z2866" s="4"/>
    </row>
    <row r="2867" spans="1:26" x14ac:dyDescent="0.25">
      <c r="A2867" s="34">
        <v>49</v>
      </c>
      <c r="B2867" s="31">
        <v>53</v>
      </c>
      <c r="C2867" s="4" t="s">
        <v>5338</v>
      </c>
      <c r="D2867" s="4" t="s">
        <v>5335</v>
      </c>
      <c r="E2867" s="4" t="s">
        <v>5251</v>
      </c>
      <c r="F2867" s="4" t="s">
        <v>4986</v>
      </c>
      <c r="G2867" s="4" t="s">
        <v>5339</v>
      </c>
      <c r="H2867" s="4" t="s">
        <v>429</v>
      </c>
      <c r="I2867" s="24">
        <v>120.6</v>
      </c>
      <c r="J2867" s="24">
        <v>80.8</v>
      </c>
      <c r="K2867" s="24">
        <v>10</v>
      </c>
      <c r="M2867" s="24">
        <v>2.9</v>
      </c>
      <c r="N2867" s="24">
        <v>3</v>
      </c>
      <c r="O2867" s="24">
        <v>1.6</v>
      </c>
      <c r="P2867" s="24">
        <v>10.8</v>
      </c>
      <c r="T2867" s="24">
        <v>11.5</v>
      </c>
      <c r="X2867" s="24">
        <f t="shared" si="108"/>
        <v>120.6</v>
      </c>
      <c r="Y2867" s="8">
        <f t="shared" si="109"/>
        <v>0</v>
      </c>
      <c r="Z2867" s="4"/>
    </row>
    <row r="2868" spans="1:26" x14ac:dyDescent="0.25">
      <c r="A2868" s="34">
        <v>50</v>
      </c>
      <c r="B2868" s="31">
        <v>54</v>
      </c>
      <c r="C2868" s="4" t="s">
        <v>5340</v>
      </c>
      <c r="D2868" s="4" t="s">
        <v>5335</v>
      </c>
      <c r="E2868" s="4" t="s">
        <v>5251</v>
      </c>
      <c r="F2868" s="4" t="s">
        <v>4986</v>
      </c>
      <c r="G2868" s="4" t="s">
        <v>5339</v>
      </c>
      <c r="H2868" s="4" t="s">
        <v>429</v>
      </c>
      <c r="I2868" s="24">
        <v>148.80000000000001</v>
      </c>
      <c r="J2868" s="24">
        <v>45</v>
      </c>
      <c r="K2868" s="24">
        <v>6.5</v>
      </c>
      <c r="L2868" s="24">
        <v>22.7</v>
      </c>
      <c r="M2868" s="24">
        <v>2</v>
      </c>
      <c r="N2868" s="24">
        <v>3</v>
      </c>
      <c r="O2868" s="24">
        <v>1.5</v>
      </c>
      <c r="R2868" s="24">
        <v>1.5</v>
      </c>
      <c r="T2868" s="24">
        <v>66.599999999999994</v>
      </c>
      <c r="X2868" s="24">
        <f t="shared" si="108"/>
        <v>148.80000000000001</v>
      </c>
      <c r="Y2868" s="8">
        <f t="shared" si="109"/>
        <v>0</v>
      </c>
      <c r="Z2868" s="4"/>
    </row>
    <row r="2869" spans="1:26" x14ac:dyDescent="0.25">
      <c r="A2869" s="34">
        <v>45</v>
      </c>
      <c r="B2869" s="31">
        <v>48</v>
      </c>
      <c r="C2869" s="4" t="s">
        <v>5330</v>
      </c>
      <c r="D2869" s="4" t="s">
        <v>5328</v>
      </c>
      <c r="E2869" s="4" t="s">
        <v>5251</v>
      </c>
      <c r="F2869" s="4" t="s">
        <v>4986</v>
      </c>
      <c r="G2869" s="4" t="s">
        <v>5331</v>
      </c>
      <c r="H2869" s="4" t="s">
        <v>471</v>
      </c>
      <c r="I2869" s="24">
        <v>92.4</v>
      </c>
      <c r="J2869" s="24">
        <v>69</v>
      </c>
      <c r="K2869" s="24">
        <v>5</v>
      </c>
      <c r="L2869" s="24">
        <v>3.5</v>
      </c>
      <c r="M2869" s="24">
        <v>3</v>
      </c>
      <c r="N2869" s="24">
        <v>4</v>
      </c>
      <c r="O2869" s="24">
        <v>2.5</v>
      </c>
      <c r="P2869" s="24">
        <v>1</v>
      </c>
      <c r="Q2869" s="24">
        <v>4.4000000000000004</v>
      </c>
      <c r="X2869" s="24">
        <f t="shared" si="108"/>
        <v>92.4</v>
      </c>
      <c r="Y2869" s="8">
        <f t="shared" si="109"/>
        <v>0</v>
      </c>
      <c r="Z2869" s="4"/>
    </row>
    <row r="2870" spans="1:26" x14ac:dyDescent="0.25">
      <c r="A2870" s="34">
        <v>58</v>
      </c>
      <c r="B2870" s="31">
        <v>62</v>
      </c>
      <c r="C2870" s="4" t="s">
        <v>5353</v>
      </c>
      <c r="D2870" s="4" t="s">
        <v>5348</v>
      </c>
      <c r="E2870" s="4" t="s">
        <v>5251</v>
      </c>
      <c r="F2870" s="4" t="s">
        <v>4986</v>
      </c>
      <c r="G2870" s="4" t="s">
        <v>5354</v>
      </c>
      <c r="H2870" s="4"/>
      <c r="I2870" s="24">
        <v>402.8</v>
      </c>
      <c r="J2870" s="24">
        <v>225.2</v>
      </c>
      <c r="K2870" s="24">
        <v>1.7</v>
      </c>
      <c r="L2870" s="24">
        <v>3</v>
      </c>
      <c r="M2870" s="24">
        <v>4.5</v>
      </c>
      <c r="N2870" s="24">
        <v>1</v>
      </c>
      <c r="O2870" s="24">
        <v>1.5</v>
      </c>
      <c r="Q2870" s="24">
        <v>3</v>
      </c>
      <c r="R2870" s="24">
        <v>1.6</v>
      </c>
      <c r="T2870" s="24">
        <v>161.30000000000001</v>
      </c>
      <c r="X2870" s="24">
        <f t="shared" si="108"/>
        <v>402.79999999999995</v>
      </c>
      <c r="Y2870" s="8">
        <f t="shared" si="109"/>
        <v>0</v>
      </c>
      <c r="Z2870" s="4"/>
    </row>
    <row r="2871" spans="1:26" x14ac:dyDescent="0.25">
      <c r="A2871" s="34">
        <v>27</v>
      </c>
      <c r="B2871" s="31">
        <v>29</v>
      </c>
      <c r="C2871" s="4" t="s">
        <v>5299</v>
      </c>
      <c r="D2871" s="4" t="s">
        <v>5295</v>
      </c>
      <c r="E2871" s="4" t="s">
        <v>5251</v>
      </c>
      <c r="F2871" s="4" t="s">
        <v>4986</v>
      </c>
      <c r="G2871" s="4" t="s">
        <v>988</v>
      </c>
      <c r="H2871" s="4" t="s">
        <v>19</v>
      </c>
      <c r="I2871" s="24">
        <v>108</v>
      </c>
      <c r="J2871" s="24">
        <v>65.3</v>
      </c>
      <c r="K2871" s="24">
        <v>11</v>
      </c>
      <c r="N2871" s="24">
        <v>2.5</v>
      </c>
      <c r="O2871" s="24">
        <v>2.6</v>
      </c>
      <c r="Q2871" s="24">
        <v>3</v>
      </c>
      <c r="R2871" s="24">
        <v>2</v>
      </c>
      <c r="T2871" s="24">
        <v>21.6</v>
      </c>
      <c r="X2871" s="24">
        <f t="shared" si="108"/>
        <v>108</v>
      </c>
      <c r="Y2871" s="8">
        <f t="shared" si="109"/>
        <v>0</v>
      </c>
      <c r="Z2871" s="4"/>
    </row>
    <row r="2872" spans="1:26" x14ac:dyDescent="0.25">
      <c r="A2872" s="34">
        <v>6</v>
      </c>
      <c r="B2872" s="31">
        <v>6</v>
      </c>
      <c r="C2872" s="4" t="s">
        <v>5260</v>
      </c>
      <c r="D2872" s="4" t="s">
        <v>5250</v>
      </c>
      <c r="E2872" s="4" t="s">
        <v>5251</v>
      </c>
      <c r="F2872" s="4" t="s">
        <v>4986</v>
      </c>
      <c r="G2872" s="4" t="s">
        <v>5261</v>
      </c>
      <c r="H2872" s="4" t="s">
        <v>245</v>
      </c>
      <c r="I2872" s="24">
        <v>68.8</v>
      </c>
      <c r="J2872" s="24">
        <v>37.200000000000003</v>
      </c>
      <c r="M2872" s="24">
        <v>2</v>
      </c>
      <c r="N2872" s="24">
        <v>3</v>
      </c>
      <c r="O2872" s="24">
        <v>1.5</v>
      </c>
      <c r="Q2872" s="24">
        <v>2</v>
      </c>
      <c r="R2872" s="24">
        <v>1.5</v>
      </c>
      <c r="T2872" s="24">
        <v>21.6</v>
      </c>
      <c r="X2872" s="24">
        <f t="shared" si="108"/>
        <v>68.800000000000011</v>
      </c>
      <c r="Y2872" s="8">
        <f t="shared" si="109"/>
        <v>0</v>
      </c>
      <c r="Z2872" s="4"/>
    </row>
    <row r="2873" spans="1:26" x14ac:dyDescent="0.25">
      <c r="A2873" s="34">
        <v>66</v>
      </c>
      <c r="B2873" s="31">
        <v>50</v>
      </c>
      <c r="C2873" s="4" t="s">
        <v>5328</v>
      </c>
      <c r="D2873" s="4" t="s">
        <v>5328</v>
      </c>
      <c r="E2873" s="4" t="s">
        <v>5251</v>
      </c>
      <c r="F2873" s="4" t="s">
        <v>4986</v>
      </c>
      <c r="G2873" s="4" t="s">
        <v>5370</v>
      </c>
      <c r="H2873" s="4" t="s">
        <v>5371</v>
      </c>
      <c r="I2873" s="24">
        <v>307.60000000000002</v>
      </c>
      <c r="J2873" s="24">
        <v>273.60000000000002</v>
      </c>
      <c r="M2873" s="24">
        <v>15</v>
      </c>
      <c r="N2873" s="24">
        <v>15</v>
      </c>
      <c r="O2873" s="24">
        <v>2</v>
      </c>
      <c r="S2873" s="24">
        <v>2</v>
      </c>
      <c r="X2873" s="24">
        <f t="shared" si="108"/>
        <v>307.60000000000002</v>
      </c>
      <c r="Y2873" s="8">
        <f t="shared" si="109"/>
        <v>0</v>
      </c>
      <c r="Z2873" s="4"/>
    </row>
    <row r="2874" spans="1:26" x14ac:dyDescent="0.25">
      <c r="A2874" s="34">
        <v>9</v>
      </c>
      <c r="B2874" s="31">
        <v>9</v>
      </c>
      <c r="C2874" s="4" t="s">
        <v>5265</v>
      </c>
      <c r="D2874" s="4" t="s">
        <v>5037</v>
      </c>
      <c r="E2874" s="4" t="s">
        <v>5251</v>
      </c>
      <c r="F2874" s="4" t="s">
        <v>4986</v>
      </c>
      <c r="G2874" s="4" t="s">
        <v>5266</v>
      </c>
      <c r="H2874" s="4" t="s">
        <v>656</v>
      </c>
      <c r="I2874" s="24">
        <v>72</v>
      </c>
      <c r="J2874" s="24">
        <v>50.6</v>
      </c>
      <c r="K2874" s="24">
        <v>8.4</v>
      </c>
      <c r="N2874" s="24">
        <v>6</v>
      </c>
      <c r="O2874" s="24">
        <v>7</v>
      </c>
      <c r="X2874" s="24">
        <f t="shared" si="108"/>
        <v>72</v>
      </c>
      <c r="Y2874" s="8">
        <f t="shared" si="109"/>
        <v>0</v>
      </c>
      <c r="Z2874" s="4"/>
    </row>
    <row r="2875" spans="1:26" x14ac:dyDescent="0.25">
      <c r="A2875" s="34">
        <v>53</v>
      </c>
      <c r="B2875" s="31">
        <v>57</v>
      </c>
      <c r="C2875" s="4" t="s">
        <v>2687</v>
      </c>
      <c r="D2875" s="4" t="s">
        <v>2687</v>
      </c>
      <c r="E2875" s="4" t="s">
        <v>5251</v>
      </c>
      <c r="F2875" s="4" t="s">
        <v>4986</v>
      </c>
      <c r="G2875" s="4" t="s">
        <v>5344</v>
      </c>
      <c r="H2875" s="4" t="s">
        <v>245</v>
      </c>
      <c r="I2875" s="24">
        <v>87.4</v>
      </c>
      <c r="J2875" s="24">
        <v>68.8</v>
      </c>
      <c r="K2875" s="24">
        <v>13.1</v>
      </c>
      <c r="M2875" s="24">
        <v>1.6</v>
      </c>
      <c r="N2875" s="24">
        <v>1.9</v>
      </c>
      <c r="O2875" s="24">
        <v>1.5</v>
      </c>
      <c r="P2875" s="24">
        <v>0.5</v>
      </c>
      <c r="X2875" s="24">
        <f t="shared" si="108"/>
        <v>87.399999999999991</v>
      </c>
      <c r="Y2875" s="8">
        <f t="shared" si="109"/>
        <v>0</v>
      </c>
      <c r="Z2875" s="4"/>
    </row>
    <row r="2876" spans="1:26" x14ac:dyDescent="0.25">
      <c r="A2876" s="34">
        <v>2</v>
      </c>
      <c r="B2876" s="31">
        <v>2</v>
      </c>
      <c r="C2876" s="4" t="s">
        <v>5253</v>
      </c>
      <c r="D2876" s="4" t="s">
        <v>5250</v>
      </c>
      <c r="E2876" s="4" t="s">
        <v>5251</v>
      </c>
      <c r="F2876" s="4" t="s">
        <v>4986</v>
      </c>
      <c r="G2876" s="4" t="s">
        <v>5254</v>
      </c>
      <c r="H2876" s="4" t="s">
        <v>13</v>
      </c>
      <c r="I2876" s="24">
        <v>152</v>
      </c>
      <c r="J2876" s="24">
        <v>116.4</v>
      </c>
      <c r="K2876" s="24">
        <v>7</v>
      </c>
      <c r="M2876" s="24">
        <v>2.5</v>
      </c>
      <c r="O2876" s="24">
        <v>2</v>
      </c>
      <c r="P2876" s="24">
        <v>1</v>
      </c>
      <c r="R2876" s="24">
        <v>1.8</v>
      </c>
      <c r="T2876" s="24">
        <v>21.3</v>
      </c>
      <c r="X2876" s="24">
        <f t="shared" si="108"/>
        <v>152.00000000000003</v>
      </c>
      <c r="Y2876" s="8">
        <f t="shared" si="109"/>
        <v>0</v>
      </c>
      <c r="Z2876" s="4"/>
    </row>
    <row r="2877" spans="1:26" x14ac:dyDescent="0.25">
      <c r="A2877" s="34">
        <v>5</v>
      </c>
      <c r="B2877" s="31">
        <v>5</v>
      </c>
      <c r="C2877" s="4" t="s">
        <v>5259</v>
      </c>
      <c r="D2877" s="4" t="s">
        <v>5250</v>
      </c>
      <c r="E2877" s="4" t="s">
        <v>5251</v>
      </c>
      <c r="F2877" s="4" t="s">
        <v>4986</v>
      </c>
      <c r="G2877" s="4" t="s">
        <v>5254</v>
      </c>
      <c r="H2877" s="4" t="s">
        <v>13</v>
      </c>
      <c r="I2877" s="24">
        <v>154.6</v>
      </c>
      <c r="J2877" s="24">
        <v>42.6</v>
      </c>
      <c r="K2877" s="24">
        <v>26.2</v>
      </c>
      <c r="L2877" s="24">
        <v>2.2000000000000002</v>
      </c>
      <c r="M2877" s="24">
        <v>3</v>
      </c>
      <c r="N2877" s="24">
        <v>4</v>
      </c>
      <c r="O2877" s="24">
        <v>2.6</v>
      </c>
      <c r="Q2877" s="24">
        <v>2</v>
      </c>
      <c r="R2877" s="24">
        <v>1.8</v>
      </c>
      <c r="T2877" s="24">
        <v>68.8</v>
      </c>
      <c r="X2877" s="24">
        <f t="shared" si="108"/>
        <v>153.19999999999999</v>
      </c>
      <c r="Y2877" s="8">
        <f t="shared" si="109"/>
        <v>1.4000000000000057</v>
      </c>
      <c r="Z2877" s="4"/>
    </row>
    <row r="2878" spans="1:26" x14ac:dyDescent="0.25">
      <c r="A2878" s="34">
        <v>61</v>
      </c>
      <c r="B2878" s="31">
        <v>65</v>
      </c>
      <c r="C2878" s="4" t="s">
        <v>5359</v>
      </c>
      <c r="D2878" s="4" t="s">
        <v>5348</v>
      </c>
      <c r="E2878" s="4" t="s">
        <v>5251</v>
      </c>
      <c r="F2878" s="4" t="s">
        <v>4986</v>
      </c>
      <c r="G2878" s="4" t="s">
        <v>5360</v>
      </c>
      <c r="H2878" s="4" t="s">
        <v>213</v>
      </c>
      <c r="I2878" s="24">
        <v>153.19999999999999</v>
      </c>
      <c r="J2878" s="24">
        <v>143.69999999999999</v>
      </c>
      <c r="K2878" s="24">
        <v>6.5</v>
      </c>
      <c r="N2878" s="24">
        <v>1</v>
      </c>
      <c r="O2878" s="24">
        <v>1</v>
      </c>
      <c r="Q2878" s="24">
        <v>1</v>
      </c>
      <c r="X2878" s="24">
        <f t="shared" si="108"/>
        <v>153.19999999999999</v>
      </c>
      <c r="Y2878" s="8">
        <f t="shared" si="109"/>
        <v>0</v>
      </c>
      <c r="Z2878" s="4"/>
    </row>
    <row r="2879" spans="1:26" x14ac:dyDescent="0.25">
      <c r="A2879" s="34">
        <v>32</v>
      </c>
      <c r="B2879" s="31">
        <v>34</v>
      </c>
      <c r="C2879" s="4" t="s">
        <v>5306</v>
      </c>
      <c r="D2879" s="4" t="s">
        <v>5305</v>
      </c>
      <c r="E2879" s="4" t="s">
        <v>5251</v>
      </c>
      <c r="F2879" s="4" t="s">
        <v>4986</v>
      </c>
      <c r="G2879" s="4" t="s">
        <v>5307</v>
      </c>
      <c r="H2879" s="4" t="s">
        <v>292</v>
      </c>
      <c r="I2879" s="24">
        <v>307.7</v>
      </c>
      <c r="J2879" s="24">
        <v>109.7</v>
      </c>
      <c r="K2879" s="24">
        <v>29.4</v>
      </c>
      <c r="L2879" s="24">
        <v>20.5</v>
      </c>
      <c r="N2879" s="24">
        <v>3.3</v>
      </c>
      <c r="O2879" s="24">
        <v>3</v>
      </c>
      <c r="T2879" s="24">
        <v>141.80000000000001</v>
      </c>
      <c r="X2879" s="24">
        <f t="shared" si="108"/>
        <v>307.70000000000005</v>
      </c>
      <c r="Y2879" s="8">
        <f t="shared" si="109"/>
        <v>0</v>
      </c>
      <c r="Z2879" s="4"/>
    </row>
    <row r="2880" spans="1:26" x14ac:dyDescent="0.25">
      <c r="A2880" s="34">
        <v>55</v>
      </c>
      <c r="B2880" s="31">
        <v>59</v>
      </c>
      <c r="C2880" s="4" t="s">
        <v>5347</v>
      </c>
      <c r="D2880" s="4" t="s">
        <v>5348</v>
      </c>
      <c r="E2880" s="4" t="s">
        <v>5251</v>
      </c>
      <c r="F2880" s="4" t="s">
        <v>4986</v>
      </c>
      <c r="G2880" s="4" t="s">
        <v>5349</v>
      </c>
      <c r="H2880" s="4" t="s">
        <v>19</v>
      </c>
      <c r="I2880" s="24">
        <v>92.4</v>
      </c>
      <c r="J2880" s="24">
        <v>68.5</v>
      </c>
      <c r="K2880" s="24">
        <v>10.5</v>
      </c>
      <c r="L2880" s="24">
        <v>2.6</v>
      </c>
      <c r="M2880" s="24">
        <v>2.5</v>
      </c>
      <c r="N2880" s="24">
        <v>2.5</v>
      </c>
      <c r="O2880" s="24">
        <v>1.5</v>
      </c>
      <c r="Q2880" s="24">
        <v>2.6</v>
      </c>
      <c r="R2880" s="24">
        <v>2.2999999999999998</v>
      </c>
      <c r="X2880" s="24">
        <f t="shared" si="108"/>
        <v>92.999999999999986</v>
      </c>
      <c r="Y2880" s="8">
        <f t="shared" si="109"/>
        <v>-0.5999999999999801</v>
      </c>
      <c r="Z2880" s="4"/>
    </row>
    <row r="2881" spans="1:26" x14ac:dyDescent="0.25">
      <c r="A2881" s="34">
        <v>48</v>
      </c>
      <c r="B2881" s="31">
        <v>52</v>
      </c>
      <c r="C2881" s="4" t="s">
        <v>5336</v>
      </c>
      <c r="D2881" s="4" t="s">
        <v>5335</v>
      </c>
      <c r="E2881" s="4" t="s">
        <v>5251</v>
      </c>
      <c r="F2881" s="4" t="s">
        <v>4986</v>
      </c>
      <c r="G2881" s="4" t="s">
        <v>5337</v>
      </c>
      <c r="H2881" s="4" t="s">
        <v>758</v>
      </c>
      <c r="I2881" s="24">
        <v>296.2</v>
      </c>
      <c r="J2881" s="24">
        <v>150.19999999999999</v>
      </c>
      <c r="L2881" s="24">
        <v>78.400000000000006</v>
      </c>
      <c r="M2881" s="24">
        <v>1.3</v>
      </c>
      <c r="N2881" s="24">
        <v>3.2</v>
      </c>
      <c r="O2881" s="24">
        <v>1.5</v>
      </c>
      <c r="R2881" s="24">
        <v>2</v>
      </c>
      <c r="T2881" s="24">
        <v>59.6</v>
      </c>
      <c r="X2881" s="24">
        <f t="shared" si="108"/>
        <v>296.2</v>
      </c>
      <c r="Y2881" s="8">
        <f t="shared" si="109"/>
        <v>0</v>
      </c>
      <c r="Z2881" s="4"/>
    </row>
    <row r="2882" spans="1:26" x14ac:dyDescent="0.25">
      <c r="A2882" s="34">
        <v>64</v>
      </c>
      <c r="B2882" s="31">
        <v>69</v>
      </c>
      <c r="C2882" s="4" t="s">
        <v>5366</v>
      </c>
      <c r="D2882" s="4" t="s">
        <v>2163</v>
      </c>
      <c r="E2882" s="4" t="s">
        <v>5251</v>
      </c>
      <c r="F2882" s="4" t="s">
        <v>4986</v>
      </c>
      <c r="G2882" s="4" t="s">
        <v>5367</v>
      </c>
      <c r="H2882" s="4" t="s">
        <v>237</v>
      </c>
      <c r="I2882" s="24">
        <v>80</v>
      </c>
      <c r="J2882" s="24">
        <v>53</v>
      </c>
      <c r="L2882" s="24">
        <v>12</v>
      </c>
      <c r="P2882" s="24">
        <v>2</v>
      </c>
      <c r="Q2882" s="24">
        <v>12</v>
      </c>
      <c r="R2882" s="24">
        <v>1</v>
      </c>
      <c r="X2882" s="24">
        <f t="shared" si="108"/>
        <v>80</v>
      </c>
      <c r="Y2882" s="8">
        <f t="shared" si="109"/>
        <v>0</v>
      </c>
      <c r="Z2882" s="4"/>
    </row>
    <row r="2883" spans="1:26" x14ac:dyDescent="0.25">
      <c r="A2883" s="34">
        <v>18</v>
      </c>
      <c r="B2883" s="31">
        <v>19</v>
      </c>
      <c r="C2883" s="4" t="s">
        <v>5281</v>
      </c>
      <c r="D2883" s="4" t="s">
        <v>5278</v>
      </c>
      <c r="E2883" s="4" t="s">
        <v>5251</v>
      </c>
      <c r="F2883" s="4" t="s">
        <v>4986</v>
      </c>
      <c r="G2883" s="4" t="s">
        <v>5282</v>
      </c>
      <c r="H2883" s="4" t="s">
        <v>5283</v>
      </c>
      <c r="I2883" s="24">
        <v>771</v>
      </c>
      <c r="J2883" s="24">
        <v>98.2</v>
      </c>
      <c r="K2883" s="24">
        <v>26.7</v>
      </c>
      <c r="N2883" s="24">
        <v>2</v>
      </c>
      <c r="O2883" s="24">
        <v>1.6</v>
      </c>
      <c r="T2883" s="24">
        <v>642.5</v>
      </c>
      <c r="X2883" s="24">
        <f t="shared" si="108"/>
        <v>771</v>
      </c>
      <c r="Y2883" s="8">
        <f t="shared" si="109"/>
        <v>0</v>
      </c>
      <c r="Z2883" s="4"/>
    </row>
    <row r="2884" spans="1:26" x14ac:dyDescent="0.25">
      <c r="A2884" s="34">
        <v>4</v>
      </c>
      <c r="B2884" s="31">
        <v>4</v>
      </c>
      <c r="C2884" s="4" t="s">
        <v>5257</v>
      </c>
      <c r="D2884" s="4" t="s">
        <v>5250</v>
      </c>
      <c r="E2884" s="4" t="s">
        <v>5251</v>
      </c>
      <c r="F2884" s="4" t="s">
        <v>4986</v>
      </c>
      <c r="G2884" s="4" t="s">
        <v>5258</v>
      </c>
      <c r="H2884" s="4" t="s">
        <v>2597</v>
      </c>
      <c r="I2884" s="24">
        <v>221.9</v>
      </c>
      <c r="J2884" s="24">
        <v>130.1</v>
      </c>
      <c r="K2884" s="24">
        <v>24.8</v>
      </c>
      <c r="L2884" s="24">
        <v>7.4</v>
      </c>
      <c r="M2884" s="24">
        <v>1</v>
      </c>
      <c r="N2884" s="24">
        <v>1</v>
      </c>
      <c r="O2884" s="24">
        <v>2</v>
      </c>
      <c r="R2884" s="24">
        <v>4.5999999999999996</v>
      </c>
      <c r="T2884" s="24">
        <v>51</v>
      </c>
      <c r="X2884" s="24">
        <f t="shared" si="108"/>
        <v>221.9</v>
      </c>
      <c r="Y2884" s="8">
        <f t="shared" si="109"/>
        <v>0</v>
      </c>
      <c r="Z2884" s="4"/>
    </row>
    <row r="2885" spans="1:26" x14ac:dyDescent="0.25">
      <c r="A2885" s="34">
        <v>30</v>
      </c>
      <c r="B2885" s="31">
        <v>32</v>
      </c>
      <c r="C2885" s="4" t="s">
        <v>5303</v>
      </c>
      <c r="D2885" s="4" t="s">
        <v>5295</v>
      </c>
      <c r="E2885" s="4" t="s">
        <v>5251</v>
      </c>
      <c r="F2885" s="4" t="s">
        <v>4986</v>
      </c>
      <c r="G2885" s="4" t="s">
        <v>5304</v>
      </c>
      <c r="H2885" s="4" t="s">
        <v>169</v>
      </c>
      <c r="I2885" s="24">
        <v>273.7</v>
      </c>
      <c r="J2885" s="24">
        <v>41.1</v>
      </c>
      <c r="K2885" s="24">
        <v>15</v>
      </c>
      <c r="L2885" s="24">
        <v>19.600000000000001</v>
      </c>
      <c r="M2885" s="24">
        <v>0.4</v>
      </c>
      <c r="N2885" s="24">
        <v>3.8</v>
      </c>
      <c r="O2885" s="24">
        <v>3.3</v>
      </c>
      <c r="P2885" s="24">
        <v>3</v>
      </c>
      <c r="R2885" s="24">
        <v>7.5</v>
      </c>
      <c r="T2885" s="24">
        <v>180</v>
      </c>
      <c r="X2885" s="24">
        <f t="shared" si="108"/>
        <v>273.7</v>
      </c>
      <c r="Y2885" s="8">
        <f t="shared" si="109"/>
        <v>0</v>
      </c>
      <c r="Z2885" s="4"/>
    </row>
    <row r="2886" spans="1:26" x14ac:dyDescent="0.25">
      <c r="A2886" s="34">
        <v>62</v>
      </c>
      <c r="B2886" s="31">
        <v>66</v>
      </c>
      <c r="C2886" s="4" t="s">
        <v>5348</v>
      </c>
      <c r="D2886" s="4" t="s">
        <v>5348</v>
      </c>
      <c r="E2886" s="4" t="s">
        <v>5251</v>
      </c>
      <c r="F2886" s="4" t="s">
        <v>4986</v>
      </c>
      <c r="G2886" s="4" t="s">
        <v>5361</v>
      </c>
      <c r="H2886" s="4" t="s">
        <v>5362</v>
      </c>
      <c r="I2886" s="24">
        <v>298.3</v>
      </c>
      <c r="J2886" s="24">
        <v>189</v>
      </c>
      <c r="M2886" s="24">
        <v>1.3</v>
      </c>
      <c r="N2886" s="24">
        <v>1.5</v>
      </c>
      <c r="O2886" s="24">
        <v>0.5</v>
      </c>
      <c r="R2886" s="24">
        <v>12</v>
      </c>
      <c r="T2886" s="24">
        <v>94</v>
      </c>
      <c r="X2886" s="24">
        <f t="shared" si="108"/>
        <v>298.3</v>
      </c>
      <c r="Y2886" s="8">
        <f t="shared" si="109"/>
        <v>0</v>
      </c>
      <c r="Z2886" s="4"/>
    </row>
    <row r="2887" spans="1:26" x14ac:dyDescent="0.25">
      <c r="A2887" s="34">
        <v>13</v>
      </c>
      <c r="B2887" s="31">
        <v>13</v>
      </c>
      <c r="C2887" s="4" t="s">
        <v>4455</v>
      </c>
      <c r="D2887" s="4" t="s">
        <v>5037</v>
      </c>
      <c r="E2887" s="4" t="s">
        <v>5251</v>
      </c>
      <c r="F2887" s="4" t="s">
        <v>4986</v>
      </c>
      <c r="G2887" s="4" t="s">
        <v>5271</v>
      </c>
      <c r="H2887" s="4" t="s">
        <v>2140</v>
      </c>
      <c r="I2887" s="24">
        <v>74</v>
      </c>
      <c r="J2887" s="24">
        <v>40</v>
      </c>
      <c r="K2887" s="24">
        <v>2</v>
      </c>
      <c r="M2887" s="24">
        <v>3</v>
      </c>
      <c r="N2887" s="24">
        <v>3</v>
      </c>
      <c r="O2887" s="24">
        <v>20</v>
      </c>
      <c r="T2887" s="24">
        <v>6</v>
      </c>
      <c r="X2887" s="24">
        <f t="shared" si="108"/>
        <v>74</v>
      </c>
      <c r="Y2887" s="8">
        <f t="shared" si="109"/>
        <v>0</v>
      </c>
      <c r="Z2887" s="4"/>
    </row>
    <row r="2888" spans="1:26" x14ac:dyDescent="0.25">
      <c r="A2888" s="34">
        <v>40</v>
      </c>
      <c r="B2888" s="31">
        <v>43</v>
      </c>
      <c r="C2888" s="4" t="s">
        <v>5317</v>
      </c>
      <c r="D2888" s="4" t="s">
        <v>2163</v>
      </c>
      <c r="E2888" s="4" t="s">
        <v>5251</v>
      </c>
      <c r="F2888" s="4" t="s">
        <v>4986</v>
      </c>
      <c r="G2888" s="4" t="s">
        <v>5318</v>
      </c>
      <c r="H2888" s="4" t="s">
        <v>321</v>
      </c>
      <c r="I2888" s="24">
        <v>360.2</v>
      </c>
      <c r="J2888" s="24">
        <v>177.7</v>
      </c>
      <c r="K2888" s="24">
        <v>17.600000000000001</v>
      </c>
      <c r="L2888" s="24">
        <v>8.6999999999999993</v>
      </c>
      <c r="O2888" s="24">
        <v>2</v>
      </c>
      <c r="P2888" s="24">
        <v>1.5</v>
      </c>
      <c r="Q2888" s="24">
        <v>6.5</v>
      </c>
      <c r="R2888" s="24">
        <v>11.5</v>
      </c>
      <c r="T2888" s="24">
        <v>134.69999999999999</v>
      </c>
      <c r="X2888" s="24">
        <f t="shared" si="108"/>
        <v>360.19999999999993</v>
      </c>
      <c r="Y2888" s="8">
        <f t="shared" si="109"/>
        <v>0</v>
      </c>
      <c r="Z2888" s="4"/>
    </row>
    <row r="2889" spans="1:26" x14ac:dyDescent="0.25">
      <c r="A2889" s="34">
        <v>8</v>
      </c>
      <c r="B2889" s="31">
        <v>8</v>
      </c>
      <c r="C2889" s="4" t="s">
        <v>5037</v>
      </c>
      <c r="D2889" s="4" t="s">
        <v>5037</v>
      </c>
      <c r="E2889" s="4" t="s">
        <v>5251</v>
      </c>
      <c r="F2889" s="4" t="s">
        <v>4986</v>
      </c>
      <c r="G2889" s="4" t="s">
        <v>164</v>
      </c>
      <c r="H2889" s="4" t="s">
        <v>22</v>
      </c>
      <c r="I2889" s="24">
        <v>261.5</v>
      </c>
      <c r="J2889" s="24">
        <v>172.1</v>
      </c>
      <c r="K2889" s="24">
        <v>5.2</v>
      </c>
      <c r="L2889" s="24">
        <v>9.5</v>
      </c>
      <c r="M2889" s="24">
        <v>4</v>
      </c>
      <c r="N2889" s="24">
        <v>3</v>
      </c>
      <c r="O2889" s="24">
        <v>2</v>
      </c>
      <c r="P2889" s="24">
        <v>1</v>
      </c>
      <c r="R2889" s="24">
        <v>4</v>
      </c>
      <c r="T2889" s="24">
        <v>60.7</v>
      </c>
      <c r="X2889" s="24">
        <f t="shared" si="108"/>
        <v>261.5</v>
      </c>
      <c r="Y2889" s="8">
        <f t="shared" si="109"/>
        <v>0</v>
      </c>
      <c r="Z2889" s="4"/>
    </row>
    <row r="2890" spans="1:26" x14ac:dyDescent="0.25">
      <c r="A2890" s="34">
        <v>39</v>
      </c>
      <c r="B2890" s="31">
        <v>42</v>
      </c>
      <c r="C2890" s="4" t="s">
        <v>5315</v>
      </c>
      <c r="D2890" s="4" t="s">
        <v>2163</v>
      </c>
      <c r="E2890" s="4" t="s">
        <v>5251</v>
      </c>
      <c r="F2890" s="4" t="s">
        <v>4986</v>
      </c>
      <c r="G2890" s="4" t="s">
        <v>5316</v>
      </c>
      <c r="H2890" s="4" t="s">
        <v>409</v>
      </c>
      <c r="I2890" s="24">
        <v>448.5</v>
      </c>
      <c r="J2890" s="24">
        <v>191.1</v>
      </c>
      <c r="K2890" s="24">
        <v>22.4</v>
      </c>
      <c r="L2890" s="24">
        <v>33</v>
      </c>
      <c r="N2890" s="24">
        <v>2.5</v>
      </c>
      <c r="O2890" s="24">
        <v>2.5</v>
      </c>
      <c r="Q2890" s="24">
        <v>8</v>
      </c>
      <c r="R2890" s="24">
        <v>12</v>
      </c>
      <c r="T2890" s="24">
        <v>177</v>
      </c>
      <c r="X2890" s="24">
        <f t="shared" si="108"/>
        <v>448.5</v>
      </c>
      <c r="Y2890" s="8">
        <f t="shared" si="109"/>
        <v>0</v>
      </c>
      <c r="Z2890" s="4"/>
    </row>
    <row r="2891" spans="1:26" x14ac:dyDescent="0.25">
      <c r="A2891" s="34">
        <v>29</v>
      </c>
      <c r="B2891" s="31">
        <v>31</v>
      </c>
      <c r="C2891" s="4" t="s">
        <v>5302</v>
      </c>
      <c r="D2891" s="4" t="s">
        <v>5295</v>
      </c>
      <c r="E2891" s="4" t="s">
        <v>5251</v>
      </c>
      <c r="F2891" s="4" t="s">
        <v>4986</v>
      </c>
      <c r="G2891" s="4" t="s">
        <v>347</v>
      </c>
      <c r="H2891" s="4" t="s">
        <v>791</v>
      </c>
      <c r="I2891" s="24">
        <v>137.5</v>
      </c>
      <c r="J2891" s="24">
        <v>97</v>
      </c>
      <c r="N2891" s="24">
        <v>3.5</v>
      </c>
      <c r="O2891" s="24">
        <v>2.8</v>
      </c>
      <c r="P2891" s="24">
        <v>2.7</v>
      </c>
      <c r="Q2891" s="24">
        <v>10</v>
      </c>
      <c r="R2891" s="24">
        <v>21.5</v>
      </c>
      <c r="X2891" s="24">
        <f t="shared" si="108"/>
        <v>137.5</v>
      </c>
      <c r="Y2891" s="8">
        <f t="shared" si="109"/>
        <v>0</v>
      </c>
      <c r="Z2891" s="4"/>
    </row>
    <row r="2892" spans="1:26" x14ac:dyDescent="0.25">
      <c r="A2892" s="34">
        <v>28</v>
      </c>
      <c r="B2892" s="31">
        <v>30</v>
      </c>
      <c r="C2892" s="4" t="s">
        <v>5300</v>
      </c>
      <c r="D2892" s="4" t="s">
        <v>5295</v>
      </c>
      <c r="E2892" s="4" t="s">
        <v>5251</v>
      </c>
      <c r="F2892" s="4" t="s">
        <v>4986</v>
      </c>
      <c r="G2892" s="4" t="s">
        <v>5301</v>
      </c>
      <c r="H2892" s="4" t="s">
        <v>19</v>
      </c>
      <c r="I2892" s="24">
        <v>416.6</v>
      </c>
      <c r="J2892" s="24">
        <v>157.6</v>
      </c>
      <c r="K2892" s="24">
        <v>16.8</v>
      </c>
      <c r="N2892" s="24">
        <v>2.5</v>
      </c>
      <c r="O2892" s="24">
        <v>1.9</v>
      </c>
      <c r="Q2892" s="24">
        <v>2.5</v>
      </c>
      <c r="R2892" s="24">
        <v>1.8</v>
      </c>
      <c r="T2892" s="24">
        <v>222.5</v>
      </c>
      <c r="X2892" s="24">
        <f t="shared" si="108"/>
        <v>405.6</v>
      </c>
      <c r="Y2892" s="8">
        <f t="shared" si="109"/>
        <v>11</v>
      </c>
      <c r="Z2892" s="4"/>
    </row>
    <row r="2893" spans="1:26" x14ac:dyDescent="0.25">
      <c r="B2893" s="31">
        <v>20</v>
      </c>
      <c r="C2893" s="4" t="s">
        <v>5284</v>
      </c>
      <c r="D2893" s="4" t="s">
        <v>5285</v>
      </c>
      <c r="E2893" s="4" t="s">
        <v>5251</v>
      </c>
      <c r="F2893" s="4" t="s">
        <v>4986</v>
      </c>
      <c r="G2893" s="4" t="s">
        <v>5286</v>
      </c>
      <c r="H2893" s="4" t="s">
        <v>5287</v>
      </c>
      <c r="I2893" s="24">
        <v>300.7</v>
      </c>
      <c r="J2893" s="24">
        <v>118</v>
      </c>
      <c r="K2893" s="24">
        <v>8</v>
      </c>
      <c r="L2893" s="24">
        <v>5</v>
      </c>
      <c r="M2893" s="24">
        <v>3</v>
      </c>
      <c r="N2893" s="24">
        <v>4</v>
      </c>
      <c r="O2893" s="24">
        <v>3</v>
      </c>
      <c r="R2893" s="24">
        <v>2</v>
      </c>
      <c r="T2893" s="24">
        <v>157.69999999999999</v>
      </c>
      <c r="X2893" s="24">
        <v>300.7</v>
      </c>
      <c r="Y2893" s="8">
        <v>0</v>
      </c>
      <c r="Z2893" s="4"/>
    </row>
    <row r="2894" spans="1:26" x14ac:dyDescent="0.25">
      <c r="A2894" s="34">
        <v>19</v>
      </c>
      <c r="B2894" s="31">
        <v>21</v>
      </c>
      <c r="C2894" s="4" t="s">
        <v>5288</v>
      </c>
      <c r="D2894" s="4" t="s">
        <v>5285</v>
      </c>
      <c r="E2894" s="4" t="s">
        <v>5251</v>
      </c>
      <c r="F2894" s="4" t="s">
        <v>4986</v>
      </c>
      <c r="G2894" s="4" t="s">
        <v>5286</v>
      </c>
      <c r="H2894" s="4" t="s">
        <v>5287</v>
      </c>
      <c r="I2894" s="24">
        <v>90.4</v>
      </c>
      <c r="J2894" s="24">
        <v>76.2</v>
      </c>
      <c r="K2894" s="24">
        <v>9.3000000000000007</v>
      </c>
      <c r="N2894" s="24">
        <v>1</v>
      </c>
      <c r="O2894" s="24">
        <v>1.9</v>
      </c>
      <c r="R2894" s="24">
        <v>2</v>
      </c>
      <c r="X2894" s="24">
        <f t="shared" ref="X2894:X2917" si="110">SUM(J2894:W2894)</f>
        <v>90.4</v>
      </c>
      <c r="Y2894" s="8">
        <f t="shared" ref="Y2894:Y2917" si="111">I2894-X2894</f>
        <v>0</v>
      </c>
      <c r="Z2894" s="4"/>
    </row>
    <row r="2895" spans="1:26" x14ac:dyDescent="0.25">
      <c r="A2895" s="34">
        <v>10</v>
      </c>
      <c r="B2895" s="31">
        <v>10</v>
      </c>
      <c r="C2895" s="4" t="s">
        <v>1176</v>
      </c>
      <c r="D2895" s="4" t="s">
        <v>5037</v>
      </c>
      <c r="E2895" s="4" t="s">
        <v>5251</v>
      </c>
      <c r="F2895" s="4" t="s">
        <v>4986</v>
      </c>
      <c r="G2895" s="4" t="s">
        <v>959</v>
      </c>
      <c r="H2895" s="4" t="s">
        <v>289</v>
      </c>
      <c r="I2895" s="24">
        <v>457.4</v>
      </c>
      <c r="J2895" s="24">
        <v>29.3</v>
      </c>
      <c r="K2895" s="24">
        <v>7.3</v>
      </c>
      <c r="O2895" s="24">
        <v>1.6</v>
      </c>
      <c r="T2895" s="24">
        <v>419.2</v>
      </c>
      <c r="X2895" s="24">
        <f t="shared" si="110"/>
        <v>457.4</v>
      </c>
      <c r="Y2895" s="8">
        <f t="shared" si="111"/>
        <v>0</v>
      </c>
      <c r="Z2895" s="4"/>
    </row>
    <row r="2896" spans="1:26" x14ac:dyDescent="0.25">
      <c r="A2896" s="34">
        <v>14</v>
      </c>
      <c r="B2896" s="31">
        <v>14</v>
      </c>
      <c r="C2896" s="4" t="s">
        <v>5272</v>
      </c>
      <c r="D2896" s="4" t="s">
        <v>5037</v>
      </c>
      <c r="E2896" s="4" t="s">
        <v>5251</v>
      </c>
      <c r="F2896" s="4" t="s">
        <v>4986</v>
      </c>
      <c r="G2896" s="4" t="s">
        <v>959</v>
      </c>
      <c r="H2896" s="4" t="s">
        <v>289</v>
      </c>
      <c r="I2896" s="24">
        <v>71.7</v>
      </c>
      <c r="J2896" s="24">
        <v>52.9</v>
      </c>
      <c r="K2896" s="24">
        <v>11.8</v>
      </c>
      <c r="M2896" s="24">
        <v>3</v>
      </c>
      <c r="N2896" s="24">
        <v>2</v>
      </c>
      <c r="O2896" s="24">
        <v>2</v>
      </c>
      <c r="X2896" s="24">
        <f t="shared" si="110"/>
        <v>71.7</v>
      </c>
      <c r="Y2896" s="8">
        <f t="shared" si="111"/>
        <v>0</v>
      </c>
      <c r="Z2896" s="4"/>
    </row>
    <row r="2897" spans="1:26" x14ac:dyDescent="0.25">
      <c r="A2897" s="34">
        <v>65</v>
      </c>
      <c r="B2897" s="31">
        <v>41</v>
      </c>
      <c r="C2897" s="4" t="s">
        <v>5368</v>
      </c>
      <c r="D2897" s="4" t="s">
        <v>2163</v>
      </c>
      <c r="E2897" s="4" t="s">
        <v>5251</v>
      </c>
      <c r="F2897" s="4" t="s">
        <v>4986</v>
      </c>
      <c r="G2897" s="4" t="s">
        <v>5369</v>
      </c>
      <c r="H2897" s="4" t="s">
        <v>216</v>
      </c>
      <c r="I2897" s="24">
        <v>168</v>
      </c>
      <c r="J2897" s="24">
        <v>142</v>
      </c>
      <c r="K2897" s="24">
        <v>6</v>
      </c>
      <c r="L2897" s="24">
        <v>12</v>
      </c>
      <c r="N2897" s="24">
        <v>1.8</v>
      </c>
      <c r="O2897" s="24">
        <v>2.2000000000000002</v>
      </c>
      <c r="Q2897" s="24">
        <v>4</v>
      </c>
      <c r="X2897" s="24">
        <f t="shared" si="110"/>
        <v>168</v>
      </c>
      <c r="Y2897" s="8">
        <f t="shared" si="111"/>
        <v>0</v>
      </c>
      <c r="Z2897" s="4"/>
    </row>
    <row r="2898" spans="1:26" x14ac:dyDescent="0.25">
      <c r="A2898" s="34">
        <v>17</v>
      </c>
      <c r="B2898" s="31">
        <v>17</v>
      </c>
      <c r="C2898" s="4" t="s">
        <v>2634</v>
      </c>
      <c r="D2898" s="4" t="s">
        <v>5275</v>
      </c>
      <c r="E2898" s="4" t="s">
        <v>5251</v>
      </c>
      <c r="F2898" s="4" t="s">
        <v>4986</v>
      </c>
      <c r="G2898" s="4" t="s">
        <v>5277</v>
      </c>
      <c r="H2898" s="4" t="s">
        <v>19</v>
      </c>
      <c r="I2898" s="24">
        <v>218.4</v>
      </c>
      <c r="J2898" s="24">
        <v>118</v>
      </c>
      <c r="K2898" s="24">
        <v>32.4</v>
      </c>
      <c r="L2898" s="24">
        <v>27.5</v>
      </c>
      <c r="M2898" s="24">
        <v>2</v>
      </c>
      <c r="N2898" s="24">
        <v>3.6</v>
      </c>
      <c r="O2898" s="24">
        <v>3.5</v>
      </c>
      <c r="Q2898" s="24">
        <v>10</v>
      </c>
      <c r="R2898" s="24">
        <v>10</v>
      </c>
      <c r="T2898" s="24">
        <v>11.4</v>
      </c>
      <c r="X2898" s="24">
        <f t="shared" si="110"/>
        <v>218.4</v>
      </c>
      <c r="Y2898" s="8">
        <f t="shared" si="111"/>
        <v>0</v>
      </c>
      <c r="Z2898" s="4"/>
    </row>
    <row r="2899" spans="1:26" x14ac:dyDescent="0.25">
      <c r="A2899" s="34">
        <v>34</v>
      </c>
      <c r="B2899" s="31">
        <v>36</v>
      </c>
      <c r="C2899" s="4" t="s">
        <v>5309</v>
      </c>
      <c r="D2899" s="4" t="s">
        <v>5305</v>
      </c>
      <c r="E2899" s="4" t="s">
        <v>5251</v>
      </c>
      <c r="F2899" s="4" t="s">
        <v>4986</v>
      </c>
      <c r="G2899" s="4" t="s">
        <v>5310</v>
      </c>
      <c r="H2899" s="4" t="s">
        <v>2140</v>
      </c>
      <c r="I2899" s="24">
        <v>212.7</v>
      </c>
      <c r="J2899" s="24">
        <v>65</v>
      </c>
      <c r="K2899" s="24">
        <v>15.3</v>
      </c>
      <c r="M2899" s="24">
        <v>1</v>
      </c>
      <c r="N2899" s="24">
        <v>1.8</v>
      </c>
      <c r="O2899" s="24">
        <v>1.5</v>
      </c>
      <c r="P2899" s="24">
        <v>3.5</v>
      </c>
      <c r="T2899" s="24">
        <v>124.6</v>
      </c>
      <c r="X2899" s="24">
        <f t="shared" si="110"/>
        <v>212.7</v>
      </c>
      <c r="Y2899" s="8">
        <f t="shared" si="111"/>
        <v>0</v>
      </c>
      <c r="Z2899" s="4"/>
    </row>
    <row r="2900" spans="1:26" x14ac:dyDescent="0.25">
      <c r="A2900" s="34">
        <v>33</v>
      </c>
      <c r="B2900" s="31">
        <v>35</v>
      </c>
      <c r="C2900" s="4" t="s">
        <v>5308</v>
      </c>
      <c r="D2900" s="4" t="s">
        <v>5305</v>
      </c>
      <c r="E2900" s="4" t="s">
        <v>5251</v>
      </c>
      <c r="F2900" s="4" t="s">
        <v>4986</v>
      </c>
      <c r="G2900" s="4" t="s">
        <v>15387</v>
      </c>
      <c r="H2900" s="4"/>
      <c r="I2900" s="24">
        <v>253.4</v>
      </c>
      <c r="J2900" s="24">
        <v>93.8</v>
      </c>
      <c r="K2900" s="24">
        <v>33.700000000000003</v>
      </c>
      <c r="L2900" s="24">
        <v>3.7</v>
      </c>
      <c r="M2900" s="24">
        <v>1.5</v>
      </c>
      <c r="N2900" s="24">
        <v>1.3</v>
      </c>
      <c r="O2900" s="24">
        <v>2.5</v>
      </c>
      <c r="Q2900" s="24">
        <v>3.5</v>
      </c>
      <c r="R2900" s="24">
        <v>12.3</v>
      </c>
      <c r="T2900" s="24">
        <v>100.9</v>
      </c>
      <c r="X2900" s="24">
        <f t="shared" si="110"/>
        <v>253.20000000000002</v>
      </c>
      <c r="Y2900" s="8">
        <f t="shared" si="111"/>
        <v>0.19999999999998863</v>
      </c>
      <c r="Z2900" s="4"/>
    </row>
    <row r="2901" spans="1:26" x14ac:dyDescent="0.25">
      <c r="A2901" s="34">
        <v>36</v>
      </c>
      <c r="B2901" s="31">
        <v>38</v>
      </c>
      <c r="C2901" s="4" t="s">
        <v>974</v>
      </c>
      <c r="D2901" s="4" t="s">
        <v>2163</v>
      </c>
      <c r="E2901" s="4" t="s">
        <v>5251</v>
      </c>
      <c r="F2901" s="4" t="s">
        <v>4986</v>
      </c>
      <c r="G2901" s="4" t="s">
        <v>5312</v>
      </c>
      <c r="H2901" s="4" t="s">
        <v>862</v>
      </c>
      <c r="I2901" s="24">
        <v>235.4</v>
      </c>
      <c r="J2901" s="24">
        <v>175</v>
      </c>
      <c r="K2901" s="24">
        <v>10.3</v>
      </c>
      <c r="T2901" s="24">
        <v>50.1</v>
      </c>
      <c r="X2901" s="24">
        <f t="shared" si="110"/>
        <v>235.4</v>
      </c>
      <c r="Y2901" s="8">
        <f t="shared" si="111"/>
        <v>0</v>
      </c>
      <c r="Z2901" s="4"/>
    </row>
    <row r="2902" spans="1:26" x14ac:dyDescent="0.25">
      <c r="A2902" s="34">
        <v>3</v>
      </c>
      <c r="B2902" s="31">
        <v>3</v>
      </c>
      <c r="C2902" s="4" t="s">
        <v>5255</v>
      </c>
      <c r="D2902" s="4" t="s">
        <v>5250</v>
      </c>
      <c r="E2902" s="4" t="s">
        <v>5251</v>
      </c>
      <c r="F2902" s="4" t="s">
        <v>4986</v>
      </c>
      <c r="G2902" s="4" t="s">
        <v>5256</v>
      </c>
      <c r="H2902" s="4" t="s">
        <v>2500</v>
      </c>
      <c r="I2902" s="24">
        <v>364.2</v>
      </c>
      <c r="J2902" s="24">
        <v>142</v>
      </c>
      <c r="K2902" s="24">
        <v>36</v>
      </c>
      <c r="L2902" s="24">
        <v>16</v>
      </c>
      <c r="M2902" s="24">
        <v>4</v>
      </c>
      <c r="N2902" s="24">
        <v>4</v>
      </c>
      <c r="O2902" s="24">
        <v>2</v>
      </c>
      <c r="R2902" s="24">
        <v>12.5</v>
      </c>
      <c r="T2902" s="24">
        <v>147.69999999999999</v>
      </c>
      <c r="X2902" s="24">
        <f t="shared" si="110"/>
        <v>364.2</v>
      </c>
      <c r="Y2902" s="8">
        <f t="shared" si="111"/>
        <v>0</v>
      </c>
      <c r="Z2902" s="4"/>
    </row>
    <row r="2903" spans="1:26" x14ac:dyDescent="0.25">
      <c r="A2903" s="34">
        <v>56</v>
      </c>
      <c r="B2903" s="31">
        <v>60</v>
      </c>
      <c r="C2903" s="4" t="s">
        <v>5350</v>
      </c>
      <c r="D2903" s="4" t="s">
        <v>5348</v>
      </c>
      <c r="E2903" s="4" t="s">
        <v>5251</v>
      </c>
      <c r="F2903" s="4" t="s">
        <v>4986</v>
      </c>
      <c r="G2903" s="4" t="s">
        <v>5256</v>
      </c>
      <c r="H2903" s="4"/>
      <c r="I2903" s="24">
        <v>324.10000000000002</v>
      </c>
      <c r="J2903" s="24">
        <v>138.5</v>
      </c>
      <c r="K2903" s="24">
        <v>12.4</v>
      </c>
      <c r="L2903" s="24">
        <v>7.5</v>
      </c>
      <c r="M2903" s="24">
        <v>1.5</v>
      </c>
      <c r="N2903" s="24">
        <v>1</v>
      </c>
      <c r="O2903" s="24">
        <v>1.3</v>
      </c>
      <c r="R2903" s="24">
        <v>1.5</v>
      </c>
      <c r="S2903" s="24">
        <v>1</v>
      </c>
      <c r="T2903" s="24">
        <v>159.4</v>
      </c>
      <c r="X2903" s="24">
        <f t="shared" si="110"/>
        <v>324.10000000000002</v>
      </c>
      <c r="Y2903" s="8">
        <f t="shared" si="111"/>
        <v>0</v>
      </c>
      <c r="Z2903" s="4"/>
    </row>
    <row r="2904" spans="1:26" x14ac:dyDescent="0.25">
      <c r="A2904" s="34">
        <v>20</v>
      </c>
      <c r="B2904" s="31">
        <v>22</v>
      </c>
      <c r="C2904" s="4" t="s">
        <v>2566</v>
      </c>
      <c r="D2904" s="4" t="s">
        <v>5289</v>
      </c>
      <c r="E2904" s="4" t="s">
        <v>5251</v>
      </c>
      <c r="F2904" s="4" t="s">
        <v>4986</v>
      </c>
      <c r="G2904" s="4" t="s">
        <v>5290</v>
      </c>
      <c r="H2904" s="4" t="s">
        <v>2500</v>
      </c>
      <c r="I2904" s="24">
        <v>101.9</v>
      </c>
      <c r="J2904" s="24">
        <v>40.5</v>
      </c>
      <c r="K2904" s="24">
        <v>8.6999999999999993</v>
      </c>
      <c r="L2904" s="24">
        <v>6.9</v>
      </c>
      <c r="O2904" s="24">
        <v>2.6</v>
      </c>
      <c r="R2904" s="24">
        <v>3.9</v>
      </c>
      <c r="T2904" s="24">
        <v>39.299999999999997</v>
      </c>
      <c r="X2904" s="24">
        <f t="shared" si="110"/>
        <v>101.9</v>
      </c>
      <c r="Y2904" s="8">
        <f t="shared" si="111"/>
        <v>0</v>
      </c>
      <c r="Z2904" s="4"/>
    </row>
    <row r="2905" spans="1:26" x14ac:dyDescent="0.25">
      <c r="A2905" s="34">
        <v>21</v>
      </c>
      <c r="B2905" s="31">
        <v>23</v>
      </c>
      <c r="C2905" s="4" t="s">
        <v>5291</v>
      </c>
      <c r="D2905" s="4" t="s">
        <v>5289</v>
      </c>
      <c r="E2905" s="4" t="s">
        <v>5251</v>
      </c>
      <c r="F2905" s="4" t="s">
        <v>4986</v>
      </c>
      <c r="G2905" s="4" t="s">
        <v>5290</v>
      </c>
      <c r="H2905" s="4" t="s">
        <v>2500</v>
      </c>
      <c r="I2905" s="24">
        <v>316.3</v>
      </c>
      <c r="J2905" s="24">
        <v>210.7</v>
      </c>
      <c r="K2905" s="24">
        <v>22.1</v>
      </c>
      <c r="M2905" s="24">
        <v>22</v>
      </c>
      <c r="N2905" s="24">
        <v>2</v>
      </c>
      <c r="O2905" s="24">
        <v>4</v>
      </c>
      <c r="P2905" s="24">
        <v>16</v>
      </c>
      <c r="T2905" s="24">
        <v>39.5</v>
      </c>
      <c r="X2905" s="24">
        <f t="shared" si="110"/>
        <v>316.29999999999995</v>
      </c>
      <c r="Y2905" s="8">
        <f t="shared" si="111"/>
        <v>0</v>
      </c>
      <c r="Z2905" s="4"/>
    </row>
    <row r="2906" spans="1:26" x14ac:dyDescent="0.25">
      <c r="A2906" s="34">
        <v>22</v>
      </c>
      <c r="B2906" s="31">
        <v>24</v>
      </c>
      <c r="C2906" s="4" t="s">
        <v>3210</v>
      </c>
      <c r="D2906" s="4" t="s">
        <v>5289</v>
      </c>
      <c r="E2906" s="4" t="s">
        <v>5251</v>
      </c>
      <c r="F2906" s="4" t="s">
        <v>4986</v>
      </c>
      <c r="G2906" s="4" t="s">
        <v>5290</v>
      </c>
      <c r="H2906" s="4" t="s">
        <v>2500</v>
      </c>
      <c r="I2906" s="24">
        <v>789.1</v>
      </c>
      <c r="J2906" s="24">
        <v>130.9</v>
      </c>
      <c r="K2906" s="24">
        <v>17.2</v>
      </c>
      <c r="N2906" s="24">
        <v>5</v>
      </c>
      <c r="T2906" s="24">
        <v>636</v>
      </c>
      <c r="X2906" s="24">
        <f t="shared" si="110"/>
        <v>789.1</v>
      </c>
      <c r="Y2906" s="8">
        <f t="shared" si="111"/>
        <v>0</v>
      </c>
      <c r="Z2906" s="4"/>
    </row>
    <row r="2907" spans="1:26" x14ac:dyDescent="0.25">
      <c r="A2907" s="34">
        <v>23</v>
      </c>
      <c r="B2907" s="31">
        <v>25</v>
      </c>
      <c r="C2907" s="4" t="s">
        <v>5292</v>
      </c>
      <c r="D2907" s="4" t="s">
        <v>5289</v>
      </c>
      <c r="E2907" s="4" t="s">
        <v>5251</v>
      </c>
      <c r="F2907" s="4" t="s">
        <v>4986</v>
      </c>
      <c r="G2907" s="4" t="s">
        <v>5290</v>
      </c>
      <c r="H2907" s="4" t="s">
        <v>2500</v>
      </c>
      <c r="I2907" s="24">
        <v>78.7</v>
      </c>
      <c r="J2907" s="24">
        <v>42</v>
      </c>
      <c r="K2907" s="24">
        <v>2.2999999999999998</v>
      </c>
      <c r="L2907" s="24">
        <v>30.8</v>
      </c>
      <c r="N2907" s="24">
        <v>2</v>
      </c>
      <c r="O2907" s="24">
        <v>1.6</v>
      </c>
      <c r="X2907" s="24">
        <f t="shared" si="110"/>
        <v>78.699999999999989</v>
      </c>
      <c r="Y2907" s="8">
        <f t="shared" si="111"/>
        <v>0</v>
      </c>
      <c r="Z2907" s="4"/>
    </row>
    <row r="2908" spans="1:26" x14ac:dyDescent="0.25">
      <c r="A2908" s="34">
        <v>24</v>
      </c>
      <c r="B2908" s="31">
        <v>26</v>
      </c>
      <c r="C2908" s="4" t="s">
        <v>5293</v>
      </c>
      <c r="D2908" s="4" t="s">
        <v>5289</v>
      </c>
      <c r="E2908" s="4" t="s">
        <v>5251</v>
      </c>
      <c r="F2908" s="4" t="s">
        <v>4986</v>
      </c>
      <c r="G2908" s="4" t="s">
        <v>5290</v>
      </c>
      <c r="H2908" s="4" t="s">
        <v>2500</v>
      </c>
      <c r="I2908" s="24">
        <v>303.5</v>
      </c>
      <c r="J2908" s="24">
        <v>239</v>
      </c>
      <c r="K2908" s="24">
        <v>23.8</v>
      </c>
      <c r="L2908" s="24">
        <v>5.5</v>
      </c>
      <c r="M2908" s="24">
        <v>3</v>
      </c>
      <c r="N2908" s="24">
        <v>4</v>
      </c>
      <c r="O2908" s="24">
        <v>3</v>
      </c>
      <c r="Q2908" s="24">
        <v>2</v>
      </c>
      <c r="R2908" s="24">
        <v>12</v>
      </c>
      <c r="T2908" s="24">
        <v>11.2</v>
      </c>
      <c r="X2908" s="24">
        <f t="shared" si="110"/>
        <v>303.5</v>
      </c>
      <c r="Y2908" s="8">
        <f t="shared" si="111"/>
        <v>0</v>
      </c>
      <c r="Z2908" s="11"/>
    </row>
    <row r="2909" spans="1:26" x14ac:dyDescent="0.25">
      <c r="A2909" s="34">
        <v>26</v>
      </c>
      <c r="B2909" s="31">
        <v>28</v>
      </c>
      <c r="C2909" s="4" t="s">
        <v>5297</v>
      </c>
      <c r="D2909" s="4" t="s">
        <v>5295</v>
      </c>
      <c r="E2909" s="4" t="s">
        <v>5251</v>
      </c>
      <c r="F2909" s="4" t="s">
        <v>4986</v>
      </c>
      <c r="G2909" s="4" t="s">
        <v>5298</v>
      </c>
      <c r="H2909" s="4" t="s">
        <v>13</v>
      </c>
      <c r="I2909" s="24">
        <v>86.2</v>
      </c>
      <c r="J2909" s="24">
        <v>26</v>
      </c>
      <c r="K2909" s="24">
        <v>1.5</v>
      </c>
      <c r="M2909" s="24">
        <v>4.7</v>
      </c>
      <c r="N2909" s="24">
        <v>1.9</v>
      </c>
      <c r="O2909" s="24">
        <v>2</v>
      </c>
      <c r="T2909" s="24">
        <v>50.1</v>
      </c>
      <c r="X2909" s="24">
        <f t="shared" si="110"/>
        <v>86.2</v>
      </c>
      <c r="Y2909" s="8">
        <f t="shared" si="111"/>
        <v>0</v>
      </c>
      <c r="Z2909" s="4"/>
    </row>
    <row r="2910" spans="1:26" x14ac:dyDescent="0.25">
      <c r="A2910" s="34">
        <v>25</v>
      </c>
      <c r="B2910" s="31">
        <v>27</v>
      </c>
      <c r="C2910" s="4" t="s">
        <v>5294</v>
      </c>
      <c r="D2910" s="4" t="s">
        <v>5295</v>
      </c>
      <c r="E2910" s="4" t="s">
        <v>5251</v>
      </c>
      <c r="F2910" s="4" t="s">
        <v>4986</v>
      </c>
      <c r="G2910" s="4" t="s">
        <v>5296</v>
      </c>
      <c r="H2910" s="4"/>
      <c r="I2910" s="24">
        <v>268.7</v>
      </c>
      <c r="J2910" s="24">
        <v>136.30000000000001</v>
      </c>
      <c r="K2910" s="24">
        <v>66.5</v>
      </c>
      <c r="L2910" s="24">
        <v>6</v>
      </c>
      <c r="M2910" s="24">
        <v>4</v>
      </c>
      <c r="N2910" s="24">
        <v>4</v>
      </c>
      <c r="P2910" s="24">
        <v>3</v>
      </c>
      <c r="Q2910" s="24">
        <v>3</v>
      </c>
      <c r="R2910" s="24">
        <v>16</v>
      </c>
      <c r="T2910" s="24">
        <v>29.9</v>
      </c>
      <c r="X2910" s="24">
        <f t="shared" si="110"/>
        <v>268.7</v>
      </c>
      <c r="Y2910" s="8">
        <f t="shared" si="111"/>
        <v>0</v>
      </c>
      <c r="Z2910" s="4"/>
    </row>
    <row r="2911" spans="1:26" x14ac:dyDescent="0.25">
      <c r="A2911" s="34">
        <v>42</v>
      </c>
      <c r="B2911" s="31">
        <v>45</v>
      </c>
      <c r="C2911" s="4" t="s">
        <v>5322</v>
      </c>
      <c r="D2911" s="4" t="s">
        <v>5323</v>
      </c>
      <c r="E2911" s="4" t="s">
        <v>5251</v>
      </c>
      <c r="F2911" s="4" t="s">
        <v>4986</v>
      </c>
      <c r="G2911" s="4" t="s">
        <v>5324</v>
      </c>
      <c r="H2911" s="4" t="s">
        <v>5325</v>
      </c>
      <c r="I2911" s="24">
        <v>83.1</v>
      </c>
      <c r="J2911" s="24">
        <v>36.799999999999997</v>
      </c>
      <c r="K2911" s="24">
        <v>32</v>
      </c>
      <c r="N2911" s="24">
        <v>2.1</v>
      </c>
      <c r="O2911" s="24">
        <v>2.5</v>
      </c>
      <c r="R2911" s="24">
        <v>2</v>
      </c>
      <c r="T2911" s="24">
        <v>7.7</v>
      </c>
      <c r="X2911" s="24">
        <f t="shared" si="110"/>
        <v>83.1</v>
      </c>
      <c r="Y2911" s="8">
        <f t="shared" si="111"/>
        <v>0</v>
      </c>
      <c r="Z2911" s="4"/>
    </row>
    <row r="2912" spans="1:26" x14ac:dyDescent="0.25">
      <c r="A2912" s="34">
        <v>43</v>
      </c>
      <c r="B2912" s="31">
        <v>46</v>
      </c>
      <c r="C2912" s="4" t="s">
        <v>5326</v>
      </c>
      <c r="D2912" s="4" t="s">
        <v>5323</v>
      </c>
      <c r="E2912" s="4" t="s">
        <v>5251</v>
      </c>
      <c r="F2912" s="4" t="s">
        <v>4986</v>
      </c>
      <c r="G2912" s="4" t="s">
        <v>5324</v>
      </c>
      <c r="H2912" s="4" t="s">
        <v>369</v>
      </c>
      <c r="I2912" s="24">
        <v>344.7</v>
      </c>
      <c r="J2912" s="24">
        <v>196.7</v>
      </c>
      <c r="M2912" s="24">
        <v>1</v>
      </c>
      <c r="N2912" s="24">
        <v>3</v>
      </c>
      <c r="O2912" s="24">
        <v>1.5</v>
      </c>
      <c r="Q2912" s="24">
        <v>3.5</v>
      </c>
      <c r="R2912" s="24">
        <v>3.9</v>
      </c>
      <c r="T2912" s="24">
        <v>135.1</v>
      </c>
      <c r="X2912" s="24">
        <f t="shared" si="110"/>
        <v>344.7</v>
      </c>
      <c r="Y2912" s="8">
        <f t="shared" si="111"/>
        <v>0</v>
      </c>
      <c r="Z2912" s="4"/>
    </row>
    <row r="2913" spans="1:26" x14ac:dyDescent="0.25">
      <c r="A2913" s="34">
        <v>54</v>
      </c>
      <c r="B2913" s="31">
        <v>58</v>
      </c>
      <c r="C2913" s="4" t="s">
        <v>5345</v>
      </c>
      <c r="D2913" s="4" t="s">
        <v>2687</v>
      </c>
      <c r="E2913" s="4" t="s">
        <v>5251</v>
      </c>
      <c r="F2913" s="4" t="s">
        <v>4986</v>
      </c>
      <c r="G2913" s="4" t="s">
        <v>5346</v>
      </c>
      <c r="H2913" s="4"/>
      <c r="I2913" s="24">
        <v>742.2</v>
      </c>
      <c r="J2913" s="24">
        <v>154.4</v>
      </c>
      <c r="K2913" s="24">
        <v>40.799999999999997</v>
      </c>
      <c r="M2913" s="24">
        <v>1</v>
      </c>
      <c r="N2913" s="24">
        <v>2.9</v>
      </c>
      <c r="O2913" s="24">
        <v>1.1000000000000001</v>
      </c>
      <c r="T2913" s="24">
        <v>542</v>
      </c>
      <c r="X2913" s="24">
        <f t="shared" si="110"/>
        <v>742.2</v>
      </c>
      <c r="Y2913" s="8">
        <f t="shared" si="111"/>
        <v>0</v>
      </c>
      <c r="Z2913" s="4"/>
    </row>
    <row r="2914" spans="1:26" x14ac:dyDescent="0.25">
      <c r="A2914" s="34">
        <v>41</v>
      </c>
      <c r="B2914" s="31">
        <v>44</v>
      </c>
      <c r="C2914" s="4" t="s">
        <v>5319</v>
      </c>
      <c r="D2914" s="4" t="s">
        <v>5320</v>
      </c>
      <c r="E2914" s="4" t="s">
        <v>5251</v>
      </c>
      <c r="F2914" s="4" t="s">
        <v>4986</v>
      </c>
      <c r="G2914" s="4" t="s">
        <v>5321</v>
      </c>
      <c r="H2914" s="4" t="s">
        <v>10</v>
      </c>
      <c r="I2914" s="24">
        <v>292.3</v>
      </c>
      <c r="J2914" s="24">
        <v>85.9</v>
      </c>
      <c r="K2914" s="24">
        <v>7.1</v>
      </c>
      <c r="L2914" s="24">
        <v>37.799999999999997</v>
      </c>
      <c r="N2914" s="24">
        <v>2.5</v>
      </c>
      <c r="O2914" s="24">
        <v>2.2000000000000002</v>
      </c>
      <c r="Q2914" s="24">
        <v>2.5</v>
      </c>
      <c r="R2914" s="24">
        <v>3</v>
      </c>
      <c r="T2914" s="24">
        <v>151.30000000000001</v>
      </c>
      <c r="X2914" s="24">
        <f t="shared" si="110"/>
        <v>292.3</v>
      </c>
      <c r="Y2914" s="8">
        <f t="shared" si="111"/>
        <v>0</v>
      </c>
      <c r="Z2914" s="4"/>
    </row>
    <row r="2915" spans="1:26" x14ac:dyDescent="0.25">
      <c r="A2915" s="34">
        <v>51</v>
      </c>
      <c r="B2915" s="31">
        <v>55</v>
      </c>
      <c r="C2915" s="4" t="s">
        <v>5341</v>
      </c>
      <c r="D2915" s="4" t="s">
        <v>2687</v>
      </c>
      <c r="E2915" s="4" t="s">
        <v>5251</v>
      </c>
      <c r="F2915" s="4" t="s">
        <v>4986</v>
      </c>
      <c r="G2915" s="4" t="s">
        <v>5342</v>
      </c>
      <c r="H2915" s="4" t="s">
        <v>230</v>
      </c>
      <c r="I2915" s="24">
        <v>1119.7</v>
      </c>
      <c r="J2915" s="24">
        <v>240.4</v>
      </c>
      <c r="K2915" s="24">
        <v>40</v>
      </c>
      <c r="L2915" s="24">
        <v>8</v>
      </c>
      <c r="M2915" s="24">
        <v>3</v>
      </c>
      <c r="N2915" s="24">
        <v>1.5</v>
      </c>
      <c r="O2915" s="24">
        <v>2</v>
      </c>
      <c r="P2915" s="24">
        <v>1</v>
      </c>
      <c r="R2915" s="24">
        <v>1.5</v>
      </c>
      <c r="S2915" s="24">
        <v>1</v>
      </c>
      <c r="T2915" s="24">
        <v>821.3</v>
      </c>
      <c r="X2915" s="24">
        <f t="shared" si="110"/>
        <v>1119.6999999999998</v>
      </c>
      <c r="Y2915" s="8">
        <f t="shared" si="111"/>
        <v>0</v>
      </c>
      <c r="Z2915" s="4"/>
    </row>
    <row r="2916" spans="1:26" x14ac:dyDescent="0.25">
      <c r="A2916" s="34">
        <v>35</v>
      </c>
      <c r="B2916" s="31">
        <v>37</v>
      </c>
      <c r="C2916" s="4" t="s">
        <v>1489</v>
      </c>
      <c r="D2916" s="4" t="s">
        <v>2163</v>
      </c>
      <c r="E2916" s="4" t="s">
        <v>5251</v>
      </c>
      <c r="F2916" s="4" t="s">
        <v>4986</v>
      </c>
      <c r="G2916" s="4" t="s">
        <v>5311</v>
      </c>
      <c r="H2916" s="4" t="s">
        <v>1164</v>
      </c>
      <c r="I2916" s="24">
        <v>86.5</v>
      </c>
      <c r="J2916" s="24">
        <v>48</v>
      </c>
      <c r="K2916" s="24">
        <v>13.6</v>
      </c>
      <c r="L2916" s="24">
        <v>9.8000000000000007</v>
      </c>
      <c r="M2916" s="24">
        <v>1</v>
      </c>
      <c r="N2916" s="24">
        <v>3</v>
      </c>
      <c r="O2916" s="24">
        <v>1.4</v>
      </c>
      <c r="P2916" s="24">
        <v>3.5</v>
      </c>
      <c r="Q2916" s="24">
        <v>2.2000000000000002</v>
      </c>
      <c r="R2916" s="24">
        <v>4</v>
      </c>
      <c r="X2916" s="24">
        <f t="shared" si="110"/>
        <v>86.500000000000014</v>
      </c>
      <c r="Y2916" s="8">
        <f t="shared" si="111"/>
        <v>0</v>
      </c>
      <c r="Z2916" s="4"/>
    </row>
    <row r="2917" spans="1:26" x14ac:dyDescent="0.25">
      <c r="A2917" s="34">
        <v>47</v>
      </c>
      <c r="B2917" s="31">
        <v>51</v>
      </c>
      <c r="C2917" s="4" t="s">
        <v>5334</v>
      </c>
      <c r="D2917" s="4" t="s">
        <v>5335</v>
      </c>
      <c r="E2917" s="4" t="s">
        <v>5251</v>
      </c>
      <c r="F2917" s="4" t="s">
        <v>4986</v>
      </c>
      <c r="G2917" s="4"/>
      <c r="H2917" s="4"/>
      <c r="I2917" s="24">
        <v>83</v>
      </c>
      <c r="J2917" s="24">
        <v>52</v>
      </c>
      <c r="K2917" s="24">
        <v>10.8</v>
      </c>
      <c r="L2917" s="24">
        <v>4</v>
      </c>
      <c r="M2917" s="24">
        <v>2.2000000000000002</v>
      </c>
      <c r="N2917" s="24">
        <v>4</v>
      </c>
      <c r="O2917" s="24">
        <v>2.5</v>
      </c>
      <c r="Q2917" s="24">
        <v>3</v>
      </c>
      <c r="R2917" s="24">
        <v>4.5</v>
      </c>
      <c r="X2917" s="24">
        <f t="shared" si="110"/>
        <v>83</v>
      </c>
      <c r="Y2917" s="8">
        <f t="shared" si="111"/>
        <v>0</v>
      </c>
      <c r="Z2917" s="4"/>
    </row>
    <row r="2918" spans="1:26" x14ac:dyDescent="0.25">
      <c r="B2918" s="31">
        <v>70</v>
      </c>
      <c r="C2918" s="4" t="s">
        <v>5372</v>
      </c>
      <c r="D2918" s="4" t="s">
        <v>5348</v>
      </c>
      <c r="E2918" s="4" t="s">
        <v>5251</v>
      </c>
      <c r="F2918" s="4" t="s">
        <v>4986</v>
      </c>
      <c r="G2918" s="4"/>
      <c r="H2918" s="4"/>
      <c r="I2918" s="24">
        <v>186.5</v>
      </c>
      <c r="J2918" s="24">
        <v>27.6</v>
      </c>
      <c r="K2918" s="24">
        <v>42.2</v>
      </c>
      <c r="L2918" s="24">
        <v>15.5</v>
      </c>
      <c r="M2918" s="24">
        <v>2.6</v>
      </c>
      <c r="N2918" s="24">
        <v>8</v>
      </c>
      <c r="O2918" s="24">
        <v>2.5</v>
      </c>
      <c r="P2918" s="24">
        <v>56.9</v>
      </c>
      <c r="Q2918" s="24">
        <v>0.8</v>
      </c>
      <c r="R2918" s="24">
        <v>8.6999999999999993</v>
      </c>
      <c r="S2918" s="24">
        <v>8</v>
      </c>
      <c r="T2918" s="24">
        <v>12.2</v>
      </c>
      <c r="U2918" s="24">
        <v>0.5</v>
      </c>
      <c r="X2918" s="24">
        <v>185.5</v>
      </c>
      <c r="Y2918" s="8">
        <v>-1</v>
      </c>
      <c r="Z2918" s="4"/>
    </row>
    <row r="2919" spans="1:26" x14ac:dyDescent="0.25">
      <c r="A2919" s="34">
        <v>3</v>
      </c>
      <c r="B2919" s="31">
        <v>3</v>
      </c>
      <c r="C2919" s="4" t="s">
        <v>5383</v>
      </c>
      <c r="D2919" s="4" t="s">
        <v>5381</v>
      </c>
      <c r="E2919" s="4" t="s">
        <v>5379</v>
      </c>
      <c r="F2919" s="4" t="s">
        <v>4986</v>
      </c>
      <c r="G2919" s="4" t="s">
        <v>2385</v>
      </c>
      <c r="H2919" s="4" t="s">
        <v>377</v>
      </c>
      <c r="I2919" s="24">
        <v>202</v>
      </c>
      <c r="J2919" s="24">
        <v>153</v>
      </c>
      <c r="N2919" s="24">
        <v>6</v>
      </c>
      <c r="O2919" s="24">
        <v>1.5</v>
      </c>
      <c r="P2919" s="24">
        <v>3</v>
      </c>
      <c r="Q2919" s="24">
        <v>13</v>
      </c>
      <c r="R2919" s="24">
        <v>2</v>
      </c>
      <c r="S2919" s="24">
        <v>3</v>
      </c>
      <c r="T2919" s="24">
        <v>50.5</v>
      </c>
      <c r="X2919" s="24">
        <f t="shared" ref="X2919:X2982" si="112">SUM(J2919:W2919)</f>
        <v>232</v>
      </c>
      <c r="Y2919" s="8">
        <f t="shared" ref="Y2919:Y2982" si="113">I2919-X2919</f>
        <v>-30</v>
      </c>
      <c r="Z2919" s="4"/>
    </row>
    <row r="2920" spans="1:26" x14ac:dyDescent="0.25">
      <c r="A2920" s="34">
        <v>8</v>
      </c>
      <c r="B2920" s="31">
        <v>8</v>
      </c>
      <c r="C2920" s="4" t="s">
        <v>2148</v>
      </c>
      <c r="D2920" s="4" t="s">
        <v>5386</v>
      </c>
      <c r="E2920" s="4" t="s">
        <v>5379</v>
      </c>
      <c r="F2920" s="4" t="s">
        <v>4986</v>
      </c>
      <c r="G2920" s="4" t="s">
        <v>5390</v>
      </c>
      <c r="H2920" s="4" t="s">
        <v>13</v>
      </c>
      <c r="I2920" s="24">
        <v>160</v>
      </c>
      <c r="J2920" s="24">
        <v>110</v>
      </c>
      <c r="K2920" s="24">
        <v>12</v>
      </c>
      <c r="L2920" s="24">
        <v>20</v>
      </c>
      <c r="O2920" s="24">
        <v>1</v>
      </c>
      <c r="Q2920" s="24">
        <v>13.5</v>
      </c>
      <c r="R2920" s="24">
        <v>2</v>
      </c>
      <c r="S2920" s="24">
        <v>1.5</v>
      </c>
      <c r="X2920" s="24">
        <f t="shared" si="112"/>
        <v>160</v>
      </c>
      <c r="Y2920" s="8">
        <f t="shared" si="113"/>
        <v>0</v>
      </c>
      <c r="Z2920" s="4"/>
    </row>
    <row r="2921" spans="1:26" x14ac:dyDescent="0.25">
      <c r="A2921" s="34">
        <v>78</v>
      </c>
      <c r="B2921" s="31">
        <v>79</v>
      </c>
      <c r="C2921" s="4" t="s">
        <v>5489</v>
      </c>
      <c r="D2921" s="4" t="s">
        <v>2138</v>
      </c>
      <c r="E2921" s="4" t="s">
        <v>5379</v>
      </c>
      <c r="F2921" s="4" t="s">
        <v>4986</v>
      </c>
      <c r="G2921" s="4" t="s">
        <v>5390</v>
      </c>
      <c r="H2921" s="4" t="s">
        <v>730</v>
      </c>
      <c r="I2921" s="24">
        <v>483.7</v>
      </c>
      <c r="J2921" s="24">
        <v>412.3</v>
      </c>
      <c r="K2921" s="24">
        <v>12.3</v>
      </c>
      <c r="L2921" s="24">
        <v>4.2</v>
      </c>
      <c r="M2921" s="24">
        <v>1.3</v>
      </c>
      <c r="N2921" s="24">
        <v>4.5999999999999996</v>
      </c>
      <c r="O2921" s="24">
        <v>19.5</v>
      </c>
      <c r="P2921" s="24">
        <v>5.2</v>
      </c>
      <c r="Q2921" s="24">
        <v>15</v>
      </c>
      <c r="R2921" s="24">
        <v>7.5</v>
      </c>
      <c r="X2921" s="24">
        <f t="shared" si="112"/>
        <v>481.90000000000003</v>
      </c>
      <c r="Y2921" s="8">
        <f t="shared" si="113"/>
        <v>1.7999999999999545</v>
      </c>
      <c r="Z2921" s="4"/>
    </row>
    <row r="2922" spans="1:26" x14ac:dyDescent="0.25">
      <c r="A2922" s="34">
        <v>77</v>
      </c>
      <c r="B2922" s="31">
        <v>78</v>
      </c>
      <c r="C2922" s="4" t="s">
        <v>5487</v>
      </c>
      <c r="D2922" s="4" t="s">
        <v>2138</v>
      </c>
      <c r="E2922" s="4" t="s">
        <v>5379</v>
      </c>
      <c r="F2922" s="4" t="s">
        <v>4986</v>
      </c>
      <c r="G2922" s="4" t="s">
        <v>5488</v>
      </c>
      <c r="H2922" s="4" t="s">
        <v>10</v>
      </c>
      <c r="I2922" s="24">
        <v>242</v>
      </c>
      <c r="J2922" s="24">
        <v>228</v>
      </c>
      <c r="O2922" s="24">
        <v>3</v>
      </c>
      <c r="Q2922" s="24">
        <v>6</v>
      </c>
      <c r="R2922" s="24">
        <v>3</v>
      </c>
      <c r="S2922" s="24">
        <v>2</v>
      </c>
      <c r="X2922" s="24">
        <f t="shared" si="112"/>
        <v>242</v>
      </c>
      <c r="Y2922" s="8">
        <f t="shared" si="113"/>
        <v>0</v>
      </c>
      <c r="Z2922" s="4"/>
    </row>
    <row r="2923" spans="1:26" x14ac:dyDescent="0.25">
      <c r="A2923" s="34">
        <v>10</v>
      </c>
      <c r="B2923" s="31">
        <v>10</v>
      </c>
      <c r="C2923" s="4" t="s">
        <v>5393</v>
      </c>
      <c r="D2923" s="4" t="s">
        <v>5386</v>
      </c>
      <c r="E2923" s="4" t="s">
        <v>5379</v>
      </c>
      <c r="F2923" s="4" t="s">
        <v>4986</v>
      </c>
      <c r="G2923" s="4" t="s">
        <v>5394</v>
      </c>
      <c r="H2923" s="4"/>
      <c r="I2923" s="24">
        <v>145</v>
      </c>
      <c r="J2923" s="24">
        <v>86</v>
      </c>
      <c r="K2923" s="24">
        <v>45</v>
      </c>
      <c r="L2923" s="24">
        <v>6</v>
      </c>
      <c r="O2923" s="24">
        <v>2</v>
      </c>
      <c r="Q2923" s="24">
        <v>6</v>
      </c>
      <c r="X2923" s="24">
        <f t="shared" si="112"/>
        <v>145</v>
      </c>
      <c r="Y2923" s="8">
        <f t="shared" si="113"/>
        <v>0</v>
      </c>
      <c r="Z2923" s="4"/>
    </row>
    <row r="2924" spans="1:26" x14ac:dyDescent="0.25">
      <c r="A2924" s="34">
        <v>54</v>
      </c>
      <c r="B2924" s="31">
        <v>55</v>
      </c>
      <c r="C2924" s="4" t="s">
        <v>5453</v>
      </c>
      <c r="D2924" s="4" t="s">
        <v>5445</v>
      </c>
      <c r="E2924" s="4" t="s">
        <v>5379</v>
      </c>
      <c r="F2924" s="4" t="s">
        <v>4986</v>
      </c>
      <c r="G2924" s="4" t="s">
        <v>2197</v>
      </c>
      <c r="H2924" s="4"/>
      <c r="I2924" s="24">
        <v>225</v>
      </c>
      <c r="J2924" s="24">
        <v>178.4</v>
      </c>
      <c r="K2924" s="24">
        <v>34</v>
      </c>
      <c r="L2924" s="24">
        <v>10</v>
      </c>
      <c r="O2924" s="24">
        <v>2.6</v>
      </c>
      <c r="X2924" s="24">
        <f t="shared" si="112"/>
        <v>225</v>
      </c>
      <c r="Y2924" s="8">
        <f t="shared" si="113"/>
        <v>0</v>
      </c>
      <c r="Z2924" s="4"/>
    </row>
    <row r="2925" spans="1:26" x14ac:dyDescent="0.25">
      <c r="A2925" s="34">
        <v>68</v>
      </c>
      <c r="B2925" s="31">
        <v>69</v>
      </c>
      <c r="C2925" s="4" t="s">
        <v>5472</v>
      </c>
      <c r="D2925" s="4" t="s">
        <v>5466</v>
      </c>
      <c r="E2925" s="4" t="s">
        <v>5379</v>
      </c>
      <c r="F2925" s="4" t="s">
        <v>4986</v>
      </c>
      <c r="G2925" s="4" t="s">
        <v>5229</v>
      </c>
      <c r="H2925" s="4"/>
      <c r="I2925" s="24">
        <v>179</v>
      </c>
      <c r="J2925" s="24">
        <v>151.80000000000001</v>
      </c>
      <c r="K2925" s="24">
        <v>0.8</v>
      </c>
      <c r="L2925" s="24">
        <v>7.2</v>
      </c>
      <c r="O2925" s="24">
        <v>2</v>
      </c>
      <c r="Q2925" s="24">
        <v>16.2</v>
      </c>
      <c r="T2925" s="24">
        <v>1</v>
      </c>
      <c r="X2925" s="24">
        <f t="shared" si="112"/>
        <v>179</v>
      </c>
      <c r="Y2925" s="8">
        <f t="shared" si="113"/>
        <v>0</v>
      </c>
      <c r="Z2925" s="4"/>
    </row>
    <row r="2926" spans="1:26" x14ac:dyDescent="0.25">
      <c r="A2926" s="34">
        <v>40</v>
      </c>
      <c r="B2926" s="31">
        <v>41</v>
      </c>
      <c r="C2926" s="4" t="s">
        <v>5437</v>
      </c>
      <c r="D2926" s="4" t="s">
        <v>1880</v>
      </c>
      <c r="E2926" s="4" t="s">
        <v>5379</v>
      </c>
      <c r="F2926" s="4" t="s">
        <v>4986</v>
      </c>
      <c r="G2926" s="4" t="s">
        <v>3789</v>
      </c>
      <c r="H2926" s="4" t="s">
        <v>804</v>
      </c>
      <c r="I2926" s="24">
        <v>240</v>
      </c>
      <c r="J2926" s="24">
        <v>213</v>
      </c>
      <c r="K2926" s="24">
        <v>16</v>
      </c>
      <c r="L2926" s="24">
        <v>4</v>
      </c>
      <c r="O2926" s="24">
        <v>3</v>
      </c>
      <c r="Q2926" s="24">
        <v>4</v>
      </c>
      <c r="X2926" s="24">
        <f t="shared" si="112"/>
        <v>240</v>
      </c>
      <c r="Y2926" s="8">
        <f t="shared" si="113"/>
        <v>0</v>
      </c>
      <c r="Z2926" s="4"/>
    </row>
    <row r="2927" spans="1:26" x14ac:dyDescent="0.25">
      <c r="A2927" s="34">
        <v>64</v>
      </c>
      <c r="B2927" s="31">
        <v>65</v>
      </c>
      <c r="C2927" s="4" t="s">
        <v>5469</v>
      </c>
      <c r="D2927" s="4" t="s">
        <v>5466</v>
      </c>
      <c r="E2927" s="4" t="s">
        <v>5379</v>
      </c>
      <c r="F2927" s="4" t="s">
        <v>4986</v>
      </c>
      <c r="G2927" s="4" t="s">
        <v>875</v>
      </c>
      <c r="H2927" s="4"/>
      <c r="I2927" s="24">
        <v>91</v>
      </c>
      <c r="J2927" s="24">
        <v>60</v>
      </c>
      <c r="K2927" s="24">
        <v>15</v>
      </c>
      <c r="L2927" s="24">
        <v>12</v>
      </c>
      <c r="O2927" s="24">
        <v>2</v>
      </c>
      <c r="Q2927" s="24">
        <v>2</v>
      </c>
      <c r="X2927" s="24">
        <f t="shared" si="112"/>
        <v>91</v>
      </c>
      <c r="Y2927" s="8">
        <f t="shared" si="113"/>
        <v>0</v>
      </c>
      <c r="Z2927" s="4"/>
    </row>
    <row r="2928" spans="1:26" x14ac:dyDescent="0.25">
      <c r="A2928" s="34">
        <v>83</v>
      </c>
      <c r="B2928" s="31">
        <v>85</v>
      </c>
      <c r="C2928" s="4" t="s">
        <v>5495</v>
      </c>
      <c r="D2928" s="4" t="s">
        <v>2138</v>
      </c>
      <c r="E2928" s="4" t="s">
        <v>5379</v>
      </c>
      <c r="F2928" s="4" t="s">
        <v>4986</v>
      </c>
      <c r="G2928" s="4" t="s">
        <v>5496</v>
      </c>
      <c r="H2928" s="4"/>
      <c r="I2928" s="24">
        <v>53.8</v>
      </c>
      <c r="J2928" s="24">
        <v>53.8</v>
      </c>
      <c r="X2928" s="24">
        <f t="shared" si="112"/>
        <v>53.8</v>
      </c>
      <c r="Y2928" s="8">
        <f t="shared" si="113"/>
        <v>0</v>
      </c>
      <c r="Z2928" s="4"/>
    </row>
    <row r="2929" spans="1:26" x14ac:dyDescent="0.25">
      <c r="A2929" s="34">
        <v>44</v>
      </c>
      <c r="B2929" s="31">
        <v>45</v>
      </c>
      <c r="C2929" s="4" t="s">
        <v>5443</v>
      </c>
      <c r="D2929" s="4" t="s">
        <v>5439</v>
      </c>
      <c r="E2929" s="4" t="s">
        <v>5379</v>
      </c>
      <c r="F2929" s="4" t="s">
        <v>4986</v>
      </c>
      <c r="G2929" s="4" t="s">
        <v>5444</v>
      </c>
      <c r="H2929" s="4" t="s">
        <v>10</v>
      </c>
      <c r="I2929" s="24">
        <v>98</v>
      </c>
      <c r="J2929" s="24">
        <v>61</v>
      </c>
      <c r="K2929" s="24">
        <v>3</v>
      </c>
      <c r="L2929" s="24">
        <v>6</v>
      </c>
      <c r="O2929" s="24">
        <v>2</v>
      </c>
      <c r="Q2929" s="24">
        <v>13</v>
      </c>
      <c r="T2929" s="24">
        <v>13</v>
      </c>
      <c r="X2929" s="24">
        <f t="shared" si="112"/>
        <v>98</v>
      </c>
      <c r="Y2929" s="8">
        <f t="shared" si="113"/>
        <v>0</v>
      </c>
      <c r="Z2929" s="4"/>
    </row>
    <row r="2930" spans="1:26" x14ac:dyDescent="0.25">
      <c r="A2930" s="34">
        <v>61</v>
      </c>
      <c r="B2930" s="31">
        <v>62</v>
      </c>
      <c r="C2930" s="4" t="s">
        <v>5463</v>
      </c>
      <c r="D2930" s="4" t="s">
        <v>5457</v>
      </c>
      <c r="E2930" s="4" t="s">
        <v>5379</v>
      </c>
      <c r="F2930" s="4" t="s">
        <v>4986</v>
      </c>
      <c r="G2930" s="4" t="s">
        <v>5464</v>
      </c>
      <c r="H2930" s="4" t="s">
        <v>3445</v>
      </c>
      <c r="I2930" s="24">
        <v>465</v>
      </c>
      <c r="J2930" s="24">
        <v>361</v>
      </c>
      <c r="K2930" s="24">
        <v>11</v>
      </c>
      <c r="L2930" s="24">
        <v>23</v>
      </c>
      <c r="O2930" s="24">
        <v>14</v>
      </c>
      <c r="P2930" s="24">
        <v>2</v>
      </c>
      <c r="Q2930" s="24">
        <v>24</v>
      </c>
      <c r="T2930" s="24">
        <v>30.7</v>
      </c>
      <c r="X2930" s="24">
        <f t="shared" si="112"/>
        <v>465.7</v>
      </c>
      <c r="Y2930" s="8">
        <f t="shared" si="113"/>
        <v>-0.69999999999998863</v>
      </c>
      <c r="Z2930" s="4"/>
    </row>
    <row r="2931" spans="1:26" x14ac:dyDescent="0.25">
      <c r="A2931" s="34">
        <v>43</v>
      </c>
      <c r="B2931" s="31">
        <v>44</v>
      </c>
      <c r="C2931" s="4" t="s">
        <v>5441</v>
      </c>
      <c r="D2931" s="4" t="s">
        <v>5439</v>
      </c>
      <c r="E2931" s="4" t="s">
        <v>5379</v>
      </c>
      <c r="F2931" s="4" t="s">
        <v>4986</v>
      </c>
      <c r="G2931" s="4" t="s">
        <v>5442</v>
      </c>
      <c r="H2931" s="4" t="s">
        <v>5283</v>
      </c>
      <c r="I2931" s="24">
        <v>58.8</v>
      </c>
      <c r="J2931" s="24">
        <v>46.1</v>
      </c>
      <c r="K2931" s="24">
        <v>3</v>
      </c>
      <c r="O2931" s="24">
        <v>2.5</v>
      </c>
      <c r="P2931" s="24">
        <v>3</v>
      </c>
      <c r="Q2931" s="24">
        <v>1.7</v>
      </c>
      <c r="R2931" s="24">
        <v>1.5</v>
      </c>
      <c r="S2931" s="24">
        <v>1</v>
      </c>
      <c r="X2931" s="24">
        <f t="shared" si="112"/>
        <v>58.800000000000004</v>
      </c>
      <c r="Y2931" s="8">
        <f t="shared" si="113"/>
        <v>0</v>
      </c>
      <c r="Z2931" s="4"/>
    </row>
    <row r="2932" spans="1:26" x14ac:dyDescent="0.25">
      <c r="A2932" s="34">
        <v>81</v>
      </c>
      <c r="B2932" s="31">
        <v>83</v>
      </c>
      <c r="C2932" s="4" t="s">
        <v>5493</v>
      </c>
      <c r="D2932" s="4" t="s">
        <v>2138</v>
      </c>
      <c r="E2932" s="4" t="s">
        <v>5379</v>
      </c>
      <c r="F2932" s="4" t="s">
        <v>4986</v>
      </c>
      <c r="G2932" s="4" t="s">
        <v>5083</v>
      </c>
      <c r="H2932" s="4"/>
      <c r="I2932" s="24">
        <v>319</v>
      </c>
      <c r="J2932" s="24">
        <v>285</v>
      </c>
      <c r="K2932" s="24">
        <v>17</v>
      </c>
      <c r="M2932" s="24">
        <v>3</v>
      </c>
      <c r="P2932" s="24">
        <v>1</v>
      </c>
      <c r="Q2932" s="24">
        <v>11</v>
      </c>
      <c r="R2932" s="24">
        <v>2</v>
      </c>
      <c r="X2932" s="24">
        <f t="shared" si="112"/>
        <v>319</v>
      </c>
      <c r="Y2932" s="8">
        <f t="shared" si="113"/>
        <v>0</v>
      </c>
      <c r="Z2932" s="4"/>
    </row>
    <row r="2933" spans="1:26" x14ac:dyDescent="0.25">
      <c r="A2933" s="34">
        <v>73</v>
      </c>
      <c r="B2933" s="31">
        <v>74</v>
      </c>
      <c r="C2933" s="4" t="s">
        <v>5479</v>
      </c>
      <c r="D2933" s="4" t="s">
        <v>2138</v>
      </c>
      <c r="E2933" s="4" t="s">
        <v>5379</v>
      </c>
      <c r="F2933" s="4" t="s">
        <v>4986</v>
      </c>
      <c r="G2933" s="4" t="s">
        <v>5480</v>
      </c>
      <c r="H2933" s="4" t="s">
        <v>1567</v>
      </c>
      <c r="I2933" s="24">
        <v>151.80000000000001</v>
      </c>
      <c r="J2933" s="24">
        <v>133.4</v>
      </c>
      <c r="K2933" s="24">
        <v>9.1999999999999993</v>
      </c>
      <c r="O2933" s="24">
        <v>7</v>
      </c>
      <c r="P2933" s="24">
        <v>0.5</v>
      </c>
      <c r="Q2933" s="24">
        <v>1.7</v>
      </c>
      <c r="X2933" s="24">
        <f t="shared" si="112"/>
        <v>151.79999999999998</v>
      </c>
      <c r="Y2933" s="8">
        <f t="shared" si="113"/>
        <v>0</v>
      </c>
      <c r="Z2933" s="4"/>
    </row>
    <row r="2934" spans="1:26" x14ac:dyDescent="0.25">
      <c r="A2934" s="34">
        <v>63</v>
      </c>
      <c r="B2934" s="31">
        <v>64</v>
      </c>
      <c r="C2934" s="4" t="s">
        <v>5467</v>
      </c>
      <c r="D2934" s="4" t="s">
        <v>5466</v>
      </c>
      <c r="E2934" s="4" t="s">
        <v>5379</v>
      </c>
      <c r="F2934" s="4" t="s">
        <v>4986</v>
      </c>
      <c r="G2934" s="4" t="s">
        <v>5468</v>
      </c>
      <c r="H2934" s="4"/>
      <c r="I2934" s="24">
        <v>106</v>
      </c>
      <c r="J2934" s="24">
        <v>90.6</v>
      </c>
      <c r="L2934" s="24">
        <v>3.9</v>
      </c>
      <c r="N2934" s="24">
        <v>2</v>
      </c>
      <c r="O2934" s="24">
        <v>1</v>
      </c>
      <c r="Q2934" s="24">
        <v>6</v>
      </c>
      <c r="R2934" s="24">
        <v>1</v>
      </c>
      <c r="S2934" s="24">
        <v>1.5</v>
      </c>
      <c r="X2934" s="24">
        <f t="shared" si="112"/>
        <v>106</v>
      </c>
      <c r="Y2934" s="8">
        <f t="shared" si="113"/>
        <v>0</v>
      </c>
      <c r="Z2934" s="4"/>
    </row>
    <row r="2935" spans="1:26" x14ac:dyDescent="0.25">
      <c r="A2935" s="34">
        <v>76</v>
      </c>
      <c r="B2935" s="31">
        <v>77</v>
      </c>
      <c r="C2935" s="4" t="s">
        <v>5485</v>
      </c>
      <c r="D2935" s="4" t="s">
        <v>2138</v>
      </c>
      <c r="E2935" s="4" t="s">
        <v>5379</v>
      </c>
      <c r="F2935" s="4" t="s">
        <v>4986</v>
      </c>
      <c r="G2935" s="4" t="s">
        <v>5486</v>
      </c>
      <c r="H2935" s="4"/>
      <c r="I2935" s="24">
        <v>171.5</v>
      </c>
      <c r="J2935" s="24">
        <v>100</v>
      </c>
      <c r="K2935" s="24">
        <v>33.5</v>
      </c>
      <c r="L2935" s="24">
        <v>29.5</v>
      </c>
      <c r="M2935" s="24">
        <v>3</v>
      </c>
      <c r="N2935" s="24">
        <v>2</v>
      </c>
      <c r="O2935" s="24">
        <v>3.5</v>
      </c>
      <c r="X2935" s="24">
        <f t="shared" si="112"/>
        <v>171.5</v>
      </c>
      <c r="Y2935" s="8">
        <f t="shared" si="113"/>
        <v>0</v>
      </c>
      <c r="Z2935" s="4"/>
    </row>
    <row r="2936" spans="1:26" x14ac:dyDescent="0.25">
      <c r="A2936" s="34">
        <v>93</v>
      </c>
      <c r="B2936" s="31">
        <v>96</v>
      </c>
      <c r="C2936" s="4" t="s">
        <v>5511</v>
      </c>
      <c r="D2936" s="4" t="s">
        <v>5498</v>
      </c>
      <c r="E2936" s="4" t="s">
        <v>5379</v>
      </c>
      <c r="F2936" s="4" t="s">
        <v>4986</v>
      </c>
      <c r="G2936" s="4" t="s">
        <v>5512</v>
      </c>
      <c r="H2936" s="4" t="s">
        <v>4010</v>
      </c>
      <c r="I2936" s="24">
        <v>219</v>
      </c>
      <c r="J2936" s="24">
        <v>157</v>
      </c>
      <c r="K2936" s="24">
        <v>41</v>
      </c>
      <c r="N2936" s="24">
        <v>4</v>
      </c>
      <c r="P2936" s="24">
        <v>4</v>
      </c>
      <c r="Q2936" s="24">
        <v>9.5</v>
      </c>
      <c r="S2936" s="24">
        <v>3.5</v>
      </c>
      <c r="X2936" s="24">
        <f t="shared" si="112"/>
        <v>219</v>
      </c>
      <c r="Y2936" s="8">
        <f t="shared" si="113"/>
        <v>0</v>
      </c>
      <c r="Z2936" s="4"/>
    </row>
    <row r="2937" spans="1:26" x14ac:dyDescent="0.25">
      <c r="A2937" s="34">
        <v>89</v>
      </c>
      <c r="B2937" s="31">
        <v>92</v>
      </c>
      <c r="C2937" s="4" t="s">
        <v>5506</v>
      </c>
      <c r="D2937" s="4" t="s">
        <v>5498</v>
      </c>
      <c r="E2937" s="4" t="s">
        <v>5379</v>
      </c>
      <c r="F2937" s="4" t="s">
        <v>4986</v>
      </c>
      <c r="G2937" s="4" t="s">
        <v>5507</v>
      </c>
      <c r="H2937" s="4" t="s">
        <v>1109</v>
      </c>
      <c r="I2937" s="24">
        <v>152.69999999999999</v>
      </c>
      <c r="J2937" s="24">
        <v>134</v>
      </c>
      <c r="L2937" s="24">
        <v>6</v>
      </c>
      <c r="M2937" s="24">
        <v>3.1</v>
      </c>
      <c r="O2937" s="24">
        <v>6.6</v>
      </c>
      <c r="T2937" s="24">
        <v>3</v>
      </c>
      <c r="X2937" s="24">
        <f t="shared" si="112"/>
        <v>152.69999999999999</v>
      </c>
      <c r="Y2937" s="8">
        <f t="shared" si="113"/>
        <v>0</v>
      </c>
      <c r="Z2937" s="4"/>
    </row>
    <row r="2938" spans="1:26" x14ac:dyDescent="0.25">
      <c r="A2938" s="34">
        <v>47</v>
      </c>
      <c r="B2938" s="31">
        <v>48</v>
      </c>
      <c r="C2938" s="4" t="s">
        <v>5448</v>
      </c>
      <c r="D2938" s="4" t="s">
        <v>5445</v>
      </c>
      <c r="E2938" s="4" t="s">
        <v>5379</v>
      </c>
      <c r="F2938" s="4" t="s">
        <v>4986</v>
      </c>
      <c r="G2938" s="4" t="s">
        <v>5449</v>
      </c>
      <c r="H2938" s="4" t="s">
        <v>728</v>
      </c>
      <c r="I2938" s="24">
        <v>117.5</v>
      </c>
      <c r="J2938" s="24">
        <v>101.5</v>
      </c>
      <c r="K2938" s="24">
        <v>12</v>
      </c>
      <c r="O2938" s="24">
        <v>1.5</v>
      </c>
      <c r="P2938" s="24">
        <v>0.5</v>
      </c>
      <c r="Q2938" s="24">
        <v>2</v>
      </c>
      <c r="X2938" s="24">
        <f t="shared" si="112"/>
        <v>117.5</v>
      </c>
      <c r="Y2938" s="8">
        <f t="shared" si="113"/>
        <v>0</v>
      </c>
      <c r="Z2938" s="4"/>
    </row>
    <row r="2939" spans="1:26" x14ac:dyDescent="0.25">
      <c r="A2939" s="34">
        <v>41</v>
      </c>
      <c r="B2939" s="31">
        <v>42</v>
      </c>
      <c r="C2939" s="4" t="s">
        <v>5438</v>
      </c>
      <c r="D2939" s="4" t="s">
        <v>5439</v>
      </c>
      <c r="E2939" s="4" t="s">
        <v>5379</v>
      </c>
      <c r="F2939" s="4" t="s">
        <v>4986</v>
      </c>
      <c r="G2939" s="4" t="s">
        <v>3570</v>
      </c>
      <c r="H2939" s="4" t="s">
        <v>1981</v>
      </c>
      <c r="I2939" s="24">
        <v>210</v>
      </c>
      <c r="J2939" s="24">
        <v>97.5</v>
      </c>
      <c r="K2939" s="24">
        <v>14</v>
      </c>
      <c r="L2939" s="24">
        <v>16</v>
      </c>
      <c r="O2939" s="24">
        <v>6</v>
      </c>
      <c r="P2939" s="24">
        <v>6</v>
      </c>
      <c r="Q2939" s="24">
        <v>19.8</v>
      </c>
      <c r="R2939" s="24">
        <v>1</v>
      </c>
      <c r="T2939" s="24">
        <v>49.7</v>
      </c>
      <c r="X2939" s="24">
        <f t="shared" si="112"/>
        <v>210</v>
      </c>
      <c r="Y2939" s="8">
        <f t="shared" si="113"/>
        <v>0</v>
      </c>
      <c r="Z2939" s="4"/>
    </row>
    <row r="2940" spans="1:26" x14ac:dyDescent="0.25">
      <c r="A2940" s="34">
        <v>56</v>
      </c>
      <c r="B2940" s="31">
        <v>57</v>
      </c>
      <c r="C2940" s="4" t="s">
        <v>5456</v>
      </c>
      <c r="D2940" s="4" t="s">
        <v>5457</v>
      </c>
      <c r="E2940" s="4" t="s">
        <v>5379</v>
      </c>
      <c r="F2940" s="4" t="s">
        <v>4986</v>
      </c>
      <c r="G2940" s="4" t="s">
        <v>5458</v>
      </c>
      <c r="H2940" s="4" t="s">
        <v>328</v>
      </c>
      <c r="I2940" s="24">
        <v>484</v>
      </c>
      <c r="J2940" s="24">
        <v>291</v>
      </c>
      <c r="K2940" s="24">
        <v>14</v>
      </c>
      <c r="L2940" s="24">
        <v>15</v>
      </c>
      <c r="O2940" s="24">
        <v>3</v>
      </c>
      <c r="Q2940" s="24">
        <v>140</v>
      </c>
      <c r="R2940" s="24">
        <v>1</v>
      </c>
      <c r="S2940" s="24">
        <v>2</v>
      </c>
      <c r="X2940" s="24">
        <f t="shared" si="112"/>
        <v>466</v>
      </c>
      <c r="Y2940" s="8">
        <f t="shared" si="113"/>
        <v>18</v>
      </c>
      <c r="Z2940" s="4"/>
    </row>
    <row r="2941" spans="1:26" x14ac:dyDescent="0.25">
      <c r="A2941" s="34">
        <v>28</v>
      </c>
      <c r="B2941" s="31">
        <v>28</v>
      </c>
      <c r="C2941" s="4" t="s">
        <v>5418</v>
      </c>
      <c r="D2941" s="4" t="s">
        <v>5410</v>
      </c>
      <c r="E2941" s="4" t="s">
        <v>5379</v>
      </c>
      <c r="F2941" s="4" t="s">
        <v>4986</v>
      </c>
      <c r="G2941" s="4" t="s">
        <v>3816</v>
      </c>
      <c r="H2941" s="4" t="s">
        <v>5419</v>
      </c>
      <c r="I2941" s="24">
        <v>357</v>
      </c>
      <c r="J2941" s="24">
        <v>326</v>
      </c>
      <c r="K2941" s="24">
        <v>10</v>
      </c>
      <c r="N2941" s="24">
        <v>1</v>
      </c>
      <c r="O2941" s="24">
        <v>2</v>
      </c>
      <c r="Q2941" s="24">
        <v>15.5</v>
      </c>
      <c r="R2941" s="24">
        <v>2</v>
      </c>
      <c r="S2941" s="24">
        <v>0.5</v>
      </c>
      <c r="X2941" s="24">
        <f t="shared" si="112"/>
        <v>357</v>
      </c>
      <c r="Y2941" s="8">
        <f t="shared" si="113"/>
        <v>0</v>
      </c>
      <c r="Z2941" s="4"/>
    </row>
    <row r="2942" spans="1:26" x14ac:dyDescent="0.25">
      <c r="A2942" s="34">
        <v>95</v>
      </c>
      <c r="B2942" s="31">
        <v>98</v>
      </c>
      <c r="C2942" s="4" t="s">
        <v>5515</v>
      </c>
      <c r="D2942" s="4" t="s">
        <v>5498</v>
      </c>
      <c r="E2942" s="4" t="s">
        <v>5379</v>
      </c>
      <c r="F2942" s="4" t="s">
        <v>4986</v>
      </c>
      <c r="G2942" s="4" t="s">
        <v>5516</v>
      </c>
      <c r="H2942" s="4" t="s">
        <v>960</v>
      </c>
      <c r="I2942" s="24">
        <v>219.5</v>
      </c>
      <c r="J2942" s="24">
        <v>170.4</v>
      </c>
      <c r="K2942" s="24">
        <v>15</v>
      </c>
      <c r="L2942" s="24">
        <v>20.5</v>
      </c>
      <c r="N2942" s="24">
        <v>4.5</v>
      </c>
      <c r="O2942" s="24">
        <v>2.6</v>
      </c>
      <c r="P2942" s="24">
        <v>1</v>
      </c>
      <c r="Q2942" s="24">
        <v>5.4</v>
      </c>
      <c r="X2942" s="24">
        <f t="shared" si="112"/>
        <v>219.4</v>
      </c>
      <c r="Y2942" s="8">
        <f t="shared" si="113"/>
        <v>9.9999999999994316E-2</v>
      </c>
      <c r="Z2942" s="4"/>
    </row>
    <row r="2943" spans="1:26" x14ac:dyDescent="0.25">
      <c r="A2943" s="34">
        <v>49</v>
      </c>
      <c r="B2943" s="31">
        <v>50</v>
      </c>
      <c r="C2943" s="4" t="s">
        <v>1662</v>
      </c>
      <c r="D2943" s="4" t="s">
        <v>5445</v>
      </c>
      <c r="E2943" s="4" t="s">
        <v>5379</v>
      </c>
      <c r="F2943" s="4" t="s">
        <v>4986</v>
      </c>
      <c r="G2943" s="4" t="s">
        <v>5450</v>
      </c>
      <c r="H2943" s="4"/>
      <c r="I2943" s="24">
        <v>142.5</v>
      </c>
      <c r="J2943" s="24">
        <v>112.6</v>
      </c>
      <c r="K2943" s="24">
        <v>28</v>
      </c>
      <c r="O2943" s="24">
        <v>1</v>
      </c>
      <c r="Q2943" s="24">
        <v>0.9</v>
      </c>
      <c r="X2943" s="24">
        <f t="shared" si="112"/>
        <v>142.5</v>
      </c>
      <c r="Y2943" s="8">
        <f t="shared" si="113"/>
        <v>0</v>
      </c>
      <c r="Z2943" s="4"/>
    </row>
    <row r="2944" spans="1:26" x14ac:dyDescent="0.25">
      <c r="A2944" s="34">
        <v>79</v>
      </c>
      <c r="B2944" s="31">
        <v>80</v>
      </c>
      <c r="C2944" s="4" t="s">
        <v>5490</v>
      </c>
      <c r="D2944" s="4" t="s">
        <v>2138</v>
      </c>
      <c r="E2944" s="4" t="s">
        <v>5379</v>
      </c>
      <c r="F2944" s="4" t="s">
        <v>4986</v>
      </c>
      <c r="G2944" s="4" t="s">
        <v>5491</v>
      </c>
      <c r="H2944" s="4" t="s">
        <v>1797</v>
      </c>
      <c r="I2944" s="24">
        <v>144</v>
      </c>
      <c r="J2944" s="24">
        <v>109</v>
      </c>
      <c r="K2944" s="24">
        <v>5</v>
      </c>
      <c r="L2944" s="24">
        <v>1</v>
      </c>
      <c r="O2944" s="24">
        <v>1</v>
      </c>
      <c r="Q2944" s="24">
        <v>1</v>
      </c>
      <c r="T2944" s="24">
        <v>27</v>
      </c>
      <c r="X2944" s="24">
        <f t="shared" si="112"/>
        <v>144</v>
      </c>
      <c r="Y2944" s="8">
        <f t="shared" si="113"/>
        <v>0</v>
      </c>
      <c r="Z2944" s="4"/>
    </row>
    <row r="2945" spans="1:26" x14ac:dyDescent="0.25">
      <c r="A2945" s="34">
        <v>23</v>
      </c>
      <c r="B2945" s="31">
        <v>23</v>
      </c>
      <c r="C2945" s="4" t="s">
        <v>5412</v>
      </c>
      <c r="D2945" s="4" t="s">
        <v>5410</v>
      </c>
      <c r="E2945" s="4" t="s">
        <v>5379</v>
      </c>
      <c r="F2945" s="4" t="s">
        <v>4986</v>
      </c>
      <c r="G2945" s="4" t="s">
        <v>5413</v>
      </c>
      <c r="H2945" s="4" t="s">
        <v>734</v>
      </c>
      <c r="I2945" s="24">
        <v>59</v>
      </c>
      <c r="J2945" s="24">
        <v>46.5</v>
      </c>
      <c r="K2945" s="24">
        <v>7</v>
      </c>
      <c r="N2945" s="24">
        <v>4.5</v>
      </c>
      <c r="O2945" s="24">
        <v>1</v>
      </c>
      <c r="X2945" s="24">
        <f t="shared" si="112"/>
        <v>59</v>
      </c>
      <c r="Y2945" s="8">
        <f t="shared" si="113"/>
        <v>0</v>
      </c>
      <c r="Z2945" s="4"/>
    </row>
    <row r="2946" spans="1:26" x14ac:dyDescent="0.25">
      <c r="A2946" s="34">
        <v>97</v>
      </c>
      <c r="B2946" s="31">
        <v>100</v>
      </c>
      <c r="C2946" s="4" t="s">
        <v>5519</v>
      </c>
      <c r="D2946" s="4" t="s">
        <v>5520</v>
      </c>
      <c r="E2946" s="4" t="s">
        <v>5379</v>
      </c>
      <c r="F2946" s="4" t="s">
        <v>4986</v>
      </c>
      <c r="G2946" s="4" t="s">
        <v>5521</v>
      </c>
      <c r="H2946" s="4" t="s">
        <v>5283</v>
      </c>
      <c r="I2946" s="24">
        <v>80.7</v>
      </c>
      <c r="J2946" s="24">
        <v>54.6</v>
      </c>
      <c r="K2946" s="24">
        <v>16.399999999999999</v>
      </c>
      <c r="M2946" s="24">
        <v>6</v>
      </c>
      <c r="O2946" s="24">
        <v>3</v>
      </c>
      <c r="R2946" s="24">
        <v>0.7</v>
      </c>
      <c r="X2946" s="24">
        <f t="shared" si="112"/>
        <v>80.7</v>
      </c>
      <c r="Y2946" s="8">
        <f t="shared" si="113"/>
        <v>0</v>
      </c>
      <c r="Z2946" s="4"/>
    </row>
    <row r="2947" spans="1:26" x14ac:dyDescent="0.25">
      <c r="A2947" s="34">
        <v>38</v>
      </c>
      <c r="B2947" s="31">
        <v>38</v>
      </c>
      <c r="C2947" s="4" t="s">
        <v>5433</v>
      </c>
      <c r="D2947" s="4" t="s">
        <v>5428</v>
      </c>
      <c r="E2947" s="4" t="s">
        <v>5379</v>
      </c>
      <c r="F2947" s="4" t="s">
        <v>4986</v>
      </c>
      <c r="G2947" s="4" t="s">
        <v>5434</v>
      </c>
      <c r="H2947" s="4" t="s">
        <v>1420</v>
      </c>
      <c r="I2947" s="24">
        <v>90.8</v>
      </c>
      <c r="J2947" s="24">
        <v>45</v>
      </c>
      <c r="K2947" s="24">
        <v>18.3</v>
      </c>
      <c r="L2947" s="24">
        <v>11.3</v>
      </c>
      <c r="N2947" s="24">
        <v>2.4</v>
      </c>
      <c r="O2947" s="24">
        <v>3</v>
      </c>
      <c r="P2947" s="24">
        <v>3</v>
      </c>
      <c r="Q2947" s="24">
        <v>1</v>
      </c>
      <c r="R2947" s="24">
        <v>1</v>
      </c>
      <c r="S2947" s="24">
        <v>2</v>
      </c>
      <c r="T2947" s="24">
        <v>3.8</v>
      </c>
      <c r="X2947" s="24">
        <f t="shared" si="112"/>
        <v>90.8</v>
      </c>
      <c r="Y2947" s="8">
        <f t="shared" si="113"/>
        <v>0</v>
      </c>
      <c r="Z2947" s="4"/>
    </row>
    <row r="2948" spans="1:26" x14ac:dyDescent="0.25">
      <c r="A2948" s="34">
        <v>52</v>
      </c>
      <c r="B2948" s="31">
        <v>53</v>
      </c>
      <c r="C2948" s="4" t="s">
        <v>2566</v>
      </c>
      <c r="D2948" s="4" t="s">
        <v>5445</v>
      </c>
      <c r="E2948" s="4" t="s">
        <v>5379</v>
      </c>
      <c r="F2948" s="4" t="s">
        <v>4986</v>
      </c>
      <c r="G2948" s="4" t="s">
        <v>1334</v>
      </c>
      <c r="H2948" s="4" t="s">
        <v>1567</v>
      </c>
      <c r="I2948" s="24">
        <v>171</v>
      </c>
      <c r="J2948" s="24">
        <v>141</v>
      </c>
      <c r="K2948" s="24">
        <v>20</v>
      </c>
      <c r="L2948" s="24">
        <v>5</v>
      </c>
      <c r="O2948" s="24">
        <v>2</v>
      </c>
      <c r="Q2948" s="24">
        <v>2</v>
      </c>
      <c r="R2948" s="24">
        <v>1</v>
      </c>
      <c r="X2948" s="24">
        <f t="shared" si="112"/>
        <v>171</v>
      </c>
      <c r="Y2948" s="8">
        <f t="shared" si="113"/>
        <v>0</v>
      </c>
      <c r="Z2948" s="4"/>
    </row>
    <row r="2949" spans="1:26" x14ac:dyDescent="0.25">
      <c r="A2949" s="34">
        <v>57</v>
      </c>
      <c r="B2949" s="31">
        <v>58</v>
      </c>
      <c r="C2949" s="4" t="s">
        <v>5459</v>
      </c>
      <c r="D2949" s="4" t="s">
        <v>5457</v>
      </c>
      <c r="E2949" s="4" t="s">
        <v>5379</v>
      </c>
      <c r="F2949" s="4" t="s">
        <v>4986</v>
      </c>
      <c r="G2949" s="4" t="s">
        <v>5354</v>
      </c>
      <c r="H2949" s="4" t="s">
        <v>19</v>
      </c>
      <c r="I2949" s="24">
        <v>140</v>
      </c>
      <c r="J2949" s="24">
        <v>120</v>
      </c>
      <c r="K2949" s="24">
        <v>9</v>
      </c>
      <c r="O2949" s="24">
        <v>3</v>
      </c>
      <c r="Q2949" s="24">
        <v>8</v>
      </c>
      <c r="X2949" s="24">
        <f t="shared" si="112"/>
        <v>140</v>
      </c>
      <c r="Y2949" s="8">
        <f t="shared" si="113"/>
        <v>0</v>
      </c>
      <c r="Z2949" s="4"/>
    </row>
    <row r="2950" spans="1:26" x14ac:dyDescent="0.25">
      <c r="A2950" s="34">
        <v>42</v>
      </c>
      <c r="B2950" s="31">
        <v>43</v>
      </c>
      <c r="C2950" s="4" t="s">
        <v>15229</v>
      </c>
      <c r="D2950" s="4" t="s">
        <v>5439</v>
      </c>
      <c r="E2950" s="4" t="s">
        <v>5379</v>
      </c>
      <c r="F2950" s="4" t="s">
        <v>4986</v>
      </c>
      <c r="G2950" s="4" t="s">
        <v>5440</v>
      </c>
      <c r="H2950" s="4" t="s">
        <v>1109</v>
      </c>
      <c r="I2950" s="24">
        <v>101</v>
      </c>
      <c r="J2950" s="24">
        <v>61</v>
      </c>
      <c r="K2950" s="24">
        <v>2</v>
      </c>
      <c r="O2950" s="24">
        <v>2</v>
      </c>
      <c r="P2950" s="24">
        <v>5</v>
      </c>
      <c r="Q2950" s="24">
        <v>11</v>
      </c>
      <c r="T2950" s="24">
        <v>20</v>
      </c>
      <c r="X2950" s="24">
        <f t="shared" si="112"/>
        <v>101</v>
      </c>
      <c r="Y2950" s="8">
        <f t="shared" si="113"/>
        <v>0</v>
      </c>
      <c r="Z2950" s="4"/>
    </row>
    <row r="2951" spans="1:26" x14ac:dyDescent="0.25">
      <c r="A2951" s="34">
        <v>55</v>
      </c>
      <c r="B2951" s="31">
        <v>56</v>
      </c>
      <c r="C2951" s="4" t="s">
        <v>5454</v>
      </c>
      <c r="D2951" s="4" t="s">
        <v>5445</v>
      </c>
      <c r="E2951" s="4" t="s">
        <v>5379</v>
      </c>
      <c r="F2951" s="4" t="s">
        <v>4986</v>
      </c>
      <c r="G2951" s="4" t="s">
        <v>5455</v>
      </c>
      <c r="H2951" s="4" t="s">
        <v>1567</v>
      </c>
      <c r="I2951" s="24">
        <v>358</v>
      </c>
      <c r="J2951" s="24">
        <v>268</v>
      </c>
      <c r="K2951" s="24">
        <v>40</v>
      </c>
      <c r="L2951" s="24">
        <v>35</v>
      </c>
      <c r="O2951" s="24">
        <v>5</v>
      </c>
      <c r="Q2951" s="24">
        <v>5</v>
      </c>
      <c r="R2951" s="24">
        <v>3</v>
      </c>
      <c r="S2951" s="24">
        <v>2</v>
      </c>
      <c r="X2951" s="24">
        <f t="shared" si="112"/>
        <v>358</v>
      </c>
      <c r="Y2951" s="8">
        <f t="shared" si="113"/>
        <v>0</v>
      </c>
      <c r="Z2951" s="4"/>
    </row>
    <row r="2952" spans="1:26" x14ac:dyDescent="0.25">
      <c r="A2952" s="34">
        <v>70</v>
      </c>
      <c r="B2952" s="31">
        <v>71</v>
      </c>
      <c r="C2952" s="4" t="s">
        <v>5474</v>
      </c>
      <c r="D2952" s="4" t="s">
        <v>5475</v>
      </c>
      <c r="E2952" s="4" t="s">
        <v>5379</v>
      </c>
      <c r="F2952" s="4" t="s">
        <v>4986</v>
      </c>
      <c r="G2952" s="4" t="s">
        <v>5476</v>
      </c>
      <c r="H2952" s="4" t="s">
        <v>154</v>
      </c>
      <c r="I2952" s="24">
        <v>183.8</v>
      </c>
      <c r="J2952" s="24">
        <v>102.9</v>
      </c>
      <c r="K2952" s="24">
        <v>29.7</v>
      </c>
      <c r="L2952" s="24">
        <v>20.399999999999999</v>
      </c>
      <c r="N2952" s="24">
        <v>2.7</v>
      </c>
      <c r="O2952" s="24">
        <v>4</v>
      </c>
      <c r="P2952" s="24">
        <v>1.5</v>
      </c>
      <c r="Q2952" s="24">
        <v>17.600000000000001</v>
      </c>
      <c r="R2952" s="24">
        <v>3</v>
      </c>
      <c r="S2952" s="24">
        <v>2</v>
      </c>
      <c r="X2952" s="24">
        <f t="shared" si="112"/>
        <v>183.79999999999998</v>
      </c>
      <c r="Y2952" s="8">
        <f t="shared" si="113"/>
        <v>0</v>
      </c>
      <c r="Z2952" s="4"/>
    </row>
    <row r="2953" spans="1:26" x14ac:dyDescent="0.25">
      <c r="A2953" s="34">
        <v>96</v>
      </c>
      <c r="B2953" s="31">
        <v>99</v>
      </c>
      <c r="C2953" s="4" t="s">
        <v>5517</v>
      </c>
      <c r="D2953" s="4" t="s">
        <v>5445</v>
      </c>
      <c r="E2953" s="4" t="s">
        <v>5379</v>
      </c>
      <c r="F2953" s="4" t="s">
        <v>4986</v>
      </c>
      <c r="G2953" s="4" t="s">
        <v>5518</v>
      </c>
      <c r="H2953" s="4" t="s">
        <v>283</v>
      </c>
      <c r="I2953" s="24">
        <v>813</v>
      </c>
      <c r="J2953" s="24">
        <v>350</v>
      </c>
      <c r="K2953" s="24">
        <v>128</v>
      </c>
      <c r="L2953" s="24">
        <v>143</v>
      </c>
      <c r="M2953" s="24">
        <v>0.5</v>
      </c>
      <c r="O2953" s="24">
        <v>21.5</v>
      </c>
      <c r="R2953" s="24">
        <v>2</v>
      </c>
      <c r="S2953" s="24">
        <v>1</v>
      </c>
      <c r="T2953" s="24">
        <v>167</v>
      </c>
      <c r="X2953" s="24">
        <f t="shared" si="112"/>
        <v>813</v>
      </c>
      <c r="Y2953" s="8">
        <f t="shared" si="113"/>
        <v>0</v>
      </c>
      <c r="Z2953" s="4"/>
    </row>
    <row r="2954" spans="1:26" x14ac:dyDescent="0.25">
      <c r="A2954" s="34">
        <v>32</v>
      </c>
      <c r="B2954" s="31">
        <v>32</v>
      </c>
      <c r="C2954" s="4" t="s">
        <v>5424</v>
      </c>
      <c r="D2954" s="4" t="s">
        <v>5410</v>
      </c>
      <c r="E2954" s="4" t="s">
        <v>5379</v>
      </c>
      <c r="F2954" s="4" t="s">
        <v>4986</v>
      </c>
      <c r="G2954" s="4" t="s">
        <v>5425</v>
      </c>
      <c r="H2954" s="4" t="s">
        <v>1616</v>
      </c>
      <c r="I2954" s="24">
        <v>112.5</v>
      </c>
      <c r="J2954" s="24">
        <v>102</v>
      </c>
      <c r="K2954" s="24">
        <v>3.6</v>
      </c>
      <c r="O2954" s="24">
        <v>3.9</v>
      </c>
      <c r="Q2954" s="24">
        <v>3</v>
      </c>
      <c r="X2954" s="24">
        <f t="shared" si="112"/>
        <v>112.5</v>
      </c>
      <c r="Y2954" s="8">
        <f t="shared" si="113"/>
        <v>0</v>
      </c>
      <c r="Z2954" s="4"/>
    </row>
    <row r="2955" spans="1:26" x14ac:dyDescent="0.25">
      <c r="A2955" s="34">
        <v>88</v>
      </c>
      <c r="B2955" s="31">
        <v>91</v>
      </c>
      <c r="C2955" s="4" t="s">
        <v>5504</v>
      </c>
      <c r="D2955" s="4" t="s">
        <v>5498</v>
      </c>
      <c r="E2955" s="4" t="s">
        <v>5379</v>
      </c>
      <c r="F2955" s="4" t="s">
        <v>4986</v>
      </c>
      <c r="G2955" s="4" t="s">
        <v>5505</v>
      </c>
      <c r="H2955" s="4"/>
      <c r="I2955" s="24">
        <v>89.6</v>
      </c>
      <c r="J2955" s="24">
        <v>58.8</v>
      </c>
      <c r="K2955" s="24">
        <v>6</v>
      </c>
      <c r="L2955" s="24">
        <v>4</v>
      </c>
      <c r="O2955" s="24">
        <v>6</v>
      </c>
      <c r="P2955" s="24">
        <v>2.8</v>
      </c>
      <c r="Q2955" s="24">
        <v>6</v>
      </c>
      <c r="R2955" s="24">
        <v>4</v>
      </c>
      <c r="S2955" s="24">
        <v>2</v>
      </c>
      <c r="X2955" s="24">
        <f t="shared" si="112"/>
        <v>89.6</v>
      </c>
      <c r="Y2955" s="8">
        <f t="shared" si="113"/>
        <v>0</v>
      </c>
      <c r="Z2955" s="4"/>
    </row>
    <row r="2956" spans="1:26" x14ac:dyDescent="0.25">
      <c r="A2956" s="34">
        <v>94</v>
      </c>
      <c r="B2956" s="31">
        <v>97</v>
      </c>
      <c r="C2956" s="4" t="s">
        <v>5513</v>
      </c>
      <c r="D2956" s="4" t="s">
        <v>5498</v>
      </c>
      <c r="E2956" s="4" t="s">
        <v>5379</v>
      </c>
      <c r="F2956" s="4" t="s">
        <v>4986</v>
      </c>
      <c r="G2956" s="4" t="s">
        <v>5514</v>
      </c>
      <c r="H2956" s="4" t="s">
        <v>248</v>
      </c>
      <c r="I2956" s="24">
        <v>299</v>
      </c>
      <c r="J2956" s="24">
        <v>170</v>
      </c>
      <c r="K2956" s="24">
        <v>10</v>
      </c>
      <c r="L2956" s="24">
        <v>25</v>
      </c>
      <c r="M2956" s="24">
        <v>1</v>
      </c>
      <c r="O2956" s="24">
        <v>3.5</v>
      </c>
      <c r="P2956" s="24">
        <v>1.2</v>
      </c>
      <c r="Q2956" s="24">
        <v>74.2</v>
      </c>
      <c r="T2956" s="24">
        <v>16</v>
      </c>
      <c r="X2956" s="24">
        <f t="shared" si="112"/>
        <v>300.89999999999998</v>
      </c>
      <c r="Y2956" s="8">
        <f t="shared" si="113"/>
        <v>-1.8999999999999773</v>
      </c>
      <c r="Z2956" s="4"/>
    </row>
    <row r="2957" spans="1:26" x14ac:dyDescent="0.25">
      <c r="A2957" s="34">
        <v>53</v>
      </c>
      <c r="B2957" s="31">
        <v>54</v>
      </c>
      <c r="C2957" s="4" t="s">
        <v>3323</v>
      </c>
      <c r="D2957" s="4" t="s">
        <v>5445</v>
      </c>
      <c r="E2957" s="4" t="s">
        <v>5379</v>
      </c>
      <c r="F2957" s="4" t="s">
        <v>4986</v>
      </c>
      <c r="G2957" s="4" t="s">
        <v>5452</v>
      </c>
      <c r="H2957" s="4"/>
      <c r="I2957" s="24">
        <v>268.8</v>
      </c>
      <c r="J2957" s="24">
        <v>244.8</v>
      </c>
      <c r="K2957" s="24">
        <v>14</v>
      </c>
      <c r="L2957" s="24">
        <v>6</v>
      </c>
      <c r="O2957" s="24">
        <v>1</v>
      </c>
      <c r="Q2957" s="24">
        <v>2</v>
      </c>
      <c r="X2957" s="24">
        <f t="shared" si="112"/>
        <v>267.8</v>
      </c>
      <c r="Y2957" s="8">
        <f t="shared" si="113"/>
        <v>1</v>
      </c>
      <c r="Z2957" s="4"/>
    </row>
    <row r="2958" spans="1:26" x14ac:dyDescent="0.25">
      <c r="A2958" s="34">
        <v>84</v>
      </c>
      <c r="B2958" s="31">
        <v>87</v>
      </c>
      <c r="C2958" s="4" t="s">
        <v>5497</v>
      </c>
      <c r="D2958" s="4" t="s">
        <v>5498</v>
      </c>
      <c r="E2958" s="4" t="s">
        <v>5379</v>
      </c>
      <c r="F2958" s="4" t="s">
        <v>4986</v>
      </c>
      <c r="G2958" s="4" t="s">
        <v>5499</v>
      </c>
      <c r="H2958" s="4" t="s">
        <v>1988</v>
      </c>
      <c r="I2958" s="24">
        <v>660.3</v>
      </c>
      <c r="J2958" s="24">
        <v>381.4</v>
      </c>
      <c r="K2958" s="24">
        <v>29</v>
      </c>
      <c r="L2958" s="24">
        <v>25.7</v>
      </c>
      <c r="N2958" s="24">
        <v>7.5</v>
      </c>
      <c r="X2958" s="24">
        <f t="shared" si="112"/>
        <v>443.59999999999997</v>
      </c>
      <c r="Y2958" s="8">
        <f t="shared" si="113"/>
        <v>216.7</v>
      </c>
      <c r="Z2958" s="4"/>
    </row>
    <row r="2959" spans="1:26" x14ac:dyDescent="0.25">
      <c r="A2959" s="34">
        <v>85</v>
      </c>
      <c r="B2959" s="31">
        <v>88</v>
      </c>
      <c r="C2959" s="4" t="s">
        <v>5500</v>
      </c>
      <c r="D2959" s="4" t="s">
        <v>5498</v>
      </c>
      <c r="E2959" s="4" t="s">
        <v>5379</v>
      </c>
      <c r="F2959" s="4" t="s">
        <v>4986</v>
      </c>
      <c r="G2959" s="4" t="s">
        <v>5499</v>
      </c>
      <c r="H2959" s="4" t="s">
        <v>1988</v>
      </c>
      <c r="I2959" s="24">
        <v>171.8</v>
      </c>
      <c r="J2959" s="24">
        <v>121.6</v>
      </c>
      <c r="K2959" s="24">
        <v>50.2</v>
      </c>
      <c r="X2959" s="24">
        <f t="shared" si="112"/>
        <v>171.8</v>
      </c>
      <c r="Y2959" s="8">
        <f t="shared" si="113"/>
        <v>0</v>
      </c>
      <c r="Z2959" s="4"/>
    </row>
    <row r="2960" spans="1:26" x14ac:dyDescent="0.25">
      <c r="A2960" s="34">
        <v>90</v>
      </c>
      <c r="B2960" s="31">
        <v>93</v>
      </c>
      <c r="C2960" s="4" t="s">
        <v>5508</v>
      </c>
      <c r="D2960" s="4" t="s">
        <v>5498</v>
      </c>
      <c r="E2960" s="4" t="s">
        <v>5379</v>
      </c>
      <c r="F2960" s="4" t="s">
        <v>4986</v>
      </c>
      <c r="G2960" s="4" t="s">
        <v>5499</v>
      </c>
      <c r="H2960" s="4" t="s">
        <v>1988</v>
      </c>
      <c r="I2960" s="24">
        <v>201.7</v>
      </c>
      <c r="J2960" s="24">
        <v>194</v>
      </c>
      <c r="O2960" s="24">
        <v>6</v>
      </c>
      <c r="Q2960" s="24">
        <v>1.7</v>
      </c>
      <c r="X2960" s="24">
        <f t="shared" si="112"/>
        <v>201.7</v>
      </c>
      <c r="Y2960" s="8">
        <f t="shared" si="113"/>
        <v>0</v>
      </c>
      <c r="Z2960" s="4"/>
    </row>
    <row r="2961" spans="1:26" x14ac:dyDescent="0.25">
      <c r="A2961" s="34">
        <v>91</v>
      </c>
      <c r="B2961" s="31">
        <v>94</v>
      </c>
      <c r="C2961" s="4" t="s">
        <v>5509</v>
      </c>
      <c r="D2961" s="4" t="s">
        <v>5498</v>
      </c>
      <c r="E2961" s="4" t="s">
        <v>5379</v>
      </c>
      <c r="F2961" s="4" t="s">
        <v>4986</v>
      </c>
      <c r="G2961" s="4" t="s">
        <v>5499</v>
      </c>
      <c r="H2961" s="4" t="s">
        <v>1988</v>
      </c>
      <c r="I2961" s="24">
        <v>131.5</v>
      </c>
      <c r="J2961" s="24">
        <v>75.900000000000006</v>
      </c>
      <c r="K2961" s="24">
        <v>44.3</v>
      </c>
      <c r="L2961" s="24">
        <v>2.2000000000000002</v>
      </c>
      <c r="O2961" s="24">
        <v>1.6</v>
      </c>
      <c r="P2961" s="24">
        <v>6.7</v>
      </c>
      <c r="S2961" s="24">
        <v>0.8</v>
      </c>
      <c r="X2961" s="24">
        <f t="shared" si="112"/>
        <v>131.5</v>
      </c>
      <c r="Y2961" s="8">
        <f t="shared" si="113"/>
        <v>0</v>
      </c>
      <c r="Z2961" s="4"/>
    </row>
    <row r="2962" spans="1:26" x14ac:dyDescent="0.25">
      <c r="A2962" s="34">
        <v>92</v>
      </c>
      <c r="B2962" s="31">
        <v>95</v>
      </c>
      <c r="C2962" s="4" t="s">
        <v>5510</v>
      </c>
      <c r="D2962" s="4" t="s">
        <v>5498</v>
      </c>
      <c r="E2962" s="4" t="s">
        <v>5379</v>
      </c>
      <c r="F2962" s="4" t="s">
        <v>4986</v>
      </c>
      <c r="G2962" s="4" t="s">
        <v>5499</v>
      </c>
      <c r="H2962" s="4" t="s">
        <v>1988</v>
      </c>
      <c r="I2962" s="24">
        <v>118</v>
      </c>
      <c r="J2962" s="24">
        <v>64.3</v>
      </c>
      <c r="L2962" s="24">
        <v>32.4</v>
      </c>
      <c r="O2962" s="24">
        <v>7.5</v>
      </c>
      <c r="P2962" s="24">
        <v>0.5</v>
      </c>
      <c r="S2962" s="24">
        <v>1.7</v>
      </c>
      <c r="T2962" s="24">
        <v>11.6</v>
      </c>
      <c r="X2962" s="24">
        <f t="shared" si="112"/>
        <v>117.99999999999999</v>
      </c>
      <c r="Y2962" s="8">
        <f t="shared" si="113"/>
        <v>0</v>
      </c>
      <c r="Z2962" s="4"/>
    </row>
    <row r="2963" spans="1:26" x14ac:dyDescent="0.25">
      <c r="A2963" s="34">
        <v>11</v>
      </c>
      <c r="B2963" s="31">
        <v>11</v>
      </c>
      <c r="C2963" s="4" t="s">
        <v>5395</v>
      </c>
      <c r="D2963" s="4" t="s">
        <v>5386</v>
      </c>
      <c r="E2963" s="4" t="s">
        <v>5379</v>
      </c>
      <c r="F2963" s="4" t="s">
        <v>4986</v>
      </c>
      <c r="G2963" s="4" t="s">
        <v>5396</v>
      </c>
      <c r="H2963" s="4" t="s">
        <v>1567</v>
      </c>
      <c r="I2963" s="24">
        <v>103</v>
      </c>
      <c r="J2963" s="24">
        <v>75</v>
      </c>
      <c r="K2963" s="24">
        <v>13.8</v>
      </c>
      <c r="O2963" s="24">
        <v>3</v>
      </c>
      <c r="Q2963" s="24">
        <v>11.2</v>
      </c>
      <c r="X2963" s="24">
        <f t="shared" si="112"/>
        <v>103</v>
      </c>
      <c r="Y2963" s="8">
        <f t="shared" si="113"/>
        <v>0</v>
      </c>
      <c r="Z2963" s="4"/>
    </row>
    <row r="2964" spans="1:26" x14ac:dyDescent="0.25">
      <c r="A2964" s="34">
        <v>31</v>
      </c>
      <c r="B2964" s="31">
        <v>31</v>
      </c>
      <c r="C2964" s="4" t="s">
        <v>5422</v>
      </c>
      <c r="D2964" s="4" t="s">
        <v>5410</v>
      </c>
      <c r="E2964" s="4" t="s">
        <v>5379</v>
      </c>
      <c r="F2964" s="4" t="s">
        <v>4986</v>
      </c>
      <c r="G2964" s="4" t="s">
        <v>5423</v>
      </c>
      <c r="H2964" s="4" t="s">
        <v>730</v>
      </c>
      <c r="I2964" s="24">
        <v>167</v>
      </c>
      <c r="J2964" s="24">
        <v>162.5</v>
      </c>
      <c r="O2964" s="24">
        <v>1.5</v>
      </c>
      <c r="P2964" s="24">
        <v>1</v>
      </c>
      <c r="R2964" s="24">
        <v>1</v>
      </c>
      <c r="S2964" s="24">
        <v>1</v>
      </c>
      <c r="X2964" s="24">
        <f t="shared" si="112"/>
        <v>167</v>
      </c>
      <c r="Y2964" s="8">
        <f t="shared" si="113"/>
        <v>0</v>
      </c>
      <c r="Z2964" s="4"/>
    </row>
    <row r="2965" spans="1:26" x14ac:dyDescent="0.25">
      <c r="A2965" s="34">
        <v>33</v>
      </c>
      <c r="B2965" s="31">
        <v>33</v>
      </c>
      <c r="C2965" s="4" t="s">
        <v>5426</v>
      </c>
      <c r="D2965" s="4" t="s">
        <v>5410</v>
      </c>
      <c r="E2965" s="4" t="s">
        <v>5379</v>
      </c>
      <c r="F2965" s="4" t="s">
        <v>4986</v>
      </c>
      <c r="G2965" s="4" t="s">
        <v>5423</v>
      </c>
      <c r="H2965" s="4" t="s">
        <v>1606</v>
      </c>
      <c r="I2965" s="24">
        <v>112</v>
      </c>
      <c r="J2965" s="24">
        <v>86</v>
      </c>
      <c r="O2965" s="24">
        <v>3</v>
      </c>
      <c r="Q2965" s="24">
        <v>20</v>
      </c>
      <c r="T2965" s="24">
        <v>3</v>
      </c>
      <c r="X2965" s="24">
        <f t="shared" si="112"/>
        <v>112</v>
      </c>
      <c r="Y2965" s="8">
        <f t="shared" si="113"/>
        <v>0</v>
      </c>
      <c r="Z2965" s="4"/>
    </row>
    <row r="2966" spans="1:26" x14ac:dyDescent="0.25">
      <c r="A2966" s="34">
        <v>1</v>
      </c>
      <c r="B2966" s="31">
        <v>1</v>
      </c>
      <c r="C2966" s="4" t="s">
        <v>5378</v>
      </c>
      <c r="D2966" s="4" t="s">
        <v>5378</v>
      </c>
      <c r="E2966" s="4" t="s">
        <v>5379</v>
      </c>
      <c r="F2966" s="4" t="s">
        <v>4986</v>
      </c>
      <c r="G2966" s="4" t="s">
        <v>5380</v>
      </c>
      <c r="H2966" s="4" t="s">
        <v>485</v>
      </c>
      <c r="I2966" s="24">
        <v>66</v>
      </c>
      <c r="J2966" s="24">
        <v>36</v>
      </c>
      <c r="K2966" s="24">
        <v>7.8</v>
      </c>
      <c r="L2966" s="24">
        <v>2</v>
      </c>
      <c r="O2966" s="24">
        <v>2</v>
      </c>
      <c r="Q2966" s="24">
        <v>6.2</v>
      </c>
      <c r="T2966" s="24">
        <v>12</v>
      </c>
      <c r="X2966" s="24">
        <f t="shared" si="112"/>
        <v>66</v>
      </c>
      <c r="Y2966" s="8">
        <f t="shared" si="113"/>
        <v>0</v>
      </c>
      <c r="Z2966" s="4"/>
    </row>
    <row r="2967" spans="1:26" x14ac:dyDescent="0.25">
      <c r="A2967" s="34">
        <v>7</v>
      </c>
      <c r="B2967" s="31">
        <v>7</v>
      </c>
      <c r="C2967" s="4" t="s">
        <v>5389</v>
      </c>
      <c r="D2967" s="4" t="s">
        <v>5386</v>
      </c>
      <c r="E2967" s="4" t="s">
        <v>5379</v>
      </c>
      <c r="F2967" s="4" t="s">
        <v>4986</v>
      </c>
      <c r="G2967" s="4" t="s">
        <v>276</v>
      </c>
      <c r="H2967" s="4" t="s">
        <v>22</v>
      </c>
      <c r="I2967" s="24">
        <v>59.5</v>
      </c>
      <c r="J2967" s="24">
        <v>57.5</v>
      </c>
      <c r="O2967" s="24">
        <v>2</v>
      </c>
      <c r="X2967" s="24">
        <f t="shared" si="112"/>
        <v>59.5</v>
      </c>
      <c r="Y2967" s="8">
        <f t="shared" si="113"/>
        <v>0</v>
      </c>
      <c r="Z2967" s="4"/>
    </row>
    <row r="2968" spans="1:26" x14ac:dyDescent="0.25">
      <c r="A2968" s="34">
        <v>9</v>
      </c>
      <c r="B2968" s="31">
        <v>9</v>
      </c>
      <c r="C2968" s="4" t="s">
        <v>5391</v>
      </c>
      <c r="D2968" s="4" t="s">
        <v>5386</v>
      </c>
      <c r="E2968" s="4" t="s">
        <v>5379</v>
      </c>
      <c r="F2968" s="4" t="s">
        <v>4986</v>
      </c>
      <c r="G2968" s="4" t="s">
        <v>5392</v>
      </c>
      <c r="H2968" s="4"/>
      <c r="I2968" s="24">
        <v>500</v>
      </c>
      <c r="J2968" s="24">
        <v>168</v>
      </c>
      <c r="K2968" s="24">
        <v>15</v>
      </c>
      <c r="L2968" s="24">
        <v>36</v>
      </c>
      <c r="O2968" s="24">
        <v>1</v>
      </c>
      <c r="R2968" s="24">
        <v>1.5</v>
      </c>
      <c r="T2968" s="24">
        <v>278.5</v>
      </c>
      <c r="X2968" s="24">
        <f t="shared" si="112"/>
        <v>500</v>
      </c>
      <c r="Y2968" s="8">
        <f t="shared" si="113"/>
        <v>0</v>
      </c>
      <c r="Z2968" s="4"/>
    </row>
    <row r="2969" spans="1:26" x14ac:dyDescent="0.25">
      <c r="A2969" s="34">
        <v>58</v>
      </c>
      <c r="B2969" s="31">
        <v>59</v>
      </c>
      <c r="C2969" s="4" t="s">
        <v>5457</v>
      </c>
      <c r="D2969" s="4" t="s">
        <v>5457</v>
      </c>
      <c r="E2969" s="4" t="s">
        <v>5379</v>
      </c>
      <c r="F2969" s="4" t="s">
        <v>4986</v>
      </c>
      <c r="G2969" s="4" t="s">
        <v>5460</v>
      </c>
      <c r="H2969" s="4" t="s">
        <v>734</v>
      </c>
      <c r="I2969" s="24">
        <v>225</v>
      </c>
      <c r="J2969" s="24">
        <v>155</v>
      </c>
      <c r="K2969" s="24">
        <v>12</v>
      </c>
      <c r="L2969" s="24">
        <v>5.4</v>
      </c>
      <c r="N2969" s="24">
        <v>5</v>
      </c>
      <c r="O2969" s="24">
        <v>15</v>
      </c>
      <c r="Q2969" s="24">
        <v>26.3</v>
      </c>
      <c r="R2969" s="24">
        <v>3.3</v>
      </c>
      <c r="S2969" s="24">
        <v>3</v>
      </c>
      <c r="X2969" s="24">
        <f t="shared" si="112"/>
        <v>225.00000000000003</v>
      </c>
      <c r="Y2969" s="8">
        <f t="shared" si="113"/>
        <v>0</v>
      </c>
      <c r="Z2969" s="4"/>
    </row>
    <row r="2970" spans="1:26" x14ac:dyDescent="0.25">
      <c r="A2970" s="34">
        <v>17</v>
      </c>
      <c r="B2970" s="31">
        <v>17</v>
      </c>
      <c r="C2970" s="4" t="s">
        <v>5403</v>
      </c>
      <c r="D2970" s="4" t="s">
        <v>5398</v>
      </c>
      <c r="E2970" s="4" t="s">
        <v>5379</v>
      </c>
      <c r="F2970" s="4" t="s">
        <v>4986</v>
      </c>
      <c r="G2970" s="4" t="s">
        <v>5404</v>
      </c>
      <c r="H2970" s="4" t="s">
        <v>1606</v>
      </c>
      <c r="I2970" s="24">
        <v>449</v>
      </c>
      <c r="J2970" s="24">
        <v>266</v>
      </c>
      <c r="K2970" s="24">
        <v>18</v>
      </c>
      <c r="L2970" s="24">
        <v>11</v>
      </c>
      <c r="O2970" s="24">
        <v>8</v>
      </c>
      <c r="Q2970" s="24">
        <v>66.5</v>
      </c>
      <c r="R2970" s="24">
        <v>3</v>
      </c>
      <c r="S2970" s="24">
        <v>2</v>
      </c>
      <c r="T2970" s="24">
        <v>74.5</v>
      </c>
      <c r="X2970" s="24">
        <f t="shared" si="112"/>
        <v>449</v>
      </c>
      <c r="Y2970" s="8">
        <f t="shared" si="113"/>
        <v>0</v>
      </c>
      <c r="Z2970" s="4"/>
    </row>
    <row r="2971" spans="1:26" x14ac:dyDescent="0.25">
      <c r="A2971" s="34">
        <v>39</v>
      </c>
      <c r="B2971" s="31">
        <v>40</v>
      </c>
      <c r="C2971" s="4" t="s">
        <v>5435</v>
      </c>
      <c r="D2971" s="4" t="s">
        <v>5435</v>
      </c>
      <c r="E2971" s="4" t="s">
        <v>5379</v>
      </c>
      <c r="F2971" s="4" t="s">
        <v>4986</v>
      </c>
      <c r="G2971" s="4" t="s">
        <v>5436</v>
      </c>
      <c r="H2971" s="4" t="s">
        <v>716</v>
      </c>
      <c r="I2971" s="24">
        <v>207</v>
      </c>
      <c r="J2971" s="24">
        <v>162</v>
      </c>
      <c r="K2971" s="24">
        <v>25</v>
      </c>
      <c r="L2971" s="24">
        <v>20</v>
      </c>
      <c r="X2971" s="24">
        <f t="shared" si="112"/>
        <v>207</v>
      </c>
      <c r="Y2971" s="8">
        <f t="shared" si="113"/>
        <v>0</v>
      </c>
      <c r="Z2971" s="4"/>
    </row>
    <row r="2972" spans="1:26" x14ac:dyDescent="0.25">
      <c r="A2972" s="34">
        <v>13</v>
      </c>
      <c r="B2972" s="31">
        <v>13</v>
      </c>
      <c r="C2972" s="4" t="s">
        <v>5400</v>
      </c>
      <c r="D2972" s="4" t="s">
        <v>5398</v>
      </c>
      <c r="E2972" s="4" t="s">
        <v>5379</v>
      </c>
      <c r="F2972" s="4" t="s">
        <v>4986</v>
      </c>
      <c r="G2972" s="4" t="s">
        <v>5401</v>
      </c>
      <c r="H2972" s="4"/>
      <c r="I2972" s="24">
        <v>310.8</v>
      </c>
      <c r="J2972" s="24">
        <v>191.8</v>
      </c>
      <c r="K2972" s="24">
        <v>33.299999999999997</v>
      </c>
      <c r="L2972" s="24">
        <v>12</v>
      </c>
      <c r="O2972" s="24">
        <v>3</v>
      </c>
      <c r="Q2972" s="24">
        <v>57.2</v>
      </c>
      <c r="R2972" s="24">
        <v>2</v>
      </c>
      <c r="S2972" s="24">
        <v>1.5</v>
      </c>
      <c r="T2972" s="24">
        <v>9</v>
      </c>
      <c r="X2972" s="24">
        <f t="shared" si="112"/>
        <v>309.8</v>
      </c>
      <c r="Y2972" s="8">
        <f t="shared" si="113"/>
        <v>1</v>
      </c>
      <c r="Z2972" s="4"/>
    </row>
    <row r="2973" spans="1:26" x14ac:dyDescent="0.25">
      <c r="A2973" s="34">
        <v>14</v>
      </c>
      <c r="B2973" s="31">
        <v>14</v>
      </c>
      <c r="C2973" s="4" t="s">
        <v>5402</v>
      </c>
      <c r="D2973" s="4" t="s">
        <v>5398</v>
      </c>
      <c r="E2973" s="4" t="s">
        <v>5379</v>
      </c>
      <c r="F2973" s="4" t="s">
        <v>4986</v>
      </c>
      <c r="G2973" s="4" t="s">
        <v>5401</v>
      </c>
      <c r="H2973" s="4"/>
      <c r="I2973" s="24">
        <v>91.6</v>
      </c>
      <c r="J2973" s="24">
        <v>91.6</v>
      </c>
      <c r="X2973" s="24">
        <f t="shared" si="112"/>
        <v>91.6</v>
      </c>
      <c r="Y2973" s="8">
        <f t="shared" si="113"/>
        <v>0</v>
      </c>
      <c r="Z2973" s="4"/>
    </row>
    <row r="2974" spans="1:26" x14ac:dyDescent="0.25">
      <c r="A2974" s="34">
        <v>26</v>
      </c>
      <c r="B2974" s="31">
        <v>26</v>
      </c>
      <c r="C2974" s="4" t="s">
        <v>5416</v>
      </c>
      <c r="D2974" s="4" t="s">
        <v>5410</v>
      </c>
      <c r="E2974" s="4" t="s">
        <v>5379</v>
      </c>
      <c r="F2974" s="4" t="s">
        <v>4986</v>
      </c>
      <c r="G2974" s="4" t="s">
        <v>5401</v>
      </c>
      <c r="H2974" s="4" t="s">
        <v>716</v>
      </c>
      <c r="I2974" s="24">
        <v>338</v>
      </c>
      <c r="J2974" s="24">
        <v>320</v>
      </c>
      <c r="K2974" s="24">
        <v>1.6</v>
      </c>
      <c r="L2974" s="24">
        <v>10.4</v>
      </c>
      <c r="O2974" s="24">
        <v>3</v>
      </c>
      <c r="P2974" s="24">
        <v>1</v>
      </c>
      <c r="Q2974" s="24">
        <v>1.9</v>
      </c>
      <c r="X2974" s="24">
        <f t="shared" si="112"/>
        <v>337.9</v>
      </c>
      <c r="Y2974" s="8">
        <f t="shared" si="113"/>
        <v>0.10000000000002274</v>
      </c>
      <c r="Z2974" s="4"/>
    </row>
    <row r="2975" spans="1:26" x14ac:dyDescent="0.25">
      <c r="A2975" s="34">
        <v>34</v>
      </c>
      <c r="B2975" s="31">
        <v>34</v>
      </c>
      <c r="C2975" s="4" t="s">
        <v>5427</v>
      </c>
      <c r="D2975" s="4" t="s">
        <v>5410</v>
      </c>
      <c r="E2975" s="4" t="s">
        <v>5379</v>
      </c>
      <c r="F2975" s="4" t="s">
        <v>4986</v>
      </c>
      <c r="G2975" s="4" t="s">
        <v>5401</v>
      </c>
      <c r="H2975" s="4"/>
      <c r="I2975" s="24">
        <v>379</v>
      </c>
      <c r="J2975" s="24">
        <v>360.6</v>
      </c>
      <c r="O2975" s="24">
        <v>4.4000000000000004</v>
      </c>
      <c r="Q2975" s="24">
        <v>3.4</v>
      </c>
      <c r="R2975" s="24">
        <v>3</v>
      </c>
      <c r="S2975" s="24">
        <v>2</v>
      </c>
      <c r="T2975" s="24">
        <v>5.6</v>
      </c>
      <c r="X2975" s="24">
        <f t="shared" si="112"/>
        <v>379</v>
      </c>
      <c r="Y2975" s="8">
        <f t="shared" si="113"/>
        <v>0</v>
      </c>
      <c r="Z2975" s="4"/>
    </row>
    <row r="2976" spans="1:26" x14ac:dyDescent="0.25">
      <c r="A2976" s="34">
        <v>80</v>
      </c>
      <c r="B2976" s="31">
        <v>81</v>
      </c>
      <c r="C2976" s="4" t="s">
        <v>5492</v>
      </c>
      <c r="D2976" s="4" t="s">
        <v>2138</v>
      </c>
      <c r="E2976" s="4" t="s">
        <v>5379</v>
      </c>
      <c r="F2976" s="4" t="s">
        <v>4986</v>
      </c>
      <c r="G2976" s="4" t="s">
        <v>5401</v>
      </c>
      <c r="H2976" s="4" t="s">
        <v>860</v>
      </c>
      <c r="I2976" s="24">
        <v>123</v>
      </c>
      <c r="J2976" s="24">
        <v>119</v>
      </c>
      <c r="O2976" s="24">
        <v>2</v>
      </c>
      <c r="R2976" s="24">
        <v>2</v>
      </c>
      <c r="X2976" s="24">
        <f t="shared" si="112"/>
        <v>123</v>
      </c>
      <c r="Y2976" s="8">
        <f t="shared" si="113"/>
        <v>0</v>
      </c>
      <c r="Z2976" s="4"/>
    </row>
    <row r="2977" spans="1:26" x14ac:dyDescent="0.25">
      <c r="A2977" s="34">
        <v>6</v>
      </c>
      <c r="B2977" s="31">
        <v>6</v>
      </c>
      <c r="C2977" s="4" t="s">
        <v>5387</v>
      </c>
      <c r="D2977" s="4" t="s">
        <v>5386</v>
      </c>
      <c r="E2977" s="4" t="s">
        <v>5379</v>
      </c>
      <c r="F2977" s="4" t="s">
        <v>4986</v>
      </c>
      <c r="G2977" s="4" t="s">
        <v>5388</v>
      </c>
      <c r="H2977" s="4" t="s">
        <v>1606</v>
      </c>
      <c r="I2977" s="24">
        <v>570</v>
      </c>
      <c r="J2977" s="24">
        <v>200</v>
      </c>
      <c r="K2977" s="24">
        <v>25</v>
      </c>
      <c r="L2977" s="24">
        <v>23.2</v>
      </c>
      <c r="O2977" s="24">
        <v>0.9</v>
      </c>
      <c r="Q2977" s="24">
        <v>6.3</v>
      </c>
      <c r="R2977" s="24">
        <v>0.5</v>
      </c>
      <c r="T2977" s="24">
        <v>314.10000000000002</v>
      </c>
      <c r="X2977" s="24">
        <f t="shared" si="112"/>
        <v>570</v>
      </c>
      <c r="Y2977" s="8">
        <f t="shared" si="113"/>
        <v>0</v>
      </c>
      <c r="Z2977" s="4"/>
    </row>
    <row r="2978" spans="1:26" x14ac:dyDescent="0.25">
      <c r="A2978" s="34">
        <v>27</v>
      </c>
      <c r="B2978" s="31">
        <v>27</v>
      </c>
      <c r="C2978" s="4" t="s">
        <v>5417</v>
      </c>
      <c r="D2978" s="4" t="s">
        <v>5410</v>
      </c>
      <c r="E2978" s="4" t="s">
        <v>5379</v>
      </c>
      <c r="F2978" s="4" t="s">
        <v>4986</v>
      </c>
      <c r="G2978" s="4" t="s">
        <v>5388</v>
      </c>
      <c r="H2978" s="4" t="s">
        <v>730</v>
      </c>
      <c r="I2978" s="24">
        <v>218</v>
      </c>
      <c r="J2978" s="24">
        <v>196</v>
      </c>
      <c r="K2978" s="24">
        <v>1</v>
      </c>
      <c r="L2978" s="24">
        <v>14</v>
      </c>
      <c r="N2978" s="24">
        <v>4</v>
      </c>
      <c r="O2978" s="24">
        <v>1</v>
      </c>
      <c r="Q2978" s="24">
        <v>2</v>
      </c>
      <c r="X2978" s="24">
        <f t="shared" si="112"/>
        <v>218</v>
      </c>
      <c r="Y2978" s="8">
        <f t="shared" si="113"/>
        <v>0</v>
      </c>
      <c r="Z2978" s="4"/>
    </row>
    <row r="2979" spans="1:26" x14ac:dyDescent="0.25">
      <c r="A2979" s="34">
        <v>87</v>
      </c>
      <c r="B2979" s="31">
        <v>90</v>
      </c>
      <c r="C2979" s="4" t="s">
        <v>5456</v>
      </c>
      <c r="D2979" s="4" t="s">
        <v>5498</v>
      </c>
      <c r="E2979" s="4" t="s">
        <v>5379</v>
      </c>
      <c r="F2979" s="4" t="s">
        <v>4986</v>
      </c>
      <c r="G2979" s="4" t="s">
        <v>5503</v>
      </c>
      <c r="H2979" s="4"/>
      <c r="I2979" s="24">
        <v>634</v>
      </c>
      <c r="J2979" s="24">
        <v>536</v>
      </c>
      <c r="K2979" s="24">
        <v>18</v>
      </c>
      <c r="L2979" s="24">
        <v>5</v>
      </c>
      <c r="N2979" s="24">
        <v>4.5</v>
      </c>
      <c r="O2979" s="24">
        <v>19.100000000000001</v>
      </c>
      <c r="P2979" s="24">
        <v>4</v>
      </c>
      <c r="Q2979" s="24">
        <v>6.5</v>
      </c>
      <c r="R2979" s="24">
        <v>1.5</v>
      </c>
      <c r="T2979" s="24">
        <v>40</v>
      </c>
      <c r="X2979" s="24">
        <f t="shared" si="112"/>
        <v>634.6</v>
      </c>
      <c r="Y2979" s="8">
        <f t="shared" si="113"/>
        <v>-0.60000000000002274</v>
      </c>
      <c r="Z2979" s="4"/>
    </row>
    <row r="2980" spans="1:26" x14ac:dyDescent="0.25">
      <c r="A2980" s="34">
        <v>98</v>
      </c>
      <c r="B2980" s="31">
        <v>101</v>
      </c>
      <c r="C2980" s="4" t="s">
        <v>5522</v>
      </c>
      <c r="D2980" s="4" t="s">
        <v>5498</v>
      </c>
      <c r="E2980" s="4" t="s">
        <v>5379</v>
      </c>
      <c r="F2980" s="4" t="s">
        <v>4986</v>
      </c>
      <c r="G2980" s="4" t="s">
        <v>5241</v>
      </c>
      <c r="H2980" s="4" t="s">
        <v>237</v>
      </c>
      <c r="I2980" s="24">
        <v>504</v>
      </c>
      <c r="J2980" s="24">
        <v>463</v>
      </c>
      <c r="K2980" s="24">
        <v>6</v>
      </c>
      <c r="L2980" s="24">
        <v>8.5</v>
      </c>
      <c r="M2980" s="24">
        <v>2</v>
      </c>
      <c r="N2980" s="24">
        <v>1.5</v>
      </c>
      <c r="O2980" s="24">
        <v>9</v>
      </c>
      <c r="P2980" s="24">
        <v>2</v>
      </c>
      <c r="Q2980" s="24">
        <v>2</v>
      </c>
      <c r="T2980" s="24">
        <v>10</v>
      </c>
      <c r="X2980" s="24">
        <f t="shared" si="112"/>
        <v>504</v>
      </c>
      <c r="Y2980" s="8">
        <f t="shared" si="113"/>
        <v>0</v>
      </c>
      <c r="Z2980" s="4"/>
    </row>
    <row r="2981" spans="1:26" x14ac:dyDescent="0.25">
      <c r="A2981" s="34">
        <v>45</v>
      </c>
      <c r="B2981" s="31">
        <v>46</v>
      </c>
      <c r="C2981" s="4" t="s">
        <v>2112</v>
      </c>
      <c r="D2981" s="4" t="s">
        <v>5445</v>
      </c>
      <c r="E2981" s="4" t="s">
        <v>5379</v>
      </c>
      <c r="F2981" s="4" t="s">
        <v>4986</v>
      </c>
      <c r="G2981" s="4" t="s">
        <v>5446</v>
      </c>
      <c r="H2981" s="4"/>
      <c r="I2981" s="24">
        <v>315</v>
      </c>
      <c r="J2981" s="24">
        <v>100</v>
      </c>
      <c r="K2981" s="24">
        <v>114</v>
      </c>
      <c r="L2981" s="24">
        <v>45</v>
      </c>
      <c r="O2981" s="24">
        <v>4</v>
      </c>
      <c r="P2981" s="24">
        <v>2</v>
      </c>
      <c r="Q2981" s="24">
        <v>10</v>
      </c>
      <c r="T2981" s="24">
        <v>40</v>
      </c>
      <c r="X2981" s="24">
        <f t="shared" si="112"/>
        <v>315</v>
      </c>
      <c r="Y2981" s="8">
        <f t="shared" si="113"/>
        <v>0</v>
      </c>
      <c r="Z2981" s="4"/>
    </row>
    <row r="2982" spans="1:26" x14ac:dyDescent="0.25">
      <c r="A2982" s="34">
        <v>46</v>
      </c>
      <c r="B2982" s="31">
        <v>47</v>
      </c>
      <c r="C2982" s="4" t="s">
        <v>2096</v>
      </c>
      <c r="D2982" s="4" t="s">
        <v>5445</v>
      </c>
      <c r="E2982" s="4" t="s">
        <v>5379</v>
      </c>
      <c r="F2982" s="4" t="s">
        <v>4986</v>
      </c>
      <c r="G2982" s="4" t="s">
        <v>5447</v>
      </c>
      <c r="H2982" s="4" t="s">
        <v>730</v>
      </c>
      <c r="I2982" s="24">
        <v>231.7</v>
      </c>
      <c r="J2982" s="24">
        <v>126</v>
      </c>
      <c r="K2982" s="24">
        <v>60</v>
      </c>
      <c r="L2982" s="24">
        <v>11</v>
      </c>
      <c r="O2982" s="24">
        <v>8</v>
      </c>
      <c r="P2982" s="24">
        <v>8</v>
      </c>
      <c r="Q2982" s="24">
        <v>13</v>
      </c>
      <c r="R2982" s="24">
        <v>2.7</v>
      </c>
      <c r="T2982" s="24">
        <v>3</v>
      </c>
      <c r="X2982" s="24">
        <f t="shared" si="112"/>
        <v>231.7</v>
      </c>
      <c r="Y2982" s="8">
        <f t="shared" si="113"/>
        <v>0</v>
      </c>
      <c r="Z2982" s="4"/>
    </row>
    <row r="2983" spans="1:26" x14ac:dyDescent="0.25">
      <c r="A2983" s="34">
        <v>12</v>
      </c>
      <c r="B2983" s="31">
        <v>12</v>
      </c>
      <c r="C2983" s="4" t="s">
        <v>5397</v>
      </c>
      <c r="D2983" s="4" t="s">
        <v>5398</v>
      </c>
      <c r="E2983" s="4" t="s">
        <v>5379</v>
      </c>
      <c r="F2983" s="4" t="s">
        <v>4986</v>
      </c>
      <c r="G2983" s="4" t="s">
        <v>5399</v>
      </c>
      <c r="H2983" s="4"/>
      <c r="I2983" s="24">
        <v>252</v>
      </c>
      <c r="J2983" s="24">
        <v>220</v>
      </c>
      <c r="N2983" s="24">
        <v>10</v>
      </c>
      <c r="O2983" s="24">
        <v>4</v>
      </c>
      <c r="Q2983" s="24">
        <v>9</v>
      </c>
      <c r="R2983" s="24">
        <v>3</v>
      </c>
      <c r="T2983" s="24">
        <v>6</v>
      </c>
      <c r="X2983" s="24">
        <f t="shared" ref="X2983:X3046" si="114">SUM(J2983:W2983)</f>
        <v>252</v>
      </c>
      <c r="Y2983" s="8">
        <f t="shared" ref="Y2983:Y3046" si="115">I2983-X2983</f>
        <v>0</v>
      </c>
      <c r="Z2983" s="4"/>
    </row>
    <row r="2984" spans="1:26" x14ac:dyDescent="0.25">
      <c r="A2984" s="34">
        <v>74</v>
      </c>
      <c r="B2984" s="31">
        <v>75</v>
      </c>
      <c r="C2984" s="4" t="s">
        <v>5481</v>
      </c>
      <c r="D2984" s="4" t="s">
        <v>2138</v>
      </c>
      <c r="E2984" s="4" t="s">
        <v>5379</v>
      </c>
      <c r="F2984" s="4" t="s">
        <v>4986</v>
      </c>
      <c r="G2984" s="4" t="s">
        <v>5482</v>
      </c>
      <c r="H2984" s="4"/>
      <c r="I2984" s="24">
        <v>145</v>
      </c>
      <c r="J2984" s="24">
        <v>135</v>
      </c>
      <c r="L2984" s="24">
        <v>3</v>
      </c>
      <c r="O2984" s="24">
        <v>4</v>
      </c>
      <c r="Q2984" s="24">
        <v>2</v>
      </c>
      <c r="R2984" s="24">
        <v>1</v>
      </c>
      <c r="X2984" s="24">
        <f t="shared" si="114"/>
        <v>145</v>
      </c>
      <c r="Y2984" s="8">
        <f t="shared" si="115"/>
        <v>0</v>
      </c>
      <c r="Z2984" s="4"/>
    </row>
    <row r="2985" spans="1:26" x14ac:dyDescent="0.25">
      <c r="A2985" s="34">
        <v>37</v>
      </c>
      <c r="B2985" s="31">
        <v>37</v>
      </c>
      <c r="C2985" s="4" t="s">
        <v>5431</v>
      </c>
      <c r="D2985" s="4" t="s">
        <v>5428</v>
      </c>
      <c r="E2985" s="4" t="s">
        <v>5379</v>
      </c>
      <c r="F2985" s="4" t="s">
        <v>4986</v>
      </c>
      <c r="G2985" s="4" t="s">
        <v>5432</v>
      </c>
      <c r="H2985" s="4" t="s">
        <v>5419</v>
      </c>
      <c r="I2985" s="24">
        <v>108</v>
      </c>
      <c r="J2985" s="24">
        <v>82</v>
      </c>
      <c r="K2985" s="24">
        <v>2</v>
      </c>
      <c r="L2985" s="24">
        <v>2</v>
      </c>
      <c r="O2985" s="24">
        <v>3</v>
      </c>
      <c r="Q2985" s="24">
        <v>11</v>
      </c>
      <c r="R2985" s="24">
        <v>2</v>
      </c>
      <c r="T2985" s="24">
        <v>6</v>
      </c>
      <c r="X2985" s="24">
        <f t="shared" si="114"/>
        <v>108</v>
      </c>
      <c r="Y2985" s="8">
        <f t="shared" si="115"/>
        <v>0</v>
      </c>
      <c r="Z2985" s="4"/>
    </row>
    <row r="2986" spans="1:26" x14ac:dyDescent="0.25">
      <c r="A2986" s="34">
        <v>75</v>
      </c>
      <c r="B2986" s="31">
        <v>76</v>
      </c>
      <c r="C2986" s="4" t="s">
        <v>5483</v>
      </c>
      <c r="D2986" s="4" t="s">
        <v>2138</v>
      </c>
      <c r="E2986" s="4" t="s">
        <v>5379</v>
      </c>
      <c r="F2986" s="4" t="s">
        <v>4986</v>
      </c>
      <c r="G2986" s="4" t="s">
        <v>5484</v>
      </c>
      <c r="H2986" s="4" t="s">
        <v>872</v>
      </c>
      <c r="I2986" s="24">
        <v>133</v>
      </c>
      <c r="J2986" s="24">
        <v>115.9</v>
      </c>
      <c r="K2986" s="24">
        <v>0.5</v>
      </c>
      <c r="O2986" s="24">
        <v>6</v>
      </c>
      <c r="Q2986" s="24">
        <v>7.6</v>
      </c>
      <c r="R2986" s="24">
        <v>1.5</v>
      </c>
      <c r="S2986" s="24">
        <v>1.5</v>
      </c>
      <c r="X2986" s="24">
        <f t="shared" si="114"/>
        <v>133</v>
      </c>
      <c r="Y2986" s="8">
        <f t="shared" si="115"/>
        <v>0</v>
      </c>
      <c r="Z2986" s="4"/>
    </row>
    <row r="2987" spans="1:26" x14ac:dyDescent="0.25">
      <c r="A2987" s="34">
        <v>5</v>
      </c>
      <c r="B2987" s="31">
        <v>5</v>
      </c>
      <c r="C2987" s="4" t="s">
        <v>5385</v>
      </c>
      <c r="D2987" s="4" t="s">
        <v>5386</v>
      </c>
      <c r="E2987" s="4" t="s">
        <v>5379</v>
      </c>
      <c r="F2987" s="4" t="s">
        <v>4986</v>
      </c>
      <c r="G2987" s="4" t="s">
        <v>233</v>
      </c>
      <c r="H2987" s="4" t="s">
        <v>358</v>
      </c>
      <c r="I2987" s="24">
        <v>114</v>
      </c>
      <c r="J2987" s="24">
        <v>93</v>
      </c>
      <c r="K2987" s="24">
        <v>8</v>
      </c>
      <c r="L2987" s="24">
        <v>6</v>
      </c>
      <c r="O2987" s="24">
        <v>3</v>
      </c>
      <c r="P2987" s="24">
        <v>1</v>
      </c>
      <c r="X2987" s="24">
        <f t="shared" si="114"/>
        <v>111</v>
      </c>
      <c r="Y2987" s="8">
        <f t="shared" si="115"/>
        <v>3</v>
      </c>
      <c r="Z2987" s="4"/>
    </row>
    <row r="2988" spans="1:26" x14ac:dyDescent="0.25">
      <c r="A2988" s="34">
        <v>48</v>
      </c>
      <c r="B2988" s="31">
        <v>49</v>
      </c>
      <c r="C2988" s="4" t="s">
        <v>5121</v>
      </c>
      <c r="D2988" s="4" t="s">
        <v>5445</v>
      </c>
      <c r="E2988" s="4" t="s">
        <v>5379</v>
      </c>
      <c r="F2988" s="4" t="s">
        <v>4986</v>
      </c>
      <c r="G2988" s="4" t="s">
        <v>1729</v>
      </c>
      <c r="H2988" s="4" t="s">
        <v>728</v>
      </c>
      <c r="I2988" s="24">
        <v>652.5</v>
      </c>
      <c r="J2988" s="24">
        <v>100</v>
      </c>
      <c r="K2988" s="24">
        <v>25.3</v>
      </c>
      <c r="L2988" s="24">
        <v>123</v>
      </c>
      <c r="O2988" s="24">
        <v>6</v>
      </c>
      <c r="Q2988" s="24">
        <v>20</v>
      </c>
      <c r="R2988" s="24">
        <v>3</v>
      </c>
      <c r="T2988" s="24">
        <v>381.9</v>
      </c>
      <c r="X2988" s="24">
        <f t="shared" si="114"/>
        <v>659.2</v>
      </c>
      <c r="Y2988" s="8">
        <f t="shared" si="115"/>
        <v>-6.7000000000000455</v>
      </c>
      <c r="Z2988" s="4"/>
    </row>
    <row r="2989" spans="1:26" x14ac:dyDescent="0.25">
      <c r="A2989" s="34">
        <v>18</v>
      </c>
      <c r="B2989" s="31">
        <v>18</v>
      </c>
      <c r="C2989" s="4" t="s">
        <v>5405</v>
      </c>
      <c r="D2989" s="4" t="s">
        <v>5398</v>
      </c>
      <c r="E2989" s="4" t="s">
        <v>5379</v>
      </c>
      <c r="F2989" s="4" t="s">
        <v>4986</v>
      </c>
      <c r="G2989" s="4" t="s">
        <v>5406</v>
      </c>
      <c r="H2989" s="4"/>
      <c r="I2989" s="24">
        <v>423.5</v>
      </c>
      <c r="J2989" s="24">
        <v>276</v>
      </c>
      <c r="K2989" s="24">
        <v>77</v>
      </c>
      <c r="M2989" s="24">
        <v>2</v>
      </c>
      <c r="O2989" s="24">
        <v>8</v>
      </c>
      <c r="Q2989" s="24">
        <v>27.8</v>
      </c>
      <c r="R2989" s="24">
        <v>1.2</v>
      </c>
      <c r="S2989" s="24">
        <v>2.5</v>
      </c>
      <c r="T2989" s="24">
        <v>29</v>
      </c>
      <c r="X2989" s="24">
        <f t="shared" si="114"/>
        <v>423.5</v>
      </c>
      <c r="Y2989" s="8">
        <f t="shared" si="115"/>
        <v>0</v>
      </c>
      <c r="Z2989" s="4"/>
    </row>
    <row r="2990" spans="1:26" x14ac:dyDescent="0.25">
      <c r="A2990" s="34">
        <v>19</v>
      </c>
      <c r="B2990" s="31">
        <v>19</v>
      </c>
      <c r="C2990" s="4" t="s">
        <v>5407</v>
      </c>
      <c r="D2990" s="4" t="s">
        <v>5398</v>
      </c>
      <c r="E2990" s="4" t="s">
        <v>5379</v>
      </c>
      <c r="F2990" s="4" t="s">
        <v>4986</v>
      </c>
      <c r="G2990" s="4" t="s">
        <v>5406</v>
      </c>
      <c r="H2990" s="4"/>
      <c r="I2990" s="24">
        <v>78.75</v>
      </c>
      <c r="J2990" s="24">
        <v>64.75</v>
      </c>
      <c r="K2990" s="24">
        <v>14</v>
      </c>
      <c r="X2990" s="24">
        <f t="shared" si="114"/>
        <v>78.75</v>
      </c>
      <c r="Y2990" s="8">
        <f t="shared" si="115"/>
        <v>0</v>
      </c>
      <c r="Z2990" s="4"/>
    </row>
    <row r="2991" spans="1:26" x14ac:dyDescent="0.25">
      <c r="A2991" s="34">
        <v>20</v>
      </c>
      <c r="B2991" s="31">
        <v>20</v>
      </c>
      <c r="C2991" s="4" t="s">
        <v>5408</v>
      </c>
      <c r="D2991" s="4" t="s">
        <v>5398</v>
      </c>
      <c r="E2991" s="4" t="s">
        <v>5379</v>
      </c>
      <c r="F2991" s="4" t="s">
        <v>4986</v>
      </c>
      <c r="G2991" s="4" t="s">
        <v>5406</v>
      </c>
      <c r="H2991" s="4"/>
      <c r="I2991" s="24">
        <v>262.3</v>
      </c>
      <c r="J2991" s="24">
        <v>200.3</v>
      </c>
      <c r="K2991" s="24">
        <v>29</v>
      </c>
      <c r="L2991" s="24">
        <v>4.5</v>
      </c>
      <c r="O2991" s="24">
        <v>23</v>
      </c>
      <c r="P2991" s="24">
        <v>1.5</v>
      </c>
      <c r="Q2991" s="24">
        <v>1</v>
      </c>
      <c r="R2991" s="24">
        <v>3</v>
      </c>
      <c r="X2991" s="24">
        <f t="shared" si="114"/>
        <v>262.3</v>
      </c>
      <c r="Y2991" s="8">
        <f t="shared" si="115"/>
        <v>0</v>
      </c>
      <c r="Z2991" s="4"/>
    </row>
    <row r="2992" spans="1:26" x14ac:dyDescent="0.25">
      <c r="A2992" s="34">
        <v>21</v>
      </c>
      <c r="B2992" s="31">
        <v>21</v>
      </c>
      <c r="C2992" s="4" t="s">
        <v>5398</v>
      </c>
      <c r="D2992" s="4" t="s">
        <v>5398</v>
      </c>
      <c r="E2992" s="4" t="s">
        <v>5379</v>
      </c>
      <c r="F2992" s="4" t="s">
        <v>4986</v>
      </c>
      <c r="G2992" s="4" t="s">
        <v>5406</v>
      </c>
      <c r="H2992" s="4"/>
      <c r="I2992" s="24">
        <v>460</v>
      </c>
      <c r="J2992" s="24">
        <v>337.2</v>
      </c>
      <c r="K2992" s="24">
        <v>42.2</v>
      </c>
      <c r="M2992" s="24">
        <v>9</v>
      </c>
      <c r="O2992" s="24">
        <v>34</v>
      </c>
      <c r="P2992" s="24">
        <v>4.5</v>
      </c>
      <c r="T2992" s="24">
        <v>33</v>
      </c>
      <c r="X2992" s="24">
        <f t="shared" si="114"/>
        <v>459.9</v>
      </c>
      <c r="Y2992" s="8">
        <f t="shared" si="115"/>
        <v>0.10000000000002274</v>
      </c>
      <c r="Z2992" s="4"/>
    </row>
    <row r="2993" spans="1:26" x14ac:dyDescent="0.25">
      <c r="A2993" s="34">
        <v>71</v>
      </c>
      <c r="B2993" s="31">
        <v>72</v>
      </c>
      <c r="C2993" s="4" t="s">
        <v>5477</v>
      </c>
      <c r="D2993" s="4" t="s">
        <v>5475</v>
      </c>
      <c r="E2993" s="4" t="s">
        <v>5379</v>
      </c>
      <c r="F2993" s="4" t="s">
        <v>4986</v>
      </c>
      <c r="G2993" s="4" t="s">
        <v>5406</v>
      </c>
      <c r="H2993" s="4"/>
      <c r="I2993" s="24">
        <v>200.8</v>
      </c>
      <c r="J2993" s="24">
        <v>183.5</v>
      </c>
      <c r="O2993" s="24">
        <v>13</v>
      </c>
      <c r="Q2993" s="24">
        <v>2.2999999999999998</v>
      </c>
      <c r="R2993" s="24">
        <v>2</v>
      </c>
      <c r="X2993" s="24">
        <f t="shared" si="114"/>
        <v>200.8</v>
      </c>
      <c r="Y2993" s="8">
        <f t="shared" si="115"/>
        <v>0</v>
      </c>
      <c r="Z2993" s="4"/>
    </row>
    <row r="2994" spans="1:26" x14ac:dyDescent="0.25">
      <c r="A2994" s="34">
        <v>72</v>
      </c>
      <c r="B2994" s="31">
        <v>73</v>
      </c>
      <c r="C2994" s="4" t="s">
        <v>5478</v>
      </c>
      <c r="D2994" s="4" t="s">
        <v>5475</v>
      </c>
      <c r="E2994" s="4" t="s">
        <v>5379</v>
      </c>
      <c r="F2994" s="4" t="s">
        <v>4986</v>
      </c>
      <c r="G2994" s="4" t="s">
        <v>5406</v>
      </c>
      <c r="H2994" s="4"/>
      <c r="I2994" s="24">
        <v>187.6</v>
      </c>
      <c r="J2994" s="24">
        <v>151</v>
      </c>
      <c r="K2994" s="24">
        <v>15</v>
      </c>
      <c r="L2994" s="24">
        <v>9</v>
      </c>
      <c r="O2994" s="24">
        <v>8.5</v>
      </c>
      <c r="P2994" s="24">
        <v>0.1</v>
      </c>
      <c r="T2994" s="24">
        <v>4</v>
      </c>
      <c r="X2994" s="24">
        <f t="shared" si="114"/>
        <v>187.6</v>
      </c>
      <c r="Y2994" s="8">
        <f t="shared" si="115"/>
        <v>0</v>
      </c>
      <c r="Z2994" s="4"/>
    </row>
    <row r="2995" spans="1:26" x14ac:dyDescent="0.25">
      <c r="A2995" s="34">
        <v>29</v>
      </c>
      <c r="B2995" s="31">
        <v>29</v>
      </c>
      <c r="C2995" s="4" t="s">
        <v>639</v>
      </c>
      <c r="D2995" s="4" t="s">
        <v>5410</v>
      </c>
      <c r="E2995" s="4" t="s">
        <v>5379</v>
      </c>
      <c r="F2995" s="4" t="s">
        <v>4986</v>
      </c>
      <c r="G2995" s="4" t="s">
        <v>5420</v>
      </c>
      <c r="H2995" s="4" t="s">
        <v>1567</v>
      </c>
      <c r="I2995" s="24">
        <v>100.5</v>
      </c>
      <c r="J2995" s="24">
        <v>95.5</v>
      </c>
      <c r="N2995" s="24">
        <v>1</v>
      </c>
      <c r="O2995" s="24">
        <v>3</v>
      </c>
      <c r="R2995" s="24">
        <v>1</v>
      </c>
      <c r="X2995" s="24">
        <f t="shared" si="114"/>
        <v>100.5</v>
      </c>
      <c r="Y2995" s="8">
        <f t="shared" si="115"/>
        <v>0</v>
      </c>
      <c r="Z2995" s="4"/>
    </row>
    <row r="2996" spans="1:26" x14ac:dyDescent="0.25">
      <c r="A2996" s="34">
        <v>82</v>
      </c>
      <c r="B2996" s="31">
        <v>84</v>
      </c>
      <c r="C2996" s="4" t="s">
        <v>5494</v>
      </c>
      <c r="D2996" s="4" t="s">
        <v>2138</v>
      </c>
      <c r="E2996" s="4" t="s">
        <v>5379</v>
      </c>
      <c r="F2996" s="4" t="s">
        <v>4986</v>
      </c>
      <c r="G2996" s="4" t="s">
        <v>5420</v>
      </c>
      <c r="H2996" s="4"/>
      <c r="I2996" s="24">
        <v>211</v>
      </c>
      <c r="J2996" s="24">
        <v>189</v>
      </c>
      <c r="K2996" s="24">
        <v>8</v>
      </c>
      <c r="O2996" s="24">
        <v>1.6</v>
      </c>
      <c r="Q2996" s="24">
        <v>9.4</v>
      </c>
      <c r="T2996" s="24">
        <v>3</v>
      </c>
      <c r="X2996" s="24">
        <f t="shared" si="114"/>
        <v>211</v>
      </c>
      <c r="Y2996" s="8">
        <f t="shared" si="115"/>
        <v>0</v>
      </c>
      <c r="Z2996" s="4"/>
    </row>
    <row r="2997" spans="1:26" x14ac:dyDescent="0.25">
      <c r="A2997" s="34">
        <v>65</v>
      </c>
      <c r="B2997" s="31">
        <v>66</v>
      </c>
      <c r="C2997" s="4" t="s">
        <v>5466</v>
      </c>
      <c r="D2997" s="4" t="s">
        <v>5466</v>
      </c>
      <c r="E2997" s="4" t="s">
        <v>5379</v>
      </c>
      <c r="F2997" s="4" t="s">
        <v>4986</v>
      </c>
      <c r="G2997" s="4" t="s">
        <v>2452</v>
      </c>
      <c r="H2997" s="4" t="s">
        <v>190</v>
      </c>
      <c r="I2997" s="24">
        <v>183</v>
      </c>
      <c r="J2997" s="24">
        <v>173</v>
      </c>
      <c r="O2997" s="24">
        <v>6</v>
      </c>
      <c r="R2997" s="24">
        <v>2</v>
      </c>
      <c r="S2997" s="24">
        <v>2</v>
      </c>
      <c r="X2997" s="24">
        <f t="shared" si="114"/>
        <v>183</v>
      </c>
      <c r="Y2997" s="8">
        <f t="shared" si="115"/>
        <v>0</v>
      </c>
      <c r="Z2997" s="4"/>
    </row>
    <row r="2998" spans="1:26" x14ac:dyDescent="0.25">
      <c r="A2998" s="34">
        <v>66</v>
      </c>
      <c r="B2998" s="31">
        <v>67</v>
      </c>
      <c r="C2998" s="4" t="s">
        <v>5470</v>
      </c>
      <c r="D2998" s="4" t="s">
        <v>5466</v>
      </c>
      <c r="E2998" s="4" t="s">
        <v>5379</v>
      </c>
      <c r="F2998" s="4" t="s">
        <v>4986</v>
      </c>
      <c r="G2998" s="4" t="s">
        <v>2452</v>
      </c>
      <c r="H2998" s="4" t="s">
        <v>190</v>
      </c>
      <c r="I2998" s="24">
        <v>83.1</v>
      </c>
      <c r="J2998" s="24">
        <v>83.1</v>
      </c>
      <c r="X2998" s="24">
        <f t="shared" si="114"/>
        <v>83.1</v>
      </c>
      <c r="Y2998" s="8">
        <f t="shared" si="115"/>
        <v>0</v>
      </c>
      <c r="Z2998" s="4"/>
    </row>
    <row r="2999" spans="1:26" x14ac:dyDescent="0.25">
      <c r="A2999" s="34">
        <v>2</v>
      </c>
      <c r="B2999" s="31">
        <v>2</v>
      </c>
      <c r="C2999" s="4" t="s">
        <v>5381</v>
      </c>
      <c r="D2999" s="4" t="s">
        <v>5381</v>
      </c>
      <c r="E2999" s="4" t="s">
        <v>5379</v>
      </c>
      <c r="F2999" s="4" t="s">
        <v>4986</v>
      </c>
      <c r="G2999" s="4" t="s">
        <v>5382</v>
      </c>
      <c r="H2999" s="4" t="s">
        <v>265</v>
      </c>
      <c r="I2999" s="24">
        <v>125</v>
      </c>
      <c r="J2999" s="24">
        <v>107.4</v>
      </c>
      <c r="K2999" s="24">
        <v>15</v>
      </c>
      <c r="O2999" s="24">
        <v>1.5</v>
      </c>
      <c r="Q2999" s="24">
        <v>1.1000000000000001</v>
      </c>
      <c r="X2999" s="24">
        <f t="shared" si="114"/>
        <v>125</v>
      </c>
      <c r="Y2999" s="8">
        <f t="shared" si="115"/>
        <v>0</v>
      </c>
      <c r="Z2999" s="4"/>
    </row>
    <row r="3000" spans="1:26" x14ac:dyDescent="0.25">
      <c r="A3000" s="34">
        <v>36</v>
      </c>
      <c r="B3000" s="31">
        <v>36</v>
      </c>
      <c r="C3000" s="4" t="s">
        <v>5429</v>
      </c>
      <c r="D3000" s="4" t="s">
        <v>5428</v>
      </c>
      <c r="E3000" s="4" t="s">
        <v>5379</v>
      </c>
      <c r="F3000" s="4" t="s">
        <v>4986</v>
      </c>
      <c r="G3000" s="4" t="s">
        <v>5430</v>
      </c>
      <c r="H3000" s="4" t="s">
        <v>237</v>
      </c>
      <c r="I3000" s="24">
        <v>210</v>
      </c>
      <c r="J3000" s="24">
        <v>109</v>
      </c>
      <c r="L3000" s="24">
        <v>20</v>
      </c>
      <c r="M3000" s="24">
        <v>3.9</v>
      </c>
      <c r="N3000" s="24">
        <v>1.7</v>
      </c>
      <c r="O3000" s="24">
        <v>3.4</v>
      </c>
      <c r="P3000" s="24">
        <v>1</v>
      </c>
      <c r="Q3000" s="24">
        <v>42</v>
      </c>
      <c r="R3000" s="24">
        <v>1</v>
      </c>
      <c r="T3000" s="24">
        <v>28</v>
      </c>
      <c r="X3000" s="24">
        <f t="shared" si="114"/>
        <v>210</v>
      </c>
      <c r="Y3000" s="8">
        <f t="shared" si="115"/>
        <v>0</v>
      </c>
      <c r="Z3000" s="4"/>
    </row>
    <row r="3001" spans="1:26" x14ac:dyDescent="0.25">
      <c r="A3001" s="34">
        <v>4</v>
      </c>
      <c r="B3001" s="31">
        <v>4</v>
      </c>
      <c r="C3001" s="4" t="s">
        <v>5384</v>
      </c>
      <c r="D3001" s="4" t="s">
        <v>5381</v>
      </c>
      <c r="E3001" s="4" t="s">
        <v>5379</v>
      </c>
      <c r="F3001" s="4" t="s">
        <v>4986</v>
      </c>
      <c r="G3001" s="4" t="s">
        <v>15163</v>
      </c>
      <c r="H3001" s="4" t="s">
        <v>300</v>
      </c>
      <c r="I3001" s="24">
        <v>61</v>
      </c>
      <c r="J3001" s="24">
        <v>49.5</v>
      </c>
      <c r="K3001" s="24">
        <v>5</v>
      </c>
      <c r="L3001" s="24">
        <v>5</v>
      </c>
      <c r="O3001" s="24">
        <v>1</v>
      </c>
      <c r="P3001" s="24">
        <v>0.5</v>
      </c>
      <c r="X3001" s="24">
        <f t="shared" si="114"/>
        <v>61</v>
      </c>
      <c r="Y3001" s="8">
        <f t="shared" si="115"/>
        <v>0</v>
      </c>
      <c r="Z3001" s="4"/>
    </row>
    <row r="3002" spans="1:26" x14ac:dyDescent="0.25">
      <c r="A3002" s="34">
        <v>15</v>
      </c>
      <c r="B3002" s="31">
        <v>15</v>
      </c>
      <c r="C3002" s="4" t="s">
        <v>2417</v>
      </c>
      <c r="D3002" s="4" t="s">
        <v>5398</v>
      </c>
      <c r="E3002" s="4" t="s">
        <v>5379</v>
      </c>
      <c r="F3002" s="4" t="s">
        <v>4986</v>
      </c>
      <c r="G3002" s="4" t="s">
        <v>1113</v>
      </c>
      <c r="H3002" s="4" t="s">
        <v>39</v>
      </c>
      <c r="I3002" s="24">
        <v>374.3</v>
      </c>
      <c r="J3002" s="24">
        <v>177.3</v>
      </c>
      <c r="K3002" s="24">
        <v>38</v>
      </c>
      <c r="L3002" s="24">
        <v>4.5</v>
      </c>
      <c r="M3002" s="24">
        <v>2</v>
      </c>
      <c r="O3002" s="24">
        <v>5</v>
      </c>
      <c r="Q3002" s="24">
        <v>3.8</v>
      </c>
      <c r="R3002" s="24">
        <v>2.5</v>
      </c>
      <c r="S3002" s="24">
        <v>1.6</v>
      </c>
      <c r="T3002" s="24">
        <v>139.6</v>
      </c>
      <c r="X3002" s="24">
        <f t="shared" si="114"/>
        <v>374.3</v>
      </c>
      <c r="Y3002" s="8">
        <f t="shared" si="115"/>
        <v>0</v>
      </c>
      <c r="Z3002" s="11"/>
    </row>
    <row r="3003" spans="1:26" x14ac:dyDescent="0.25">
      <c r="A3003" s="34">
        <v>16</v>
      </c>
      <c r="B3003" s="31">
        <v>16</v>
      </c>
      <c r="C3003" s="4" t="s">
        <v>1725</v>
      </c>
      <c r="D3003" s="4" t="s">
        <v>5398</v>
      </c>
      <c r="E3003" s="4" t="s">
        <v>5379</v>
      </c>
      <c r="F3003" s="4" t="s">
        <v>4986</v>
      </c>
      <c r="G3003" s="4" t="s">
        <v>1113</v>
      </c>
      <c r="H3003" s="4" t="s">
        <v>154</v>
      </c>
      <c r="I3003" s="24">
        <v>466.5</v>
      </c>
      <c r="J3003" s="24">
        <v>279.5</v>
      </c>
      <c r="K3003" s="24">
        <v>22</v>
      </c>
      <c r="L3003" s="24">
        <v>5</v>
      </c>
      <c r="O3003" s="24">
        <v>3</v>
      </c>
      <c r="P3003" s="24">
        <v>2</v>
      </c>
      <c r="Q3003" s="24">
        <v>12</v>
      </c>
      <c r="T3003" s="24">
        <v>143</v>
      </c>
      <c r="X3003" s="24">
        <f t="shared" si="114"/>
        <v>466.5</v>
      </c>
      <c r="Y3003" s="8">
        <f t="shared" si="115"/>
        <v>0</v>
      </c>
      <c r="Z3003" s="4"/>
    </row>
    <row r="3004" spans="1:26" x14ac:dyDescent="0.25">
      <c r="A3004" s="34">
        <v>67</v>
      </c>
      <c r="B3004" s="31">
        <v>68</v>
      </c>
      <c r="C3004" s="4" t="s">
        <v>5471</v>
      </c>
      <c r="D3004" s="4" t="s">
        <v>5466</v>
      </c>
      <c r="E3004" s="4" t="s">
        <v>5379</v>
      </c>
      <c r="F3004" s="4" t="s">
        <v>4986</v>
      </c>
      <c r="G3004" s="4" t="s">
        <v>1113</v>
      </c>
      <c r="H3004" s="4"/>
      <c r="I3004" s="24">
        <v>61.5</v>
      </c>
      <c r="J3004" s="24">
        <v>36.5</v>
      </c>
      <c r="O3004" s="24">
        <v>3.5</v>
      </c>
      <c r="P3004" s="24">
        <v>1</v>
      </c>
      <c r="R3004" s="24">
        <v>2.5</v>
      </c>
      <c r="T3004" s="24">
        <v>18</v>
      </c>
      <c r="X3004" s="24">
        <f t="shared" si="114"/>
        <v>61.5</v>
      </c>
      <c r="Y3004" s="8">
        <f t="shared" si="115"/>
        <v>0</v>
      </c>
      <c r="Z3004" s="4"/>
    </row>
    <row r="3005" spans="1:26" x14ac:dyDescent="0.25">
      <c r="A3005" s="34">
        <v>69</v>
      </c>
      <c r="B3005" s="31">
        <v>70</v>
      </c>
      <c r="C3005" s="4" t="s">
        <v>5473</v>
      </c>
      <c r="D3005" s="4" t="s">
        <v>5466</v>
      </c>
      <c r="E3005" s="4" t="s">
        <v>5379</v>
      </c>
      <c r="F3005" s="4" t="s">
        <v>4986</v>
      </c>
      <c r="G3005" s="4" t="s">
        <v>1113</v>
      </c>
      <c r="H3005" s="4"/>
      <c r="I3005" s="24">
        <v>90</v>
      </c>
      <c r="J3005" s="24">
        <v>53</v>
      </c>
      <c r="K3005" s="24">
        <v>20</v>
      </c>
      <c r="L3005" s="24">
        <v>10</v>
      </c>
      <c r="O3005" s="24">
        <v>1</v>
      </c>
      <c r="Q3005" s="24">
        <v>6</v>
      </c>
      <c r="X3005" s="24">
        <f t="shared" si="114"/>
        <v>90</v>
      </c>
      <c r="Y3005" s="8">
        <f t="shared" si="115"/>
        <v>0</v>
      </c>
      <c r="Z3005" s="4"/>
    </row>
    <row r="3006" spans="1:26" x14ac:dyDescent="0.25">
      <c r="A3006" s="34">
        <v>22</v>
      </c>
      <c r="B3006" s="31">
        <v>22</v>
      </c>
      <c r="C3006" s="4" t="s">
        <v>5409</v>
      </c>
      <c r="D3006" s="4" t="s">
        <v>5410</v>
      </c>
      <c r="E3006" s="4" t="s">
        <v>5379</v>
      </c>
      <c r="F3006" s="4" t="s">
        <v>4986</v>
      </c>
      <c r="G3006" s="4" t="s">
        <v>5411</v>
      </c>
      <c r="H3006" s="4" t="s">
        <v>1043</v>
      </c>
      <c r="I3006" s="24">
        <v>307.7</v>
      </c>
      <c r="J3006" s="24">
        <v>275.7</v>
      </c>
      <c r="K3006" s="24">
        <v>7.6</v>
      </c>
      <c r="N3006" s="24">
        <v>2</v>
      </c>
      <c r="O3006" s="24">
        <v>9.6999999999999993</v>
      </c>
      <c r="P3006" s="24">
        <v>3</v>
      </c>
      <c r="Q3006" s="24">
        <v>9.6999999999999993</v>
      </c>
      <c r="X3006" s="24">
        <f t="shared" si="114"/>
        <v>307.7</v>
      </c>
      <c r="Y3006" s="8">
        <f t="shared" si="115"/>
        <v>0</v>
      </c>
      <c r="Z3006" s="4"/>
    </row>
    <row r="3007" spans="1:26" x14ac:dyDescent="0.25">
      <c r="A3007" s="34">
        <v>99</v>
      </c>
      <c r="B3007" s="31">
        <v>102</v>
      </c>
      <c r="C3007" s="4" t="s">
        <v>5523</v>
      </c>
      <c r="D3007" s="4" t="s">
        <v>5498</v>
      </c>
      <c r="E3007" s="4" t="s">
        <v>5379</v>
      </c>
      <c r="F3007" s="4" t="s">
        <v>4986</v>
      </c>
      <c r="G3007" s="4" t="s">
        <v>5524</v>
      </c>
      <c r="H3007" s="4" t="s">
        <v>358</v>
      </c>
      <c r="I3007" s="24">
        <v>757</v>
      </c>
      <c r="J3007" s="24">
        <v>368.5</v>
      </c>
      <c r="K3007" s="24">
        <v>230</v>
      </c>
      <c r="M3007" s="24">
        <v>3</v>
      </c>
      <c r="N3007" s="24">
        <v>1</v>
      </c>
      <c r="O3007" s="24">
        <v>2</v>
      </c>
      <c r="P3007" s="24">
        <v>6</v>
      </c>
      <c r="Q3007" s="24">
        <v>41.5</v>
      </c>
      <c r="T3007" s="24">
        <v>105</v>
      </c>
      <c r="X3007" s="24">
        <f t="shared" si="114"/>
        <v>757</v>
      </c>
      <c r="Y3007" s="8">
        <f t="shared" si="115"/>
        <v>0</v>
      </c>
      <c r="Z3007" s="4"/>
    </row>
    <row r="3008" spans="1:26" x14ac:dyDescent="0.25">
      <c r="A3008" s="34">
        <v>86</v>
      </c>
      <c r="B3008" s="31">
        <v>89</v>
      </c>
      <c r="C3008" s="4" t="s">
        <v>5501</v>
      </c>
      <c r="D3008" s="4" t="s">
        <v>5498</v>
      </c>
      <c r="E3008" s="4" t="s">
        <v>5379</v>
      </c>
      <c r="F3008" s="4" t="s">
        <v>4986</v>
      </c>
      <c r="G3008" s="4" t="s">
        <v>5502</v>
      </c>
      <c r="H3008" s="4" t="s">
        <v>39</v>
      </c>
      <c r="I3008" s="24">
        <v>116.5</v>
      </c>
      <c r="J3008" s="24">
        <v>95</v>
      </c>
      <c r="K3008" s="24">
        <v>21</v>
      </c>
      <c r="P3008" s="24">
        <v>0.5</v>
      </c>
      <c r="X3008" s="24">
        <f t="shared" si="114"/>
        <v>116.5</v>
      </c>
      <c r="Y3008" s="8">
        <f t="shared" si="115"/>
        <v>0</v>
      </c>
      <c r="Z3008" s="4"/>
    </row>
    <row r="3009" spans="1:26" x14ac:dyDescent="0.25">
      <c r="A3009" s="34">
        <v>51</v>
      </c>
      <c r="B3009" s="31">
        <v>52</v>
      </c>
      <c r="C3009" s="4" t="s">
        <v>1620</v>
      </c>
      <c r="D3009" s="4" t="s">
        <v>5445</v>
      </c>
      <c r="E3009" s="4" t="s">
        <v>5379</v>
      </c>
      <c r="F3009" s="4" t="s">
        <v>4986</v>
      </c>
      <c r="G3009" s="4" t="s">
        <v>5162</v>
      </c>
      <c r="H3009" s="4" t="s">
        <v>1876</v>
      </c>
      <c r="I3009" s="24">
        <v>130</v>
      </c>
      <c r="J3009" s="24">
        <v>95</v>
      </c>
      <c r="K3009" s="24">
        <v>15</v>
      </c>
      <c r="L3009" s="24">
        <v>15</v>
      </c>
      <c r="O3009" s="24">
        <v>1</v>
      </c>
      <c r="Q3009" s="24">
        <v>4</v>
      </c>
      <c r="X3009" s="24">
        <f t="shared" si="114"/>
        <v>130</v>
      </c>
      <c r="Y3009" s="8">
        <f t="shared" si="115"/>
        <v>0</v>
      </c>
      <c r="Z3009" s="4"/>
    </row>
    <row r="3010" spans="1:26" x14ac:dyDescent="0.25">
      <c r="A3010" s="34">
        <v>35</v>
      </c>
      <c r="B3010" s="31">
        <v>35</v>
      </c>
      <c r="C3010" s="4" t="s">
        <v>2903</v>
      </c>
      <c r="D3010" s="4" t="s">
        <v>5428</v>
      </c>
      <c r="E3010" s="4" t="s">
        <v>5379</v>
      </c>
      <c r="F3010" s="4" t="s">
        <v>4986</v>
      </c>
      <c r="G3010" s="4" t="s">
        <v>1519</v>
      </c>
      <c r="H3010" s="4" t="s">
        <v>860</v>
      </c>
      <c r="I3010" s="24">
        <v>252</v>
      </c>
      <c r="J3010" s="24">
        <v>91</v>
      </c>
      <c r="K3010" s="24">
        <v>39</v>
      </c>
      <c r="L3010" s="24">
        <v>19</v>
      </c>
      <c r="O3010" s="24">
        <v>3</v>
      </c>
      <c r="Q3010" s="24">
        <v>30</v>
      </c>
      <c r="T3010" s="24">
        <v>70</v>
      </c>
      <c r="X3010" s="24">
        <f t="shared" si="114"/>
        <v>252</v>
      </c>
      <c r="Y3010" s="8">
        <f t="shared" si="115"/>
        <v>0</v>
      </c>
      <c r="Z3010" s="4"/>
    </row>
    <row r="3011" spans="1:26" x14ac:dyDescent="0.25">
      <c r="A3011" s="34">
        <v>62</v>
      </c>
      <c r="B3011" s="31">
        <v>63</v>
      </c>
      <c r="C3011" s="4" t="s">
        <v>5465</v>
      </c>
      <c r="D3011" s="4" t="s">
        <v>5466</v>
      </c>
      <c r="E3011" s="4" t="s">
        <v>5379</v>
      </c>
      <c r="F3011" s="4" t="s">
        <v>4986</v>
      </c>
      <c r="G3011" s="4" t="s">
        <v>4427</v>
      </c>
      <c r="H3011" s="4" t="s">
        <v>728</v>
      </c>
      <c r="I3011" s="24">
        <v>98</v>
      </c>
      <c r="J3011" s="24">
        <v>60</v>
      </c>
      <c r="L3011" s="24">
        <v>25.3</v>
      </c>
      <c r="O3011" s="24">
        <v>5</v>
      </c>
      <c r="P3011" s="24">
        <v>2</v>
      </c>
      <c r="Q3011" s="24">
        <v>5.7</v>
      </c>
      <c r="X3011" s="24">
        <f t="shared" si="114"/>
        <v>98</v>
      </c>
      <c r="Y3011" s="8">
        <f t="shared" si="115"/>
        <v>0</v>
      </c>
      <c r="Z3011" s="4"/>
    </row>
    <row r="3012" spans="1:26" x14ac:dyDescent="0.25">
      <c r="A3012" s="34">
        <v>50</v>
      </c>
      <c r="B3012" s="31">
        <v>51</v>
      </c>
      <c r="C3012" s="4" t="s">
        <v>2619</v>
      </c>
      <c r="D3012" s="4" t="s">
        <v>5445</v>
      </c>
      <c r="E3012" s="4" t="s">
        <v>5379</v>
      </c>
      <c r="F3012" s="4" t="s">
        <v>4986</v>
      </c>
      <c r="G3012" s="4" t="s">
        <v>5451</v>
      </c>
      <c r="H3012" s="4" t="s">
        <v>1567</v>
      </c>
      <c r="I3012" s="24">
        <v>371</v>
      </c>
      <c r="J3012" s="24">
        <v>222</v>
      </c>
      <c r="K3012" s="24">
        <v>48</v>
      </c>
      <c r="L3012" s="24">
        <v>42</v>
      </c>
      <c r="O3012" s="24">
        <v>2</v>
      </c>
      <c r="Q3012" s="24">
        <v>14</v>
      </c>
      <c r="S3012" s="24">
        <v>3</v>
      </c>
      <c r="T3012" s="24">
        <v>40</v>
      </c>
      <c r="X3012" s="24">
        <f t="shared" si="114"/>
        <v>371</v>
      </c>
      <c r="Y3012" s="8">
        <f t="shared" si="115"/>
        <v>0</v>
      </c>
      <c r="Z3012" s="4"/>
    </row>
    <row r="3013" spans="1:26" x14ac:dyDescent="0.25">
      <c r="A3013" s="34">
        <v>60</v>
      </c>
      <c r="B3013" s="31">
        <v>61</v>
      </c>
      <c r="C3013" s="4" t="s">
        <v>5462</v>
      </c>
      <c r="D3013" s="4" t="s">
        <v>5457</v>
      </c>
      <c r="E3013" s="4" t="s">
        <v>5379</v>
      </c>
      <c r="F3013" s="4" t="s">
        <v>4986</v>
      </c>
      <c r="G3013" s="4" t="s">
        <v>5198</v>
      </c>
      <c r="H3013" s="4" t="s">
        <v>860</v>
      </c>
      <c r="I3013" s="24">
        <v>448</v>
      </c>
      <c r="J3013" s="24">
        <v>352</v>
      </c>
      <c r="K3013" s="24">
        <v>41</v>
      </c>
      <c r="L3013" s="24">
        <v>6</v>
      </c>
      <c r="O3013" s="24">
        <v>5</v>
      </c>
      <c r="P3013" s="24">
        <v>1</v>
      </c>
      <c r="Q3013" s="24">
        <v>13</v>
      </c>
      <c r="T3013" s="24">
        <v>30</v>
      </c>
      <c r="X3013" s="24">
        <f t="shared" si="114"/>
        <v>448</v>
      </c>
      <c r="Y3013" s="8">
        <f t="shared" si="115"/>
        <v>0</v>
      </c>
      <c r="Z3013" s="4"/>
    </row>
    <row r="3014" spans="1:26" x14ac:dyDescent="0.25">
      <c r="A3014" s="34">
        <v>25</v>
      </c>
      <c r="B3014" s="31">
        <v>25</v>
      </c>
      <c r="C3014" s="4" t="s">
        <v>5414</v>
      </c>
      <c r="D3014" s="4" t="s">
        <v>5410</v>
      </c>
      <c r="E3014" s="4" t="s">
        <v>5379</v>
      </c>
      <c r="F3014" s="4" t="s">
        <v>4986</v>
      </c>
      <c r="G3014" s="4" t="s">
        <v>5415</v>
      </c>
      <c r="H3014" s="4" t="s">
        <v>730</v>
      </c>
      <c r="I3014" s="24">
        <v>170</v>
      </c>
      <c r="J3014" s="24">
        <v>152.19999999999999</v>
      </c>
      <c r="K3014" s="24">
        <v>4.5</v>
      </c>
      <c r="O3014" s="24">
        <v>6</v>
      </c>
      <c r="P3014" s="24">
        <v>1.8</v>
      </c>
      <c r="Q3014" s="24">
        <v>4</v>
      </c>
      <c r="R3014" s="24">
        <v>1.5</v>
      </c>
      <c r="X3014" s="24">
        <f t="shared" si="114"/>
        <v>170</v>
      </c>
      <c r="Y3014" s="8">
        <f t="shared" si="115"/>
        <v>0</v>
      </c>
      <c r="Z3014" s="11"/>
    </row>
    <row r="3015" spans="1:26" x14ac:dyDescent="0.25">
      <c r="A3015" s="34">
        <v>30</v>
      </c>
      <c r="B3015" s="31">
        <v>30</v>
      </c>
      <c r="C3015" s="4" t="s">
        <v>5421</v>
      </c>
      <c r="D3015" s="4" t="s">
        <v>5410</v>
      </c>
      <c r="E3015" s="4" t="s">
        <v>5379</v>
      </c>
      <c r="F3015" s="4" t="s">
        <v>4986</v>
      </c>
      <c r="G3015" s="4" t="s">
        <v>5415</v>
      </c>
      <c r="H3015" s="4" t="s">
        <v>1988</v>
      </c>
      <c r="I3015" s="24">
        <v>259.5</v>
      </c>
      <c r="J3015" s="24">
        <v>240.5</v>
      </c>
      <c r="K3015" s="24">
        <v>2.5</v>
      </c>
      <c r="M3015" s="24">
        <v>2.2999999999999998</v>
      </c>
      <c r="O3015" s="24">
        <v>3</v>
      </c>
      <c r="P3015" s="24">
        <v>0.7</v>
      </c>
      <c r="Q3015" s="24">
        <v>8.5</v>
      </c>
      <c r="R3015" s="24">
        <v>2</v>
      </c>
      <c r="X3015" s="24">
        <f t="shared" si="114"/>
        <v>259.5</v>
      </c>
      <c r="Y3015" s="8">
        <f t="shared" si="115"/>
        <v>0</v>
      </c>
      <c r="Z3015" s="4"/>
    </row>
    <row r="3016" spans="1:26" x14ac:dyDescent="0.25">
      <c r="A3016" s="34">
        <v>24</v>
      </c>
      <c r="B3016" s="31">
        <v>24</v>
      </c>
      <c r="C3016" s="4" t="s">
        <v>4572</v>
      </c>
      <c r="D3016" s="4" t="s">
        <v>5410</v>
      </c>
      <c r="E3016" s="4" t="s">
        <v>5379</v>
      </c>
      <c r="F3016" s="4" t="s">
        <v>4986</v>
      </c>
      <c r="G3016" s="4" t="s">
        <v>2238</v>
      </c>
      <c r="H3016" s="4" t="s">
        <v>728</v>
      </c>
      <c r="I3016" s="24">
        <v>572</v>
      </c>
      <c r="J3016" s="24">
        <v>508</v>
      </c>
      <c r="K3016" s="24">
        <v>14</v>
      </c>
      <c r="N3016" s="24">
        <v>1</v>
      </c>
      <c r="O3016" s="24">
        <v>1</v>
      </c>
      <c r="Q3016" s="24">
        <v>27</v>
      </c>
      <c r="T3016" s="24">
        <v>21</v>
      </c>
      <c r="X3016" s="24">
        <f t="shared" si="114"/>
        <v>572</v>
      </c>
      <c r="Y3016" s="8">
        <f t="shared" si="115"/>
        <v>0</v>
      </c>
      <c r="Z3016" s="4"/>
    </row>
    <row r="3017" spans="1:26" x14ac:dyDescent="0.25">
      <c r="A3017" s="34">
        <v>59</v>
      </c>
      <c r="B3017" s="31">
        <v>60</v>
      </c>
      <c r="C3017" s="4" t="s">
        <v>5461</v>
      </c>
      <c r="D3017" s="4" t="s">
        <v>5457</v>
      </c>
      <c r="E3017" s="4" t="s">
        <v>5379</v>
      </c>
      <c r="F3017" s="4" t="s">
        <v>4986</v>
      </c>
      <c r="G3017" s="4" t="s">
        <v>2238</v>
      </c>
      <c r="H3017" s="4" t="s">
        <v>728</v>
      </c>
      <c r="I3017" s="24">
        <v>200</v>
      </c>
      <c r="J3017" s="24">
        <v>154</v>
      </c>
      <c r="O3017" s="24">
        <v>4</v>
      </c>
      <c r="Q3017" s="24">
        <v>7</v>
      </c>
      <c r="T3017" s="24">
        <v>35</v>
      </c>
      <c r="X3017" s="24">
        <f t="shared" si="114"/>
        <v>200</v>
      </c>
      <c r="Y3017" s="8">
        <f t="shared" si="115"/>
        <v>0</v>
      </c>
      <c r="Z3017" s="4"/>
    </row>
    <row r="3018" spans="1:26" x14ac:dyDescent="0.25">
      <c r="A3018" s="34">
        <v>4</v>
      </c>
      <c r="B3018" s="31">
        <v>4</v>
      </c>
      <c r="C3018" s="4" t="s">
        <v>5532</v>
      </c>
      <c r="D3018" s="4" t="s">
        <v>5525</v>
      </c>
      <c r="E3018" s="4" t="s">
        <v>5526</v>
      </c>
      <c r="F3018" s="4" t="s">
        <v>4986</v>
      </c>
      <c r="G3018" s="4" t="s">
        <v>1602</v>
      </c>
      <c r="H3018" s="4" t="s">
        <v>227</v>
      </c>
      <c r="I3018" s="24">
        <v>289.8</v>
      </c>
      <c r="J3018" s="24">
        <v>166.4</v>
      </c>
      <c r="K3018" s="24">
        <v>12.4</v>
      </c>
      <c r="L3018" s="24">
        <v>5.2</v>
      </c>
      <c r="N3018" s="24">
        <v>4.8</v>
      </c>
      <c r="O3018" s="24">
        <v>3</v>
      </c>
      <c r="P3018" s="24">
        <v>3</v>
      </c>
      <c r="Q3018" s="24">
        <v>16.2</v>
      </c>
      <c r="R3018" s="24">
        <v>8.8000000000000007</v>
      </c>
      <c r="T3018" s="24">
        <v>70</v>
      </c>
      <c r="X3018" s="24">
        <f t="shared" si="114"/>
        <v>289.8</v>
      </c>
      <c r="Y3018" s="8">
        <f t="shared" si="115"/>
        <v>0</v>
      </c>
      <c r="Z3018" s="4"/>
    </row>
    <row r="3019" spans="1:26" x14ac:dyDescent="0.25">
      <c r="A3019" s="34">
        <v>21</v>
      </c>
      <c r="B3019" s="31">
        <v>21</v>
      </c>
      <c r="C3019" s="4" t="s">
        <v>5561</v>
      </c>
      <c r="D3019" s="4" t="s">
        <v>389</v>
      </c>
      <c r="E3019" s="4" t="s">
        <v>5526</v>
      </c>
      <c r="F3019" s="4" t="s">
        <v>4986</v>
      </c>
      <c r="G3019" s="4" t="s">
        <v>5562</v>
      </c>
      <c r="H3019" s="4" t="s">
        <v>2140</v>
      </c>
      <c r="I3019" s="24">
        <v>99.3</v>
      </c>
      <c r="J3019" s="24">
        <v>74</v>
      </c>
      <c r="L3019" s="24">
        <v>5.5</v>
      </c>
      <c r="M3019" s="24">
        <v>2</v>
      </c>
      <c r="P3019" s="24">
        <v>2.2999999999999998</v>
      </c>
      <c r="Q3019" s="24">
        <v>0.5</v>
      </c>
      <c r="R3019" s="24">
        <v>7.5</v>
      </c>
      <c r="S3019" s="24">
        <v>3</v>
      </c>
      <c r="T3019" s="24">
        <v>4.5</v>
      </c>
      <c r="X3019" s="24">
        <f t="shared" si="114"/>
        <v>99.3</v>
      </c>
      <c r="Y3019" s="8">
        <f t="shared" si="115"/>
        <v>0</v>
      </c>
      <c r="Z3019" s="4"/>
    </row>
    <row r="3020" spans="1:26" x14ac:dyDescent="0.25">
      <c r="A3020" s="34">
        <v>28</v>
      </c>
      <c r="B3020" s="31">
        <v>28</v>
      </c>
      <c r="C3020" s="4" t="s">
        <v>5448</v>
      </c>
      <c r="D3020" s="4" t="s">
        <v>5568</v>
      </c>
      <c r="E3020" s="4" t="s">
        <v>5526</v>
      </c>
      <c r="F3020" s="4" t="s">
        <v>4986</v>
      </c>
      <c r="G3020" s="4" t="s">
        <v>5569</v>
      </c>
      <c r="H3020" s="4" t="s">
        <v>13</v>
      </c>
      <c r="I3020" s="24">
        <v>250</v>
      </c>
      <c r="J3020" s="24">
        <v>199</v>
      </c>
      <c r="K3020" s="24">
        <v>5</v>
      </c>
      <c r="L3020" s="24">
        <v>21</v>
      </c>
      <c r="N3020" s="24">
        <v>3</v>
      </c>
      <c r="O3020" s="24">
        <v>3</v>
      </c>
      <c r="P3020" s="24">
        <v>9</v>
      </c>
      <c r="Q3020" s="24">
        <v>7.5</v>
      </c>
      <c r="R3020" s="24">
        <v>2.5</v>
      </c>
      <c r="X3020" s="24">
        <f t="shared" si="114"/>
        <v>250</v>
      </c>
      <c r="Y3020" s="8">
        <f t="shared" si="115"/>
        <v>0</v>
      </c>
      <c r="Z3020" s="4"/>
    </row>
    <row r="3021" spans="1:26" x14ac:dyDescent="0.25">
      <c r="A3021" s="34">
        <v>19</v>
      </c>
      <c r="B3021" s="31">
        <v>19</v>
      </c>
      <c r="C3021" s="4" t="s">
        <v>5407</v>
      </c>
      <c r="D3021" s="4" t="s">
        <v>389</v>
      </c>
      <c r="E3021" s="4" t="s">
        <v>5526</v>
      </c>
      <c r="F3021" s="4" t="s">
        <v>4986</v>
      </c>
      <c r="G3021" s="4" t="s">
        <v>1609</v>
      </c>
      <c r="H3021" s="4" t="s">
        <v>5559</v>
      </c>
      <c r="I3021" s="24">
        <v>135</v>
      </c>
      <c r="J3021" s="24">
        <v>129</v>
      </c>
      <c r="M3021" s="24">
        <v>1</v>
      </c>
      <c r="P3021" s="24">
        <v>2</v>
      </c>
      <c r="Q3021" s="24">
        <v>0.5</v>
      </c>
      <c r="R3021" s="24">
        <v>1</v>
      </c>
      <c r="S3021" s="24">
        <v>1.5</v>
      </c>
      <c r="X3021" s="24">
        <f t="shared" si="114"/>
        <v>135</v>
      </c>
      <c r="Y3021" s="8">
        <f t="shared" si="115"/>
        <v>0</v>
      </c>
      <c r="Z3021" s="4"/>
    </row>
    <row r="3022" spans="1:26" x14ac:dyDescent="0.25">
      <c r="A3022" s="34">
        <v>33</v>
      </c>
      <c r="B3022" s="31">
        <v>36</v>
      </c>
      <c r="C3022" s="4" t="s">
        <v>5578</v>
      </c>
      <c r="D3022" s="4" t="s">
        <v>5572</v>
      </c>
      <c r="E3022" s="4" t="s">
        <v>5526</v>
      </c>
      <c r="F3022" s="4" t="s">
        <v>4986</v>
      </c>
      <c r="G3022" s="4" t="s">
        <v>5579</v>
      </c>
      <c r="H3022" s="4" t="s">
        <v>154</v>
      </c>
      <c r="I3022" s="24">
        <v>329.3</v>
      </c>
      <c r="J3022" s="24">
        <v>236.6</v>
      </c>
      <c r="K3022" s="24">
        <v>11.4</v>
      </c>
      <c r="L3022" s="24">
        <v>2.8</v>
      </c>
      <c r="M3022" s="24">
        <v>16.5</v>
      </c>
      <c r="O3022" s="24">
        <v>3.2</v>
      </c>
      <c r="P3022" s="24">
        <v>5.8</v>
      </c>
      <c r="Q3022" s="24">
        <v>3</v>
      </c>
      <c r="R3022" s="24">
        <v>5</v>
      </c>
      <c r="T3022" s="24">
        <v>45</v>
      </c>
      <c r="X3022" s="24">
        <f t="shared" si="114"/>
        <v>329.3</v>
      </c>
      <c r="Y3022" s="8">
        <f t="shared" si="115"/>
        <v>0</v>
      </c>
      <c r="Z3022" s="4"/>
    </row>
    <row r="3023" spans="1:26" x14ac:dyDescent="0.25">
      <c r="A3023" s="34">
        <v>31</v>
      </c>
      <c r="B3023" s="31">
        <v>34</v>
      </c>
      <c r="C3023" s="4" t="s">
        <v>5574</v>
      </c>
      <c r="D3023" s="4" t="s">
        <v>5572</v>
      </c>
      <c r="E3023" s="4" t="s">
        <v>5526</v>
      </c>
      <c r="F3023" s="4" t="s">
        <v>4986</v>
      </c>
      <c r="G3023" s="4" t="s">
        <v>5575</v>
      </c>
      <c r="H3023" s="4" t="s">
        <v>283</v>
      </c>
      <c r="I3023" s="24">
        <v>149</v>
      </c>
      <c r="J3023" s="24">
        <v>120</v>
      </c>
      <c r="K3023" s="24">
        <v>6</v>
      </c>
      <c r="L3023" s="24">
        <v>8</v>
      </c>
      <c r="M3023" s="24">
        <v>2</v>
      </c>
      <c r="O3023" s="24">
        <v>1.8</v>
      </c>
      <c r="Q3023" s="24">
        <v>8.1999999999999993</v>
      </c>
      <c r="R3023" s="24">
        <v>3</v>
      </c>
      <c r="X3023" s="24">
        <f t="shared" si="114"/>
        <v>149</v>
      </c>
      <c r="Y3023" s="8">
        <f t="shared" si="115"/>
        <v>0</v>
      </c>
      <c r="Z3023" s="4"/>
    </row>
    <row r="3024" spans="1:26" x14ac:dyDescent="0.25">
      <c r="A3024" s="34">
        <v>2</v>
      </c>
      <c r="B3024" s="31">
        <v>2</v>
      </c>
      <c r="C3024" s="4" t="s">
        <v>5528</v>
      </c>
      <c r="D3024" s="4" t="s">
        <v>5525</v>
      </c>
      <c r="E3024" s="4" t="s">
        <v>5526</v>
      </c>
      <c r="F3024" s="4" t="s">
        <v>4986</v>
      </c>
      <c r="G3024" s="4" t="s">
        <v>5529</v>
      </c>
      <c r="H3024" s="4" t="s">
        <v>176</v>
      </c>
      <c r="I3024" s="24">
        <v>441.6</v>
      </c>
      <c r="J3024" s="24">
        <v>241.4</v>
      </c>
      <c r="K3024" s="24">
        <v>105.2</v>
      </c>
      <c r="L3024" s="24">
        <v>37.799999999999997</v>
      </c>
      <c r="N3024" s="24">
        <v>4.8</v>
      </c>
      <c r="O3024" s="24">
        <v>3</v>
      </c>
      <c r="P3024" s="24">
        <v>10.5</v>
      </c>
      <c r="Q3024" s="24">
        <v>14.3</v>
      </c>
      <c r="R3024" s="24">
        <v>2</v>
      </c>
      <c r="T3024" s="24">
        <v>22.6</v>
      </c>
      <c r="X3024" s="24">
        <f t="shared" si="114"/>
        <v>441.60000000000008</v>
      </c>
      <c r="Y3024" s="8">
        <f t="shared" si="115"/>
        <v>0</v>
      </c>
      <c r="Z3024" s="4"/>
    </row>
    <row r="3025" spans="1:26" x14ac:dyDescent="0.25">
      <c r="A3025" s="34">
        <v>15</v>
      </c>
      <c r="B3025" s="31">
        <v>15</v>
      </c>
      <c r="C3025" s="4" t="s">
        <v>5552</v>
      </c>
      <c r="D3025" s="4" t="s">
        <v>5543</v>
      </c>
      <c r="E3025" s="4" t="s">
        <v>5526</v>
      </c>
      <c r="F3025" s="4" t="s">
        <v>4986</v>
      </c>
      <c r="G3025" s="4" t="s">
        <v>5553</v>
      </c>
      <c r="H3025" s="4" t="s">
        <v>5554</v>
      </c>
      <c r="I3025" s="24">
        <v>1328</v>
      </c>
      <c r="J3025" s="24">
        <v>770.5</v>
      </c>
      <c r="K3025" s="24">
        <v>156.80000000000001</v>
      </c>
      <c r="L3025" s="24">
        <v>28</v>
      </c>
      <c r="N3025" s="24">
        <v>39</v>
      </c>
      <c r="O3025" s="24">
        <v>8.4</v>
      </c>
      <c r="P3025" s="24">
        <v>253.4</v>
      </c>
      <c r="Q3025" s="24">
        <v>20.399999999999999</v>
      </c>
      <c r="R3025" s="24">
        <v>19.600000000000001</v>
      </c>
      <c r="T3025" s="24">
        <v>31.9</v>
      </c>
      <c r="X3025" s="24">
        <f t="shared" si="114"/>
        <v>1328</v>
      </c>
      <c r="Y3025" s="8">
        <f t="shared" si="115"/>
        <v>0</v>
      </c>
      <c r="Z3025" s="11"/>
    </row>
    <row r="3026" spans="1:26" x14ac:dyDescent="0.25">
      <c r="A3026" s="34">
        <v>16</v>
      </c>
      <c r="B3026" s="31">
        <v>16</v>
      </c>
      <c r="C3026" s="4" t="s">
        <v>4354</v>
      </c>
      <c r="D3026" s="4" t="s">
        <v>5543</v>
      </c>
      <c r="E3026" s="4" t="s">
        <v>5526</v>
      </c>
      <c r="F3026" s="4" t="s">
        <v>4986</v>
      </c>
      <c r="G3026" s="4" t="s">
        <v>5553</v>
      </c>
      <c r="H3026" s="4" t="s">
        <v>5554</v>
      </c>
      <c r="X3026" s="24">
        <f t="shared" si="114"/>
        <v>0</v>
      </c>
      <c r="Y3026" s="8">
        <f t="shared" si="115"/>
        <v>0</v>
      </c>
      <c r="Z3026" s="4"/>
    </row>
    <row r="3027" spans="1:26" x14ac:dyDescent="0.25">
      <c r="A3027" s="34">
        <v>20</v>
      </c>
      <c r="B3027" s="31">
        <v>20</v>
      </c>
      <c r="C3027" s="4" t="s">
        <v>2591</v>
      </c>
      <c r="D3027" s="4" t="s">
        <v>389</v>
      </c>
      <c r="E3027" s="4" t="s">
        <v>5526</v>
      </c>
      <c r="F3027" s="4" t="s">
        <v>4986</v>
      </c>
      <c r="G3027" s="4" t="s">
        <v>5560</v>
      </c>
      <c r="H3027" s="4" t="s">
        <v>190</v>
      </c>
      <c r="I3027" s="24">
        <v>125</v>
      </c>
      <c r="J3027" s="24">
        <v>112</v>
      </c>
      <c r="K3027" s="24">
        <v>3</v>
      </c>
      <c r="O3027" s="24">
        <v>2.5</v>
      </c>
      <c r="P3027" s="24">
        <v>2.2000000000000002</v>
      </c>
      <c r="Q3027" s="24">
        <v>0.5</v>
      </c>
      <c r="S3027" s="24">
        <v>2.8</v>
      </c>
      <c r="T3027" s="24">
        <v>2</v>
      </c>
      <c r="X3027" s="24">
        <f t="shared" si="114"/>
        <v>125</v>
      </c>
      <c r="Y3027" s="8">
        <f t="shared" si="115"/>
        <v>0</v>
      </c>
      <c r="Z3027" s="4"/>
    </row>
    <row r="3028" spans="1:26" x14ac:dyDescent="0.25">
      <c r="A3028" s="34">
        <v>10</v>
      </c>
      <c r="B3028" s="31">
        <v>10</v>
      </c>
      <c r="C3028" s="4" t="s">
        <v>5545</v>
      </c>
      <c r="D3028" s="4" t="s">
        <v>5543</v>
      </c>
      <c r="E3028" s="4" t="s">
        <v>5526</v>
      </c>
      <c r="F3028" s="4" t="s">
        <v>4986</v>
      </c>
      <c r="G3028" s="4" t="s">
        <v>5546</v>
      </c>
      <c r="H3028" s="4" t="s">
        <v>1797</v>
      </c>
      <c r="I3028" s="24">
        <v>374.5</v>
      </c>
      <c r="J3028" s="24">
        <v>218.9</v>
      </c>
      <c r="K3028" s="24">
        <v>4.5999999999999996</v>
      </c>
      <c r="M3028" s="24">
        <v>3.3</v>
      </c>
      <c r="O3028" s="24">
        <v>2.4</v>
      </c>
      <c r="P3028" s="24">
        <v>125</v>
      </c>
      <c r="Q3028" s="24">
        <v>8</v>
      </c>
      <c r="R3028" s="24">
        <v>12.3</v>
      </c>
      <c r="X3028" s="24">
        <f t="shared" si="114"/>
        <v>374.50000000000006</v>
      </c>
      <c r="Y3028" s="8">
        <f t="shared" si="115"/>
        <v>0</v>
      </c>
      <c r="Z3028" s="4"/>
    </row>
    <row r="3029" spans="1:26" x14ac:dyDescent="0.25">
      <c r="A3029" s="34">
        <v>43</v>
      </c>
      <c r="B3029" s="31">
        <v>44</v>
      </c>
      <c r="C3029" s="4" t="s">
        <v>5591</v>
      </c>
      <c r="D3029" s="4" t="s">
        <v>5543</v>
      </c>
      <c r="E3029" s="4" t="s">
        <v>5526</v>
      </c>
      <c r="F3029" s="4" t="s">
        <v>4986</v>
      </c>
      <c r="G3029" s="4" t="s">
        <v>5546</v>
      </c>
      <c r="H3029" s="4" t="s">
        <v>19</v>
      </c>
      <c r="I3029" s="24">
        <v>1109.5999999999999</v>
      </c>
      <c r="J3029" s="24">
        <v>34.200000000000003</v>
      </c>
      <c r="K3029" s="24">
        <v>9</v>
      </c>
      <c r="O3029" s="24">
        <v>2</v>
      </c>
      <c r="P3029" s="24">
        <v>15</v>
      </c>
      <c r="Q3029" s="24">
        <v>12.8</v>
      </c>
      <c r="R3029" s="24">
        <v>3</v>
      </c>
      <c r="T3029" s="24">
        <v>1033.5999999999999</v>
      </c>
      <c r="X3029" s="24">
        <f t="shared" si="114"/>
        <v>1109.5999999999999</v>
      </c>
      <c r="Y3029" s="8">
        <f t="shared" si="115"/>
        <v>0</v>
      </c>
      <c r="Z3029" s="4"/>
    </row>
    <row r="3030" spans="1:26" x14ac:dyDescent="0.25">
      <c r="A3030" s="34">
        <v>35</v>
      </c>
      <c r="B3030" s="31">
        <v>38</v>
      </c>
      <c r="C3030" s="4" t="s">
        <v>5582</v>
      </c>
      <c r="D3030" s="4" t="s">
        <v>5572</v>
      </c>
      <c r="E3030" s="4" t="s">
        <v>5526</v>
      </c>
      <c r="F3030" s="4" t="s">
        <v>4986</v>
      </c>
      <c r="G3030" s="4" t="s">
        <v>5583</v>
      </c>
      <c r="H3030" s="4" t="s">
        <v>13</v>
      </c>
      <c r="I3030" s="24">
        <v>190.1</v>
      </c>
      <c r="J3030" s="24">
        <v>163.69999999999999</v>
      </c>
      <c r="K3030" s="24">
        <v>12.5</v>
      </c>
      <c r="M3030" s="24">
        <v>1.5</v>
      </c>
      <c r="O3030" s="24">
        <v>2</v>
      </c>
      <c r="P3030" s="24">
        <v>1.4</v>
      </c>
      <c r="Q3030" s="24">
        <v>3</v>
      </c>
      <c r="R3030" s="24">
        <v>4.8</v>
      </c>
      <c r="T3030" s="24">
        <v>2</v>
      </c>
      <c r="X3030" s="24">
        <f t="shared" si="114"/>
        <v>190.9</v>
      </c>
      <c r="Y3030" s="8">
        <f t="shared" si="115"/>
        <v>-0.80000000000001137</v>
      </c>
      <c r="Z3030" s="4"/>
    </row>
    <row r="3031" spans="1:26" x14ac:dyDescent="0.25">
      <c r="A3031" s="34">
        <v>1</v>
      </c>
      <c r="B3031" s="31">
        <v>1</v>
      </c>
      <c r="C3031" s="4" t="s">
        <v>5525</v>
      </c>
      <c r="D3031" s="4" t="s">
        <v>5525</v>
      </c>
      <c r="E3031" s="4" t="s">
        <v>5526</v>
      </c>
      <c r="F3031" s="4" t="s">
        <v>4986</v>
      </c>
      <c r="G3031" s="4" t="s">
        <v>5527</v>
      </c>
      <c r="H3031" s="4" t="s">
        <v>374</v>
      </c>
      <c r="I3031" s="24">
        <v>376.6</v>
      </c>
      <c r="J3031" s="24">
        <v>305</v>
      </c>
      <c r="K3031" s="24">
        <v>8</v>
      </c>
      <c r="L3031" s="24">
        <v>9.5</v>
      </c>
      <c r="N3031" s="24">
        <v>7.5</v>
      </c>
      <c r="O3031" s="24">
        <v>3.5</v>
      </c>
      <c r="Q3031" s="24">
        <v>6</v>
      </c>
      <c r="R3031" s="24">
        <v>7.5</v>
      </c>
      <c r="T3031" s="24">
        <v>29</v>
      </c>
      <c r="X3031" s="24">
        <f t="shared" si="114"/>
        <v>376</v>
      </c>
      <c r="Y3031" s="8">
        <f t="shared" si="115"/>
        <v>0.60000000000002274</v>
      </c>
      <c r="Z3031" s="4"/>
    </row>
    <row r="3032" spans="1:26" x14ac:dyDescent="0.25">
      <c r="A3032" s="34">
        <v>5</v>
      </c>
      <c r="B3032" s="31">
        <v>5</v>
      </c>
      <c r="C3032" s="4" t="s">
        <v>5022</v>
      </c>
      <c r="D3032" s="4" t="s">
        <v>5525</v>
      </c>
      <c r="E3032" s="4" t="s">
        <v>5526</v>
      </c>
      <c r="F3032" s="4" t="s">
        <v>4986</v>
      </c>
      <c r="G3032" s="4" t="s">
        <v>5533</v>
      </c>
      <c r="H3032" s="4" t="s">
        <v>5534</v>
      </c>
      <c r="I3032" s="24">
        <v>206.5</v>
      </c>
      <c r="J3032" s="24">
        <v>157.5</v>
      </c>
      <c r="K3032" s="24">
        <v>34</v>
      </c>
      <c r="M3032" s="24">
        <v>1.5</v>
      </c>
      <c r="O3032" s="24">
        <v>4</v>
      </c>
      <c r="P3032" s="24">
        <v>5</v>
      </c>
      <c r="Q3032" s="24">
        <v>3</v>
      </c>
      <c r="R3032" s="24">
        <v>1.5</v>
      </c>
      <c r="X3032" s="24">
        <f t="shared" si="114"/>
        <v>206.5</v>
      </c>
      <c r="Y3032" s="8">
        <f t="shared" si="115"/>
        <v>0</v>
      </c>
      <c r="Z3032" s="4"/>
    </row>
    <row r="3033" spans="1:26" x14ac:dyDescent="0.25">
      <c r="A3033" s="34">
        <v>30</v>
      </c>
      <c r="B3033" s="31">
        <v>33</v>
      </c>
      <c r="C3033" s="4" t="s">
        <v>5572</v>
      </c>
      <c r="D3033" s="4" t="s">
        <v>5572</v>
      </c>
      <c r="E3033" s="4" t="s">
        <v>5526</v>
      </c>
      <c r="F3033" s="4" t="s">
        <v>4986</v>
      </c>
      <c r="G3033" s="4" t="s">
        <v>5573</v>
      </c>
      <c r="H3033" s="4" t="s">
        <v>1501</v>
      </c>
      <c r="I3033" s="24">
        <v>149</v>
      </c>
      <c r="J3033" s="24">
        <v>102.6</v>
      </c>
      <c r="K3033" s="24">
        <v>14</v>
      </c>
      <c r="L3033" s="24">
        <v>7</v>
      </c>
      <c r="O3033" s="24">
        <v>3</v>
      </c>
      <c r="Q3033" s="24">
        <v>4.5</v>
      </c>
      <c r="R3033" s="24">
        <v>2.5</v>
      </c>
      <c r="T3033" s="24">
        <v>16</v>
      </c>
      <c r="X3033" s="24">
        <f t="shared" si="114"/>
        <v>149.6</v>
      </c>
      <c r="Y3033" s="8">
        <f t="shared" si="115"/>
        <v>-0.59999999999999432</v>
      </c>
      <c r="Z3033" s="4"/>
    </row>
    <row r="3034" spans="1:26" x14ac:dyDescent="0.25">
      <c r="A3034" s="34">
        <v>8</v>
      </c>
      <c r="B3034" s="31">
        <v>8</v>
      </c>
      <c r="C3034" s="4" t="s">
        <v>5539</v>
      </c>
      <c r="D3034" s="4" t="s">
        <v>5536</v>
      </c>
      <c r="E3034" s="4" t="s">
        <v>5526</v>
      </c>
      <c r="F3034" s="4" t="s">
        <v>4986</v>
      </c>
      <c r="G3034" s="4" t="s">
        <v>5540</v>
      </c>
      <c r="H3034" s="4" t="s">
        <v>5541</v>
      </c>
      <c r="I3034" s="24">
        <v>76.7</v>
      </c>
      <c r="J3034" s="24">
        <v>53.2</v>
      </c>
      <c r="K3034" s="24">
        <v>1.5</v>
      </c>
      <c r="L3034" s="24">
        <v>11</v>
      </c>
      <c r="M3034" s="24">
        <v>1</v>
      </c>
      <c r="O3034" s="24">
        <v>2</v>
      </c>
      <c r="P3034" s="24">
        <v>1</v>
      </c>
      <c r="Q3034" s="24">
        <v>3</v>
      </c>
      <c r="R3034" s="24">
        <v>2</v>
      </c>
      <c r="T3034" s="24">
        <v>2</v>
      </c>
      <c r="X3034" s="24">
        <f t="shared" si="114"/>
        <v>76.7</v>
      </c>
      <c r="Y3034" s="8">
        <f t="shared" si="115"/>
        <v>0</v>
      </c>
      <c r="Z3034" s="4"/>
    </row>
    <row r="3035" spans="1:26" x14ac:dyDescent="0.25">
      <c r="A3035" s="34">
        <v>39</v>
      </c>
      <c r="B3035" s="31">
        <v>42</v>
      </c>
      <c r="C3035" s="4" t="s">
        <v>5589</v>
      </c>
      <c r="D3035" s="4" t="s">
        <v>5590</v>
      </c>
      <c r="E3035" s="4" t="s">
        <v>5526</v>
      </c>
      <c r="F3035" s="4" t="s">
        <v>4986</v>
      </c>
      <c r="G3035" s="4" t="s">
        <v>2681</v>
      </c>
      <c r="H3035" s="4" t="s">
        <v>292</v>
      </c>
      <c r="I3035" s="24">
        <v>259</v>
      </c>
      <c r="J3035" s="24">
        <v>122.2</v>
      </c>
      <c r="K3035" s="24">
        <v>15</v>
      </c>
      <c r="L3035" s="24">
        <v>10</v>
      </c>
      <c r="M3035" s="24">
        <v>3</v>
      </c>
      <c r="O3035" s="24">
        <v>3</v>
      </c>
      <c r="P3035" s="24">
        <v>5</v>
      </c>
      <c r="Q3035" s="24">
        <v>1.3</v>
      </c>
      <c r="R3035" s="24">
        <v>1.5</v>
      </c>
      <c r="T3035" s="24">
        <v>98</v>
      </c>
      <c r="X3035" s="24">
        <f t="shared" si="114"/>
        <v>259</v>
      </c>
      <c r="Y3035" s="8">
        <f t="shared" si="115"/>
        <v>0</v>
      </c>
      <c r="Z3035" s="4"/>
    </row>
    <row r="3036" spans="1:26" ht="30" x14ac:dyDescent="0.25">
      <c r="A3036" s="34">
        <v>38</v>
      </c>
      <c r="B3036" s="31">
        <v>41</v>
      </c>
      <c r="C3036" s="4" t="s">
        <v>5586</v>
      </c>
      <c r="D3036" s="4" t="s">
        <v>5572</v>
      </c>
      <c r="E3036" s="4" t="s">
        <v>5526</v>
      </c>
      <c r="F3036" s="4" t="s">
        <v>4986</v>
      </c>
      <c r="G3036" s="5" t="s">
        <v>5587</v>
      </c>
      <c r="H3036" s="5" t="s">
        <v>5588</v>
      </c>
      <c r="I3036" s="24">
        <v>67</v>
      </c>
      <c r="J3036" s="24">
        <v>57.3</v>
      </c>
      <c r="M3036" s="24">
        <v>4.7</v>
      </c>
      <c r="O3036" s="24">
        <v>1</v>
      </c>
      <c r="Q3036" s="24">
        <v>2.9</v>
      </c>
      <c r="R3036" s="24">
        <v>1.1000000000000001</v>
      </c>
      <c r="X3036" s="24">
        <f t="shared" si="114"/>
        <v>67</v>
      </c>
      <c r="Y3036" s="8">
        <f t="shared" si="115"/>
        <v>0</v>
      </c>
      <c r="Z3036" s="4"/>
    </row>
    <row r="3037" spans="1:26" x14ac:dyDescent="0.25">
      <c r="A3037" s="34">
        <v>3</v>
      </c>
      <c r="B3037" s="31">
        <v>3</v>
      </c>
      <c r="C3037" s="4" t="s">
        <v>5530</v>
      </c>
      <c r="D3037" s="4" t="s">
        <v>5525</v>
      </c>
      <c r="E3037" s="4" t="s">
        <v>5526</v>
      </c>
      <c r="F3037" s="4" t="s">
        <v>4986</v>
      </c>
      <c r="G3037" s="4" t="s">
        <v>5531</v>
      </c>
      <c r="H3037" s="4"/>
      <c r="I3037" s="24">
        <v>115.4</v>
      </c>
      <c r="J3037" s="24">
        <v>90</v>
      </c>
      <c r="L3037" s="24">
        <v>0.8</v>
      </c>
      <c r="M3037" s="24">
        <v>1.2</v>
      </c>
      <c r="O3037" s="24">
        <v>1.1000000000000001</v>
      </c>
      <c r="P3037" s="24">
        <v>0.5</v>
      </c>
      <c r="Q3037" s="24">
        <v>2.5</v>
      </c>
      <c r="R3037" s="24">
        <v>0.5</v>
      </c>
      <c r="T3037" s="24">
        <v>18.8</v>
      </c>
      <c r="X3037" s="24">
        <f t="shared" si="114"/>
        <v>115.39999999999999</v>
      </c>
      <c r="Y3037" s="8">
        <f t="shared" si="115"/>
        <v>0</v>
      </c>
      <c r="Z3037" s="4"/>
    </row>
    <row r="3038" spans="1:26" x14ac:dyDescent="0.25">
      <c r="A3038" s="34">
        <v>14</v>
      </c>
      <c r="B3038" s="31">
        <v>14</v>
      </c>
      <c r="C3038" s="4" t="s">
        <v>5143</v>
      </c>
      <c r="D3038" s="4" t="s">
        <v>5543</v>
      </c>
      <c r="E3038" s="4" t="s">
        <v>5526</v>
      </c>
      <c r="F3038" s="4" t="s">
        <v>4986</v>
      </c>
      <c r="G3038" s="4" t="s">
        <v>5551</v>
      </c>
      <c r="H3038" s="4" t="s">
        <v>1492</v>
      </c>
      <c r="I3038" s="24">
        <v>268</v>
      </c>
      <c r="J3038" s="24">
        <v>93</v>
      </c>
      <c r="K3038" s="24">
        <v>7.9</v>
      </c>
      <c r="L3038" s="24">
        <v>7.5</v>
      </c>
      <c r="N3038" s="24">
        <v>2.8</v>
      </c>
      <c r="Q3038" s="24">
        <v>12.8</v>
      </c>
      <c r="R3038" s="24">
        <v>4</v>
      </c>
      <c r="T3038" s="24">
        <v>140</v>
      </c>
      <c r="X3038" s="24">
        <f t="shared" si="114"/>
        <v>268</v>
      </c>
      <c r="Y3038" s="8">
        <f t="shared" si="115"/>
        <v>0</v>
      </c>
      <c r="Z3038" s="4"/>
    </row>
    <row r="3039" spans="1:26" x14ac:dyDescent="0.25">
      <c r="A3039" s="34">
        <v>18</v>
      </c>
      <c r="B3039" s="31">
        <v>18</v>
      </c>
      <c r="C3039" s="4" t="s">
        <v>389</v>
      </c>
      <c r="D3039" s="4" t="s">
        <v>389</v>
      </c>
      <c r="E3039" s="4" t="s">
        <v>5526</v>
      </c>
      <c r="F3039" s="4" t="s">
        <v>4986</v>
      </c>
      <c r="G3039" s="4" t="s">
        <v>5558</v>
      </c>
      <c r="H3039" s="4" t="s">
        <v>572</v>
      </c>
      <c r="I3039" s="24">
        <v>205</v>
      </c>
      <c r="J3039" s="24">
        <v>180</v>
      </c>
      <c r="O3039" s="24">
        <v>15</v>
      </c>
      <c r="P3039" s="24">
        <v>3.5</v>
      </c>
      <c r="Q3039" s="24">
        <v>1</v>
      </c>
      <c r="R3039" s="24">
        <v>3</v>
      </c>
      <c r="S3039" s="24">
        <v>2.5</v>
      </c>
      <c r="X3039" s="24">
        <f t="shared" si="114"/>
        <v>205</v>
      </c>
      <c r="Y3039" s="8">
        <f t="shared" si="115"/>
        <v>0</v>
      </c>
      <c r="Z3039" s="4"/>
    </row>
    <row r="3040" spans="1:26" x14ac:dyDescent="0.25">
      <c r="A3040" s="34">
        <v>17</v>
      </c>
      <c r="B3040" s="31">
        <v>17</v>
      </c>
      <c r="C3040" s="4" t="s">
        <v>5555</v>
      </c>
      <c r="D3040" s="4" t="s">
        <v>5543</v>
      </c>
      <c r="E3040" s="4" t="s">
        <v>5526</v>
      </c>
      <c r="F3040" s="4" t="s">
        <v>4986</v>
      </c>
      <c r="G3040" s="4" t="s">
        <v>5556</v>
      </c>
      <c r="H3040" s="4" t="s">
        <v>5557</v>
      </c>
      <c r="I3040" s="24">
        <v>808.6</v>
      </c>
      <c r="J3040" s="24">
        <v>494.2</v>
      </c>
      <c r="K3040" s="24">
        <v>93.3</v>
      </c>
      <c r="L3040" s="24">
        <v>8.6999999999999993</v>
      </c>
      <c r="O3040" s="24">
        <v>6.3</v>
      </c>
      <c r="P3040" s="24">
        <v>7.2</v>
      </c>
      <c r="Q3040" s="24">
        <v>10.9</v>
      </c>
      <c r="R3040" s="24">
        <v>9.3000000000000007</v>
      </c>
      <c r="S3040" s="24">
        <v>10.1</v>
      </c>
      <c r="T3040" s="24">
        <v>168.6</v>
      </c>
      <c r="X3040" s="24">
        <f t="shared" si="114"/>
        <v>808.6</v>
      </c>
      <c r="Y3040" s="8">
        <f t="shared" si="115"/>
        <v>0</v>
      </c>
      <c r="Z3040" s="4"/>
    </row>
    <row r="3041" spans="1:26" x14ac:dyDescent="0.25">
      <c r="A3041" s="34">
        <v>22</v>
      </c>
      <c r="B3041" s="31">
        <v>22</v>
      </c>
      <c r="C3041" s="4" t="s">
        <v>5563</v>
      </c>
      <c r="D3041" s="4" t="s">
        <v>5563</v>
      </c>
      <c r="E3041" s="4" t="s">
        <v>5526</v>
      </c>
      <c r="F3041" s="4" t="s">
        <v>4986</v>
      </c>
      <c r="G3041" s="4" t="s">
        <v>2187</v>
      </c>
      <c r="H3041" s="4" t="s">
        <v>2500</v>
      </c>
      <c r="I3041" s="24">
        <v>3153.5</v>
      </c>
      <c r="J3041" s="24">
        <v>156</v>
      </c>
      <c r="K3041" s="24">
        <v>26.4</v>
      </c>
      <c r="L3041" s="24">
        <v>4</v>
      </c>
      <c r="O3041" s="24">
        <v>5</v>
      </c>
      <c r="P3041" s="24">
        <v>2.5</v>
      </c>
      <c r="R3041" s="24">
        <v>34.1</v>
      </c>
      <c r="S3041" s="24">
        <v>1.5</v>
      </c>
      <c r="T3041" s="24">
        <v>2924</v>
      </c>
      <c r="X3041" s="24">
        <f t="shared" si="114"/>
        <v>3153.5</v>
      </c>
      <c r="Y3041" s="8">
        <f t="shared" si="115"/>
        <v>0</v>
      </c>
      <c r="Z3041" s="4"/>
    </row>
    <row r="3042" spans="1:26" x14ac:dyDescent="0.25">
      <c r="A3042" s="34">
        <v>23</v>
      </c>
      <c r="B3042" s="31">
        <v>23</v>
      </c>
      <c r="C3042" s="4" t="s">
        <v>3195</v>
      </c>
      <c r="D3042" s="4" t="s">
        <v>5563</v>
      </c>
      <c r="E3042" s="4" t="s">
        <v>5526</v>
      </c>
      <c r="F3042" s="4" t="s">
        <v>4986</v>
      </c>
      <c r="G3042" s="4" t="s">
        <v>2187</v>
      </c>
      <c r="H3042" s="4" t="s">
        <v>2500</v>
      </c>
      <c r="I3042" s="24">
        <v>147.5</v>
      </c>
      <c r="J3042" s="24">
        <v>98.5</v>
      </c>
      <c r="K3042" s="24">
        <v>7.5</v>
      </c>
      <c r="P3042" s="24">
        <v>1.7</v>
      </c>
      <c r="S3042" s="24">
        <v>1</v>
      </c>
      <c r="T3042" s="24">
        <v>38.799999999999997</v>
      </c>
      <c r="X3042" s="24">
        <f t="shared" si="114"/>
        <v>147.5</v>
      </c>
      <c r="Y3042" s="8">
        <f t="shared" si="115"/>
        <v>0</v>
      </c>
      <c r="Z3042" s="4"/>
    </row>
    <row r="3043" spans="1:26" x14ac:dyDescent="0.25">
      <c r="A3043" s="34">
        <v>24</v>
      </c>
      <c r="B3043" s="31">
        <v>24</v>
      </c>
      <c r="C3043" s="4" t="s">
        <v>5564</v>
      </c>
      <c r="D3043" s="4" t="s">
        <v>5563</v>
      </c>
      <c r="E3043" s="4" t="s">
        <v>5526</v>
      </c>
      <c r="F3043" s="4" t="s">
        <v>4986</v>
      </c>
      <c r="G3043" s="4" t="s">
        <v>2187</v>
      </c>
      <c r="H3043" s="4" t="s">
        <v>2500</v>
      </c>
      <c r="I3043" s="24">
        <v>33.799999999999997</v>
      </c>
      <c r="J3043" s="24">
        <v>0.6</v>
      </c>
      <c r="K3043" s="24">
        <v>5.7</v>
      </c>
      <c r="O3043" s="24">
        <v>12</v>
      </c>
      <c r="P3043" s="24">
        <v>0.6</v>
      </c>
      <c r="Q3043" s="24">
        <v>13</v>
      </c>
      <c r="R3043" s="24">
        <v>1.4</v>
      </c>
      <c r="S3043" s="24">
        <v>0.5</v>
      </c>
      <c r="X3043" s="24">
        <f t="shared" si="114"/>
        <v>33.800000000000004</v>
      </c>
      <c r="Y3043" s="8">
        <f t="shared" si="115"/>
        <v>0</v>
      </c>
      <c r="Z3043" s="4"/>
    </row>
    <row r="3044" spans="1:26" x14ac:dyDescent="0.25">
      <c r="A3044" s="34">
        <v>25</v>
      </c>
      <c r="B3044" s="31">
        <v>25</v>
      </c>
      <c r="C3044" s="4" t="s">
        <v>5565</v>
      </c>
      <c r="D3044" s="4" t="s">
        <v>5563</v>
      </c>
      <c r="E3044" s="4" t="s">
        <v>5526</v>
      </c>
      <c r="F3044" s="4" t="s">
        <v>4986</v>
      </c>
      <c r="G3044" s="4" t="s">
        <v>2187</v>
      </c>
      <c r="H3044" s="4" t="s">
        <v>2500</v>
      </c>
      <c r="I3044" s="24">
        <v>241.3</v>
      </c>
      <c r="J3044" s="24">
        <v>69</v>
      </c>
      <c r="L3044" s="24">
        <v>3</v>
      </c>
      <c r="P3044" s="24">
        <v>2</v>
      </c>
      <c r="Q3044" s="24">
        <v>131</v>
      </c>
      <c r="R3044" s="24">
        <v>21.3</v>
      </c>
      <c r="S3044" s="24">
        <v>3.4</v>
      </c>
      <c r="T3044" s="24">
        <v>11.6</v>
      </c>
      <c r="X3044" s="24">
        <f t="shared" si="114"/>
        <v>241.3</v>
      </c>
      <c r="Y3044" s="8">
        <f t="shared" si="115"/>
        <v>0</v>
      </c>
      <c r="Z3044" s="11"/>
    </row>
    <row r="3045" spans="1:26" x14ac:dyDescent="0.25">
      <c r="A3045" s="34">
        <v>26</v>
      </c>
      <c r="B3045" s="31">
        <v>26</v>
      </c>
      <c r="C3045" s="4" t="s">
        <v>5566</v>
      </c>
      <c r="D3045" s="4" t="s">
        <v>5563</v>
      </c>
      <c r="E3045" s="4" t="s">
        <v>5526</v>
      </c>
      <c r="F3045" s="4" t="s">
        <v>4986</v>
      </c>
      <c r="G3045" s="4" t="s">
        <v>2187</v>
      </c>
      <c r="H3045" s="4" t="s">
        <v>2500</v>
      </c>
      <c r="I3045" s="24">
        <v>212.5</v>
      </c>
      <c r="J3045" s="24">
        <v>174.7</v>
      </c>
      <c r="K3045" s="24">
        <v>9.5</v>
      </c>
      <c r="N3045" s="24">
        <v>7</v>
      </c>
      <c r="O3045" s="24">
        <v>2.5</v>
      </c>
      <c r="Q3045" s="24">
        <v>15.8</v>
      </c>
      <c r="R3045" s="24">
        <v>1.5</v>
      </c>
      <c r="T3045" s="24">
        <v>1.5</v>
      </c>
      <c r="X3045" s="24">
        <f t="shared" si="114"/>
        <v>212.5</v>
      </c>
      <c r="Y3045" s="8">
        <f t="shared" si="115"/>
        <v>0</v>
      </c>
      <c r="Z3045" s="4"/>
    </row>
    <row r="3046" spans="1:26" x14ac:dyDescent="0.25">
      <c r="A3046" s="34">
        <v>27</v>
      </c>
      <c r="B3046" s="31">
        <v>27</v>
      </c>
      <c r="C3046" s="4" t="s">
        <v>5567</v>
      </c>
      <c r="D3046" s="4" t="s">
        <v>5568</v>
      </c>
      <c r="E3046" s="4" t="s">
        <v>5526</v>
      </c>
      <c r="F3046" s="4" t="s">
        <v>4986</v>
      </c>
      <c r="G3046" s="4" t="s">
        <v>2187</v>
      </c>
      <c r="H3046" s="4" t="s">
        <v>2500</v>
      </c>
      <c r="I3046" s="24">
        <v>89.9</v>
      </c>
      <c r="J3046" s="24">
        <v>69.8</v>
      </c>
      <c r="K3046" s="24">
        <v>16.5</v>
      </c>
      <c r="M3046" s="24">
        <v>1.7</v>
      </c>
      <c r="O3046" s="24">
        <v>1</v>
      </c>
      <c r="R3046" s="24">
        <v>0.9</v>
      </c>
      <c r="X3046" s="24">
        <f t="shared" si="114"/>
        <v>89.9</v>
      </c>
      <c r="Y3046" s="8">
        <f t="shared" si="115"/>
        <v>0</v>
      </c>
      <c r="Z3046" s="4"/>
    </row>
    <row r="3047" spans="1:26" x14ac:dyDescent="0.25">
      <c r="A3047" s="34">
        <v>36</v>
      </c>
      <c r="B3047" s="31">
        <v>39</v>
      </c>
      <c r="C3047" s="4" t="s">
        <v>5150</v>
      </c>
      <c r="D3047" s="4" t="s">
        <v>5572</v>
      </c>
      <c r="E3047" s="4" t="s">
        <v>5526</v>
      </c>
      <c r="F3047" s="4" t="s">
        <v>4986</v>
      </c>
      <c r="G3047" s="4" t="s">
        <v>5584</v>
      </c>
      <c r="H3047" s="4" t="s">
        <v>553</v>
      </c>
      <c r="I3047" s="24">
        <v>83.8</v>
      </c>
      <c r="J3047" s="24">
        <v>76.5</v>
      </c>
      <c r="M3047" s="24">
        <v>2</v>
      </c>
      <c r="O3047" s="24">
        <v>2</v>
      </c>
      <c r="Q3047" s="24">
        <v>1.3</v>
      </c>
      <c r="R3047" s="24">
        <v>2</v>
      </c>
      <c r="X3047" s="24">
        <f t="shared" ref="X3047:X3110" si="116">SUM(J3047:W3047)</f>
        <v>83.8</v>
      </c>
      <c r="Y3047" s="8">
        <f t="shared" ref="Y3047:Y3110" si="117">I3047-X3047</f>
        <v>0</v>
      </c>
      <c r="Z3047" s="4"/>
    </row>
    <row r="3048" spans="1:26" x14ac:dyDescent="0.25">
      <c r="A3048" s="34">
        <v>9</v>
      </c>
      <c r="B3048" s="31">
        <v>9</v>
      </c>
      <c r="C3048" s="4" t="s">
        <v>5542</v>
      </c>
      <c r="D3048" s="4" t="s">
        <v>5543</v>
      </c>
      <c r="E3048" s="4" t="s">
        <v>5526</v>
      </c>
      <c r="F3048" s="4" t="s">
        <v>4986</v>
      </c>
      <c r="G3048" s="4" t="s">
        <v>5544</v>
      </c>
      <c r="H3048" s="4" t="s">
        <v>1793</v>
      </c>
      <c r="I3048" s="24">
        <v>580.5</v>
      </c>
      <c r="J3048" s="24">
        <v>206.5</v>
      </c>
      <c r="K3048" s="24">
        <v>43</v>
      </c>
      <c r="L3048" s="24">
        <v>18.399999999999999</v>
      </c>
      <c r="N3048" s="24">
        <v>3.3</v>
      </c>
      <c r="O3048" s="24">
        <v>6.7</v>
      </c>
      <c r="P3048" s="24">
        <v>2.5</v>
      </c>
      <c r="Q3048" s="24">
        <v>22</v>
      </c>
      <c r="R3048" s="24">
        <v>28.5</v>
      </c>
      <c r="T3048" s="24">
        <v>249.6</v>
      </c>
      <c r="X3048" s="24">
        <f t="shared" si="116"/>
        <v>580.5</v>
      </c>
      <c r="Y3048" s="8">
        <f t="shared" si="117"/>
        <v>0</v>
      </c>
      <c r="Z3048" s="4"/>
    </row>
    <row r="3049" spans="1:26" x14ac:dyDescent="0.25">
      <c r="A3049" s="34">
        <v>6</v>
      </c>
      <c r="B3049" s="31">
        <v>6</v>
      </c>
      <c r="C3049" s="4" t="s">
        <v>5535</v>
      </c>
      <c r="D3049" s="4" t="s">
        <v>5536</v>
      </c>
      <c r="E3049" s="4" t="s">
        <v>5526</v>
      </c>
      <c r="F3049" s="4" t="s">
        <v>4986</v>
      </c>
      <c r="G3049" s="4" t="s">
        <v>5231</v>
      </c>
      <c r="H3049" s="4" t="s">
        <v>540</v>
      </c>
      <c r="I3049" s="24">
        <v>142</v>
      </c>
      <c r="J3049" s="24">
        <v>118.4</v>
      </c>
      <c r="L3049" s="24">
        <v>8</v>
      </c>
      <c r="N3049" s="24">
        <v>5.0999999999999996</v>
      </c>
      <c r="O3049" s="24">
        <v>3.5</v>
      </c>
      <c r="P3049" s="24">
        <v>2</v>
      </c>
      <c r="Q3049" s="24">
        <v>2</v>
      </c>
      <c r="R3049" s="24">
        <v>3</v>
      </c>
      <c r="X3049" s="24">
        <f t="shared" si="116"/>
        <v>142</v>
      </c>
      <c r="Y3049" s="8">
        <f t="shared" si="117"/>
        <v>0</v>
      </c>
      <c r="Z3049" s="4"/>
    </row>
    <row r="3050" spans="1:26" x14ac:dyDescent="0.25">
      <c r="A3050" s="34">
        <v>29</v>
      </c>
      <c r="B3050" s="31">
        <v>29</v>
      </c>
      <c r="C3050" s="4" t="s">
        <v>5570</v>
      </c>
      <c r="D3050" s="4" t="s">
        <v>5568</v>
      </c>
      <c r="E3050" s="4" t="s">
        <v>5526</v>
      </c>
      <c r="F3050" s="4" t="s">
        <v>4986</v>
      </c>
      <c r="G3050" s="4" t="s">
        <v>5571</v>
      </c>
      <c r="H3050" s="4" t="s">
        <v>154</v>
      </c>
      <c r="I3050" s="24">
        <v>133.5</v>
      </c>
      <c r="J3050" s="24">
        <v>114.5</v>
      </c>
      <c r="K3050" s="24">
        <v>8</v>
      </c>
      <c r="L3050" s="24">
        <v>1.2</v>
      </c>
      <c r="M3050" s="24">
        <v>1</v>
      </c>
      <c r="O3050" s="24">
        <v>2.8</v>
      </c>
      <c r="Q3050" s="24">
        <v>3.5</v>
      </c>
      <c r="R3050" s="24">
        <v>2.5</v>
      </c>
      <c r="X3050" s="24">
        <f t="shared" si="116"/>
        <v>133.5</v>
      </c>
      <c r="Y3050" s="8">
        <f t="shared" si="117"/>
        <v>0</v>
      </c>
      <c r="Z3050" s="4"/>
    </row>
    <row r="3051" spans="1:26" x14ac:dyDescent="0.25">
      <c r="A3051" s="34">
        <v>34</v>
      </c>
      <c r="B3051" s="31">
        <v>37</v>
      </c>
      <c r="C3051" s="4" t="s">
        <v>5580</v>
      </c>
      <c r="D3051" s="4" t="s">
        <v>5572</v>
      </c>
      <c r="E3051" s="4" t="s">
        <v>5526</v>
      </c>
      <c r="F3051" s="4" t="s">
        <v>4986</v>
      </c>
      <c r="G3051" s="4" t="s">
        <v>5581</v>
      </c>
      <c r="H3051" s="4" t="s">
        <v>1463</v>
      </c>
      <c r="I3051" s="24">
        <v>499.6</v>
      </c>
      <c r="J3051" s="24">
        <v>246.5</v>
      </c>
      <c r="K3051" s="24">
        <v>7</v>
      </c>
      <c r="L3051" s="24">
        <v>0.8</v>
      </c>
      <c r="M3051" s="24">
        <v>2</v>
      </c>
      <c r="O3051" s="24">
        <v>1.8</v>
      </c>
      <c r="P3051" s="24">
        <v>16.5</v>
      </c>
      <c r="Q3051" s="24">
        <v>0.4</v>
      </c>
      <c r="R3051" s="24">
        <v>0.8</v>
      </c>
      <c r="T3051" s="24">
        <v>223.8</v>
      </c>
      <c r="X3051" s="24">
        <f t="shared" si="116"/>
        <v>499.6</v>
      </c>
      <c r="Y3051" s="8">
        <f t="shared" si="117"/>
        <v>0</v>
      </c>
      <c r="Z3051" s="4"/>
    </row>
    <row r="3052" spans="1:26" x14ac:dyDescent="0.25">
      <c r="A3052" s="34">
        <v>32</v>
      </c>
      <c r="B3052" s="31">
        <v>35</v>
      </c>
      <c r="C3052" s="4" t="s">
        <v>5576</v>
      </c>
      <c r="D3052" s="4" t="s">
        <v>5572</v>
      </c>
      <c r="E3052" s="4" t="s">
        <v>5526</v>
      </c>
      <c r="F3052" s="4" t="s">
        <v>4986</v>
      </c>
      <c r="G3052" s="4" t="s">
        <v>5577</v>
      </c>
      <c r="H3052" s="4" t="s">
        <v>292</v>
      </c>
      <c r="I3052" s="24">
        <v>196.7</v>
      </c>
      <c r="J3052" s="24">
        <v>157.80000000000001</v>
      </c>
      <c r="L3052" s="24">
        <v>8.8000000000000007</v>
      </c>
      <c r="M3052" s="24">
        <v>3</v>
      </c>
      <c r="Q3052" s="24">
        <v>2.2000000000000002</v>
      </c>
      <c r="R3052" s="24">
        <v>0.9</v>
      </c>
      <c r="T3052" s="24">
        <v>24</v>
      </c>
      <c r="X3052" s="24">
        <f t="shared" si="116"/>
        <v>196.70000000000002</v>
      </c>
      <c r="Y3052" s="8">
        <f t="shared" si="117"/>
        <v>0</v>
      </c>
      <c r="Z3052" s="4"/>
    </row>
    <row r="3053" spans="1:26" x14ac:dyDescent="0.25">
      <c r="A3053" s="34">
        <v>12</v>
      </c>
      <c r="B3053" s="31">
        <v>12</v>
      </c>
      <c r="C3053" s="4" t="s">
        <v>5549</v>
      </c>
      <c r="D3053" s="4" t="s">
        <v>5543</v>
      </c>
      <c r="E3053" s="4" t="s">
        <v>5526</v>
      </c>
      <c r="F3053" s="4" t="s">
        <v>4986</v>
      </c>
      <c r="G3053" s="4" t="s">
        <v>5111</v>
      </c>
      <c r="H3053" s="4" t="s">
        <v>409</v>
      </c>
      <c r="I3053" s="24">
        <v>446.4</v>
      </c>
      <c r="J3053" s="24">
        <v>224.4</v>
      </c>
      <c r="K3053" s="24">
        <v>26.1</v>
      </c>
      <c r="L3053" s="24">
        <v>32.299999999999997</v>
      </c>
      <c r="N3053" s="24">
        <v>2.2000000000000002</v>
      </c>
      <c r="O3053" s="24">
        <v>5</v>
      </c>
      <c r="Q3053" s="24">
        <v>20</v>
      </c>
      <c r="R3053" s="24">
        <v>10.4</v>
      </c>
      <c r="T3053" s="24">
        <v>126</v>
      </c>
      <c r="X3053" s="24">
        <f t="shared" si="116"/>
        <v>446.4</v>
      </c>
      <c r="Y3053" s="8">
        <f t="shared" si="117"/>
        <v>0</v>
      </c>
      <c r="Z3053" s="4"/>
    </row>
    <row r="3054" spans="1:26" x14ac:dyDescent="0.25">
      <c r="A3054" s="34">
        <v>7</v>
      </c>
      <c r="B3054" s="31">
        <v>7</v>
      </c>
      <c r="C3054" s="4" t="s">
        <v>5537</v>
      </c>
      <c r="D3054" s="4" t="s">
        <v>5536</v>
      </c>
      <c r="E3054" s="4" t="s">
        <v>5526</v>
      </c>
      <c r="F3054" s="4" t="s">
        <v>4986</v>
      </c>
      <c r="G3054" s="4" t="s">
        <v>5538</v>
      </c>
      <c r="H3054" s="4" t="s">
        <v>277</v>
      </c>
      <c r="I3054" s="24">
        <v>96.8</v>
      </c>
      <c r="J3054" s="24">
        <v>87.4</v>
      </c>
      <c r="K3054" s="24">
        <v>1.5</v>
      </c>
      <c r="N3054" s="24">
        <v>3.7</v>
      </c>
      <c r="O3054" s="24">
        <v>2</v>
      </c>
      <c r="Q3054" s="24">
        <v>1</v>
      </c>
      <c r="R3054" s="24">
        <v>1.2</v>
      </c>
      <c r="X3054" s="24">
        <f t="shared" si="116"/>
        <v>96.800000000000011</v>
      </c>
      <c r="Y3054" s="8">
        <f t="shared" si="117"/>
        <v>0</v>
      </c>
      <c r="Z3054" s="4"/>
    </row>
    <row r="3055" spans="1:26" x14ac:dyDescent="0.25">
      <c r="A3055" s="34">
        <v>37</v>
      </c>
      <c r="B3055" s="31">
        <v>40</v>
      </c>
      <c r="C3055" s="4" t="s">
        <v>1778</v>
      </c>
      <c r="D3055" s="4" t="s">
        <v>5572</v>
      </c>
      <c r="E3055" s="4" t="s">
        <v>5526</v>
      </c>
      <c r="F3055" s="4" t="s">
        <v>4986</v>
      </c>
      <c r="G3055" s="4" t="s">
        <v>5585</v>
      </c>
      <c r="H3055" s="4" t="s">
        <v>190</v>
      </c>
      <c r="I3055" s="24">
        <v>73.8</v>
      </c>
      <c r="J3055" s="24">
        <v>64.3</v>
      </c>
      <c r="K3055" s="24">
        <v>7.7</v>
      </c>
      <c r="O3055" s="24">
        <v>1</v>
      </c>
      <c r="R3055" s="24">
        <v>0.8</v>
      </c>
      <c r="X3055" s="24">
        <f t="shared" si="116"/>
        <v>73.8</v>
      </c>
      <c r="Y3055" s="8">
        <f t="shared" si="117"/>
        <v>0</v>
      </c>
      <c r="Z3055" s="4"/>
    </row>
    <row r="3056" spans="1:26" x14ac:dyDescent="0.25">
      <c r="A3056" s="34">
        <v>13</v>
      </c>
      <c r="B3056" s="31">
        <v>13</v>
      </c>
      <c r="C3056" s="4" t="s">
        <v>5384</v>
      </c>
      <c r="D3056" s="4" t="s">
        <v>5543</v>
      </c>
      <c r="E3056" s="4" t="s">
        <v>5526</v>
      </c>
      <c r="F3056" s="4" t="s">
        <v>4986</v>
      </c>
      <c r="G3056" s="4" t="s">
        <v>5550</v>
      </c>
      <c r="H3056" s="4" t="s">
        <v>237</v>
      </c>
      <c r="I3056" s="24">
        <v>316</v>
      </c>
      <c r="J3056" s="24">
        <v>55.9</v>
      </c>
      <c r="K3056" s="24">
        <v>13.1</v>
      </c>
      <c r="N3056" s="24">
        <v>5.6</v>
      </c>
      <c r="O3056" s="24">
        <v>3</v>
      </c>
      <c r="P3056" s="24">
        <v>213.8</v>
      </c>
      <c r="Q3056" s="24">
        <v>21.4</v>
      </c>
      <c r="R3056" s="24">
        <v>3.2</v>
      </c>
      <c r="X3056" s="24">
        <f t="shared" si="116"/>
        <v>315.99999999999994</v>
      </c>
      <c r="Y3056" s="8">
        <f t="shared" si="117"/>
        <v>0</v>
      </c>
      <c r="Z3056" s="4"/>
    </row>
    <row r="3057" spans="1:26" x14ac:dyDescent="0.25">
      <c r="A3057" s="34">
        <v>11</v>
      </c>
      <c r="B3057" s="31">
        <v>11</v>
      </c>
      <c r="C3057" s="4" t="s">
        <v>5547</v>
      </c>
      <c r="D3057" s="4" t="s">
        <v>5543</v>
      </c>
      <c r="E3057" s="4" t="s">
        <v>5526</v>
      </c>
      <c r="F3057" s="4" t="s">
        <v>4986</v>
      </c>
      <c r="G3057" s="4" t="s">
        <v>5548</v>
      </c>
      <c r="H3057" s="4" t="s">
        <v>5371</v>
      </c>
      <c r="I3057" s="24">
        <v>271.5</v>
      </c>
      <c r="J3057" s="24">
        <v>154</v>
      </c>
      <c r="K3057" s="24">
        <v>66</v>
      </c>
      <c r="L3057" s="24">
        <v>37.299999999999997</v>
      </c>
      <c r="M3057" s="24">
        <v>2.6</v>
      </c>
      <c r="O3057" s="24">
        <v>2.2999999999999998</v>
      </c>
      <c r="Q3057" s="24">
        <v>3.2</v>
      </c>
      <c r="R3057" s="24">
        <v>3.1</v>
      </c>
      <c r="T3057" s="24">
        <v>3</v>
      </c>
      <c r="X3057" s="24">
        <f t="shared" si="116"/>
        <v>271.50000000000006</v>
      </c>
      <c r="Y3057" s="8">
        <f t="shared" si="117"/>
        <v>0</v>
      </c>
      <c r="Z3057" s="4"/>
    </row>
    <row r="3058" spans="1:26" x14ac:dyDescent="0.25">
      <c r="A3058" s="34">
        <v>3</v>
      </c>
      <c r="B3058" s="31">
        <v>3</v>
      </c>
      <c r="C3058" s="4" t="s">
        <v>5598</v>
      </c>
      <c r="D3058" s="4" t="s">
        <v>5599</v>
      </c>
      <c r="E3058" s="4" t="s">
        <v>5594</v>
      </c>
      <c r="F3058" s="4" t="s">
        <v>4986</v>
      </c>
      <c r="G3058" s="4" t="s">
        <v>5600</v>
      </c>
      <c r="H3058" s="4"/>
      <c r="I3058" s="24">
        <v>166.67099999999999</v>
      </c>
      <c r="J3058" s="24">
        <v>112.07</v>
      </c>
      <c r="K3058" s="24">
        <v>25</v>
      </c>
      <c r="M3058" s="24">
        <v>1.1000000000000001</v>
      </c>
      <c r="O3058" s="24">
        <v>3.8</v>
      </c>
      <c r="P3058" s="24">
        <v>2.5</v>
      </c>
      <c r="Q3058" s="24">
        <v>13.41</v>
      </c>
      <c r="T3058" s="24">
        <v>8.76</v>
      </c>
      <c r="X3058" s="24">
        <f t="shared" si="116"/>
        <v>166.64</v>
      </c>
      <c r="Y3058" s="8">
        <f t="shared" si="117"/>
        <v>3.1000000000005912E-2</v>
      </c>
      <c r="Z3058" s="4"/>
    </row>
    <row r="3059" spans="1:26" ht="30" x14ac:dyDescent="0.25">
      <c r="A3059" s="34">
        <v>1</v>
      </c>
      <c r="B3059" s="31">
        <v>1</v>
      </c>
      <c r="C3059" s="4" t="s">
        <v>5592</v>
      </c>
      <c r="D3059" s="4" t="s">
        <v>5593</v>
      </c>
      <c r="E3059" s="4" t="s">
        <v>5594</v>
      </c>
      <c r="F3059" s="4" t="s">
        <v>4986</v>
      </c>
      <c r="G3059" s="5" t="s">
        <v>5595</v>
      </c>
      <c r="H3059" s="4"/>
      <c r="I3059" s="24">
        <v>64</v>
      </c>
      <c r="J3059" s="24">
        <v>54</v>
      </c>
      <c r="K3059" s="24">
        <v>0.7</v>
      </c>
      <c r="P3059" s="24">
        <v>8.4700000000000006</v>
      </c>
      <c r="Q3059" s="24">
        <v>0.83</v>
      </c>
      <c r="X3059" s="24">
        <f t="shared" si="116"/>
        <v>64</v>
      </c>
      <c r="Y3059" s="8">
        <f t="shared" si="117"/>
        <v>0</v>
      </c>
      <c r="Z3059" s="4"/>
    </row>
    <row r="3060" spans="1:26" ht="45" x14ac:dyDescent="0.25">
      <c r="A3060" s="34">
        <v>4</v>
      </c>
      <c r="B3060" s="31">
        <v>4</v>
      </c>
      <c r="C3060" s="4" t="s">
        <v>5601</v>
      </c>
      <c r="D3060" s="4" t="s">
        <v>5602</v>
      </c>
      <c r="E3060" s="4" t="s">
        <v>5594</v>
      </c>
      <c r="F3060" s="4" t="s">
        <v>4986</v>
      </c>
      <c r="G3060" s="4" t="s">
        <v>5603</v>
      </c>
      <c r="H3060" s="5" t="s">
        <v>5604</v>
      </c>
      <c r="I3060" s="24">
        <v>271.64</v>
      </c>
      <c r="J3060" s="24">
        <v>136</v>
      </c>
      <c r="K3060" s="24">
        <v>40</v>
      </c>
      <c r="L3060" s="24">
        <v>12</v>
      </c>
      <c r="M3060" s="24">
        <v>8</v>
      </c>
      <c r="O3060" s="24">
        <v>5</v>
      </c>
      <c r="P3060" s="24">
        <v>16</v>
      </c>
      <c r="Q3060" s="24">
        <v>25</v>
      </c>
      <c r="R3060" s="24">
        <v>8.64</v>
      </c>
      <c r="T3060" s="24">
        <v>21</v>
      </c>
      <c r="X3060" s="24">
        <f t="shared" si="116"/>
        <v>271.64</v>
      </c>
      <c r="Y3060" s="8">
        <f t="shared" si="117"/>
        <v>0</v>
      </c>
      <c r="Z3060" s="4"/>
    </row>
    <row r="3061" spans="1:26" x14ac:dyDescent="0.25">
      <c r="A3061" s="34">
        <v>2</v>
      </c>
      <c r="B3061" s="31">
        <v>2</v>
      </c>
      <c r="C3061" s="4" t="s">
        <v>5596</v>
      </c>
      <c r="D3061" s="4" t="s">
        <v>5593</v>
      </c>
      <c r="E3061" s="4" t="s">
        <v>5594</v>
      </c>
      <c r="F3061" s="4" t="s">
        <v>4986</v>
      </c>
      <c r="G3061" s="4" t="s">
        <v>5597</v>
      </c>
      <c r="H3061" s="4"/>
      <c r="I3061" s="24">
        <v>57.3</v>
      </c>
      <c r="J3061" s="24">
        <v>42.8</v>
      </c>
      <c r="M3061" s="24">
        <v>4.5</v>
      </c>
      <c r="O3061" s="24">
        <v>2</v>
      </c>
      <c r="R3061" s="24">
        <v>8</v>
      </c>
      <c r="X3061" s="24">
        <f t="shared" si="116"/>
        <v>57.3</v>
      </c>
      <c r="Y3061" s="8">
        <f t="shared" si="117"/>
        <v>0</v>
      </c>
      <c r="Z3061" s="4"/>
    </row>
    <row r="3062" spans="1:26" x14ac:dyDescent="0.25">
      <c r="A3062" s="34">
        <v>35</v>
      </c>
      <c r="B3062" s="31">
        <v>35</v>
      </c>
      <c r="C3062" s="4" t="s">
        <v>5666</v>
      </c>
      <c r="D3062" s="4" t="s">
        <v>5662</v>
      </c>
      <c r="E3062" s="4" t="s">
        <v>5606</v>
      </c>
      <c r="F3062" s="4" t="s">
        <v>4986</v>
      </c>
      <c r="G3062" s="4" t="s">
        <v>5667</v>
      </c>
      <c r="H3062" s="4" t="s">
        <v>230</v>
      </c>
      <c r="I3062" s="24">
        <v>53.4</v>
      </c>
      <c r="J3062" s="24">
        <v>20.9</v>
      </c>
      <c r="K3062" s="24">
        <v>14.5</v>
      </c>
      <c r="M3062" s="24">
        <v>3</v>
      </c>
      <c r="P3062" s="24">
        <v>6</v>
      </c>
      <c r="R3062" s="24">
        <v>9</v>
      </c>
      <c r="X3062" s="24">
        <f t="shared" si="116"/>
        <v>53.4</v>
      </c>
      <c r="Y3062" s="8">
        <f t="shared" si="117"/>
        <v>0</v>
      </c>
      <c r="Z3062" s="4"/>
    </row>
    <row r="3063" spans="1:26" x14ac:dyDescent="0.25">
      <c r="A3063" s="34">
        <v>20</v>
      </c>
      <c r="B3063" s="31">
        <v>20</v>
      </c>
      <c r="C3063" s="4" t="s">
        <v>5640</v>
      </c>
      <c r="D3063" s="4" t="s">
        <v>5640</v>
      </c>
      <c r="E3063" s="4" t="s">
        <v>5606</v>
      </c>
      <c r="F3063" s="4" t="s">
        <v>4986</v>
      </c>
      <c r="G3063" s="4" t="s">
        <v>5641</v>
      </c>
      <c r="H3063" s="4"/>
      <c r="I3063" s="24">
        <v>1923</v>
      </c>
      <c r="J3063" s="24">
        <v>410</v>
      </c>
      <c r="T3063" s="24">
        <v>1513</v>
      </c>
      <c r="X3063" s="24">
        <f t="shared" si="116"/>
        <v>1923</v>
      </c>
      <c r="Y3063" s="8">
        <f t="shared" si="117"/>
        <v>0</v>
      </c>
      <c r="Z3063" s="4"/>
    </row>
    <row r="3064" spans="1:26" x14ac:dyDescent="0.25">
      <c r="A3064" s="34">
        <v>21</v>
      </c>
      <c r="B3064" s="31">
        <v>21</v>
      </c>
      <c r="C3064" s="4" t="s">
        <v>5642</v>
      </c>
      <c r="D3064" s="4" t="s">
        <v>5640</v>
      </c>
      <c r="E3064" s="4" t="s">
        <v>5606</v>
      </c>
      <c r="F3064" s="4" t="s">
        <v>4986</v>
      </c>
      <c r="G3064" s="4" t="s">
        <v>5643</v>
      </c>
      <c r="H3064" s="4" t="s">
        <v>5644</v>
      </c>
      <c r="I3064" s="24">
        <v>113</v>
      </c>
      <c r="J3064" s="24">
        <v>100</v>
      </c>
      <c r="K3064" s="24">
        <v>13</v>
      </c>
      <c r="X3064" s="24">
        <f t="shared" si="116"/>
        <v>113</v>
      </c>
      <c r="Y3064" s="8">
        <f t="shared" si="117"/>
        <v>0</v>
      </c>
      <c r="Z3064" s="4"/>
    </row>
    <row r="3065" spans="1:26" x14ac:dyDescent="0.25">
      <c r="A3065" s="34">
        <v>24</v>
      </c>
      <c r="B3065" s="31">
        <v>24</v>
      </c>
      <c r="C3065" s="4" t="s">
        <v>5648</v>
      </c>
      <c r="D3065" s="4" t="s">
        <v>5649</v>
      </c>
      <c r="E3065" s="4" t="s">
        <v>5606</v>
      </c>
      <c r="F3065" s="4" t="s">
        <v>4986</v>
      </c>
      <c r="G3065" s="4" t="s">
        <v>5650</v>
      </c>
      <c r="H3065" s="4"/>
      <c r="I3065" s="24">
        <v>649.1</v>
      </c>
      <c r="J3065" s="24">
        <v>27.8</v>
      </c>
      <c r="R3065" s="24">
        <v>35.299999999999997</v>
      </c>
      <c r="T3065" s="24">
        <v>586</v>
      </c>
      <c r="X3065" s="24">
        <f t="shared" si="116"/>
        <v>649.1</v>
      </c>
      <c r="Y3065" s="8">
        <f t="shared" si="117"/>
        <v>0</v>
      </c>
      <c r="Z3065" s="4"/>
    </row>
    <row r="3066" spans="1:26" x14ac:dyDescent="0.25">
      <c r="A3066" s="34">
        <v>16</v>
      </c>
      <c r="B3066" s="31">
        <v>16</v>
      </c>
      <c r="C3066" s="4" t="s">
        <v>5632</v>
      </c>
      <c r="D3066" s="4" t="s">
        <v>5628</v>
      </c>
      <c r="E3066" s="4" t="s">
        <v>5606</v>
      </c>
      <c r="F3066" s="4" t="s">
        <v>4986</v>
      </c>
      <c r="G3066" s="4" t="s">
        <v>5633</v>
      </c>
      <c r="H3066" s="4" t="s">
        <v>1606</v>
      </c>
      <c r="I3066" s="24">
        <v>68.400000000000006</v>
      </c>
      <c r="J3066" s="24">
        <v>52.7</v>
      </c>
      <c r="K3066" s="24">
        <v>4.3</v>
      </c>
      <c r="L3066" s="24">
        <v>1.8</v>
      </c>
      <c r="M3066" s="24">
        <v>4</v>
      </c>
      <c r="N3066" s="24">
        <v>0.3</v>
      </c>
      <c r="O3066" s="24">
        <v>1.2</v>
      </c>
      <c r="P3066" s="24">
        <v>0.3</v>
      </c>
      <c r="Q3066" s="24">
        <v>1.2</v>
      </c>
      <c r="R3066" s="24">
        <v>0.8</v>
      </c>
      <c r="S3066" s="24">
        <v>1.4</v>
      </c>
      <c r="T3066" s="24">
        <v>0.4</v>
      </c>
      <c r="X3066" s="24">
        <f t="shared" si="116"/>
        <v>68.400000000000006</v>
      </c>
      <c r="Y3066" s="8">
        <f t="shared" si="117"/>
        <v>0</v>
      </c>
      <c r="Z3066" s="4"/>
    </row>
    <row r="3067" spans="1:26" x14ac:dyDescent="0.25">
      <c r="A3067" s="34">
        <v>36</v>
      </c>
      <c r="B3067" s="31">
        <v>36</v>
      </c>
      <c r="C3067" s="4" t="s">
        <v>5668</v>
      </c>
      <c r="D3067" s="4" t="s">
        <v>5668</v>
      </c>
      <c r="E3067" s="4" t="s">
        <v>5606</v>
      </c>
      <c r="F3067" s="4" t="s">
        <v>4986</v>
      </c>
      <c r="G3067" s="4" t="s">
        <v>5669</v>
      </c>
      <c r="H3067" s="4" t="s">
        <v>804</v>
      </c>
      <c r="I3067" s="24">
        <v>233.5</v>
      </c>
      <c r="J3067" s="24">
        <v>193</v>
      </c>
      <c r="K3067" s="24">
        <v>26.7</v>
      </c>
      <c r="N3067" s="24">
        <v>5.8</v>
      </c>
      <c r="O3067" s="24">
        <v>3</v>
      </c>
      <c r="Q3067" s="24">
        <v>1.8</v>
      </c>
      <c r="R3067" s="24">
        <v>2</v>
      </c>
      <c r="S3067" s="24">
        <v>1</v>
      </c>
      <c r="T3067" s="24">
        <v>0.2</v>
      </c>
      <c r="X3067" s="24">
        <f t="shared" si="116"/>
        <v>233.5</v>
      </c>
      <c r="Y3067" s="8">
        <f t="shared" si="117"/>
        <v>0</v>
      </c>
      <c r="Z3067" s="4"/>
    </row>
    <row r="3068" spans="1:26" x14ac:dyDescent="0.25">
      <c r="A3068" s="34">
        <v>25</v>
      </c>
      <c r="B3068" s="31">
        <v>25</v>
      </c>
      <c r="C3068" s="4" t="s">
        <v>5649</v>
      </c>
      <c r="D3068" s="4" t="s">
        <v>5649</v>
      </c>
      <c r="E3068" s="4" t="s">
        <v>5606</v>
      </c>
      <c r="F3068" s="4" t="s">
        <v>4986</v>
      </c>
      <c r="G3068" s="4" t="s">
        <v>1833</v>
      </c>
      <c r="H3068" s="4" t="s">
        <v>860</v>
      </c>
      <c r="I3068" s="24">
        <v>924</v>
      </c>
      <c r="J3068" s="24">
        <v>436</v>
      </c>
      <c r="K3068" s="24">
        <v>212</v>
      </c>
      <c r="L3068" s="24">
        <v>3</v>
      </c>
      <c r="Q3068" s="24">
        <v>7</v>
      </c>
      <c r="T3068" s="24">
        <v>266</v>
      </c>
      <c r="U3068" s="38"/>
      <c r="X3068" s="24">
        <f t="shared" si="116"/>
        <v>924</v>
      </c>
      <c r="Y3068" s="8">
        <f t="shared" si="117"/>
        <v>0</v>
      </c>
      <c r="Z3068" s="11"/>
    </row>
    <row r="3069" spans="1:26" x14ac:dyDescent="0.25">
      <c r="A3069" s="34">
        <v>22</v>
      </c>
      <c r="B3069" s="31">
        <v>22</v>
      </c>
      <c r="C3069" s="4" t="s">
        <v>5645</v>
      </c>
      <c r="D3069" s="4" t="s">
        <v>5640</v>
      </c>
      <c r="E3069" s="4" t="s">
        <v>5606</v>
      </c>
      <c r="F3069" s="4" t="s">
        <v>4986</v>
      </c>
      <c r="G3069" s="4" t="s">
        <v>5646</v>
      </c>
      <c r="H3069" s="4"/>
      <c r="I3069" s="24">
        <v>78</v>
      </c>
      <c r="J3069" s="24">
        <v>63.1</v>
      </c>
      <c r="K3069" s="24">
        <v>1.9</v>
      </c>
      <c r="L3069" s="24">
        <v>4</v>
      </c>
      <c r="N3069" s="24">
        <v>2.5</v>
      </c>
      <c r="O3069" s="24">
        <v>1.5</v>
      </c>
      <c r="P3069" s="24">
        <v>1.5</v>
      </c>
      <c r="Q3069" s="24">
        <v>2.5</v>
      </c>
      <c r="R3069" s="24">
        <v>1</v>
      </c>
      <c r="X3069" s="24">
        <f t="shared" si="116"/>
        <v>78</v>
      </c>
      <c r="Y3069" s="8">
        <f t="shared" si="117"/>
        <v>0</v>
      </c>
      <c r="Z3069" s="4"/>
    </row>
    <row r="3070" spans="1:26" x14ac:dyDescent="0.25">
      <c r="A3070" s="34">
        <v>26</v>
      </c>
      <c r="B3070" s="31">
        <v>26</v>
      </c>
      <c r="C3070" s="4" t="s">
        <v>5651</v>
      </c>
      <c r="D3070" s="4" t="s">
        <v>5649</v>
      </c>
      <c r="E3070" s="4" t="s">
        <v>5606</v>
      </c>
      <c r="F3070" s="4" t="s">
        <v>4986</v>
      </c>
      <c r="G3070" s="4" t="s">
        <v>5652</v>
      </c>
      <c r="H3070" s="4" t="s">
        <v>39</v>
      </c>
      <c r="I3070" s="24">
        <v>287.89999999999998</v>
      </c>
      <c r="J3070" s="24">
        <v>125.5</v>
      </c>
      <c r="K3070" s="24">
        <v>78.099999999999994</v>
      </c>
      <c r="N3070" s="24">
        <v>1.2</v>
      </c>
      <c r="O3070" s="24">
        <v>1.1000000000000001</v>
      </c>
      <c r="P3070" s="24">
        <v>1</v>
      </c>
      <c r="Q3070" s="24">
        <v>7.5</v>
      </c>
      <c r="R3070" s="24">
        <v>2.2999999999999998</v>
      </c>
      <c r="T3070" s="24">
        <v>71.2</v>
      </c>
      <c r="X3070" s="24">
        <f t="shared" si="116"/>
        <v>287.89999999999998</v>
      </c>
      <c r="Y3070" s="8">
        <f t="shared" si="117"/>
        <v>0</v>
      </c>
      <c r="Z3070" s="4"/>
    </row>
    <row r="3071" spans="1:26" x14ac:dyDescent="0.25">
      <c r="A3071" s="34">
        <v>14</v>
      </c>
      <c r="B3071" s="31">
        <v>14</v>
      </c>
      <c r="C3071" s="4" t="s">
        <v>5628</v>
      </c>
      <c r="D3071" s="4" t="s">
        <v>5628</v>
      </c>
      <c r="E3071" s="4" t="s">
        <v>5606</v>
      </c>
      <c r="F3071" s="4" t="s">
        <v>4986</v>
      </c>
      <c r="G3071" s="4" t="s">
        <v>5629</v>
      </c>
      <c r="H3071" s="4" t="s">
        <v>716</v>
      </c>
      <c r="I3071" s="24">
        <v>324</v>
      </c>
      <c r="J3071" s="24">
        <v>253</v>
      </c>
      <c r="K3071" s="24">
        <v>12.6</v>
      </c>
      <c r="L3071" s="24">
        <v>11.8</v>
      </c>
      <c r="M3071" s="24">
        <v>15.9</v>
      </c>
      <c r="N3071" s="24">
        <v>2.2000000000000002</v>
      </c>
      <c r="O3071" s="24">
        <v>2.5</v>
      </c>
      <c r="P3071" s="24">
        <v>2.2999999999999998</v>
      </c>
      <c r="Q3071" s="24">
        <v>2.6</v>
      </c>
      <c r="R3071" s="24">
        <v>7.1</v>
      </c>
      <c r="S3071" s="24">
        <v>1.3</v>
      </c>
      <c r="T3071" s="24">
        <v>12.5</v>
      </c>
      <c r="X3071" s="24">
        <f t="shared" si="116"/>
        <v>323.80000000000007</v>
      </c>
      <c r="Y3071" s="8">
        <f t="shared" si="117"/>
        <v>0.19999999999993179</v>
      </c>
      <c r="Z3071" s="4"/>
    </row>
    <row r="3072" spans="1:26" x14ac:dyDescent="0.25">
      <c r="A3072" s="34">
        <v>13</v>
      </c>
      <c r="B3072" s="31">
        <v>13</v>
      </c>
      <c r="C3072" s="4" t="s">
        <v>5626</v>
      </c>
      <c r="D3072" s="4" t="s">
        <v>5626</v>
      </c>
      <c r="E3072" s="4" t="s">
        <v>5606</v>
      </c>
      <c r="F3072" s="4" t="s">
        <v>4986</v>
      </c>
      <c r="G3072" s="4" t="s">
        <v>5627</v>
      </c>
      <c r="H3072" s="4"/>
      <c r="I3072" s="24">
        <v>178.2</v>
      </c>
      <c r="J3072" s="24">
        <v>113</v>
      </c>
      <c r="K3072" s="24">
        <v>16.2</v>
      </c>
      <c r="L3072" s="24">
        <v>9.4</v>
      </c>
      <c r="M3072" s="24">
        <v>18</v>
      </c>
      <c r="N3072" s="24">
        <v>3.3</v>
      </c>
      <c r="P3072" s="24">
        <v>15.1</v>
      </c>
      <c r="T3072" s="24">
        <v>3.2</v>
      </c>
      <c r="X3072" s="24">
        <f t="shared" si="116"/>
        <v>178.2</v>
      </c>
      <c r="Y3072" s="8">
        <f t="shared" si="117"/>
        <v>0</v>
      </c>
      <c r="Z3072" s="4"/>
    </row>
    <row r="3073" spans="1:26" x14ac:dyDescent="0.25">
      <c r="A3073" s="34">
        <v>5</v>
      </c>
      <c r="B3073" s="31">
        <v>5</v>
      </c>
      <c r="C3073" s="4" t="s">
        <v>5613</v>
      </c>
      <c r="D3073" s="4" t="s">
        <v>5612</v>
      </c>
      <c r="E3073" s="4" t="s">
        <v>5606</v>
      </c>
      <c r="F3073" s="4" t="s">
        <v>4986</v>
      </c>
      <c r="G3073" s="4" t="s">
        <v>5614</v>
      </c>
      <c r="H3073" s="4"/>
      <c r="I3073" s="24">
        <v>140</v>
      </c>
      <c r="J3073" s="24">
        <v>76.5</v>
      </c>
      <c r="K3073" s="24">
        <v>3</v>
      </c>
      <c r="N3073" s="24">
        <v>2</v>
      </c>
      <c r="O3073" s="24">
        <v>2.4</v>
      </c>
      <c r="P3073" s="24">
        <v>50.9</v>
      </c>
      <c r="R3073" s="24">
        <v>4.7</v>
      </c>
      <c r="T3073" s="24">
        <v>0.5</v>
      </c>
      <c r="X3073" s="24">
        <f t="shared" si="116"/>
        <v>140</v>
      </c>
      <c r="Y3073" s="8">
        <f t="shared" si="117"/>
        <v>0</v>
      </c>
      <c r="Z3073" s="4"/>
    </row>
    <row r="3074" spans="1:26" x14ac:dyDescent="0.25">
      <c r="A3074" s="34">
        <v>29</v>
      </c>
      <c r="B3074" s="31">
        <v>29</v>
      </c>
      <c r="C3074" s="4" t="s">
        <v>5656</v>
      </c>
      <c r="D3074" s="4" t="s">
        <v>5649</v>
      </c>
      <c r="E3074" s="4" t="s">
        <v>5606</v>
      </c>
      <c r="F3074" s="4" t="s">
        <v>4986</v>
      </c>
      <c r="G3074" s="4" t="s">
        <v>5657</v>
      </c>
      <c r="H3074" s="4" t="s">
        <v>804</v>
      </c>
      <c r="I3074" s="24">
        <v>374.2</v>
      </c>
      <c r="J3074" s="24">
        <v>197</v>
      </c>
      <c r="K3074" s="24">
        <v>5.6</v>
      </c>
      <c r="L3074" s="24">
        <v>0.2</v>
      </c>
      <c r="N3074" s="24">
        <v>1</v>
      </c>
      <c r="O3074" s="24">
        <v>3.4</v>
      </c>
      <c r="P3074" s="24">
        <v>0.6</v>
      </c>
      <c r="R3074" s="24">
        <v>14</v>
      </c>
      <c r="S3074" s="24">
        <v>2.6</v>
      </c>
      <c r="T3074" s="24">
        <v>149.80000000000001</v>
      </c>
      <c r="X3074" s="24">
        <f t="shared" si="116"/>
        <v>374.2</v>
      </c>
      <c r="Y3074" s="8">
        <f t="shared" si="117"/>
        <v>0</v>
      </c>
      <c r="Z3074" s="4"/>
    </row>
    <row r="3075" spans="1:26" x14ac:dyDescent="0.25">
      <c r="A3075" s="34">
        <v>18</v>
      </c>
      <c r="B3075" s="31">
        <v>18</v>
      </c>
      <c r="C3075" s="4" t="s">
        <v>5636</v>
      </c>
      <c r="D3075" s="4" t="s">
        <v>5628</v>
      </c>
      <c r="E3075" s="4" t="s">
        <v>5606</v>
      </c>
      <c r="F3075" s="4" t="s">
        <v>4986</v>
      </c>
      <c r="G3075" s="4" t="s">
        <v>5637</v>
      </c>
      <c r="H3075" s="4" t="s">
        <v>804</v>
      </c>
      <c r="I3075" s="24">
        <v>865.7</v>
      </c>
      <c r="J3075" s="24">
        <v>345</v>
      </c>
      <c r="N3075" s="24">
        <v>14.5</v>
      </c>
      <c r="O3075" s="24">
        <v>5</v>
      </c>
      <c r="P3075" s="24">
        <v>110.3</v>
      </c>
      <c r="Q3075" s="24">
        <v>5</v>
      </c>
      <c r="R3075" s="24">
        <v>12.8</v>
      </c>
      <c r="T3075" s="24">
        <v>373.1</v>
      </c>
      <c r="X3075" s="24">
        <f t="shared" si="116"/>
        <v>865.7</v>
      </c>
      <c r="Y3075" s="8">
        <f t="shared" si="117"/>
        <v>0</v>
      </c>
      <c r="Z3075" s="4"/>
    </row>
    <row r="3076" spans="1:26" x14ac:dyDescent="0.25">
      <c r="A3076" s="34">
        <v>6</v>
      </c>
      <c r="B3076" s="31">
        <v>6</v>
      </c>
      <c r="C3076" s="4" t="s">
        <v>5615</v>
      </c>
      <c r="D3076" s="4" t="s">
        <v>3699</v>
      </c>
      <c r="E3076" s="4" t="s">
        <v>5606</v>
      </c>
      <c r="F3076" s="4" t="s">
        <v>4986</v>
      </c>
      <c r="G3076" s="4" t="s">
        <v>5616</v>
      </c>
      <c r="H3076" s="4"/>
      <c r="I3076" s="24">
        <v>65.3</v>
      </c>
      <c r="J3076" s="24">
        <v>57</v>
      </c>
      <c r="K3076" s="24">
        <v>2.9</v>
      </c>
      <c r="N3076" s="24">
        <v>0.5</v>
      </c>
      <c r="O3076" s="24">
        <v>1.5</v>
      </c>
      <c r="Q3076" s="24">
        <v>1.6</v>
      </c>
      <c r="R3076" s="24">
        <v>1.8</v>
      </c>
      <c r="X3076" s="24">
        <f t="shared" si="116"/>
        <v>65.3</v>
      </c>
      <c r="Y3076" s="8">
        <f t="shared" si="117"/>
        <v>0</v>
      </c>
      <c r="Z3076" s="4"/>
    </row>
    <row r="3077" spans="1:26" x14ac:dyDescent="0.25">
      <c r="A3077" s="34">
        <v>28</v>
      </c>
      <c r="B3077" s="31">
        <v>28</v>
      </c>
      <c r="C3077" s="4" t="s">
        <v>5655</v>
      </c>
      <c r="D3077" s="4" t="s">
        <v>5649</v>
      </c>
      <c r="E3077" s="4" t="s">
        <v>5606</v>
      </c>
      <c r="F3077" s="4" t="s">
        <v>4986</v>
      </c>
      <c r="G3077" s="4" t="s">
        <v>5217</v>
      </c>
      <c r="H3077" s="4" t="s">
        <v>860</v>
      </c>
      <c r="I3077" s="24">
        <v>308</v>
      </c>
      <c r="J3077" s="24">
        <v>137.80000000000001</v>
      </c>
      <c r="K3077" s="24">
        <v>18</v>
      </c>
      <c r="L3077" s="24">
        <v>15.4</v>
      </c>
      <c r="N3077" s="24">
        <v>7.7</v>
      </c>
      <c r="O3077" s="24">
        <v>3.2</v>
      </c>
      <c r="P3077" s="24">
        <v>18.100000000000001</v>
      </c>
      <c r="R3077" s="24">
        <v>7.8</v>
      </c>
      <c r="S3077" s="24">
        <v>1.2</v>
      </c>
      <c r="T3077" s="24">
        <v>98.8</v>
      </c>
      <c r="X3077" s="24">
        <f t="shared" si="116"/>
        <v>308</v>
      </c>
      <c r="Y3077" s="8">
        <f t="shared" si="117"/>
        <v>0</v>
      </c>
      <c r="Z3077" s="4"/>
    </row>
    <row r="3078" spans="1:26" x14ac:dyDescent="0.25">
      <c r="A3078" s="34">
        <v>30</v>
      </c>
      <c r="B3078" s="31">
        <v>30</v>
      </c>
      <c r="C3078" s="4" t="s">
        <v>1791</v>
      </c>
      <c r="D3078" s="4" t="s">
        <v>5649</v>
      </c>
      <c r="E3078" s="4" t="s">
        <v>5606</v>
      </c>
      <c r="F3078" s="4" t="s">
        <v>4986</v>
      </c>
      <c r="G3078" s="4" t="s">
        <v>5658</v>
      </c>
      <c r="H3078" s="4" t="s">
        <v>860</v>
      </c>
      <c r="I3078" s="24">
        <v>640</v>
      </c>
      <c r="J3078" s="24">
        <v>214.5</v>
      </c>
      <c r="K3078" s="24">
        <v>30</v>
      </c>
      <c r="O3078" s="24">
        <v>9</v>
      </c>
      <c r="P3078" s="24">
        <v>198.5</v>
      </c>
      <c r="R3078" s="24">
        <v>22</v>
      </c>
      <c r="T3078" s="24">
        <v>166</v>
      </c>
      <c r="X3078" s="24">
        <f t="shared" si="116"/>
        <v>640</v>
      </c>
      <c r="Y3078" s="8">
        <f t="shared" si="117"/>
        <v>0</v>
      </c>
      <c r="Z3078" s="4"/>
    </row>
    <row r="3079" spans="1:26" x14ac:dyDescent="0.25">
      <c r="A3079" s="34">
        <v>12</v>
      </c>
      <c r="B3079" s="31">
        <v>12</v>
      </c>
      <c r="C3079" s="4" t="s">
        <v>5624</v>
      </c>
      <c r="D3079" s="4" t="s">
        <v>5621</v>
      </c>
      <c r="E3079" s="4" t="s">
        <v>5606</v>
      </c>
      <c r="F3079" s="4" t="s">
        <v>4986</v>
      </c>
      <c r="G3079" s="4" t="s">
        <v>5625</v>
      </c>
      <c r="H3079" s="4"/>
      <c r="I3079" s="24">
        <v>64.400000000000006</v>
      </c>
      <c r="J3079" s="24">
        <v>47.3</v>
      </c>
      <c r="K3079" s="24">
        <v>9.8000000000000007</v>
      </c>
      <c r="Q3079" s="24">
        <v>5.9</v>
      </c>
      <c r="R3079" s="24">
        <v>1.4</v>
      </c>
      <c r="X3079" s="24">
        <f t="shared" si="116"/>
        <v>64.399999999999991</v>
      </c>
      <c r="Y3079" s="8">
        <f t="shared" si="117"/>
        <v>0</v>
      </c>
      <c r="Z3079" s="4"/>
    </row>
    <row r="3080" spans="1:26" x14ac:dyDescent="0.25">
      <c r="A3080" s="34">
        <v>1</v>
      </c>
      <c r="B3080" s="31">
        <v>1</v>
      </c>
      <c r="C3080" s="4" t="s">
        <v>5605</v>
      </c>
      <c r="D3080" s="4" t="s">
        <v>2897</v>
      </c>
      <c r="E3080" s="4" t="s">
        <v>5606</v>
      </c>
      <c r="F3080" s="4" t="s">
        <v>4986</v>
      </c>
      <c r="G3080" s="4" t="s">
        <v>5607</v>
      </c>
      <c r="H3080" s="4" t="s">
        <v>409</v>
      </c>
      <c r="I3080" s="24">
        <v>85.1</v>
      </c>
      <c r="J3080" s="24">
        <v>52</v>
      </c>
      <c r="K3080" s="24">
        <v>6.3</v>
      </c>
      <c r="L3080" s="24">
        <v>2.7</v>
      </c>
      <c r="M3080" s="24">
        <v>1.9</v>
      </c>
      <c r="N3080" s="24">
        <v>1.5</v>
      </c>
      <c r="O3080" s="24">
        <v>0.5</v>
      </c>
      <c r="P3080" s="24">
        <v>2.7</v>
      </c>
      <c r="Q3080" s="24">
        <v>0.5</v>
      </c>
      <c r="R3080" s="24">
        <v>2.7</v>
      </c>
      <c r="T3080" s="24">
        <v>14.3</v>
      </c>
      <c r="X3080" s="24">
        <f t="shared" si="116"/>
        <v>85.100000000000009</v>
      </c>
      <c r="Y3080" s="8">
        <f t="shared" si="117"/>
        <v>0</v>
      </c>
      <c r="Z3080" s="4"/>
    </row>
    <row r="3081" spans="1:26" x14ac:dyDescent="0.25">
      <c r="A3081" s="34">
        <v>27</v>
      </c>
      <c r="B3081" s="31">
        <v>27</v>
      </c>
      <c r="C3081" s="4" t="s">
        <v>5653</v>
      </c>
      <c r="D3081" s="4" t="s">
        <v>5649</v>
      </c>
      <c r="E3081" s="4" t="s">
        <v>5606</v>
      </c>
      <c r="F3081" s="4" t="s">
        <v>4986</v>
      </c>
      <c r="G3081" s="4" t="s">
        <v>5654</v>
      </c>
      <c r="H3081" s="4"/>
      <c r="I3081" s="24">
        <v>193</v>
      </c>
      <c r="J3081" s="24">
        <v>127.7</v>
      </c>
      <c r="K3081" s="24">
        <v>48</v>
      </c>
      <c r="N3081" s="24">
        <v>4.5</v>
      </c>
      <c r="O3081" s="24">
        <v>1.5</v>
      </c>
      <c r="P3081" s="24">
        <v>2</v>
      </c>
      <c r="R3081" s="24">
        <v>1</v>
      </c>
      <c r="S3081" s="24">
        <v>2.1</v>
      </c>
      <c r="T3081" s="24">
        <v>6.2</v>
      </c>
      <c r="X3081" s="24">
        <f t="shared" si="116"/>
        <v>192.99999999999997</v>
      </c>
      <c r="Y3081" s="8">
        <f t="shared" si="117"/>
        <v>0</v>
      </c>
      <c r="Z3081" s="4"/>
    </row>
    <row r="3082" spans="1:26" x14ac:dyDescent="0.25">
      <c r="A3082" s="34">
        <v>33</v>
      </c>
      <c r="B3082" s="31">
        <v>33</v>
      </c>
      <c r="C3082" s="4" t="s">
        <v>5662</v>
      </c>
      <c r="D3082" s="4" t="s">
        <v>5662</v>
      </c>
      <c r="E3082" s="4" t="s">
        <v>5606</v>
      </c>
      <c r="F3082" s="4" t="s">
        <v>4986</v>
      </c>
      <c r="G3082" s="4" t="s">
        <v>5663</v>
      </c>
      <c r="H3082" s="4" t="s">
        <v>4485</v>
      </c>
      <c r="I3082" s="24">
        <v>92.5</v>
      </c>
      <c r="J3082" s="24">
        <v>34</v>
      </c>
      <c r="K3082" s="24">
        <v>4</v>
      </c>
      <c r="L3082" s="24">
        <v>1</v>
      </c>
      <c r="M3082" s="24">
        <v>1</v>
      </c>
      <c r="O3082" s="24">
        <v>0.5</v>
      </c>
      <c r="P3082" s="24">
        <v>10</v>
      </c>
      <c r="Q3082" s="24">
        <v>40</v>
      </c>
      <c r="R3082" s="24">
        <v>2</v>
      </c>
      <c r="X3082" s="24">
        <f t="shared" si="116"/>
        <v>92.5</v>
      </c>
      <c r="Y3082" s="8">
        <f t="shared" si="117"/>
        <v>0</v>
      </c>
      <c r="Z3082" s="4"/>
    </row>
    <row r="3083" spans="1:26" x14ac:dyDescent="0.25">
      <c r="A3083" s="34">
        <v>2</v>
      </c>
      <c r="B3083" s="31">
        <v>2</v>
      </c>
      <c r="C3083" s="4" t="s">
        <v>5608</v>
      </c>
      <c r="D3083" s="4" t="s">
        <v>2897</v>
      </c>
      <c r="E3083" s="4" t="s">
        <v>5606</v>
      </c>
      <c r="F3083" s="4" t="s">
        <v>4986</v>
      </c>
      <c r="G3083" s="4" t="s">
        <v>5609</v>
      </c>
      <c r="H3083" s="4" t="s">
        <v>5610</v>
      </c>
      <c r="I3083" s="24">
        <v>175.3</v>
      </c>
      <c r="J3083" s="24">
        <v>77.900000000000006</v>
      </c>
      <c r="K3083" s="24">
        <v>70.8</v>
      </c>
      <c r="M3083" s="24">
        <v>3</v>
      </c>
      <c r="O3083" s="24">
        <v>2</v>
      </c>
      <c r="P3083" s="24">
        <v>3.4</v>
      </c>
      <c r="Q3083" s="24">
        <v>7.2</v>
      </c>
      <c r="R3083" s="24">
        <v>11</v>
      </c>
      <c r="X3083" s="24">
        <f t="shared" si="116"/>
        <v>175.29999999999998</v>
      </c>
      <c r="Y3083" s="8">
        <f t="shared" si="117"/>
        <v>0</v>
      </c>
      <c r="Z3083" s="4"/>
    </row>
    <row r="3084" spans="1:26" x14ac:dyDescent="0.25">
      <c r="A3084" s="34">
        <v>3</v>
      </c>
      <c r="B3084" s="31">
        <v>3</v>
      </c>
      <c r="C3084" s="4" t="s">
        <v>5611</v>
      </c>
      <c r="D3084" s="4" t="s">
        <v>2897</v>
      </c>
      <c r="E3084" s="4" t="s">
        <v>5606</v>
      </c>
      <c r="F3084" s="4" t="s">
        <v>4986</v>
      </c>
      <c r="G3084" s="4" t="s">
        <v>5609</v>
      </c>
      <c r="H3084" s="4" t="s">
        <v>369</v>
      </c>
      <c r="I3084" s="24">
        <v>168.6</v>
      </c>
      <c r="J3084" s="24">
        <v>101.4</v>
      </c>
      <c r="K3084" s="24">
        <v>28.5</v>
      </c>
      <c r="M3084" s="24">
        <v>0.8</v>
      </c>
      <c r="N3084" s="24">
        <v>1.5</v>
      </c>
      <c r="O3084" s="24">
        <v>0.6</v>
      </c>
      <c r="P3084" s="24">
        <v>2.5</v>
      </c>
      <c r="Q3084" s="24">
        <v>0.7</v>
      </c>
      <c r="R3084" s="24">
        <v>4.5</v>
      </c>
      <c r="T3084" s="24">
        <v>28.1</v>
      </c>
      <c r="X3084" s="24">
        <f t="shared" si="116"/>
        <v>168.6</v>
      </c>
      <c r="Y3084" s="8">
        <f t="shared" si="117"/>
        <v>0</v>
      </c>
      <c r="Z3084" s="4"/>
    </row>
    <row r="3085" spans="1:26" x14ac:dyDescent="0.25">
      <c r="A3085" s="34">
        <v>17</v>
      </c>
      <c r="B3085" s="31">
        <v>17</v>
      </c>
      <c r="C3085" s="4" t="s">
        <v>5634</v>
      </c>
      <c r="D3085" s="4" t="s">
        <v>5628</v>
      </c>
      <c r="E3085" s="4" t="s">
        <v>5606</v>
      </c>
      <c r="F3085" s="4" t="s">
        <v>4986</v>
      </c>
      <c r="G3085" s="4" t="s">
        <v>5635</v>
      </c>
      <c r="H3085" s="4"/>
      <c r="I3085" s="24">
        <v>112.2</v>
      </c>
      <c r="J3085" s="24">
        <v>94.7</v>
      </c>
      <c r="K3085" s="24">
        <v>4.3</v>
      </c>
      <c r="L3085" s="24">
        <v>6.9</v>
      </c>
      <c r="M3085" s="24">
        <v>1.8</v>
      </c>
      <c r="N3085" s="24">
        <v>1</v>
      </c>
      <c r="O3085" s="24">
        <v>0.5</v>
      </c>
      <c r="R3085" s="24">
        <v>3</v>
      </c>
      <c r="X3085" s="24">
        <f t="shared" si="116"/>
        <v>112.2</v>
      </c>
      <c r="Y3085" s="8">
        <f t="shared" si="117"/>
        <v>0</v>
      </c>
      <c r="Z3085" s="4"/>
    </row>
    <row r="3086" spans="1:26" x14ac:dyDescent="0.25">
      <c r="A3086" s="34">
        <v>4</v>
      </c>
      <c r="B3086" s="31">
        <v>4</v>
      </c>
      <c r="C3086" s="4" t="s">
        <v>5612</v>
      </c>
      <c r="D3086" s="4" t="s">
        <v>5612</v>
      </c>
      <c r="E3086" s="4" t="s">
        <v>5606</v>
      </c>
      <c r="F3086" s="4" t="s">
        <v>4986</v>
      </c>
      <c r="G3086" s="4" t="s">
        <v>3607</v>
      </c>
      <c r="H3086" s="4" t="s">
        <v>13</v>
      </c>
      <c r="I3086" s="24">
        <v>486.1</v>
      </c>
      <c r="J3086" s="24">
        <v>195</v>
      </c>
      <c r="K3086" s="24">
        <v>57</v>
      </c>
      <c r="N3086" s="24">
        <v>16.399999999999999</v>
      </c>
      <c r="O3086" s="24">
        <v>2.5</v>
      </c>
      <c r="P3086" s="24">
        <v>131</v>
      </c>
      <c r="Q3086" s="24">
        <v>24.5</v>
      </c>
      <c r="R3086" s="24">
        <v>0.1</v>
      </c>
      <c r="T3086" s="24">
        <v>59.6</v>
      </c>
      <c r="X3086" s="24">
        <f t="shared" si="116"/>
        <v>486.1</v>
      </c>
      <c r="Y3086" s="8">
        <f t="shared" si="117"/>
        <v>0</v>
      </c>
      <c r="Z3086" s="4"/>
    </row>
    <row r="3087" spans="1:26" x14ac:dyDescent="0.25">
      <c r="A3087" s="34">
        <v>32</v>
      </c>
      <c r="B3087" s="31">
        <v>32</v>
      </c>
      <c r="C3087" s="4" t="s">
        <v>5661</v>
      </c>
      <c r="D3087" s="4" t="s">
        <v>5649</v>
      </c>
      <c r="E3087" s="4" t="s">
        <v>5606</v>
      </c>
      <c r="F3087" s="4" t="s">
        <v>4986</v>
      </c>
      <c r="G3087" s="4" t="s">
        <v>1914</v>
      </c>
      <c r="H3087" s="4" t="s">
        <v>1486</v>
      </c>
      <c r="I3087" s="24">
        <v>80.099999999999994</v>
      </c>
      <c r="J3087" s="24">
        <v>26.7</v>
      </c>
      <c r="K3087" s="24">
        <v>19.899999999999999</v>
      </c>
      <c r="M3087" s="24">
        <v>3</v>
      </c>
      <c r="N3087" s="24">
        <v>0.2</v>
      </c>
      <c r="O3087" s="24">
        <v>0.7</v>
      </c>
      <c r="P3087" s="24">
        <v>3.7</v>
      </c>
      <c r="Q3087" s="24">
        <v>0.4</v>
      </c>
      <c r="R3087" s="24">
        <v>2.5</v>
      </c>
      <c r="S3087" s="24">
        <v>0.3</v>
      </c>
      <c r="T3087" s="24">
        <v>22.7</v>
      </c>
      <c r="X3087" s="24">
        <f t="shared" si="116"/>
        <v>80.099999999999994</v>
      </c>
      <c r="Y3087" s="8">
        <f t="shared" si="117"/>
        <v>0</v>
      </c>
      <c r="Z3087" s="4"/>
    </row>
    <row r="3088" spans="1:26" x14ac:dyDescent="0.25">
      <c r="A3088" s="34">
        <v>19</v>
      </c>
      <c r="B3088" s="31">
        <v>19</v>
      </c>
      <c r="C3088" s="4" t="s">
        <v>5638</v>
      </c>
      <c r="D3088" s="4" t="s">
        <v>5628</v>
      </c>
      <c r="E3088" s="4" t="s">
        <v>5606</v>
      </c>
      <c r="F3088" s="4" t="s">
        <v>4986</v>
      </c>
      <c r="G3088" s="4" t="s">
        <v>5639</v>
      </c>
      <c r="H3088" s="4" t="s">
        <v>804</v>
      </c>
      <c r="I3088" s="24">
        <v>82.6</v>
      </c>
      <c r="J3088" s="24">
        <v>74.099999999999994</v>
      </c>
      <c r="K3088" s="24">
        <v>5.4</v>
      </c>
      <c r="O3088" s="24">
        <v>0.4</v>
      </c>
      <c r="Q3088" s="24">
        <v>0.5</v>
      </c>
      <c r="R3088" s="24">
        <v>2.2000000000000002</v>
      </c>
      <c r="X3088" s="24">
        <f t="shared" si="116"/>
        <v>82.600000000000009</v>
      </c>
      <c r="Y3088" s="8">
        <f t="shared" si="117"/>
        <v>0</v>
      </c>
      <c r="Z3088" s="4"/>
    </row>
    <row r="3089" spans="1:26" x14ac:dyDescent="0.25">
      <c r="A3089" s="34">
        <v>11</v>
      </c>
      <c r="B3089" s="31">
        <v>11</v>
      </c>
      <c r="C3089" s="4" t="s">
        <v>5623</v>
      </c>
      <c r="D3089" s="4" t="s">
        <v>5621</v>
      </c>
      <c r="E3089" s="4" t="s">
        <v>5606</v>
      </c>
      <c r="F3089" s="4" t="s">
        <v>4986</v>
      </c>
      <c r="G3089" s="4" t="s">
        <v>1939</v>
      </c>
      <c r="H3089" s="4" t="s">
        <v>804</v>
      </c>
      <c r="I3089" s="24">
        <v>115</v>
      </c>
      <c r="J3089" s="24">
        <v>73.900000000000006</v>
      </c>
      <c r="K3089" s="24">
        <v>23.8</v>
      </c>
      <c r="M3089" s="24">
        <v>0.7</v>
      </c>
      <c r="O3089" s="24">
        <v>2</v>
      </c>
      <c r="P3089" s="24">
        <v>0.3</v>
      </c>
      <c r="Q3089" s="24">
        <v>3.8</v>
      </c>
      <c r="R3089" s="24">
        <v>2.4</v>
      </c>
      <c r="S3089" s="24">
        <v>2.8</v>
      </c>
      <c r="T3089" s="24">
        <v>5.3</v>
      </c>
      <c r="X3089" s="24">
        <f t="shared" si="116"/>
        <v>115</v>
      </c>
      <c r="Y3089" s="8">
        <f t="shared" si="117"/>
        <v>0</v>
      </c>
      <c r="Z3089" s="4"/>
    </row>
    <row r="3090" spans="1:26" x14ac:dyDescent="0.25">
      <c r="A3090" s="34">
        <v>31</v>
      </c>
      <c r="B3090" s="31">
        <v>31</v>
      </c>
      <c r="C3090" s="4" t="s">
        <v>5659</v>
      </c>
      <c r="D3090" s="4" t="s">
        <v>5649</v>
      </c>
      <c r="E3090" s="4" t="s">
        <v>5606</v>
      </c>
      <c r="F3090" s="4" t="s">
        <v>4986</v>
      </c>
      <c r="G3090" s="4" t="s">
        <v>5660</v>
      </c>
      <c r="H3090" s="4" t="s">
        <v>369</v>
      </c>
      <c r="I3090" s="24">
        <v>55.6</v>
      </c>
      <c r="J3090" s="24">
        <v>36.1</v>
      </c>
      <c r="K3090" s="24">
        <v>15.4</v>
      </c>
      <c r="L3090" s="24">
        <v>1</v>
      </c>
      <c r="O3090" s="24">
        <v>0.7</v>
      </c>
      <c r="P3090" s="24">
        <v>0.6</v>
      </c>
      <c r="R3090" s="24">
        <v>1.8</v>
      </c>
      <c r="X3090" s="24">
        <f t="shared" si="116"/>
        <v>55.6</v>
      </c>
      <c r="Y3090" s="8">
        <f t="shared" si="117"/>
        <v>0</v>
      </c>
      <c r="Z3090" s="4"/>
    </row>
    <row r="3091" spans="1:26" x14ac:dyDescent="0.25">
      <c r="A3091" s="34">
        <v>10</v>
      </c>
      <c r="B3091" s="31">
        <v>10</v>
      </c>
      <c r="C3091" s="4" t="s">
        <v>5621</v>
      </c>
      <c r="D3091" s="4" t="s">
        <v>5621</v>
      </c>
      <c r="E3091" s="4" t="s">
        <v>5606</v>
      </c>
      <c r="F3091" s="4" t="s">
        <v>4986</v>
      </c>
      <c r="G3091" s="4" t="s">
        <v>5622</v>
      </c>
      <c r="H3091" s="4"/>
      <c r="I3091" s="24">
        <v>166.4</v>
      </c>
      <c r="J3091" s="24">
        <v>116.4</v>
      </c>
      <c r="K3091" s="24">
        <v>17.600000000000001</v>
      </c>
      <c r="N3091" s="24">
        <v>12</v>
      </c>
      <c r="O3091" s="24">
        <v>3.8</v>
      </c>
      <c r="P3091" s="24">
        <v>0.7</v>
      </c>
      <c r="Q3091" s="24">
        <v>0.1</v>
      </c>
      <c r="R3091" s="24">
        <v>7.2</v>
      </c>
      <c r="T3091" s="24">
        <v>8.6</v>
      </c>
      <c r="X3091" s="24">
        <f t="shared" si="116"/>
        <v>166.39999999999998</v>
      </c>
      <c r="Y3091" s="8">
        <f t="shared" si="117"/>
        <v>0</v>
      </c>
      <c r="Z3091" s="4"/>
    </row>
    <row r="3092" spans="1:26" x14ac:dyDescent="0.25">
      <c r="A3092" s="34">
        <v>7</v>
      </c>
      <c r="B3092" s="31">
        <v>7</v>
      </c>
      <c r="C3092" s="4" t="s">
        <v>5617</v>
      </c>
      <c r="D3092" s="4" t="s">
        <v>5618</v>
      </c>
      <c r="E3092" s="4" t="s">
        <v>5606</v>
      </c>
      <c r="F3092" s="4" t="s">
        <v>4986</v>
      </c>
      <c r="G3092" s="4" t="s">
        <v>102</v>
      </c>
      <c r="H3092" s="4" t="s">
        <v>960</v>
      </c>
      <c r="I3092" s="24">
        <v>362.2</v>
      </c>
      <c r="J3092" s="24">
        <v>159.4</v>
      </c>
      <c r="K3092" s="24">
        <v>25</v>
      </c>
      <c r="N3092" s="24">
        <v>7</v>
      </c>
      <c r="O3092" s="24">
        <v>5</v>
      </c>
      <c r="P3092" s="24">
        <v>3.2</v>
      </c>
      <c r="R3092" s="24">
        <v>14</v>
      </c>
      <c r="T3092" s="24">
        <v>148.6</v>
      </c>
      <c r="X3092" s="24">
        <f t="shared" si="116"/>
        <v>362.2</v>
      </c>
      <c r="Y3092" s="8">
        <f t="shared" si="117"/>
        <v>0</v>
      </c>
      <c r="Z3092" s="4"/>
    </row>
    <row r="3093" spans="1:26" x14ac:dyDescent="0.25">
      <c r="A3093" s="34">
        <v>8</v>
      </c>
      <c r="B3093" s="31">
        <v>8</v>
      </c>
      <c r="C3093" s="4" t="s">
        <v>5619</v>
      </c>
      <c r="D3093" s="4" t="s">
        <v>5618</v>
      </c>
      <c r="E3093" s="4" t="s">
        <v>5606</v>
      </c>
      <c r="F3093" s="4" t="s">
        <v>4986</v>
      </c>
      <c r="G3093" s="4" t="s">
        <v>102</v>
      </c>
      <c r="H3093" s="4" t="s">
        <v>960</v>
      </c>
      <c r="I3093" s="24">
        <v>98.3</v>
      </c>
      <c r="J3093" s="24">
        <v>66</v>
      </c>
      <c r="Q3093" s="24">
        <v>32</v>
      </c>
      <c r="R3093" s="24">
        <v>0.3</v>
      </c>
      <c r="X3093" s="24">
        <f t="shared" si="116"/>
        <v>98.3</v>
      </c>
      <c r="Y3093" s="8">
        <f t="shared" si="117"/>
        <v>0</v>
      </c>
      <c r="Z3093" s="4"/>
    </row>
    <row r="3094" spans="1:26" x14ac:dyDescent="0.25">
      <c r="A3094" s="34">
        <v>9</v>
      </c>
      <c r="B3094" s="31">
        <v>9</v>
      </c>
      <c r="C3094" s="4" t="s">
        <v>5620</v>
      </c>
      <c r="D3094" s="4" t="s">
        <v>5618</v>
      </c>
      <c r="E3094" s="4" t="s">
        <v>5606</v>
      </c>
      <c r="F3094" s="4" t="s">
        <v>4986</v>
      </c>
      <c r="G3094" s="4" t="s">
        <v>102</v>
      </c>
      <c r="H3094" s="4" t="s">
        <v>960</v>
      </c>
      <c r="I3094" s="24">
        <v>218.2</v>
      </c>
      <c r="J3094" s="24">
        <v>76.900000000000006</v>
      </c>
      <c r="Q3094" s="24">
        <v>8.6</v>
      </c>
      <c r="R3094" s="24">
        <v>13.9</v>
      </c>
      <c r="T3094" s="24">
        <v>118.8</v>
      </c>
      <c r="X3094" s="24">
        <f t="shared" si="116"/>
        <v>218.2</v>
      </c>
      <c r="Y3094" s="8">
        <f t="shared" si="117"/>
        <v>0</v>
      </c>
      <c r="Z3094" s="4"/>
    </row>
    <row r="3095" spans="1:26" x14ac:dyDescent="0.25">
      <c r="A3095" s="34">
        <v>23</v>
      </c>
      <c r="B3095" s="31">
        <v>23</v>
      </c>
      <c r="C3095" s="4" t="s">
        <v>5647</v>
      </c>
      <c r="D3095" s="4" t="s">
        <v>5640</v>
      </c>
      <c r="E3095" s="4" t="s">
        <v>5606</v>
      </c>
      <c r="F3095" s="4" t="s">
        <v>4986</v>
      </c>
      <c r="G3095" s="4" t="s">
        <v>102</v>
      </c>
      <c r="H3095" s="4" t="s">
        <v>960</v>
      </c>
      <c r="I3095" s="24">
        <v>195.9</v>
      </c>
      <c r="J3095" s="24">
        <v>117.9</v>
      </c>
      <c r="L3095" s="24">
        <v>0.7</v>
      </c>
      <c r="Q3095" s="24">
        <v>72.7</v>
      </c>
      <c r="R3095" s="24">
        <v>4.5999999999999996</v>
      </c>
      <c r="X3095" s="24">
        <f t="shared" si="116"/>
        <v>195.9</v>
      </c>
      <c r="Y3095" s="8">
        <f t="shared" si="117"/>
        <v>0</v>
      </c>
      <c r="Z3095" s="4"/>
    </row>
    <row r="3096" spans="1:26" x14ac:dyDescent="0.25">
      <c r="A3096" s="34">
        <v>34</v>
      </c>
      <c r="B3096" s="31">
        <v>34</v>
      </c>
      <c r="C3096" s="4" t="s">
        <v>5664</v>
      </c>
      <c r="D3096" s="4" t="s">
        <v>5662</v>
      </c>
      <c r="E3096" s="4" t="s">
        <v>5606</v>
      </c>
      <c r="F3096" s="4" t="s">
        <v>4986</v>
      </c>
      <c r="G3096" s="4" t="s">
        <v>5665</v>
      </c>
      <c r="H3096" s="4"/>
      <c r="I3096" s="24">
        <v>338</v>
      </c>
      <c r="J3096" s="24">
        <v>142</v>
      </c>
      <c r="K3096" s="24">
        <v>4</v>
      </c>
      <c r="M3096" s="24">
        <v>18</v>
      </c>
      <c r="Q3096" s="24">
        <v>61</v>
      </c>
      <c r="T3096" s="24">
        <v>113</v>
      </c>
      <c r="X3096" s="24">
        <f t="shared" si="116"/>
        <v>338</v>
      </c>
      <c r="Y3096" s="8">
        <f t="shared" si="117"/>
        <v>0</v>
      </c>
      <c r="Z3096" s="4"/>
    </row>
    <row r="3097" spans="1:26" x14ac:dyDescent="0.25">
      <c r="A3097" s="34">
        <v>15</v>
      </c>
      <c r="B3097" s="31">
        <v>15</v>
      </c>
      <c r="C3097" s="4" t="s">
        <v>5630</v>
      </c>
      <c r="D3097" s="4" t="s">
        <v>5628</v>
      </c>
      <c r="E3097" s="4" t="s">
        <v>5606</v>
      </c>
      <c r="F3097" s="4" t="s">
        <v>4986</v>
      </c>
      <c r="G3097" s="4" t="s">
        <v>5631</v>
      </c>
      <c r="H3097" s="4" t="s">
        <v>1793</v>
      </c>
      <c r="I3097" s="24">
        <v>148.80000000000001</v>
      </c>
      <c r="J3097" s="24">
        <v>139.69999999999999</v>
      </c>
      <c r="K3097" s="24">
        <v>5.2</v>
      </c>
      <c r="M3097" s="24">
        <v>1.2</v>
      </c>
      <c r="O3097" s="24">
        <v>0.5</v>
      </c>
      <c r="Q3097" s="24">
        <v>0.9</v>
      </c>
      <c r="S3097" s="24">
        <v>0.6</v>
      </c>
      <c r="T3097" s="24">
        <v>0.7</v>
      </c>
      <c r="X3097" s="24">
        <f t="shared" si="116"/>
        <v>148.79999999999995</v>
      </c>
      <c r="Y3097" s="8">
        <f t="shared" si="117"/>
        <v>0</v>
      </c>
      <c r="Z3097" s="11"/>
    </row>
    <row r="3098" spans="1:26" x14ac:dyDescent="0.25">
      <c r="A3098" s="34">
        <v>9</v>
      </c>
      <c r="B3098" s="31">
        <v>9</v>
      </c>
      <c r="C3098" s="4" t="s">
        <v>5688</v>
      </c>
      <c r="D3098" s="4" t="s">
        <v>5689</v>
      </c>
      <c r="E3098" s="4" t="s">
        <v>5672</v>
      </c>
      <c r="F3098" s="4" t="s">
        <v>4986</v>
      </c>
      <c r="G3098" s="4" t="s">
        <v>5690</v>
      </c>
      <c r="H3098" s="4" t="s">
        <v>3140</v>
      </c>
      <c r="I3098" s="24">
        <v>586.4</v>
      </c>
      <c r="J3098" s="24">
        <v>55.7</v>
      </c>
      <c r="K3098" s="24">
        <v>43.9</v>
      </c>
      <c r="L3098" s="24">
        <v>20.6</v>
      </c>
      <c r="O3098" s="24">
        <v>1.5</v>
      </c>
      <c r="P3098" s="24">
        <v>0.2</v>
      </c>
      <c r="Q3098" s="24">
        <v>3.1</v>
      </c>
      <c r="R3098" s="24">
        <v>0.5</v>
      </c>
      <c r="T3098" s="24">
        <v>460.9</v>
      </c>
      <c r="X3098" s="24">
        <f t="shared" si="116"/>
        <v>586.4</v>
      </c>
      <c r="Y3098" s="8">
        <f t="shared" si="117"/>
        <v>0</v>
      </c>
      <c r="Z3098" s="4"/>
    </row>
    <row r="3099" spans="1:26" x14ac:dyDescent="0.25">
      <c r="A3099" s="34">
        <v>14</v>
      </c>
      <c r="B3099" s="31">
        <v>15</v>
      </c>
      <c r="C3099" s="4" t="s">
        <v>5700</v>
      </c>
      <c r="D3099" s="4" t="s">
        <v>5701</v>
      </c>
      <c r="E3099" s="4" t="s">
        <v>5672</v>
      </c>
      <c r="F3099" s="4" t="s">
        <v>4986</v>
      </c>
      <c r="G3099" s="4" t="s">
        <v>5702</v>
      </c>
      <c r="H3099" s="4" t="s">
        <v>1362</v>
      </c>
      <c r="I3099" s="24">
        <v>634.1</v>
      </c>
      <c r="J3099" s="24">
        <v>228</v>
      </c>
      <c r="K3099" s="24">
        <v>12</v>
      </c>
      <c r="L3099" s="24">
        <v>1</v>
      </c>
      <c r="M3099" s="24">
        <v>9.5</v>
      </c>
      <c r="N3099" s="24">
        <v>6</v>
      </c>
      <c r="O3099" s="24">
        <v>14</v>
      </c>
      <c r="P3099" s="24">
        <v>8.1</v>
      </c>
      <c r="Q3099" s="24">
        <v>4.9000000000000004</v>
      </c>
      <c r="R3099" s="24">
        <v>11.7</v>
      </c>
      <c r="T3099" s="24">
        <v>338.9</v>
      </c>
      <c r="X3099" s="24">
        <f t="shared" si="116"/>
        <v>634.09999999999991</v>
      </c>
      <c r="Y3099" s="8">
        <f t="shared" si="117"/>
        <v>0</v>
      </c>
      <c r="Z3099" s="11"/>
    </row>
    <row r="3100" spans="1:26" x14ac:dyDescent="0.25">
      <c r="A3100" s="34">
        <v>22</v>
      </c>
      <c r="B3100" s="31">
        <v>23</v>
      </c>
      <c r="C3100" s="4" t="s">
        <v>5716</v>
      </c>
      <c r="D3100" s="4" t="s">
        <v>5714</v>
      </c>
      <c r="E3100" s="4" t="s">
        <v>5672</v>
      </c>
      <c r="F3100" s="4" t="s">
        <v>4986</v>
      </c>
      <c r="G3100" s="4" t="s">
        <v>3854</v>
      </c>
      <c r="H3100" s="4" t="s">
        <v>245</v>
      </c>
      <c r="I3100" s="24">
        <v>105</v>
      </c>
      <c r="J3100" s="24">
        <v>30</v>
      </c>
      <c r="K3100" s="24">
        <v>7</v>
      </c>
      <c r="L3100" s="24">
        <v>44</v>
      </c>
      <c r="M3100" s="24">
        <v>1</v>
      </c>
      <c r="N3100" s="24">
        <v>2</v>
      </c>
      <c r="O3100" s="24">
        <v>2</v>
      </c>
      <c r="P3100" s="24">
        <v>10.7</v>
      </c>
      <c r="Q3100" s="24">
        <v>7.3</v>
      </c>
      <c r="R3100" s="24">
        <v>1</v>
      </c>
      <c r="X3100" s="24">
        <f t="shared" si="116"/>
        <v>105</v>
      </c>
      <c r="Y3100" s="8">
        <f t="shared" si="117"/>
        <v>0</v>
      </c>
      <c r="Z3100" s="11"/>
    </row>
    <row r="3101" spans="1:26" x14ac:dyDescent="0.25">
      <c r="A3101" s="34">
        <v>11</v>
      </c>
      <c r="B3101" s="31">
        <v>11</v>
      </c>
      <c r="C3101" s="4" t="s">
        <v>5693</v>
      </c>
      <c r="D3101" s="4" t="s">
        <v>5689</v>
      </c>
      <c r="E3101" s="4" t="s">
        <v>5672</v>
      </c>
      <c r="F3101" s="4" t="s">
        <v>4986</v>
      </c>
      <c r="G3101" s="4" t="s">
        <v>5694</v>
      </c>
      <c r="H3101" s="8"/>
      <c r="I3101" s="24">
        <v>173.5</v>
      </c>
      <c r="J3101" s="24">
        <v>42</v>
      </c>
      <c r="K3101" s="24">
        <v>2.4</v>
      </c>
      <c r="L3101" s="24">
        <v>4.0999999999999996</v>
      </c>
      <c r="M3101" s="24">
        <v>0.1</v>
      </c>
      <c r="O3101" s="24">
        <v>2.5</v>
      </c>
      <c r="P3101" s="24">
        <v>56.9</v>
      </c>
      <c r="Q3101" s="24">
        <v>15.5</v>
      </c>
      <c r="S3101" s="24">
        <v>12</v>
      </c>
      <c r="T3101" s="24">
        <v>38</v>
      </c>
      <c r="X3101" s="24">
        <f t="shared" si="116"/>
        <v>173.5</v>
      </c>
      <c r="Y3101" s="8">
        <f t="shared" si="117"/>
        <v>0</v>
      </c>
      <c r="Z3101" s="4"/>
    </row>
    <row r="3102" spans="1:26" x14ac:dyDescent="0.25">
      <c r="A3102" s="34">
        <v>27</v>
      </c>
      <c r="B3102" s="31">
        <v>28</v>
      </c>
      <c r="C3102" s="4" t="s">
        <v>5726</v>
      </c>
      <c r="D3102" s="4" t="s">
        <v>5718</v>
      </c>
      <c r="E3102" s="4" t="s">
        <v>5672</v>
      </c>
      <c r="F3102" s="4" t="s">
        <v>4986</v>
      </c>
      <c r="G3102" s="4" t="s">
        <v>5727</v>
      </c>
      <c r="H3102" s="4" t="s">
        <v>245</v>
      </c>
      <c r="I3102" s="24">
        <v>151.19999999999999</v>
      </c>
      <c r="J3102" s="24">
        <v>86.7</v>
      </c>
      <c r="K3102" s="24">
        <v>8</v>
      </c>
      <c r="N3102" s="24">
        <v>2.5</v>
      </c>
      <c r="O3102" s="24">
        <v>1.5</v>
      </c>
      <c r="P3102" s="24">
        <v>1</v>
      </c>
      <c r="Q3102" s="24">
        <v>35.5</v>
      </c>
      <c r="R3102" s="24">
        <v>2</v>
      </c>
      <c r="T3102" s="24">
        <v>14</v>
      </c>
      <c r="X3102" s="24">
        <f t="shared" si="116"/>
        <v>151.19999999999999</v>
      </c>
      <c r="Y3102" s="8">
        <f t="shared" si="117"/>
        <v>0</v>
      </c>
      <c r="Z3102" s="4"/>
    </row>
    <row r="3103" spans="1:26" x14ac:dyDescent="0.25">
      <c r="A3103" s="34">
        <v>21</v>
      </c>
      <c r="B3103" s="31">
        <v>22</v>
      </c>
      <c r="C3103" s="4" t="s">
        <v>5713</v>
      </c>
      <c r="D3103" s="4" t="s">
        <v>5714</v>
      </c>
      <c r="E3103" s="4" t="s">
        <v>5672</v>
      </c>
      <c r="F3103" s="4" t="s">
        <v>4986</v>
      </c>
      <c r="G3103" s="4" t="s">
        <v>5715</v>
      </c>
      <c r="H3103" s="4" t="s">
        <v>19</v>
      </c>
      <c r="I3103" s="24">
        <v>775</v>
      </c>
      <c r="J3103" s="24">
        <v>269</v>
      </c>
      <c r="L3103" s="24">
        <v>23</v>
      </c>
      <c r="M3103" s="24">
        <v>1.5</v>
      </c>
      <c r="O3103" s="24">
        <v>6</v>
      </c>
      <c r="P3103" s="24">
        <v>41.9</v>
      </c>
      <c r="Q3103" s="24">
        <v>16.7</v>
      </c>
      <c r="R3103" s="24">
        <v>2.4</v>
      </c>
      <c r="T3103" s="24">
        <v>420.5</v>
      </c>
      <c r="X3103" s="24">
        <f t="shared" si="116"/>
        <v>781</v>
      </c>
      <c r="Y3103" s="8">
        <f t="shared" si="117"/>
        <v>-6</v>
      </c>
      <c r="Z3103" s="4"/>
    </row>
    <row r="3104" spans="1:26" x14ac:dyDescent="0.25">
      <c r="A3104" s="34">
        <v>10</v>
      </c>
      <c r="B3104" s="31">
        <v>10</v>
      </c>
      <c r="C3104" s="4" t="s">
        <v>5691</v>
      </c>
      <c r="D3104" s="4" t="s">
        <v>5689</v>
      </c>
      <c r="E3104" s="4" t="s">
        <v>5672</v>
      </c>
      <c r="F3104" s="4" t="s">
        <v>4986</v>
      </c>
      <c r="G3104" s="4" t="s">
        <v>5692</v>
      </c>
      <c r="H3104" s="4" t="s">
        <v>591</v>
      </c>
      <c r="I3104" s="24">
        <v>550.1</v>
      </c>
      <c r="J3104" s="24">
        <v>111</v>
      </c>
      <c r="K3104" s="24">
        <v>20.100000000000001</v>
      </c>
      <c r="L3104" s="24">
        <v>12.5</v>
      </c>
      <c r="M3104" s="24">
        <v>0.5</v>
      </c>
      <c r="N3104" s="24">
        <v>0.5</v>
      </c>
      <c r="O3104" s="24">
        <v>3</v>
      </c>
      <c r="P3104" s="24">
        <v>0.3</v>
      </c>
      <c r="Q3104" s="24">
        <v>1.5</v>
      </c>
      <c r="R3104" s="24">
        <v>0.7</v>
      </c>
      <c r="T3104" s="24">
        <v>400</v>
      </c>
      <c r="X3104" s="24">
        <f t="shared" si="116"/>
        <v>550.1</v>
      </c>
      <c r="Y3104" s="8">
        <f t="shared" si="117"/>
        <v>0</v>
      </c>
      <c r="Z3104" s="4"/>
    </row>
    <row r="3105" spans="1:26" x14ac:dyDescent="0.25">
      <c r="A3105" s="34">
        <v>16</v>
      </c>
      <c r="B3105" s="31">
        <v>17</v>
      </c>
      <c r="C3105" s="4" t="s">
        <v>5703</v>
      </c>
      <c r="D3105" s="4" t="s">
        <v>5703</v>
      </c>
      <c r="E3105" s="4" t="s">
        <v>5672</v>
      </c>
      <c r="F3105" s="4" t="s">
        <v>4986</v>
      </c>
      <c r="G3105" s="4" t="s">
        <v>2076</v>
      </c>
      <c r="H3105" s="4" t="s">
        <v>283</v>
      </c>
      <c r="I3105" s="24">
        <v>3267.9</v>
      </c>
      <c r="J3105" s="24">
        <v>78.5</v>
      </c>
      <c r="K3105" s="24">
        <v>17.5</v>
      </c>
      <c r="M3105" s="24">
        <v>20.7</v>
      </c>
      <c r="N3105" s="24">
        <v>3.7</v>
      </c>
      <c r="P3105" s="24">
        <v>3</v>
      </c>
      <c r="Q3105" s="24">
        <v>2.7</v>
      </c>
      <c r="T3105" s="24">
        <v>3141.8</v>
      </c>
      <c r="X3105" s="24">
        <f t="shared" si="116"/>
        <v>3267.9</v>
      </c>
      <c r="Y3105" s="8">
        <f t="shared" si="117"/>
        <v>0</v>
      </c>
      <c r="Z3105" s="4"/>
    </row>
    <row r="3106" spans="1:26" x14ac:dyDescent="0.25">
      <c r="A3106" s="34">
        <v>4</v>
      </c>
      <c r="B3106" s="31">
        <v>4</v>
      </c>
      <c r="C3106" s="4" t="s">
        <v>5678</v>
      </c>
      <c r="D3106" s="4" t="s">
        <v>5679</v>
      </c>
      <c r="E3106" s="4" t="s">
        <v>5672</v>
      </c>
      <c r="F3106" s="4" t="s">
        <v>4986</v>
      </c>
      <c r="G3106" s="4" t="s">
        <v>5680</v>
      </c>
      <c r="H3106" s="4" t="s">
        <v>237</v>
      </c>
      <c r="I3106" s="24">
        <v>510.2</v>
      </c>
      <c r="J3106" s="24">
        <v>210</v>
      </c>
      <c r="K3106" s="24">
        <v>13</v>
      </c>
      <c r="L3106" s="24">
        <v>1</v>
      </c>
      <c r="N3106" s="24">
        <v>14</v>
      </c>
      <c r="O3106" s="24">
        <v>7</v>
      </c>
      <c r="Q3106" s="24">
        <v>1</v>
      </c>
      <c r="R3106" s="24">
        <v>7</v>
      </c>
      <c r="S3106" s="24">
        <v>1</v>
      </c>
      <c r="T3106" s="24">
        <v>256.2</v>
      </c>
      <c r="X3106" s="24">
        <f t="shared" si="116"/>
        <v>510.2</v>
      </c>
      <c r="Y3106" s="8">
        <f t="shared" si="117"/>
        <v>0</v>
      </c>
      <c r="Z3106" s="4"/>
    </row>
    <row r="3107" spans="1:26" x14ac:dyDescent="0.25">
      <c r="A3107" s="34">
        <v>7</v>
      </c>
      <c r="B3107" s="31">
        <v>7</v>
      </c>
      <c r="C3107" s="4" t="s">
        <v>2481</v>
      </c>
      <c r="D3107" s="4" t="s">
        <v>2030</v>
      </c>
      <c r="E3107" s="4" t="s">
        <v>5672</v>
      </c>
      <c r="F3107" s="4" t="s">
        <v>4986</v>
      </c>
      <c r="G3107" s="4" t="s">
        <v>5684</v>
      </c>
      <c r="H3107" s="4" t="s">
        <v>471</v>
      </c>
      <c r="I3107" s="24">
        <v>280.2</v>
      </c>
      <c r="J3107" s="24">
        <v>112</v>
      </c>
      <c r="K3107" s="24">
        <v>15</v>
      </c>
      <c r="L3107" s="24">
        <v>20</v>
      </c>
      <c r="M3107" s="24">
        <v>2</v>
      </c>
      <c r="N3107" s="24">
        <v>20.2</v>
      </c>
      <c r="O3107" s="24">
        <v>12</v>
      </c>
      <c r="P3107" s="24">
        <v>62</v>
      </c>
      <c r="Q3107" s="24">
        <v>15.2</v>
      </c>
      <c r="R3107" s="24">
        <v>2.8</v>
      </c>
      <c r="S3107" s="24">
        <v>1</v>
      </c>
      <c r="T3107" s="24">
        <v>18</v>
      </c>
      <c r="X3107" s="24">
        <f t="shared" si="116"/>
        <v>280.2</v>
      </c>
      <c r="Y3107" s="8">
        <f t="shared" si="117"/>
        <v>0</v>
      </c>
      <c r="Z3107" s="4"/>
    </row>
    <row r="3108" spans="1:26" x14ac:dyDescent="0.25">
      <c r="A3108" s="34">
        <v>40</v>
      </c>
      <c r="B3108" s="31">
        <v>41</v>
      </c>
      <c r="C3108" s="4" t="s">
        <v>5742</v>
      </c>
      <c r="D3108" s="4" t="s">
        <v>5735</v>
      </c>
      <c r="E3108" s="4" t="s">
        <v>5672</v>
      </c>
      <c r="F3108" s="4" t="s">
        <v>4986</v>
      </c>
      <c r="G3108" s="4" t="s">
        <v>3423</v>
      </c>
      <c r="H3108" s="4"/>
      <c r="I3108" s="24">
        <v>74.8</v>
      </c>
      <c r="J3108" s="24">
        <v>74.8</v>
      </c>
      <c r="X3108" s="24">
        <f t="shared" si="116"/>
        <v>74.8</v>
      </c>
      <c r="Y3108" s="8">
        <f t="shared" si="117"/>
        <v>0</v>
      </c>
      <c r="Z3108" s="4"/>
    </row>
    <row r="3109" spans="1:26" x14ac:dyDescent="0.25">
      <c r="A3109" s="34">
        <v>42</v>
      </c>
      <c r="B3109" s="31">
        <v>44</v>
      </c>
      <c r="C3109" s="4" t="s">
        <v>5747</v>
      </c>
      <c r="D3109" s="4" t="s">
        <v>5705</v>
      </c>
      <c r="E3109" s="4" t="s">
        <v>5672</v>
      </c>
      <c r="F3109" s="4" t="s">
        <v>4986</v>
      </c>
      <c r="G3109" s="4" t="s">
        <v>3423</v>
      </c>
      <c r="H3109" s="4"/>
      <c r="I3109" s="24">
        <v>51.5</v>
      </c>
      <c r="J3109" s="24">
        <v>37</v>
      </c>
      <c r="K3109" s="24">
        <v>2.5</v>
      </c>
      <c r="L3109" s="24">
        <v>2.7</v>
      </c>
      <c r="N3109" s="24">
        <v>3.9</v>
      </c>
      <c r="O3109" s="24">
        <v>1.2</v>
      </c>
      <c r="P3109" s="24">
        <v>0.3</v>
      </c>
      <c r="Q3109" s="24">
        <v>3.9</v>
      </c>
      <c r="X3109" s="24">
        <f t="shared" si="116"/>
        <v>51.5</v>
      </c>
      <c r="Y3109" s="8">
        <f t="shared" si="117"/>
        <v>0</v>
      </c>
      <c r="Z3109" s="4"/>
    </row>
    <row r="3110" spans="1:26" x14ac:dyDescent="0.25">
      <c r="A3110" s="34">
        <v>13</v>
      </c>
      <c r="B3110" s="31">
        <v>14</v>
      </c>
      <c r="C3110" s="4" t="s">
        <v>5697</v>
      </c>
      <c r="D3110" s="4" t="s">
        <v>5698</v>
      </c>
      <c r="E3110" s="4" t="s">
        <v>5672</v>
      </c>
      <c r="F3110" s="4" t="s">
        <v>4986</v>
      </c>
      <c r="G3110" s="4" t="s">
        <v>5699</v>
      </c>
      <c r="H3110" s="4" t="s">
        <v>19</v>
      </c>
      <c r="I3110" s="24">
        <v>404.5</v>
      </c>
      <c r="J3110" s="24">
        <v>159.5</v>
      </c>
      <c r="K3110" s="24">
        <v>14</v>
      </c>
      <c r="L3110" s="24">
        <v>14</v>
      </c>
      <c r="M3110" s="24">
        <v>7</v>
      </c>
      <c r="N3110" s="24">
        <v>6.9</v>
      </c>
      <c r="O3110" s="24">
        <v>2.1</v>
      </c>
      <c r="P3110" s="24">
        <v>6.9</v>
      </c>
      <c r="Q3110" s="24">
        <v>8.1</v>
      </c>
      <c r="T3110" s="24">
        <v>186</v>
      </c>
      <c r="X3110" s="24">
        <f t="shared" si="116"/>
        <v>404.5</v>
      </c>
      <c r="Y3110" s="8">
        <f t="shared" si="117"/>
        <v>0</v>
      </c>
      <c r="Z3110" s="4"/>
    </row>
    <row r="3111" spans="1:26" x14ac:dyDescent="0.25">
      <c r="A3111" s="34">
        <v>23</v>
      </c>
      <c r="B3111" s="31">
        <v>24</v>
      </c>
      <c r="C3111" s="4" t="s">
        <v>5717</v>
      </c>
      <c r="D3111" s="4" t="s">
        <v>5718</v>
      </c>
      <c r="E3111" s="4" t="s">
        <v>5672</v>
      </c>
      <c r="F3111" s="4" t="s">
        <v>4986</v>
      </c>
      <c r="G3111" s="4" t="s">
        <v>5719</v>
      </c>
      <c r="H3111" s="4" t="s">
        <v>5720</v>
      </c>
      <c r="I3111" s="24">
        <v>170.5</v>
      </c>
      <c r="J3111" s="24">
        <v>102</v>
      </c>
      <c r="K3111" s="24">
        <v>24.2</v>
      </c>
      <c r="N3111" s="24">
        <v>3.6</v>
      </c>
      <c r="O3111" s="24">
        <v>1.7</v>
      </c>
      <c r="P3111" s="24">
        <v>0.4</v>
      </c>
      <c r="Q3111" s="24">
        <v>38.6</v>
      </c>
      <c r="X3111" s="24">
        <f t="shared" ref="X3111:X3174" si="118">SUM(J3111:W3111)</f>
        <v>170.5</v>
      </c>
      <c r="Y3111" s="8">
        <f t="shared" ref="Y3111:Y3174" si="119">I3111-X3111</f>
        <v>0</v>
      </c>
      <c r="Z3111" s="4"/>
    </row>
    <row r="3112" spans="1:26" x14ac:dyDescent="0.25">
      <c r="A3112" s="34">
        <v>34</v>
      </c>
      <c r="B3112" s="31">
        <v>35</v>
      </c>
      <c r="C3112" s="4" t="s">
        <v>5737</v>
      </c>
      <c r="D3112" s="4" t="s">
        <v>5738</v>
      </c>
      <c r="E3112" s="4" t="s">
        <v>5672</v>
      </c>
      <c r="F3112" s="4" t="s">
        <v>4986</v>
      </c>
      <c r="G3112" s="4" t="s">
        <v>924</v>
      </c>
      <c r="H3112" s="4" t="s">
        <v>245</v>
      </c>
      <c r="I3112" s="24">
        <v>625.29999999999995</v>
      </c>
      <c r="J3112" s="24">
        <v>55.3</v>
      </c>
      <c r="K3112" s="24">
        <v>33.799999999999997</v>
      </c>
      <c r="L3112" s="24">
        <v>11.1</v>
      </c>
      <c r="R3112" s="24">
        <v>3.1</v>
      </c>
      <c r="T3112" s="24">
        <v>522</v>
      </c>
      <c r="X3112" s="24">
        <f t="shared" si="118"/>
        <v>625.29999999999995</v>
      </c>
      <c r="Y3112" s="8">
        <f t="shared" si="119"/>
        <v>0</v>
      </c>
      <c r="Z3112" s="4"/>
    </row>
    <row r="3113" spans="1:26" x14ac:dyDescent="0.25">
      <c r="A3113" s="34">
        <v>35</v>
      </c>
      <c r="B3113" s="31">
        <v>36</v>
      </c>
      <c r="C3113" s="4" t="s">
        <v>3709</v>
      </c>
      <c r="D3113" s="4" t="s">
        <v>5689</v>
      </c>
      <c r="E3113" s="4" t="s">
        <v>5672</v>
      </c>
      <c r="F3113" s="4" t="s">
        <v>4986</v>
      </c>
      <c r="G3113" s="4" t="s">
        <v>5739</v>
      </c>
      <c r="H3113" s="4"/>
      <c r="I3113" s="24">
        <v>84.6</v>
      </c>
      <c r="J3113" s="24">
        <v>45.7</v>
      </c>
      <c r="K3113" s="24">
        <v>15.1</v>
      </c>
      <c r="M3113" s="24">
        <v>1</v>
      </c>
      <c r="N3113" s="24">
        <v>1.1000000000000001</v>
      </c>
      <c r="O3113" s="24">
        <v>2.4</v>
      </c>
      <c r="P3113" s="24">
        <v>0.9</v>
      </c>
      <c r="Q3113" s="24">
        <v>10</v>
      </c>
      <c r="R3113" s="24">
        <v>1.4</v>
      </c>
      <c r="T3113" s="24">
        <v>7</v>
      </c>
      <c r="X3113" s="24">
        <f t="shared" si="118"/>
        <v>84.600000000000023</v>
      </c>
      <c r="Y3113" s="8">
        <f t="shared" si="119"/>
        <v>0</v>
      </c>
      <c r="Z3113" s="4"/>
    </row>
    <row r="3114" spans="1:26" x14ac:dyDescent="0.25">
      <c r="A3114" s="34">
        <v>3</v>
      </c>
      <c r="B3114" s="31">
        <v>3</v>
      </c>
      <c r="C3114" s="4" t="s">
        <v>2189</v>
      </c>
      <c r="D3114" s="4" t="s">
        <v>5676</v>
      </c>
      <c r="E3114" s="4" t="s">
        <v>5672</v>
      </c>
      <c r="F3114" s="4" t="s">
        <v>4986</v>
      </c>
      <c r="G3114" s="4" t="s">
        <v>5677</v>
      </c>
      <c r="H3114" s="4" t="s">
        <v>429</v>
      </c>
      <c r="I3114" s="24">
        <v>95.3</v>
      </c>
      <c r="J3114" s="24">
        <v>60</v>
      </c>
      <c r="L3114" s="24">
        <v>13.8</v>
      </c>
      <c r="N3114" s="24">
        <v>4</v>
      </c>
      <c r="O3114" s="24">
        <v>3.5</v>
      </c>
      <c r="P3114" s="24">
        <v>5.5</v>
      </c>
      <c r="Q3114" s="24">
        <v>6.4</v>
      </c>
      <c r="R3114" s="24">
        <v>1.6</v>
      </c>
      <c r="S3114" s="24">
        <v>0.5</v>
      </c>
      <c r="X3114" s="24">
        <f t="shared" si="118"/>
        <v>95.3</v>
      </c>
      <c r="Y3114" s="8">
        <f t="shared" si="119"/>
        <v>0</v>
      </c>
      <c r="Z3114" s="4"/>
    </row>
    <row r="3115" spans="1:26" x14ac:dyDescent="0.25">
      <c r="A3115" s="34">
        <v>2</v>
      </c>
      <c r="B3115" s="31">
        <v>2</v>
      </c>
      <c r="C3115" s="4" t="s">
        <v>1176</v>
      </c>
      <c r="D3115" s="4" t="s">
        <v>5674</v>
      </c>
      <c r="E3115" s="4" t="s">
        <v>5672</v>
      </c>
      <c r="F3115" s="4" t="s">
        <v>4986</v>
      </c>
      <c r="G3115" s="4" t="s">
        <v>5675</v>
      </c>
      <c r="H3115" s="4" t="s">
        <v>328</v>
      </c>
      <c r="I3115" s="24">
        <v>228.6</v>
      </c>
      <c r="J3115" s="24">
        <v>50.1</v>
      </c>
      <c r="L3115" s="24">
        <v>17.3</v>
      </c>
      <c r="N3115" s="24">
        <v>4.8</v>
      </c>
      <c r="O3115" s="24">
        <v>3.4</v>
      </c>
      <c r="P3115" s="24">
        <v>12.4</v>
      </c>
      <c r="Q3115" s="24">
        <v>0.6</v>
      </c>
      <c r="T3115" s="24">
        <v>140</v>
      </c>
      <c r="X3115" s="24">
        <f t="shared" si="118"/>
        <v>228.60000000000002</v>
      </c>
      <c r="Y3115" s="8">
        <f t="shared" si="119"/>
        <v>0</v>
      </c>
      <c r="Z3115" s="4"/>
    </row>
    <row r="3116" spans="1:26" x14ac:dyDescent="0.25">
      <c r="A3116" s="34">
        <v>25</v>
      </c>
      <c r="B3116" s="31">
        <v>26</v>
      </c>
      <c r="C3116" s="4" t="s">
        <v>5722</v>
      </c>
      <c r="D3116" s="4" t="s">
        <v>5718</v>
      </c>
      <c r="E3116" s="4" t="s">
        <v>5672</v>
      </c>
      <c r="F3116" s="4" t="s">
        <v>4986</v>
      </c>
      <c r="G3116" s="4" t="s">
        <v>5723</v>
      </c>
      <c r="H3116" s="4" t="s">
        <v>245</v>
      </c>
      <c r="I3116" s="24">
        <v>179.9</v>
      </c>
      <c r="J3116" s="24">
        <v>97.5</v>
      </c>
      <c r="K3116" s="24">
        <v>5</v>
      </c>
      <c r="L3116" s="24">
        <v>15.5</v>
      </c>
      <c r="N3116" s="24">
        <v>2.5</v>
      </c>
      <c r="O3116" s="24">
        <v>4.7</v>
      </c>
      <c r="P3116" s="24">
        <v>0.3</v>
      </c>
      <c r="Q3116" s="24">
        <v>0.4</v>
      </c>
      <c r="T3116" s="24">
        <v>54</v>
      </c>
      <c r="X3116" s="24">
        <f t="shared" si="118"/>
        <v>179.9</v>
      </c>
      <c r="Y3116" s="8">
        <f t="shared" si="119"/>
        <v>0</v>
      </c>
      <c r="Z3116" s="4"/>
    </row>
    <row r="3117" spans="1:26" x14ac:dyDescent="0.25">
      <c r="A3117" s="34">
        <v>18</v>
      </c>
      <c r="B3117" s="31">
        <v>19</v>
      </c>
      <c r="C3117" s="4" t="s">
        <v>5707</v>
      </c>
      <c r="D3117" s="4" t="s">
        <v>5705</v>
      </c>
      <c r="E3117" s="4" t="s">
        <v>5672</v>
      </c>
      <c r="F3117" s="4" t="s">
        <v>4986</v>
      </c>
      <c r="G3117" s="4" t="s">
        <v>5708</v>
      </c>
      <c r="H3117" s="4" t="s">
        <v>5709</v>
      </c>
      <c r="I3117" s="24">
        <v>233.5</v>
      </c>
      <c r="J3117" s="24">
        <v>94.7</v>
      </c>
      <c r="K3117" s="24">
        <v>3.5</v>
      </c>
      <c r="L3117" s="24">
        <v>1</v>
      </c>
      <c r="M3117" s="24">
        <v>2.1</v>
      </c>
      <c r="N3117" s="24">
        <v>3</v>
      </c>
      <c r="O3117" s="24">
        <v>4</v>
      </c>
      <c r="P3117" s="24">
        <v>2.2999999999999998</v>
      </c>
      <c r="Q3117" s="24">
        <v>0.8</v>
      </c>
      <c r="R3117" s="24">
        <v>0.1</v>
      </c>
      <c r="T3117" s="24">
        <v>122</v>
      </c>
      <c r="X3117" s="24">
        <f t="shared" si="118"/>
        <v>233.5</v>
      </c>
      <c r="Y3117" s="8">
        <f t="shared" si="119"/>
        <v>0</v>
      </c>
      <c r="Z3117" s="4"/>
    </row>
    <row r="3118" spans="1:26" x14ac:dyDescent="0.25">
      <c r="A3118" s="34">
        <v>36</v>
      </c>
      <c r="B3118" s="31">
        <v>37</v>
      </c>
      <c r="C3118" s="4" t="s">
        <v>4340</v>
      </c>
      <c r="D3118" s="4" t="s">
        <v>5698</v>
      </c>
      <c r="E3118" s="4" t="s">
        <v>5672</v>
      </c>
      <c r="F3118" s="4" t="s">
        <v>4986</v>
      </c>
      <c r="G3118" s="5" t="s">
        <v>5740</v>
      </c>
      <c r="H3118" s="4" t="s">
        <v>245</v>
      </c>
      <c r="I3118" s="24">
        <v>230.8</v>
      </c>
      <c r="J3118" s="24">
        <v>135.1</v>
      </c>
      <c r="K3118" s="24">
        <v>19.899999999999999</v>
      </c>
      <c r="M3118" s="24">
        <v>0.5</v>
      </c>
      <c r="O3118" s="24">
        <v>4.4000000000000004</v>
      </c>
      <c r="P3118" s="24">
        <v>1.2</v>
      </c>
      <c r="Q3118" s="24">
        <v>13.5</v>
      </c>
      <c r="R3118" s="24">
        <v>4.5</v>
      </c>
      <c r="T3118" s="24">
        <v>51.7</v>
      </c>
      <c r="X3118" s="24">
        <f t="shared" si="118"/>
        <v>230.8</v>
      </c>
      <c r="Y3118" s="8">
        <f t="shared" si="119"/>
        <v>0</v>
      </c>
      <c r="Z3118" s="4"/>
    </row>
    <row r="3119" spans="1:26" x14ac:dyDescent="0.25">
      <c r="A3119" s="34">
        <v>5</v>
      </c>
      <c r="B3119" s="31">
        <v>5</v>
      </c>
      <c r="C3119" s="4" t="s">
        <v>5681</v>
      </c>
      <c r="D3119" s="4" t="s">
        <v>2030</v>
      </c>
      <c r="E3119" s="4" t="s">
        <v>5672</v>
      </c>
      <c r="F3119" s="4" t="s">
        <v>4986</v>
      </c>
      <c r="G3119" s="4" t="s">
        <v>4865</v>
      </c>
      <c r="H3119" s="4" t="s">
        <v>409</v>
      </c>
      <c r="I3119" s="24">
        <v>73.900000000000006</v>
      </c>
      <c r="J3119" s="24">
        <v>29.9</v>
      </c>
      <c r="K3119" s="24">
        <v>2.7</v>
      </c>
      <c r="L3119" s="24">
        <v>1.5</v>
      </c>
      <c r="N3119" s="24">
        <v>14</v>
      </c>
      <c r="O3119" s="24">
        <v>3</v>
      </c>
      <c r="Q3119" s="24">
        <v>22.8</v>
      </c>
      <c r="X3119" s="24">
        <f t="shared" si="118"/>
        <v>73.900000000000006</v>
      </c>
      <c r="Y3119" s="8">
        <f t="shared" si="119"/>
        <v>0</v>
      </c>
      <c r="Z3119" s="4"/>
    </row>
    <row r="3120" spans="1:26" x14ac:dyDescent="0.25">
      <c r="A3120" s="34">
        <v>19</v>
      </c>
      <c r="B3120" s="31">
        <v>20</v>
      </c>
      <c r="C3120" s="4" t="s">
        <v>5710</v>
      </c>
      <c r="D3120" s="4" t="s">
        <v>5710</v>
      </c>
      <c r="E3120" s="4" t="s">
        <v>5672</v>
      </c>
      <c r="F3120" s="4" t="s">
        <v>4986</v>
      </c>
      <c r="G3120" s="4" t="s">
        <v>4865</v>
      </c>
      <c r="H3120" s="4" t="s">
        <v>429</v>
      </c>
      <c r="I3120" s="24">
        <v>58.8</v>
      </c>
      <c r="J3120" s="24">
        <v>28</v>
      </c>
      <c r="K3120" s="24">
        <v>8</v>
      </c>
      <c r="L3120" s="24">
        <v>1</v>
      </c>
      <c r="M3120" s="24">
        <v>13.4</v>
      </c>
      <c r="N3120" s="24">
        <v>1.8</v>
      </c>
      <c r="O3120" s="24">
        <v>0.5</v>
      </c>
      <c r="Q3120" s="24">
        <v>1.5</v>
      </c>
      <c r="R3120" s="24">
        <v>4.5999999999999996</v>
      </c>
      <c r="X3120" s="24">
        <f t="shared" si="118"/>
        <v>58.8</v>
      </c>
      <c r="Y3120" s="8">
        <f t="shared" si="119"/>
        <v>0</v>
      </c>
      <c r="Z3120" s="4"/>
    </row>
    <row r="3121" spans="1:26" x14ac:dyDescent="0.25">
      <c r="A3121" s="34">
        <v>6</v>
      </c>
      <c r="B3121" s="31">
        <v>6</v>
      </c>
      <c r="C3121" s="4" t="s">
        <v>5682</v>
      </c>
      <c r="D3121" s="4" t="s">
        <v>2030</v>
      </c>
      <c r="E3121" s="4" t="s">
        <v>5672</v>
      </c>
      <c r="F3121" s="4" t="s">
        <v>4986</v>
      </c>
      <c r="G3121" s="4" t="s">
        <v>5683</v>
      </c>
      <c r="H3121" s="4" t="s">
        <v>3269</v>
      </c>
      <c r="I3121" s="24">
        <v>59.5</v>
      </c>
      <c r="J3121" s="24">
        <v>37.799999999999997</v>
      </c>
      <c r="K3121" s="24">
        <v>4.5</v>
      </c>
      <c r="N3121" s="24">
        <v>6</v>
      </c>
      <c r="O3121" s="24">
        <v>5</v>
      </c>
      <c r="P3121" s="24">
        <v>1.5</v>
      </c>
      <c r="Q3121" s="24">
        <v>2.5</v>
      </c>
      <c r="R3121" s="24">
        <v>2.2000000000000002</v>
      </c>
      <c r="X3121" s="24">
        <f t="shared" si="118"/>
        <v>59.5</v>
      </c>
      <c r="Y3121" s="8">
        <f t="shared" si="119"/>
        <v>0</v>
      </c>
      <c r="Z3121" s="4"/>
    </row>
    <row r="3122" spans="1:26" x14ac:dyDescent="0.25">
      <c r="A3122" s="34">
        <v>15</v>
      </c>
      <c r="B3122" s="31">
        <v>16</v>
      </c>
      <c r="C3122" s="4" t="s">
        <v>4021</v>
      </c>
      <c r="D3122" s="4" t="s">
        <v>5701</v>
      </c>
      <c r="E3122" s="4" t="s">
        <v>5672</v>
      </c>
      <c r="F3122" s="4" t="s">
        <v>4986</v>
      </c>
      <c r="G3122" s="4" t="s">
        <v>2282</v>
      </c>
      <c r="H3122" s="4" t="s">
        <v>265</v>
      </c>
      <c r="I3122" s="24">
        <v>185.7</v>
      </c>
      <c r="J3122" s="24">
        <v>64.7</v>
      </c>
      <c r="K3122" s="24">
        <v>14.5</v>
      </c>
      <c r="L3122" s="24">
        <v>5</v>
      </c>
      <c r="M3122" s="24">
        <v>14</v>
      </c>
      <c r="N3122" s="24">
        <v>5.7</v>
      </c>
      <c r="O3122" s="24">
        <v>3.7</v>
      </c>
      <c r="P3122" s="24">
        <v>36.9</v>
      </c>
      <c r="Q3122" s="24">
        <v>2.7</v>
      </c>
      <c r="R3122" s="24">
        <v>3</v>
      </c>
      <c r="T3122" s="24">
        <v>35.5</v>
      </c>
      <c r="X3122" s="24">
        <f t="shared" si="118"/>
        <v>185.7</v>
      </c>
      <c r="Y3122" s="8">
        <f t="shared" si="119"/>
        <v>0</v>
      </c>
      <c r="Z3122" s="4"/>
    </row>
    <row r="3123" spans="1:26" x14ac:dyDescent="0.25">
      <c r="A3123" s="34">
        <v>32</v>
      </c>
      <c r="B3123" s="31">
        <v>33</v>
      </c>
      <c r="C3123" s="4" t="s">
        <v>5735</v>
      </c>
      <c r="D3123" s="4" t="s">
        <v>5735</v>
      </c>
      <c r="E3123" s="4" t="s">
        <v>5672</v>
      </c>
      <c r="F3123" s="4" t="s">
        <v>4986</v>
      </c>
      <c r="G3123" s="4" t="s">
        <v>5736</v>
      </c>
      <c r="H3123" s="4" t="s">
        <v>19</v>
      </c>
      <c r="I3123" s="24">
        <v>259.5</v>
      </c>
      <c r="J3123" s="24">
        <v>96</v>
      </c>
      <c r="K3123" s="24">
        <v>3</v>
      </c>
      <c r="N3123" s="24">
        <v>8</v>
      </c>
      <c r="O3123" s="24">
        <v>3</v>
      </c>
      <c r="P3123" s="24">
        <v>0.4</v>
      </c>
      <c r="Q3123" s="24">
        <v>7</v>
      </c>
      <c r="R3123" s="24">
        <v>0.6</v>
      </c>
      <c r="T3123" s="24">
        <v>141.5</v>
      </c>
      <c r="X3123" s="24">
        <f t="shared" si="118"/>
        <v>259.5</v>
      </c>
      <c r="Y3123" s="8">
        <f t="shared" si="119"/>
        <v>0</v>
      </c>
      <c r="Z3123" s="4"/>
    </row>
    <row r="3124" spans="1:26" ht="45" x14ac:dyDescent="0.25">
      <c r="A3124" s="34">
        <v>41</v>
      </c>
      <c r="B3124" s="31">
        <v>43</v>
      </c>
      <c r="C3124" s="5" t="s">
        <v>5743</v>
      </c>
      <c r="D3124" s="4" t="s">
        <v>5744</v>
      </c>
      <c r="E3124" s="4" t="s">
        <v>5672</v>
      </c>
      <c r="F3124" s="4" t="s">
        <v>4986</v>
      </c>
      <c r="G3124" s="5" t="s">
        <v>5745</v>
      </c>
      <c r="H3124" s="5" t="s">
        <v>5746</v>
      </c>
      <c r="I3124" s="24">
        <v>125.3</v>
      </c>
      <c r="J3124" s="24">
        <v>33.9</v>
      </c>
      <c r="K3124" s="24">
        <v>50.9</v>
      </c>
      <c r="L3124" s="24">
        <v>24.3</v>
      </c>
      <c r="N3124" s="24">
        <v>2</v>
      </c>
      <c r="O3124" s="24">
        <v>5</v>
      </c>
      <c r="P3124" s="24">
        <v>2.8</v>
      </c>
      <c r="Q3124" s="24">
        <v>1.8</v>
      </c>
      <c r="R3124" s="24">
        <v>3.7</v>
      </c>
      <c r="S3124" s="24">
        <v>0.9</v>
      </c>
      <c r="X3124" s="24">
        <f t="shared" si="118"/>
        <v>125.3</v>
      </c>
      <c r="Y3124" s="8">
        <f t="shared" si="119"/>
        <v>0</v>
      </c>
      <c r="Z3124" s="4"/>
    </row>
    <row r="3125" spans="1:26" x14ac:dyDescent="0.25">
      <c r="A3125" s="34">
        <v>8</v>
      </c>
      <c r="B3125" s="31">
        <v>8</v>
      </c>
      <c r="C3125" s="4" t="s">
        <v>5685</v>
      </c>
      <c r="D3125" s="4" t="s">
        <v>5686</v>
      </c>
      <c r="E3125" s="4" t="s">
        <v>5672</v>
      </c>
      <c r="F3125" s="4" t="s">
        <v>4986</v>
      </c>
      <c r="G3125" s="4" t="s">
        <v>5687</v>
      </c>
      <c r="H3125" s="4"/>
      <c r="I3125" s="24">
        <v>108.8</v>
      </c>
      <c r="J3125" s="24">
        <v>83.4</v>
      </c>
      <c r="K3125" s="24">
        <v>8.1</v>
      </c>
      <c r="M3125" s="24">
        <v>3.5</v>
      </c>
      <c r="N3125" s="24">
        <v>0.7</v>
      </c>
      <c r="O3125" s="24">
        <v>5</v>
      </c>
      <c r="P3125" s="24">
        <v>1.5</v>
      </c>
      <c r="T3125" s="24">
        <v>6.6</v>
      </c>
      <c r="X3125" s="24">
        <f t="shared" si="118"/>
        <v>108.8</v>
      </c>
      <c r="Y3125" s="8">
        <f t="shared" si="119"/>
        <v>0</v>
      </c>
      <c r="Z3125" s="4"/>
    </row>
    <row r="3126" spans="1:26" x14ac:dyDescent="0.25">
      <c r="A3126" s="34">
        <v>38</v>
      </c>
      <c r="B3126" s="31">
        <v>39</v>
      </c>
      <c r="C3126" s="4" t="s">
        <v>2642</v>
      </c>
      <c r="D3126" s="4" t="s">
        <v>5701</v>
      </c>
      <c r="E3126" s="4" t="s">
        <v>5672</v>
      </c>
      <c r="F3126" s="4" t="s">
        <v>4986</v>
      </c>
      <c r="G3126" s="4" t="s">
        <v>2199</v>
      </c>
      <c r="H3126" s="4" t="s">
        <v>485</v>
      </c>
      <c r="I3126" s="24">
        <v>735.7</v>
      </c>
      <c r="J3126" s="24">
        <v>247.6</v>
      </c>
      <c r="K3126" s="24">
        <v>10.6</v>
      </c>
      <c r="L3126" s="24">
        <v>14.2</v>
      </c>
      <c r="M3126" s="24">
        <v>1.5</v>
      </c>
      <c r="O3126" s="24">
        <v>8.6</v>
      </c>
      <c r="Q3126" s="24">
        <v>20</v>
      </c>
      <c r="T3126" s="24">
        <v>433.2</v>
      </c>
      <c r="X3126" s="24">
        <f t="shared" si="118"/>
        <v>735.7</v>
      </c>
      <c r="Y3126" s="8">
        <f t="shared" si="119"/>
        <v>0</v>
      </c>
      <c r="Z3126" s="4"/>
    </row>
    <row r="3127" spans="1:26" x14ac:dyDescent="0.25">
      <c r="A3127" s="34">
        <v>31</v>
      </c>
      <c r="B3127" s="31">
        <v>32</v>
      </c>
      <c r="C3127" s="4" t="s">
        <v>5733</v>
      </c>
      <c r="D3127" s="4" t="s">
        <v>5733</v>
      </c>
      <c r="E3127" s="4" t="s">
        <v>5672</v>
      </c>
      <c r="F3127" s="4" t="s">
        <v>4986</v>
      </c>
      <c r="G3127" s="4" t="s">
        <v>5734</v>
      </c>
      <c r="H3127" s="4" t="s">
        <v>13</v>
      </c>
      <c r="I3127" s="24">
        <v>162.9</v>
      </c>
      <c r="J3127" s="24">
        <v>140.6</v>
      </c>
      <c r="L3127" s="24">
        <v>2.4</v>
      </c>
      <c r="N3127" s="24">
        <v>2.5</v>
      </c>
      <c r="O3127" s="24">
        <v>1.5</v>
      </c>
      <c r="Q3127" s="24">
        <v>2.8</v>
      </c>
      <c r="T3127" s="24">
        <v>13.1</v>
      </c>
      <c r="X3127" s="24">
        <f t="shared" si="118"/>
        <v>162.9</v>
      </c>
      <c r="Y3127" s="8">
        <f t="shared" si="119"/>
        <v>0</v>
      </c>
      <c r="Z3127" s="4"/>
    </row>
    <row r="3128" spans="1:26" x14ac:dyDescent="0.25">
      <c r="A3128" s="34">
        <v>37</v>
      </c>
      <c r="B3128" s="31">
        <v>38</v>
      </c>
      <c r="C3128" s="4" t="s">
        <v>5671</v>
      </c>
      <c r="D3128" s="4" t="s">
        <v>5671</v>
      </c>
      <c r="E3128" s="4" t="s">
        <v>5672</v>
      </c>
      <c r="F3128" s="4" t="s">
        <v>4986</v>
      </c>
      <c r="G3128" s="4" t="s">
        <v>4634</v>
      </c>
      <c r="H3128" s="4" t="s">
        <v>213</v>
      </c>
      <c r="I3128" s="24">
        <v>2832.8</v>
      </c>
      <c r="J3128" s="24">
        <v>361.8</v>
      </c>
      <c r="K3128" s="24">
        <v>10</v>
      </c>
      <c r="L3128" s="24">
        <v>21</v>
      </c>
      <c r="M3128" s="24">
        <v>10</v>
      </c>
      <c r="N3128" s="24">
        <v>2</v>
      </c>
      <c r="O3128" s="24">
        <v>29</v>
      </c>
      <c r="P3128" s="24">
        <v>6</v>
      </c>
      <c r="Q3128" s="24">
        <v>25</v>
      </c>
      <c r="R3128" s="24">
        <v>18</v>
      </c>
      <c r="T3128" s="24">
        <v>2350</v>
      </c>
      <c r="X3128" s="24">
        <f t="shared" si="118"/>
        <v>2832.8</v>
      </c>
      <c r="Y3128" s="8">
        <f t="shared" si="119"/>
        <v>0</v>
      </c>
      <c r="Z3128" s="4"/>
    </row>
    <row r="3129" spans="1:26" x14ac:dyDescent="0.25">
      <c r="A3129" s="34">
        <v>17</v>
      </c>
      <c r="B3129" s="31">
        <v>18</v>
      </c>
      <c r="C3129" s="4" t="s">
        <v>5704</v>
      </c>
      <c r="D3129" s="4" t="s">
        <v>5705</v>
      </c>
      <c r="E3129" s="4" t="s">
        <v>5672</v>
      </c>
      <c r="F3129" s="4" t="s">
        <v>4986</v>
      </c>
      <c r="G3129" s="5" t="s">
        <v>5706</v>
      </c>
      <c r="H3129" s="4"/>
      <c r="I3129" s="24">
        <v>341.3</v>
      </c>
      <c r="J3129" s="24">
        <v>216</v>
      </c>
      <c r="K3129" s="24">
        <v>8.3000000000000007</v>
      </c>
      <c r="L3129" s="24">
        <v>11</v>
      </c>
      <c r="M3129" s="24">
        <v>3</v>
      </c>
      <c r="N3129" s="24">
        <v>2.8</v>
      </c>
      <c r="O3129" s="24">
        <v>3.5</v>
      </c>
      <c r="P3129" s="24">
        <v>15</v>
      </c>
      <c r="T3129" s="24">
        <v>82</v>
      </c>
      <c r="X3129" s="24">
        <f t="shared" si="118"/>
        <v>341.6</v>
      </c>
      <c r="Y3129" s="8">
        <f t="shared" si="119"/>
        <v>-0.30000000000001137</v>
      </c>
      <c r="Z3129" s="4"/>
    </row>
    <row r="3130" spans="1:26" x14ac:dyDescent="0.25">
      <c r="A3130" s="34">
        <v>12</v>
      </c>
      <c r="B3130" s="31">
        <v>12</v>
      </c>
      <c r="C3130" s="4" t="s">
        <v>5695</v>
      </c>
      <c r="D3130" s="4" t="s">
        <v>5689</v>
      </c>
      <c r="E3130" s="4" t="s">
        <v>5672</v>
      </c>
      <c r="F3130" s="4" t="s">
        <v>4986</v>
      </c>
      <c r="G3130" s="4" t="s">
        <v>5696</v>
      </c>
      <c r="H3130" s="4" t="s">
        <v>39</v>
      </c>
      <c r="I3130" s="24">
        <v>73</v>
      </c>
      <c r="J3130" s="24">
        <v>32</v>
      </c>
      <c r="K3130" s="24">
        <v>15</v>
      </c>
      <c r="L3130" s="24">
        <v>13</v>
      </c>
      <c r="N3130" s="24">
        <v>2</v>
      </c>
      <c r="O3130" s="24">
        <v>3</v>
      </c>
      <c r="Q3130" s="24">
        <v>7</v>
      </c>
      <c r="R3130" s="24">
        <v>1</v>
      </c>
      <c r="X3130" s="24">
        <f t="shared" si="118"/>
        <v>73</v>
      </c>
      <c r="Y3130" s="8">
        <f t="shared" si="119"/>
        <v>0</v>
      </c>
      <c r="Z3130" s="4"/>
    </row>
    <row r="3131" spans="1:26" x14ac:dyDescent="0.25">
      <c r="A3131" s="34">
        <v>30</v>
      </c>
      <c r="B3131" s="31">
        <v>31</v>
      </c>
      <c r="C3131" s="4" t="s">
        <v>5731</v>
      </c>
      <c r="D3131" s="4" t="s">
        <v>5730</v>
      </c>
      <c r="E3131" s="4" t="s">
        <v>5672</v>
      </c>
      <c r="F3131" s="4" t="s">
        <v>4986</v>
      </c>
      <c r="G3131" s="4" t="s">
        <v>5732</v>
      </c>
      <c r="H3131" s="4"/>
      <c r="I3131" s="24">
        <v>118</v>
      </c>
      <c r="J3131" s="24">
        <v>68.3</v>
      </c>
      <c r="N3131" s="24">
        <v>1.5</v>
      </c>
      <c r="O3131" s="24">
        <v>3</v>
      </c>
      <c r="Q3131" s="24">
        <v>1.5</v>
      </c>
      <c r="T3131" s="24">
        <v>43.7</v>
      </c>
      <c r="X3131" s="24">
        <f t="shared" si="118"/>
        <v>118</v>
      </c>
      <c r="Y3131" s="8">
        <f t="shared" si="119"/>
        <v>0</v>
      </c>
      <c r="Z3131" s="4"/>
    </row>
    <row r="3132" spans="1:26" x14ac:dyDescent="0.25">
      <c r="A3132" s="34">
        <v>26</v>
      </c>
      <c r="B3132" s="31">
        <v>27</v>
      </c>
      <c r="C3132" s="4" t="s">
        <v>5724</v>
      </c>
      <c r="D3132" s="4" t="s">
        <v>5718</v>
      </c>
      <c r="E3132" s="4" t="s">
        <v>5672</v>
      </c>
      <c r="F3132" s="4" t="s">
        <v>4986</v>
      </c>
      <c r="G3132" s="4" t="s">
        <v>5725</v>
      </c>
      <c r="H3132" s="4" t="s">
        <v>540</v>
      </c>
      <c r="I3132" s="24">
        <v>54.8</v>
      </c>
      <c r="J3132" s="24">
        <v>36</v>
      </c>
      <c r="K3132" s="24">
        <v>4</v>
      </c>
      <c r="L3132" s="24">
        <v>5</v>
      </c>
      <c r="N3132" s="24">
        <v>2</v>
      </c>
      <c r="O3132" s="24">
        <v>1.3</v>
      </c>
      <c r="P3132" s="24">
        <v>0.5</v>
      </c>
      <c r="Q3132" s="24">
        <v>5.2</v>
      </c>
      <c r="R3132" s="24">
        <v>0.8</v>
      </c>
      <c r="X3132" s="24">
        <f t="shared" si="118"/>
        <v>54.8</v>
      </c>
      <c r="Y3132" s="8">
        <f t="shared" si="119"/>
        <v>0</v>
      </c>
      <c r="Z3132" s="4"/>
    </row>
    <row r="3133" spans="1:26" x14ac:dyDescent="0.25">
      <c r="A3133" s="34">
        <v>24</v>
      </c>
      <c r="B3133" s="31">
        <v>25</v>
      </c>
      <c r="C3133" s="4" t="s">
        <v>5721</v>
      </c>
      <c r="D3133" s="4" t="s">
        <v>5718</v>
      </c>
      <c r="E3133" s="4" t="s">
        <v>5672</v>
      </c>
      <c r="F3133" s="4" t="s">
        <v>4986</v>
      </c>
      <c r="G3133" s="4" t="s">
        <v>2441</v>
      </c>
      <c r="H3133" s="4" t="s">
        <v>471</v>
      </c>
      <c r="I3133" s="24">
        <v>83.7</v>
      </c>
      <c r="J3133" s="24">
        <v>65.900000000000006</v>
      </c>
      <c r="K3133" s="24">
        <v>2.9</v>
      </c>
      <c r="L3133" s="24">
        <v>1.5</v>
      </c>
      <c r="M3133" s="24">
        <v>3</v>
      </c>
      <c r="N3133" s="24">
        <v>4.7</v>
      </c>
      <c r="O3133" s="24">
        <v>1</v>
      </c>
      <c r="Q3133" s="24">
        <v>4.2</v>
      </c>
      <c r="R3133" s="24">
        <v>0.5</v>
      </c>
      <c r="X3133" s="24">
        <f t="shared" si="118"/>
        <v>83.700000000000017</v>
      </c>
      <c r="Y3133" s="8">
        <f t="shared" si="119"/>
        <v>0</v>
      </c>
      <c r="Z3133" s="4"/>
    </row>
    <row r="3134" spans="1:26" x14ac:dyDescent="0.25">
      <c r="A3134" s="34">
        <v>1</v>
      </c>
      <c r="B3134" s="31">
        <v>1</v>
      </c>
      <c r="C3134" s="4" t="s">
        <v>5670</v>
      </c>
      <c r="D3134" s="4" t="s">
        <v>5671</v>
      </c>
      <c r="E3134" s="4" t="s">
        <v>5672</v>
      </c>
      <c r="F3134" s="4" t="s">
        <v>4986</v>
      </c>
      <c r="G3134" s="4" t="s">
        <v>5673</v>
      </c>
      <c r="H3134" s="4" t="s">
        <v>289</v>
      </c>
      <c r="I3134" s="24">
        <v>264.3</v>
      </c>
      <c r="J3134" s="24">
        <v>165.4</v>
      </c>
      <c r="K3134" s="24">
        <v>25.6</v>
      </c>
      <c r="M3134" s="24">
        <v>0.5</v>
      </c>
      <c r="N3134" s="24">
        <v>0.5</v>
      </c>
      <c r="O3134" s="24">
        <v>3</v>
      </c>
      <c r="Q3134" s="24">
        <v>1</v>
      </c>
      <c r="R3134" s="24">
        <v>3.3</v>
      </c>
      <c r="S3134" s="24">
        <v>2</v>
      </c>
      <c r="T3134" s="24">
        <v>63</v>
      </c>
      <c r="X3134" s="24">
        <f t="shared" si="118"/>
        <v>264.3</v>
      </c>
      <c r="Y3134" s="8">
        <f t="shared" si="119"/>
        <v>0</v>
      </c>
      <c r="Z3134" s="4"/>
    </row>
    <row r="3135" spans="1:26" x14ac:dyDescent="0.25">
      <c r="A3135" s="34">
        <v>29</v>
      </c>
      <c r="B3135" s="31">
        <v>30</v>
      </c>
      <c r="C3135" s="4" t="s">
        <v>2431</v>
      </c>
      <c r="D3135" s="4" t="s">
        <v>5730</v>
      </c>
      <c r="E3135" s="4" t="s">
        <v>5672</v>
      </c>
      <c r="F3135" s="4" t="s">
        <v>4986</v>
      </c>
      <c r="G3135" s="4" t="s">
        <v>15278</v>
      </c>
      <c r="H3135" s="4"/>
      <c r="I3135" s="24">
        <v>177.5</v>
      </c>
      <c r="J3135" s="24">
        <v>82</v>
      </c>
      <c r="K3135" s="24">
        <v>67</v>
      </c>
      <c r="L3135" s="24">
        <v>5</v>
      </c>
      <c r="N3135" s="24">
        <v>2</v>
      </c>
      <c r="O3135" s="24">
        <v>2.5</v>
      </c>
      <c r="P3135" s="24">
        <v>0.5</v>
      </c>
      <c r="Q3135" s="24">
        <v>2.8</v>
      </c>
      <c r="T3135" s="24">
        <v>15.7</v>
      </c>
      <c r="X3135" s="24">
        <f t="shared" si="118"/>
        <v>177.5</v>
      </c>
      <c r="Y3135" s="8">
        <f t="shared" si="119"/>
        <v>0</v>
      </c>
      <c r="Z3135" s="4"/>
    </row>
    <row r="3136" spans="1:26" x14ac:dyDescent="0.25">
      <c r="A3136" s="34">
        <v>39</v>
      </c>
      <c r="B3136" s="31">
        <v>40</v>
      </c>
      <c r="C3136" s="4" t="s">
        <v>5741</v>
      </c>
      <c r="D3136" s="4" t="s">
        <v>5671</v>
      </c>
      <c r="E3136" s="4" t="s">
        <v>5672</v>
      </c>
      <c r="F3136" s="4" t="s">
        <v>4986</v>
      </c>
      <c r="G3136" s="4" t="s">
        <v>15241</v>
      </c>
      <c r="H3136" s="4"/>
      <c r="I3136" s="24">
        <v>55</v>
      </c>
      <c r="J3136" s="24">
        <v>43.7</v>
      </c>
      <c r="O3136" s="24">
        <v>11.3</v>
      </c>
      <c r="X3136" s="24">
        <f t="shared" si="118"/>
        <v>55</v>
      </c>
      <c r="Y3136" s="8">
        <f t="shared" si="119"/>
        <v>0</v>
      </c>
      <c r="Z3136" s="4"/>
    </row>
    <row r="3137" spans="1:26" x14ac:dyDescent="0.25">
      <c r="A3137" s="34">
        <v>20</v>
      </c>
      <c r="B3137" s="31">
        <v>21</v>
      </c>
      <c r="C3137" s="4" t="s">
        <v>5711</v>
      </c>
      <c r="D3137" s="4" t="s">
        <v>5710</v>
      </c>
      <c r="E3137" s="4" t="s">
        <v>5672</v>
      </c>
      <c r="F3137" s="4" t="s">
        <v>4986</v>
      </c>
      <c r="G3137" s="4" t="s">
        <v>5712</v>
      </c>
      <c r="H3137" s="4" t="s">
        <v>358</v>
      </c>
      <c r="I3137" s="24">
        <v>88.3</v>
      </c>
      <c r="J3137" s="24">
        <v>40</v>
      </c>
      <c r="K3137" s="24">
        <v>9</v>
      </c>
      <c r="L3137" s="24">
        <v>2</v>
      </c>
      <c r="M3137" s="24">
        <v>5.6</v>
      </c>
      <c r="N3137" s="24">
        <v>7.7</v>
      </c>
      <c r="O3137" s="24">
        <v>5.5</v>
      </c>
      <c r="P3137" s="24">
        <v>9.6</v>
      </c>
      <c r="Q3137" s="24">
        <v>2.9</v>
      </c>
      <c r="T3137" s="24">
        <v>6</v>
      </c>
      <c r="X3137" s="24">
        <f t="shared" si="118"/>
        <v>88.3</v>
      </c>
      <c r="Y3137" s="8">
        <f t="shared" si="119"/>
        <v>0</v>
      </c>
      <c r="Z3137" s="4"/>
    </row>
    <row r="3138" spans="1:26" x14ac:dyDescent="0.25">
      <c r="A3138" s="34">
        <v>28</v>
      </c>
      <c r="B3138" s="31">
        <v>29</v>
      </c>
      <c r="C3138" s="4" t="s">
        <v>5728</v>
      </c>
      <c r="D3138" s="4" t="s">
        <v>5718</v>
      </c>
      <c r="E3138" s="4" t="s">
        <v>5672</v>
      </c>
      <c r="F3138" s="4" t="s">
        <v>4986</v>
      </c>
      <c r="G3138" s="4" t="s">
        <v>5729</v>
      </c>
      <c r="H3138" s="4" t="s">
        <v>369</v>
      </c>
      <c r="I3138" s="24">
        <v>66</v>
      </c>
      <c r="J3138" s="24">
        <v>66</v>
      </c>
      <c r="M3138" s="24">
        <v>1</v>
      </c>
      <c r="N3138" s="24">
        <v>1</v>
      </c>
      <c r="O3138" s="24">
        <v>2</v>
      </c>
      <c r="P3138" s="24">
        <v>0.3</v>
      </c>
      <c r="Q3138" s="24">
        <v>0.6</v>
      </c>
      <c r="R3138" s="24">
        <v>1.1000000000000001</v>
      </c>
      <c r="X3138" s="24">
        <f t="shared" si="118"/>
        <v>71.999999999999986</v>
      </c>
      <c r="Y3138" s="8">
        <f t="shared" si="119"/>
        <v>-5.9999999999999858</v>
      </c>
      <c r="Z3138" s="4"/>
    </row>
    <row r="3139" spans="1:26" ht="30" x14ac:dyDescent="0.25">
      <c r="A3139" s="34">
        <v>31</v>
      </c>
      <c r="B3139" s="31">
        <v>32</v>
      </c>
      <c r="C3139" s="4" t="s">
        <v>5801</v>
      </c>
      <c r="D3139" s="4" t="s">
        <v>5799</v>
      </c>
      <c r="E3139" s="4" t="s">
        <v>5749</v>
      </c>
      <c r="F3139" s="4" t="s">
        <v>4986</v>
      </c>
      <c r="G3139" s="5" t="s">
        <v>5802</v>
      </c>
      <c r="H3139" s="5" t="s">
        <v>5803</v>
      </c>
      <c r="I3139" s="24">
        <v>609</v>
      </c>
      <c r="J3139" s="24">
        <v>93</v>
      </c>
      <c r="K3139" s="24">
        <v>8</v>
      </c>
      <c r="M3139" s="24">
        <v>1.2</v>
      </c>
      <c r="O3139" s="24">
        <v>1.8</v>
      </c>
      <c r="P3139" s="24">
        <v>93</v>
      </c>
      <c r="R3139" s="24">
        <v>5</v>
      </c>
      <c r="S3139" s="24">
        <v>8</v>
      </c>
      <c r="T3139" s="24">
        <v>399</v>
      </c>
      <c r="X3139" s="24">
        <f t="shared" si="118"/>
        <v>609</v>
      </c>
      <c r="Y3139" s="8">
        <f t="shared" si="119"/>
        <v>0</v>
      </c>
      <c r="Z3139" s="4"/>
    </row>
    <row r="3140" spans="1:26" x14ac:dyDescent="0.25">
      <c r="A3140" s="34">
        <v>35</v>
      </c>
      <c r="B3140" s="31">
        <v>36</v>
      </c>
      <c r="C3140" s="4" t="s">
        <v>5810</v>
      </c>
      <c r="D3140" s="4" t="s">
        <v>5805</v>
      </c>
      <c r="E3140" s="4" t="s">
        <v>5749</v>
      </c>
      <c r="F3140" s="4" t="s">
        <v>4986</v>
      </c>
      <c r="G3140" s="4" t="s">
        <v>15279</v>
      </c>
      <c r="H3140" s="4" t="s">
        <v>1567</v>
      </c>
      <c r="I3140" s="24">
        <v>1065.3</v>
      </c>
      <c r="J3140" s="24">
        <v>200</v>
      </c>
      <c r="K3140" s="24">
        <v>93.3</v>
      </c>
      <c r="L3140" s="24">
        <v>3</v>
      </c>
      <c r="M3140" s="24">
        <v>2.2000000000000002</v>
      </c>
      <c r="O3140" s="24">
        <v>1.5</v>
      </c>
      <c r="P3140" s="24">
        <v>138.4</v>
      </c>
      <c r="R3140" s="24">
        <v>5</v>
      </c>
      <c r="S3140" s="24">
        <v>5</v>
      </c>
      <c r="T3140" s="24">
        <v>616.9</v>
      </c>
      <c r="X3140" s="24">
        <f t="shared" si="118"/>
        <v>1065.3</v>
      </c>
      <c r="Y3140" s="8">
        <f t="shared" si="119"/>
        <v>0</v>
      </c>
      <c r="Z3140" s="4"/>
    </row>
    <row r="3141" spans="1:26" x14ac:dyDescent="0.25">
      <c r="A3141" s="34">
        <v>28</v>
      </c>
      <c r="B3141" s="31">
        <v>29</v>
      </c>
      <c r="C3141" s="4" t="s">
        <v>5795</v>
      </c>
      <c r="D3141" s="4" t="s">
        <v>5786</v>
      </c>
      <c r="E3141" s="4" t="s">
        <v>5749</v>
      </c>
      <c r="F3141" s="4" t="s">
        <v>4986</v>
      </c>
      <c r="G3141" s="4" t="s">
        <v>1270</v>
      </c>
      <c r="H3141" s="4"/>
      <c r="I3141" s="24">
        <v>72.3</v>
      </c>
      <c r="J3141" s="24">
        <v>56.3</v>
      </c>
      <c r="K3141" s="24">
        <v>3</v>
      </c>
      <c r="O3141" s="24">
        <v>2</v>
      </c>
      <c r="Q3141" s="24">
        <v>8</v>
      </c>
      <c r="R3141" s="24">
        <v>1.5</v>
      </c>
      <c r="S3141" s="24">
        <v>1.5</v>
      </c>
      <c r="X3141" s="24">
        <f t="shared" si="118"/>
        <v>72.3</v>
      </c>
      <c r="Y3141" s="8">
        <f t="shared" si="119"/>
        <v>0</v>
      </c>
      <c r="Z3141" s="4"/>
    </row>
    <row r="3142" spans="1:26" x14ac:dyDescent="0.25">
      <c r="A3142" s="34">
        <v>53</v>
      </c>
      <c r="B3142" s="31">
        <v>54</v>
      </c>
      <c r="C3142" s="4" t="s">
        <v>5844</v>
      </c>
      <c r="D3142" s="4" t="s">
        <v>5845</v>
      </c>
      <c r="E3142" s="4" t="s">
        <v>5749</v>
      </c>
      <c r="F3142" s="4" t="s">
        <v>4986</v>
      </c>
      <c r="G3142" s="4" t="s">
        <v>5846</v>
      </c>
      <c r="H3142" s="4"/>
      <c r="I3142" s="24">
        <v>248.2</v>
      </c>
      <c r="J3142" s="24">
        <v>25.7</v>
      </c>
      <c r="T3142" s="24">
        <v>222.5</v>
      </c>
      <c r="X3142" s="24">
        <f t="shared" si="118"/>
        <v>248.2</v>
      </c>
      <c r="Y3142" s="8">
        <f t="shared" si="119"/>
        <v>0</v>
      </c>
      <c r="Z3142" s="4"/>
    </row>
    <row r="3143" spans="1:26" x14ac:dyDescent="0.25">
      <c r="A3143" s="34">
        <v>54</v>
      </c>
      <c r="B3143" s="31">
        <v>55</v>
      </c>
      <c r="C3143" s="4" t="s">
        <v>5847</v>
      </c>
      <c r="D3143" s="4" t="s">
        <v>5845</v>
      </c>
      <c r="E3143" s="4" t="s">
        <v>5749</v>
      </c>
      <c r="F3143" s="4" t="s">
        <v>4986</v>
      </c>
      <c r="G3143" s="4" t="s">
        <v>5846</v>
      </c>
      <c r="H3143" s="4"/>
      <c r="I3143" s="24">
        <v>158.9</v>
      </c>
      <c r="J3143" s="24">
        <v>25.2</v>
      </c>
      <c r="N3143" s="24">
        <v>0.7</v>
      </c>
      <c r="O3143" s="24">
        <v>0.3</v>
      </c>
      <c r="T3143" s="24">
        <v>132.69999999999999</v>
      </c>
      <c r="X3143" s="24">
        <f t="shared" si="118"/>
        <v>158.89999999999998</v>
      </c>
      <c r="Y3143" s="8">
        <f t="shared" si="119"/>
        <v>0</v>
      </c>
      <c r="Z3143" s="4"/>
    </row>
    <row r="3144" spans="1:26" x14ac:dyDescent="0.25">
      <c r="A3144" s="34">
        <v>50</v>
      </c>
      <c r="B3144" s="31">
        <v>51</v>
      </c>
      <c r="C3144" s="4" t="s">
        <v>5839</v>
      </c>
      <c r="D3144" s="4" t="s">
        <v>5837</v>
      </c>
      <c r="E3144" s="4" t="s">
        <v>5749</v>
      </c>
      <c r="F3144" s="4" t="s">
        <v>4986</v>
      </c>
      <c r="G3144" s="4" t="s">
        <v>5840</v>
      </c>
      <c r="H3144" s="4" t="s">
        <v>391</v>
      </c>
      <c r="I3144" s="24">
        <v>211.2</v>
      </c>
      <c r="J3144" s="24">
        <v>13.2</v>
      </c>
      <c r="K3144" s="24">
        <v>2</v>
      </c>
      <c r="L3144" s="24">
        <v>1.7</v>
      </c>
      <c r="M3144" s="24">
        <v>0.5</v>
      </c>
      <c r="N3144" s="24">
        <v>0.5</v>
      </c>
      <c r="O3144" s="24">
        <v>1</v>
      </c>
      <c r="R3144" s="24">
        <v>1.5</v>
      </c>
      <c r="S3144" s="24">
        <v>1.5</v>
      </c>
      <c r="T3144" s="24">
        <v>189.3</v>
      </c>
      <c r="X3144" s="24">
        <f t="shared" si="118"/>
        <v>211.20000000000002</v>
      </c>
      <c r="Y3144" s="8">
        <f t="shared" si="119"/>
        <v>0</v>
      </c>
      <c r="Z3144" s="4"/>
    </row>
    <row r="3145" spans="1:26" x14ac:dyDescent="0.25">
      <c r="A3145" s="34">
        <v>41</v>
      </c>
      <c r="B3145" s="31">
        <v>42</v>
      </c>
      <c r="C3145" s="4" t="s">
        <v>5822</v>
      </c>
      <c r="D3145" s="4" t="s">
        <v>5822</v>
      </c>
      <c r="E3145" s="4" t="s">
        <v>5749</v>
      </c>
      <c r="F3145" s="4" t="s">
        <v>4986</v>
      </c>
      <c r="G3145" s="4" t="s">
        <v>5823</v>
      </c>
      <c r="H3145" s="4" t="s">
        <v>237</v>
      </c>
      <c r="I3145" s="24">
        <v>292</v>
      </c>
      <c r="J3145" s="24">
        <v>150.80000000000001</v>
      </c>
      <c r="K3145" s="24">
        <v>22</v>
      </c>
      <c r="L3145" s="24">
        <v>8</v>
      </c>
      <c r="M3145" s="24">
        <v>2</v>
      </c>
      <c r="O3145" s="24">
        <v>1</v>
      </c>
      <c r="P3145" s="24">
        <v>30</v>
      </c>
      <c r="R3145" s="24">
        <v>2</v>
      </c>
      <c r="T3145" s="24">
        <v>76.2</v>
      </c>
      <c r="X3145" s="24">
        <f t="shared" si="118"/>
        <v>292</v>
      </c>
      <c r="Y3145" s="8">
        <f t="shared" si="119"/>
        <v>0</v>
      </c>
      <c r="Z3145" s="4"/>
    </row>
    <row r="3146" spans="1:26" x14ac:dyDescent="0.25">
      <c r="A3146" s="34">
        <v>52</v>
      </c>
      <c r="B3146" s="31">
        <v>53</v>
      </c>
      <c r="C3146" s="4" t="s">
        <v>5842</v>
      </c>
      <c r="D3146" s="4" t="s">
        <v>5837</v>
      </c>
      <c r="E3146" s="4" t="s">
        <v>5749</v>
      </c>
      <c r="F3146" s="4" t="s">
        <v>4986</v>
      </c>
      <c r="G3146" s="4" t="s">
        <v>394</v>
      </c>
      <c r="H3146" s="4" t="s">
        <v>5843</v>
      </c>
      <c r="I3146" s="24">
        <v>156.4</v>
      </c>
      <c r="J3146" s="24">
        <v>62.3</v>
      </c>
      <c r="K3146" s="24">
        <v>18</v>
      </c>
      <c r="L3146" s="24">
        <v>2</v>
      </c>
      <c r="M3146" s="24">
        <v>2</v>
      </c>
      <c r="N3146" s="24">
        <v>2</v>
      </c>
      <c r="O3146" s="24">
        <v>1.5</v>
      </c>
      <c r="P3146" s="24">
        <v>20</v>
      </c>
      <c r="R3146" s="24">
        <v>1.5</v>
      </c>
      <c r="S3146" s="24">
        <v>1.5</v>
      </c>
      <c r="T3146" s="24">
        <v>45.6</v>
      </c>
      <c r="X3146" s="24">
        <f t="shared" si="118"/>
        <v>156.4</v>
      </c>
      <c r="Y3146" s="8">
        <f t="shared" si="119"/>
        <v>0</v>
      </c>
      <c r="Z3146" s="4"/>
    </row>
    <row r="3147" spans="1:26" x14ac:dyDescent="0.25">
      <c r="A3147" s="34">
        <v>56</v>
      </c>
      <c r="B3147" s="31">
        <v>57</v>
      </c>
      <c r="C3147" s="4" t="s">
        <v>5849</v>
      </c>
      <c r="D3147" s="4" t="s">
        <v>5845</v>
      </c>
      <c r="E3147" s="4" t="s">
        <v>5749</v>
      </c>
      <c r="F3147" s="4" t="s">
        <v>4986</v>
      </c>
      <c r="G3147" s="4" t="s">
        <v>2197</v>
      </c>
      <c r="H3147" s="4" t="s">
        <v>19</v>
      </c>
      <c r="I3147" s="24">
        <v>312.3</v>
      </c>
      <c r="J3147" s="24">
        <v>233.6</v>
      </c>
      <c r="K3147" s="24">
        <v>25</v>
      </c>
      <c r="M3147" s="24">
        <v>3</v>
      </c>
      <c r="N3147" s="24">
        <v>3</v>
      </c>
      <c r="O3147" s="24">
        <v>2.5</v>
      </c>
      <c r="P3147" s="24">
        <v>28.1</v>
      </c>
      <c r="R3147" s="24">
        <v>1.5</v>
      </c>
      <c r="S3147" s="24">
        <v>2.5</v>
      </c>
      <c r="T3147" s="24">
        <v>13.1</v>
      </c>
      <c r="X3147" s="24">
        <f t="shared" si="118"/>
        <v>312.30000000000007</v>
      </c>
      <c r="Y3147" s="8">
        <f t="shared" si="119"/>
        <v>0</v>
      </c>
      <c r="Z3147" s="4"/>
    </row>
    <row r="3148" spans="1:26" x14ac:dyDescent="0.25">
      <c r="A3148" s="34">
        <v>60</v>
      </c>
      <c r="B3148" s="31">
        <v>61</v>
      </c>
      <c r="C3148" s="4" t="s">
        <v>5845</v>
      </c>
      <c r="D3148" s="4" t="s">
        <v>5845</v>
      </c>
      <c r="E3148" s="4" t="s">
        <v>5749</v>
      </c>
      <c r="F3148" s="4" t="s">
        <v>4986</v>
      </c>
      <c r="G3148" s="4" t="s">
        <v>5854</v>
      </c>
      <c r="H3148" s="4" t="s">
        <v>374</v>
      </c>
      <c r="I3148" s="24">
        <v>158</v>
      </c>
      <c r="J3148" s="24">
        <v>80</v>
      </c>
      <c r="K3148" s="24">
        <v>21</v>
      </c>
      <c r="L3148" s="24">
        <v>20.5</v>
      </c>
      <c r="M3148" s="24">
        <v>1</v>
      </c>
      <c r="O3148" s="24">
        <v>1</v>
      </c>
      <c r="T3148" s="24">
        <v>34.5</v>
      </c>
      <c r="X3148" s="24">
        <f t="shared" si="118"/>
        <v>158</v>
      </c>
      <c r="Y3148" s="8">
        <f t="shared" si="119"/>
        <v>0</v>
      </c>
      <c r="Z3148" s="4"/>
    </row>
    <row r="3149" spans="1:26" ht="45" x14ac:dyDescent="0.25">
      <c r="A3149" s="34">
        <v>11</v>
      </c>
      <c r="B3149" s="31">
        <v>11</v>
      </c>
      <c r="C3149" s="4" t="s">
        <v>5764</v>
      </c>
      <c r="D3149" s="4" t="s">
        <v>5764</v>
      </c>
      <c r="E3149" s="4" t="s">
        <v>5749</v>
      </c>
      <c r="F3149" s="4" t="s">
        <v>4986</v>
      </c>
      <c r="G3149" s="5" t="s">
        <v>5765</v>
      </c>
      <c r="H3149" s="5" t="s">
        <v>5766</v>
      </c>
      <c r="I3149" s="24">
        <v>525.1</v>
      </c>
      <c r="J3149" s="24">
        <v>244.1</v>
      </c>
      <c r="K3149" s="24">
        <v>25.5</v>
      </c>
      <c r="L3149" s="24">
        <v>7.1</v>
      </c>
      <c r="M3149" s="24">
        <v>3</v>
      </c>
      <c r="N3149" s="24">
        <v>2</v>
      </c>
      <c r="O3149" s="24">
        <v>1.5</v>
      </c>
      <c r="Q3149" s="24">
        <v>0.5</v>
      </c>
      <c r="R3149" s="24">
        <v>5.5</v>
      </c>
      <c r="S3149" s="24">
        <v>3</v>
      </c>
      <c r="T3149" s="24">
        <v>232.9</v>
      </c>
      <c r="X3149" s="24">
        <f t="shared" si="118"/>
        <v>525.1</v>
      </c>
      <c r="Y3149" s="8">
        <f t="shared" si="119"/>
        <v>0</v>
      </c>
      <c r="Z3149" s="4"/>
    </row>
    <row r="3150" spans="1:26" x14ac:dyDescent="0.25">
      <c r="A3150" s="34">
        <v>65</v>
      </c>
      <c r="B3150" s="31">
        <v>66</v>
      </c>
      <c r="C3150" s="4" t="s">
        <v>5862</v>
      </c>
      <c r="D3150" s="4" t="s">
        <v>5661</v>
      </c>
      <c r="E3150" s="4" t="s">
        <v>5749</v>
      </c>
      <c r="F3150" s="4" t="s">
        <v>4986</v>
      </c>
      <c r="G3150" s="5" t="s">
        <v>5863</v>
      </c>
      <c r="H3150" s="4" t="s">
        <v>374</v>
      </c>
      <c r="I3150" s="24">
        <v>62</v>
      </c>
      <c r="J3150" s="24">
        <v>43.7</v>
      </c>
      <c r="K3150" s="24">
        <v>15</v>
      </c>
      <c r="M3150" s="24">
        <v>1</v>
      </c>
      <c r="O3150" s="24">
        <v>1.5</v>
      </c>
      <c r="P3150" s="24">
        <v>0.3</v>
      </c>
      <c r="U3150" s="24">
        <v>0.5</v>
      </c>
      <c r="X3150" s="24">
        <f t="shared" si="118"/>
        <v>62</v>
      </c>
      <c r="Y3150" s="8">
        <f t="shared" si="119"/>
        <v>0</v>
      </c>
      <c r="Z3150" s="4"/>
    </row>
    <row r="3151" spans="1:26" x14ac:dyDescent="0.25">
      <c r="A3151" s="34">
        <v>6</v>
      </c>
      <c r="B3151" s="31">
        <v>6</v>
      </c>
      <c r="C3151" s="4" t="s">
        <v>5755</v>
      </c>
      <c r="D3151" s="4" t="s">
        <v>1978</v>
      </c>
      <c r="E3151" s="4" t="s">
        <v>5749</v>
      </c>
      <c r="F3151" s="4" t="s">
        <v>4986</v>
      </c>
      <c r="G3151" s="4" t="s">
        <v>4997</v>
      </c>
      <c r="H3151" s="4" t="s">
        <v>429</v>
      </c>
      <c r="I3151" s="24">
        <v>815.6</v>
      </c>
      <c r="J3151" s="24">
        <v>367.1</v>
      </c>
      <c r="K3151" s="24">
        <v>28</v>
      </c>
      <c r="L3151" s="24">
        <v>10.6</v>
      </c>
      <c r="M3151" s="24">
        <v>2</v>
      </c>
      <c r="N3151" s="24">
        <v>3</v>
      </c>
      <c r="O3151" s="24">
        <v>2</v>
      </c>
      <c r="P3151" s="24">
        <v>7</v>
      </c>
      <c r="R3151" s="24">
        <v>2</v>
      </c>
      <c r="S3151" s="24">
        <v>2</v>
      </c>
      <c r="T3151" s="24">
        <v>389.7</v>
      </c>
      <c r="U3151" s="24">
        <v>2.1</v>
      </c>
      <c r="X3151" s="24">
        <f t="shared" si="118"/>
        <v>815.50000000000011</v>
      </c>
      <c r="Y3151" s="8">
        <f t="shared" si="119"/>
        <v>9.9999999999909051E-2</v>
      </c>
      <c r="Z3151" s="4"/>
    </row>
    <row r="3152" spans="1:26" x14ac:dyDescent="0.25">
      <c r="A3152" s="34">
        <v>75</v>
      </c>
      <c r="B3152" s="31">
        <v>76</v>
      </c>
      <c r="C3152" s="4" t="s">
        <v>5880</v>
      </c>
      <c r="D3152" s="4" t="s">
        <v>5661</v>
      </c>
      <c r="E3152" s="4" t="s">
        <v>5749</v>
      </c>
      <c r="F3152" s="4" t="s">
        <v>4986</v>
      </c>
      <c r="G3152" s="5" t="s">
        <v>5881</v>
      </c>
      <c r="H3152" s="4" t="s">
        <v>3676</v>
      </c>
      <c r="I3152" s="24">
        <v>141</v>
      </c>
      <c r="J3152" s="24">
        <v>120</v>
      </c>
      <c r="L3152" s="24">
        <v>9</v>
      </c>
      <c r="M3152" s="24">
        <v>4</v>
      </c>
      <c r="O3152" s="24">
        <v>4</v>
      </c>
      <c r="P3152" s="24">
        <v>4</v>
      </c>
      <c r="X3152" s="24">
        <f t="shared" si="118"/>
        <v>141</v>
      </c>
      <c r="Y3152" s="8">
        <f t="shared" si="119"/>
        <v>0</v>
      </c>
      <c r="Z3152" s="4"/>
    </row>
    <row r="3153" spans="1:26" x14ac:dyDescent="0.25">
      <c r="A3153" s="34">
        <v>16</v>
      </c>
      <c r="B3153" s="31">
        <v>17</v>
      </c>
      <c r="C3153" s="4" t="s">
        <v>5777</v>
      </c>
      <c r="D3153" s="4" t="s">
        <v>5775</v>
      </c>
      <c r="E3153" s="4" t="s">
        <v>5749</v>
      </c>
      <c r="F3153" s="4" t="s">
        <v>4986</v>
      </c>
      <c r="G3153" s="4" t="s">
        <v>5778</v>
      </c>
      <c r="H3153" s="4" t="s">
        <v>358</v>
      </c>
      <c r="I3153" s="24">
        <v>64.7</v>
      </c>
      <c r="J3153" s="24">
        <v>57.7</v>
      </c>
      <c r="M3153" s="24">
        <v>3</v>
      </c>
      <c r="O3153" s="24">
        <v>1.3</v>
      </c>
      <c r="R3153" s="24">
        <v>2.7</v>
      </c>
      <c r="X3153" s="24">
        <f t="shared" si="118"/>
        <v>64.7</v>
      </c>
      <c r="Y3153" s="8">
        <f t="shared" si="119"/>
        <v>0</v>
      </c>
      <c r="Z3153" s="4"/>
    </row>
    <row r="3154" spans="1:26" x14ac:dyDescent="0.25">
      <c r="A3154" s="34">
        <v>61</v>
      </c>
      <c r="B3154" s="31">
        <v>62</v>
      </c>
      <c r="C3154" s="4" t="s">
        <v>5855</v>
      </c>
      <c r="D3154" s="4" t="s">
        <v>5845</v>
      </c>
      <c r="E3154" s="4" t="s">
        <v>5749</v>
      </c>
      <c r="F3154" s="4" t="s">
        <v>4986</v>
      </c>
      <c r="G3154" s="4" t="s">
        <v>5856</v>
      </c>
      <c r="H3154" s="4" t="s">
        <v>154</v>
      </c>
      <c r="I3154" s="24">
        <v>404.5</v>
      </c>
      <c r="J3154" s="24">
        <v>156.69999999999999</v>
      </c>
      <c r="K3154" s="24">
        <v>20</v>
      </c>
      <c r="M3154" s="24">
        <v>1.4</v>
      </c>
      <c r="N3154" s="24">
        <v>0.2</v>
      </c>
      <c r="O3154" s="24">
        <v>1</v>
      </c>
      <c r="R3154" s="24">
        <v>1</v>
      </c>
      <c r="S3154" s="24">
        <v>1</v>
      </c>
      <c r="T3154" s="24">
        <v>223.2</v>
      </c>
      <c r="X3154" s="24">
        <f t="shared" si="118"/>
        <v>404.5</v>
      </c>
      <c r="Y3154" s="8">
        <f t="shared" si="119"/>
        <v>0</v>
      </c>
      <c r="Z3154" s="4"/>
    </row>
    <row r="3155" spans="1:26" x14ac:dyDescent="0.25">
      <c r="A3155" s="34">
        <v>73</v>
      </c>
      <c r="B3155" s="31">
        <v>74</v>
      </c>
      <c r="C3155" s="4" t="s">
        <v>5878</v>
      </c>
      <c r="D3155" s="4" t="s">
        <v>5869</v>
      </c>
      <c r="E3155" s="4" t="s">
        <v>5749</v>
      </c>
      <c r="F3155" s="4" t="s">
        <v>4986</v>
      </c>
      <c r="G3155" s="5" t="s">
        <v>3872</v>
      </c>
      <c r="H3155" s="4" t="s">
        <v>5879</v>
      </c>
      <c r="I3155" s="24">
        <v>193.2</v>
      </c>
      <c r="J3155" s="24">
        <v>77.7</v>
      </c>
      <c r="M3155" s="24">
        <v>1</v>
      </c>
      <c r="N3155" s="24">
        <v>1</v>
      </c>
      <c r="O3155" s="24">
        <v>1.5</v>
      </c>
      <c r="Q3155" s="24">
        <v>6.3</v>
      </c>
      <c r="R3155" s="24">
        <v>10</v>
      </c>
      <c r="S3155" s="24">
        <v>7.4</v>
      </c>
      <c r="T3155" s="24">
        <v>88.3</v>
      </c>
      <c r="X3155" s="24">
        <f t="shared" si="118"/>
        <v>193.2</v>
      </c>
      <c r="Y3155" s="8">
        <f t="shared" si="119"/>
        <v>0</v>
      </c>
      <c r="Z3155" s="4"/>
    </row>
    <row r="3156" spans="1:26" x14ac:dyDescent="0.25">
      <c r="A3156" s="34">
        <v>30</v>
      </c>
      <c r="B3156" s="31">
        <v>31</v>
      </c>
      <c r="C3156" s="4" t="s">
        <v>5798</v>
      </c>
      <c r="D3156" s="4" t="s">
        <v>5799</v>
      </c>
      <c r="E3156" s="4" t="s">
        <v>5749</v>
      </c>
      <c r="F3156" s="4" t="s">
        <v>4986</v>
      </c>
      <c r="G3156" s="4" t="s">
        <v>5800</v>
      </c>
      <c r="H3156" s="4" t="s">
        <v>245</v>
      </c>
      <c r="I3156" s="24">
        <v>137</v>
      </c>
      <c r="J3156" s="24">
        <v>61.1</v>
      </c>
      <c r="M3156" s="24">
        <v>2</v>
      </c>
      <c r="O3156" s="24">
        <v>1</v>
      </c>
      <c r="R3156" s="24">
        <v>1</v>
      </c>
      <c r="S3156" s="24">
        <v>1</v>
      </c>
      <c r="T3156" s="24">
        <v>70.900000000000006</v>
      </c>
      <c r="X3156" s="24">
        <f t="shared" si="118"/>
        <v>137</v>
      </c>
      <c r="Y3156" s="8">
        <f t="shared" si="119"/>
        <v>0</v>
      </c>
      <c r="Z3156" s="4"/>
    </row>
    <row r="3157" spans="1:26" x14ac:dyDescent="0.25">
      <c r="A3157" s="34">
        <v>1</v>
      </c>
      <c r="B3157" s="31">
        <v>1</v>
      </c>
      <c r="C3157" s="4" t="s">
        <v>5748</v>
      </c>
      <c r="D3157" s="4" t="s">
        <v>5748</v>
      </c>
      <c r="E3157" s="4" t="s">
        <v>5749</v>
      </c>
      <c r="F3157" s="4" t="s">
        <v>4986</v>
      </c>
      <c r="G3157" s="4" t="s">
        <v>3570</v>
      </c>
      <c r="H3157" s="4" t="s">
        <v>283</v>
      </c>
      <c r="I3157" s="24">
        <v>591.6</v>
      </c>
      <c r="J3157" s="24">
        <v>21.6</v>
      </c>
      <c r="M3157" s="24">
        <v>7.7</v>
      </c>
      <c r="N3157" s="24">
        <v>7.8</v>
      </c>
      <c r="O3157" s="24">
        <v>1.6</v>
      </c>
      <c r="P3157" s="24">
        <v>0.2</v>
      </c>
      <c r="T3157" s="24">
        <v>552.70000000000005</v>
      </c>
      <c r="X3157" s="24">
        <f t="shared" si="118"/>
        <v>591.6</v>
      </c>
      <c r="Y3157" s="8">
        <f t="shared" si="119"/>
        <v>0</v>
      </c>
      <c r="Z3157" s="4"/>
    </row>
    <row r="3158" spans="1:26" x14ac:dyDescent="0.25">
      <c r="A3158" s="34">
        <v>68</v>
      </c>
      <c r="B3158" s="31">
        <v>69</v>
      </c>
      <c r="C3158" s="4" t="s">
        <v>5868</v>
      </c>
      <c r="D3158" s="4" t="s">
        <v>5869</v>
      </c>
      <c r="E3158" s="4" t="s">
        <v>5749</v>
      </c>
      <c r="F3158" s="4" t="s">
        <v>4986</v>
      </c>
      <c r="G3158" s="5" t="s">
        <v>5870</v>
      </c>
      <c r="H3158" s="4" t="s">
        <v>213</v>
      </c>
      <c r="I3158" s="24">
        <v>316.8</v>
      </c>
      <c r="J3158" s="24">
        <v>238.5</v>
      </c>
      <c r="K3158" s="24">
        <v>22.4</v>
      </c>
      <c r="M3158" s="24">
        <v>3.5</v>
      </c>
      <c r="N3158" s="24">
        <v>3</v>
      </c>
      <c r="O3158" s="24">
        <v>1</v>
      </c>
      <c r="R3158" s="24">
        <v>15</v>
      </c>
      <c r="S3158" s="24">
        <v>16.8</v>
      </c>
      <c r="T3158" s="24">
        <v>16.600000000000001</v>
      </c>
      <c r="X3158" s="24">
        <f t="shared" si="118"/>
        <v>316.8</v>
      </c>
      <c r="Y3158" s="8">
        <f t="shared" si="119"/>
        <v>0</v>
      </c>
      <c r="Z3158" s="4"/>
    </row>
    <row r="3159" spans="1:26" ht="45" x14ac:dyDescent="0.25">
      <c r="A3159" s="34">
        <v>12</v>
      </c>
      <c r="B3159" s="31">
        <v>12</v>
      </c>
      <c r="C3159" s="4" t="s">
        <v>5767</v>
      </c>
      <c r="D3159" s="4" t="s">
        <v>5767</v>
      </c>
      <c r="E3159" s="4" t="s">
        <v>5749</v>
      </c>
      <c r="F3159" s="4" t="s">
        <v>4986</v>
      </c>
      <c r="G3159" s="5" t="s">
        <v>5768</v>
      </c>
      <c r="H3159" s="5" t="s">
        <v>5769</v>
      </c>
      <c r="I3159" s="24">
        <v>124.4</v>
      </c>
      <c r="J3159" s="24">
        <v>45.4</v>
      </c>
      <c r="L3159" s="24">
        <v>2</v>
      </c>
      <c r="O3159" s="24">
        <v>1</v>
      </c>
      <c r="R3159" s="24">
        <v>2</v>
      </c>
      <c r="S3159" s="24">
        <v>1.5</v>
      </c>
      <c r="T3159" s="24">
        <v>72.5</v>
      </c>
      <c r="X3159" s="24">
        <f t="shared" si="118"/>
        <v>124.4</v>
      </c>
      <c r="Y3159" s="8">
        <f t="shared" si="119"/>
        <v>0</v>
      </c>
      <c r="Z3159" s="4"/>
    </row>
    <row r="3160" spans="1:26" x14ac:dyDescent="0.25">
      <c r="A3160" s="34">
        <v>13</v>
      </c>
      <c r="B3160" s="31">
        <v>13</v>
      </c>
      <c r="C3160" s="4" t="s">
        <v>5770</v>
      </c>
      <c r="D3160" s="4" t="s">
        <v>5770</v>
      </c>
      <c r="E3160" s="4" t="s">
        <v>5749</v>
      </c>
      <c r="F3160" s="4" t="s">
        <v>4986</v>
      </c>
      <c r="G3160" s="4" t="s">
        <v>5771</v>
      </c>
      <c r="H3160" s="4" t="s">
        <v>5772</v>
      </c>
      <c r="I3160" s="24">
        <v>89.6</v>
      </c>
      <c r="J3160" s="24">
        <v>35</v>
      </c>
      <c r="K3160" s="24">
        <v>15</v>
      </c>
      <c r="L3160" s="24">
        <v>5</v>
      </c>
      <c r="M3160" s="24">
        <v>5</v>
      </c>
      <c r="O3160" s="24">
        <v>1.5</v>
      </c>
      <c r="R3160" s="24">
        <v>2</v>
      </c>
      <c r="S3160" s="24">
        <v>2</v>
      </c>
      <c r="T3160" s="24">
        <v>24.1</v>
      </c>
      <c r="X3160" s="24">
        <f t="shared" si="118"/>
        <v>89.6</v>
      </c>
      <c r="Y3160" s="8">
        <f t="shared" si="119"/>
        <v>0</v>
      </c>
      <c r="Z3160" s="4"/>
    </row>
    <row r="3161" spans="1:26" x14ac:dyDescent="0.25">
      <c r="A3161" s="34">
        <v>25</v>
      </c>
      <c r="B3161" s="31">
        <v>26</v>
      </c>
      <c r="C3161" s="4" t="s">
        <v>5786</v>
      </c>
      <c r="D3161" s="4" t="s">
        <v>5786</v>
      </c>
      <c r="E3161" s="4" t="s">
        <v>5749</v>
      </c>
      <c r="F3161" s="4" t="s">
        <v>4986</v>
      </c>
      <c r="G3161" s="4" t="s">
        <v>8108</v>
      </c>
      <c r="H3161" s="4"/>
      <c r="I3161" s="24">
        <v>67.5</v>
      </c>
      <c r="J3161" s="24">
        <v>37.5</v>
      </c>
      <c r="K3161" s="24">
        <v>5</v>
      </c>
      <c r="N3161" s="24">
        <v>3</v>
      </c>
      <c r="O3161" s="24">
        <v>5</v>
      </c>
      <c r="Q3161" s="24">
        <v>11</v>
      </c>
      <c r="R3161" s="24">
        <v>4</v>
      </c>
      <c r="U3161" s="24">
        <v>2</v>
      </c>
      <c r="X3161" s="24">
        <f t="shared" si="118"/>
        <v>67.5</v>
      </c>
      <c r="Y3161" s="8">
        <f t="shared" si="119"/>
        <v>0</v>
      </c>
      <c r="Z3161" s="4"/>
    </row>
    <row r="3162" spans="1:26" x14ac:dyDescent="0.25">
      <c r="A3162" s="34">
        <v>10</v>
      </c>
      <c r="B3162" s="31">
        <v>10</v>
      </c>
      <c r="C3162" s="4" t="s">
        <v>5762</v>
      </c>
      <c r="D3162" s="4" t="s">
        <v>5758</v>
      </c>
      <c r="E3162" s="4" t="s">
        <v>5749</v>
      </c>
      <c r="F3162" s="4" t="s">
        <v>4986</v>
      </c>
      <c r="G3162" s="4" t="s">
        <v>5763</v>
      </c>
      <c r="H3162" s="4" t="s">
        <v>5</v>
      </c>
      <c r="I3162" s="24">
        <v>241.4</v>
      </c>
      <c r="J3162" s="24">
        <v>76.900000000000006</v>
      </c>
      <c r="K3162" s="24">
        <v>24</v>
      </c>
      <c r="O3162" s="24">
        <v>1.3</v>
      </c>
      <c r="Q3162" s="24">
        <v>1.5</v>
      </c>
      <c r="R3162" s="24">
        <v>2</v>
      </c>
      <c r="S3162" s="24">
        <v>0.5</v>
      </c>
      <c r="T3162" s="24">
        <v>135.19999999999999</v>
      </c>
      <c r="X3162" s="24">
        <f t="shared" si="118"/>
        <v>241.39999999999998</v>
      </c>
      <c r="Y3162" s="8">
        <f t="shared" si="119"/>
        <v>0</v>
      </c>
      <c r="Z3162" s="4"/>
    </row>
    <row r="3163" spans="1:26" x14ac:dyDescent="0.25">
      <c r="A3163" s="34">
        <v>8</v>
      </c>
      <c r="B3163" s="31">
        <v>8</v>
      </c>
      <c r="C3163" s="4" t="s">
        <v>5757</v>
      </c>
      <c r="D3163" s="4" t="s">
        <v>5758</v>
      </c>
      <c r="E3163" s="4" t="s">
        <v>5749</v>
      </c>
      <c r="F3163" s="4" t="s">
        <v>4986</v>
      </c>
      <c r="G3163" s="4" t="s">
        <v>5759</v>
      </c>
      <c r="H3163" s="4" t="s">
        <v>1415</v>
      </c>
      <c r="I3163" s="24">
        <v>63</v>
      </c>
      <c r="J3163" s="24">
        <v>50.7</v>
      </c>
      <c r="K3163" s="24">
        <v>4</v>
      </c>
      <c r="L3163" s="24">
        <v>1</v>
      </c>
      <c r="O3163" s="24">
        <v>2</v>
      </c>
      <c r="P3163" s="24">
        <v>2</v>
      </c>
      <c r="Q3163" s="24">
        <v>1.3</v>
      </c>
      <c r="R3163" s="24">
        <v>1</v>
      </c>
      <c r="S3163" s="24">
        <v>1</v>
      </c>
      <c r="X3163" s="24">
        <f t="shared" si="118"/>
        <v>63</v>
      </c>
      <c r="Y3163" s="8">
        <f t="shared" si="119"/>
        <v>0</v>
      </c>
      <c r="Z3163" s="4"/>
    </row>
    <row r="3164" spans="1:26" x14ac:dyDescent="0.25">
      <c r="A3164" s="34">
        <v>27</v>
      </c>
      <c r="B3164" s="31">
        <v>28</v>
      </c>
      <c r="C3164" s="4" t="s">
        <v>3210</v>
      </c>
      <c r="D3164" s="4" t="s">
        <v>5786</v>
      </c>
      <c r="E3164" s="4" t="s">
        <v>5749</v>
      </c>
      <c r="F3164" s="4" t="s">
        <v>4986</v>
      </c>
      <c r="G3164" s="4" t="s">
        <v>5794</v>
      </c>
      <c r="H3164" s="4" t="s">
        <v>960</v>
      </c>
      <c r="I3164" s="24">
        <v>78.5</v>
      </c>
      <c r="J3164" s="24">
        <v>59.5</v>
      </c>
      <c r="K3164" s="24">
        <v>8</v>
      </c>
      <c r="L3164" s="24">
        <v>5</v>
      </c>
      <c r="M3164" s="24">
        <v>1</v>
      </c>
      <c r="N3164" s="24">
        <v>1</v>
      </c>
      <c r="O3164" s="24">
        <v>1</v>
      </c>
      <c r="Q3164" s="24">
        <v>1.5</v>
      </c>
      <c r="S3164" s="24">
        <v>1.5</v>
      </c>
      <c r="X3164" s="24">
        <f t="shared" si="118"/>
        <v>78.5</v>
      </c>
      <c r="Y3164" s="8">
        <f t="shared" si="119"/>
        <v>0</v>
      </c>
      <c r="Z3164" s="4"/>
    </row>
    <row r="3165" spans="1:26" x14ac:dyDescent="0.25">
      <c r="A3165" s="34">
        <v>26</v>
      </c>
      <c r="B3165" s="31">
        <v>27</v>
      </c>
      <c r="C3165" s="4" t="s">
        <v>5792</v>
      </c>
      <c r="D3165" s="4" t="s">
        <v>5786</v>
      </c>
      <c r="E3165" s="4" t="s">
        <v>5749</v>
      </c>
      <c r="F3165" s="4" t="s">
        <v>4986</v>
      </c>
      <c r="G3165" s="4" t="s">
        <v>5793</v>
      </c>
      <c r="H3165" s="4" t="s">
        <v>2500</v>
      </c>
      <c r="I3165" s="24">
        <v>399.1</v>
      </c>
      <c r="J3165" s="24">
        <v>223.1</v>
      </c>
      <c r="K3165" s="24">
        <v>26.2</v>
      </c>
      <c r="L3165" s="24">
        <v>10</v>
      </c>
      <c r="M3165" s="24">
        <v>3</v>
      </c>
      <c r="O3165" s="24">
        <v>1</v>
      </c>
      <c r="P3165" s="24">
        <v>5</v>
      </c>
      <c r="Q3165" s="24">
        <v>1.1000000000000001</v>
      </c>
      <c r="R3165" s="24">
        <v>2.5</v>
      </c>
      <c r="S3165" s="24">
        <v>2.5</v>
      </c>
      <c r="T3165" s="24">
        <v>124.7</v>
      </c>
      <c r="X3165" s="24">
        <f t="shared" si="118"/>
        <v>399.09999999999997</v>
      </c>
      <c r="Y3165" s="8">
        <f t="shared" si="119"/>
        <v>0</v>
      </c>
      <c r="Z3165" s="4"/>
    </row>
    <row r="3166" spans="1:26" x14ac:dyDescent="0.25">
      <c r="A3166" s="34">
        <v>18</v>
      </c>
      <c r="B3166" s="31">
        <v>19</v>
      </c>
      <c r="C3166" s="4" t="s">
        <v>5780</v>
      </c>
      <c r="D3166" s="4" t="s">
        <v>5775</v>
      </c>
      <c r="E3166" s="4" t="s">
        <v>5749</v>
      </c>
      <c r="F3166" s="4" t="s">
        <v>4986</v>
      </c>
      <c r="G3166" s="4" t="s">
        <v>5781</v>
      </c>
      <c r="H3166" s="4" t="s">
        <v>19</v>
      </c>
      <c r="I3166" s="24">
        <v>217.2</v>
      </c>
      <c r="J3166" s="24">
        <v>80</v>
      </c>
      <c r="K3166" s="24">
        <v>30.6</v>
      </c>
      <c r="L3166" s="24">
        <v>20</v>
      </c>
      <c r="M3166" s="24">
        <v>3</v>
      </c>
      <c r="O3166" s="24">
        <v>1</v>
      </c>
      <c r="Q3166" s="24">
        <v>6</v>
      </c>
      <c r="R3166" s="24">
        <v>1.5</v>
      </c>
      <c r="S3166" s="24">
        <v>1.5</v>
      </c>
      <c r="T3166" s="24">
        <v>73.599999999999994</v>
      </c>
      <c r="X3166" s="24">
        <f t="shared" si="118"/>
        <v>217.2</v>
      </c>
      <c r="Y3166" s="8">
        <f t="shared" si="119"/>
        <v>0</v>
      </c>
      <c r="Z3166" s="4"/>
    </row>
    <row r="3167" spans="1:26" x14ac:dyDescent="0.25">
      <c r="A3167" s="34">
        <v>69</v>
      </c>
      <c r="B3167" s="31">
        <v>70</v>
      </c>
      <c r="C3167" s="4" t="s">
        <v>5871</v>
      </c>
      <c r="D3167" s="4" t="s">
        <v>5869</v>
      </c>
      <c r="E3167" s="4" t="s">
        <v>5749</v>
      </c>
      <c r="F3167" s="4" t="s">
        <v>4986</v>
      </c>
      <c r="G3167" s="5" t="s">
        <v>5872</v>
      </c>
      <c r="H3167" s="4" t="s">
        <v>2658</v>
      </c>
      <c r="I3167" s="24">
        <v>124.4</v>
      </c>
      <c r="J3167" s="24">
        <v>102.4</v>
      </c>
      <c r="K3167" s="24">
        <v>14</v>
      </c>
      <c r="M3167" s="24">
        <v>1.4</v>
      </c>
      <c r="O3167" s="24">
        <v>1</v>
      </c>
      <c r="R3167" s="24">
        <v>2</v>
      </c>
      <c r="S3167" s="24">
        <v>3.6</v>
      </c>
      <c r="X3167" s="24">
        <f t="shared" si="118"/>
        <v>124.4</v>
      </c>
      <c r="Y3167" s="8">
        <f t="shared" si="119"/>
        <v>0</v>
      </c>
      <c r="Z3167" s="4"/>
    </row>
    <row r="3168" spans="1:26" x14ac:dyDescent="0.25">
      <c r="A3168" s="34">
        <v>44</v>
      </c>
      <c r="B3168" s="31">
        <v>45</v>
      </c>
      <c r="C3168" s="4" t="s">
        <v>2026</v>
      </c>
      <c r="D3168" s="4" t="s">
        <v>5827</v>
      </c>
      <c r="E3168" s="4" t="s">
        <v>5749</v>
      </c>
      <c r="F3168" s="4" t="s">
        <v>4986</v>
      </c>
      <c r="G3168" s="4" t="s">
        <v>5829</v>
      </c>
      <c r="H3168" s="4" t="s">
        <v>154</v>
      </c>
      <c r="I3168" s="24">
        <v>197</v>
      </c>
      <c r="J3168" s="24">
        <v>161.6</v>
      </c>
      <c r="K3168" s="24">
        <v>15</v>
      </c>
      <c r="O3168" s="24">
        <v>1.5</v>
      </c>
      <c r="R3168" s="24">
        <v>2.7</v>
      </c>
      <c r="S3168" s="24">
        <v>2.1</v>
      </c>
      <c r="T3168" s="24">
        <v>14.1</v>
      </c>
      <c r="X3168" s="24">
        <f t="shared" si="118"/>
        <v>196.99999999999997</v>
      </c>
      <c r="Y3168" s="8">
        <f t="shared" si="119"/>
        <v>0</v>
      </c>
      <c r="Z3168" s="4"/>
    </row>
    <row r="3169" spans="1:26" x14ac:dyDescent="0.25">
      <c r="A3169" s="34">
        <v>49</v>
      </c>
      <c r="B3169" s="31">
        <v>50</v>
      </c>
      <c r="C3169" s="4" t="s">
        <v>5836</v>
      </c>
      <c r="D3169" s="4" t="s">
        <v>5837</v>
      </c>
      <c r="E3169" s="4" t="s">
        <v>5749</v>
      </c>
      <c r="F3169" s="4" t="s">
        <v>4986</v>
      </c>
      <c r="G3169" s="4" t="s">
        <v>5838</v>
      </c>
      <c r="H3169" s="4" t="s">
        <v>13</v>
      </c>
      <c r="I3169" s="24">
        <v>254.1</v>
      </c>
      <c r="J3169" s="24">
        <v>115.7</v>
      </c>
      <c r="K3169" s="24">
        <v>45.9</v>
      </c>
      <c r="O3169" s="24">
        <v>1</v>
      </c>
      <c r="P3169" s="24">
        <v>89.5</v>
      </c>
      <c r="R3169" s="24">
        <v>1</v>
      </c>
      <c r="S3169" s="24">
        <v>1</v>
      </c>
      <c r="X3169" s="24">
        <f t="shared" si="118"/>
        <v>254.1</v>
      </c>
      <c r="Y3169" s="8">
        <f t="shared" si="119"/>
        <v>0</v>
      </c>
      <c r="Z3169" s="4"/>
    </row>
    <row r="3170" spans="1:26" x14ac:dyDescent="0.25">
      <c r="A3170" s="34">
        <v>42</v>
      </c>
      <c r="B3170" s="31">
        <v>43</v>
      </c>
      <c r="C3170" s="4" t="s">
        <v>5824</v>
      </c>
      <c r="D3170" s="4" t="s">
        <v>5822</v>
      </c>
      <c r="E3170" s="4" t="s">
        <v>5749</v>
      </c>
      <c r="F3170" s="4" t="s">
        <v>4986</v>
      </c>
      <c r="G3170" s="4" t="s">
        <v>5825</v>
      </c>
      <c r="H3170" s="4" t="s">
        <v>869</v>
      </c>
      <c r="I3170" s="24">
        <v>67</v>
      </c>
      <c r="J3170" s="24">
        <v>34.200000000000003</v>
      </c>
      <c r="O3170" s="24">
        <v>2</v>
      </c>
      <c r="P3170" s="24">
        <v>13</v>
      </c>
      <c r="R3170" s="24">
        <v>2</v>
      </c>
      <c r="S3170" s="24">
        <v>3</v>
      </c>
      <c r="T3170" s="24">
        <v>12.8</v>
      </c>
      <c r="X3170" s="24">
        <f t="shared" si="118"/>
        <v>67</v>
      </c>
      <c r="Y3170" s="8">
        <f t="shared" si="119"/>
        <v>0</v>
      </c>
      <c r="Z3170" s="4"/>
    </row>
    <row r="3171" spans="1:26" x14ac:dyDescent="0.25">
      <c r="A3171" s="34">
        <v>66</v>
      </c>
      <c r="B3171" s="31">
        <v>67</v>
      </c>
      <c r="C3171" s="4" t="s">
        <v>5864</v>
      </c>
      <c r="D3171" s="4" t="s">
        <v>5661</v>
      </c>
      <c r="E3171" s="4" t="s">
        <v>5749</v>
      </c>
      <c r="F3171" s="4" t="s">
        <v>4986</v>
      </c>
      <c r="G3171" s="5" t="s">
        <v>5865</v>
      </c>
      <c r="H3171" s="4" t="s">
        <v>374</v>
      </c>
      <c r="I3171" s="24">
        <v>423.7</v>
      </c>
      <c r="J3171" s="24">
        <v>237.8</v>
      </c>
      <c r="K3171" s="24">
        <v>3.3</v>
      </c>
      <c r="M3171" s="24">
        <v>2.5</v>
      </c>
      <c r="N3171" s="24">
        <v>2.5</v>
      </c>
      <c r="O3171" s="24">
        <v>2</v>
      </c>
      <c r="P3171" s="24">
        <v>2</v>
      </c>
      <c r="Q3171" s="24">
        <v>2.2999999999999998</v>
      </c>
      <c r="R3171" s="24">
        <v>3</v>
      </c>
      <c r="S3171" s="24">
        <v>2</v>
      </c>
      <c r="T3171" s="24">
        <v>161.30000000000001</v>
      </c>
      <c r="U3171" s="24">
        <v>5</v>
      </c>
      <c r="X3171" s="24">
        <f t="shared" si="118"/>
        <v>423.70000000000005</v>
      </c>
      <c r="Y3171" s="8">
        <f t="shared" si="119"/>
        <v>0</v>
      </c>
      <c r="Z3171" s="4"/>
    </row>
    <row r="3172" spans="1:26" x14ac:dyDescent="0.25">
      <c r="A3172" s="34">
        <v>47</v>
      </c>
      <c r="B3172" s="31">
        <v>48</v>
      </c>
      <c r="C3172" s="4" t="s">
        <v>5831</v>
      </c>
      <c r="D3172" s="4" t="s">
        <v>5832</v>
      </c>
      <c r="E3172" s="4" t="s">
        <v>5749</v>
      </c>
      <c r="F3172" s="4" t="s">
        <v>4986</v>
      </c>
      <c r="G3172" s="4" t="s">
        <v>5833</v>
      </c>
      <c r="H3172" s="4" t="s">
        <v>5834</v>
      </c>
      <c r="I3172" s="24">
        <v>160.69999999999999</v>
      </c>
      <c r="J3172" s="24">
        <v>125.7</v>
      </c>
      <c r="K3172" s="24">
        <v>5.8</v>
      </c>
      <c r="L3172" s="24">
        <v>2.1</v>
      </c>
      <c r="M3172" s="24">
        <v>4.2</v>
      </c>
      <c r="N3172" s="24">
        <v>2.4</v>
      </c>
      <c r="O3172" s="24">
        <v>1.3</v>
      </c>
      <c r="R3172" s="24">
        <v>4.7</v>
      </c>
      <c r="S3172" s="24">
        <v>2</v>
      </c>
      <c r="T3172" s="24">
        <v>12.5</v>
      </c>
      <c r="X3172" s="24">
        <f t="shared" si="118"/>
        <v>160.69999999999999</v>
      </c>
      <c r="Y3172" s="8">
        <f t="shared" si="119"/>
        <v>0</v>
      </c>
      <c r="Z3172" s="4"/>
    </row>
    <row r="3173" spans="1:26" x14ac:dyDescent="0.25">
      <c r="A3173" s="34">
        <v>2</v>
      </c>
      <c r="B3173" s="31">
        <v>2</v>
      </c>
      <c r="C3173" s="4" t="s">
        <v>5750</v>
      </c>
      <c r="D3173" s="4" t="s">
        <v>5748</v>
      </c>
      <c r="E3173" s="4" t="s">
        <v>5749</v>
      </c>
      <c r="F3173" s="4" t="s">
        <v>4986</v>
      </c>
      <c r="G3173" s="4" t="s">
        <v>15280</v>
      </c>
      <c r="H3173" s="4" t="s">
        <v>3762</v>
      </c>
      <c r="I3173" s="24">
        <v>259.3</v>
      </c>
      <c r="J3173" s="24">
        <v>236.2</v>
      </c>
      <c r="K3173" s="24">
        <v>13</v>
      </c>
      <c r="M3173" s="24">
        <v>1.3</v>
      </c>
      <c r="O3173" s="24">
        <v>1.8</v>
      </c>
      <c r="P3173" s="24">
        <v>5.8</v>
      </c>
      <c r="R3173" s="24">
        <v>0.7</v>
      </c>
      <c r="S3173" s="24">
        <v>0.5</v>
      </c>
      <c r="X3173" s="24">
        <f t="shared" si="118"/>
        <v>259.3</v>
      </c>
      <c r="Y3173" s="8">
        <f t="shared" si="119"/>
        <v>0</v>
      </c>
      <c r="Z3173" s="4"/>
    </row>
    <row r="3174" spans="1:26" x14ac:dyDescent="0.25">
      <c r="A3174" s="34">
        <v>4</v>
      </c>
      <c r="B3174" s="31">
        <v>4</v>
      </c>
      <c r="C3174" s="4" t="s">
        <v>5255</v>
      </c>
      <c r="D3174" s="4" t="s">
        <v>5748</v>
      </c>
      <c r="E3174" s="4" t="s">
        <v>5749</v>
      </c>
      <c r="F3174" s="4" t="s">
        <v>4986</v>
      </c>
      <c r="G3174" s="4" t="s">
        <v>15280</v>
      </c>
      <c r="H3174" s="4" t="s">
        <v>3762</v>
      </c>
      <c r="I3174" s="24">
        <v>276</v>
      </c>
      <c r="J3174" s="24">
        <v>74</v>
      </c>
      <c r="K3174" s="24">
        <v>15</v>
      </c>
      <c r="O3174" s="24">
        <v>1</v>
      </c>
      <c r="R3174" s="24">
        <v>1.5</v>
      </c>
      <c r="S3174" s="24">
        <v>1.5</v>
      </c>
      <c r="T3174" s="24">
        <v>183</v>
      </c>
      <c r="X3174" s="24">
        <f t="shared" si="118"/>
        <v>276</v>
      </c>
      <c r="Y3174" s="8">
        <f t="shared" si="119"/>
        <v>0</v>
      </c>
      <c r="Z3174" s="4"/>
    </row>
    <row r="3175" spans="1:26" x14ac:dyDescent="0.25">
      <c r="A3175" s="34">
        <v>70</v>
      </c>
      <c r="B3175" s="31">
        <v>71</v>
      </c>
      <c r="C3175" s="4" t="s">
        <v>5873</v>
      </c>
      <c r="D3175" s="4" t="s">
        <v>5869</v>
      </c>
      <c r="E3175" s="4" t="s">
        <v>5749</v>
      </c>
      <c r="F3175" s="4" t="s">
        <v>4986</v>
      </c>
      <c r="G3175" s="5" t="s">
        <v>5874</v>
      </c>
      <c r="H3175" s="4" t="s">
        <v>485</v>
      </c>
      <c r="I3175" s="24">
        <v>93.7</v>
      </c>
      <c r="J3175" s="24">
        <v>51.7</v>
      </c>
      <c r="K3175" s="24">
        <v>16.399999999999999</v>
      </c>
      <c r="N3175" s="24">
        <v>1</v>
      </c>
      <c r="O3175" s="24">
        <v>1</v>
      </c>
      <c r="P3175" s="24">
        <v>10</v>
      </c>
      <c r="R3175" s="24">
        <v>4</v>
      </c>
      <c r="S3175" s="24">
        <v>4.5999999999999996</v>
      </c>
      <c r="T3175" s="24">
        <v>5</v>
      </c>
      <c r="X3175" s="24">
        <f t="shared" ref="X3175:X3238" si="120">SUM(J3175:W3175)</f>
        <v>93.699999999999989</v>
      </c>
      <c r="Y3175" s="8">
        <f t="shared" ref="Y3175:Y3238" si="121">I3175-X3175</f>
        <v>0</v>
      </c>
      <c r="Z3175" s="4"/>
    </row>
    <row r="3176" spans="1:26" x14ac:dyDescent="0.25">
      <c r="A3176" s="34">
        <v>72</v>
      </c>
      <c r="B3176" s="31">
        <v>73</v>
      </c>
      <c r="C3176" s="4" t="s">
        <v>5869</v>
      </c>
      <c r="D3176" s="4" t="s">
        <v>5869</v>
      </c>
      <c r="E3176" s="4" t="s">
        <v>5749</v>
      </c>
      <c r="F3176" s="4" t="s">
        <v>4986</v>
      </c>
      <c r="G3176" s="5" t="s">
        <v>5877</v>
      </c>
      <c r="H3176" s="4" t="s">
        <v>176</v>
      </c>
      <c r="I3176" s="24">
        <v>111.5</v>
      </c>
      <c r="J3176" s="24">
        <v>104.9</v>
      </c>
      <c r="K3176" s="24">
        <v>2.6</v>
      </c>
      <c r="M3176" s="24">
        <v>0.5</v>
      </c>
      <c r="N3176" s="24">
        <v>0.5</v>
      </c>
      <c r="R3176" s="24">
        <v>3</v>
      </c>
      <c r="X3176" s="24">
        <f t="shared" si="120"/>
        <v>111.5</v>
      </c>
      <c r="Y3176" s="8">
        <f t="shared" si="121"/>
        <v>0</v>
      </c>
      <c r="Z3176" s="4"/>
    </row>
    <row r="3177" spans="1:26" ht="30" x14ac:dyDescent="0.25">
      <c r="A3177" s="34">
        <v>3</v>
      </c>
      <c r="B3177" s="31">
        <v>3</v>
      </c>
      <c r="C3177" s="4" t="s">
        <v>5751</v>
      </c>
      <c r="D3177" s="4" t="s">
        <v>5748</v>
      </c>
      <c r="E3177" s="4" t="s">
        <v>5749</v>
      </c>
      <c r="F3177" s="4" t="s">
        <v>4986</v>
      </c>
      <c r="G3177" s="4" t="s">
        <v>1768</v>
      </c>
      <c r="H3177" s="5" t="s">
        <v>5752</v>
      </c>
      <c r="I3177" s="24">
        <v>214.8</v>
      </c>
      <c r="J3177" s="24">
        <v>181.5</v>
      </c>
      <c r="K3177" s="24">
        <v>15.9</v>
      </c>
      <c r="M3177" s="24">
        <v>2.5</v>
      </c>
      <c r="O3177" s="24">
        <v>4.3</v>
      </c>
      <c r="P3177" s="24">
        <v>1</v>
      </c>
      <c r="Q3177" s="24">
        <v>4.5</v>
      </c>
      <c r="T3177" s="24">
        <v>2.6</v>
      </c>
      <c r="U3177" s="24">
        <v>2.5</v>
      </c>
      <c r="X3177" s="24">
        <f t="shared" si="120"/>
        <v>214.8</v>
      </c>
      <c r="Y3177" s="8">
        <f t="shared" si="121"/>
        <v>0</v>
      </c>
      <c r="Z3177" s="4"/>
    </row>
    <row r="3178" spans="1:26" x14ac:dyDescent="0.25">
      <c r="A3178" s="34">
        <v>34</v>
      </c>
      <c r="B3178" s="31">
        <v>35</v>
      </c>
      <c r="C3178" s="4" t="s">
        <v>5809</v>
      </c>
      <c r="D3178" s="4" t="s">
        <v>5805</v>
      </c>
      <c r="E3178" s="4" t="s">
        <v>5749</v>
      </c>
      <c r="F3178" s="4" t="s">
        <v>4986</v>
      </c>
      <c r="G3178" s="4" t="s">
        <v>1768</v>
      </c>
      <c r="H3178" s="4" t="s">
        <v>441</v>
      </c>
      <c r="I3178" s="24">
        <v>202.9</v>
      </c>
      <c r="J3178" s="24">
        <v>53.5</v>
      </c>
      <c r="L3178" s="24">
        <v>5</v>
      </c>
      <c r="O3178" s="24">
        <v>1.5</v>
      </c>
      <c r="R3178" s="24">
        <v>1</v>
      </c>
      <c r="S3178" s="24">
        <v>1</v>
      </c>
      <c r="T3178" s="24">
        <v>140.9</v>
      </c>
      <c r="X3178" s="24">
        <f t="shared" si="120"/>
        <v>202.9</v>
      </c>
      <c r="Y3178" s="8">
        <f t="shared" si="121"/>
        <v>0</v>
      </c>
      <c r="Z3178" s="4"/>
    </row>
    <row r="3179" spans="1:26" x14ac:dyDescent="0.25">
      <c r="A3179" s="34">
        <v>29</v>
      </c>
      <c r="B3179" s="31">
        <v>30</v>
      </c>
      <c r="C3179" s="4" t="s">
        <v>5796</v>
      </c>
      <c r="D3179" s="4" t="s">
        <v>5786</v>
      </c>
      <c r="E3179" s="4" t="s">
        <v>5749</v>
      </c>
      <c r="F3179" s="4" t="s">
        <v>4986</v>
      </c>
      <c r="G3179" s="4" t="s">
        <v>5797</v>
      </c>
      <c r="H3179" s="4" t="s">
        <v>154</v>
      </c>
      <c r="I3179" s="24">
        <v>171.7</v>
      </c>
      <c r="J3179" s="24">
        <v>106.8</v>
      </c>
      <c r="K3179" s="24">
        <v>14.5</v>
      </c>
      <c r="M3179" s="24">
        <v>1.8</v>
      </c>
      <c r="N3179" s="24">
        <v>1</v>
      </c>
      <c r="O3179" s="24">
        <v>1.2</v>
      </c>
      <c r="P3179" s="24">
        <v>7.5</v>
      </c>
      <c r="R3179" s="24">
        <v>4</v>
      </c>
      <c r="T3179" s="24">
        <v>34.9</v>
      </c>
      <c r="X3179" s="24">
        <f t="shared" si="120"/>
        <v>171.70000000000002</v>
      </c>
      <c r="Y3179" s="8">
        <f t="shared" si="121"/>
        <v>0</v>
      </c>
      <c r="Z3179" s="4"/>
    </row>
    <row r="3180" spans="1:26" x14ac:dyDescent="0.25">
      <c r="A3180" s="34">
        <v>38</v>
      </c>
      <c r="B3180" s="31">
        <v>39</v>
      </c>
      <c r="C3180" s="4" t="s">
        <v>5816</v>
      </c>
      <c r="D3180" s="4" t="s">
        <v>5814</v>
      </c>
      <c r="E3180" s="4" t="s">
        <v>5749</v>
      </c>
      <c r="F3180" s="4" t="s">
        <v>4986</v>
      </c>
      <c r="G3180" s="4" t="s">
        <v>5817</v>
      </c>
      <c r="H3180" s="4" t="s">
        <v>13</v>
      </c>
      <c r="I3180" s="24">
        <v>553.20000000000005</v>
      </c>
      <c r="J3180" s="24">
        <v>292</v>
      </c>
      <c r="K3180" s="24">
        <v>50</v>
      </c>
      <c r="L3180" s="24">
        <v>12</v>
      </c>
      <c r="M3180" s="24">
        <v>1</v>
      </c>
      <c r="O3180" s="24">
        <v>1.5</v>
      </c>
      <c r="R3180" s="24">
        <v>10</v>
      </c>
      <c r="S3180" s="24">
        <v>5.6</v>
      </c>
      <c r="T3180" s="24">
        <v>181.1</v>
      </c>
      <c r="X3180" s="24">
        <f t="shared" si="120"/>
        <v>553.20000000000005</v>
      </c>
      <c r="Y3180" s="8">
        <f t="shared" si="121"/>
        <v>0</v>
      </c>
      <c r="Z3180" s="4"/>
    </row>
    <row r="3181" spans="1:26" x14ac:dyDescent="0.25">
      <c r="A3181" s="34">
        <v>5</v>
      </c>
      <c r="B3181" s="31">
        <v>5</v>
      </c>
      <c r="C3181" s="4" t="s">
        <v>5753</v>
      </c>
      <c r="D3181" s="4" t="s">
        <v>1978</v>
      </c>
      <c r="E3181" s="4" t="s">
        <v>5749</v>
      </c>
      <c r="F3181" s="4" t="s">
        <v>4986</v>
      </c>
      <c r="G3181" s="4" t="s">
        <v>5754</v>
      </c>
      <c r="H3181" s="4" t="s">
        <v>358</v>
      </c>
      <c r="I3181" s="24">
        <v>433.5</v>
      </c>
      <c r="J3181" s="24">
        <v>246.4</v>
      </c>
      <c r="K3181" s="24">
        <v>76.5</v>
      </c>
      <c r="M3181" s="24">
        <v>3</v>
      </c>
      <c r="N3181" s="24">
        <v>2.8</v>
      </c>
      <c r="O3181" s="24">
        <v>5</v>
      </c>
      <c r="Q3181" s="24">
        <v>0.4</v>
      </c>
      <c r="R3181" s="24">
        <v>7.5</v>
      </c>
      <c r="S3181" s="24">
        <v>4</v>
      </c>
      <c r="T3181" s="24">
        <v>83.9</v>
      </c>
      <c r="U3181" s="24">
        <v>4</v>
      </c>
      <c r="X3181" s="24">
        <f t="shared" si="120"/>
        <v>433.5</v>
      </c>
      <c r="Y3181" s="8">
        <f t="shared" si="121"/>
        <v>0</v>
      </c>
      <c r="Z3181" s="4"/>
    </row>
    <row r="3182" spans="1:26" x14ac:dyDescent="0.25">
      <c r="A3182" s="34">
        <v>7</v>
      </c>
      <c r="B3182" s="31">
        <v>7</v>
      </c>
      <c r="C3182" s="4" t="s">
        <v>5756</v>
      </c>
      <c r="D3182" s="4" t="s">
        <v>1978</v>
      </c>
      <c r="E3182" s="4" t="s">
        <v>5749</v>
      </c>
      <c r="F3182" s="4" t="s">
        <v>4986</v>
      </c>
      <c r="G3182" s="4" t="s">
        <v>5754</v>
      </c>
      <c r="H3182" s="4" t="s">
        <v>213</v>
      </c>
      <c r="I3182" s="24">
        <v>386.3</v>
      </c>
      <c r="J3182" s="24">
        <v>226.4</v>
      </c>
      <c r="K3182" s="24">
        <v>59</v>
      </c>
      <c r="M3182" s="24">
        <v>1.5</v>
      </c>
      <c r="N3182" s="24">
        <v>1.5</v>
      </c>
      <c r="O3182" s="24">
        <v>1.2</v>
      </c>
      <c r="Q3182" s="24">
        <v>0.1</v>
      </c>
      <c r="R3182" s="24">
        <v>6.7</v>
      </c>
      <c r="S3182" s="24">
        <v>5</v>
      </c>
      <c r="T3182" s="24">
        <v>83.9</v>
      </c>
      <c r="U3182" s="24">
        <v>1</v>
      </c>
      <c r="X3182" s="24">
        <f t="shared" si="120"/>
        <v>386.29999999999995</v>
      </c>
      <c r="Y3182" s="8">
        <f t="shared" si="121"/>
        <v>0</v>
      </c>
      <c r="Z3182" s="4"/>
    </row>
    <row r="3183" spans="1:26" x14ac:dyDescent="0.25">
      <c r="A3183" s="34">
        <v>43</v>
      </c>
      <c r="B3183" s="31">
        <v>44</v>
      </c>
      <c r="C3183" s="4" t="s">
        <v>5826</v>
      </c>
      <c r="D3183" s="4" t="s">
        <v>5827</v>
      </c>
      <c r="E3183" s="4" t="s">
        <v>5749</v>
      </c>
      <c r="F3183" s="4" t="s">
        <v>4986</v>
      </c>
      <c r="G3183" s="4" t="s">
        <v>5828</v>
      </c>
      <c r="H3183" s="4" t="s">
        <v>13</v>
      </c>
      <c r="I3183" s="24">
        <v>97.4</v>
      </c>
      <c r="J3183" s="24">
        <v>78.8</v>
      </c>
      <c r="K3183" s="24">
        <v>3.9</v>
      </c>
      <c r="L3183" s="24">
        <v>7.2</v>
      </c>
      <c r="M3183" s="24">
        <v>1.9</v>
      </c>
      <c r="O3183" s="24">
        <v>1.8</v>
      </c>
      <c r="R3183" s="24">
        <v>2</v>
      </c>
      <c r="S3183" s="24">
        <v>1.8</v>
      </c>
      <c r="X3183" s="24">
        <f t="shared" si="120"/>
        <v>97.4</v>
      </c>
      <c r="Y3183" s="8">
        <f t="shared" si="121"/>
        <v>0</v>
      </c>
      <c r="Z3183" s="4"/>
    </row>
    <row r="3184" spans="1:26" x14ac:dyDescent="0.25">
      <c r="A3184" s="34">
        <v>71</v>
      </c>
      <c r="B3184" s="31">
        <v>72</v>
      </c>
      <c r="C3184" s="4" t="s">
        <v>5875</v>
      </c>
      <c r="D3184" s="4" t="s">
        <v>5869</v>
      </c>
      <c r="E3184" s="4" t="s">
        <v>5749</v>
      </c>
      <c r="F3184" s="4" t="s">
        <v>4986</v>
      </c>
      <c r="G3184" s="5" t="s">
        <v>5876</v>
      </c>
      <c r="H3184" s="4" t="s">
        <v>216</v>
      </c>
      <c r="I3184" s="24">
        <v>300</v>
      </c>
      <c r="J3184" s="24">
        <v>126.9</v>
      </c>
      <c r="K3184" s="24">
        <v>9.6999999999999993</v>
      </c>
      <c r="M3184" s="24">
        <v>1</v>
      </c>
      <c r="N3184" s="24">
        <v>1</v>
      </c>
      <c r="O3184" s="24">
        <v>1.3</v>
      </c>
      <c r="P3184" s="24">
        <v>1</v>
      </c>
      <c r="R3184" s="24">
        <v>4.5</v>
      </c>
      <c r="S3184" s="24">
        <v>3</v>
      </c>
      <c r="T3184" s="24">
        <v>150.6</v>
      </c>
      <c r="U3184" s="24">
        <v>1</v>
      </c>
      <c r="X3184" s="24">
        <f t="shared" si="120"/>
        <v>300</v>
      </c>
      <c r="Y3184" s="8">
        <f t="shared" si="121"/>
        <v>0</v>
      </c>
      <c r="Z3184" s="4"/>
    </row>
    <row r="3185" spans="1:26" x14ac:dyDescent="0.25">
      <c r="A3185" s="34">
        <v>14</v>
      </c>
      <c r="B3185" s="31">
        <v>14</v>
      </c>
      <c r="C3185" s="4" t="s">
        <v>5773</v>
      </c>
      <c r="D3185" s="4" t="s">
        <v>5764</v>
      </c>
      <c r="E3185" s="4" t="s">
        <v>5749</v>
      </c>
      <c r="F3185" s="4" t="s">
        <v>4986</v>
      </c>
      <c r="G3185" s="4" t="s">
        <v>45</v>
      </c>
      <c r="H3185" s="4"/>
      <c r="I3185" s="24">
        <v>86.7</v>
      </c>
      <c r="J3185" s="24">
        <v>56.6</v>
      </c>
      <c r="K3185" s="24">
        <v>10</v>
      </c>
      <c r="L3185" s="24">
        <v>5</v>
      </c>
      <c r="M3185" s="24">
        <v>2.6</v>
      </c>
      <c r="N3185" s="24">
        <v>2.5</v>
      </c>
      <c r="O3185" s="24">
        <v>1</v>
      </c>
      <c r="Q3185" s="24">
        <v>2.5</v>
      </c>
      <c r="R3185" s="24">
        <v>3.5</v>
      </c>
      <c r="S3185" s="24">
        <v>3</v>
      </c>
      <c r="X3185" s="24">
        <f t="shared" si="120"/>
        <v>86.699999999999989</v>
      </c>
      <c r="Y3185" s="8">
        <f t="shared" si="121"/>
        <v>0</v>
      </c>
      <c r="Z3185" s="4"/>
    </row>
    <row r="3186" spans="1:26" x14ac:dyDescent="0.25">
      <c r="A3186" s="34">
        <v>40</v>
      </c>
      <c r="B3186" s="31">
        <v>41</v>
      </c>
      <c r="C3186" s="4" t="s">
        <v>5820</v>
      </c>
      <c r="D3186" s="4" t="s">
        <v>5821</v>
      </c>
      <c r="E3186" s="4" t="s">
        <v>5749</v>
      </c>
      <c r="F3186" s="4" t="s">
        <v>4986</v>
      </c>
      <c r="G3186" s="4" t="s">
        <v>45</v>
      </c>
      <c r="H3186" s="4"/>
      <c r="I3186" s="24">
        <v>82.2</v>
      </c>
      <c r="J3186" s="24">
        <v>66.2</v>
      </c>
      <c r="L3186" s="24">
        <v>11</v>
      </c>
      <c r="O3186" s="24">
        <v>1</v>
      </c>
      <c r="R3186" s="24">
        <v>3</v>
      </c>
      <c r="S3186" s="24">
        <v>1</v>
      </c>
      <c r="X3186" s="24">
        <f t="shared" si="120"/>
        <v>82.2</v>
      </c>
      <c r="Y3186" s="8">
        <f t="shared" si="121"/>
        <v>0</v>
      </c>
      <c r="Z3186" s="4"/>
    </row>
    <row r="3187" spans="1:26" x14ac:dyDescent="0.25">
      <c r="A3187" s="34">
        <v>74</v>
      </c>
      <c r="B3187" s="31">
        <v>75</v>
      </c>
      <c r="C3187" s="4" t="s">
        <v>4265</v>
      </c>
      <c r="D3187" s="4" t="s">
        <v>5814</v>
      </c>
      <c r="E3187" s="4" t="s">
        <v>5749</v>
      </c>
      <c r="F3187" s="4" t="s">
        <v>4986</v>
      </c>
      <c r="G3187" s="5" t="s">
        <v>45</v>
      </c>
      <c r="H3187" s="4"/>
      <c r="I3187" s="24">
        <v>168.9</v>
      </c>
      <c r="J3187" s="24">
        <v>143.19999999999999</v>
      </c>
      <c r="K3187" s="24">
        <v>13</v>
      </c>
      <c r="L3187" s="24">
        <v>4.7</v>
      </c>
      <c r="M3187" s="24">
        <v>4</v>
      </c>
      <c r="O3187" s="24">
        <v>3</v>
      </c>
      <c r="P3187" s="24">
        <v>0.5</v>
      </c>
      <c r="R3187" s="24">
        <v>0.5</v>
      </c>
      <c r="X3187" s="24">
        <f t="shared" si="120"/>
        <v>168.89999999999998</v>
      </c>
      <c r="Y3187" s="8">
        <f t="shared" si="121"/>
        <v>0</v>
      </c>
      <c r="Z3187" s="4"/>
    </row>
    <row r="3188" spans="1:26" x14ac:dyDescent="0.25">
      <c r="A3188" s="34">
        <v>78</v>
      </c>
      <c r="B3188" s="31">
        <v>79</v>
      </c>
      <c r="C3188" s="4" t="s">
        <v>1978</v>
      </c>
      <c r="D3188" s="4" t="s">
        <v>1978</v>
      </c>
      <c r="E3188" s="4" t="s">
        <v>5749</v>
      </c>
      <c r="F3188" s="4" t="s">
        <v>4986</v>
      </c>
      <c r="G3188" s="4" t="s">
        <v>45</v>
      </c>
      <c r="H3188" s="4"/>
      <c r="I3188" s="24">
        <v>602.5</v>
      </c>
      <c r="J3188" s="24">
        <v>389.9</v>
      </c>
      <c r="K3188" s="24">
        <v>60.9</v>
      </c>
      <c r="L3188" s="24">
        <v>38.700000000000003</v>
      </c>
      <c r="N3188" s="24">
        <v>6.9</v>
      </c>
      <c r="O3188" s="24">
        <v>20.399999999999999</v>
      </c>
      <c r="P3188" s="24">
        <v>9.1999999999999993</v>
      </c>
      <c r="R3188" s="24">
        <v>38.9</v>
      </c>
      <c r="S3188" s="24">
        <v>30</v>
      </c>
      <c r="T3188" s="24">
        <v>7.6</v>
      </c>
      <c r="X3188" s="24">
        <f t="shared" si="120"/>
        <v>602.5</v>
      </c>
      <c r="Y3188" s="8">
        <f t="shared" si="121"/>
        <v>0</v>
      </c>
      <c r="Z3188" s="4"/>
    </row>
    <row r="3189" spans="1:26" x14ac:dyDescent="0.25">
      <c r="A3189" s="34">
        <v>32</v>
      </c>
      <c r="B3189" s="31">
        <v>33</v>
      </c>
      <c r="C3189" s="4" t="s">
        <v>5804</v>
      </c>
      <c r="D3189" s="4" t="s">
        <v>5805</v>
      </c>
      <c r="E3189" s="4" t="s">
        <v>5749</v>
      </c>
      <c r="F3189" s="4" t="s">
        <v>4986</v>
      </c>
      <c r="G3189" s="4" t="s">
        <v>5806</v>
      </c>
      <c r="H3189" s="4" t="s">
        <v>441</v>
      </c>
      <c r="I3189" s="24">
        <v>655.7</v>
      </c>
      <c r="J3189" s="24">
        <v>96</v>
      </c>
      <c r="K3189" s="24">
        <v>8</v>
      </c>
      <c r="L3189" s="24">
        <v>8</v>
      </c>
      <c r="M3189" s="24">
        <v>1.8</v>
      </c>
      <c r="O3189" s="24">
        <v>1.5</v>
      </c>
      <c r="P3189" s="24">
        <v>145.9</v>
      </c>
      <c r="S3189" s="24">
        <v>10.6</v>
      </c>
      <c r="T3189" s="24">
        <v>383.9</v>
      </c>
      <c r="X3189" s="24">
        <f t="shared" si="120"/>
        <v>655.7</v>
      </c>
      <c r="Y3189" s="8">
        <f t="shared" si="121"/>
        <v>0</v>
      </c>
      <c r="Z3189" s="4"/>
    </row>
    <row r="3190" spans="1:26" x14ac:dyDescent="0.25">
      <c r="A3190" s="34">
        <v>17</v>
      </c>
      <c r="B3190" s="31">
        <v>18</v>
      </c>
      <c r="C3190" s="4" t="s">
        <v>5779</v>
      </c>
      <c r="D3190" s="4" t="s">
        <v>5775</v>
      </c>
      <c r="E3190" s="4" t="s">
        <v>5749</v>
      </c>
      <c r="F3190" s="4" t="s">
        <v>4986</v>
      </c>
      <c r="G3190" s="4" t="s">
        <v>347</v>
      </c>
      <c r="H3190" s="4" t="s">
        <v>572</v>
      </c>
      <c r="I3190" s="24">
        <v>176.4</v>
      </c>
      <c r="J3190" s="24">
        <v>134</v>
      </c>
      <c r="K3190" s="24">
        <v>8</v>
      </c>
      <c r="L3190" s="24">
        <v>2</v>
      </c>
      <c r="M3190" s="24">
        <v>5</v>
      </c>
      <c r="O3190" s="24">
        <v>1.2</v>
      </c>
      <c r="Q3190" s="24">
        <v>2</v>
      </c>
      <c r="R3190" s="24">
        <v>1.5</v>
      </c>
      <c r="S3190" s="24">
        <v>1</v>
      </c>
      <c r="T3190" s="24">
        <v>21.7</v>
      </c>
      <c r="X3190" s="24">
        <f t="shared" si="120"/>
        <v>176.39999999999998</v>
      </c>
      <c r="Y3190" s="8">
        <f t="shared" si="121"/>
        <v>0</v>
      </c>
      <c r="Z3190" s="4"/>
    </row>
    <row r="3191" spans="1:26" x14ac:dyDescent="0.25">
      <c r="A3191" s="34">
        <v>39</v>
      </c>
      <c r="B3191" s="31">
        <v>40</v>
      </c>
      <c r="C3191" s="4" t="s">
        <v>5818</v>
      </c>
      <c r="D3191" s="4" t="s">
        <v>5814</v>
      </c>
      <c r="E3191" s="4" t="s">
        <v>5749</v>
      </c>
      <c r="F3191" s="4" t="s">
        <v>4986</v>
      </c>
      <c r="G3191" s="4" t="s">
        <v>5819</v>
      </c>
      <c r="H3191" s="4" t="s">
        <v>914</v>
      </c>
      <c r="I3191" s="24">
        <v>395.3</v>
      </c>
      <c r="J3191" s="24">
        <v>239.3</v>
      </c>
      <c r="K3191" s="24">
        <v>20</v>
      </c>
      <c r="M3191" s="24">
        <v>2</v>
      </c>
      <c r="N3191" s="24">
        <v>3</v>
      </c>
      <c r="O3191" s="24">
        <v>1.8</v>
      </c>
      <c r="R3191" s="24">
        <v>5.9</v>
      </c>
      <c r="S3191" s="24">
        <v>2.2000000000000002</v>
      </c>
      <c r="T3191" s="24">
        <v>121.1</v>
      </c>
      <c r="X3191" s="24">
        <f t="shared" si="120"/>
        <v>395.29999999999995</v>
      </c>
      <c r="Y3191" s="8">
        <f t="shared" si="121"/>
        <v>0</v>
      </c>
      <c r="Z3191" s="4"/>
    </row>
    <row r="3192" spans="1:26" x14ac:dyDescent="0.25">
      <c r="A3192" s="34">
        <v>51</v>
      </c>
      <c r="B3192" s="31">
        <v>52</v>
      </c>
      <c r="C3192" s="4" t="s">
        <v>5841</v>
      </c>
      <c r="D3192" s="4" t="s">
        <v>5837</v>
      </c>
      <c r="E3192" s="4" t="s">
        <v>5749</v>
      </c>
      <c r="F3192" s="4" t="s">
        <v>4986</v>
      </c>
      <c r="G3192" s="4" t="s">
        <v>5819</v>
      </c>
      <c r="H3192" s="4" t="s">
        <v>914</v>
      </c>
      <c r="I3192" s="24">
        <v>216.3</v>
      </c>
      <c r="J3192" s="24">
        <v>172.6</v>
      </c>
      <c r="M3192" s="24">
        <v>2</v>
      </c>
      <c r="N3192" s="24">
        <v>1</v>
      </c>
      <c r="O3192" s="24">
        <v>1.5</v>
      </c>
      <c r="R3192" s="24">
        <v>2.2000000000000002</v>
      </c>
      <c r="S3192" s="24">
        <v>2.2000000000000002</v>
      </c>
      <c r="T3192" s="24">
        <v>34.799999999999997</v>
      </c>
      <c r="X3192" s="24">
        <f t="shared" si="120"/>
        <v>216.29999999999995</v>
      </c>
      <c r="Y3192" s="8">
        <f t="shared" si="121"/>
        <v>0</v>
      </c>
      <c r="Z3192" s="4"/>
    </row>
    <row r="3193" spans="1:26" x14ac:dyDescent="0.25">
      <c r="A3193" s="34">
        <v>57</v>
      </c>
      <c r="B3193" s="31">
        <v>58</v>
      </c>
      <c r="C3193" s="4" t="s">
        <v>5850</v>
      </c>
      <c r="D3193" s="4" t="s">
        <v>5845</v>
      </c>
      <c r="E3193" s="4" t="s">
        <v>5749</v>
      </c>
      <c r="F3193" s="4" t="s">
        <v>4986</v>
      </c>
      <c r="G3193" s="4" t="s">
        <v>4408</v>
      </c>
      <c r="H3193" s="4"/>
      <c r="I3193" s="24">
        <v>231.1</v>
      </c>
      <c r="J3193" s="24">
        <v>102.6</v>
      </c>
      <c r="K3193" s="24">
        <v>15</v>
      </c>
      <c r="M3193" s="24">
        <v>3</v>
      </c>
      <c r="O3193" s="24">
        <v>10</v>
      </c>
      <c r="P3193" s="24">
        <v>6</v>
      </c>
      <c r="R3193" s="24">
        <v>7.5</v>
      </c>
      <c r="S3193" s="24">
        <v>7.5</v>
      </c>
      <c r="T3193" s="24">
        <v>79.5</v>
      </c>
      <c r="X3193" s="24">
        <f t="shared" si="120"/>
        <v>231.1</v>
      </c>
      <c r="Y3193" s="8">
        <f t="shared" si="121"/>
        <v>0</v>
      </c>
      <c r="Z3193" s="4"/>
    </row>
    <row r="3194" spans="1:26" x14ac:dyDescent="0.25">
      <c r="A3194" s="34">
        <v>58</v>
      </c>
      <c r="B3194" s="31">
        <v>59</v>
      </c>
      <c r="C3194" s="4" t="s">
        <v>5851</v>
      </c>
      <c r="D3194" s="4" t="s">
        <v>5845</v>
      </c>
      <c r="E3194" s="4" t="s">
        <v>5749</v>
      </c>
      <c r="F3194" s="4" t="s">
        <v>4986</v>
      </c>
      <c r="G3194" s="4" t="s">
        <v>4408</v>
      </c>
      <c r="H3194" s="4"/>
      <c r="I3194" s="24">
        <v>243.3</v>
      </c>
      <c r="J3194" s="24">
        <v>146.5</v>
      </c>
      <c r="K3194" s="24">
        <v>60.4</v>
      </c>
      <c r="O3194" s="24">
        <v>2</v>
      </c>
      <c r="P3194" s="24">
        <v>14.8</v>
      </c>
      <c r="R3194" s="24">
        <v>3.6</v>
      </c>
      <c r="S3194" s="24">
        <v>2</v>
      </c>
      <c r="T3194" s="24">
        <v>14</v>
      </c>
      <c r="X3194" s="24">
        <f t="shared" si="120"/>
        <v>243.3</v>
      </c>
      <c r="Y3194" s="8">
        <f t="shared" si="121"/>
        <v>0</v>
      </c>
      <c r="Z3194" s="4"/>
    </row>
    <row r="3195" spans="1:26" x14ac:dyDescent="0.25">
      <c r="A3195" s="34">
        <v>79</v>
      </c>
      <c r="B3195" s="31">
        <v>80</v>
      </c>
      <c r="C3195" s="4" t="s">
        <v>2603</v>
      </c>
      <c r="D3195" s="4" t="s">
        <v>4350</v>
      </c>
      <c r="E3195" s="4" t="s">
        <v>5749</v>
      </c>
      <c r="F3195" s="4" t="s">
        <v>4986</v>
      </c>
      <c r="G3195" s="5" t="s">
        <v>4408</v>
      </c>
      <c r="H3195" s="4"/>
      <c r="I3195" s="24">
        <v>101.5</v>
      </c>
      <c r="J3195" s="24">
        <v>101.5</v>
      </c>
      <c r="X3195" s="24">
        <f t="shared" si="120"/>
        <v>101.5</v>
      </c>
      <c r="Y3195" s="8">
        <f t="shared" si="121"/>
        <v>0</v>
      </c>
      <c r="Z3195" s="4"/>
    </row>
    <row r="3196" spans="1:26" x14ac:dyDescent="0.25">
      <c r="A3196" s="34">
        <v>46</v>
      </c>
      <c r="B3196" s="31">
        <v>47</v>
      </c>
      <c r="C3196" s="4" t="s">
        <v>5830</v>
      </c>
      <c r="D3196" s="4" t="s">
        <v>4350</v>
      </c>
      <c r="E3196" s="4" t="s">
        <v>5749</v>
      </c>
      <c r="F3196" s="4" t="s">
        <v>4986</v>
      </c>
      <c r="G3196" s="4" t="s">
        <v>2213</v>
      </c>
      <c r="H3196" s="4" t="s">
        <v>292</v>
      </c>
      <c r="I3196" s="24">
        <v>225.6</v>
      </c>
      <c r="J3196" s="24">
        <v>146.19999999999999</v>
      </c>
      <c r="K3196" s="24">
        <v>2.6</v>
      </c>
      <c r="L3196" s="24">
        <v>19.600000000000001</v>
      </c>
      <c r="M3196" s="24">
        <v>3.5</v>
      </c>
      <c r="N3196" s="24">
        <v>3.5</v>
      </c>
      <c r="O3196" s="24">
        <v>1</v>
      </c>
      <c r="R3196" s="24">
        <v>1.5</v>
      </c>
      <c r="T3196" s="24">
        <v>46.2</v>
      </c>
      <c r="U3196" s="24">
        <v>1.5</v>
      </c>
      <c r="X3196" s="24">
        <f t="shared" si="120"/>
        <v>225.59999999999997</v>
      </c>
      <c r="Y3196" s="8">
        <f t="shared" si="121"/>
        <v>0</v>
      </c>
      <c r="Z3196" s="4"/>
    </row>
    <row r="3197" spans="1:26" x14ac:dyDescent="0.25">
      <c r="A3197" s="34">
        <v>55</v>
      </c>
      <c r="B3197" s="31">
        <v>56</v>
      </c>
      <c r="C3197" s="4" t="s">
        <v>5848</v>
      </c>
      <c r="D3197" s="4" t="s">
        <v>5845</v>
      </c>
      <c r="E3197" s="4" t="s">
        <v>5749</v>
      </c>
      <c r="F3197" s="4" t="s">
        <v>4986</v>
      </c>
      <c r="G3197" s="4" t="s">
        <v>15281</v>
      </c>
      <c r="H3197" s="4" t="s">
        <v>39</v>
      </c>
      <c r="I3197" s="24">
        <v>72.3</v>
      </c>
      <c r="J3197" s="24">
        <v>48.1</v>
      </c>
      <c r="K3197" s="24">
        <v>12</v>
      </c>
      <c r="M3197" s="24">
        <v>2</v>
      </c>
      <c r="O3197" s="24">
        <v>2</v>
      </c>
      <c r="P3197" s="24">
        <v>0.7</v>
      </c>
      <c r="T3197" s="24">
        <v>7.5</v>
      </c>
      <c r="X3197" s="24">
        <f t="shared" si="120"/>
        <v>72.3</v>
      </c>
      <c r="Y3197" s="8">
        <f t="shared" si="121"/>
        <v>0</v>
      </c>
      <c r="Z3197" s="4"/>
    </row>
    <row r="3198" spans="1:26" x14ac:dyDescent="0.25">
      <c r="A3198" s="34">
        <v>23</v>
      </c>
      <c r="B3198" s="31">
        <v>24</v>
      </c>
      <c r="C3198" s="4" t="s">
        <v>5785</v>
      </c>
      <c r="D3198" s="4" t="s">
        <v>5786</v>
      </c>
      <c r="E3198" s="4" t="s">
        <v>5749</v>
      </c>
      <c r="F3198" s="4" t="s">
        <v>4986</v>
      </c>
      <c r="G3198" s="4" t="s">
        <v>5787</v>
      </c>
      <c r="H3198" s="4" t="s">
        <v>5788</v>
      </c>
      <c r="I3198" s="24">
        <v>228.4</v>
      </c>
      <c r="J3198" s="24">
        <v>152.69999999999999</v>
      </c>
      <c r="K3198" s="24">
        <v>10.5</v>
      </c>
      <c r="L3198" s="24">
        <v>2.5</v>
      </c>
      <c r="M3198" s="24">
        <v>1.5</v>
      </c>
      <c r="N3198" s="24">
        <v>1.5</v>
      </c>
      <c r="O3198" s="24">
        <v>1.5</v>
      </c>
      <c r="P3198" s="24">
        <v>8</v>
      </c>
      <c r="Q3198" s="24">
        <v>1</v>
      </c>
      <c r="R3198" s="24">
        <v>4</v>
      </c>
      <c r="S3198" s="24">
        <v>5.2</v>
      </c>
      <c r="T3198" s="24">
        <v>40</v>
      </c>
      <c r="X3198" s="24">
        <f t="shared" si="120"/>
        <v>228.39999999999998</v>
      </c>
      <c r="Y3198" s="8">
        <f t="shared" si="121"/>
        <v>0</v>
      </c>
      <c r="Z3198" s="4"/>
    </row>
    <row r="3199" spans="1:26" x14ac:dyDescent="0.25">
      <c r="A3199" s="34">
        <v>59</v>
      </c>
      <c r="B3199" s="31">
        <v>60</v>
      </c>
      <c r="C3199" s="4" t="s">
        <v>5852</v>
      </c>
      <c r="D3199" s="4" t="s">
        <v>5845</v>
      </c>
      <c r="E3199" s="4" t="s">
        <v>5749</v>
      </c>
      <c r="F3199" s="4" t="s">
        <v>4986</v>
      </c>
      <c r="G3199" s="4" t="s">
        <v>5853</v>
      </c>
      <c r="H3199" s="4"/>
      <c r="I3199" s="24">
        <v>196</v>
      </c>
      <c r="J3199" s="24">
        <v>189.4</v>
      </c>
      <c r="O3199" s="24">
        <v>1</v>
      </c>
      <c r="R3199" s="24">
        <v>3.1</v>
      </c>
      <c r="S3199" s="24">
        <v>2.5</v>
      </c>
      <c r="X3199" s="24">
        <f t="shared" si="120"/>
        <v>196</v>
      </c>
      <c r="Y3199" s="8">
        <f t="shared" si="121"/>
        <v>0</v>
      </c>
      <c r="Z3199" s="4"/>
    </row>
    <row r="3200" spans="1:26" x14ac:dyDescent="0.25">
      <c r="A3200" s="34">
        <v>9</v>
      </c>
      <c r="B3200" s="31">
        <v>9</v>
      </c>
      <c r="C3200" s="4" t="s">
        <v>5760</v>
      </c>
      <c r="D3200" s="4" t="s">
        <v>5758</v>
      </c>
      <c r="E3200" s="4" t="s">
        <v>5749</v>
      </c>
      <c r="F3200" s="4" t="s">
        <v>4986</v>
      </c>
      <c r="G3200" s="4" t="s">
        <v>5761</v>
      </c>
      <c r="H3200" s="4" t="s">
        <v>265</v>
      </c>
      <c r="I3200" s="24">
        <v>184.1</v>
      </c>
      <c r="J3200" s="24">
        <v>81.2</v>
      </c>
      <c r="K3200" s="24">
        <v>8</v>
      </c>
      <c r="M3200" s="24">
        <v>5</v>
      </c>
      <c r="N3200" s="24">
        <v>1.5</v>
      </c>
      <c r="O3200" s="24">
        <v>1.2</v>
      </c>
      <c r="Q3200" s="24">
        <v>1</v>
      </c>
      <c r="R3200" s="24">
        <v>2.2999999999999998</v>
      </c>
      <c r="S3200" s="24">
        <v>1.7</v>
      </c>
      <c r="T3200" s="24">
        <v>82.2</v>
      </c>
      <c r="X3200" s="24">
        <f t="shared" si="120"/>
        <v>184.10000000000002</v>
      </c>
      <c r="Y3200" s="8">
        <f t="shared" si="121"/>
        <v>0</v>
      </c>
      <c r="Z3200" s="4"/>
    </row>
    <row r="3201" spans="1:26" x14ac:dyDescent="0.25">
      <c r="A3201" s="34">
        <v>33</v>
      </c>
      <c r="B3201" s="31">
        <v>34</v>
      </c>
      <c r="C3201" s="4" t="s">
        <v>5807</v>
      </c>
      <c r="D3201" s="4" t="s">
        <v>5805</v>
      </c>
      <c r="E3201" s="4" t="s">
        <v>5749</v>
      </c>
      <c r="F3201" s="4" t="s">
        <v>4986</v>
      </c>
      <c r="G3201" s="4" t="s">
        <v>5808</v>
      </c>
      <c r="H3201" s="4" t="s">
        <v>10</v>
      </c>
      <c r="I3201" s="24">
        <v>1910.3</v>
      </c>
      <c r="J3201" s="24">
        <v>132.9</v>
      </c>
      <c r="K3201" s="24">
        <v>7</v>
      </c>
      <c r="M3201" s="24">
        <v>3.5</v>
      </c>
      <c r="N3201" s="24">
        <v>3.5</v>
      </c>
      <c r="O3201" s="24">
        <v>1.2</v>
      </c>
      <c r="R3201" s="24">
        <v>1.2</v>
      </c>
      <c r="S3201" s="24">
        <v>2</v>
      </c>
      <c r="T3201" s="24">
        <v>1759</v>
      </c>
      <c r="X3201" s="24">
        <f t="shared" si="120"/>
        <v>1910.3</v>
      </c>
      <c r="Y3201" s="8">
        <f t="shared" si="121"/>
        <v>0</v>
      </c>
      <c r="Z3201" s="4"/>
    </row>
    <row r="3202" spans="1:26" x14ac:dyDescent="0.25">
      <c r="A3202" s="34">
        <v>21</v>
      </c>
      <c r="B3202" s="31">
        <v>22</v>
      </c>
      <c r="C3202" s="4" t="s">
        <v>5783</v>
      </c>
      <c r="D3202" s="4" t="s">
        <v>5775</v>
      </c>
      <c r="E3202" s="4" t="s">
        <v>5749</v>
      </c>
      <c r="F3202" s="4" t="s">
        <v>4986</v>
      </c>
      <c r="G3202" s="4" t="s">
        <v>5034</v>
      </c>
      <c r="H3202" s="4" t="s">
        <v>13</v>
      </c>
      <c r="I3202" s="24">
        <v>380.9</v>
      </c>
      <c r="J3202" s="24">
        <v>123</v>
      </c>
      <c r="K3202" s="24">
        <v>40</v>
      </c>
      <c r="M3202" s="24">
        <v>4.5</v>
      </c>
      <c r="N3202" s="24">
        <v>2.5</v>
      </c>
      <c r="O3202" s="24">
        <v>1.5</v>
      </c>
      <c r="P3202" s="24">
        <v>7</v>
      </c>
      <c r="Q3202" s="24">
        <v>2.5</v>
      </c>
      <c r="R3202" s="24">
        <v>3.5</v>
      </c>
      <c r="S3202" s="24">
        <v>3.5</v>
      </c>
      <c r="T3202" s="24">
        <v>192.9</v>
      </c>
      <c r="X3202" s="24">
        <f t="shared" si="120"/>
        <v>380.9</v>
      </c>
      <c r="Y3202" s="8">
        <f t="shared" si="121"/>
        <v>0</v>
      </c>
      <c r="Z3202" s="4"/>
    </row>
    <row r="3203" spans="1:26" x14ac:dyDescent="0.25">
      <c r="A3203" s="34">
        <v>76</v>
      </c>
      <c r="B3203" s="31">
        <v>77</v>
      </c>
      <c r="C3203" s="4" t="s">
        <v>5882</v>
      </c>
      <c r="D3203" s="4" t="s">
        <v>5775</v>
      </c>
      <c r="E3203" s="4" t="s">
        <v>5749</v>
      </c>
      <c r="F3203" s="4" t="s">
        <v>4986</v>
      </c>
      <c r="G3203" s="5" t="s">
        <v>5034</v>
      </c>
      <c r="H3203" s="4" t="s">
        <v>377</v>
      </c>
      <c r="I3203" s="24">
        <v>297</v>
      </c>
      <c r="J3203" s="24">
        <v>162.5</v>
      </c>
      <c r="K3203" s="24">
        <v>8</v>
      </c>
      <c r="L3203" s="24">
        <v>4</v>
      </c>
      <c r="O3203" s="24">
        <v>3</v>
      </c>
      <c r="P3203" s="24">
        <v>9</v>
      </c>
      <c r="R3203" s="24">
        <v>2.5</v>
      </c>
      <c r="T3203" s="24">
        <v>108</v>
      </c>
      <c r="X3203" s="24">
        <f t="shared" si="120"/>
        <v>297</v>
      </c>
      <c r="Y3203" s="8">
        <f t="shared" si="121"/>
        <v>0</v>
      </c>
      <c r="Z3203" s="4"/>
    </row>
    <row r="3204" spans="1:26" x14ac:dyDescent="0.25">
      <c r="A3204" s="34">
        <v>36</v>
      </c>
      <c r="B3204" s="31">
        <v>37</v>
      </c>
      <c r="C3204" s="4" t="s">
        <v>5811</v>
      </c>
      <c r="D3204" s="4" t="s">
        <v>5805</v>
      </c>
      <c r="E3204" s="4" t="s">
        <v>5749</v>
      </c>
      <c r="F3204" s="4" t="s">
        <v>4986</v>
      </c>
      <c r="G3204" s="4" t="s">
        <v>5812</v>
      </c>
      <c r="H3204" s="4" t="s">
        <v>154</v>
      </c>
      <c r="I3204" s="24">
        <v>305.60000000000002</v>
      </c>
      <c r="J3204" s="24">
        <v>39</v>
      </c>
      <c r="K3204" s="24">
        <v>8</v>
      </c>
      <c r="L3204" s="24">
        <v>22.2</v>
      </c>
      <c r="M3204" s="24">
        <v>1</v>
      </c>
      <c r="N3204" s="24">
        <v>0.8</v>
      </c>
      <c r="O3204" s="24">
        <v>1</v>
      </c>
      <c r="P3204" s="24">
        <v>41</v>
      </c>
      <c r="R3204" s="24">
        <v>1</v>
      </c>
      <c r="S3204" s="24">
        <v>1</v>
      </c>
      <c r="T3204" s="24">
        <v>190.6</v>
      </c>
      <c r="X3204" s="24">
        <f t="shared" si="120"/>
        <v>305.60000000000002</v>
      </c>
      <c r="Y3204" s="8">
        <f t="shared" si="121"/>
        <v>0</v>
      </c>
      <c r="Z3204" s="4"/>
    </row>
    <row r="3205" spans="1:26" x14ac:dyDescent="0.25">
      <c r="A3205" s="34">
        <v>19</v>
      </c>
      <c r="B3205" s="31">
        <v>20</v>
      </c>
      <c r="C3205" s="4" t="s">
        <v>5782</v>
      </c>
      <c r="D3205" s="4" t="s">
        <v>5775</v>
      </c>
      <c r="E3205" s="4" t="s">
        <v>5749</v>
      </c>
      <c r="F3205" s="4" t="s">
        <v>4986</v>
      </c>
      <c r="G3205" s="4" t="s">
        <v>5346</v>
      </c>
      <c r="H3205" s="4" t="s">
        <v>198</v>
      </c>
      <c r="I3205" s="24">
        <v>169.4</v>
      </c>
      <c r="J3205" s="24">
        <v>100</v>
      </c>
      <c r="K3205" s="24">
        <v>13.5</v>
      </c>
      <c r="L3205" s="24">
        <v>5</v>
      </c>
      <c r="M3205" s="24">
        <v>2</v>
      </c>
      <c r="N3205" s="24">
        <v>1</v>
      </c>
      <c r="O3205" s="24">
        <v>1</v>
      </c>
      <c r="R3205" s="24">
        <v>5</v>
      </c>
      <c r="S3205" s="24">
        <v>2</v>
      </c>
      <c r="T3205" s="24">
        <v>39.9</v>
      </c>
      <c r="X3205" s="24">
        <f t="shared" si="120"/>
        <v>169.4</v>
      </c>
      <c r="Y3205" s="8">
        <f t="shared" si="121"/>
        <v>0</v>
      </c>
      <c r="Z3205" s="4"/>
    </row>
    <row r="3206" spans="1:26" x14ac:dyDescent="0.25">
      <c r="A3206" s="34">
        <v>67</v>
      </c>
      <c r="B3206" s="31">
        <v>68</v>
      </c>
      <c r="C3206" s="4" t="s">
        <v>5866</v>
      </c>
      <c r="D3206" s="4" t="s">
        <v>5867</v>
      </c>
      <c r="E3206" s="4" t="s">
        <v>5749</v>
      </c>
      <c r="F3206" s="4" t="s">
        <v>4986</v>
      </c>
      <c r="G3206" s="5" t="s">
        <v>5346</v>
      </c>
      <c r="H3206" s="4" t="s">
        <v>22</v>
      </c>
      <c r="I3206" s="24">
        <v>542</v>
      </c>
      <c r="J3206" s="24">
        <v>141.5</v>
      </c>
      <c r="K3206" s="24">
        <v>37</v>
      </c>
      <c r="M3206" s="24">
        <v>2</v>
      </c>
      <c r="N3206" s="24">
        <v>2</v>
      </c>
      <c r="O3206" s="24">
        <v>1</v>
      </c>
      <c r="T3206" s="24">
        <v>354.5</v>
      </c>
      <c r="U3206" s="24">
        <v>4</v>
      </c>
      <c r="X3206" s="24">
        <f t="shared" si="120"/>
        <v>542</v>
      </c>
      <c r="Y3206" s="8">
        <f t="shared" si="121"/>
        <v>0</v>
      </c>
      <c r="Z3206" s="4"/>
    </row>
    <row r="3207" spans="1:26" x14ac:dyDescent="0.25">
      <c r="A3207" s="34">
        <v>45</v>
      </c>
      <c r="B3207" s="31">
        <v>46</v>
      </c>
      <c r="C3207" s="4" t="s">
        <v>5827</v>
      </c>
      <c r="D3207" s="4" t="s">
        <v>5827</v>
      </c>
      <c r="E3207" s="4" t="s">
        <v>5749</v>
      </c>
      <c r="F3207" s="4" t="s">
        <v>4986</v>
      </c>
      <c r="G3207" s="4" t="s">
        <v>2284</v>
      </c>
      <c r="H3207" s="4" t="s">
        <v>39</v>
      </c>
      <c r="I3207" s="24">
        <v>258.8</v>
      </c>
      <c r="J3207" s="24">
        <v>178.7</v>
      </c>
      <c r="K3207" s="24">
        <v>17</v>
      </c>
      <c r="M3207" s="24">
        <v>0.5</v>
      </c>
      <c r="N3207" s="24">
        <v>0.5</v>
      </c>
      <c r="O3207" s="24">
        <v>1</v>
      </c>
      <c r="R3207" s="24">
        <v>4.3</v>
      </c>
      <c r="S3207" s="24">
        <v>4</v>
      </c>
      <c r="T3207" s="24">
        <v>52.8</v>
      </c>
      <c r="X3207" s="24">
        <f t="shared" si="120"/>
        <v>258.8</v>
      </c>
      <c r="Y3207" s="8">
        <f t="shared" si="121"/>
        <v>0</v>
      </c>
      <c r="Z3207" s="4"/>
    </row>
    <row r="3208" spans="1:26" x14ac:dyDescent="0.25">
      <c r="A3208" s="34">
        <v>48</v>
      </c>
      <c r="B3208" s="31">
        <v>49</v>
      </c>
      <c r="C3208" s="4" t="s">
        <v>5835</v>
      </c>
      <c r="D3208" s="4" t="s">
        <v>5832</v>
      </c>
      <c r="E3208" s="4" t="s">
        <v>5749</v>
      </c>
      <c r="F3208" s="4" t="s">
        <v>4986</v>
      </c>
      <c r="G3208" s="4" t="s">
        <v>1113</v>
      </c>
      <c r="H3208" s="4" t="s">
        <v>5168</v>
      </c>
      <c r="I3208" s="24">
        <v>131.5</v>
      </c>
      <c r="J3208" s="24">
        <v>76</v>
      </c>
      <c r="K3208" s="24">
        <v>10</v>
      </c>
      <c r="M3208" s="24">
        <v>2.6</v>
      </c>
      <c r="N3208" s="24">
        <v>2.5</v>
      </c>
      <c r="O3208" s="24">
        <v>1</v>
      </c>
      <c r="R3208" s="24">
        <v>2</v>
      </c>
      <c r="T3208" s="24">
        <v>37.4</v>
      </c>
      <c r="X3208" s="24">
        <f t="shared" si="120"/>
        <v>131.5</v>
      </c>
      <c r="Y3208" s="8">
        <f t="shared" si="121"/>
        <v>0</v>
      </c>
      <c r="Z3208" s="4"/>
    </row>
    <row r="3209" spans="1:26" x14ac:dyDescent="0.25">
      <c r="A3209" s="34">
        <v>64</v>
      </c>
      <c r="B3209" s="31">
        <v>65</v>
      </c>
      <c r="C3209" s="4" t="s">
        <v>5860</v>
      </c>
      <c r="D3209" s="4" t="s">
        <v>5661</v>
      </c>
      <c r="E3209" s="4" t="s">
        <v>5749</v>
      </c>
      <c r="F3209" s="4" t="s">
        <v>4986</v>
      </c>
      <c r="G3209" s="4" t="s">
        <v>5861</v>
      </c>
      <c r="H3209" s="4"/>
      <c r="I3209" s="24">
        <v>60.5</v>
      </c>
      <c r="J3209" s="24">
        <v>56.8</v>
      </c>
      <c r="M3209" s="24">
        <v>2</v>
      </c>
      <c r="O3209" s="24">
        <v>1</v>
      </c>
      <c r="P3209" s="24">
        <v>0.5</v>
      </c>
      <c r="R3209" s="24">
        <v>0.2</v>
      </c>
      <c r="X3209" s="24">
        <f t="shared" si="120"/>
        <v>60.5</v>
      </c>
      <c r="Y3209" s="8">
        <f t="shared" si="121"/>
        <v>0</v>
      </c>
      <c r="Z3209" s="4"/>
    </row>
    <row r="3210" spans="1:26" x14ac:dyDescent="0.25">
      <c r="A3210" s="34">
        <v>62</v>
      </c>
      <c r="B3210" s="31">
        <v>63</v>
      </c>
      <c r="C3210" s="4" t="s">
        <v>5857</v>
      </c>
      <c r="D3210" s="4" t="s">
        <v>5845</v>
      </c>
      <c r="E3210" s="4" t="s">
        <v>5749</v>
      </c>
      <c r="F3210" s="4" t="s">
        <v>4986</v>
      </c>
      <c r="G3210" s="4" t="s">
        <v>8689</v>
      </c>
      <c r="H3210" s="4"/>
      <c r="I3210" s="24">
        <v>473.3</v>
      </c>
      <c r="J3210" s="24">
        <v>350.1</v>
      </c>
      <c r="K3210" s="24">
        <v>65</v>
      </c>
      <c r="L3210" s="24">
        <v>8</v>
      </c>
      <c r="M3210" s="24">
        <v>2</v>
      </c>
      <c r="N3210" s="24">
        <v>2</v>
      </c>
      <c r="O3210" s="24">
        <v>2</v>
      </c>
      <c r="P3210" s="24">
        <v>3</v>
      </c>
      <c r="Q3210" s="24">
        <v>6</v>
      </c>
      <c r="R3210" s="24">
        <v>7.5</v>
      </c>
      <c r="T3210" s="24">
        <v>27.7</v>
      </c>
      <c r="X3210" s="24">
        <f t="shared" si="120"/>
        <v>473.3</v>
      </c>
      <c r="Y3210" s="8">
        <f t="shared" si="121"/>
        <v>0</v>
      </c>
      <c r="Z3210" s="4"/>
    </row>
    <row r="3211" spans="1:26" x14ac:dyDescent="0.25">
      <c r="A3211" s="34">
        <v>37</v>
      </c>
      <c r="B3211" s="31">
        <v>38</v>
      </c>
      <c r="C3211" s="4" t="s">
        <v>5813</v>
      </c>
      <c r="D3211" s="4" t="s">
        <v>5814</v>
      </c>
      <c r="E3211" s="4" t="s">
        <v>5749</v>
      </c>
      <c r="F3211" s="4" t="s">
        <v>4986</v>
      </c>
      <c r="G3211" s="4" t="s">
        <v>15282</v>
      </c>
      <c r="H3211" s="4" t="s">
        <v>5815</v>
      </c>
      <c r="I3211" s="24">
        <v>420</v>
      </c>
      <c r="J3211" s="24">
        <v>351.1</v>
      </c>
      <c r="K3211" s="24">
        <v>9</v>
      </c>
      <c r="L3211" s="24">
        <v>18</v>
      </c>
      <c r="M3211" s="24">
        <v>8</v>
      </c>
      <c r="N3211" s="24">
        <v>0.2</v>
      </c>
      <c r="O3211" s="24">
        <v>1.8</v>
      </c>
      <c r="P3211" s="24">
        <v>2</v>
      </c>
      <c r="R3211" s="24">
        <v>1</v>
      </c>
      <c r="S3211" s="24">
        <v>1</v>
      </c>
      <c r="T3211" s="24">
        <v>27.9</v>
      </c>
      <c r="X3211" s="24">
        <f t="shared" si="120"/>
        <v>420</v>
      </c>
      <c r="Y3211" s="8">
        <f t="shared" si="121"/>
        <v>0</v>
      </c>
      <c r="Z3211" s="4"/>
    </row>
    <row r="3212" spans="1:26" x14ac:dyDescent="0.25">
      <c r="A3212" s="34">
        <v>81</v>
      </c>
      <c r="B3212" s="31">
        <v>85</v>
      </c>
      <c r="C3212" s="4" t="s">
        <v>5886</v>
      </c>
      <c r="D3212" s="4" t="s">
        <v>5837</v>
      </c>
      <c r="E3212" s="4" t="s">
        <v>5749</v>
      </c>
      <c r="F3212" s="4" t="s">
        <v>4986</v>
      </c>
      <c r="G3212" s="5" t="s">
        <v>5887</v>
      </c>
      <c r="H3212" s="4" t="s">
        <v>321</v>
      </c>
      <c r="I3212" s="24">
        <v>53.6</v>
      </c>
      <c r="J3212" s="24">
        <v>28.9</v>
      </c>
      <c r="K3212" s="24">
        <v>4</v>
      </c>
      <c r="L3212" s="24">
        <v>18.7</v>
      </c>
      <c r="O3212" s="24">
        <v>0.5</v>
      </c>
      <c r="P3212" s="24">
        <v>0.3</v>
      </c>
      <c r="Q3212" s="24">
        <v>1.2</v>
      </c>
      <c r="X3212" s="24">
        <f t="shared" si="120"/>
        <v>53.599999999999994</v>
      </c>
      <c r="Y3212" s="8">
        <f t="shared" si="121"/>
        <v>0</v>
      </c>
      <c r="Z3212" s="4"/>
    </row>
    <row r="3213" spans="1:26" ht="30" x14ac:dyDescent="0.25">
      <c r="A3213" s="34">
        <v>63</v>
      </c>
      <c r="B3213" s="31">
        <v>64</v>
      </c>
      <c r="C3213" s="4" t="s">
        <v>5858</v>
      </c>
      <c r="D3213" s="4" t="s">
        <v>3027</v>
      </c>
      <c r="E3213" s="4" t="s">
        <v>5749</v>
      </c>
      <c r="F3213" s="4" t="s">
        <v>4986</v>
      </c>
      <c r="G3213" s="5" t="s">
        <v>5859</v>
      </c>
      <c r="H3213" s="4"/>
      <c r="I3213" s="24">
        <v>315.60000000000002</v>
      </c>
      <c r="J3213" s="24">
        <v>238.6</v>
      </c>
      <c r="K3213" s="24">
        <v>68</v>
      </c>
      <c r="M3213" s="24">
        <v>1</v>
      </c>
      <c r="N3213" s="24">
        <v>1</v>
      </c>
      <c r="O3213" s="24">
        <v>1.5</v>
      </c>
      <c r="P3213" s="24">
        <v>1.6</v>
      </c>
      <c r="R3213" s="24">
        <v>2</v>
      </c>
      <c r="S3213" s="24">
        <v>1.9</v>
      </c>
      <c r="X3213" s="24">
        <f t="shared" si="120"/>
        <v>315.60000000000002</v>
      </c>
      <c r="Y3213" s="8">
        <f t="shared" si="121"/>
        <v>0</v>
      </c>
      <c r="Z3213" s="4"/>
    </row>
    <row r="3214" spans="1:26" x14ac:dyDescent="0.25">
      <c r="A3214" s="34">
        <v>15</v>
      </c>
      <c r="B3214" s="31">
        <v>16</v>
      </c>
      <c r="C3214" s="4" t="s">
        <v>5774</v>
      </c>
      <c r="D3214" s="4" t="s">
        <v>5775</v>
      </c>
      <c r="E3214" s="4" t="s">
        <v>5749</v>
      </c>
      <c r="F3214" s="4" t="s">
        <v>4986</v>
      </c>
      <c r="G3214" s="4" t="s">
        <v>5776</v>
      </c>
      <c r="H3214" s="4" t="s">
        <v>154</v>
      </c>
      <c r="I3214" s="24">
        <v>513</v>
      </c>
      <c r="J3214" s="24">
        <v>256.5</v>
      </c>
      <c r="K3214" s="24">
        <v>33.9</v>
      </c>
      <c r="M3214" s="24">
        <v>1.5</v>
      </c>
      <c r="N3214" s="24">
        <v>1</v>
      </c>
      <c r="O3214" s="24">
        <v>1.5</v>
      </c>
      <c r="P3214" s="24">
        <v>29.5</v>
      </c>
      <c r="R3214" s="24">
        <v>5.5</v>
      </c>
      <c r="S3214" s="24">
        <v>4</v>
      </c>
      <c r="T3214" s="24">
        <v>179.6</v>
      </c>
      <c r="X3214" s="24">
        <f t="shared" si="120"/>
        <v>513</v>
      </c>
      <c r="Y3214" s="8">
        <f t="shared" si="121"/>
        <v>0</v>
      </c>
      <c r="Z3214" s="4"/>
    </row>
    <row r="3215" spans="1:26" x14ac:dyDescent="0.25">
      <c r="A3215" s="34">
        <v>77</v>
      </c>
      <c r="B3215" s="31">
        <v>78</v>
      </c>
      <c r="C3215" s="4" t="s">
        <v>5883</v>
      </c>
      <c r="D3215" s="4" t="s">
        <v>5799</v>
      </c>
      <c r="E3215" s="4" t="s">
        <v>5749</v>
      </c>
      <c r="F3215" s="4" t="s">
        <v>4986</v>
      </c>
      <c r="G3215" s="5" t="s">
        <v>5776</v>
      </c>
      <c r="H3215" s="4" t="s">
        <v>39</v>
      </c>
      <c r="I3215" s="24">
        <v>1484</v>
      </c>
      <c r="J3215" s="24">
        <v>244.4</v>
      </c>
      <c r="K3215" s="24">
        <v>44.6</v>
      </c>
      <c r="L3215" s="24">
        <v>5.6</v>
      </c>
      <c r="N3215" s="24">
        <v>2.6</v>
      </c>
      <c r="O3215" s="24">
        <v>7.6</v>
      </c>
      <c r="P3215" s="24">
        <v>47.8</v>
      </c>
      <c r="R3215" s="24">
        <v>15</v>
      </c>
      <c r="S3215" s="24">
        <v>24.4</v>
      </c>
      <c r="X3215" s="24">
        <f t="shared" si="120"/>
        <v>392.00000000000006</v>
      </c>
      <c r="Y3215" s="8">
        <f t="shared" si="121"/>
        <v>1092</v>
      </c>
      <c r="Z3215" s="4"/>
    </row>
    <row r="3216" spans="1:26" x14ac:dyDescent="0.25">
      <c r="A3216" s="34">
        <v>20</v>
      </c>
      <c r="B3216" s="31">
        <v>21</v>
      </c>
      <c r="C3216" s="4" t="s">
        <v>3262</v>
      </c>
      <c r="D3216" s="4" t="s">
        <v>5775</v>
      </c>
      <c r="E3216" s="4" t="s">
        <v>5749</v>
      </c>
      <c r="F3216" s="4" t="s">
        <v>4986</v>
      </c>
      <c r="G3216" s="4" t="s">
        <v>751</v>
      </c>
      <c r="H3216" s="4" t="s">
        <v>201</v>
      </c>
      <c r="I3216" s="24">
        <v>324.60000000000002</v>
      </c>
      <c r="J3216" s="24">
        <v>137.1</v>
      </c>
      <c r="K3216" s="24">
        <v>30</v>
      </c>
      <c r="M3216" s="24">
        <v>5</v>
      </c>
      <c r="O3216" s="24">
        <v>1.8</v>
      </c>
      <c r="P3216" s="24">
        <v>11.6</v>
      </c>
      <c r="Q3216" s="24">
        <v>1</v>
      </c>
      <c r="R3216" s="24">
        <v>8</v>
      </c>
      <c r="S3216" s="24">
        <v>7.4</v>
      </c>
      <c r="T3216" s="24">
        <v>122.7</v>
      </c>
      <c r="X3216" s="24">
        <f t="shared" si="120"/>
        <v>324.60000000000002</v>
      </c>
      <c r="Y3216" s="8">
        <f t="shared" si="121"/>
        <v>0</v>
      </c>
      <c r="Z3216" s="4"/>
    </row>
    <row r="3217" spans="1:26" x14ac:dyDescent="0.25">
      <c r="A3217" s="34">
        <v>22</v>
      </c>
      <c r="B3217" s="31">
        <v>23</v>
      </c>
      <c r="C3217" s="4" t="s">
        <v>5784</v>
      </c>
      <c r="D3217" s="4" t="s">
        <v>5775</v>
      </c>
      <c r="E3217" s="4" t="s">
        <v>5749</v>
      </c>
      <c r="F3217" s="4" t="s">
        <v>4986</v>
      </c>
      <c r="G3217" s="4" t="s">
        <v>751</v>
      </c>
      <c r="H3217" s="4" t="s">
        <v>3234</v>
      </c>
      <c r="I3217" s="24">
        <v>84.5</v>
      </c>
      <c r="J3217" s="24">
        <v>37</v>
      </c>
      <c r="K3217" s="24">
        <v>10</v>
      </c>
      <c r="L3217" s="24">
        <v>1.5</v>
      </c>
      <c r="M3217" s="24">
        <v>0.5</v>
      </c>
      <c r="N3217" s="24">
        <v>0.5</v>
      </c>
      <c r="O3217" s="24">
        <v>1</v>
      </c>
      <c r="P3217" s="24">
        <v>32</v>
      </c>
      <c r="R3217" s="24">
        <v>1</v>
      </c>
      <c r="S3217" s="24">
        <v>1</v>
      </c>
      <c r="X3217" s="24">
        <f t="shared" si="120"/>
        <v>84.5</v>
      </c>
      <c r="Y3217" s="8">
        <f t="shared" si="121"/>
        <v>0</v>
      </c>
      <c r="Z3217" s="11"/>
    </row>
    <row r="3218" spans="1:26" x14ac:dyDescent="0.25">
      <c r="A3218" s="34">
        <v>24</v>
      </c>
      <c r="B3218" s="31">
        <v>25</v>
      </c>
      <c r="C3218" s="4" t="s">
        <v>5789</v>
      </c>
      <c r="D3218" s="4" t="s">
        <v>5786</v>
      </c>
      <c r="E3218" s="4" t="s">
        <v>5749</v>
      </c>
      <c r="F3218" s="4" t="s">
        <v>4986</v>
      </c>
      <c r="G3218" s="4" t="s">
        <v>5790</v>
      </c>
      <c r="H3218" s="4" t="s">
        <v>5791</v>
      </c>
      <c r="I3218" s="24">
        <v>256.60000000000002</v>
      </c>
      <c r="J3218" s="24">
        <v>145</v>
      </c>
      <c r="K3218" s="24">
        <v>6</v>
      </c>
      <c r="M3218" s="24">
        <v>1.4</v>
      </c>
      <c r="N3218" s="24">
        <v>1.4</v>
      </c>
      <c r="O3218" s="24">
        <v>1.4</v>
      </c>
      <c r="P3218" s="24">
        <v>11</v>
      </c>
      <c r="R3218" s="24">
        <v>2</v>
      </c>
      <c r="S3218" s="24">
        <v>3</v>
      </c>
      <c r="T3218" s="24">
        <v>85.4</v>
      </c>
      <c r="X3218" s="24">
        <f t="shared" si="120"/>
        <v>256.60000000000002</v>
      </c>
      <c r="Y3218" s="8">
        <f t="shared" si="121"/>
        <v>0</v>
      </c>
      <c r="Z3218" s="4"/>
    </row>
    <row r="3219" spans="1:26" x14ac:dyDescent="0.25">
      <c r="A3219" s="34">
        <v>80</v>
      </c>
      <c r="B3219" s="31">
        <v>84</v>
      </c>
      <c r="C3219" s="4" t="s">
        <v>5884</v>
      </c>
      <c r="D3219" s="4" t="s">
        <v>5775</v>
      </c>
      <c r="E3219" s="4" t="s">
        <v>5749</v>
      </c>
      <c r="F3219" s="4" t="s">
        <v>4986</v>
      </c>
      <c r="G3219" s="5" t="s">
        <v>5885</v>
      </c>
      <c r="H3219" s="4" t="s">
        <v>245</v>
      </c>
      <c r="I3219" s="24">
        <v>69.8</v>
      </c>
      <c r="J3219" s="24">
        <v>59</v>
      </c>
      <c r="K3219" s="24">
        <v>3</v>
      </c>
      <c r="M3219" s="24">
        <v>0.3</v>
      </c>
      <c r="N3219" s="24">
        <v>0.2</v>
      </c>
      <c r="O3219" s="24">
        <v>2</v>
      </c>
      <c r="P3219" s="24">
        <v>1.9</v>
      </c>
      <c r="Q3219" s="24">
        <v>1.5</v>
      </c>
      <c r="R3219" s="24">
        <v>1</v>
      </c>
      <c r="S3219" s="24">
        <v>0.9</v>
      </c>
      <c r="X3219" s="24">
        <f t="shared" si="120"/>
        <v>69.800000000000011</v>
      </c>
      <c r="Y3219" s="8">
        <f t="shared" si="121"/>
        <v>0</v>
      </c>
      <c r="Z3219" s="4"/>
    </row>
    <row r="3220" spans="1:26" x14ac:dyDescent="0.25">
      <c r="A3220" s="34">
        <v>21</v>
      </c>
      <c r="B3220" s="31">
        <v>21</v>
      </c>
      <c r="C3220" s="4" t="s">
        <v>5924</v>
      </c>
      <c r="D3220" s="4" t="s">
        <v>5923</v>
      </c>
      <c r="E3220" s="4" t="s">
        <v>5890</v>
      </c>
      <c r="F3220" s="4" t="s">
        <v>4986</v>
      </c>
      <c r="G3220" s="4" t="s">
        <v>5925</v>
      </c>
      <c r="H3220" s="4"/>
      <c r="I3220" s="24">
        <v>468.2</v>
      </c>
      <c r="J3220" s="24">
        <v>210.7</v>
      </c>
      <c r="K3220" s="24">
        <v>61.9</v>
      </c>
      <c r="M3220" s="24">
        <v>4</v>
      </c>
      <c r="O3220" s="24">
        <v>9.1999999999999993</v>
      </c>
      <c r="P3220" s="24">
        <v>110.2</v>
      </c>
      <c r="R3220" s="24">
        <v>22.3</v>
      </c>
      <c r="T3220" s="24">
        <f>3+46.9</f>
        <v>49.9</v>
      </c>
      <c r="X3220" s="24">
        <f t="shared" si="120"/>
        <v>468.19999999999993</v>
      </c>
      <c r="Y3220" s="8">
        <f t="shared" si="121"/>
        <v>0</v>
      </c>
      <c r="Z3220" s="4"/>
    </row>
    <row r="3221" spans="1:26" x14ac:dyDescent="0.25">
      <c r="A3221" s="34">
        <v>47</v>
      </c>
      <c r="B3221" s="31">
        <v>50</v>
      </c>
      <c r="C3221" s="4" t="s">
        <v>5968</v>
      </c>
      <c r="D3221" s="4" t="s">
        <v>5960</v>
      </c>
      <c r="E3221" s="4" t="s">
        <v>5890</v>
      </c>
      <c r="F3221" s="4" t="s">
        <v>4986</v>
      </c>
      <c r="G3221" s="4" t="s">
        <v>5969</v>
      </c>
      <c r="H3221" s="4"/>
      <c r="I3221" s="24">
        <v>108.3</v>
      </c>
      <c r="J3221" s="24">
        <v>87.9</v>
      </c>
      <c r="K3221" s="24">
        <v>15.9</v>
      </c>
      <c r="N3221" s="24">
        <v>2</v>
      </c>
      <c r="O3221" s="24">
        <v>2</v>
      </c>
      <c r="R3221" s="24">
        <v>0.5</v>
      </c>
      <c r="X3221" s="24">
        <f t="shared" si="120"/>
        <v>108.30000000000001</v>
      </c>
      <c r="Y3221" s="8">
        <f t="shared" si="121"/>
        <v>0</v>
      </c>
      <c r="Z3221" s="4"/>
    </row>
    <row r="3222" spans="1:26" x14ac:dyDescent="0.25">
      <c r="A3222" s="34">
        <v>61</v>
      </c>
      <c r="B3222" s="31">
        <v>64</v>
      </c>
      <c r="C3222" s="4" t="s">
        <v>5986</v>
      </c>
      <c r="D3222" s="4" t="s">
        <v>5984</v>
      </c>
      <c r="E3222" s="4" t="s">
        <v>5890</v>
      </c>
      <c r="F3222" s="4" t="s">
        <v>4986</v>
      </c>
      <c r="G3222" s="4" t="s">
        <v>2701</v>
      </c>
      <c r="H3222" s="4"/>
      <c r="I3222" s="24">
        <v>529.70000000000005</v>
      </c>
      <c r="J3222" s="24">
        <v>349.8</v>
      </c>
      <c r="K3222" s="24">
        <v>8</v>
      </c>
      <c r="O3222" s="24">
        <v>16</v>
      </c>
      <c r="P3222" s="24">
        <v>38</v>
      </c>
      <c r="Q3222" s="24">
        <v>0.7</v>
      </c>
      <c r="R3222" s="24">
        <v>14.2</v>
      </c>
      <c r="T3222" s="24">
        <v>103</v>
      </c>
      <c r="X3222" s="24">
        <f t="shared" si="120"/>
        <v>529.70000000000005</v>
      </c>
      <c r="Y3222" s="8">
        <f t="shared" si="121"/>
        <v>0</v>
      </c>
      <c r="Z3222" s="4"/>
    </row>
    <row r="3223" spans="1:26" x14ac:dyDescent="0.25">
      <c r="A3223" s="34">
        <v>24</v>
      </c>
      <c r="B3223" s="31">
        <v>24</v>
      </c>
      <c r="C3223" s="4" t="s">
        <v>5930</v>
      </c>
      <c r="D3223" s="4" t="s">
        <v>5931</v>
      </c>
      <c r="E3223" s="4" t="s">
        <v>5890</v>
      </c>
      <c r="F3223" s="4" t="s">
        <v>4986</v>
      </c>
      <c r="G3223" s="4" t="s">
        <v>5932</v>
      </c>
      <c r="H3223" s="4"/>
      <c r="I3223" s="24">
        <v>296.7</v>
      </c>
      <c r="J3223" s="24">
        <v>126.7</v>
      </c>
      <c r="K3223" s="24">
        <v>59.1</v>
      </c>
      <c r="O3223" s="24">
        <v>3.9</v>
      </c>
      <c r="R3223" s="24">
        <v>11.2</v>
      </c>
      <c r="T3223" s="24">
        <v>95.8</v>
      </c>
      <c r="X3223" s="24">
        <f t="shared" si="120"/>
        <v>296.7</v>
      </c>
      <c r="Y3223" s="8">
        <f t="shared" si="121"/>
        <v>0</v>
      </c>
      <c r="Z3223" s="4"/>
    </row>
    <row r="3224" spans="1:26" x14ac:dyDescent="0.25">
      <c r="A3224" s="34">
        <v>65</v>
      </c>
      <c r="B3224" s="31">
        <v>68</v>
      </c>
      <c r="C3224" s="4" t="s">
        <v>5990</v>
      </c>
      <c r="D3224" s="4" t="s">
        <v>5904</v>
      </c>
      <c r="E3224" s="4" t="s">
        <v>5890</v>
      </c>
      <c r="F3224" s="4" t="s">
        <v>4986</v>
      </c>
      <c r="G3224" s="5" t="s">
        <v>5991</v>
      </c>
      <c r="H3224" s="4"/>
      <c r="I3224" s="24">
        <v>913.2</v>
      </c>
      <c r="J3224" s="24">
        <v>294.60000000000002</v>
      </c>
      <c r="K3224" s="24">
        <v>33.6</v>
      </c>
      <c r="L3224" s="24">
        <v>23.2</v>
      </c>
      <c r="M3224" s="24">
        <v>2.8</v>
      </c>
      <c r="P3224" s="24">
        <v>1</v>
      </c>
      <c r="Q3224" s="24">
        <v>16</v>
      </c>
      <c r="T3224" s="24">
        <v>542</v>
      </c>
      <c r="X3224" s="24">
        <f t="shared" si="120"/>
        <v>913.2</v>
      </c>
      <c r="Y3224" s="8">
        <f t="shared" si="121"/>
        <v>0</v>
      </c>
      <c r="Z3224" s="4"/>
    </row>
    <row r="3225" spans="1:26" x14ac:dyDescent="0.25">
      <c r="A3225" s="34">
        <v>12</v>
      </c>
      <c r="B3225" s="31">
        <v>12</v>
      </c>
      <c r="C3225" s="4" t="s">
        <v>5910</v>
      </c>
      <c r="D3225" s="4" t="s">
        <v>5910</v>
      </c>
      <c r="E3225" s="4" t="s">
        <v>5890</v>
      </c>
      <c r="F3225" s="4" t="s">
        <v>4986</v>
      </c>
      <c r="G3225" s="4" t="s">
        <v>5911</v>
      </c>
      <c r="H3225" s="4"/>
      <c r="I3225" s="24">
        <v>233.6</v>
      </c>
      <c r="J3225" s="24">
        <v>72.5</v>
      </c>
      <c r="K3225" s="24">
        <v>49.4</v>
      </c>
      <c r="M3225" s="24">
        <v>8.5</v>
      </c>
      <c r="O3225" s="24">
        <v>12</v>
      </c>
      <c r="R3225" s="24">
        <v>0.4</v>
      </c>
      <c r="T3225" s="24">
        <f>3.6+87.2</f>
        <v>90.8</v>
      </c>
      <c r="X3225" s="24">
        <f t="shared" si="120"/>
        <v>233.60000000000002</v>
      </c>
      <c r="Y3225" s="8">
        <f t="shared" si="121"/>
        <v>0</v>
      </c>
      <c r="Z3225" s="4"/>
    </row>
    <row r="3226" spans="1:26" x14ac:dyDescent="0.25">
      <c r="A3226" s="34">
        <v>72</v>
      </c>
      <c r="B3226" s="31">
        <v>75</v>
      </c>
      <c r="C3226" s="4" t="s">
        <v>3238</v>
      </c>
      <c r="D3226" s="4" t="s">
        <v>5960</v>
      </c>
      <c r="E3226" s="4" t="s">
        <v>5890</v>
      </c>
      <c r="F3226" s="4" t="s">
        <v>4986</v>
      </c>
      <c r="G3226" s="5" t="s">
        <v>6000</v>
      </c>
      <c r="H3226" s="4"/>
      <c r="I3226" s="24">
        <v>200.4</v>
      </c>
      <c r="J3226" s="24">
        <v>167.1</v>
      </c>
      <c r="K3226" s="24">
        <v>19.899999999999999</v>
      </c>
      <c r="L3226" s="24">
        <v>4.8</v>
      </c>
      <c r="Q3226" s="24">
        <v>3.7</v>
      </c>
      <c r="R3226" s="24">
        <v>4.9000000000000004</v>
      </c>
      <c r="X3226" s="24">
        <f t="shared" si="120"/>
        <v>200.4</v>
      </c>
      <c r="Y3226" s="8">
        <f t="shared" si="121"/>
        <v>0</v>
      </c>
      <c r="Z3226" s="4"/>
    </row>
    <row r="3227" spans="1:26" x14ac:dyDescent="0.25">
      <c r="A3227" s="34">
        <v>59</v>
      </c>
      <c r="B3227" s="31">
        <v>62</v>
      </c>
      <c r="C3227" s="4" t="s">
        <v>2611</v>
      </c>
      <c r="D3227" s="4" t="s">
        <v>5984</v>
      </c>
      <c r="E3227" s="4" t="s">
        <v>5890</v>
      </c>
      <c r="F3227" s="4" t="s">
        <v>4986</v>
      </c>
      <c r="G3227" s="4" t="s">
        <v>4301</v>
      </c>
      <c r="H3227" s="4"/>
      <c r="I3227" s="24">
        <v>123.8</v>
      </c>
      <c r="J3227" s="24">
        <v>105.9</v>
      </c>
      <c r="K3227" s="24">
        <v>14.9</v>
      </c>
      <c r="O3227" s="24">
        <v>1.7</v>
      </c>
      <c r="P3227" s="24">
        <v>0.5</v>
      </c>
      <c r="R3227" s="24">
        <v>0.8</v>
      </c>
      <c r="X3227" s="24">
        <f t="shared" si="120"/>
        <v>123.80000000000001</v>
      </c>
      <c r="Y3227" s="8">
        <f t="shared" si="121"/>
        <v>0</v>
      </c>
      <c r="Z3227" s="4"/>
    </row>
    <row r="3228" spans="1:26" x14ac:dyDescent="0.25">
      <c r="A3228" s="34">
        <v>78</v>
      </c>
      <c r="B3228" s="31">
        <v>84</v>
      </c>
      <c r="C3228" s="4" t="s">
        <v>6007</v>
      </c>
      <c r="D3228" s="4" t="s">
        <v>5919</v>
      </c>
      <c r="E3228" s="4" t="s">
        <v>5890</v>
      </c>
      <c r="F3228" s="4" t="s">
        <v>4986</v>
      </c>
      <c r="G3228" s="5" t="s">
        <v>6008</v>
      </c>
      <c r="H3228" s="4"/>
      <c r="I3228" s="24">
        <v>89</v>
      </c>
      <c r="J3228" s="24">
        <v>55.5</v>
      </c>
      <c r="Q3228" s="24">
        <v>33.5</v>
      </c>
      <c r="X3228" s="24">
        <f t="shared" si="120"/>
        <v>89</v>
      </c>
      <c r="Y3228" s="8">
        <f t="shared" si="121"/>
        <v>0</v>
      </c>
      <c r="Z3228" s="4"/>
    </row>
    <row r="3229" spans="1:26" x14ac:dyDescent="0.25">
      <c r="A3229" s="34">
        <v>51</v>
      </c>
      <c r="B3229" s="31">
        <v>54</v>
      </c>
      <c r="C3229" s="4" t="s">
        <v>5974</v>
      </c>
      <c r="D3229" s="4" t="s">
        <v>5931</v>
      </c>
      <c r="E3229" s="4" t="s">
        <v>5890</v>
      </c>
      <c r="F3229" s="4" t="s">
        <v>4986</v>
      </c>
      <c r="G3229" s="4" t="s">
        <v>1609</v>
      </c>
      <c r="H3229" s="4"/>
      <c r="I3229" s="24">
        <v>76.8</v>
      </c>
      <c r="J3229" s="24">
        <v>66.400000000000006</v>
      </c>
      <c r="M3229" s="24">
        <v>3</v>
      </c>
      <c r="O3229" s="24">
        <v>5</v>
      </c>
      <c r="R3229" s="24">
        <v>2.4</v>
      </c>
      <c r="X3229" s="24">
        <f t="shared" si="120"/>
        <v>76.800000000000011</v>
      </c>
      <c r="Y3229" s="8">
        <f t="shared" si="121"/>
        <v>0</v>
      </c>
      <c r="Z3229" s="4"/>
    </row>
    <row r="3230" spans="1:26" x14ac:dyDescent="0.25">
      <c r="A3230" s="34">
        <v>71</v>
      </c>
      <c r="B3230" s="31">
        <v>74</v>
      </c>
      <c r="C3230" s="4" t="s">
        <v>5998</v>
      </c>
      <c r="D3230" s="4" t="s">
        <v>5931</v>
      </c>
      <c r="E3230" s="4" t="s">
        <v>5890</v>
      </c>
      <c r="F3230" s="4" t="s">
        <v>4986</v>
      </c>
      <c r="G3230" s="5" t="s">
        <v>5999</v>
      </c>
      <c r="H3230" s="4"/>
      <c r="I3230" s="24">
        <v>875.2</v>
      </c>
      <c r="J3230" s="24">
        <v>302</v>
      </c>
      <c r="K3230" s="24">
        <v>25.7</v>
      </c>
      <c r="L3230" s="24">
        <v>50.7</v>
      </c>
      <c r="P3230" s="24">
        <v>10.8</v>
      </c>
      <c r="Q3230" s="24">
        <v>46.7</v>
      </c>
      <c r="T3230" s="24">
        <v>439.3</v>
      </c>
      <c r="X3230" s="24">
        <f t="shared" si="120"/>
        <v>875.2</v>
      </c>
      <c r="Y3230" s="8">
        <f t="shared" si="121"/>
        <v>0</v>
      </c>
      <c r="Z3230" s="4"/>
    </row>
    <row r="3231" spans="1:26" x14ac:dyDescent="0.25">
      <c r="A3231" s="34">
        <v>19</v>
      </c>
      <c r="B3231" s="31">
        <v>19</v>
      </c>
      <c r="C3231" s="4" t="s">
        <v>5368</v>
      </c>
      <c r="D3231" s="4" t="s">
        <v>2982</v>
      </c>
      <c r="E3231" s="4" t="s">
        <v>5890</v>
      </c>
      <c r="F3231" s="4" t="s">
        <v>4986</v>
      </c>
      <c r="G3231" s="4" t="s">
        <v>5921</v>
      </c>
      <c r="H3231" s="4"/>
      <c r="I3231" s="24">
        <v>284.5</v>
      </c>
      <c r="J3231" s="24">
        <v>114.6</v>
      </c>
      <c r="K3231" s="24">
        <v>84.5</v>
      </c>
      <c r="M3231" s="24">
        <v>2.4</v>
      </c>
      <c r="O3231" s="24">
        <v>2.4</v>
      </c>
      <c r="R3231" s="24">
        <v>6.3</v>
      </c>
      <c r="T3231" s="24">
        <v>74.3</v>
      </c>
      <c r="X3231" s="24">
        <f t="shared" si="120"/>
        <v>284.5</v>
      </c>
      <c r="Y3231" s="8">
        <f t="shared" si="121"/>
        <v>0</v>
      </c>
      <c r="Z3231" s="4"/>
    </row>
    <row r="3232" spans="1:26" x14ac:dyDescent="0.25">
      <c r="A3232" s="34">
        <v>44</v>
      </c>
      <c r="B3232" s="31">
        <v>47</v>
      </c>
      <c r="C3232" s="4" t="s">
        <v>5963</v>
      </c>
      <c r="D3232" s="4" t="s">
        <v>5960</v>
      </c>
      <c r="E3232" s="4" t="s">
        <v>5890</v>
      </c>
      <c r="F3232" s="4" t="s">
        <v>4986</v>
      </c>
      <c r="G3232" s="4" t="s">
        <v>5964</v>
      </c>
      <c r="H3232" s="4"/>
      <c r="I3232" s="24">
        <v>64</v>
      </c>
      <c r="J3232" s="24">
        <v>51.2</v>
      </c>
      <c r="K3232" s="24">
        <v>4.8</v>
      </c>
      <c r="M3232" s="24">
        <v>4</v>
      </c>
      <c r="O3232" s="24">
        <v>1.6</v>
      </c>
      <c r="P3232" s="24">
        <v>0.5</v>
      </c>
      <c r="R3232" s="24">
        <v>1.1000000000000001</v>
      </c>
      <c r="S3232" s="24">
        <v>0.8</v>
      </c>
      <c r="X3232" s="24">
        <f t="shared" si="120"/>
        <v>64</v>
      </c>
      <c r="Y3232" s="8">
        <f t="shared" si="121"/>
        <v>0</v>
      </c>
      <c r="Z3232" s="4"/>
    </row>
    <row r="3233" spans="1:26" x14ac:dyDescent="0.25">
      <c r="A3233" s="34">
        <v>74</v>
      </c>
      <c r="B3233" s="31">
        <v>79</v>
      </c>
      <c r="C3233" s="4" t="s">
        <v>6003</v>
      </c>
      <c r="D3233" s="4" t="s">
        <v>5232</v>
      </c>
      <c r="E3233" s="4" t="s">
        <v>5890</v>
      </c>
      <c r="F3233" s="4" t="s">
        <v>4986</v>
      </c>
      <c r="G3233" s="5" t="s">
        <v>6004</v>
      </c>
      <c r="H3233" s="4"/>
      <c r="I3233" s="24">
        <v>79.400000000000006</v>
      </c>
      <c r="J3233" s="24">
        <v>64.5</v>
      </c>
      <c r="M3233" s="24">
        <v>5.4</v>
      </c>
      <c r="O3233" s="24">
        <v>1.9</v>
      </c>
      <c r="P3233" s="24">
        <v>0.4</v>
      </c>
      <c r="Q3233" s="24">
        <v>3.8</v>
      </c>
      <c r="R3233" s="24">
        <v>2.4</v>
      </c>
      <c r="W3233" s="24">
        <v>1</v>
      </c>
      <c r="X3233" s="24">
        <f t="shared" si="120"/>
        <v>79.40000000000002</v>
      </c>
      <c r="Y3233" s="8">
        <f t="shared" si="121"/>
        <v>0</v>
      </c>
      <c r="Z3233" s="4"/>
    </row>
    <row r="3234" spans="1:26" x14ac:dyDescent="0.25">
      <c r="A3234" s="34">
        <v>9</v>
      </c>
      <c r="B3234" s="31">
        <v>9</v>
      </c>
      <c r="C3234" s="4" t="s">
        <v>5906</v>
      </c>
      <c r="D3234" s="4" t="s">
        <v>5904</v>
      </c>
      <c r="E3234" s="4" t="s">
        <v>5890</v>
      </c>
      <c r="F3234" s="4" t="s">
        <v>4986</v>
      </c>
      <c r="G3234" s="4" t="s">
        <v>5907</v>
      </c>
      <c r="H3234" s="4"/>
      <c r="I3234" s="24">
        <v>2275.1999999999998</v>
      </c>
      <c r="J3234" s="24">
        <v>567.4</v>
      </c>
      <c r="K3234" s="24">
        <v>205.3</v>
      </c>
      <c r="M3234" s="24">
        <v>3.1</v>
      </c>
      <c r="O3234" s="24">
        <v>65</v>
      </c>
      <c r="P3234" s="24">
        <v>54.5</v>
      </c>
      <c r="Q3234" s="24">
        <v>2.6</v>
      </c>
      <c r="R3234" s="24">
        <v>13.5</v>
      </c>
      <c r="S3234" s="24">
        <v>2.5</v>
      </c>
      <c r="T3234" s="24">
        <v>1251.2</v>
      </c>
      <c r="W3234" s="24">
        <v>110.1</v>
      </c>
      <c r="X3234" s="24">
        <f t="shared" si="120"/>
        <v>2275.2000000000003</v>
      </c>
      <c r="Y3234" s="8">
        <f t="shared" si="121"/>
        <v>0</v>
      </c>
      <c r="Z3234" s="4"/>
    </row>
    <row r="3235" spans="1:26" x14ac:dyDescent="0.25">
      <c r="A3235" s="34">
        <v>75</v>
      </c>
      <c r="B3235" s="31">
        <v>80</v>
      </c>
      <c r="C3235" s="4" t="s">
        <v>6005</v>
      </c>
      <c r="D3235" s="4" t="s">
        <v>5232</v>
      </c>
      <c r="E3235" s="4" t="s">
        <v>5890</v>
      </c>
      <c r="F3235" s="4" t="s">
        <v>4986</v>
      </c>
      <c r="G3235" s="5" t="s">
        <v>5560</v>
      </c>
      <c r="H3235" s="4" t="s">
        <v>728</v>
      </c>
      <c r="I3235" s="24">
        <v>151.19999999999999</v>
      </c>
      <c r="J3235" s="24">
        <v>24.5</v>
      </c>
      <c r="K3235" s="24">
        <v>2</v>
      </c>
      <c r="O3235" s="24">
        <v>1</v>
      </c>
      <c r="P3235" s="24">
        <v>2</v>
      </c>
      <c r="Q3235" s="24">
        <v>2</v>
      </c>
      <c r="T3235" s="24">
        <v>119.7</v>
      </c>
      <c r="X3235" s="24">
        <f t="shared" si="120"/>
        <v>151.19999999999999</v>
      </c>
      <c r="Y3235" s="8">
        <f t="shared" si="121"/>
        <v>0</v>
      </c>
      <c r="Z3235" s="4"/>
    </row>
    <row r="3236" spans="1:26" x14ac:dyDescent="0.25">
      <c r="A3236" s="34">
        <v>53</v>
      </c>
      <c r="B3236" s="31">
        <v>56</v>
      </c>
      <c r="C3236" s="4" t="s">
        <v>2766</v>
      </c>
      <c r="D3236" s="4" t="s">
        <v>5931</v>
      </c>
      <c r="E3236" s="4" t="s">
        <v>5890</v>
      </c>
      <c r="F3236" s="4" t="s">
        <v>4986</v>
      </c>
      <c r="G3236" s="4" t="s">
        <v>460</v>
      </c>
      <c r="H3236" s="4"/>
      <c r="I3236" s="24">
        <v>209.9</v>
      </c>
      <c r="J3236" s="24">
        <v>153</v>
      </c>
      <c r="O3236" s="24">
        <v>1</v>
      </c>
      <c r="Q3236" s="24">
        <v>1.4</v>
      </c>
      <c r="R3236" s="24">
        <v>2</v>
      </c>
      <c r="T3236" s="24">
        <v>52.5</v>
      </c>
      <c r="X3236" s="24">
        <f t="shared" si="120"/>
        <v>209.9</v>
      </c>
      <c r="Y3236" s="8">
        <f t="shared" si="121"/>
        <v>0</v>
      </c>
      <c r="Z3236" s="4"/>
    </row>
    <row r="3237" spans="1:26" x14ac:dyDescent="0.25">
      <c r="A3237" s="34">
        <v>45</v>
      </c>
      <c r="B3237" s="31">
        <v>48</v>
      </c>
      <c r="C3237" s="4" t="s">
        <v>5965</v>
      </c>
      <c r="D3237" s="4" t="s">
        <v>5960</v>
      </c>
      <c r="E3237" s="4" t="s">
        <v>5890</v>
      </c>
      <c r="F3237" s="4" t="s">
        <v>4986</v>
      </c>
      <c r="G3237" s="4" t="s">
        <v>5966</v>
      </c>
      <c r="H3237" s="4"/>
      <c r="I3237" s="24">
        <v>272</v>
      </c>
      <c r="J3237" s="24">
        <v>174.5</v>
      </c>
      <c r="K3237" s="24">
        <v>3.2</v>
      </c>
      <c r="N3237" s="24">
        <v>1.5</v>
      </c>
      <c r="O3237" s="24">
        <v>7.9</v>
      </c>
      <c r="R3237" s="24">
        <v>3.6</v>
      </c>
      <c r="T3237" s="24">
        <v>81.3</v>
      </c>
      <c r="X3237" s="24">
        <f t="shared" si="120"/>
        <v>272</v>
      </c>
      <c r="Y3237" s="8">
        <f t="shared" si="121"/>
        <v>0</v>
      </c>
      <c r="Z3237" s="4"/>
    </row>
    <row r="3238" spans="1:26" x14ac:dyDescent="0.25">
      <c r="A3238" s="34">
        <v>18</v>
      </c>
      <c r="B3238" s="31">
        <v>18</v>
      </c>
      <c r="C3238" s="4" t="s">
        <v>542</v>
      </c>
      <c r="D3238" s="4" t="s">
        <v>2982</v>
      </c>
      <c r="E3238" s="4" t="s">
        <v>5890</v>
      </c>
      <c r="F3238" s="4" t="s">
        <v>4986</v>
      </c>
      <c r="G3238" s="4" t="s">
        <v>229</v>
      </c>
      <c r="H3238" s="4"/>
      <c r="I3238" s="24">
        <v>137.4</v>
      </c>
      <c r="J3238" s="24">
        <v>58.4</v>
      </c>
      <c r="K3238" s="24">
        <v>26.9</v>
      </c>
      <c r="M3238" s="24">
        <v>1.4</v>
      </c>
      <c r="O3238" s="24">
        <v>1.5</v>
      </c>
      <c r="P3238" s="24">
        <v>33.6</v>
      </c>
      <c r="R3238" s="24">
        <v>9.1</v>
      </c>
      <c r="T3238" s="24">
        <v>6.5</v>
      </c>
      <c r="X3238" s="24">
        <f t="shared" si="120"/>
        <v>137.4</v>
      </c>
      <c r="Y3238" s="8">
        <f t="shared" si="121"/>
        <v>0</v>
      </c>
      <c r="Z3238" s="4"/>
    </row>
    <row r="3239" spans="1:26" x14ac:dyDescent="0.25">
      <c r="A3239" s="34">
        <v>34</v>
      </c>
      <c r="B3239" s="31">
        <v>34</v>
      </c>
      <c r="C3239" s="4" t="s">
        <v>5943</v>
      </c>
      <c r="D3239" s="4" t="s">
        <v>5939</v>
      </c>
      <c r="E3239" s="4" t="s">
        <v>5890</v>
      </c>
      <c r="F3239" s="4" t="s">
        <v>4986</v>
      </c>
      <c r="G3239" s="4" t="s">
        <v>5944</v>
      </c>
      <c r="H3239" s="4"/>
      <c r="I3239" s="24">
        <v>436</v>
      </c>
      <c r="J3239" s="24">
        <v>203.8</v>
      </c>
      <c r="K3239" s="24">
        <v>50.9</v>
      </c>
      <c r="O3239" s="24">
        <v>2</v>
      </c>
      <c r="P3239" s="24">
        <v>17.7</v>
      </c>
      <c r="Q3239" s="24">
        <v>1.8</v>
      </c>
      <c r="R3239" s="24">
        <v>6.7</v>
      </c>
      <c r="T3239" s="24">
        <v>153.1</v>
      </c>
      <c r="X3239" s="24">
        <f t="shared" ref="X3239:X3302" si="122">SUM(J3239:W3239)</f>
        <v>436</v>
      </c>
      <c r="Y3239" s="8">
        <f t="shared" ref="Y3239:Y3302" si="123">I3239-X3239</f>
        <v>0</v>
      </c>
      <c r="Z3239" s="4"/>
    </row>
    <row r="3240" spans="1:26" x14ac:dyDescent="0.25">
      <c r="A3240" s="34">
        <v>14</v>
      </c>
      <c r="B3240" s="31">
        <v>14</v>
      </c>
      <c r="C3240" s="4" t="s">
        <v>5914</v>
      </c>
      <c r="D3240" s="4" t="s">
        <v>5915</v>
      </c>
      <c r="E3240" s="4" t="s">
        <v>5890</v>
      </c>
      <c r="F3240" s="4" t="s">
        <v>4986</v>
      </c>
      <c r="G3240" s="4" t="s">
        <v>5771</v>
      </c>
      <c r="H3240" s="4"/>
      <c r="I3240" s="24">
        <v>369.7</v>
      </c>
      <c r="J3240" s="24">
        <v>41.6</v>
      </c>
      <c r="K3240" s="24">
        <v>27.6</v>
      </c>
      <c r="O3240" s="24">
        <v>2.5</v>
      </c>
      <c r="P3240" s="24">
        <v>92.1</v>
      </c>
      <c r="R3240" s="24">
        <v>10.9</v>
      </c>
      <c r="T3240" s="24">
        <f>28.5+166.5</f>
        <v>195</v>
      </c>
      <c r="X3240" s="24">
        <f t="shared" si="122"/>
        <v>369.70000000000005</v>
      </c>
      <c r="Y3240" s="8">
        <f t="shared" si="123"/>
        <v>0</v>
      </c>
      <c r="Z3240" s="4"/>
    </row>
    <row r="3241" spans="1:26" x14ac:dyDescent="0.25">
      <c r="A3241" s="34">
        <v>2</v>
      </c>
      <c r="B3241" s="31">
        <v>2</v>
      </c>
      <c r="C3241" s="4" t="s">
        <v>5892</v>
      </c>
      <c r="D3241" s="4" t="s">
        <v>5889</v>
      </c>
      <c r="E3241" s="4" t="s">
        <v>5890</v>
      </c>
      <c r="F3241" s="4" t="s">
        <v>4986</v>
      </c>
      <c r="G3241" s="4" t="s">
        <v>5893</v>
      </c>
      <c r="H3241" s="4"/>
      <c r="I3241" s="24">
        <v>565.6</v>
      </c>
      <c r="J3241" s="24">
        <v>265.7</v>
      </c>
      <c r="K3241" s="24">
        <v>32.200000000000003</v>
      </c>
      <c r="N3241" s="24">
        <v>2</v>
      </c>
      <c r="O3241" s="24">
        <v>2.1</v>
      </c>
      <c r="P3241" s="24">
        <v>10</v>
      </c>
      <c r="R3241" s="24">
        <v>5.0999999999999996</v>
      </c>
      <c r="T3241" s="24">
        <v>243</v>
      </c>
      <c r="W3241" s="24">
        <v>5.5</v>
      </c>
      <c r="X3241" s="24">
        <f t="shared" si="122"/>
        <v>565.6</v>
      </c>
      <c r="Y3241" s="8">
        <f t="shared" si="123"/>
        <v>0</v>
      </c>
      <c r="Z3241" s="4"/>
    </row>
    <row r="3242" spans="1:26" x14ac:dyDescent="0.25">
      <c r="A3242" s="34">
        <v>46</v>
      </c>
      <c r="B3242" s="31">
        <v>49</v>
      </c>
      <c r="C3242" s="4" t="s">
        <v>5967</v>
      </c>
      <c r="D3242" s="4" t="s">
        <v>5960</v>
      </c>
      <c r="E3242" s="4" t="s">
        <v>5890</v>
      </c>
      <c r="F3242" s="4" t="s">
        <v>4986</v>
      </c>
      <c r="G3242" s="4" t="s">
        <v>5893</v>
      </c>
      <c r="H3242" s="4"/>
      <c r="I3242" s="24">
        <v>227.5</v>
      </c>
      <c r="J3242" s="24">
        <v>179.1</v>
      </c>
      <c r="K3242" s="24">
        <v>5.2</v>
      </c>
      <c r="L3242" s="24">
        <v>37.6</v>
      </c>
      <c r="M3242" s="24">
        <v>3</v>
      </c>
      <c r="O3242" s="24">
        <v>1</v>
      </c>
      <c r="R3242" s="24">
        <v>1.6</v>
      </c>
      <c r="X3242" s="24">
        <f t="shared" si="122"/>
        <v>227.49999999999997</v>
      </c>
      <c r="Y3242" s="8">
        <f t="shared" si="123"/>
        <v>0</v>
      </c>
      <c r="Z3242" s="4"/>
    </row>
    <row r="3243" spans="1:26" x14ac:dyDescent="0.25">
      <c r="A3243" s="34">
        <v>60</v>
      </c>
      <c r="B3243" s="31">
        <v>63</v>
      </c>
      <c r="C3243" s="4" t="s">
        <v>5985</v>
      </c>
      <c r="D3243" s="4" t="s">
        <v>5984</v>
      </c>
      <c r="E3243" s="4" t="s">
        <v>5890</v>
      </c>
      <c r="F3243" s="4" t="s">
        <v>4986</v>
      </c>
      <c r="G3243" s="4" t="s">
        <v>5313</v>
      </c>
      <c r="H3243" s="4"/>
      <c r="I3243" s="24">
        <v>289.2</v>
      </c>
      <c r="J3243" s="24">
        <v>231.5</v>
      </c>
      <c r="K3243" s="24">
        <v>17.8</v>
      </c>
      <c r="O3243" s="24">
        <v>4.2</v>
      </c>
      <c r="Q3243" s="24">
        <v>2.4</v>
      </c>
      <c r="R3243" s="24">
        <v>3.3</v>
      </c>
      <c r="T3243" s="24">
        <v>30</v>
      </c>
      <c r="X3243" s="24">
        <f t="shared" si="122"/>
        <v>289.2</v>
      </c>
      <c r="Y3243" s="8">
        <f t="shared" si="123"/>
        <v>0</v>
      </c>
      <c r="Z3243" s="4"/>
    </row>
    <row r="3244" spans="1:26" x14ac:dyDescent="0.25">
      <c r="A3244" s="34">
        <v>81</v>
      </c>
      <c r="B3244" s="31">
        <v>87</v>
      </c>
      <c r="C3244" s="4" t="s">
        <v>5716</v>
      </c>
      <c r="D3244" s="4" t="s">
        <v>5912</v>
      </c>
      <c r="E3244" s="4" t="s">
        <v>5890</v>
      </c>
      <c r="F3244" s="4" t="s">
        <v>4986</v>
      </c>
      <c r="G3244" s="5" t="s">
        <v>6013</v>
      </c>
      <c r="H3244" s="4"/>
      <c r="I3244" s="24">
        <v>97.8</v>
      </c>
      <c r="J3244" s="24">
        <v>37.299999999999997</v>
      </c>
      <c r="K3244" s="24">
        <v>26.5</v>
      </c>
      <c r="N3244" s="24">
        <v>0.4</v>
      </c>
      <c r="O3244" s="24">
        <v>0.1</v>
      </c>
      <c r="S3244" s="24">
        <v>0.9</v>
      </c>
      <c r="T3244" s="24">
        <v>32.6</v>
      </c>
      <c r="X3244" s="24">
        <f t="shared" si="122"/>
        <v>97.800000000000011</v>
      </c>
      <c r="Y3244" s="8">
        <f t="shared" si="123"/>
        <v>0</v>
      </c>
      <c r="Z3244" s="4"/>
    </row>
    <row r="3245" spans="1:26" x14ac:dyDescent="0.25">
      <c r="A3245" s="34">
        <v>15</v>
      </c>
      <c r="B3245" s="31">
        <v>15</v>
      </c>
      <c r="C3245" s="4" t="s">
        <v>5916</v>
      </c>
      <c r="D3245" s="4" t="s">
        <v>5915</v>
      </c>
      <c r="E3245" s="4" t="s">
        <v>5890</v>
      </c>
      <c r="F3245" s="4" t="s">
        <v>4986</v>
      </c>
      <c r="G3245" s="4" t="s">
        <v>5917</v>
      </c>
      <c r="H3245" s="4"/>
      <c r="I3245" s="24">
        <v>254.7</v>
      </c>
      <c r="J3245" s="24">
        <v>40.5</v>
      </c>
      <c r="K3245" s="24">
        <v>29.8</v>
      </c>
      <c r="M3245" s="24">
        <v>0.9</v>
      </c>
      <c r="O3245" s="24">
        <v>0.5</v>
      </c>
      <c r="R3245" s="24">
        <v>2</v>
      </c>
      <c r="T3245" s="24">
        <v>181</v>
      </c>
      <c r="X3245" s="24">
        <f t="shared" si="122"/>
        <v>254.7</v>
      </c>
      <c r="Y3245" s="8">
        <f t="shared" si="123"/>
        <v>0</v>
      </c>
      <c r="Z3245" s="11"/>
    </row>
    <row r="3246" spans="1:26" x14ac:dyDescent="0.25">
      <c r="A3246" s="34">
        <v>13</v>
      </c>
      <c r="B3246" s="31">
        <v>13</v>
      </c>
      <c r="C3246" s="4" t="s">
        <v>2517</v>
      </c>
      <c r="D3246" s="4" t="s">
        <v>5912</v>
      </c>
      <c r="E3246" s="4" t="s">
        <v>5890</v>
      </c>
      <c r="F3246" s="4" t="s">
        <v>4986</v>
      </c>
      <c r="G3246" s="4" t="s">
        <v>5913</v>
      </c>
      <c r="H3246" s="4"/>
      <c r="I3246" s="24">
        <v>246.8</v>
      </c>
      <c r="J3246" s="24">
        <v>215.1</v>
      </c>
      <c r="K3246" s="24">
        <v>14.3</v>
      </c>
      <c r="M3246" s="24">
        <v>1.9</v>
      </c>
      <c r="N3246" s="24">
        <v>8.8000000000000007</v>
      </c>
      <c r="O3246" s="24">
        <v>1</v>
      </c>
      <c r="P3246" s="24">
        <v>2.6</v>
      </c>
      <c r="R3246" s="24">
        <v>3.1</v>
      </c>
      <c r="X3246" s="24">
        <f t="shared" si="122"/>
        <v>246.8</v>
      </c>
      <c r="Y3246" s="8">
        <f t="shared" si="123"/>
        <v>0</v>
      </c>
      <c r="Z3246" s="4"/>
    </row>
    <row r="3247" spans="1:26" x14ac:dyDescent="0.25">
      <c r="A3247" s="34">
        <v>39</v>
      </c>
      <c r="B3247" s="31">
        <v>39</v>
      </c>
      <c r="C3247" s="4" t="s">
        <v>5953</v>
      </c>
      <c r="D3247" s="4" t="s">
        <v>5953</v>
      </c>
      <c r="E3247" s="4" t="s">
        <v>5890</v>
      </c>
      <c r="F3247" s="4" t="s">
        <v>4986</v>
      </c>
      <c r="G3247" s="4" t="s">
        <v>5954</v>
      </c>
      <c r="H3247" s="4"/>
      <c r="I3247" s="24">
        <v>1141.5</v>
      </c>
      <c r="J3247" s="24">
        <v>104.6</v>
      </c>
      <c r="K3247" s="24">
        <v>44.7</v>
      </c>
      <c r="M3247" s="24">
        <v>5.5</v>
      </c>
      <c r="O3247" s="24">
        <v>1.3</v>
      </c>
      <c r="P3247" s="24">
        <v>1.6</v>
      </c>
      <c r="R3247" s="24">
        <v>9.3000000000000007</v>
      </c>
      <c r="T3247" s="24">
        <v>974.5</v>
      </c>
      <c r="X3247" s="24">
        <f t="shared" si="122"/>
        <v>1141.5</v>
      </c>
      <c r="Y3247" s="8">
        <f t="shared" si="123"/>
        <v>0</v>
      </c>
      <c r="Z3247" s="4"/>
    </row>
    <row r="3248" spans="1:26" x14ac:dyDescent="0.25">
      <c r="A3248" s="34">
        <v>54</v>
      </c>
      <c r="B3248" s="31">
        <v>57</v>
      </c>
      <c r="C3248" s="4" t="s">
        <v>5977</v>
      </c>
      <c r="D3248" s="4" t="s">
        <v>5931</v>
      </c>
      <c r="E3248" s="4" t="s">
        <v>5890</v>
      </c>
      <c r="F3248" s="4" t="s">
        <v>4986</v>
      </c>
      <c r="G3248" s="4" t="s">
        <v>5978</v>
      </c>
      <c r="H3248" s="4"/>
      <c r="I3248" s="24">
        <v>116.2</v>
      </c>
      <c r="J3248" s="24">
        <v>85</v>
      </c>
      <c r="K3248" s="24">
        <v>12.5</v>
      </c>
      <c r="M3248" s="24">
        <v>5.2</v>
      </c>
      <c r="O3248" s="24">
        <v>2.1</v>
      </c>
      <c r="P3248" s="24">
        <v>2</v>
      </c>
      <c r="R3248" s="24">
        <v>4.0999999999999996</v>
      </c>
      <c r="S3248" s="24">
        <v>5.3</v>
      </c>
      <c r="X3248" s="24">
        <f t="shared" si="122"/>
        <v>116.19999999999999</v>
      </c>
      <c r="Y3248" s="8">
        <f t="shared" si="123"/>
        <v>0</v>
      </c>
      <c r="Z3248" s="4"/>
    </row>
    <row r="3249" spans="1:26" x14ac:dyDescent="0.25">
      <c r="A3249" s="34">
        <v>52</v>
      </c>
      <c r="B3249" s="31">
        <v>55</v>
      </c>
      <c r="C3249" s="4" t="s">
        <v>5975</v>
      </c>
      <c r="D3249" s="4" t="s">
        <v>5931</v>
      </c>
      <c r="E3249" s="4" t="s">
        <v>5890</v>
      </c>
      <c r="F3249" s="4" t="s">
        <v>4986</v>
      </c>
      <c r="G3249" s="4" t="s">
        <v>5976</v>
      </c>
      <c r="H3249" s="4"/>
      <c r="I3249" s="24">
        <v>65</v>
      </c>
      <c r="J3249" s="24">
        <v>44.7</v>
      </c>
      <c r="K3249" s="24">
        <v>6.1</v>
      </c>
      <c r="M3249" s="24">
        <v>2</v>
      </c>
      <c r="O3249" s="24">
        <v>8.4</v>
      </c>
      <c r="P3249" s="24">
        <v>2.7</v>
      </c>
      <c r="R3249" s="24">
        <v>1.1000000000000001</v>
      </c>
      <c r="X3249" s="24">
        <f t="shared" si="122"/>
        <v>65</v>
      </c>
      <c r="Y3249" s="8">
        <f t="shared" si="123"/>
        <v>0</v>
      </c>
      <c r="Z3249" s="4"/>
    </row>
    <row r="3250" spans="1:26" x14ac:dyDescent="0.25">
      <c r="A3250" s="34">
        <v>49</v>
      </c>
      <c r="B3250" s="31">
        <v>52</v>
      </c>
      <c r="C3250" s="4" t="s">
        <v>5971</v>
      </c>
      <c r="D3250" s="4" t="s">
        <v>5970</v>
      </c>
      <c r="E3250" s="4" t="s">
        <v>5890</v>
      </c>
      <c r="F3250" s="4" t="s">
        <v>4986</v>
      </c>
      <c r="G3250" s="4" t="s">
        <v>5972</v>
      </c>
      <c r="H3250" s="4"/>
      <c r="I3250" s="24">
        <v>285.2</v>
      </c>
      <c r="J3250" s="24">
        <v>155.1</v>
      </c>
      <c r="K3250" s="24">
        <v>32.799999999999997</v>
      </c>
      <c r="M3250" s="24">
        <v>1.5</v>
      </c>
      <c r="O3250" s="24">
        <v>3</v>
      </c>
      <c r="R3250" s="24">
        <v>2.8</v>
      </c>
      <c r="T3250" s="24">
        <v>90</v>
      </c>
      <c r="X3250" s="24">
        <f t="shared" si="122"/>
        <v>285.2</v>
      </c>
      <c r="Y3250" s="8">
        <f t="shared" si="123"/>
        <v>0</v>
      </c>
      <c r="Z3250" s="4"/>
    </row>
    <row r="3251" spans="1:26" x14ac:dyDescent="0.25">
      <c r="A3251" s="34">
        <v>25</v>
      </c>
      <c r="B3251" s="31">
        <v>25</v>
      </c>
      <c r="C3251" s="4" t="s">
        <v>5928</v>
      </c>
      <c r="D3251" s="4" t="s">
        <v>5928</v>
      </c>
      <c r="E3251" s="4" t="s">
        <v>5890</v>
      </c>
      <c r="F3251" s="4" t="s">
        <v>4986</v>
      </c>
      <c r="G3251" s="4" t="s">
        <v>50</v>
      </c>
      <c r="H3251" s="4"/>
      <c r="I3251" s="24">
        <v>2703.2</v>
      </c>
      <c r="J3251" s="24">
        <v>329.8</v>
      </c>
      <c r="K3251" s="24">
        <v>13.2</v>
      </c>
      <c r="M3251" s="24">
        <v>12.4</v>
      </c>
      <c r="N3251" s="24">
        <v>12.8</v>
      </c>
      <c r="O3251" s="24">
        <v>5.5</v>
      </c>
      <c r="Q3251" s="24">
        <v>3.1</v>
      </c>
      <c r="R3251" s="24">
        <v>16.8</v>
      </c>
      <c r="T3251" s="24">
        <v>2309.6</v>
      </c>
      <c r="X3251" s="24">
        <f t="shared" si="122"/>
        <v>2703.2</v>
      </c>
      <c r="Y3251" s="8">
        <f t="shared" si="123"/>
        <v>0</v>
      </c>
      <c r="Z3251" s="4"/>
    </row>
    <row r="3252" spans="1:26" x14ac:dyDescent="0.25">
      <c r="A3252" s="34">
        <v>26</v>
      </c>
      <c r="B3252" s="31">
        <v>26</v>
      </c>
      <c r="C3252" s="4" t="s">
        <v>1978</v>
      </c>
      <c r="D3252" s="4" t="s">
        <v>5928</v>
      </c>
      <c r="E3252" s="4" t="s">
        <v>5890</v>
      </c>
      <c r="F3252" s="4" t="s">
        <v>4986</v>
      </c>
      <c r="G3252" s="4" t="s">
        <v>50</v>
      </c>
      <c r="H3252" s="4"/>
      <c r="I3252" s="24">
        <v>132.5</v>
      </c>
      <c r="J3252" s="24">
        <v>126.7</v>
      </c>
      <c r="N3252" s="24">
        <v>2.4</v>
      </c>
      <c r="O3252" s="24">
        <v>1.2</v>
      </c>
      <c r="P3252" s="24">
        <v>0.1</v>
      </c>
      <c r="R3252" s="24">
        <v>2.1</v>
      </c>
      <c r="X3252" s="24">
        <f t="shared" si="122"/>
        <v>132.49999999999997</v>
      </c>
      <c r="Y3252" s="8">
        <f t="shared" si="123"/>
        <v>0</v>
      </c>
      <c r="Z3252" s="4"/>
    </row>
    <row r="3253" spans="1:26" x14ac:dyDescent="0.25">
      <c r="A3253" s="34">
        <v>27</v>
      </c>
      <c r="B3253" s="31">
        <v>27</v>
      </c>
      <c r="C3253" s="4" t="s">
        <v>5933</v>
      </c>
      <c r="D3253" s="4" t="s">
        <v>5928</v>
      </c>
      <c r="E3253" s="4" t="s">
        <v>5890</v>
      </c>
      <c r="F3253" s="4" t="s">
        <v>4986</v>
      </c>
      <c r="G3253" s="4" t="s">
        <v>50</v>
      </c>
      <c r="H3253" s="4"/>
      <c r="I3253" s="24">
        <v>151</v>
      </c>
      <c r="J3253" s="24">
        <v>112.8</v>
      </c>
      <c r="K3253" s="24">
        <v>30.6</v>
      </c>
      <c r="O3253" s="24">
        <v>1.6</v>
      </c>
      <c r="R3253" s="24">
        <v>6</v>
      </c>
      <c r="X3253" s="24">
        <f t="shared" si="122"/>
        <v>151</v>
      </c>
      <c r="Y3253" s="8">
        <f t="shared" si="123"/>
        <v>0</v>
      </c>
      <c r="Z3253" s="4"/>
    </row>
    <row r="3254" spans="1:26" x14ac:dyDescent="0.25">
      <c r="A3254" s="34">
        <v>1</v>
      </c>
      <c r="B3254" s="31">
        <v>1</v>
      </c>
      <c r="C3254" s="4" t="s">
        <v>5888</v>
      </c>
      <c r="D3254" s="4" t="s">
        <v>5889</v>
      </c>
      <c r="E3254" s="4" t="s">
        <v>5890</v>
      </c>
      <c r="F3254" s="4" t="s">
        <v>4986</v>
      </c>
      <c r="G3254" s="4" t="s">
        <v>5891</v>
      </c>
      <c r="H3254" s="4" t="s">
        <v>39</v>
      </c>
      <c r="I3254" s="24">
        <v>97.6</v>
      </c>
      <c r="J3254" s="24">
        <v>76.5</v>
      </c>
      <c r="K3254" s="24">
        <v>2.4</v>
      </c>
      <c r="L3254" s="24">
        <v>1.1000000000000001</v>
      </c>
      <c r="O3254" s="24">
        <v>0.3</v>
      </c>
      <c r="P3254" s="24">
        <v>5.9</v>
      </c>
      <c r="Q3254" s="24">
        <v>9.5</v>
      </c>
      <c r="R3254" s="24">
        <v>1.9</v>
      </c>
      <c r="X3254" s="24">
        <f t="shared" si="122"/>
        <v>97.600000000000009</v>
      </c>
      <c r="Y3254" s="8">
        <f t="shared" si="123"/>
        <v>0</v>
      </c>
      <c r="Z3254" s="4"/>
    </row>
    <row r="3255" spans="1:26" x14ac:dyDescent="0.25">
      <c r="A3255" s="34">
        <v>48</v>
      </c>
      <c r="B3255" s="31">
        <v>51</v>
      </c>
      <c r="C3255" s="4" t="s">
        <v>3325</v>
      </c>
      <c r="D3255" s="4" t="s">
        <v>5970</v>
      </c>
      <c r="E3255" s="4" t="s">
        <v>5890</v>
      </c>
      <c r="F3255" s="4" t="s">
        <v>4986</v>
      </c>
      <c r="G3255" s="4" t="s">
        <v>5155</v>
      </c>
      <c r="H3255" s="4"/>
      <c r="I3255" s="24">
        <v>515.5</v>
      </c>
      <c r="J3255" s="24">
        <v>219.3</v>
      </c>
      <c r="K3255" s="24">
        <v>29.7</v>
      </c>
      <c r="L3255" s="24">
        <v>5.6</v>
      </c>
      <c r="M3255" s="24">
        <v>5.0999999999999996</v>
      </c>
      <c r="O3255" s="24">
        <v>4.5999999999999996</v>
      </c>
      <c r="P3255" s="24">
        <v>20</v>
      </c>
      <c r="Q3255" s="24">
        <v>4.3</v>
      </c>
      <c r="R3255" s="24">
        <v>2.6</v>
      </c>
      <c r="S3255" s="24">
        <v>0.3</v>
      </c>
      <c r="T3255" s="24">
        <v>224</v>
      </c>
      <c r="X3255" s="24">
        <f t="shared" si="122"/>
        <v>515.5</v>
      </c>
      <c r="Y3255" s="8">
        <f t="shared" si="123"/>
        <v>0</v>
      </c>
      <c r="Z3255" s="4"/>
    </row>
    <row r="3256" spans="1:26" x14ac:dyDescent="0.25">
      <c r="A3256" s="34">
        <v>57</v>
      </c>
      <c r="B3256" s="31">
        <v>60</v>
      </c>
      <c r="C3256" s="4" t="s">
        <v>1722</v>
      </c>
      <c r="D3256" s="4" t="s">
        <v>5940</v>
      </c>
      <c r="E3256" s="4" t="s">
        <v>5890</v>
      </c>
      <c r="F3256" s="4" t="s">
        <v>4986</v>
      </c>
      <c r="G3256" s="4" t="s">
        <v>5982</v>
      </c>
      <c r="H3256" s="4"/>
      <c r="I3256" s="24">
        <v>231.6</v>
      </c>
      <c r="J3256" s="24">
        <v>150.69999999999999</v>
      </c>
      <c r="K3256" s="24">
        <v>9.9</v>
      </c>
      <c r="L3256" s="24">
        <v>5.3</v>
      </c>
      <c r="N3256" s="24">
        <v>1.6</v>
      </c>
      <c r="O3256" s="24">
        <v>2.2000000000000002</v>
      </c>
      <c r="P3256" s="24">
        <v>3.4</v>
      </c>
      <c r="R3256" s="24">
        <v>6</v>
      </c>
      <c r="T3256" s="24">
        <v>52.5</v>
      </c>
      <c r="X3256" s="24">
        <f t="shared" si="122"/>
        <v>231.6</v>
      </c>
      <c r="Y3256" s="8">
        <f t="shared" si="123"/>
        <v>0</v>
      </c>
      <c r="Z3256" s="4"/>
    </row>
    <row r="3257" spans="1:26" x14ac:dyDescent="0.25">
      <c r="A3257" s="34">
        <v>58</v>
      </c>
      <c r="B3257" s="31">
        <v>61</v>
      </c>
      <c r="C3257" s="4" t="s">
        <v>5983</v>
      </c>
      <c r="D3257" s="4" t="s">
        <v>5984</v>
      </c>
      <c r="E3257" s="4" t="s">
        <v>5890</v>
      </c>
      <c r="F3257" s="4" t="s">
        <v>4986</v>
      </c>
      <c r="G3257" s="4" t="s">
        <v>5982</v>
      </c>
      <c r="H3257" s="4"/>
      <c r="I3257" s="24">
        <v>64.599999999999994</v>
      </c>
      <c r="J3257" s="24">
        <v>46.6</v>
      </c>
      <c r="K3257" s="24">
        <v>10.199999999999999</v>
      </c>
      <c r="M3257" s="24">
        <v>3</v>
      </c>
      <c r="O3257" s="24">
        <v>3.2</v>
      </c>
      <c r="R3257" s="24">
        <v>1.6</v>
      </c>
      <c r="X3257" s="24">
        <f t="shared" si="122"/>
        <v>64.599999999999994</v>
      </c>
      <c r="Y3257" s="8">
        <f t="shared" si="123"/>
        <v>0</v>
      </c>
      <c r="Z3257" s="4"/>
    </row>
    <row r="3258" spans="1:26" x14ac:dyDescent="0.25">
      <c r="A3258" s="34">
        <v>37</v>
      </c>
      <c r="B3258" s="31">
        <v>37</v>
      </c>
      <c r="C3258" s="4" t="s">
        <v>5949</v>
      </c>
      <c r="D3258" s="4" t="s">
        <v>5950</v>
      </c>
      <c r="E3258" s="4" t="s">
        <v>5890</v>
      </c>
      <c r="F3258" s="4" t="s">
        <v>4986</v>
      </c>
      <c r="G3258" s="4" t="s">
        <v>5951</v>
      </c>
      <c r="H3258" s="4"/>
      <c r="I3258" s="24">
        <v>261.89999999999998</v>
      </c>
      <c r="J3258" s="24">
        <v>240.2</v>
      </c>
      <c r="K3258" s="24">
        <v>6</v>
      </c>
      <c r="M3258" s="24">
        <v>2.5</v>
      </c>
      <c r="O3258" s="24">
        <v>2</v>
      </c>
      <c r="P3258" s="24">
        <v>2.5</v>
      </c>
      <c r="R3258" s="24">
        <v>8.6999999999999993</v>
      </c>
      <c r="X3258" s="24">
        <f t="shared" si="122"/>
        <v>261.89999999999998</v>
      </c>
      <c r="Y3258" s="8">
        <f t="shared" si="123"/>
        <v>0</v>
      </c>
      <c r="Z3258" s="4"/>
    </row>
    <row r="3259" spans="1:26" x14ac:dyDescent="0.25">
      <c r="A3259" s="34">
        <v>29</v>
      </c>
      <c r="B3259" s="31">
        <v>29</v>
      </c>
      <c r="C3259" s="4" t="s">
        <v>5936</v>
      </c>
      <c r="D3259" s="4" t="s">
        <v>5937</v>
      </c>
      <c r="E3259" s="4" t="s">
        <v>5890</v>
      </c>
      <c r="F3259" s="4" t="s">
        <v>4986</v>
      </c>
      <c r="G3259" s="4" t="s">
        <v>5938</v>
      </c>
      <c r="H3259" s="4"/>
      <c r="I3259" s="24">
        <v>217.2</v>
      </c>
      <c r="J3259" s="24">
        <v>91.6</v>
      </c>
      <c r="K3259" s="24">
        <v>8.6999999999999993</v>
      </c>
      <c r="L3259" s="24">
        <v>0.4</v>
      </c>
      <c r="M3259" s="24">
        <v>1</v>
      </c>
      <c r="N3259" s="24">
        <v>1.4</v>
      </c>
      <c r="O3259" s="24">
        <v>1.4</v>
      </c>
      <c r="P3259" s="24">
        <v>0.7</v>
      </c>
      <c r="R3259" s="24">
        <v>3.3</v>
      </c>
      <c r="T3259" s="24">
        <v>108.7</v>
      </c>
      <c r="X3259" s="24">
        <f t="shared" si="122"/>
        <v>217.20000000000002</v>
      </c>
      <c r="Y3259" s="8">
        <f t="shared" si="123"/>
        <v>0</v>
      </c>
      <c r="Z3259" s="4"/>
    </row>
    <row r="3260" spans="1:26" x14ac:dyDescent="0.25">
      <c r="A3260" s="34">
        <v>42</v>
      </c>
      <c r="B3260" s="31">
        <v>42</v>
      </c>
      <c r="C3260" s="4" t="s">
        <v>5959</v>
      </c>
      <c r="D3260" s="4" t="s">
        <v>5960</v>
      </c>
      <c r="E3260" s="4" t="s">
        <v>5890</v>
      </c>
      <c r="F3260" s="4" t="s">
        <v>4986</v>
      </c>
      <c r="G3260" s="4" t="s">
        <v>5961</v>
      </c>
      <c r="H3260" s="4"/>
      <c r="I3260" s="24">
        <v>1054.8</v>
      </c>
      <c r="J3260" s="24">
        <v>480.8</v>
      </c>
      <c r="K3260" s="24">
        <v>76.599999999999994</v>
      </c>
      <c r="L3260" s="24">
        <v>20.6</v>
      </c>
      <c r="M3260" s="24">
        <v>8.5</v>
      </c>
      <c r="O3260" s="24">
        <v>18.100000000000001</v>
      </c>
      <c r="P3260" s="24">
        <v>1.5</v>
      </c>
      <c r="Q3260" s="24">
        <v>8.6</v>
      </c>
      <c r="R3260" s="24">
        <v>6</v>
      </c>
      <c r="T3260" s="24">
        <v>360</v>
      </c>
      <c r="W3260" s="24">
        <v>74.099999999999994</v>
      </c>
      <c r="X3260" s="24">
        <f t="shared" si="122"/>
        <v>1054.8</v>
      </c>
      <c r="Y3260" s="8">
        <f t="shared" si="123"/>
        <v>0</v>
      </c>
      <c r="Z3260" s="4"/>
    </row>
    <row r="3261" spans="1:26" x14ac:dyDescent="0.25">
      <c r="A3261" s="34">
        <v>43</v>
      </c>
      <c r="B3261" s="31">
        <v>43</v>
      </c>
      <c r="C3261" s="4" t="s">
        <v>5962</v>
      </c>
      <c r="D3261" s="4" t="s">
        <v>5960</v>
      </c>
      <c r="E3261" s="4" t="s">
        <v>5890</v>
      </c>
      <c r="F3261" s="4" t="s">
        <v>4986</v>
      </c>
      <c r="G3261" s="4" t="s">
        <v>5961</v>
      </c>
      <c r="H3261" s="4"/>
      <c r="I3261" s="24">
        <v>98.2</v>
      </c>
      <c r="J3261" s="24">
        <v>44.3</v>
      </c>
      <c r="K3261" s="24">
        <v>1.4</v>
      </c>
      <c r="L3261" s="24">
        <v>46.8</v>
      </c>
      <c r="O3261" s="24">
        <v>0.5</v>
      </c>
      <c r="Q3261" s="24">
        <v>2.5</v>
      </c>
      <c r="R3261" s="24">
        <v>2.7</v>
      </c>
      <c r="X3261" s="24">
        <f t="shared" si="122"/>
        <v>98.2</v>
      </c>
      <c r="Y3261" s="8">
        <f t="shared" si="123"/>
        <v>0</v>
      </c>
      <c r="Z3261" s="4"/>
    </row>
    <row r="3262" spans="1:26" x14ac:dyDescent="0.25">
      <c r="A3262" s="34">
        <v>50</v>
      </c>
      <c r="B3262" s="31">
        <v>53</v>
      </c>
      <c r="C3262" s="4" t="s">
        <v>5892</v>
      </c>
      <c r="D3262" s="4" t="s">
        <v>5931</v>
      </c>
      <c r="E3262" s="4" t="s">
        <v>5890</v>
      </c>
      <c r="F3262" s="4" t="s">
        <v>4986</v>
      </c>
      <c r="G3262" s="4" t="s">
        <v>5973</v>
      </c>
      <c r="H3262" s="4"/>
      <c r="I3262" s="24">
        <v>606.29999999999995</v>
      </c>
      <c r="J3262" s="24">
        <v>211.3</v>
      </c>
      <c r="K3262" s="24">
        <v>2.5</v>
      </c>
      <c r="N3262" s="24">
        <v>2</v>
      </c>
      <c r="O3262" s="24">
        <v>1</v>
      </c>
      <c r="P3262" s="24">
        <v>1</v>
      </c>
      <c r="Q3262" s="24">
        <v>2.7</v>
      </c>
      <c r="R3262" s="24">
        <v>1</v>
      </c>
      <c r="T3262" s="24">
        <v>384.8</v>
      </c>
      <c r="X3262" s="24">
        <f t="shared" si="122"/>
        <v>606.29999999999995</v>
      </c>
      <c r="Y3262" s="8">
        <f t="shared" si="123"/>
        <v>0</v>
      </c>
      <c r="Z3262" s="4"/>
    </row>
    <row r="3263" spans="1:26" x14ac:dyDescent="0.25">
      <c r="A3263" s="34">
        <v>5</v>
      </c>
      <c r="B3263" s="31">
        <v>5</v>
      </c>
      <c r="C3263" s="4" t="s">
        <v>5898</v>
      </c>
      <c r="D3263" s="4" t="s">
        <v>5897</v>
      </c>
      <c r="E3263" s="4" t="s">
        <v>5890</v>
      </c>
      <c r="F3263" s="4" t="s">
        <v>4986</v>
      </c>
      <c r="G3263" s="4" t="s">
        <v>5899</v>
      </c>
      <c r="H3263" s="4"/>
      <c r="I3263" s="24">
        <v>53</v>
      </c>
      <c r="J3263" s="24">
        <v>40.9</v>
      </c>
      <c r="K3263" s="24">
        <v>3.1</v>
      </c>
      <c r="L3263" s="24">
        <v>2.2999999999999998</v>
      </c>
      <c r="M3263" s="24">
        <v>2.8</v>
      </c>
      <c r="O3263" s="24">
        <v>0.3</v>
      </c>
      <c r="P3263" s="24">
        <v>0.7</v>
      </c>
      <c r="Q3263" s="24">
        <v>0.8</v>
      </c>
      <c r="R3263" s="24">
        <v>0.5</v>
      </c>
      <c r="S3263" s="24">
        <v>1.6</v>
      </c>
      <c r="X3263" s="24">
        <f t="shared" si="122"/>
        <v>52.999999999999993</v>
      </c>
      <c r="Y3263" s="8">
        <f t="shared" si="123"/>
        <v>0</v>
      </c>
      <c r="Z3263" s="4"/>
    </row>
    <row r="3264" spans="1:26" x14ac:dyDescent="0.25">
      <c r="A3264" s="34">
        <v>40</v>
      </c>
      <c r="B3264" s="31">
        <v>40</v>
      </c>
      <c r="C3264" s="4" t="s">
        <v>5955</v>
      </c>
      <c r="D3264" s="4" t="s">
        <v>5956</v>
      </c>
      <c r="E3264" s="4" t="s">
        <v>5890</v>
      </c>
      <c r="F3264" s="4" t="s">
        <v>4986</v>
      </c>
      <c r="G3264" s="4" t="s">
        <v>5957</v>
      </c>
      <c r="H3264" s="4"/>
      <c r="I3264" s="24">
        <v>84</v>
      </c>
      <c r="J3264" s="24">
        <v>26.2</v>
      </c>
      <c r="K3264" s="24">
        <v>2.8</v>
      </c>
      <c r="R3264" s="24">
        <v>2.2999999999999998</v>
      </c>
      <c r="T3264" s="24">
        <v>52.7</v>
      </c>
      <c r="X3264" s="24">
        <f t="shared" si="122"/>
        <v>84</v>
      </c>
      <c r="Y3264" s="8">
        <f t="shared" si="123"/>
        <v>0</v>
      </c>
      <c r="Z3264" s="4"/>
    </row>
    <row r="3265" spans="1:26" ht="30" x14ac:dyDescent="0.25">
      <c r="A3265" s="34">
        <v>73</v>
      </c>
      <c r="B3265" s="31">
        <v>78</v>
      </c>
      <c r="C3265" s="4" t="s">
        <v>6001</v>
      </c>
      <c r="D3265" s="4" t="s">
        <v>5956</v>
      </c>
      <c r="E3265" s="4" t="s">
        <v>5890</v>
      </c>
      <c r="F3265" s="4" t="s">
        <v>4986</v>
      </c>
      <c r="G3265" s="5" t="s">
        <v>6002</v>
      </c>
      <c r="H3265" s="4"/>
      <c r="I3265" s="24">
        <v>73.8</v>
      </c>
      <c r="J3265" s="24">
        <v>26.1</v>
      </c>
      <c r="K3265" s="24">
        <v>12.2</v>
      </c>
      <c r="L3265" s="24">
        <v>15.2</v>
      </c>
      <c r="N3265" s="24">
        <v>0.3</v>
      </c>
      <c r="O3265" s="24">
        <v>0.4</v>
      </c>
      <c r="P3265" s="24">
        <v>1.6</v>
      </c>
      <c r="Q3265" s="24">
        <v>3.1</v>
      </c>
      <c r="T3265" s="24">
        <v>14.9</v>
      </c>
      <c r="X3265" s="24">
        <f t="shared" si="122"/>
        <v>73.8</v>
      </c>
      <c r="Y3265" s="8">
        <f t="shared" si="123"/>
        <v>0</v>
      </c>
      <c r="Z3265" s="4"/>
    </row>
    <row r="3266" spans="1:26" x14ac:dyDescent="0.25">
      <c r="A3266" s="34">
        <v>22</v>
      </c>
      <c r="B3266" s="31">
        <v>22</v>
      </c>
      <c r="C3266" s="4" t="s">
        <v>5926</v>
      </c>
      <c r="D3266" s="4" t="s">
        <v>5923</v>
      </c>
      <c r="E3266" s="4" t="s">
        <v>5890</v>
      </c>
      <c r="F3266" s="4" t="s">
        <v>4986</v>
      </c>
      <c r="G3266" s="4" t="s">
        <v>1021</v>
      </c>
      <c r="H3266" s="4"/>
      <c r="I3266" s="24">
        <v>445.2</v>
      </c>
      <c r="J3266" s="24">
        <v>334</v>
      </c>
      <c r="K3266" s="24">
        <v>63.2</v>
      </c>
      <c r="L3266" s="24">
        <v>19</v>
      </c>
      <c r="M3266" s="24">
        <v>3.2</v>
      </c>
      <c r="O3266" s="24">
        <v>4</v>
      </c>
      <c r="R3266" s="24">
        <v>10.6</v>
      </c>
      <c r="S3266" s="24">
        <v>2.2000000000000002</v>
      </c>
      <c r="T3266" s="24">
        <v>9</v>
      </c>
      <c r="X3266" s="24">
        <f t="shared" si="122"/>
        <v>445.2</v>
      </c>
      <c r="Y3266" s="8">
        <f t="shared" si="123"/>
        <v>0</v>
      </c>
      <c r="Z3266" s="4"/>
    </row>
    <row r="3267" spans="1:26" x14ac:dyDescent="0.25">
      <c r="A3267" s="34">
        <v>8</v>
      </c>
      <c r="B3267" s="31">
        <v>8</v>
      </c>
      <c r="C3267" s="4" t="s">
        <v>5903</v>
      </c>
      <c r="D3267" s="4" t="s">
        <v>5904</v>
      </c>
      <c r="E3267" s="4" t="s">
        <v>5890</v>
      </c>
      <c r="F3267" s="4" t="s">
        <v>4986</v>
      </c>
      <c r="G3267" s="4" t="s">
        <v>5905</v>
      </c>
      <c r="H3267" s="4"/>
      <c r="I3267" s="24">
        <v>109.7</v>
      </c>
      <c r="J3267" s="24">
        <v>24.7</v>
      </c>
      <c r="K3267" s="24">
        <v>4</v>
      </c>
      <c r="L3267" s="24">
        <v>5.9</v>
      </c>
      <c r="M3267" s="24">
        <v>2</v>
      </c>
      <c r="O3267" s="24">
        <v>3.5</v>
      </c>
      <c r="R3267" s="24">
        <v>0.2</v>
      </c>
      <c r="S3267" s="24">
        <v>1.4</v>
      </c>
      <c r="T3267" s="24">
        <v>68</v>
      </c>
      <c r="X3267" s="24">
        <f t="shared" si="122"/>
        <v>109.7</v>
      </c>
      <c r="Y3267" s="8">
        <f t="shared" si="123"/>
        <v>0</v>
      </c>
      <c r="Z3267" s="4"/>
    </row>
    <row r="3268" spans="1:26" x14ac:dyDescent="0.25">
      <c r="A3268" s="34">
        <v>56</v>
      </c>
      <c r="B3268" s="31">
        <v>59</v>
      </c>
      <c r="C3268" s="4" t="s">
        <v>5981</v>
      </c>
      <c r="D3268" s="4" t="s">
        <v>5979</v>
      </c>
      <c r="E3268" s="4" t="s">
        <v>5890</v>
      </c>
      <c r="F3268" s="4" t="s">
        <v>4986</v>
      </c>
      <c r="G3268" s="4" t="s">
        <v>5905</v>
      </c>
      <c r="H3268" s="4"/>
      <c r="I3268" s="24">
        <v>882.6</v>
      </c>
      <c r="J3268" s="24">
        <v>278.10000000000002</v>
      </c>
      <c r="K3268" s="24">
        <v>11.1</v>
      </c>
      <c r="M3268" s="24">
        <v>10</v>
      </c>
      <c r="O3268" s="24">
        <v>9.5</v>
      </c>
      <c r="P3268" s="24">
        <v>100.7</v>
      </c>
      <c r="Q3268" s="24">
        <v>3.2</v>
      </c>
      <c r="T3268" s="24">
        <v>470</v>
      </c>
      <c r="X3268" s="24">
        <f t="shared" si="122"/>
        <v>882.6</v>
      </c>
      <c r="Y3268" s="8">
        <f t="shared" si="123"/>
        <v>0</v>
      </c>
      <c r="Z3268" s="4"/>
    </row>
    <row r="3269" spans="1:26" x14ac:dyDescent="0.25">
      <c r="A3269" s="34">
        <v>35</v>
      </c>
      <c r="B3269" s="31">
        <v>35</v>
      </c>
      <c r="C3269" s="4" t="s">
        <v>5945</v>
      </c>
      <c r="D3269" s="4" t="s">
        <v>5946</v>
      </c>
      <c r="E3269" s="4" t="s">
        <v>5890</v>
      </c>
      <c r="F3269" s="4" t="s">
        <v>4986</v>
      </c>
      <c r="G3269" s="4" t="s">
        <v>2676</v>
      </c>
      <c r="H3269" s="4"/>
      <c r="I3269" s="24">
        <v>1517.3</v>
      </c>
      <c r="J3269" s="24">
        <v>185.2</v>
      </c>
      <c r="K3269" s="24">
        <v>17.3</v>
      </c>
      <c r="M3269" s="24">
        <v>5</v>
      </c>
      <c r="O3269" s="24">
        <v>4.9000000000000004</v>
      </c>
      <c r="R3269" s="24">
        <v>6.4</v>
      </c>
      <c r="T3269" s="24">
        <v>1298.5</v>
      </c>
      <c r="X3269" s="24">
        <f t="shared" si="122"/>
        <v>1517.3</v>
      </c>
      <c r="Y3269" s="8">
        <f t="shared" si="123"/>
        <v>0</v>
      </c>
      <c r="Z3269" s="4"/>
    </row>
    <row r="3270" spans="1:26" x14ac:dyDescent="0.25">
      <c r="A3270" s="34">
        <v>20</v>
      </c>
      <c r="B3270" s="31">
        <v>20</v>
      </c>
      <c r="C3270" s="4" t="s">
        <v>5922</v>
      </c>
      <c r="D3270" s="4" t="s">
        <v>5923</v>
      </c>
      <c r="E3270" s="4" t="s">
        <v>5890</v>
      </c>
      <c r="F3270" s="4" t="s">
        <v>4986</v>
      </c>
      <c r="G3270" s="4" t="s">
        <v>215</v>
      </c>
      <c r="H3270" s="4"/>
      <c r="I3270" s="24">
        <v>631.79999999999995</v>
      </c>
      <c r="J3270" s="24">
        <v>421.8</v>
      </c>
      <c r="K3270" s="24">
        <v>162.9</v>
      </c>
      <c r="N3270" s="24">
        <v>3</v>
      </c>
      <c r="O3270" s="24">
        <v>6</v>
      </c>
      <c r="Q3270" s="24">
        <v>0.4</v>
      </c>
      <c r="R3270" s="24">
        <v>9</v>
      </c>
      <c r="S3270" s="24">
        <v>2.2000000000000002</v>
      </c>
      <c r="T3270" s="24">
        <f>13+13.5</f>
        <v>26.5</v>
      </c>
      <c r="X3270" s="24">
        <f t="shared" si="122"/>
        <v>631.80000000000007</v>
      </c>
      <c r="Y3270" s="8">
        <f t="shared" si="123"/>
        <v>0</v>
      </c>
      <c r="Z3270" s="4"/>
    </row>
    <row r="3271" spans="1:26" x14ac:dyDescent="0.25">
      <c r="A3271" s="34">
        <v>30</v>
      </c>
      <c r="B3271" s="31">
        <v>30</v>
      </c>
      <c r="C3271" s="4" t="s">
        <v>5939</v>
      </c>
      <c r="D3271" s="4" t="s">
        <v>5939</v>
      </c>
      <c r="E3271" s="4" t="s">
        <v>5890</v>
      </c>
      <c r="F3271" s="4" t="s">
        <v>4986</v>
      </c>
      <c r="G3271" s="4" t="s">
        <v>215</v>
      </c>
      <c r="H3271" s="4"/>
      <c r="I3271" s="24">
        <v>206.9</v>
      </c>
      <c r="J3271" s="24">
        <v>161.69999999999999</v>
      </c>
      <c r="K3271" s="24">
        <v>11.5</v>
      </c>
      <c r="L3271" s="24">
        <v>2.9</v>
      </c>
      <c r="M3271" s="24">
        <v>4.5</v>
      </c>
      <c r="O3271" s="24">
        <v>5.5</v>
      </c>
      <c r="P3271" s="24">
        <v>12.5</v>
      </c>
      <c r="Q3271" s="24">
        <v>4.0999999999999996</v>
      </c>
      <c r="R3271" s="24">
        <v>4.2</v>
      </c>
      <c r="X3271" s="24">
        <f t="shared" si="122"/>
        <v>206.89999999999998</v>
      </c>
      <c r="Y3271" s="8">
        <f t="shared" si="123"/>
        <v>0</v>
      </c>
      <c r="Z3271" s="4"/>
    </row>
    <row r="3272" spans="1:26" x14ac:dyDescent="0.25">
      <c r="A3272" s="34">
        <v>31</v>
      </c>
      <c r="B3272" s="31">
        <v>31</v>
      </c>
      <c r="C3272" s="4" t="s">
        <v>214</v>
      </c>
      <c r="D3272" s="4" t="s">
        <v>5940</v>
      </c>
      <c r="E3272" s="4" t="s">
        <v>5890</v>
      </c>
      <c r="F3272" s="4" t="s">
        <v>4986</v>
      </c>
      <c r="G3272" s="4" t="s">
        <v>215</v>
      </c>
      <c r="H3272" s="4"/>
      <c r="I3272" s="24">
        <v>393</v>
      </c>
      <c r="J3272" s="24">
        <v>378.4</v>
      </c>
      <c r="O3272" s="24">
        <v>6.3</v>
      </c>
      <c r="Q3272" s="24">
        <v>2.1</v>
      </c>
      <c r="R3272" s="24">
        <v>6.2</v>
      </c>
      <c r="X3272" s="24">
        <f t="shared" si="122"/>
        <v>393</v>
      </c>
      <c r="Y3272" s="8">
        <f t="shared" si="123"/>
        <v>0</v>
      </c>
      <c r="Z3272" s="4"/>
    </row>
    <row r="3273" spans="1:26" x14ac:dyDescent="0.25">
      <c r="A3273" s="34">
        <v>32</v>
      </c>
      <c r="B3273" s="31">
        <v>32</v>
      </c>
      <c r="C3273" s="4" t="s">
        <v>5941</v>
      </c>
      <c r="D3273" s="4" t="s">
        <v>5939</v>
      </c>
      <c r="E3273" s="4" t="s">
        <v>5890</v>
      </c>
      <c r="F3273" s="4" t="s">
        <v>4986</v>
      </c>
      <c r="G3273" s="4" t="s">
        <v>215</v>
      </c>
      <c r="H3273" s="4"/>
      <c r="I3273" s="24">
        <v>150.19999999999999</v>
      </c>
      <c r="J3273" s="24">
        <v>109.5</v>
      </c>
      <c r="K3273" s="24">
        <v>34.4</v>
      </c>
      <c r="M3273" s="24">
        <v>1.5</v>
      </c>
      <c r="O3273" s="24">
        <v>2.6</v>
      </c>
      <c r="R3273" s="24">
        <v>2.2000000000000002</v>
      </c>
      <c r="X3273" s="24">
        <f t="shared" si="122"/>
        <v>150.19999999999999</v>
      </c>
      <c r="Y3273" s="8">
        <f t="shared" si="123"/>
        <v>0</v>
      </c>
      <c r="Z3273" s="4"/>
    </row>
    <row r="3274" spans="1:26" x14ac:dyDescent="0.25">
      <c r="A3274" s="34">
        <v>33</v>
      </c>
      <c r="B3274" s="31">
        <v>33</v>
      </c>
      <c r="C3274" s="4" t="s">
        <v>5942</v>
      </c>
      <c r="D3274" s="4" t="s">
        <v>5939</v>
      </c>
      <c r="E3274" s="4" t="s">
        <v>5890</v>
      </c>
      <c r="F3274" s="4" t="s">
        <v>4986</v>
      </c>
      <c r="G3274" s="4" t="s">
        <v>215</v>
      </c>
      <c r="H3274" s="4"/>
      <c r="I3274" s="24">
        <v>218.2</v>
      </c>
      <c r="J3274" s="24">
        <v>181.3</v>
      </c>
      <c r="K3274" s="24">
        <v>10.7</v>
      </c>
      <c r="L3274" s="24">
        <v>5.3</v>
      </c>
      <c r="N3274" s="24">
        <v>9</v>
      </c>
      <c r="O3274" s="24">
        <v>7</v>
      </c>
      <c r="R3274" s="24">
        <v>4.9000000000000004</v>
      </c>
      <c r="X3274" s="24">
        <f t="shared" si="122"/>
        <v>218.20000000000002</v>
      </c>
      <c r="Y3274" s="8">
        <f t="shared" si="123"/>
        <v>0</v>
      </c>
      <c r="Z3274" s="4"/>
    </row>
    <row r="3275" spans="1:26" ht="30" x14ac:dyDescent="0.25">
      <c r="A3275" s="34">
        <v>79</v>
      </c>
      <c r="B3275" s="31">
        <v>85</v>
      </c>
      <c r="C3275" s="4" t="s">
        <v>6009</v>
      </c>
      <c r="D3275" s="4" t="s">
        <v>5232</v>
      </c>
      <c r="E3275" s="4" t="s">
        <v>5890</v>
      </c>
      <c r="F3275" s="4" t="s">
        <v>4986</v>
      </c>
      <c r="G3275" s="5" t="s">
        <v>6010</v>
      </c>
      <c r="H3275" s="5" t="s">
        <v>6011</v>
      </c>
      <c r="I3275" s="24">
        <v>66.8</v>
      </c>
      <c r="J3275" s="24">
        <v>36.299999999999997</v>
      </c>
      <c r="K3275" s="24">
        <v>10</v>
      </c>
      <c r="L3275" s="24">
        <v>7.3</v>
      </c>
      <c r="M3275" s="24">
        <v>2</v>
      </c>
      <c r="Q3275" s="24">
        <v>2.1</v>
      </c>
      <c r="R3275" s="24">
        <v>0.8</v>
      </c>
      <c r="T3275" s="24">
        <v>6.8</v>
      </c>
      <c r="W3275" s="24">
        <v>1.5</v>
      </c>
      <c r="X3275" s="24">
        <f t="shared" si="122"/>
        <v>66.8</v>
      </c>
      <c r="Y3275" s="8">
        <f t="shared" si="123"/>
        <v>0</v>
      </c>
      <c r="Z3275" s="4"/>
    </row>
    <row r="3276" spans="1:26" x14ac:dyDescent="0.25">
      <c r="A3276" s="34">
        <v>3</v>
      </c>
      <c r="B3276" s="31">
        <v>3</v>
      </c>
      <c r="C3276" s="4" t="s">
        <v>5894</v>
      </c>
      <c r="D3276" s="4" t="s">
        <v>204</v>
      </c>
      <c r="E3276" s="4" t="s">
        <v>5890</v>
      </c>
      <c r="F3276" s="4" t="s">
        <v>4986</v>
      </c>
      <c r="G3276" s="4" t="s">
        <v>5895</v>
      </c>
      <c r="H3276" s="4" t="s">
        <v>730</v>
      </c>
      <c r="I3276" s="24">
        <v>426.1</v>
      </c>
      <c r="J3276" s="24">
        <v>317.60000000000002</v>
      </c>
      <c r="K3276" s="24">
        <v>14</v>
      </c>
      <c r="M3276" s="24">
        <v>3.2</v>
      </c>
      <c r="O3276" s="24">
        <v>5.5</v>
      </c>
      <c r="P3276" s="24">
        <v>66.8</v>
      </c>
      <c r="R3276" s="24">
        <v>4.2</v>
      </c>
      <c r="W3276" s="24">
        <v>14.8</v>
      </c>
      <c r="X3276" s="24">
        <f t="shared" si="122"/>
        <v>426.1</v>
      </c>
      <c r="Y3276" s="8">
        <f t="shared" si="123"/>
        <v>0</v>
      </c>
      <c r="Z3276" s="4"/>
    </row>
    <row r="3277" spans="1:26" x14ac:dyDescent="0.25">
      <c r="A3277" s="34">
        <v>62</v>
      </c>
      <c r="B3277" s="31">
        <v>65</v>
      </c>
      <c r="C3277" s="4" t="s">
        <v>5987</v>
      </c>
      <c r="D3277" s="4" t="s">
        <v>5988</v>
      </c>
      <c r="E3277" s="4" t="s">
        <v>5890</v>
      </c>
      <c r="F3277" s="4" t="s">
        <v>4986</v>
      </c>
      <c r="G3277" s="4" t="s">
        <v>5895</v>
      </c>
      <c r="H3277" s="4"/>
      <c r="I3277" s="24">
        <v>136.6</v>
      </c>
      <c r="J3277" s="24">
        <v>91.1</v>
      </c>
      <c r="K3277" s="24">
        <v>25.2</v>
      </c>
      <c r="M3277" s="24">
        <v>5.3</v>
      </c>
      <c r="N3277" s="24">
        <v>3</v>
      </c>
      <c r="O3277" s="24">
        <v>5</v>
      </c>
      <c r="R3277" s="24">
        <v>2.1</v>
      </c>
      <c r="T3277" s="24">
        <v>4.9000000000000004</v>
      </c>
      <c r="X3277" s="24">
        <f t="shared" si="122"/>
        <v>136.6</v>
      </c>
      <c r="Y3277" s="8">
        <f t="shared" si="123"/>
        <v>0</v>
      </c>
      <c r="Z3277" s="4"/>
    </row>
    <row r="3278" spans="1:26" x14ac:dyDescent="0.25">
      <c r="A3278" s="34">
        <v>63</v>
      </c>
      <c r="B3278" s="31">
        <v>66</v>
      </c>
      <c r="C3278" s="4" t="s">
        <v>5988</v>
      </c>
      <c r="D3278" s="4" t="s">
        <v>5988</v>
      </c>
      <c r="E3278" s="4" t="s">
        <v>5890</v>
      </c>
      <c r="F3278" s="4" t="s">
        <v>4986</v>
      </c>
      <c r="G3278" s="4" t="s">
        <v>5895</v>
      </c>
      <c r="H3278" s="4"/>
      <c r="I3278" s="24">
        <v>859</v>
      </c>
      <c r="J3278" s="24">
        <v>211.2</v>
      </c>
      <c r="K3278" s="24">
        <v>24.5</v>
      </c>
      <c r="O3278" s="24">
        <v>5</v>
      </c>
      <c r="P3278" s="24">
        <v>2.8</v>
      </c>
      <c r="Q3278" s="24">
        <v>1.5</v>
      </c>
      <c r="R3278" s="24">
        <v>1.6</v>
      </c>
      <c r="T3278" s="24">
        <v>612.4</v>
      </c>
      <c r="X3278" s="24">
        <f t="shared" si="122"/>
        <v>859</v>
      </c>
      <c r="Y3278" s="8">
        <f t="shared" si="123"/>
        <v>0</v>
      </c>
      <c r="Z3278" s="4"/>
    </row>
    <row r="3279" spans="1:26" x14ac:dyDescent="0.25">
      <c r="A3279" s="34">
        <v>80</v>
      </c>
      <c r="B3279" s="31">
        <v>86</v>
      </c>
      <c r="C3279" s="4" t="s">
        <v>6012</v>
      </c>
      <c r="D3279" s="4" t="s">
        <v>5912</v>
      </c>
      <c r="E3279" s="4" t="s">
        <v>5890</v>
      </c>
      <c r="F3279" s="4" t="s">
        <v>4986</v>
      </c>
      <c r="G3279" s="5" t="s">
        <v>5099</v>
      </c>
      <c r="H3279" s="4"/>
      <c r="I3279" s="24">
        <v>163.6</v>
      </c>
      <c r="J3279" s="24">
        <v>114.5</v>
      </c>
      <c r="L3279" s="24">
        <v>5.4</v>
      </c>
      <c r="T3279" s="24">
        <v>35.200000000000003</v>
      </c>
      <c r="W3279" s="24">
        <v>8.5</v>
      </c>
      <c r="X3279" s="24">
        <f t="shared" si="122"/>
        <v>163.60000000000002</v>
      </c>
      <c r="Y3279" s="8">
        <f t="shared" si="123"/>
        <v>0</v>
      </c>
      <c r="Z3279" s="4"/>
    </row>
    <row r="3280" spans="1:26" x14ac:dyDescent="0.25">
      <c r="A3280" s="34">
        <v>16</v>
      </c>
      <c r="B3280" s="31">
        <v>16</v>
      </c>
      <c r="C3280" s="4" t="s">
        <v>5918</v>
      </c>
      <c r="D3280" s="4" t="s">
        <v>5919</v>
      </c>
      <c r="E3280" s="4" t="s">
        <v>5890</v>
      </c>
      <c r="F3280" s="4" t="s">
        <v>4986</v>
      </c>
      <c r="G3280" s="4" t="s">
        <v>5920</v>
      </c>
      <c r="H3280" s="4"/>
      <c r="I3280" s="24">
        <v>1255.3</v>
      </c>
      <c r="J3280" s="24">
        <v>448</v>
      </c>
      <c r="K3280" s="24">
        <v>1.8</v>
      </c>
      <c r="M3280" s="24">
        <v>5.5</v>
      </c>
      <c r="O3280" s="24">
        <v>5.5</v>
      </c>
      <c r="P3280" s="24">
        <v>0.1</v>
      </c>
      <c r="R3280" s="24">
        <v>8.4</v>
      </c>
      <c r="T3280" s="24">
        <v>786</v>
      </c>
      <c r="X3280" s="24">
        <f t="shared" si="122"/>
        <v>1255.3</v>
      </c>
      <c r="Y3280" s="8">
        <f t="shared" si="123"/>
        <v>0</v>
      </c>
      <c r="Z3280" s="4"/>
    </row>
    <row r="3281" spans="1:26" x14ac:dyDescent="0.25">
      <c r="A3281" s="34">
        <v>64</v>
      </c>
      <c r="B3281" s="31">
        <v>67</v>
      </c>
      <c r="C3281" s="4" t="s">
        <v>2320</v>
      </c>
      <c r="D3281" s="4" t="s">
        <v>5897</v>
      </c>
      <c r="E3281" s="4" t="s">
        <v>5890</v>
      </c>
      <c r="F3281" s="4" t="s">
        <v>4986</v>
      </c>
      <c r="G3281" s="4" t="s">
        <v>5989</v>
      </c>
      <c r="H3281" s="4"/>
      <c r="I3281" s="24">
        <v>376.9</v>
      </c>
      <c r="J3281" s="24">
        <v>225.2</v>
      </c>
      <c r="K3281" s="24">
        <v>36.6</v>
      </c>
      <c r="M3281" s="24">
        <v>2</v>
      </c>
      <c r="O3281" s="24">
        <v>4.5</v>
      </c>
      <c r="R3281" s="24">
        <v>3.6</v>
      </c>
      <c r="T3281" s="24">
        <v>105</v>
      </c>
      <c r="X3281" s="24">
        <f t="shared" si="122"/>
        <v>376.90000000000003</v>
      </c>
      <c r="Y3281" s="8">
        <f t="shared" si="123"/>
        <v>0</v>
      </c>
      <c r="Z3281" s="4"/>
    </row>
    <row r="3282" spans="1:26" x14ac:dyDescent="0.25">
      <c r="A3282" s="34">
        <v>6</v>
      </c>
      <c r="B3282" s="31">
        <v>6</v>
      </c>
      <c r="C3282" s="4" t="s">
        <v>5900</v>
      </c>
      <c r="D3282" s="4" t="s">
        <v>5897</v>
      </c>
      <c r="E3282" s="4" t="s">
        <v>5890</v>
      </c>
      <c r="F3282" s="4" t="s">
        <v>4986</v>
      </c>
      <c r="G3282" s="4" t="s">
        <v>5901</v>
      </c>
      <c r="H3282" s="4"/>
      <c r="I3282" s="24">
        <v>818.2</v>
      </c>
      <c r="J3282" s="24">
        <v>277</v>
      </c>
      <c r="K3282" s="24">
        <v>39.4</v>
      </c>
      <c r="L3282" s="24">
        <v>1.9</v>
      </c>
      <c r="M3282" s="24">
        <v>3</v>
      </c>
      <c r="O3282" s="24">
        <v>3.4</v>
      </c>
      <c r="P3282" s="24">
        <v>2</v>
      </c>
      <c r="R3282" s="24">
        <v>5.2</v>
      </c>
      <c r="T3282" s="24">
        <v>464.2</v>
      </c>
      <c r="W3282" s="24">
        <v>22.1</v>
      </c>
      <c r="X3282" s="24">
        <f t="shared" si="122"/>
        <v>818.19999999999993</v>
      </c>
      <c r="Y3282" s="8">
        <f t="shared" si="123"/>
        <v>0</v>
      </c>
      <c r="Z3282" s="4"/>
    </row>
    <row r="3283" spans="1:26" x14ac:dyDescent="0.25">
      <c r="A3283" s="34">
        <v>55</v>
      </c>
      <c r="B3283" s="31">
        <v>58</v>
      </c>
      <c r="C3283" s="4" t="s">
        <v>5979</v>
      </c>
      <c r="D3283" s="4" t="s">
        <v>5979</v>
      </c>
      <c r="E3283" s="4" t="s">
        <v>5890</v>
      </c>
      <c r="F3283" s="4" t="s">
        <v>4986</v>
      </c>
      <c r="G3283" s="4" t="s">
        <v>5980</v>
      </c>
      <c r="H3283" s="4" t="s">
        <v>1567</v>
      </c>
      <c r="I3283" s="24">
        <v>216.8</v>
      </c>
      <c r="J3283" s="24">
        <v>171.6</v>
      </c>
      <c r="K3283" s="24">
        <v>28.2</v>
      </c>
      <c r="M3283" s="24">
        <v>1.9</v>
      </c>
      <c r="O3283" s="24">
        <v>1</v>
      </c>
      <c r="P3283" s="24">
        <v>2</v>
      </c>
      <c r="Q3283" s="24">
        <v>6.3</v>
      </c>
      <c r="R3283" s="24">
        <v>4.3</v>
      </c>
      <c r="S3283" s="24">
        <v>1.5</v>
      </c>
      <c r="X3283" s="24">
        <f t="shared" si="122"/>
        <v>216.8</v>
      </c>
      <c r="Y3283" s="8">
        <f t="shared" si="123"/>
        <v>0</v>
      </c>
      <c r="Z3283" s="4"/>
    </row>
    <row r="3284" spans="1:26" x14ac:dyDescent="0.25">
      <c r="A3284" s="34">
        <v>10</v>
      </c>
      <c r="B3284" s="31">
        <v>10</v>
      </c>
      <c r="C3284" s="4" t="s">
        <v>5908</v>
      </c>
      <c r="D3284" s="4" t="s">
        <v>5904</v>
      </c>
      <c r="E3284" s="4" t="s">
        <v>5890</v>
      </c>
      <c r="F3284" s="4" t="s">
        <v>4986</v>
      </c>
      <c r="G3284" s="4" t="s">
        <v>2291</v>
      </c>
      <c r="H3284" s="4"/>
      <c r="I3284" s="24">
        <v>1550.1</v>
      </c>
      <c r="J3284" s="24">
        <v>255.2</v>
      </c>
      <c r="K3284" s="24">
        <v>94.9</v>
      </c>
      <c r="L3284" s="24">
        <v>2.9</v>
      </c>
      <c r="M3284" s="24">
        <v>1.6</v>
      </c>
      <c r="N3284" s="24">
        <v>2</v>
      </c>
      <c r="O3284" s="24">
        <v>12.6</v>
      </c>
      <c r="P3284" s="24">
        <v>64.2</v>
      </c>
      <c r="R3284" s="24">
        <v>26</v>
      </c>
      <c r="T3284" s="37">
        <f>17.5+
1073.2</f>
        <v>1090.7</v>
      </c>
      <c r="X3284" s="24">
        <f t="shared" si="122"/>
        <v>1550.1000000000001</v>
      </c>
      <c r="Y3284" s="8">
        <f t="shared" si="123"/>
        <v>0</v>
      </c>
      <c r="Z3284" s="4"/>
    </row>
    <row r="3285" spans="1:26" x14ac:dyDescent="0.25">
      <c r="A3285" s="34">
        <v>76</v>
      </c>
      <c r="B3285" s="31">
        <v>81</v>
      </c>
      <c r="C3285" s="4" t="s">
        <v>5232</v>
      </c>
      <c r="D3285" s="4" t="s">
        <v>5232</v>
      </c>
      <c r="E3285" s="4" t="s">
        <v>5890</v>
      </c>
      <c r="F3285" s="4" t="s">
        <v>4986</v>
      </c>
      <c r="G3285" s="5" t="s">
        <v>6006</v>
      </c>
      <c r="H3285" s="4"/>
      <c r="I3285" s="24">
        <v>148</v>
      </c>
      <c r="J3285" s="24">
        <v>70</v>
      </c>
      <c r="K3285" s="24">
        <v>50</v>
      </c>
      <c r="L3285" s="24">
        <v>10</v>
      </c>
      <c r="N3285" s="24">
        <v>2</v>
      </c>
      <c r="O3285" s="24">
        <v>4</v>
      </c>
      <c r="P3285" s="24">
        <v>2</v>
      </c>
      <c r="Q3285" s="24">
        <v>5</v>
      </c>
      <c r="R3285" s="24">
        <v>5</v>
      </c>
      <c r="X3285" s="24">
        <f t="shared" si="122"/>
        <v>148</v>
      </c>
      <c r="Y3285" s="8">
        <f t="shared" si="123"/>
        <v>0</v>
      </c>
      <c r="Z3285" s="4"/>
    </row>
    <row r="3286" spans="1:26" x14ac:dyDescent="0.25">
      <c r="A3286" s="34">
        <v>77</v>
      </c>
      <c r="B3286" s="31">
        <v>82</v>
      </c>
      <c r="C3286" s="4" t="s">
        <v>5955</v>
      </c>
      <c r="D3286" s="4" t="s">
        <v>5956</v>
      </c>
      <c r="E3286" s="4" t="s">
        <v>5890</v>
      </c>
      <c r="F3286" s="4" t="s">
        <v>4986</v>
      </c>
      <c r="G3286" s="5" t="s">
        <v>6006</v>
      </c>
      <c r="H3286" s="4"/>
      <c r="I3286" s="24">
        <v>54</v>
      </c>
      <c r="J3286" s="24">
        <v>34</v>
      </c>
      <c r="W3286" s="24">
        <v>20</v>
      </c>
      <c r="X3286" s="24">
        <f t="shared" si="122"/>
        <v>54</v>
      </c>
      <c r="Y3286" s="8">
        <f t="shared" si="123"/>
        <v>0</v>
      </c>
      <c r="Z3286" s="4"/>
    </row>
    <row r="3287" spans="1:26" x14ac:dyDescent="0.25">
      <c r="A3287" s="34">
        <v>41</v>
      </c>
      <c r="B3287" s="31">
        <v>41</v>
      </c>
      <c r="C3287" s="4" t="s">
        <v>5956</v>
      </c>
      <c r="D3287" s="4" t="s">
        <v>5956</v>
      </c>
      <c r="E3287" s="4" t="s">
        <v>5890</v>
      </c>
      <c r="F3287" s="4" t="s">
        <v>4986</v>
      </c>
      <c r="G3287" s="4" t="s">
        <v>5958</v>
      </c>
      <c r="H3287" s="4"/>
      <c r="I3287" s="24">
        <v>387.7</v>
      </c>
      <c r="J3287" s="24">
        <v>137.1</v>
      </c>
      <c r="K3287" s="24">
        <v>30.7</v>
      </c>
      <c r="M3287" s="24">
        <v>2</v>
      </c>
      <c r="N3287" s="24">
        <v>10</v>
      </c>
      <c r="O3287" s="24">
        <v>4</v>
      </c>
      <c r="P3287" s="24">
        <v>48.6</v>
      </c>
      <c r="Q3287" s="24">
        <v>6.7</v>
      </c>
      <c r="T3287" s="24">
        <v>148.6</v>
      </c>
      <c r="X3287" s="24">
        <f t="shared" si="122"/>
        <v>387.69999999999993</v>
      </c>
      <c r="Y3287" s="8">
        <f t="shared" si="123"/>
        <v>0</v>
      </c>
      <c r="Z3287" s="4"/>
    </row>
    <row r="3288" spans="1:26" x14ac:dyDescent="0.25">
      <c r="A3288" s="34">
        <v>7</v>
      </c>
      <c r="B3288" s="31">
        <v>7</v>
      </c>
      <c r="C3288" s="4" t="s">
        <v>5902</v>
      </c>
      <c r="D3288" s="4" t="s">
        <v>5897</v>
      </c>
      <c r="E3288" s="4" t="s">
        <v>5890</v>
      </c>
      <c r="F3288" s="4" t="s">
        <v>4986</v>
      </c>
      <c r="G3288" s="4" t="s">
        <v>5808</v>
      </c>
      <c r="H3288" s="4"/>
      <c r="I3288" s="24">
        <v>65.099999999999994</v>
      </c>
      <c r="J3288" s="24">
        <v>57.3</v>
      </c>
      <c r="N3288" s="24">
        <v>2.6</v>
      </c>
      <c r="O3288" s="24">
        <v>2.2999999999999998</v>
      </c>
      <c r="P3288" s="24">
        <v>0.4</v>
      </c>
      <c r="R3288" s="24">
        <v>1.5</v>
      </c>
      <c r="S3288" s="24">
        <v>1</v>
      </c>
      <c r="X3288" s="24">
        <f t="shared" si="122"/>
        <v>65.099999999999994</v>
      </c>
      <c r="Y3288" s="8">
        <f t="shared" si="123"/>
        <v>0</v>
      </c>
      <c r="Z3288" s="4"/>
    </row>
    <row r="3289" spans="1:26" x14ac:dyDescent="0.25">
      <c r="A3289" s="34">
        <v>11</v>
      </c>
      <c r="B3289" s="31">
        <v>11</v>
      </c>
      <c r="C3289" s="4" t="s">
        <v>5909</v>
      </c>
      <c r="D3289" s="4" t="s">
        <v>5904</v>
      </c>
      <c r="E3289" s="4" t="s">
        <v>5890</v>
      </c>
      <c r="F3289" s="4" t="s">
        <v>4986</v>
      </c>
      <c r="G3289" s="4" t="s">
        <v>5812</v>
      </c>
      <c r="H3289" s="4"/>
      <c r="I3289" s="24">
        <v>227.8</v>
      </c>
      <c r="J3289" s="24">
        <v>180.8</v>
      </c>
      <c r="K3289" s="24">
        <v>37.4</v>
      </c>
      <c r="M3289" s="24">
        <v>1.2</v>
      </c>
      <c r="O3289" s="24">
        <v>2.2000000000000002</v>
      </c>
      <c r="R3289" s="24">
        <v>4.2</v>
      </c>
      <c r="S3289" s="24">
        <v>2</v>
      </c>
      <c r="X3289" s="24">
        <f t="shared" si="122"/>
        <v>227.79999999999998</v>
      </c>
      <c r="Y3289" s="8">
        <f t="shared" si="123"/>
        <v>0</v>
      </c>
      <c r="Z3289" s="4"/>
    </row>
    <row r="3290" spans="1:26" x14ac:dyDescent="0.25">
      <c r="A3290" s="34">
        <v>17</v>
      </c>
      <c r="B3290" s="31">
        <v>17</v>
      </c>
      <c r="C3290" s="4" t="s">
        <v>1838</v>
      </c>
      <c r="D3290" s="4" t="s">
        <v>5919</v>
      </c>
      <c r="E3290" s="4" t="s">
        <v>5890</v>
      </c>
      <c r="F3290" s="4" t="s">
        <v>4986</v>
      </c>
      <c r="G3290" s="4" t="s">
        <v>5812</v>
      </c>
      <c r="H3290" s="4"/>
      <c r="I3290" s="24">
        <v>82.8</v>
      </c>
      <c r="J3290" s="24">
        <v>70.3</v>
      </c>
      <c r="K3290" s="24">
        <v>5.5</v>
      </c>
      <c r="M3290" s="24">
        <v>2</v>
      </c>
      <c r="O3290" s="24">
        <v>1</v>
      </c>
      <c r="P3290" s="24">
        <v>3</v>
      </c>
      <c r="R3290" s="24">
        <v>1</v>
      </c>
      <c r="X3290" s="24">
        <f t="shared" si="122"/>
        <v>82.8</v>
      </c>
      <c r="Y3290" s="8">
        <f t="shared" si="123"/>
        <v>0</v>
      </c>
      <c r="Z3290" s="4"/>
    </row>
    <row r="3291" spans="1:26" x14ac:dyDescent="0.25">
      <c r="A3291" s="34">
        <v>23</v>
      </c>
      <c r="B3291" s="31">
        <v>23</v>
      </c>
      <c r="C3291" s="4" t="s">
        <v>5927</v>
      </c>
      <c r="D3291" s="4" t="s">
        <v>5928</v>
      </c>
      <c r="E3291" s="4" t="s">
        <v>5890</v>
      </c>
      <c r="F3291" s="4" t="s">
        <v>4986</v>
      </c>
      <c r="G3291" s="4" t="s">
        <v>5929</v>
      </c>
      <c r="H3291" s="4"/>
      <c r="I3291" s="24">
        <v>212.8</v>
      </c>
      <c r="J3291" s="24">
        <v>103.6</v>
      </c>
      <c r="K3291" s="24">
        <v>5</v>
      </c>
      <c r="N3291" s="24">
        <v>1.6</v>
      </c>
      <c r="O3291" s="24">
        <v>1.5</v>
      </c>
      <c r="R3291" s="24">
        <v>1.7</v>
      </c>
      <c r="T3291" s="24">
        <v>99.4</v>
      </c>
      <c r="X3291" s="24">
        <f t="shared" si="122"/>
        <v>212.8</v>
      </c>
      <c r="Y3291" s="8">
        <f t="shared" si="123"/>
        <v>0</v>
      </c>
      <c r="Z3291" s="11"/>
    </row>
    <row r="3292" spans="1:26" x14ac:dyDescent="0.25">
      <c r="A3292" s="34">
        <v>36</v>
      </c>
      <c r="B3292" s="31">
        <v>36</v>
      </c>
      <c r="C3292" s="4" t="s">
        <v>5947</v>
      </c>
      <c r="D3292" s="4" t="s">
        <v>5946</v>
      </c>
      <c r="E3292" s="4" t="s">
        <v>5890</v>
      </c>
      <c r="F3292" s="4" t="s">
        <v>4986</v>
      </c>
      <c r="G3292" s="4" t="s">
        <v>5948</v>
      </c>
      <c r="H3292" s="4"/>
      <c r="I3292" s="24">
        <v>311.39999999999998</v>
      </c>
      <c r="J3292" s="24">
        <v>235.6</v>
      </c>
      <c r="L3292" s="24">
        <v>4.8</v>
      </c>
      <c r="M3292" s="24">
        <v>1.4</v>
      </c>
      <c r="Q3292" s="24">
        <v>3</v>
      </c>
      <c r="R3292" s="24">
        <v>7.2</v>
      </c>
      <c r="S3292" s="24">
        <v>3.4</v>
      </c>
      <c r="T3292" s="24">
        <v>56</v>
      </c>
      <c r="X3292" s="24">
        <f t="shared" si="122"/>
        <v>311.39999999999998</v>
      </c>
      <c r="Y3292" s="8">
        <f t="shared" si="123"/>
        <v>0</v>
      </c>
      <c r="Z3292" s="4"/>
    </row>
    <row r="3293" spans="1:26" x14ac:dyDescent="0.25">
      <c r="A3293" s="34">
        <v>68</v>
      </c>
      <c r="B3293" s="31">
        <v>71</v>
      </c>
      <c r="C3293" s="4" t="s">
        <v>5994</v>
      </c>
      <c r="D3293" s="4" t="s">
        <v>5946</v>
      </c>
      <c r="E3293" s="4" t="s">
        <v>5890</v>
      </c>
      <c r="F3293" s="4" t="s">
        <v>4986</v>
      </c>
      <c r="G3293" s="5" t="s">
        <v>5995</v>
      </c>
      <c r="H3293" s="4"/>
      <c r="I3293" s="24">
        <v>1189</v>
      </c>
      <c r="J3293" s="24">
        <v>612</v>
      </c>
      <c r="K3293" s="24">
        <v>8</v>
      </c>
      <c r="L3293" s="24">
        <v>22</v>
      </c>
      <c r="M3293" s="24">
        <v>0.5</v>
      </c>
      <c r="O3293" s="24">
        <v>10</v>
      </c>
      <c r="P3293" s="24">
        <v>0.5</v>
      </c>
      <c r="T3293" s="24">
        <v>536</v>
      </c>
      <c r="X3293" s="24">
        <f t="shared" si="122"/>
        <v>1189</v>
      </c>
      <c r="Y3293" s="8">
        <f t="shared" si="123"/>
        <v>0</v>
      </c>
      <c r="Z3293" s="4"/>
    </row>
    <row r="3294" spans="1:26" x14ac:dyDescent="0.25">
      <c r="A3294" s="34">
        <v>38</v>
      </c>
      <c r="B3294" s="31">
        <v>38</v>
      </c>
      <c r="C3294" s="4" t="s">
        <v>5952</v>
      </c>
      <c r="D3294" s="4" t="s">
        <v>5950</v>
      </c>
      <c r="E3294" s="4" t="s">
        <v>5890</v>
      </c>
      <c r="F3294" s="4" t="s">
        <v>4986</v>
      </c>
      <c r="G3294" s="4" t="s">
        <v>1472</v>
      </c>
      <c r="H3294" s="4"/>
      <c r="I3294" s="24">
        <v>79.3</v>
      </c>
      <c r="J3294" s="24">
        <v>70.099999999999994</v>
      </c>
      <c r="K3294" s="24">
        <v>3.4</v>
      </c>
      <c r="O3294" s="24">
        <v>3.3</v>
      </c>
      <c r="Q3294" s="24">
        <v>1</v>
      </c>
      <c r="R3294" s="24">
        <v>1.5</v>
      </c>
      <c r="X3294" s="24">
        <f t="shared" si="122"/>
        <v>79.3</v>
      </c>
      <c r="Y3294" s="8">
        <f t="shared" si="123"/>
        <v>0</v>
      </c>
      <c r="Z3294" s="4"/>
    </row>
    <row r="3295" spans="1:26" x14ac:dyDescent="0.25">
      <c r="A3295" s="34">
        <v>67</v>
      </c>
      <c r="B3295" s="31">
        <v>70</v>
      </c>
      <c r="C3295" s="4" t="s">
        <v>5993</v>
      </c>
      <c r="D3295" s="4" t="s">
        <v>2982</v>
      </c>
      <c r="E3295" s="4" t="s">
        <v>5890</v>
      </c>
      <c r="F3295" s="4" t="s">
        <v>4986</v>
      </c>
      <c r="G3295" s="5" t="s">
        <v>3121</v>
      </c>
      <c r="H3295" s="4"/>
      <c r="I3295" s="24">
        <v>433.5</v>
      </c>
      <c r="J3295" s="24">
        <v>196.4</v>
      </c>
      <c r="K3295" s="24">
        <v>80.400000000000006</v>
      </c>
      <c r="L3295" s="24">
        <v>35</v>
      </c>
      <c r="M3295" s="24">
        <v>3.5</v>
      </c>
      <c r="P3295" s="24">
        <v>4.8</v>
      </c>
      <c r="R3295" s="24">
        <v>18.8</v>
      </c>
      <c r="T3295" s="24">
        <v>94.6</v>
      </c>
      <c r="X3295" s="24">
        <f t="shared" si="122"/>
        <v>433.5</v>
      </c>
      <c r="Y3295" s="8">
        <f t="shared" si="123"/>
        <v>0</v>
      </c>
      <c r="Z3295" s="4"/>
    </row>
    <row r="3296" spans="1:26" x14ac:dyDescent="0.25">
      <c r="A3296" s="34">
        <v>70</v>
      </c>
      <c r="B3296" s="31">
        <v>73</v>
      </c>
      <c r="C3296" s="4" t="s">
        <v>5997</v>
      </c>
      <c r="D3296" s="4" t="s">
        <v>5931</v>
      </c>
      <c r="E3296" s="4" t="s">
        <v>5890</v>
      </c>
      <c r="F3296" s="4" t="s">
        <v>4986</v>
      </c>
      <c r="G3296" s="5" t="s">
        <v>8689</v>
      </c>
      <c r="H3296" s="4"/>
      <c r="I3296" s="24">
        <v>426.6</v>
      </c>
      <c r="J3296" s="24">
        <v>327.8</v>
      </c>
      <c r="K3296" s="24">
        <v>13.7</v>
      </c>
      <c r="L3296" s="24">
        <v>7.6</v>
      </c>
      <c r="M3296" s="24">
        <v>2.7</v>
      </c>
      <c r="P3296" s="24">
        <v>0.8</v>
      </c>
      <c r="Q3296" s="24">
        <v>19.399999999999999</v>
      </c>
      <c r="T3296" s="24">
        <v>54.6</v>
      </c>
      <c r="X3296" s="24">
        <f t="shared" si="122"/>
        <v>426.6</v>
      </c>
      <c r="Y3296" s="8">
        <f t="shared" si="123"/>
        <v>0</v>
      </c>
      <c r="Z3296" s="4"/>
    </row>
    <row r="3297" spans="1:26" x14ac:dyDescent="0.25">
      <c r="A3297" s="34">
        <v>69</v>
      </c>
      <c r="B3297" s="31">
        <v>72</v>
      </c>
      <c r="C3297" s="4" t="s">
        <v>5946</v>
      </c>
      <c r="D3297" s="4" t="s">
        <v>5946</v>
      </c>
      <c r="E3297" s="4" t="s">
        <v>5890</v>
      </c>
      <c r="F3297" s="4" t="s">
        <v>4986</v>
      </c>
      <c r="G3297" s="5" t="s">
        <v>5996</v>
      </c>
      <c r="H3297" s="4"/>
      <c r="I3297" s="24">
        <v>700</v>
      </c>
      <c r="J3297" s="24">
        <v>225</v>
      </c>
      <c r="K3297" s="24">
        <v>56</v>
      </c>
      <c r="L3297" s="24">
        <v>25</v>
      </c>
      <c r="M3297" s="24">
        <v>4</v>
      </c>
      <c r="P3297" s="24">
        <v>8</v>
      </c>
      <c r="Q3297" s="24">
        <v>29</v>
      </c>
      <c r="T3297" s="24">
        <v>353</v>
      </c>
      <c r="X3297" s="24">
        <f t="shared" si="122"/>
        <v>700</v>
      </c>
      <c r="Y3297" s="8">
        <f t="shared" si="123"/>
        <v>0</v>
      </c>
      <c r="Z3297" s="4"/>
    </row>
    <row r="3298" spans="1:26" x14ac:dyDescent="0.25">
      <c r="A3298" s="34">
        <v>66</v>
      </c>
      <c r="B3298" s="31">
        <v>69</v>
      </c>
      <c r="C3298" s="4" t="s">
        <v>5992</v>
      </c>
      <c r="D3298" s="4" t="s">
        <v>5912</v>
      </c>
      <c r="E3298" s="4" t="s">
        <v>5890</v>
      </c>
      <c r="F3298" s="4" t="s">
        <v>4986</v>
      </c>
      <c r="G3298" s="5" t="s">
        <v>5776</v>
      </c>
      <c r="H3298" s="4"/>
      <c r="I3298" s="24">
        <v>964</v>
      </c>
      <c r="J3298" s="24">
        <v>77</v>
      </c>
      <c r="K3298" s="24">
        <v>7</v>
      </c>
      <c r="L3298" s="24">
        <v>11</v>
      </c>
      <c r="M3298" s="24">
        <v>1</v>
      </c>
      <c r="P3298" s="24">
        <v>30</v>
      </c>
      <c r="R3298" s="24">
        <v>8</v>
      </c>
      <c r="T3298" s="24">
        <v>830</v>
      </c>
      <c r="X3298" s="24">
        <f t="shared" si="122"/>
        <v>964</v>
      </c>
      <c r="Y3298" s="8">
        <f t="shared" si="123"/>
        <v>0</v>
      </c>
      <c r="Z3298" s="4"/>
    </row>
    <row r="3299" spans="1:26" x14ac:dyDescent="0.25">
      <c r="A3299" s="34">
        <v>4</v>
      </c>
      <c r="B3299" s="31">
        <v>4</v>
      </c>
      <c r="C3299" s="4" t="s">
        <v>5896</v>
      </c>
      <c r="D3299" s="4" t="s">
        <v>5897</v>
      </c>
      <c r="E3299" s="4" t="s">
        <v>5890</v>
      </c>
      <c r="F3299" s="4" t="s">
        <v>4986</v>
      </c>
      <c r="G3299" s="4" t="s">
        <v>4427</v>
      </c>
      <c r="H3299" s="4"/>
      <c r="I3299" s="24">
        <v>142.80000000000001</v>
      </c>
      <c r="J3299" s="24">
        <v>99.3</v>
      </c>
      <c r="K3299" s="24">
        <v>8.8000000000000007</v>
      </c>
      <c r="M3299" s="24">
        <v>0.5</v>
      </c>
      <c r="O3299" s="24">
        <v>1.9</v>
      </c>
      <c r="Q3299" s="24">
        <v>9.1</v>
      </c>
      <c r="T3299" s="24">
        <v>23.2</v>
      </c>
      <c r="X3299" s="24">
        <f t="shared" si="122"/>
        <v>142.79999999999998</v>
      </c>
      <c r="Y3299" s="8">
        <f t="shared" si="123"/>
        <v>0</v>
      </c>
      <c r="Z3299" s="4"/>
    </row>
    <row r="3300" spans="1:26" x14ac:dyDescent="0.25">
      <c r="A3300" s="34">
        <v>28</v>
      </c>
      <c r="B3300" s="31">
        <v>28</v>
      </c>
      <c r="C3300" s="4" t="s">
        <v>5934</v>
      </c>
      <c r="D3300" s="4" t="s">
        <v>5931</v>
      </c>
      <c r="E3300" s="4" t="s">
        <v>5890</v>
      </c>
      <c r="F3300" s="4" t="s">
        <v>4986</v>
      </c>
      <c r="G3300" s="4" t="s">
        <v>5935</v>
      </c>
      <c r="H3300" s="4"/>
      <c r="I3300" s="24">
        <v>252.8</v>
      </c>
      <c r="J3300" s="24">
        <v>125.2</v>
      </c>
      <c r="K3300" s="24">
        <v>38.299999999999997</v>
      </c>
      <c r="M3300" s="24">
        <v>0.5</v>
      </c>
      <c r="N3300" s="24">
        <v>2</v>
      </c>
      <c r="O3300" s="24">
        <v>3.7</v>
      </c>
      <c r="R3300" s="24">
        <v>6.5</v>
      </c>
      <c r="S3300" s="24">
        <v>1</v>
      </c>
      <c r="T3300" s="24">
        <v>75.599999999999994</v>
      </c>
      <c r="X3300" s="24">
        <f t="shared" si="122"/>
        <v>252.79999999999998</v>
      </c>
      <c r="Y3300" s="8">
        <f t="shared" si="123"/>
        <v>0</v>
      </c>
      <c r="Z3300" s="4"/>
    </row>
    <row r="3301" spans="1:26" x14ac:dyDescent="0.25">
      <c r="A3301" s="34">
        <v>57</v>
      </c>
      <c r="B3301" s="31">
        <v>57</v>
      </c>
      <c r="C3301" s="4" t="s">
        <v>15512</v>
      </c>
      <c r="D3301" s="4" t="s">
        <v>6082</v>
      </c>
      <c r="E3301" s="4" t="s">
        <v>6015</v>
      </c>
      <c r="F3301" s="4" t="s">
        <v>4986</v>
      </c>
      <c r="G3301" s="4" t="s">
        <v>6088</v>
      </c>
      <c r="H3301" s="4" t="s">
        <v>4334</v>
      </c>
      <c r="I3301" s="24">
        <v>287</v>
      </c>
      <c r="J3301" s="24">
        <v>156.5</v>
      </c>
      <c r="K3301" s="24">
        <v>37.9</v>
      </c>
      <c r="N3301" s="24">
        <v>7.4</v>
      </c>
      <c r="O3301" s="24">
        <v>8.4</v>
      </c>
      <c r="P3301" s="24">
        <v>9.1999999999999993</v>
      </c>
      <c r="Q3301" s="24">
        <v>1.1000000000000001</v>
      </c>
      <c r="R3301" s="24">
        <v>6.4</v>
      </c>
      <c r="T3301" s="24">
        <v>60.1</v>
      </c>
      <c r="X3301" s="24">
        <f t="shared" si="122"/>
        <v>287</v>
      </c>
      <c r="Y3301" s="8">
        <f t="shared" si="123"/>
        <v>0</v>
      </c>
      <c r="Z3301" s="4"/>
    </row>
    <row r="3302" spans="1:26" ht="30" x14ac:dyDescent="0.25">
      <c r="A3302" s="34">
        <v>39</v>
      </c>
      <c r="B3302" s="31">
        <v>39</v>
      </c>
      <c r="C3302" s="5" t="s">
        <v>6071</v>
      </c>
      <c r="D3302" s="4" t="s">
        <v>4127</v>
      </c>
      <c r="E3302" s="4" t="s">
        <v>6015</v>
      </c>
      <c r="F3302" s="4" t="s">
        <v>4986</v>
      </c>
      <c r="G3302" s="4" t="s">
        <v>6072</v>
      </c>
      <c r="H3302" s="4" t="s">
        <v>1616</v>
      </c>
      <c r="I3302" s="24">
        <v>108.5</v>
      </c>
      <c r="J3302" s="24">
        <v>84.2</v>
      </c>
      <c r="N3302" s="24">
        <v>16</v>
      </c>
      <c r="O3302" s="24">
        <v>2.7</v>
      </c>
      <c r="Q3302" s="24">
        <v>1.3</v>
      </c>
      <c r="R3302" s="24">
        <v>4.3</v>
      </c>
      <c r="X3302" s="24">
        <f t="shared" si="122"/>
        <v>108.5</v>
      </c>
      <c r="Y3302" s="8">
        <f t="shared" si="123"/>
        <v>0</v>
      </c>
      <c r="Z3302" s="4"/>
    </row>
    <row r="3303" spans="1:26" x14ac:dyDescent="0.25">
      <c r="A3303" s="34">
        <v>3</v>
      </c>
      <c r="B3303" s="31">
        <v>3</v>
      </c>
      <c r="C3303" s="4" t="s">
        <v>15513</v>
      </c>
      <c r="D3303" s="4" t="s">
        <v>1097</v>
      </c>
      <c r="E3303" s="4" t="s">
        <v>6015</v>
      </c>
      <c r="F3303" s="4" t="s">
        <v>4986</v>
      </c>
      <c r="G3303" s="4" t="s">
        <v>6019</v>
      </c>
      <c r="H3303" s="4" t="s">
        <v>1362</v>
      </c>
      <c r="I3303" s="24">
        <v>927.94</v>
      </c>
      <c r="J3303" s="24">
        <v>325.60000000000002</v>
      </c>
      <c r="K3303" s="24">
        <v>84.9</v>
      </c>
      <c r="N3303" s="24">
        <v>10</v>
      </c>
      <c r="O3303" s="24">
        <v>2</v>
      </c>
      <c r="P3303" s="24">
        <v>90</v>
      </c>
      <c r="Q3303" s="24">
        <v>14.4</v>
      </c>
      <c r="T3303" s="24">
        <v>372.04</v>
      </c>
      <c r="U3303" s="24">
        <v>29</v>
      </c>
      <c r="X3303" s="24">
        <f t="shared" ref="X3303:X3316" si="124">SUM(J3303:W3303)</f>
        <v>927.94</v>
      </c>
      <c r="Y3303" s="8">
        <f t="shared" ref="Y3303:Y3316" si="125">I3303-X3303</f>
        <v>0</v>
      </c>
      <c r="Z3303" s="4"/>
    </row>
    <row r="3304" spans="1:26" x14ac:dyDescent="0.25">
      <c r="A3304" s="34">
        <v>51</v>
      </c>
      <c r="B3304" s="31">
        <v>51</v>
      </c>
      <c r="C3304" s="4" t="s">
        <v>15514</v>
      </c>
      <c r="D3304" s="4" t="s">
        <v>6082</v>
      </c>
      <c r="E3304" s="4" t="s">
        <v>6015</v>
      </c>
      <c r="F3304" s="4" t="s">
        <v>4986</v>
      </c>
      <c r="G3304" s="4" t="s">
        <v>6083</v>
      </c>
      <c r="H3304" s="4" t="s">
        <v>1606</v>
      </c>
      <c r="I3304" s="24">
        <v>124.5</v>
      </c>
      <c r="J3304" s="24">
        <v>104.8</v>
      </c>
      <c r="K3304" s="24">
        <v>0.6</v>
      </c>
      <c r="M3304" s="24">
        <v>3</v>
      </c>
      <c r="O3304" s="24">
        <v>4.8</v>
      </c>
      <c r="P3304" s="24">
        <v>11.3</v>
      </c>
      <c r="X3304" s="24">
        <f t="shared" si="124"/>
        <v>124.49999999999999</v>
      </c>
      <c r="Y3304" s="8">
        <f t="shared" si="125"/>
        <v>0</v>
      </c>
      <c r="Z3304" s="4"/>
    </row>
    <row r="3305" spans="1:26" x14ac:dyDescent="0.25">
      <c r="A3305" s="34">
        <v>14</v>
      </c>
      <c r="B3305" s="31">
        <v>14</v>
      </c>
      <c r="C3305" s="4" t="s">
        <v>15515</v>
      </c>
      <c r="D3305" s="4" t="s">
        <v>3255</v>
      </c>
      <c r="E3305" s="4" t="s">
        <v>6015</v>
      </c>
      <c r="F3305" s="4" t="s">
        <v>4986</v>
      </c>
      <c r="G3305" s="4" t="s">
        <v>6034</v>
      </c>
      <c r="H3305" s="4" t="s">
        <v>716</v>
      </c>
      <c r="I3305" s="24">
        <v>149.30000000000001</v>
      </c>
      <c r="J3305" s="24">
        <v>131.1</v>
      </c>
      <c r="K3305" s="24">
        <v>4.5999999999999996</v>
      </c>
      <c r="N3305" s="24">
        <v>2.2000000000000002</v>
      </c>
      <c r="O3305" s="24">
        <v>1.5</v>
      </c>
      <c r="T3305" s="24">
        <v>8.3000000000000007</v>
      </c>
      <c r="U3305" s="24">
        <v>1.6</v>
      </c>
      <c r="X3305" s="24">
        <f t="shared" si="124"/>
        <v>149.29999999999998</v>
      </c>
      <c r="Y3305" s="8">
        <f t="shared" si="125"/>
        <v>0</v>
      </c>
      <c r="Z3305" s="4"/>
    </row>
    <row r="3306" spans="1:26" x14ac:dyDescent="0.25">
      <c r="A3306" s="34">
        <v>16</v>
      </c>
      <c r="B3306" s="31">
        <v>16</v>
      </c>
      <c r="C3306" s="4" t="s">
        <v>6035</v>
      </c>
      <c r="D3306" s="4" t="s">
        <v>6036</v>
      </c>
      <c r="E3306" s="4" t="s">
        <v>6015</v>
      </c>
      <c r="F3306" s="4" t="s">
        <v>4986</v>
      </c>
      <c r="G3306" s="4" t="s">
        <v>6037</v>
      </c>
      <c r="H3306" s="4" t="s">
        <v>716</v>
      </c>
      <c r="I3306" s="24">
        <v>89.2</v>
      </c>
      <c r="J3306" s="24">
        <v>32.9</v>
      </c>
      <c r="L3306" s="24">
        <v>2.8</v>
      </c>
      <c r="O3306" s="24">
        <v>0.5</v>
      </c>
      <c r="P3306" s="24">
        <v>0.4</v>
      </c>
      <c r="R3306" s="24">
        <v>1.9</v>
      </c>
      <c r="T3306" s="24">
        <v>50.7</v>
      </c>
      <c r="X3306" s="24">
        <f t="shared" si="124"/>
        <v>89.199999999999989</v>
      </c>
      <c r="Y3306" s="8">
        <f t="shared" si="125"/>
        <v>0</v>
      </c>
      <c r="Z3306" s="4"/>
    </row>
    <row r="3307" spans="1:26" x14ac:dyDescent="0.25">
      <c r="A3307" s="34">
        <v>2</v>
      </c>
      <c r="B3307" s="31">
        <v>2</v>
      </c>
      <c r="C3307" s="4" t="s">
        <v>6017</v>
      </c>
      <c r="D3307" s="4" t="s">
        <v>1097</v>
      </c>
      <c r="E3307" s="4" t="s">
        <v>6015</v>
      </c>
      <c r="F3307" s="4" t="s">
        <v>4986</v>
      </c>
      <c r="G3307" s="4" t="s">
        <v>6018</v>
      </c>
      <c r="H3307" s="4" t="s">
        <v>283</v>
      </c>
      <c r="I3307" s="24">
        <v>161.6</v>
      </c>
      <c r="J3307" s="24">
        <v>131.5</v>
      </c>
      <c r="L3307" s="24">
        <v>18</v>
      </c>
      <c r="M3307" s="24">
        <v>2.4</v>
      </c>
      <c r="O3307" s="24">
        <v>2</v>
      </c>
      <c r="R3307" s="24">
        <v>0.5</v>
      </c>
      <c r="T3307" s="24">
        <v>4.9000000000000004</v>
      </c>
      <c r="U3307" s="24">
        <v>2.2999999999999998</v>
      </c>
      <c r="X3307" s="24">
        <f t="shared" si="124"/>
        <v>161.60000000000002</v>
      </c>
      <c r="Y3307" s="8">
        <f t="shared" si="125"/>
        <v>0</v>
      </c>
      <c r="Z3307" s="4"/>
    </row>
    <row r="3308" spans="1:26" x14ac:dyDescent="0.25">
      <c r="A3308" s="34">
        <v>5</v>
      </c>
      <c r="B3308" s="31">
        <v>5</v>
      </c>
      <c r="C3308" s="4" t="s">
        <v>15516</v>
      </c>
      <c r="D3308" s="4" t="s">
        <v>1097</v>
      </c>
      <c r="E3308" s="4" t="s">
        <v>6015</v>
      </c>
      <c r="F3308" s="4" t="s">
        <v>4986</v>
      </c>
      <c r="G3308" s="4" t="s">
        <v>6021</v>
      </c>
      <c r="H3308" s="4" t="s">
        <v>4278</v>
      </c>
      <c r="I3308" s="24">
        <v>286.8</v>
      </c>
      <c r="J3308" s="24">
        <v>145.19999999999999</v>
      </c>
      <c r="K3308" s="24">
        <v>22.7</v>
      </c>
      <c r="L3308" s="24">
        <v>4</v>
      </c>
      <c r="M3308" s="24">
        <v>1.2</v>
      </c>
      <c r="O3308" s="24">
        <v>3.2</v>
      </c>
      <c r="Q3308" s="24">
        <v>110.5</v>
      </c>
      <c r="X3308" s="24">
        <f t="shared" si="124"/>
        <v>286.79999999999995</v>
      </c>
      <c r="Y3308" s="8">
        <f t="shared" si="125"/>
        <v>0</v>
      </c>
      <c r="Z3308" s="4"/>
    </row>
    <row r="3309" spans="1:26" x14ac:dyDescent="0.25">
      <c r="A3309" s="34">
        <v>31</v>
      </c>
      <c r="B3309" s="31">
        <v>31</v>
      </c>
      <c r="C3309" s="4" t="s">
        <v>6057</v>
      </c>
      <c r="D3309" s="4" t="s">
        <v>2762</v>
      </c>
      <c r="E3309" s="4" t="s">
        <v>6015</v>
      </c>
      <c r="F3309" s="4" t="s">
        <v>4986</v>
      </c>
      <c r="G3309" s="4" t="s">
        <v>6058</v>
      </c>
      <c r="H3309" s="4" t="s">
        <v>6059</v>
      </c>
      <c r="I3309" s="24">
        <v>269.39999999999998</v>
      </c>
      <c r="J3309" s="24">
        <v>216.3</v>
      </c>
      <c r="L3309" s="24">
        <v>22.5</v>
      </c>
      <c r="M3309" s="24">
        <v>3.2</v>
      </c>
      <c r="O3309" s="24">
        <v>1.8</v>
      </c>
      <c r="P3309" s="24">
        <v>0.8</v>
      </c>
      <c r="R3309" s="24">
        <v>7.9</v>
      </c>
      <c r="T3309" s="24">
        <v>16.899999999999999</v>
      </c>
      <c r="X3309" s="24">
        <f t="shared" si="124"/>
        <v>269.40000000000003</v>
      </c>
      <c r="Y3309" s="8">
        <f t="shared" si="125"/>
        <v>0</v>
      </c>
      <c r="Z3309" s="4"/>
    </row>
    <row r="3310" spans="1:26" x14ac:dyDescent="0.25">
      <c r="A3310" s="34">
        <v>11</v>
      </c>
      <c r="B3310" s="31">
        <v>11</v>
      </c>
      <c r="C3310" s="4" t="s">
        <v>15517</v>
      </c>
      <c r="D3310" s="4" t="s">
        <v>3255</v>
      </c>
      <c r="E3310" s="4" t="s">
        <v>6015</v>
      </c>
      <c r="F3310" s="4" t="s">
        <v>4986</v>
      </c>
      <c r="G3310" s="4" t="s">
        <v>6032</v>
      </c>
      <c r="H3310" s="4" t="s">
        <v>154</v>
      </c>
      <c r="I3310" s="24">
        <v>186</v>
      </c>
      <c r="J3310" s="24">
        <v>176.3</v>
      </c>
      <c r="K3310" s="24">
        <v>1</v>
      </c>
      <c r="M3310" s="24">
        <v>2</v>
      </c>
      <c r="N3310" s="24">
        <v>2</v>
      </c>
      <c r="O3310" s="24">
        <v>2</v>
      </c>
      <c r="P3310" s="24">
        <v>0.7</v>
      </c>
      <c r="Q3310" s="24">
        <v>1.5</v>
      </c>
      <c r="R3310" s="24">
        <v>0.5</v>
      </c>
      <c r="X3310" s="24">
        <f t="shared" si="124"/>
        <v>186</v>
      </c>
      <c r="Y3310" s="8">
        <f t="shared" si="125"/>
        <v>0</v>
      </c>
      <c r="Z3310" s="4"/>
    </row>
    <row r="3311" spans="1:26" x14ac:dyDescent="0.25">
      <c r="A3311" s="34">
        <v>34</v>
      </c>
      <c r="B3311" s="31">
        <v>34</v>
      </c>
      <c r="C3311" s="4" t="s">
        <v>6063</v>
      </c>
      <c r="D3311" s="4" t="s">
        <v>4127</v>
      </c>
      <c r="E3311" s="4" t="s">
        <v>6015</v>
      </c>
      <c r="F3311" s="4" t="s">
        <v>4986</v>
      </c>
      <c r="G3311" s="4" t="s">
        <v>6064</v>
      </c>
      <c r="H3311" s="4" t="s">
        <v>292</v>
      </c>
      <c r="I3311" s="24">
        <v>424.8</v>
      </c>
      <c r="J3311" s="24">
        <v>387.8</v>
      </c>
      <c r="K3311" s="24">
        <v>34</v>
      </c>
      <c r="O3311" s="24">
        <v>3</v>
      </c>
      <c r="X3311" s="24">
        <f t="shared" si="124"/>
        <v>424.8</v>
      </c>
      <c r="Y3311" s="8">
        <f t="shared" si="125"/>
        <v>0</v>
      </c>
      <c r="Z3311" s="4"/>
    </row>
    <row r="3312" spans="1:26" x14ac:dyDescent="0.25">
      <c r="A3312" s="34">
        <v>41</v>
      </c>
      <c r="B3312" s="31">
        <v>41</v>
      </c>
      <c r="C3312" s="4" t="s">
        <v>6073</v>
      </c>
      <c r="D3312" s="4" t="s">
        <v>4127</v>
      </c>
      <c r="E3312" s="4" t="s">
        <v>6015</v>
      </c>
      <c r="F3312" s="4" t="s">
        <v>4986</v>
      </c>
      <c r="G3312" s="4" t="s">
        <v>819</v>
      </c>
      <c r="H3312" s="4" t="s">
        <v>485</v>
      </c>
      <c r="I3312" s="24">
        <v>410</v>
      </c>
      <c r="J3312" s="24">
        <v>285</v>
      </c>
      <c r="N3312" s="24">
        <v>20</v>
      </c>
      <c r="O3312" s="24">
        <v>4</v>
      </c>
      <c r="P3312" s="24">
        <v>3</v>
      </c>
      <c r="Q3312" s="24">
        <v>13</v>
      </c>
      <c r="T3312" s="24">
        <v>82</v>
      </c>
      <c r="U3312" s="24">
        <v>3</v>
      </c>
      <c r="X3312" s="24">
        <f t="shared" si="124"/>
        <v>410</v>
      </c>
      <c r="Y3312" s="8">
        <f t="shared" si="125"/>
        <v>0</v>
      </c>
      <c r="Z3312" s="4"/>
    </row>
    <row r="3313" spans="1:26" ht="45" x14ac:dyDescent="0.25">
      <c r="A3313" s="34">
        <v>28</v>
      </c>
      <c r="B3313" s="31">
        <v>28</v>
      </c>
      <c r="C3313" s="4" t="s">
        <v>15518</v>
      </c>
      <c r="D3313" s="4" t="s">
        <v>2762</v>
      </c>
      <c r="E3313" s="4" t="s">
        <v>6015</v>
      </c>
      <c r="F3313" s="4" t="s">
        <v>4986</v>
      </c>
      <c r="G3313" s="5" t="s">
        <v>6053</v>
      </c>
      <c r="H3313" s="5" t="s">
        <v>6054</v>
      </c>
      <c r="I3313" s="24">
        <v>141.69999999999999</v>
      </c>
      <c r="J3313" s="24">
        <v>120</v>
      </c>
      <c r="K3313" s="24">
        <v>11.8</v>
      </c>
      <c r="M3313" s="24">
        <v>1.8</v>
      </c>
      <c r="N3313" s="24">
        <v>1</v>
      </c>
      <c r="O3313" s="24">
        <v>4</v>
      </c>
      <c r="Q3313" s="24">
        <v>1</v>
      </c>
      <c r="R3313" s="24">
        <v>2.1</v>
      </c>
      <c r="X3313" s="24">
        <f t="shared" si="124"/>
        <v>141.70000000000002</v>
      </c>
      <c r="Y3313" s="8">
        <f t="shared" si="125"/>
        <v>0</v>
      </c>
      <c r="Z3313" s="4"/>
    </row>
    <row r="3314" spans="1:26" x14ac:dyDescent="0.25">
      <c r="A3314" s="34">
        <v>61</v>
      </c>
      <c r="B3314" s="31">
        <v>61</v>
      </c>
      <c r="C3314" s="4" t="s">
        <v>15519</v>
      </c>
      <c r="D3314" s="4" t="s">
        <v>6089</v>
      </c>
      <c r="E3314" s="4" t="s">
        <v>6015</v>
      </c>
      <c r="F3314" s="4" t="s">
        <v>4986</v>
      </c>
      <c r="G3314" s="4" t="s">
        <v>1796</v>
      </c>
      <c r="H3314" s="4" t="s">
        <v>4781</v>
      </c>
      <c r="I3314" s="24">
        <v>185</v>
      </c>
      <c r="J3314" s="24">
        <v>111.6</v>
      </c>
      <c r="K3314" s="24">
        <v>56.5</v>
      </c>
      <c r="O3314" s="24">
        <v>3.8</v>
      </c>
      <c r="R3314" s="24">
        <v>2.7</v>
      </c>
      <c r="T3314" s="24">
        <v>6.9</v>
      </c>
      <c r="U3314" s="24">
        <v>3.5</v>
      </c>
      <c r="X3314" s="24">
        <f t="shared" si="124"/>
        <v>185</v>
      </c>
      <c r="Y3314" s="8">
        <f t="shared" si="125"/>
        <v>0</v>
      </c>
      <c r="Z3314" s="4"/>
    </row>
    <row r="3315" spans="1:26" x14ac:dyDescent="0.25">
      <c r="A3315" s="34">
        <v>44</v>
      </c>
      <c r="B3315" s="31">
        <v>44</v>
      </c>
      <c r="C3315" s="4" t="s">
        <v>15521</v>
      </c>
      <c r="D3315" s="4" t="s">
        <v>6074</v>
      </c>
      <c r="E3315" s="4" t="s">
        <v>6015</v>
      </c>
      <c r="F3315" s="4" t="s">
        <v>4986</v>
      </c>
      <c r="G3315" s="4" t="s">
        <v>6077</v>
      </c>
      <c r="H3315" s="4" t="s">
        <v>154</v>
      </c>
      <c r="I3315" s="24">
        <v>149</v>
      </c>
      <c r="J3315" s="24">
        <v>58.1</v>
      </c>
      <c r="K3315" s="24">
        <v>11.6</v>
      </c>
      <c r="L3315" s="24">
        <v>3.6</v>
      </c>
      <c r="O3315" s="24">
        <v>2.6</v>
      </c>
      <c r="Q3315" s="24">
        <v>20.6</v>
      </c>
      <c r="R3315" s="24">
        <v>2.5</v>
      </c>
      <c r="T3315" s="24">
        <v>50</v>
      </c>
      <c r="X3315" s="24">
        <f t="shared" si="124"/>
        <v>149</v>
      </c>
      <c r="Y3315" s="8">
        <f t="shared" si="125"/>
        <v>0</v>
      </c>
      <c r="Z3315" s="4"/>
    </row>
    <row r="3316" spans="1:26" x14ac:dyDescent="0.25">
      <c r="A3316" s="34">
        <v>19</v>
      </c>
      <c r="B3316" s="31">
        <v>19</v>
      </c>
      <c r="C3316" s="4" t="s">
        <v>15520</v>
      </c>
      <c r="D3316" s="4" t="s">
        <v>6036</v>
      </c>
      <c r="E3316" s="4" t="s">
        <v>6015</v>
      </c>
      <c r="F3316" s="4" t="s">
        <v>4986</v>
      </c>
      <c r="G3316" s="4" t="s">
        <v>6042</v>
      </c>
      <c r="H3316" s="4"/>
      <c r="I3316" s="24">
        <v>223.4</v>
      </c>
      <c r="J3316" s="24">
        <v>206.5</v>
      </c>
      <c r="L3316" s="24">
        <v>14.5</v>
      </c>
      <c r="M3316" s="24">
        <v>1</v>
      </c>
      <c r="O3316" s="24">
        <v>1.45</v>
      </c>
      <c r="X3316" s="24">
        <f t="shared" si="124"/>
        <v>223.45</v>
      </c>
      <c r="Y3316" s="8">
        <f t="shared" si="125"/>
        <v>-4.9999999999982947E-2</v>
      </c>
      <c r="Z3316" s="4"/>
    </row>
    <row r="3317" spans="1:26" x14ac:dyDescent="0.25">
      <c r="A3317" s="34">
        <v>22</v>
      </c>
      <c r="B3317" s="31">
        <v>22</v>
      </c>
      <c r="C3317" s="4" t="s">
        <v>15522</v>
      </c>
      <c r="D3317" s="4" t="s">
        <v>6044</v>
      </c>
      <c r="E3317" s="4" t="s">
        <v>6015</v>
      </c>
      <c r="F3317" s="4" t="s">
        <v>4986</v>
      </c>
      <c r="G3317" s="4" t="s">
        <v>6045</v>
      </c>
      <c r="H3317" s="4" t="s">
        <v>2143</v>
      </c>
      <c r="I3317" s="24">
        <v>168</v>
      </c>
      <c r="J3317" s="24">
        <v>153.5</v>
      </c>
      <c r="K3317" s="24">
        <v>0.5</v>
      </c>
      <c r="M3317" s="24">
        <v>2</v>
      </c>
      <c r="O3317" s="24">
        <v>3</v>
      </c>
      <c r="P3317" s="24">
        <v>2</v>
      </c>
      <c r="R3317" s="24">
        <v>5.8</v>
      </c>
      <c r="U3317" s="24">
        <v>2</v>
      </c>
      <c r="Y3317" s="8"/>
      <c r="Z3317" s="4"/>
    </row>
    <row r="3318" spans="1:26" x14ac:dyDescent="0.25">
      <c r="A3318" s="34">
        <v>66</v>
      </c>
      <c r="B3318" s="31">
        <v>66</v>
      </c>
      <c r="C3318" s="4" t="s">
        <v>15523</v>
      </c>
      <c r="D3318" s="4" t="s">
        <v>458</v>
      </c>
      <c r="E3318" s="4" t="s">
        <v>6015</v>
      </c>
      <c r="F3318" s="4" t="s">
        <v>4986</v>
      </c>
      <c r="G3318" s="4" t="s">
        <v>6098</v>
      </c>
      <c r="H3318" s="4" t="s">
        <v>4334</v>
      </c>
      <c r="I3318" s="24">
        <v>151.69999999999999</v>
      </c>
      <c r="J3318" s="24">
        <v>128.5</v>
      </c>
      <c r="K3318" s="24">
        <v>13.8</v>
      </c>
      <c r="M3318" s="24">
        <v>3.3</v>
      </c>
      <c r="O3318" s="24">
        <v>1.9</v>
      </c>
      <c r="S3318" s="24">
        <v>2.2000000000000002</v>
      </c>
      <c r="U3318" s="24">
        <v>2</v>
      </c>
      <c r="X3318" s="24">
        <f t="shared" ref="X3318:X3381" si="126">SUM(J3318:W3318)</f>
        <v>151.70000000000002</v>
      </c>
      <c r="Y3318" s="8">
        <f t="shared" ref="Y3318:Y3381" si="127">I3318-X3318</f>
        <v>0</v>
      </c>
      <c r="Z3318" s="4"/>
    </row>
    <row r="3319" spans="1:26" ht="30" x14ac:dyDescent="0.25">
      <c r="A3319" s="34">
        <v>70</v>
      </c>
      <c r="B3319" s="31">
        <v>70</v>
      </c>
      <c r="C3319" s="4" t="s">
        <v>6104</v>
      </c>
      <c r="D3319" s="4" t="s">
        <v>6105</v>
      </c>
      <c r="E3319" s="4" t="s">
        <v>6015</v>
      </c>
      <c r="F3319" s="4" t="s">
        <v>4986</v>
      </c>
      <c r="G3319" s="5" t="s">
        <v>15388</v>
      </c>
      <c r="H3319" s="4"/>
      <c r="I3319" s="24">
        <v>129.6</v>
      </c>
      <c r="J3319" s="24">
        <v>100</v>
      </c>
      <c r="K3319" s="24">
        <v>20</v>
      </c>
      <c r="L3319" s="24">
        <v>5.0999999999999996</v>
      </c>
      <c r="N3319" s="24">
        <v>1</v>
      </c>
      <c r="O3319" s="24">
        <v>4</v>
      </c>
      <c r="P3319" s="24">
        <v>0.5</v>
      </c>
      <c r="X3319" s="24">
        <f t="shared" si="126"/>
        <v>130.6</v>
      </c>
      <c r="Y3319" s="8">
        <f t="shared" si="127"/>
        <v>-1</v>
      </c>
      <c r="Z3319" s="4"/>
    </row>
    <row r="3320" spans="1:26" x14ac:dyDescent="0.25">
      <c r="A3320" s="34">
        <v>60</v>
      </c>
      <c r="B3320" s="31">
        <v>60</v>
      </c>
      <c r="C3320" s="4" t="s">
        <v>6092</v>
      </c>
      <c r="D3320" s="4" t="s">
        <v>6089</v>
      </c>
      <c r="E3320" s="4" t="s">
        <v>6015</v>
      </c>
      <c r="F3320" s="4" t="s">
        <v>4986</v>
      </c>
      <c r="G3320" s="4" t="s">
        <v>6093</v>
      </c>
      <c r="H3320" s="4" t="s">
        <v>227</v>
      </c>
      <c r="I3320" s="24">
        <v>181.3</v>
      </c>
      <c r="J3320" s="24">
        <v>161.30000000000001</v>
      </c>
      <c r="M3320" s="24">
        <v>0.2</v>
      </c>
      <c r="N3320" s="24">
        <v>0.5</v>
      </c>
      <c r="O3320" s="24">
        <v>1.8</v>
      </c>
      <c r="P3320" s="24">
        <v>0.3</v>
      </c>
      <c r="Q3320" s="24">
        <v>12.3</v>
      </c>
      <c r="R3320" s="24">
        <v>3.5</v>
      </c>
      <c r="U3320" s="24">
        <v>1.4</v>
      </c>
      <c r="X3320" s="24">
        <f t="shared" si="126"/>
        <v>181.30000000000004</v>
      </c>
      <c r="Y3320" s="8">
        <f t="shared" si="127"/>
        <v>0</v>
      </c>
      <c r="Z3320" s="4"/>
    </row>
    <row r="3321" spans="1:26" x14ac:dyDescent="0.25">
      <c r="A3321" s="34">
        <v>15</v>
      </c>
      <c r="B3321" s="31">
        <v>15</v>
      </c>
      <c r="C3321" s="4" t="s">
        <v>15524</v>
      </c>
      <c r="D3321" s="4" t="s">
        <v>3255</v>
      </c>
      <c r="E3321" s="4" t="s">
        <v>6015</v>
      </c>
      <c r="F3321" s="4" t="s">
        <v>4986</v>
      </c>
      <c r="G3321" s="4" t="s">
        <v>2435</v>
      </c>
      <c r="H3321" s="4" t="s">
        <v>662</v>
      </c>
      <c r="I3321" s="24">
        <v>555.70000000000005</v>
      </c>
      <c r="J3321" s="24">
        <v>268.5</v>
      </c>
      <c r="K3321" s="24">
        <v>3</v>
      </c>
      <c r="N3321" s="24">
        <v>4.8</v>
      </c>
      <c r="O3321" s="24">
        <v>3.3</v>
      </c>
      <c r="P3321" s="24">
        <v>3.4</v>
      </c>
      <c r="Q3321" s="24">
        <v>1.2</v>
      </c>
      <c r="T3321" s="24">
        <v>271.5</v>
      </c>
      <c r="X3321" s="24">
        <f t="shared" si="126"/>
        <v>555.70000000000005</v>
      </c>
      <c r="Y3321" s="8">
        <f t="shared" si="127"/>
        <v>0</v>
      </c>
      <c r="Z3321" s="4"/>
    </row>
    <row r="3322" spans="1:26" x14ac:dyDescent="0.25">
      <c r="A3322" s="34">
        <v>12</v>
      </c>
      <c r="B3322" s="31">
        <v>12</v>
      </c>
      <c r="C3322" s="4" t="s">
        <v>15525</v>
      </c>
      <c r="D3322" s="4" t="s">
        <v>3255</v>
      </c>
      <c r="E3322" s="4" t="s">
        <v>6015</v>
      </c>
      <c r="F3322" s="4" t="s">
        <v>4986</v>
      </c>
      <c r="G3322" s="4" t="s">
        <v>15283</v>
      </c>
      <c r="H3322" s="4"/>
      <c r="I3322" s="24">
        <v>227.1</v>
      </c>
      <c r="J3322" s="24">
        <v>140.5</v>
      </c>
      <c r="O3322" s="24">
        <v>1</v>
      </c>
      <c r="R3322" s="24">
        <v>20</v>
      </c>
      <c r="T3322" s="24">
        <v>65.599999999999994</v>
      </c>
      <c r="X3322" s="24">
        <f t="shared" si="126"/>
        <v>227.1</v>
      </c>
      <c r="Y3322" s="8">
        <f t="shared" si="127"/>
        <v>0</v>
      </c>
      <c r="Z3322" s="4"/>
    </row>
    <row r="3323" spans="1:26" x14ac:dyDescent="0.25">
      <c r="A3323" s="34">
        <v>4</v>
      </c>
      <c r="B3323" s="31">
        <v>4</v>
      </c>
      <c r="C3323" s="4" t="s">
        <v>15526</v>
      </c>
      <c r="D3323" s="4" t="s">
        <v>1097</v>
      </c>
      <c r="E3323" s="4" t="s">
        <v>6015</v>
      </c>
      <c r="F3323" s="4" t="s">
        <v>4986</v>
      </c>
      <c r="G3323" s="4" t="s">
        <v>924</v>
      </c>
      <c r="H3323" s="4" t="s">
        <v>6020</v>
      </c>
      <c r="I3323" s="24">
        <v>470.3</v>
      </c>
      <c r="J3323" s="24">
        <v>179.9</v>
      </c>
      <c r="K3323" s="24">
        <v>39.6</v>
      </c>
      <c r="L3323" s="24">
        <v>2</v>
      </c>
      <c r="M3323" s="24">
        <v>2</v>
      </c>
      <c r="O3323" s="24">
        <v>2.8</v>
      </c>
      <c r="P3323" s="24">
        <v>179.5</v>
      </c>
      <c r="Q3323" s="24">
        <v>2.2000000000000002</v>
      </c>
      <c r="R3323" s="24">
        <v>2</v>
      </c>
      <c r="T3323" s="24">
        <v>56.3</v>
      </c>
      <c r="U3323" s="24">
        <v>4</v>
      </c>
      <c r="X3323" s="24">
        <f t="shared" si="126"/>
        <v>470.3</v>
      </c>
      <c r="Y3323" s="8">
        <f t="shared" si="127"/>
        <v>0</v>
      </c>
      <c r="Z3323" s="4"/>
    </row>
    <row r="3324" spans="1:26" x14ac:dyDescent="0.25">
      <c r="A3324" s="34">
        <v>54</v>
      </c>
      <c r="B3324" s="31">
        <v>54</v>
      </c>
      <c r="C3324" s="4" t="s">
        <v>15527</v>
      </c>
      <c r="D3324" s="4" t="s">
        <v>6082</v>
      </c>
      <c r="E3324" s="4" t="s">
        <v>6015</v>
      </c>
      <c r="F3324" s="4" t="s">
        <v>4986</v>
      </c>
      <c r="G3324" s="4" t="s">
        <v>924</v>
      </c>
      <c r="H3324" s="4" t="s">
        <v>245</v>
      </c>
      <c r="I3324" s="24">
        <v>389.4</v>
      </c>
      <c r="J3324" s="24">
        <v>224.2</v>
      </c>
      <c r="K3324" s="24">
        <v>19.399999999999999</v>
      </c>
      <c r="P3324" s="24">
        <v>13.3</v>
      </c>
      <c r="R3324" s="24">
        <v>18.899999999999999</v>
      </c>
      <c r="T3324" s="24">
        <v>113.6</v>
      </c>
      <c r="X3324" s="24">
        <f t="shared" si="126"/>
        <v>389.4</v>
      </c>
      <c r="Y3324" s="8">
        <f t="shared" si="127"/>
        <v>0</v>
      </c>
      <c r="Z3324" s="4"/>
    </row>
    <row r="3325" spans="1:26" x14ac:dyDescent="0.25">
      <c r="A3325" s="34">
        <v>21</v>
      </c>
      <c r="B3325" s="31">
        <v>21</v>
      </c>
      <c r="C3325" s="4" t="s">
        <v>15528</v>
      </c>
      <c r="D3325" s="4" t="s">
        <v>6036</v>
      </c>
      <c r="E3325" s="4" t="s">
        <v>6015</v>
      </c>
      <c r="F3325" s="4" t="s">
        <v>4986</v>
      </c>
      <c r="G3325" s="4" t="s">
        <v>15284</v>
      </c>
      <c r="H3325" s="4"/>
      <c r="I3325" s="24">
        <v>211.2</v>
      </c>
      <c r="J3325" s="24">
        <v>146.5</v>
      </c>
      <c r="L3325" s="24">
        <v>36.9</v>
      </c>
      <c r="N3325" s="24">
        <v>1.6</v>
      </c>
      <c r="O3325" s="24">
        <v>2</v>
      </c>
      <c r="P3325" s="24">
        <v>3</v>
      </c>
      <c r="Q3325" s="24">
        <v>20</v>
      </c>
      <c r="R3325" s="24">
        <v>1.2</v>
      </c>
      <c r="X3325" s="24">
        <f t="shared" si="126"/>
        <v>211.2</v>
      </c>
      <c r="Y3325" s="8">
        <f t="shared" si="127"/>
        <v>0</v>
      </c>
      <c r="Z3325" s="4"/>
    </row>
    <row r="3326" spans="1:26" x14ac:dyDescent="0.25">
      <c r="A3326" s="34">
        <v>62</v>
      </c>
      <c r="B3326" s="31">
        <v>62</v>
      </c>
      <c r="C3326" s="4" t="s">
        <v>15529</v>
      </c>
      <c r="D3326" s="4" t="s">
        <v>6089</v>
      </c>
      <c r="E3326" s="4" t="s">
        <v>6015</v>
      </c>
      <c r="F3326" s="4" t="s">
        <v>4986</v>
      </c>
      <c r="G3326" s="4" t="s">
        <v>6094</v>
      </c>
      <c r="H3326" s="4" t="s">
        <v>245</v>
      </c>
      <c r="I3326" s="24">
        <v>120.6</v>
      </c>
      <c r="J3326" s="24">
        <v>111.8</v>
      </c>
      <c r="K3326" s="24">
        <v>7.5</v>
      </c>
      <c r="O3326" s="24">
        <v>1</v>
      </c>
      <c r="P3326" s="24">
        <v>0.3</v>
      </c>
      <c r="X3326" s="24">
        <f t="shared" si="126"/>
        <v>120.6</v>
      </c>
      <c r="Y3326" s="8">
        <f t="shared" si="127"/>
        <v>0</v>
      </c>
      <c r="Z3326" s="4"/>
    </row>
    <row r="3327" spans="1:26" x14ac:dyDescent="0.25">
      <c r="A3327" s="34">
        <v>59</v>
      </c>
      <c r="B3327" s="31">
        <v>59</v>
      </c>
      <c r="C3327" s="4" t="s">
        <v>15530</v>
      </c>
      <c r="D3327" s="4" t="s">
        <v>6089</v>
      </c>
      <c r="E3327" s="4" t="s">
        <v>6015</v>
      </c>
      <c r="F3327" s="4" t="s">
        <v>4986</v>
      </c>
      <c r="G3327" s="4" t="s">
        <v>6091</v>
      </c>
      <c r="H3327" s="4" t="s">
        <v>39</v>
      </c>
      <c r="I3327" s="24">
        <v>489.9</v>
      </c>
      <c r="J3327" s="24">
        <v>350.4</v>
      </c>
      <c r="K3327" s="24">
        <v>58.4</v>
      </c>
      <c r="N3327" s="24">
        <v>8.8000000000000007</v>
      </c>
      <c r="O3327" s="24">
        <v>3.6</v>
      </c>
      <c r="P3327" s="24">
        <v>1.5</v>
      </c>
      <c r="Q3327" s="24">
        <v>13.1</v>
      </c>
      <c r="T3327" s="24">
        <v>51.3</v>
      </c>
      <c r="U3327" s="24">
        <v>2.8</v>
      </c>
      <c r="X3327" s="24">
        <f t="shared" si="126"/>
        <v>489.90000000000003</v>
      </c>
      <c r="Y3327" s="8">
        <f t="shared" si="127"/>
        <v>0</v>
      </c>
      <c r="Z3327" s="4"/>
    </row>
    <row r="3328" spans="1:26" x14ac:dyDescent="0.25">
      <c r="A3328" s="34">
        <v>26</v>
      </c>
      <c r="B3328" s="31">
        <v>26</v>
      </c>
      <c r="C3328" s="4" t="s">
        <v>15531</v>
      </c>
      <c r="D3328" s="4" t="s">
        <v>6044</v>
      </c>
      <c r="E3328" s="4" t="s">
        <v>6015</v>
      </c>
      <c r="F3328" s="4" t="s">
        <v>4986</v>
      </c>
      <c r="G3328" s="4" t="s">
        <v>6050</v>
      </c>
      <c r="H3328" s="4" t="s">
        <v>176</v>
      </c>
      <c r="I3328" s="24">
        <v>272.10000000000002</v>
      </c>
      <c r="J3328" s="24">
        <v>88</v>
      </c>
      <c r="K3328" s="24">
        <v>17.8</v>
      </c>
      <c r="O3328" s="24">
        <v>1.2</v>
      </c>
      <c r="T3328" s="24">
        <v>165.1</v>
      </c>
      <c r="X3328" s="24">
        <f t="shared" si="126"/>
        <v>272.10000000000002</v>
      </c>
      <c r="Y3328" s="8">
        <f t="shared" si="127"/>
        <v>0</v>
      </c>
      <c r="Z3328" s="4"/>
    </row>
    <row r="3329" spans="1:26" x14ac:dyDescent="0.25">
      <c r="A3329" s="34">
        <v>53</v>
      </c>
      <c r="B3329" s="31">
        <v>53</v>
      </c>
      <c r="C3329" s="4" t="s">
        <v>15532</v>
      </c>
      <c r="D3329" s="4" t="s">
        <v>6082</v>
      </c>
      <c r="E3329" s="4" t="s">
        <v>6015</v>
      </c>
      <c r="F3329" s="4" t="s">
        <v>4986</v>
      </c>
      <c r="G3329" s="4" t="s">
        <v>6085</v>
      </c>
      <c r="H3329" s="4" t="s">
        <v>409</v>
      </c>
      <c r="I3329" s="24">
        <v>756.3</v>
      </c>
      <c r="J3329" s="24">
        <v>472.5</v>
      </c>
      <c r="K3329" s="24">
        <v>37.799999999999997</v>
      </c>
      <c r="M3329" s="24">
        <v>1.6</v>
      </c>
      <c r="N3329" s="24">
        <v>3.1</v>
      </c>
      <c r="O3329" s="24">
        <v>7.1</v>
      </c>
      <c r="P3329" s="24">
        <v>24.8</v>
      </c>
      <c r="T3329" s="24">
        <v>205.8</v>
      </c>
      <c r="U3329" s="24">
        <v>3.6</v>
      </c>
      <c r="X3329" s="24">
        <f t="shared" si="126"/>
        <v>756.30000000000007</v>
      </c>
      <c r="Y3329" s="8">
        <f t="shared" si="127"/>
        <v>0</v>
      </c>
      <c r="Z3329" s="4"/>
    </row>
    <row r="3330" spans="1:26" x14ac:dyDescent="0.25">
      <c r="A3330" s="34">
        <v>56</v>
      </c>
      <c r="B3330" s="31">
        <v>56</v>
      </c>
      <c r="C3330" s="4" t="s">
        <v>6087</v>
      </c>
      <c r="D3330" s="4" t="s">
        <v>6082</v>
      </c>
      <c r="E3330" s="4" t="s">
        <v>6015</v>
      </c>
      <c r="F3330" s="4" t="s">
        <v>4986</v>
      </c>
      <c r="G3330" s="4" t="s">
        <v>6085</v>
      </c>
      <c r="H3330" s="4" t="s">
        <v>1616</v>
      </c>
      <c r="I3330" s="24">
        <v>191.4</v>
      </c>
      <c r="J3330" s="24">
        <v>120.9</v>
      </c>
      <c r="K3330" s="24">
        <v>38.5</v>
      </c>
      <c r="M3330" s="24">
        <v>0.4</v>
      </c>
      <c r="N3330" s="24">
        <v>0.6</v>
      </c>
      <c r="O3330" s="24">
        <v>1.4</v>
      </c>
      <c r="P3330" s="24">
        <v>0.6</v>
      </c>
      <c r="R3330" s="24">
        <v>3</v>
      </c>
      <c r="T3330" s="24">
        <v>26</v>
      </c>
      <c r="X3330" s="24">
        <f t="shared" si="126"/>
        <v>191.4</v>
      </c>
      <c r="Y3330" s="8">
        <f t="shared" si="127"/>
        <v>0</v>
      </c>
      <c r="Z3330" s="4"/>
    </row>
    <row r="3331" spans="1:26" x14ac:dyDescent="0.25">
      <c r="A3331" s="34">
        <v>25</v>
      </c>
      <c r="B3331" s="31">
        <v>25</v>
      </c>
      <c r="C3331" s="4" t="s">
        <v>15533</v>
      </c>
      <c r="D3331" s="4" t="s">
        <v>6044</v>
      </c>
      <c r="E3331" s="4" t="s">
        <v>6015</v>
      </c>
      <c r="F3331" s="4" t="s">
        <v>4986</v>
      </c>
      <c r="G3331" s="4" t="s">
        <v>5944</v>
      </c>
      <c r="H3331" s="4" t="s">
        <v>391</v>
      </c>
      <c r="I3331" s="24">
        <v>425.4</v>
      </c>
      <c r="J3331" s="24">
        <v>185.5</v>
      </c>
      <c r="K3331" s="24">
        <v>31</v>
      </c>
      <c r="M3331" s="24">
        <v>1</v>
      </c>
      <c r="O3331" s="24">
        <v>3</v>
      </c>
      <c r="P3331" s="24">
        <v>53.6</v>
      </c>
      <c r="R3331" s="24">
        <v>10</v>
      </c>
      <c r="T3331" s="24">
        <v>139.30000000000001</v>
      </c>
      <c r="U3331" s="24">
        <v>2</v>
      </c>
      <c r="X3331" s="24">
        <f t="shared" si="126"/>
        <v>425.40000000000003</v>
      </c>
      <c r="Y3331" s="8">
        <f t="shared" si="127"/>
        <v>0</v>
      </c>
      <c r="Z3331" s="4"/>
    </row>
    <row r="3332" spans="1:26" ht="30" x14ac:dyDescent="0.25">
      <c r="A3332" s="34">
        <v>6</v>
      </c>
      <c r="B3332" s="31">
        <v>6</v>
      </c>
      <c r="C3332" s="4" t="s">
        <v>6022</v>
      </c>
      <c r="D3332" s="4" t="s">
        <v>1097</v>
      </c>
      <c r="E3332" s="4" t="s">
        <v>6015</v>
      </c>
      <c r="F3332" s="4" t="s">
        <v>4986</v>
      </c>
      <c r="G3332" s="5" t="s">
        <v>6023</v>
      </c>
      <c r="H3332" s="5" t="s">
        <v>6024</v>
      </c>
      <c r="I3332" s="24">
        <v>182.5</v>
      </c>
      <c r="J3332" s="24">
        <v>171</v>
      </c>
      <c r="L3332" s="24">
        <v>3.9</v>
      </c>
      <c r="M3332" s="24">
        <v>1.4</v>
      </c>
      <c r="O3332" s="24">
        <v>1.3</v>
      </c>
      <c r="Q3332" s="24">
        <v>2.5</v>
      </c>
      <c r="R3332" s="24">
        <v>2.4</v>
      </c>
      <c r="X3332" s="24">
        <f t="shared" si="126"/>
        <v>182.50000000000003</v>
      </c>
      <c r="Y3332" s="8">
        <f t="shared" si="127"/>
        <v>0</v>
      </c>
      <c r="Z3332" s="4"/>
    </row>
    <row r="3333" spans="1:26" x14ac:dyDescent="0.25">
      <c r="A3333" s="34">
        <v>13</v>
      </c>
      <c r="B3333" s="31">
        <v>13</v>
      </c>
      <c r="C3333" s="4" t="s">
        <v>15534</v>
      </c>
      <c r="D3333" s="4" t="s">
        <v>3255</v>
      </c>
      <c r="E3333" s="4" t="s">
        <v>6015</v>
      </c>
      <c r="F3333" s="4" t="s">
        <v>4986</v>
      </c>
      <c r="G3333" s="4" t="s">
        <v>282</v>
      </c>
      <c r="H3333" s="4" t="s">
        <v>6033</v>
      </c>
      <c r="I3333" s="24">
        <v>179.3</v>
      </c>
      <c r="J3333" s="24">
        <v>138.4</v>
      </c>
      <c r="K3333" s="24">
        <v>30.1</v>
      </c>
      <c r="M3333" s="24">
        <v>1.5</v>
      </c>
      <c r="N3333" s="24">
        <v>0.3</v>
      </c>
      <c r="O3333" s="24">
        <v>2</v>
      </c>
      <c r="Q3333" s="24">
        <v>7</v>
      </c>
      <c r="X3333" s="24">
        <f t="shared" si="126"/>
        <v>179.3</v>
      </c>
      <c r="Y3333" s="8">
        <f t="shared" si="127"/>
        <v>0</v>
      </c>
      <c r="Z3333" s="4"/>
    </row>
    <row r="3334" spans="1:26" x14ac:dyDescent="0.25">
      <c r="A3334" s="34">
        <v>67</v>
      </c>
      <c r="B3334" s="31">
        <v>67</v>
      </c>
      <c r="C3334" s="4" t="s">
        <v>15535</v>
      </c>
      <c r="D3334" s="4" t="s">
        <v>458</v>
      </c>
      <c r="E3334" s="4" t="s">
        <v>6015</v>
      </c>
      <c r="F3334" s="4" t="s">
        <v>4986</v>
      </c>
      <c r="G3334" s="5" t="s">
        <v>6099</v>
      </c>
      <c r="H3334" s="4" t="s">
        <v>6100</v>
      </c>
      <c r="I3334" s="24">
        <v>62.7</v>
      </c>
      <c r="J3334" s="24">
        <v>54.4</v>
      </c>
      <c r="K3334" s="24">
        <v>6.8</v>
      </c>
      <c r="S3334" s="24">
        <v>1.5</v>
      </c>
      <c r="X3334" s="24">
        <f t="shared" si="126"/>
        <v>62.699999999999996</v>
      </c>
      <c r="Y3334" s="8">
        <f t="shared" si="127"/>
        <v>0</v>
      </c>
      <c r="Z3334" s="4"/>
    </row>
    <row r="3335" spans="1:26" x14ac:dyDescent="0.25">
      <c r="A3335" s="34">
        <v>52</v>
      </c>
      <c r="B3335" s="31">
        <v>52</v>
      </c>
      <c r="C3335" s="4" t="s">
        <v>15536</v>
      </c>
      <c r="D3335" s="4" t="s">
        <v>6082</v>
      </c>
      <c r="E3335" s="4" t="s">
        <v>6015</v>
      </c>
      <c r="F3335" s="4" t="s">
        <v>4986</v>
      </c>
      <c r="G3335" s="4" t="s">
        <v>6084</v>
      </c>
      <c r="H3335" s="4" t="s">
        <v>1616</v>
      </c>
      <c r="I3335" s="24">
        <v>172.1</v>
      </c>
      <c r="J3335" s="24">
        <v>143.9</v>
      </c>
      <c r="K3335" s="24">
        <v>17.100000000000001</v>
      </c>
      <c r="M3335" s="24">
        <v>3.3</v>
      </c>
      <c r="N3335" s="24">
        <v>2.6</v>
      </c>
      <c r="O3335" s="24">
        <v>1.5</v>
      </c>
      <c r="P3335" s="24">
        <v>3.2</v>
      </c>
      <c r="U3335" s="24">
        <v>0.5</v>
      </c>
      <c r="X3335" s="24">
        <f t="shared" si="126"/>
        <v>172.1</v>
      </c>
      <c r="Y3335" s="8">
        <f t="shared" si="127"/>
        <v>0</v>
      </c>
      <c r="Z3335" s="4"/>
    </row>
    <row r="3336" spans="1:26" x14ac:dyDescent="0.25">
      <c r="A3336" s="34">
        <v>50</v>
      </c>
      <c r="B3336" s="31">
        <v>50</v>
      </c>
      <c r="C3336" s="4" t="s">
        <v>15537</v>
      </c>
      <c r="D3336" s="4" t="s">
        <v>6079</v>
      </c>
      <c r="E3336" s="4" t="s">
        <v>6015</v>
      </c>
      <c r="F3336" s="4" t="s">
        <v>4986</v>
      </c>
      <c r="G3336" s="4" t="s">
        <v>6080</v>
      </c>
      <c r="H3336" s="4" t="s">
        <v>6081</v>
      </c>
      <c r="I3336" s="24">
        <v>589.6</v>
      </c>
      <c r="J3336" s="24">
        <v>207.1</v>
      </c>
      <c r="O3336" s="24">
        <v>18.5</v>
      </c>
      <c r="Q3336" s="24">
        <v>3.1</v>
      </c>
      <c r="R3336" s="24">
        <v>12</v>
      </c>
      <c r="T3336" s="24">
        <v>348.9</v>
      </c>
      <c r="X3336" s="24">
        <f t="shared" si="126"/>
        <v>589.59999999999991</v>
      </c>
      <c r="Y3336" s="8">
        <f t="shared" si="127"/>
        <v>0</v>
      </c>
      <c r="Z3336" s="4"/>
    </row>
    <row r="3337" spans="1:26" x14ac:dyDescent="0.25">
      <c r="A3337" s="34">
        <v>18</v>
      </c>
      <c r="B3337" s="31">
        <v>18</v>
      </c>
      <c r="C3337" s="4" t="s">
        <v>6040</v>
      </c>
      <c r="D3337" s="4" t="s">
        <v>6036</v>
      </c>
      <c r="E3337" s="4" t="s">
        <v>6015</v>
      </c>
      <c r="F3337" s="4" t="s">
        <v>4986</v>
      </c>
      <c r="G3337" s="4" t="s">
        <v>6041</v>
      </c>
      <c r="H3337" s="4" t="s">
        <v>734</v>
      </c>
      <c r="I3337" s="24">
        <v>148.5</v>
      </c>
      <c r="J3337" s="24">
        <v>117.3</v>
      </c>
      <c r="K3337" s="24">
        <v>14.2</v>
      </c>
      <c r="L3337" s="24">
        <v>0.5</v>
      </c>
      <c r="M3337" s="24">
        <v>2</v>
      </c>
      <c r="N3337" s="24">
        <v>3</v>
      </c>
      <c r="O3337" s="24">
        <v>1.5</v>
      </c>
      <c r="P3337" s="24">
        <v>7</v>
      </c>
      <c r="Q3337" s="24">
        <v>1</v>
      </c>
      <c r="U3337" s="24">
        <v>2</v>
      </c>
      <c r="X3337" s="24">
        <f t="shared" si="126"/>
        <v>148.5</v>
      </c>
      <c r="Y3337" s="8">
        <f t="shared" si="127"/>
        <v>0</v>
      </c>
      <c r="Z3337" s="4"/>
    </row>
    <row r="3338" spans="1:26" x14ac:dyDescent="0.25">
      <c r="A3338" s="34">
        <v>23</v>
      </c>
      <c r="B3338" s="31">
        <v>23</v>
      </c>
      <c r="C3338" s="4" t="s">
        <v>15538</v>
      </c>
      <c r="D3338" s="4" t="s">
        <v>6044</v>
      </c>
      <c r="E3338" s="4" t="s">
        <v>6015</v>
      </c>
      <c r="F3338" s="4" t="s">
        <v>4986</v>
      </c>
      <c r="G3338" s="4" t="s">
        <v>6046</v>
      </c>
      <c r="H3338" s="5" t="s">
        <v>6047</v>
      </c>
      <c r="I3338" s="24">
        <v>563.4</v>
      </c>
      <c r="J3338" s="24">
        <v>478.1</v>
      </c>
      <c r="K3338" s="24">
        <v>42.9</v>
      </c>
      <c r="L3338" s="24">
        <v>15.4</v>
      </c>
      <c r="M3338" s="24">
        <v>1.6</v>
      </c>
      <c r="N3338" s="24">
        <v>1</v>
      </c>
      <c r="O3338" s="24">
        <v>3.5</v>
      </c>
      <c r="P3338" s="24">
        <v>0.8</v>
      </c>
      <c r="Q3338" s="24">
        <v>1</v>
      </c>
      <c r="R3338" s="24">
        <v>0.5</v>
      </c>
      <c r="T3338" s="24">
        <v>16.600000000000001</v>
      </c>
      <c r="U3338" s="24">
        <v>2</v>
      </c>
      <c r="X3338" s="24">
        <f t="shared" si="126"/>
        <v>563.4</v>
      </c>
      <c r="Y3338" s="8">
        <f t="shared" si="127"/>
        <v>0</v>
      </c>
      <c r="Z3338" s="4"/>
    </row>
    <row r="3339" spans="1:26" x14ac:dyDescent="0.25">
      <c r="A3339" s="34">
        <v>38</v>
      </c>
      <c r="B3339" s="31">
        <v>38</v>
      </c>
      <c r="C3339" s="4" t="s">
        <v>6068</v>
      </c>
      <c r="D3339" s="4" t="s">
        <v>4127</v>
      </c>
      <c r="E3339" s="4" t="s">
        <v>6015</v>
      </c>
      <c r="F3339" s="4" t="s">
        <v>4986</v>
      </c>
      <c r="G3339" s="4" t="s">
        <v>6069</v>
      </c>
      <c r="H3339" s="4" t="s">
        <v>6070</v>
      </c>
      <c r="I3339" s="24">
        <v>88.8</v>
      </c>
      <c r="J3339" s="24">
        <v>68.3</v>
      </c>
      <c r="K3339" s="24">
        <v>13.5</v>
      </c>
      <c r="N3339" s="24">
        <v>3.8</v>
      </c>
      <c r="O3339" s="24">
        <v>1.7</v>
      </c>
      <c r="U3339" s="24">
        <v>1.5</v>
      </c>
      <c r="X3339" s="24">
        <f t="shared" si="126"/>
        <v>88.8</v>
      </c>
      <c r="Y3339" s="8">
        <f t="shared" si="127"/>
        <v>0</v>
      </c>
      <c r="Z3339" s="4"/>
    </row>
    <row r="3340" spans="1:26" x14ac:dyDescent="0.25">
      <c r="A3340" s="34">
        <v>65</v>
      </c>
      <c r="B3340" s="31">
        <v>65</v>
      </c>
      <c r="C3340" s="4" t="s">
        <v>15539</v>
      </c>
      <c r="D3340" s="4" t="s">
        <v>6089</v>
      </c>
      <c r="E3340" s="4" t="s">
        <v>6015</v>
      </c>
      <c r="F3340" s="4" t="s">
        <v>4986</v>
      </c>
      <c r="G3340" s="4" t="s">
        <v>2095</v>
      </c>
      <c r="H3340" s="4" t="s">
        <v>1616</v>
      </c>
      <c r="I3340" s="24">
        <v>206.9</v>
      </c>
      <c r="J3340" s="24">
        <v>171.3</v>
      </c>
      <c r="K3340" s="24">
        <v>3.5</v>
      </c>
      <c r="L3340" s="24">
        <v>7.7</v>
      </c>
      <c r="N3340" s="24">
        <v>6</v>
      </c>
      <c r="O3340" s="24">
        <v>10</v>
      </c>
      <c r="R3340" s="24">
        <v>8.4</v>
      </c>
      <c r="X3340" s="24">
        <f t="shared" si="126"/>
        <v>206.9</v>
      </c>
      <c r="Y3340" s="8">
        <f t="shared" si="127"/>
        <v>0</v>
      </c>
      <c r="Z3340" s="4"/>
    </row>
    <row r="3341" spans="1:26" x14ac:dyDescent="0.25">
      <c r="A3341" s="34">
        <v>42</v>
      </c>
      <c r="B3341" s="31">
        <v>42</v>
      </c>
      <c r="C3341" s="4" t="s">
        <v>15540</v>
      </c>
      <c r="D3341" s="4" t="s">
        <v>4127</v>
      </c>
      <c r="E3341" s="4" t="s">
        <v>6015</v>
      </c>
      <c r="F3341" s="4" t="s">
        <v>4986</v>
      </c>
      <c r="G3341" s="4" t="s">
        <v>4</v>
      </c>
      <c r="H3341" s="4" t="s">
        <v>866</v>
      </c>
      <c r="I3341" s="24">
        <v>100</v>
      </c>
      <c r="J3341" s="24">
        <v>80</v>
      </c>
      <c r="K3341" s="24">
        <v>10</v>
      </c>
      <c r="L3341" s="24">
        <v>2</v>
      </c>
      <c r="N3341" s="24">
        <v>0.5</v>
      </c>
      <c r="O3341" s="24">
        <v>7.5</v>
      </c>
      <c r="X3341" s="24">
        <f t="shared" si="126"/>
        <v>100</v>
      </c>
      <c r="Y3341" s="8">
        <f t="shared" si="127"/>
        <v>0</v>
      </c>
      <c r="Z3341" s="4"/>
    </row>
    <row r="3342" spans="1:26" x14ac:dyDescent="0.25">
      <c r="A3342" s="34">
        <v>20</v>
      </c>
      <c r="B3342" s="31">
        <v>20</v>
      </c>
      <c r="C3342" s="4" t="s">
        <v>15541</v>
      </c>
      <c r="D3342" s="4" t="s">
        <v>6036</v>
      </c>
      <c r="E3342" s="4" t="s">
        <v>6015</v>
      </c>
      <c r="F3342" s="4" t="s">
        <v>4986</v>
      </c>
      <c r="G3342" s="4" t="s">
        <v>6043</v>
      </c>
      <c r="H3342" s="4" t="s">
        <v>1606</v>
      </c>
      <c r="I3342" s="24">
        <v>154</v>
      </c>
      <c r="J3342" s="24">
        <v>122.7</v>
      </c>
      <c r="K3342" s="24">
        <v>18.7</v>
      </c>
      <c r="N3342" s="24">
        <v>5.8</v>
      </c>
      <c r="O3342" s="24">
        <v>3.8</v>
      </c>
      <c r="U3342" s="24">
        <v>3</v>
      </c>
      <c r="X3342" s="24">
        <f t="shared" si="126"/>
        <v>154.00000000000003</v>
      </c>
      <c r="Y3342" s="8">
        <f t="shared" si="127"/>
        <v>0</v>
      </c>
      <c r="Z3342" s="4"/>
    </row>
    <row r="3343" spans="1:26" x14ac:dyDescent="0.25">
      <c r="A3343" s="34">
        <v>33</v>
      </c>
      <c r="B3343" s="31">
        <v>33</v>
      </c>
      <c r="C3343" s="4" t="s">
        <v>4127</v>
      </c>
      <c r="D3343" s="4" t="s">
        <v>4127</v>
      </c>
      <c r="E3343" s="4" t="s">
        <v>6015</v>
      </c>
      <c r="F3343" s="4" t="s">
        <v>4986</v>
      </c>
      <c r="G3343" s="4" t="s">
        <v>4026</v>
      </c>
      <c r="H3343" s="4" t="s">
        <v>4278</v>
      </c>
      <c r="I3343" s="24">
        <v>377.2</v>
      </c>
      <c r="J3343" s="24">
        <v>264.2</v>
      </c>
      <c r="K3343" s="24">
        <v>38.700000000000003</v>
      </c>
      <c r="M3343" s="24">
        <v>6</v>
      </c>
      <c r="O3343" s="24">
        <v>1</v>
      </c>
      <c r="T3343" s="24">
        <v>67.3</v>
      </c>
      <c r="X3343" s="24">
        <f t="shared" si="126"/>
        <v>377.2</v>
      </c>
      <c r="Y3343" s="8">
        <f t="shared" si="127"/>
        <v>0</v>
      </c>
      <c r="Z3343" s="4"/>
    </row>
    <row r="3344" spans="1:26" x14ac:dyDescent="0.25">
      <c r="A3344" s="34">
        <v>32</v>
      </c>
      <c r="B3344" s="31">
        <v>32</v>
      </c>
      <c r="C3344" s="4" t="s">
        <v>6060</v>
      </c>
      <c r="D3344" s="4" t="s">
        <v>4127</v>
      </c>
      <c r="E3344" s="4" t="s">
        <v>6015</v>
      </c>
      <c r="F3344" s="4" t="s">
        <v>4986</v>
      </c>
      <c r="G3344" s="5" t="s">
        <v>6061</v>
      </c>
      <c r="H3344" s="4" t="s">
        <v>6062</v>
      </c>
      <c r="I3344" s="24">
        <v>65.900000000000006</v>
      </c>
      <c r="J3344" s="24">
        <v>40.6</v>
      </c>
      <c r="K3344" s="24">
        <v>11.5</v>
      </c>
      <c r="M3344" s="24">
        <v>1.5</v>
      </c>
      <c r="N3344" s="24">
        <v>5</v>
      </c>
      <c r="O3344" s="24">
        <v>1.5</v>
      </c>
      <c r="Q3344" s="24">
        <v>1.8</v>
      </c>
      <c r="R3344" s="24">
        <v>4</v>
      </c>
      <c r="X3344" s="24">
        <f t="shared" si="126"/>
        <v>65.900000000000006</v>
      </c>
      <c r="Y3344" s="8">
        <f t="shared" si="127"/>
        <v>0</v>
      </c>
      <c r="Z3344" s="4"/>
    </row>
    <row r="3345" spans="1:26" x14ac:dyDescent="0.25">
      <c r="A3345" s="34">
        <v>9</v>
      </c>
      <c r="B3345" s="31">
        <v>9</v>
      </c>
      <c r="C3345" s="4" t="s">
        <v>15542</v>
      </c>
      <c r="D3345" s="4" t="s">
        <v>3255</v>
      </c>
      <c r="E3345" s="4" t="s">
        <v>6015</v>
      </c>
      <c r="F3345" s="4" t="s">
        <v>4986</v>
      </c>
      <c r="G3345" s="4" t="s">
        <v>6028</v>
      </c>
      <c r="H3345" s="4" t="s">
        <v>6029</v>
      </c>
      <c r="I3345" s="24">
        <v>457.7</v>
      </c>
      <c r="J3345" s="24">
        <v>135.1</v>
      </c>
      <c r="K3345" s="24">
        <v>13.7</v>
      </c>
      <c r="N3345" s="24">
        <v>6.4</v>
      </c>
      <c r="O3345" s="24">
        <v>5.9</v>
      </c>
      <c r="P3345" s="24">
        <v>9.5</v>
      </c>
      <c r="Q3345" s="24">
        <v>1.5</v>
      </c>
      <c r="T3345" s="24">
        <v>285.60000000000002</v>
      </c>
      <c r="X3345" s="24">
        <f t="shared" si="126"/>
        <v>457.70000000000005</v>
      </c>
      <c r="Y3345" s="8">
        <f t="shared" si="127"/>
        <v>0</v>
      </c>
      <c r="Z3345" s="4"/>
    </row>
    <row r="3346" spans="1:26" x14ac:dyDescent="0.25">
      <c r="A3346" s="34">
        <v>36</v>
      </c>
      <c r="B3346" s="31">
        <v>36</v>
      </c>
      <c r="C3346" s="4" t="s">
        <v>15543</v>
      </c>
      <c r="D3346" s="4" t="s">
        <v>4127</v>
      </c>
      <c r="E3346" s="4" t="s">
        <v>6015</v>
      </c>
      <c r="F3346" s="4" t="s">
        <v>4986</v>
      </c>
      <c r="G3346" s="4" t="s">
        <v>6065</v>
      </c>
      <c r="H3346" s="4" t="s">
        <v>6066</v>
      </c>
      <c r="I3346" s="24">
        <v>386.6</v>
      </c>
      <c r="J3346" s="24">
        <v>218.5</v>
      </c>
      <c r="O3346" s="24">
        <v>4.5999999999999996</v>
      </c>
      <c r="T3346" s="24">
        <v>163.5</v>
      </c>
      <c r="X3346" s="24">
        <f t="shared" si="126"/>
        <v>386.6</v>
      </c>
      <c r="Y3346" s="8">
        <f t="shared" si="127"/>
        <v>0</v>
      </c>
      <c r="Z3346" s="4"/>
    </row>
    <row r="3347" spans="1:26" x14ac:dyDescent="0.25">
      <c r="A3347" s="34">
        <v>37</v>
      </c>
      <c r="B3347" s="31">
        <v>37</v>
      </c>
      <c r="C3347" s="4" t="s">
        <v>15544</v>
      </c>
      <c r="D3347" s="4" t="s">
        <v>4127</v>
      </c>
      <c r="E3347" s="4" t="s">
        <v>6015</v>
      </c>
      <c r="F3347" s="4" t="s">
        <v>4986</v>
      </c>
      <c r="G3347" s="4" t="s">
        <v>6065</v>
      </c>
      <c r="H3347" s="4" t="s">
        <v>6067</v>
      </c>
      <c r="I3347" s="24">
        <v>420.8</v>
      </c>
      <c r="J3347" s="24">
        <v>128.5</v>
      </c>
      <c r="K3347" s="24">
        <v>10.5</v>
      </c>
      <c r="L3347" s="24">
        <v>9.8000000000000007</v>
      </c>
      <c r="M3347" s="24">
        <v>12</v>
      </c>
      <c r="N3347" s="24">
        <v>10.7</v>
      </c>
      <c r="O3347" s="24">
        <v>2</v>
      </c>
      <c r="P3347" s="24">
        <v>4.5999999999999996</v>
      </c>
      <c r="Q3347" s="24">
        <v>14.1</v>
      </c>
      <c r="T3347" s="24">
        <v>226.6</v>
      </c>
      <c r="U3347" s="24">
        <v>2</v>
      </c>
      <c r="X3347" s="24">
        <f t="shared" si="126"/>
        <v>420.79999999999995</v>
      </c>
      <c r="Y3347" s="8">
        <f t="shared" si="127"/>
        <v>0</v>
      </c>
      <c r="Z3347" s="4"/>
    </row>
    <row r="3348" spans="1:26" x14ac:dyDescent="0.25">
      <c r="A3348" s="34">
        <v>40</v>
      </c>
      <c r="B3348" s="31">
        <v>40</v>
      </c>
      <c r="C3348" s="4" t="s">
        <v>15545</v>
      </c>
      <c r="D3348" s="4" t="s">
        <v>4127</v>
      </c>
      <c r="E3348" s="4" t="s">
        <v>6015</v>
      </c>
      <c r="F3348" s="4" t="s">
        <v>4986</v>
      </c>
      <c r="G3348" s="4" t="s">
        <v>6065</v>
      </c>
      <c r="H3348" s="4" t="s">
        <v>3505</v>
      </c>
      <c r="I3348" s="24">
        <v>213.9</v>
      </c>
      <c r="J3348" s="24">
        <v>115.4</v>
      </c>
      <c r="K3348" s="24">
        <v>7.1</v>
      </c>
      <c r="N3348" s="24">
        <v>2</v>
      </c>
      <c r="O3348" s="24">
        <v>9.6999999999999993</v>
      </c>
      <c r="P3348" s="24">
        <v>21.6</v>
      </c>
      <c r="Q3348" s="24">
        <v>1.6</v>
      </c>
      <c r="T3348" s="24">
        <v>54.9</v>
      </c>
      <c r="U3348" s="24">
        <v>1.6</v>
      </c>
      <c r="X3348" s="24">
        <f t="shared" si="126"/>
        <v>213.89999999999998</v>
      </c>
      <c r="Y3348" s="8">
        <f t="shared" si="127"/>
        <v>0</v>
      </c>
      <c r="Z3348" s="4"/>
    </row>
    <row r="3349" spans="1:26" x14ac:dyDescent="0.25">
      <c r="A3349" s="34">
        <v>68</v>
      </c>
      <c r="B3349" s="31">
        <v>68</v>
      </c>
      <c r="C3349" s="4" t="s">
        <v>15546</v>
      </c>
      <c r="D3349" s="4" t="s">
        <v>458</v>
      </c>
      <c r="E3349" s="4" t="s">
        <v>6015</v>
      </c>
      <c r="F3349" s="4" t="s">
        <v>4986</v>
      </c>
      <c r="G3349" s="5" t="s">
        <v>806</v>
      </c>
      <c r="H3349" s="4" t="s">
        <v>6101</v>
      </c>
      <c r="I3349" s="24">
        <v>114.5</v>
      </c>
      <c r="J3349" s="24">
        <v>63.5</v>
      </c>
      <c r="K3349" s="24">
        <v>13.4</v>
      </c>
      <c r="M3349" s="24">
        <v>3.8</v>
      </c>
      <c r="O3349" s="24">
        <v>2</v>
      </c>
      <c r="P3349" s="24">
        <v>14</v>
      </c>
      <c r="R3349" s="24">
        <v>3.9</v>
      </c>
      <c r="T3349" s="24">
        <v>13.9</v>
      </c>
      <c r="X3349" s="24">
        <f t="shared" si="126"/>
        <v>114.50000000000001</v>
      </c>
      <c r="Y3349" s="8">
        <f t="shared" si="127"/>
        <v>0</v>
      </c>
      <c r="Z3349" s="4"/>
    </row>
    <row r="3350" spans="1:26" x14ac:dyDescent="0.25">
      <c r="A3350" s="34">
        <v>71</v>
      </c>
      <c r="B3350" s="31">
        <v>71</v>
      </c>
      <c r="C3350" s="4" t="s">
        <v>6106</v>
      </c>
      <c r="D3350" s="4" t="s">
        <v>6105</v>
      </c>
      <c r="E3350" s="4" t="s">
        <v>6015</v>
      </c>
      <c r="F3350" s="4" t="s">
        <v>4986</v>
      </c>
      <c r="G3350" s="5" t="s">
        <v>6107</v>
      </c>
      <c r="H3350" s="4" t="s">
        <v>13</v>
      </c>
      <c r="I3350" s="24">
        <v>127.3</v>
      </c>
      <c r="K3350" s="24">
        <v>39</v>
      </c>
      <c r="L3350" s="24">
        <v>25.9</v>
      </c>
      <c r="N3350" s="24">
        <v>1.2</v>
      </c>
      <c r="O3350" s="24">
        <v>3</v>
      </c>
      <c r="P3350" s="24">
        <v>38.6</v>
      </c>
      <c r="R3350" s="24">
        <v>2</v>
      </c>
      <c r="T3350" s="24">
        <v>21.8</v>
      </c>
      <c r="U3350" s="24">
        <v>1.1000000000000001</v>
      </c>
      <c r="X3350" s="24">
        <f t="shared" si="126"/>
        <v>132.60000000000002</v>
      </c>
      <c r="Y3350" s="8">
        <f t="shared" si="127"/>
        <v>-5.3000000000000256</v>
      </c>
      <c r="Z3350" s="4"/>
    </row>
    <row r="3351" spans="1:26" x14ac:dyDescent="0.25">
      <c r="A3351" s="34">
        <v>24</v>
      </c>
      <c r="B3351" s="31">
        <v>24</v>
      </c>
      <c r="C3351" s="4" t="s">
        <v>15547</v>
      </c>
      <c r="D3351" s="4" t="s">
        <v>6044</v>
      </c>
      <c r="E3351" s="4" t="s">
        <v>6015</v>
      </c>
      <c r="F3351" s="4" t="s">
        <v>4986</v>
      </c>
      <c r="G3351" s="4" t="s">
        <v>6048</v>
      </c>
      <c r="H3351" s="4" t="s">
        <v>6049</v>
      </c>
      <c r="I3351" s="24">
        <v>662.9</v>
      </c>
      <c r="J3351" s="24">
        <v>292.3</v>
      </c>
      <c r="K3351" s="24">
        <v>34.1</v>
      </c>
      <c r="M3351" s="24">
        <v>1</v>
      </c>
      <c r="O3351" s="24">
        <v>4</v>
      </c>
      <c r="R3351" s="24">
        <v>0.6</v>
      </c>
      <c r="T3351" s="24">
        <v>329.1</v>
      </c>
      <c r="U3351" s="24">
        <v>1.8</v>
      </c>
      <c r="X3351" s="24">
        <f t="shared" si="126"/>
        <v>662.90000000000009</v>
      </c>
      <c r="Y3351" s="8">
        <f t="shared" si="127"/>
        <v>0</v>
      </c>
      <c r="Z3351" s="11"/>
    </row>
    <row r="3352" spans="1:26" x14ac:dyDescent="0.25">
      <c r="A3352" s="34">
        <v>7</v>
      </c>
      <c r="B3352" s="31">
        <v>7</v>
      </c>
      <c r="C3352" s="4" t="s">
        <v>6025</v>
      </c>
      <c r="D3352" s="4" t="s">
        <v>3255</v>
      </c>
      <c r="E3352" s="4" t="s">
        <v>6015</v>
      </c>
      <c r="F3352" s="4" t="s">
        <v>4986</v>
      </c>
      <c r="G3352" s="4" t="s">
        <v>6026</v>
      </c>
      <c r="H3352" s="4" t="s">
        <v>1362</v>
      </c>
      <c r="I3352" s="24">
        <v>739</v>
      </c>
      <c r="J3352" s="24">
        <v>396.1</v>
      </c>
      <c r="K3352" s="24">
        <v>19.7</v>
      </c>
      <c r="O3352" s="24">
        <v>2</v>
      </c>
      <c r="P3352" s="24">
        <v>84</v>
      </c>
      <c r="Q3352" s="24">
        <v>42</v>
      </c>
      <c r="T3352" s="24">
        <v>196</v>
      </c>
      <c r="X3352" s="24">
        <f t="shared" si="126"/>
        <v>739.8</v>
      </c>
      <c r="Y3352" s="8">
        <f t="shared" si="127"/>
        <v>-0.79999999999995453</v>
      </c>
      <c r="Z3352" s="4"/>
    </row>
    <row r="3353" spans="1:26" x14ac:dyDescent="0.25">
      <c r="A3353" s="34">
        <v>8</v>
      </c>
      <c r="B3353" s="31">
        <v>8</v>
      </c>
      <c r="C3353" s="4" t="s">
        <v>6027</v>
      </c>
      <c r="D3353" s="4" t="s">
        <v>3255</v>
      </c>
      <c r="E3353" s="4" t="s">
        <v>6015</v>
      </c>
      <c r="F3353" s="4" t="s">
        <v>4986</v>
      </c>
      <c r="G3353" s="4" t="s">
        <v>6026</v>
      </c>
      <c r="H3353" s="4" t="s">
        <v>1362</v>
      </c>
      <c r="I3353" s="24">
        <v>366</v>
      </c>
      <c r="J3353" s="24">
        <v>276</v>
      </c>
      <c r="K3353" s="24">
        <v>50</v>
      </c>
      <c r="N3353" s="24">
        <v>5</v>
      </c>
      <c r="O3353" s="24">
        <v>7</v>
      </c>
      <c r="P3353" s="24">
        <v>2.6</v>
      </c>
      <c r="R3353" s="24">
        <v>22.4</v>
      </c>
      <c r="U3353" s="24">
        <v>3</v>
      </c>
      <c r="X3353" s="24">
        <f t="shared" si="126"/>
        <v>366</v>
      </c>
      <c r="Y3353" s="8">
        <f t="shared" si="127"/>
        <v>0</v>
      </c>
      <c r="Z3353" s="4"/>
    </row>
    <row r="3354" spans="1:26" x14ac:dyDescent="0.25">
      <c r="A3354" s="34">
        <v>64</v>
      </c>
      <c r="B3354" s="31">
        <v>64</v>
      </c>
      <c r="C3354" s="4" t="s">
        <v>6096</v>
      </c>
      <c r="D3354" s="4" t="s">
        <v>6089</v>
      </c>
      <c r="E3354" s="4" t="s">
        <v>6015</v>
      </c>
      <c r="F3354" s="4" t="s">
        <v>4986</v>
      </c>
      <c r="G3354" s="4" t="s">
        <v>6026</v>
      </c>
      <c r="H3354" s="4" t="s">
        <v>6097</v>
      </c>
      <c r="I3354" s="24">
        <v>136.69999999999999</v>
      </c>
      <c r="J3354" s="24">
        <v>102.3</v>
      </c>
      <c r="K3354" s="24">
        <v>18.7</v>
      </c>
      <c r="T3354" s="24">
        <v>15.6</v>
      </c>
      <c r="X3354" s="24">
        <f t="shared" si="126"/>
        <v>136.6</v>
      </c>
      <c r="Y3354" s="8">
        <f t="shared" si="127"/>
        <v>9.9999999999994316E-2</v>
      </c>
      <c r="Z3354" s="4"/>
    </row>
    <row r="3355" spans="1:26" x14ac:dyDescent="0.25">
      <c r="A3355" s="34">
        <v>10</v>
      </c>
      <c r="B3355" s="31">
        <v>10</v>
      </c>
      <c r="C3355" s="4" t="s">
        <v>15548</v>
      </c>
      <c r="D3355" s="4" t="s">
        <v>3255</v>
      </c>
      <c r="E3355" s="4" t="s">
        <v>6015</v>
      </c>
      <c r="F3355" s="4" t="s">
        <v>4986</v>
      </c>
      <c r="G3355" s="4" t="s">
        <v>6030</v>
      </c>
      <c r="H3355" s="4" t="s">
        <v>6031</v>
      </c>
      <c r="I3355" s="24">
        <v>55.9</v>
      </c>
      <c r="J3355" s="24">
        <v>49.5</v>
      </c>
      <c r="K3355" s="24">
        <v>1.9</v>
      </c>
      <c r="N3355" s="24">
        <v>4</v>
      </c>
      <c r="O3355" s="24">
        <v>0.5</v>
      </c>
      <c r="X3355" s="24">
        <f t="shared" si="126"/>
        <v>55.9</v>
      </c>
      <c r="Y3355" s="8">
        <f t="shared" si="127"/>
        <v>0</v>
      </c>
      <c r="Z3355" s="4"/>
    </row>
    <row r="3356" spans="1:26" x14ac:dyDescent="0.25">
      <c r="A3356" s="34">
        <v>45</v>
      </c>
      <c r="B3356" s="31">
        <v>45</v>
      </c>
      <c r="C3356" s="4" t="s">
        <v>15549</v>
      </c>
      <c r="D3356" s="4" t="s">
        <v>4793</v>
      </c>
      <c r="E3356" s="4" t="s">
        <v>6015</v>
      </c>
      <c r="F3356" s="4" t="s">
        <v>4986</v>
      </c>
      <c r="G3356" s="4" t="s">
        <v>5290</v>
      </c>
      <c r="H3356" s="4" t="s">
        <v>198</v>
      </c>
      <c r="I3356" s="24">
        <v>380.3</v>
      </c>
      <c r="J3356" s="24">
        <v>331.6</v>
      </c>
      <c r="M3356" s="24">
        <v>4</v>
      </c>
      <c r="O3356" s="24">
        <v>7.9</v>
      </c>
      <c r="P3356" s="24">
        <v>25.6</v>
      </c>
      <c r="Q3356" s="24">
        <v>0.6</v>
      </c>
      <c r="R3356" s="24">
        <v>7.6</v>
      </c>
      <c r="U3356" s="24">
        <v>3</v>
      </c>
      <c r="X3356" s="24">
        <f t="shared" si="126"/>
        <v>380.30000000000007</v>
      </c>
      <c r="Y3356" s="8">
        <f t="shared" si="127"/>
        <v>0</v>
      </c>
      <c r="Z3356" s="4"/>
    </row>
    <row r="3357" spans="1:26" x14ac:dyDescent="0.25">
      <c r="A3357" s="34">
        <v>46</v>
      </c>
      <c r="B3357" s="31">
        <v>46</v>
      </c>
      <c r="C3357" s="4" t="s">
        <v>15550</v>
      </c>
      <c r="D3357" s="4" t="s">
        <v>4793</v>
      </c>
      <c r="E3357" s="4" t="s">
        <v>6015</v>
      </c>
      <c r="F3357" s="4" t="s">
        <v>4986</v>
      </c>
      <c r="G3357" s="4" t="s">
        <v>5290</v>
      </c>
      <c r="H3357" s="4" t="s">
        <v>198</v>
      </c>
      <c r="I3357" s="24">
        <v>88.2</v>
      </c>
      <c r="J3357" s="24">
        <v>85.9</v>
      </c>
      <c r="R3357" s="24">
        <v>2.2999999999999998</v>
      </c>
      <c r="X3357" s="24">
        <f t="shared" si="126"/>
        <v>88.2</v>
      </c>
      <c r="Y3357" s="8">
        <f t="shared" si="127"/>
        <v>0</v>
      </c>
      <c r="Z3357" s="4"/>
    </row>
    <row r="3358" spans="1:26" x14ac:dyDescent="0.25">
      <c r="A3358" s="34">
        <v>47</v>
      </c>
      <c r="B3358" s="31">
        <v>47</v>
      </c>
      <c r="C3358" s="4" t="s">
        <v>15551</v>
      </c>
      <c r="D3358" s="4" t="s">
        <v>4793</v>
      </c>
      <c r="E3358" s="4" t="s">
        <v>6015</v>
      </c>
      <c r="F3358" s="4" t="s">
        <v>4986</v>
      </c>
      <c r="G3358" s="4" t="s">
        <v>5290</v>
      </c>
      <c r="H3358" s="4" t="s">
        <v>198</v>
      </c>
      <c r="I3358" s="24">
        <v>138.69999999999999</v>
      </c>
      <c r="J3358" s="24">
        <v>133.9</v>
      </c>
      <c r="K3358" s="24">
        <v>2.2000000000000002</v>
      </c>
      <c r="R3358" s="24">
        <v>2.6</v>
      </c>
      <c r="X3358" s="24">
        <f t="shared" si="126"/>
        <v>138.69999999999999</v>
      </c>
      <c r="Y3358" s="8">
        <f t="shared" si="127"/>
        <v>0</v>
      </c>
      <c r="Z3358" s="4"/>
    </row>
    <row r="3359" spans="1:26" x14ac:dyDescent="0.25">
      <c r="A3359" s="34">
        <v>48</v>
      </c>
      <c r="B3359" s="31">
        <v>48</v>
      </c>
      <c r="C3359" s="4" t="s">
        <v>15552</v>
      </c>
      <c r="D3359" s="4" t="s">
        <v>4793</v>
      </c>
      <c r="E3359" s="4" t="s">
        <v>6015</v>
      </c>
      <c r="F3359" s="4" t="s">
        <v>4986</v>
      </c>
      <c r="G3359" s="4" t="s">
        <v>5290</v>
      </c>
      <c r="H3359" s="4" t="s">
        <v>198</v>
      </c>
      <c r="I3359" s="24">
        <v>83.6</v>
      </c>
      <c r="J3359" s="24">
        <v>38.9</v>
      </c>
      <c r="K3359" s="24">
        <v>36.299999999999997</v>
      </c>
      <c r="O3359" s="24">
        <v>0.5</v>
      </c>
      <c r="Q3359" s="24">
        <v>6.3</v>
      </c>
      <c r="R3359" s="24">
        <v>1.6</v>
      </c>
      <c r="X3359" s="24">
        <f t="shared" si="126"/>
        <v>83.59999999999998</v>
      </c>
      <c r="Y3359" s="8">
        <f t="shared" si="127"/>
        <v>0</v>
      </c>
      <c r="Z3359" s="4"/>
    </row>
    <row r="3360" spans="1:26" x14ac:dyDescent="0.25">
      <c r="A3360" s="34">
        <v>49</v>
      </c>
      <c r="B3360" s="31">
        <v>49</v>
      </c>
      <c r="C3360" s="4" t="s">
        <v>6078</v>
      </c>
      <c r="D3360" s="4" t="s">
        <v>4793</v>
      </c>
      <c r="E3360" s="4" t="s">
        <v>6015</v>
      </c>
      <c r="F3360" s="4" t="s">
        <v>4986</v>
      </c>
      <c r="G3360" s="4" t="s">
        <v>5290</v>
      </c>
      <c r="H3360" s="4" t="s">
        <v>198</v>
      </c>
      <c r="I3360" s="24">
        <v>240.4</v>
      </c>
      <c r="J3360" s="24">
        <v>163.30000000000001</v>
      </c>
      <c r="K3360" s="24">
        <v>43.9</v>
      </c>
      <c r="O3360" s="24">
        <v>5.6</v>
      </c>
      <c r="Q3360" s="24">
        <v>0.8</v>
      </c>
      <c r="T3360" s="24">
        <v>21.6</v>
      </c>
      <c r="U3360" s="24">
        <v>5.2</v>
      </c>
      <c r="X3360" s="24">
        <f t="shared" si="126"/>
        <v>240.4</v>
      </c>
      <c r="Y3360" s="8">
        <f t="shared" si="127"/>
        <v>0</v>
      </c>
      <c r="Z3360" s="4"/>
    </row>
    <row r="3361" spans="1:26" x14ac:dyDescent="0.25">
      <c r="A3361" s="34">
        <v>63</v>
      </c>
      <c r="B3361" s="31">
        <v>63</v>
      </c>
      <c r="C3361" s="4" t="s">
        <v>15553</v>
      </c>
      <c r="D3361" s="4" t="s">
        <v>6089</v>
      </c>
      <c r="E3361" s="4" t="s">
        <v>6015</v>
      </c>
      <c r="F3361" s="4" t="s">
        <v>4986</v>
      </c>
      <c r="G3361" s="4" t="s">
        <v>6095</v>
      </c>
      <c r="H3361" s="4" t="s">
        <v>540</v>
      </c>
      <c r="I3361" s="24">
        <v>1060.7</v>
      </c>
      <c r="J3361" s="24">
        <v>651</v>
      </c>
      <c r="K3361" s="24">
        <v>32.299999999999997</v>
      </c>
      <c r="M3361" s="24">
        <v>2.2000000000000002</v>
      </c>
      <c r="O3361" s="24">
        <v>7.2</v>
      </c>
      <c r="P3361" s="24">
        <v>5</v>
      </c>
      <c r="R3361" s="24">
        <v>1.8</v>
      </c>
      <c r="S3361" s="24">
        <v>19.2</v>
      </c>
      <c r="T3361" s="24">
        <v>336.5</v>
      </c>
      <c r="U3361" s="24">
        <v>5.5</v>
      </c>
      <c r="X3361" s="24">
        <f t="shared" si="126"/>
        <v>1060.7</v>
      </c>
      <c r="Y3361" s="8">
        <f t="shared" si="127"/>
        <v>0</v>
      </c>
      <c r="Z3361" s="4"/>
    </row>
    <row r="3362" spans="1:26" x14ac:dyDescent="0.25">
      <c r="A3362" s="34">
        <v>43</v>
      </c>
      <c r="B3362" s="31">
        <v>43</v>
      </c>
      <c r="C3362" s="4" t="s">
        <v>15256</v>
      </c>
      <c r="D3362" s="4" t="s">
        <v>6074</v>
      </c>
      <c r="E3362" s="4" t="s">
        <v>6015</v>
      </c>
      <c r="F3362" s="4" t="s">
        <v>4986</v>
      </c>
      <c r="G3362" s="4" t="s">
        <v>6075</v>
      </c>
      <c r="H3362" s="4" t="s">
        <v>6076</v>
      </c>
      <c r="I3362" s="24">
        <v>94.6</v>
      </c>
      <c r="J3362" s="24">
        <v>70.2</v>
      </c>
      <c r="K3362" s="24">
        <v>9.6</v>
      </c>
      <c r="N3362" s="24">
        <v>1</v>
      </c>
      <c r="O3362" s="24">
        <v>6.5</v>
      </c>
      <c r="Q3362" s="24">
        <v>2.2000000000000002</v>
      </c>
      <c r="R3362" s="24">
        <v>1.9</v>
      </c>
      <c r="T3362" s="24">
        <v>3.2</v>
      </c>
      <c r="X3362" s="24">
        <f t="shared" si="126"/>
        <v>94.600000000000009</v>
      </c>
      <c r="Y3362" s="8">
        <f t="shared" si="127"/>
        <v>0</v>
      </c>
      <c r="Z3362" s="4"/>
    </row>
    <row r="3363" spans="1:26" x14ac:dyDescent="0.25">
      <c r="A3363" s="34">
        <v>30</v>
      </c>
      <c r="B3363" s="31">
        <v>30</v>
      </c>
      <c r="C3363" s="4" t="s">
        <v>15554</v>
      </c>
      <c r="D3363" s="4" t="s">
        <v>2762</v>
      </c>
      <c r="E3363" s="4" t="s">
        <v>6015</v>
      </c>
      <c r="F3363" s="4" t="s">
        <v>4986</v>
      </c>
      <c r="G3363" s="4" t="s">
        <v>6056</v>
      </c>
      <c r="H3363" s="4" t="s">
        <v>2948</v>
      </c>
      <c r="I3363" s="24">
        <v>119.2</v>
      </c>
      <c r="J3363" s="24">
        <v>90</v>
      </c>
      <c r="K3363" s="24">
        <v>17</v>
      </c>
      <c r="M3363" s="24">
        <v>1.3</v>
      </c>
      <c r="O3363" s="24">
        <v>4.3</v>
      </c>
      <c r="P3363" s="24">
        <v>2.5</v>
      </c>
      <c r="U3363" s="24">
        <v>4.0999999999999996</v>
      </c>
      <c r="X3363" s="24">
        <f t="shared" si="126"/>
        <v>119.19999999999999</v>
      </c>
      <c r="Y3363" s="8">
        <f t="shared" si="127"/>
        <v>0</v>
      </c>
      <c r="Z3363" s="4"/>
    </row>
    <row r="3364" spans="1:26" x14ac:dyDescent="0.25">
      <c r="A3364" s="34">
        <v>29</v>
      </c>
      <c r="B3364" s="31">
        <v>29</v>
      </c>
      <c r="C3364" s="4" t="s">
        <v>15555</v>
      </c>
      <c r="D3364" s="4" t="s">
        <v>2762</v>
      </c>
      <c r="E3364" s="4" t="s">
        <v>6015</v>
      </c>
      <c r="F3364" s="4" t="s">
        <v>4986</v>
      </c>
      <c r="G3364" s="4" t="s">
        <v>459</v>
      </c>
      <c r="H3364" s="4" t="s">
        <v>6055</v>
      </c>
      <c r="I3364" s="24">
        <v>164.4</v>
      </c>
      <c r="J3364" s="24">
        <v>134</v>
      </c>
      <c r="K3364" s="24">
        <v>15.8</v>
      </c>
      <c r="N3364" s="24">
        <v>3</v>
      </c>
      <c r="O3364" s="24">
        <v>2.5</v>
      </c>
      <c r="Q3364" s="24">
        <v>2.5</v>
      </c>
      <c r="R3364" s="24">
        <v>6</v>
      </c>
      <c r="S3364" s="24">
        <v>0.6</v>
      </c>
      <c r="X3364" s="24">
        <f t="shared" si="126"/>
        <v>164.4</v>
      </c>
      <c r="Y3364" s="8">
        <f t="shared" si="127"/>
        <v>0</v>
      </c>
      <c r="Z3364" s="4"/>
    </row>
    <row r="3365" spans="1:26" x14ac:dyDescent="0.25">
      <c r="A3365" s="34">
        <v>55</v>
      </c>
      <c r="B3365" s="31">
        <v>55</v>
      </c>
      <c r="C3365" s="4" t="s">
        <v>15556</v>
      </c>
      <c r="D3365" s="4" t="s">
        <v>6082</v>
      </c>
      <c r="E3365" s="4" t="s">
        <v>6015</v>
      </c>
      <c r="F3365" s="4" t="s">
        <v>4986</v>
      </c>
      <c r="G3365" s="4" t="s">
        <v>6086</v>
      </c>
      <c r="H3365" s="4" t="s">
        <v>321</v>
      </c>
      <c r="I3365" s="24">
        <v>861.2</v>
      </c>
      <c r="J3365" s="24">
        <v>320.7</v>
      </c>
      <c r="K3365" s="24">
        <v>15.3</v>
      </c>
      <c r="M3365" s="24">
        <v>2.1</v>
      </c>
      <c r="O3365" s="24">
        <v>4.5999999999999996</v>
      </c>
      <c r="Q3365" s="24">
        <v>2.7</v>
      </c>
      <c r="T3365" s="24">
        <v>512</v>
      </c>
      <c r="U3365" s="24">
        <v>3.8</v>
      </c>
      <c r="X3365" s="24">
        <f t="shared" si="126"/>
        <v>861.2</v>
      </c>
      <c r="Y3365" s="8">
        <f t="shared" si="127"/>
        <v>0</v>
      </c>
      <c r="Z3365" s="4"/>
    </row>
    <row r="3366" spans="1:26" x14ac:dyDescent="0.25">
      <c r="A3366" s="34">
        <v>35</v>
      </c>
      <c r="B3366" s="31">
        <v>35</v>
      </c>
      <c r="C3366" s="4" t="s">
        <v>15489</v>
      </c>
      <c r="D3366" s="4" t="s">
        <v>4127</v>
      </c>
      <c r="E3366" s="4" t="s">
        <v>6015</v>
      </c>
      <c r="F3366" s="4" t="s">
        <v>4986</v>
      </c>
      <c r="G3366" s="4" t="s">
        <v>5032</v>
      </c>
      <c r="H3366" s="4" t="s">
        <v>2913</v>
      </c>
      <c r="I3366" s="24">
        <v>485.1</v>
      </c>
      <c r="J3366" s="24">
        <v>347.6</v>
      </c>
      <c r="K3366" s="24">
        <v>47.3</v>
      </c>
      <c r="L3366" s="24">
        <v>1.8</v>
      </c>
      <c r="M3366" s="24">
        <v>3.4</v>
      </c>
      <c r="N3366" s="24">
        <v>5.5</v>
      </c>
      <c r="O3366" s="24">
        <v>2</v>
      </c>
      <c r="P3366" s="24">
        <v>0.8</v>
      </c>
      <c r="Q3366" s="24">
        <v>2.6</v>
      </c>
      <c r="R3366" s="24">
        <v>3.3</v>
      </c>
      <c r="S3366" s="24">
        <v>10.4</v>
      </c>
      <c r="T3366" s="24">
        <v>53.7</v>
      </c>
      <c r="U3366" s="24">
        <v>6.7</v>
      </c>
      <c r="X3366" s="24">
        <f t="shared" si="126"/>
        <v>485.1</v>
      </c>
      <c r="Y3366" s="8">
        <f t="shared" si="127"/>
        <v>0</v>
      </c>
      <c r="Z3366" s="4"/>
    </row>
    <row r="3367" spans="1:26" x14ac:dyDescent="0.25">
      <c r="A3367" s="34">
        <v>27</v>
      </c>
      <c r="B3367" s="31">
        <v>27</v>
      </c>
      <c r="C3367" s="4" t="s">
        <v>6051</v>
      </c>
      <c r="D3367" s="4" t="s">
        <v>6044</v>
      </c>
      <c r="E3367" s="4" t="s">
        <v>6015</v>
      </c>
      <c r="F3367" s="4" t="s">
        <v>4986</v>
      </c>
      <c r="G3367" s="4" t="s">
        <v>6052</v>
      </c>
      <c r="H3367" s="4" t="s">
        <v>1769</v>
      </c>
      <c r="I3367" s="24">
        <v>539</v>
      </c>
      <c r="J3367" s="24">
        <v>277.8</v>
      </c>
      <c r="K3367" s="24">
        <v>28</v>
      </c>
      <c r="L3367" s="24">
        <v>21</v>
      </c>
      <c r="N3367" s="24">
        <v>6.7</v>
      </c>
      <c r="O3367" s="24">
        <v>5.5</v>
      </c>
      <c r="Q3367" s="24">
        <v>12.7</v>
      </c>
      <c r="R3367" s="24">
        <v>1.8</v>
      </c>
      <c r="T3367" s="24">
        <v>185.5</v>
      </c>
      <c r="X3367" s="24">
        <f t="shared" si="126"/>
        <v>539</v>
      </c>
      <c r="Y3367" s="8">
        <f t="shared" si="127"/>
        <v>0</v>
      </c>
      <c r="Z3367" s="4"/>
    </row>
    <row r="3368" spans="1:26" x14ac:dyDescent="0.25">
      <c r="A3368" s="34">
        <v>69</v>
      </c>
      <c r="B3368" s="31">
        <v>69</v>
      </c>
      <c r="C3368" s="4" t="s">
        <v>15557</v>
      </c>
      <c r="D3368" s="4" t="s">
        <v>458</v>
      </c>
      <c r="E3368" s="4" t="s">
        <v>6015</v>
      </c>
      <c r="F3368" s="4" t="s">
        <v>4986</v>
      </c>
      <c r="G3368" s="5" t="s">
        <v>6102</v>
      </c>
      <c r="H3368" s="4" t="s">
        <v>6103</v>
      </c>
      <c r="I3368" s="24">
        <v>360.9</v>
      </c>
      <c r="J3368" s="24">
        <v>81.2</v>
      </c>
      <c r="K3368" s="24">
        <v>50.5</v>
      </c>
      <c r="L3368" s="24">
        <v>20.2</v>
      </c>
      <c r="N3368" s="24">
        <v>2.1</v>
      </c>
      <c r="O3368" s="24">
        <v>2.6</v>
      </c>
      <c r="P3368" s="24">
        <v>132</v>
      </c>
      <c r="R3368" s="24">
        <v>11.1</v>
      </c>
      <c r="T3368" s="24">
        <v>61.2</v>
      </c>
      <c r="X3368" s="24">
        <f t="shared" si="126"/>
        <v>360.9</v>
      </c>
      <c r="Y3368" s="8">
        <f t="shared" si="127"/>
        <v>0</v>
      </c>
      <c r="Z3368" s="4"/>
    </row>
    <row r="3369" spans="1:26" x14ac:dyDescent="0.25">
      <c r="A3369" s="34">
        <v>58</v>
      </c>
      <c r="B3369" s="31">
        <v>58</v>
      </c>
      <c r="C3369" s="4" t="s">
        <v>15558</v>
      </c>
      <c r="D3369" s="4" t="s">
        <v>6089</v>
      </c>
      <c r="E3369" s="4" t="s">
        <v>6015</v>
      </c>
      <c r="F3369" s="4" t="s">
        <v>4986</v>
      </c>
      <c r="G3369" s="4" t="s">
        <v>6090</v>
      </c>
      <c r="H3369" s="4" t="s">
        <v>201</v>
      </c>
      <c r="I3369" s="24">
        <v>283</v>
      </c>
      <c r="J3369" s="24">
        <v>242.3</v>
      </c>
      <c r="M3369" s="24">
        <v>8.5</v>
      </c>
      <c r="O3369" s="24">
        <v>5.4</v>
      </c>
      <c r="P3369" s="24">
        <v>5.3</v>
      </c>
      <c r="S3369" s="24">
        <v>18.399999999999999</v>
      </c>
      <c r="U3369" s="24">
        <v>3.1</v>
      </c>
      <c r="X3369" s="24">
        <f t="shared" si="126"/>
        <v>283</v>
      </c>
      <c r="Y3369" s="8">
        <f t="shared" si="127"/>
        <v>0</v>
      </c>
      <c r="Z3369" s="4"/>
    </row>
    <row r="3370" spans="1:26" ht="45" x14ac:dyDescent="0.25">
      <c r="A3370" s="34">
        <v>17</v>
      </c>
      <c r="B3370" s="31">
        <v>17</v>
      </c>
      <c r="C3370" s="4" t="s">
        <v>15559</v>
      </c>
      <c r="D3370" s="4" t="s">
        <v>6036</v>
      </c>
      <c r="E3370" s="4" t="s">
        <v>6015</v>
      </c>
      <c r="F3370" s="4" t="s">
        <v>4986</v>
      </c>
      <c r="G3370" s="5" t="s">
        <v>6038</v>
      </c>
      <c r="H3370" s="5" t="s">
        <v>6039</v>
      </c>
      <c r="I3370" s="24">
        <v>497.1</v>
      </c>
      <c r="J3370" s="24">
        <v>351.4</v>
      </c>
      <c r="K3370" s="24">
        <v>1</v>
      </c>
      <c r="L3370" s="24">
        <v>47.5</v>
      </c>
      <c r="N3370" s="24">
        <v>2.5</v>
      </c>
      <c r="O3370" s="24">
        <v>4</v>
      </c>
      <c r="P3370" s="24">
        <v>0.5</v>
      </c>
      <c r="R3370" s="24">
        <v>0.3</v>
      </c>
      <c r="T3370" s="24">
        <v>88.9</v>
      </c>
      <c r="U3370" s="24">
        <v>1</v>
      </c>
      <c r="X3370" s="24">
        <f t="shared" si="126"/>
        <v>497.1</v>
      </c>
      <c r="Y3370" s="8">
        <f t="shared" si="127"/>
        <v>0</v>
      </c>
      <c r="Z3370" s="4"/>
    </row>
    <row r="3371" spans="1:26" x14ac:dyDescent="0.25">
      <c r="A3371" s="34">
        <v>1</v>
      </c>
      <c r="B3371" s="31">
        <v>1</v>
      </c>
      <c r="C3371" s="4" t="s">
        <v>6014</v>
      </c>
      <c r="D3371" s="4" t="s">
        <v>1097</v>
      </c>
      <c r="E3371" s="4" t="s">
        <v>6015</v>
      </c>
      <c r="F3371" s="4" t="s">
        <v>4986</v>
      </c>
      <c r="G3371" s="4" t="s">
        <v>6016</v>
      </c>
      <c r="H3371" s="4" t="s">
        <v>19</v>
      </c>
      <c r="I3371" s="24">
        <v>239.8</v>
      </c>
      <c r="J3371" s="24">
        <v>194.6</v>
      </c>
      <c r="K3371" s="24">
        <v>9</v>
      </c>
      <c r="L3371" s="24">
        <v>0.5</v>
      </c>
      <c r="M3371" s="24">
        <v>4.5</v>
      </c>
      <c r="N3371" s="24">
        <v>10.6</v>
      </c>
      <c r="O3371" s="24">
        <v>1.5</v>
      </c>
      <c r="P3371" s="24">
        <v>0.3</v>
      </c>
      <c r="Q3371" s="24">
        <v>4.8</v>
      </c>
      <c r="T3371" s="24">
        <v>14</v>
      </c>
      <c r="X3371" s="24">
        <f t="shared" si="126"/>
        <v>239.8</v>
      </c>
      <c r="Y3371" s="8">
        <f t="shared" si="127"/>
        <v>0</v>
      </c>
      <c r="Z3371" s="4"/>
    </row>
    <row r="3372" spans="1:26" x14ac:dyDescent="0.25">
      <c r="A3372" s="34">
        <v>46</v>
      </c>
      <c r="B3372" s="31">
        <v>46</v>
      </c>
      <c r="C3372" s="4" t="s">
        <v>6188</v>
      </c>
      <c r="D3372" s="4" t="s">
        <v>6178</v>
      </c>
      <c r="E3372" s="4" t="s">
        <v>6110</v>
      </c>
      <c r="F3372" s="4" t="s">
        <v>4986</v>
      </c>
      <c r="G3372" s="4" t="s">
        <v>15285</v>
      </c>
      <c r="H3372" s="5" t="s">
        <v>3345</v>
      </c>
      <c r="I3372" s="24">
        <v>124.8</v>
      </c>
      <c r="J3372" s="24">
        <v>64.3</v>
      </c>
      <c r="K3372" s="24">
        <v>1.3</v>
      </c>
      <c r="M3372" s="24">
        <v>4.5999999999999996</v>
      </c>
      <c r="O3372" s="24">
        <v>4.4000000000000004</v>
      </c>
      <c r="T3372" s="24">
        <v>50.2</v>
      </c>
      <c r="X3372" s="24">
        <f t="shared" si="126"/>
        <v>124.8</v>
      </c>
      <c r="Y3372" s="8">
        <f t="shared" si="127"/>
        <v>0</v>
      </c>
      <c r="Z3372" s="4"/>
    </row>
    <row r="3373" spans="1:26" x14ac:dyDescent="0.25">
      <c r="A3373" s="34">
        <v>5</v>
      </c>
      <c r="B3373" s="31">
        <v>5</v>
      </c>
      <c r="C3373" s="4" t="s">
        <v>1097</v>
      </c>
      <c r="D3373" s="4" t="s">
        <v>6109</v>
      </c>
      <c r="E3373" s="4" t="s">
        <v>6110</v>
      </c>
      <c r="F3373" s="4" t="s">
        <v>4986</v>
      </c>
      <c r="G3373" s="4" t="s">
        <v>6118</v>
      </c>
      <c r="H3373" s="4" t="s">
        <v>429</v>
      </c>
      <c r="I3373" s="24">
        <v>123.3</v>
      </c>
      <c r="J3373" s="24">
        <v>103.8</v>
      </c>
      <c r="K3373" s="24">
        <v>9</v>
      </c>
      <c r="N3373" s="24">
        <v>3</v>
      </c>
      <c r="O3373" s="24">
        <v>2</v>
      </c>
      <c r="P3373" s="24">
        <v>2</v>
      </c>
      <c r="R3373" s="24">
        <v>2.4</v>
      </c>
      <c r="S3373" s="24">
        <v>1.1000000000000001</v>
      </c>
      <c r="X3373" s="24">
        <f t="shared" si="126"/>
        <v>123.3</v>
      </c>
      <c r="Y3373" s="8">
        <f t="shared" si="127"/>
        <v>0</v>
      </c>
      <c r="Z3373" s="4"/>
    </row>
    <row r="3374" spans="1:26" x14ac:dyDescent="0.25">
      <c r="A3374" s="34">
        <v>52</v>
      </c>
      <c r="B3374" s="31">
        <v>52</v>
      </c>
      <c r="C3374" s="4" t="s">
        <v>6197</v>
      </c>
      <c r="D3374" s="4" t="s">
        <v>6196</v>
      </c>
      <c r="E3374" s="4" t="s">
        <v>6110</v>
      </c>
      <c r="F3374" s="4" t="s">
        <v>4986</v>
      </c>
      <c r="G3374" s="4" t="s">
        <v>6198</v>
      </c>
      <c r="H3374" s="5" t="s">
        <v>6199</v>
      </c>
      <c r="I3374" s="24">
        <v>836.2</v>
      </c>
      <c r="J3374" s="24">
        <v>237.5</v>
      </c>
      <c r="K3374" s="24">
        <v>11.1</v>
      </c>
      <c r="M3374" s="24">
        <v>1</v>
      </c>
      <c r="N3374" s="24">
        <v>1.5</v>
      </c>
      <c r="O3374" s="24">
        <v>7</v>
      </c>
      <c r="P3374" s="24">
        <v>23</v>
      </c>
      <c r="T3374" s="24">
        <v>555.1</v>
      </c>
      <c r="X3374" s="24">
        <f t="shared" si="126"/>
        <v>836.2</v>
      </c>
      <c r="Y3374" s="8">
        <f t="shared" si="127"/>
        <v>0</v>
      </c>
      <c r="Z3374" s="4"/>
    </row>
    <row r="3375" spans="1:26" x14ac:dyDescent="0.25">
      <c r="A3375" s="34">
        <v>24</v>
      </c>
      <c r="B3375" s="31">
        <v>24</v>
      </c>
      <c r="C3375" s="4" t="s">
        <v>6151</v>
      </c>
      <c r="D3375" s="4" t="s">
        <v>6146</v>
      </c>
      <c r="E3375" s="4" t="s">
        <v>6110</v>
      </c>
      <c r="F3375" s="4" t="s">
        <v>4986</v>
      </c>
      <c r="G3375" s="4" t="s">
        <v>3504</v>
      </c>
      <c r="H3375" s="4" t="s">
        <v>1797</v>
      </c>
      <c r="I3375" s="24">
        <v>330.3</v>
      </c>
      <c r="J3375" s="24">
        <v>85.2</v>
      </c>
      <c r="K3375" s="24">
        <v>11.2</v>
      </c>
      <c r="M3375" s="24">
        <v>0.5</v>
      </c>
      <c r="P3375" s="24">
        <v>0.2</v>
      </c>
      <c r="R3375" s="24">
        <v>2.5</v>
      </c>
      <c r="S3375" s="24">
        <v>0.9</v>
      </c>
      <c r="T3375" s="24">
        <v>229.8</v>
      </c>
      <c r="X3375" s="24">
        <f t="shared" si="126"/>
        <v>330.3</v>
      </c>
      <c r="Y3375" s="8">
        <f t="shared" si="127"/>
        <v>0</v>
      </c>
      <c r="Z3375" s="4"/>
    </row>
    <row r="3376" spans="1:26" x14ac:dyDescent="0.25">
      <c r="A3376" s="34">
        <v>10</v>
      </c>
      <c r="B3376" s="31">
        <v>10</v>
      </c>
      <c r="C3376" s="4" t="s">
        <v>6127</v>
      </c>
      <c r="D3376" s="4" t="s">
        <v>6121</v>
      </c>
      <c r="E3376" s="4" t="s">
        <v>6110</v>
      </c>
      <c r="F3376" s="4" t="s">
        <v>4986</v>
      </c>
      <c r="G3376" s="4" t="s">
        <v>6128</v>
      </c>
      <c r="H3376" s="4" t="s">
        <v>245</v>
      </c>
      <c r="I3376" s="24">
        <v>151</v>
      </c>
      <c r="J3376" s="24">
        <v>46</v>
      </c>
      <c r="K3376" s="24">
        <v>19</v>
      </c>
      <c r="N3376" s="24">
        <v>2</v>
      </c>
      <c r="O3376" s="24">
        <v>4</v>
      </c>
      <c r="R3376" s="24">
        <v>2.7</v>
      </c>
      <c r="S3376" s="24">
        <v>0.3</v>
      </c>
      <c r="T3376" s="24">
        <v>77</v>
      </c>
      <c r="X3376" s="24">
        <f t="shared" si="126"/>
        <v>151</v>
      </c>
      <c r="Y3376" s="8">
        <f t="shared" si="127"/>
        <v>0</v>
      </c>
      <c r="Z3376" s="4"/>
    </row>
    <row r="3377" spans="1:26" x14ac:dyDescent="0.25">
      <c r="A3377" s="34">
        <v>19</v>
      </c>
      <c r="B3377" s="31">
        <v>19</v>
      </c>
      <c r="C3377" s="4" t="s">
        <v>6141</v>
      </c>
      <c r="D3377" s="4" t="s">
        <v>6138</v>
      </c>
      <c r="E3377" s="4" t="s">
        <v>6110</v>
      </c>
      <c r="F3377" s="4" t="s">
        <v>4986</v>
      </c>
      <c r="G3377" s="4" t="s">
        <v>6142</v>
      </c>
      <c r="H3377" s="4" t="s">
        <v>13</v>
      </c>
      <c r="I3377" s="24">
        <v>79.599999999999994</v>
      </c>
      <c r="J3377" s="24">
        <v>69.7</v>
      </c>
      <c r="M3377" s="24">
        <v>0.5</v>
      </c>
      <c r="N3377" s="24">
        <v>1</v>
      </c>
      <c r="O3377" s="24">
        <v>1.3</v>
      </c>
      <c r="P3377" s="24">
        <v>0.7</v>
      </c>
      <c r="Q3377" s="24">
        <v>3.9</v>
      </c>
      <c r="R3377" s="24">
        <v>1.5</v>
      </c>
      <c r="S3377" s="24">
        <v>1</v>
      </c>
      <c r="X3377" s="24">
        <f t="shared" si="126"/>
        <v>79.600000000000009</v>
      </c>
      <c r="Y3377" s="8">
        <f t="shared" si="127"/>
        <v>0</v>
      </c>
      <c r="Z3377" s="4"/>
    </row>
    <row r="3378" spans="1:26" x14ac:dyDescent="0.25">
      <c r="A3378" s="34">
        <v>26</v>
      </c>
      <c r="B3378" s="31">
        <v>26</v>
      </c>
      <c r="C3378" s="4" t="s">
        <v>6153</v>
      </c>
      <c r="D3378" s="4" t="s">
        <v>6146</v>
      </c>
      <c r="E3378" s="4" t="s">
        <v>6110</v>
      </c>
      <c r="F3378" s="4" t="s">
        <v>4986</v>
      </c>
      <c r="G3378" s="4" t="s">
        <v>6154</v>
      </c>
      <c r="H3378" s="4" t="s">
        <v>190</v>
      </c>
      <c r="I3378" s="24">
        <v>294</v>
      </c>
      <c r="J3378" s="24">
        <v>184</v>
      </c>
      <c r="K3378" s="24">
        <v>3</v>
      </c>
      <c r="M3378" s="24">
        <v>2</v>
      </c>
      <c r="N3378" s="24">
        <v>1</v>
      </c>
      <c r="O3378" s="24">
        <v>2.2000000000000002</v>
      </c>
      <c r="P3378" s="24">
        <v>1</v>
      </c>
      <c r="Q3378" s="24">
        <v>1</v>
      </c>
      <c r="R3378" s="24">
        <v>3.5</v>
      </c>
      <c r="S3378" s="24">
        <v>1</v>
      </c>
      <c r="T3378" s="24">
        <v>95.3</v>
      </c>
      <c r="X3378" s="24">
        <f t="shared" si="126"/>
        <v>294</v>
      </c>
      <c r="Y3378" s="8">
        <f t="shared" si="127"/>
        <v>0</v>
      </c>
      <c r="Z3378" s="4"/>
    </row>
    <row r="3379" spans="1:26" x14ac:dyDescent="0.25">
      <c r="A3379" s="34">
        <v>17</v>
      </c>
      <c r="B3379" s="31">
        <v>17</v>
      </c>
      <c r="C3379" s="4" t="s">
        <v>6137</v>
      </c>
      <c r="D3379" s="4" t="s">
        <v>6138</v>
      </c>
      <c r="E3379" s="4" t="s">
        <v>6110</v>
      </c>
      <c r="F3379" s="4" t="s">
        <v>4986</v>
      </c>
      <c r="G3379" s="4" t="s">
        <v>1666</v>
      </c>
      <c r="H3379" s="4" t="s">
        <v>230</v>
      </c>
      <c r="I3379" s="24">
        <v>329.5</v>
      </c>
      <c r="J3379" s="24">
        <v>174.7</v>
      </c>
      <c r="K3379" s="24">
        <v>120.9</v>
      </c>
      <c r="N3379" s="24">
        <v>1.2</v>
      </c>
      <c r="O3379" s="24">
        <v>6.9</v>
      </c>
      <c r="Q3379" s="24">
        <v>6.8</v>
      </c>
      <c r="R3379" s="24">
        <v>8.8000000000000007</v>
      </c>
      <c r="S3379" s="24">
        <v>10.199999999999999</v>
      </c>
      <c r="X3379" s="24">
        <f t="shared" si="126"/>
        <v>329.5</v>
      </c>
      <c r="Y3379" s="8">
        <f t="shared" si="127"/>
        <v>0</v>
      </c>
      <c r="Z3379" s="4"/>
    </row>
    <row r="3380" spans="1:26" x14ac:dyDescent="0.25">
      <c r="A3380" s="34">
        <v>8</v>
      </c>
      <c r="B3380" s="31">
        <v>8</v>
      </c>
      <c r="C3380" s="4" t="s">
        <v>6124</v>
      </c>
      <c r="D3380" s="4" t="s">
        <v>6121</v>
      </c>
      <c r="E3380" s="4" t="s">
        <v>6110</v>
      </c>
      <c r="F3380" s="4" t="s">
        <v>4986</v>
      </c>
      <c r="G3380" s="4" t="s">
        <v>6125</v>
      </c>
      <c r="H3380" s="4" t="s">
        <v>992</v>
      </c>
      <c r="I3380" s="24">
        <v>188</v>
      </c>
      <c r="J3380" s="24">
        <v>175.6</v>
      </c>
      <c r="L3380" s="24">
        <v>1</v>
      </c>
      <c r="N3380" s="24">
        <v>1.9</v>
      </c>
      <c r="O3380" s="24">
        <v>3</v>
      </c>
      <c r="Q3380" s="24">
        <v>1</v>
      </c>
      <c r="T3380" s="24">
        <v>5.5</v>
      </c>
      <c r="X3380" s="24">
        <f t="shared" si="126"/>
        <v>188</v>
      </c>
      <c r="Y3380" s="8">
        <f t="shared" si="127"/>
        <v>0</v>
      </c>
      <c r="Z3380" s="4"/>
    </row>
    <row r="3381" spans="1:26" x14ac:dyDescent="0.25">
      <c r="A3381" s="34">
        <v>9</v>
      </c>
      <c r="B3381" s="31">
        <v>9</v>
      </c>
      <c r="C3381" s="4" t="s">
        <v>3210</v>
      </c>
      <c r="D3381" s="4" t="s">
        <v>6121</v>
      </c>
      <c r="E3381" s="4" t="s">
        <v>6110</v>
      </c>
      <c r="F3381" s="4" t="s">
        <v>4986</v>
      </c>
      <c r="G3381" s="4" t="s">
        <v>6126</v>
      </c>
      <c r="H3381" s="4" t="s">
        <v>277</v>
      </c>
      <c r="I3381" s="24">
        <v>193.5</v>
      </c>
      <c r="J3381" s="24">
        <v>85.7</v>
      </c>
      <c r="K3381" s="24">
        <v>5</v>
      </c>
      <c r="L3381" s="24">
        <v>4.2</v>
      </c>
      <c r="M3381" s="24">
        <v>0.6</v>
      </c>
      <c r="N3381" s="24">
        <v>0.6</v>
      </c>
      <c r="O3381" s="24">
        <v>4.5999999999999996</v>
      </c>
      <c r="P3381" s="24">
        <v>0.3</v>
      </c>
      <c r="R3381" s="24">
        <v>2</v>
      </c>
      <c r="T3381" s="24">
        <v>90.5</v>
      </c>
      <c r="X3381" s="24">
        <f t="shared" si="126"/>
        <v>193.5</v>
      </c>
      <c r="Y3381" s="8">
        <f t="shared" si="127"/>
        <v>0</v>
      </c>
      <c r="Z3381" s="4"/>
    </row>
    <row r="3382" spans="1:26" x14ac:dyDescent="0.25">
      <c r="A3382" s="34">
        <v>29</v>
      </c>
      <c r="B3382" s="31">
        <v>29</v>
      </c>
      <c r="C3382" s="4" t="s">
        <v>6157</v>
      </c>
      <c r="D3382" s="4" t="s">
        <v>6146</v>
      </c>
      <c r="E3382" s="4" t="s">
        <v>6110</v>
      </c>
      <c r="F3382" s="4" t="s">
        <v>4986</v>
      </c>
      <c r="G3382" s="4" t="s">
        <v>6158</v>
      </c>
      <c r="H3382" s="5" t="s">
        <v>369</v>
      </c>
      <c r="I3382" s="24">
        <v>65.099999999999994</v>
      </c>
      <c r="J3382" s="24">
        <v>30</v>
      </c>
      <c r="K3382" s="24">
        <v>31.3</v>
      </c>
      <c r="M3382" s="24">
        <v>0.5</v>
      </c>
      <c r="O3382" s="24">
        <v>0.8</v>
      </c>
      <c r="R3382" s="24">
        <v>1.3</v>
      </c>
      <c r="S3382" s="24">
        <v>1.2</v>
      </c>
      <c r="X3382" s="24">
        <f t="shared" ref="X3382:X3445" si="128">SUM(J3382:W3382)</f>
        <v>65.099999999999994</v>
      </c>
      <c r="Y3382" s="8">
        <f t="shared" ref="Y3382:Y3445" si="129">I3382-X3382</f>
        <v>0</v>
      </c>
      <c r="Z3382" s="4"/>
    </row>
    <row r="3383" spans="1:26" x14ac:dyDescent="0.25">
      <c r="A3383" s="34">
        <v>72</v>
      </c>
      <c r="B3383" s="31">
        <v>72</v>
      </c>
      <c r="C3383" s="4" t="s">
        <v>6231</v>
      </c>
      <c r="D3383" s="4" t="s">
        <v>6168</v>
      </c>
      <c r="E3383" s="4" t="s">
        <v>6110</v>
      </c>
      <c r="F3383" s="4" t="s">
        <v>4986</v>
      </c>
      <c r="G3383" s="17" t="s">
        <v>15134</v>
      </c>
      <c r="H3383" s="5" t="s">
        <v>1426</v>
      </c>
      <c r="I3383" s="24">
        <v>338</v>
      </c>
      <c r="J3383" s="24">
        <v>26</v>
      </c>
      <c r="T3383" s="24">
        <v>312</v>
      </c>
      <c r="X3383" s="24">
        <f t="shared" si="128"/>
        <v>338</v>
      </c>
      <c r="Y3383" s="8">
        <f t="shared" si="129"/>
        <v>0</v>
      </c>
      <c r="Z3383" s="4"/>
    </row>
    <row r="3384" spans="1:26" x14ac:dyDescent="0.25">
      <c r="A3384" s="34">
        <v>38</v>
      </c>
      <c r="B3384" s="31">
        <v>38</v>
      </c>
      <c r="C3384" s="4" t="s">
        <v>6175</v>
      </c>
      <c r="D3384" s="4" t="s">
        <v>6168</v>
      </c>
      <c r="E3384" s="4" t="s">
        <v>6110</v>
      </c>
      <c r="F3384" s="4" t="s">
        <v>4986</v>
      </c>
      <c r="G3384" s="4" t="s">
        <v>6176</v>
      </c>
      <c r="H3384" s="5" t="s">
        <v>237</v>
      </c>
      <c r="I3384" s="24">
        <v>79</v>
      </c>
      <c r="J3384" s="24">
        <v>54.4</v>
      </c>
      <c r="K3384" s="24">
        <v>15</v>
      </c>
      <c r="M3384" s="24">
        <v>1.5</v>
      </c>
      <c r="O3384" s="24">
        <v>1.3</v>
      </c>
      <c r="Q3384" s="24">
        <v>1.8</v>
      </c>
      <c r="R3384" s="24">
        <v>2</v>
      </c>
      <c r="S3384" s="24">
        <v>1</v>
      </c>
      <c r="T3384" s="24">
        <v>2</v>
      </c>
      <c r="X3384" s="24">
        <f t="shared" si="128"/>
        <v>79</v>
      </c>
      <c r="Y3384" s="8">
        <f t="shared" si="129"/>
        <v>0</v>
      </c>
      <c r="Z3384" s="4"/>
    </row>
    <row r="3385" spans="1:26" x14ac:dyDescent="0.25">
      <c r="A3385" s="34">
        <v>69</v>
      </c>
      <c r="B3385" s="31">
        <v>69</v>
      </c>
      <c r="C3385" s="4" t="s">
        <v>6226</v>
      </c>
      <c r="D3385" s="4" t="s">
        <v>6227</v>
      </c>
      <c r="E3385" s="4" t="s">
        <v>6110</v>
      </c>
      <c r="F3385" s="4" t="s">
        <v>4986</v>
      </c>
      <c r="G3385" s="5" t="s">
        <v>6228</v>
      </c>
      <c r="H3385" s="5" t="s">
        <v>4046</v>
      </c>
      <c r="I3385" s="24">
        <v>310.7</v>
      </c>
      <c r="J3385" s="24">
        <v>234</v>
      </c>
      <c r="M3385" s="24">
        <v>2</v>
      </c>
      <c r="N3385" s="24">
        <v>3</v>
      </c>
      <c r="T3385" s="24">
        <v>71.7</v>
      </c>
      <c r="X3385" s="24">
        <f t="shared" si="128"/>
        <v>310.7</v>
      </c>
      <c r="Y3385" s="8">
        <f t="shared" si="129"/>
        <v>0</v>
      </c>
      <c r="Z3385" s="4"/>
    </row>
    <row r="3386" spans="1:26" x14ac:dyDescent="0.25">
      <c r="A3386" s="34">
        <v>70</v>
      </c>
      <c r="B3386" s="31">
        <v>70</v>
      </c>
      <c r="C3386" s="4" t="s">
        <v>6229</v>
      </c>
      <c r="D3386" s="4" t="s">
        <v>6227</v>
      </c>
      <c r="E3386" s="4" t="s">
        <v>6110</v>
      </c>
      <c r="F3386" s="4" t="s">
        <v>4986</v>
      </c>
      <c r="G3386" s="5" t="s">
        <v>6228</v>
      </c>
      <c r="H3386" s="5" t="s">
        <v>4046</v>
      </c>
      <c r="I3386" s="24">
        <v>256.5</v>
      </c>
      <c r="J3386" s="24">
        <v>109.5</v>
      </c>
      <c r="K3386" s="24">
        <v>7</v>
      </c>
      <c r="N3386" s="24">
        <v>1.5</v>
      </c>
      <c r="T3386" s="24">
        <v>138.5</v>
      </c>
      <c r="X3386" s="24">
        <f t="shared" si="128"/>
        <v>256.5</v>
      </c>
      <c r="Y3386" s="8">
        <f t="shared" si="129"/>
        <v>0</v>
      </c>
      <c r="Z3386" s="4"/>
    </row>
    <row r="3387" spans="1:26" x14ac:dyDescent="0.25">
      <c r="A3387" s="34">
        <v>35</v>
      </c>
      <c r="B3387" s="31">
        <v>35</v>
      </c>
      <c r="C3387" s="4" t="s">
        <v>6169</v>
      </c>
      <c r="D3387" s="4" t="s">
        <v>6168</v>
      </c>
      <c r="E3387" s="4" t="s">
        <v>6110</v>
      </c>
      <c r="F3387" s="4" t="s">
        <v>4986</v>
      </c>
      <c r="G3387" s="4" t="s">
        <v>6170</v>
      </c>
      <c r="H3387" s="5" t="s">
        <v>3676</v>
      </c>
      <c r="I3387" s="24">
        <v>145.5</v>
      </c>
      <c r="J3387" s="24">
        <v>120</v>
      </c>
      <c r="L3387" s="24">
        <v>1.3</v>
      </c>
      <c r="N3387" s="24">
        <v>1.5</v>
      </c>
      <c r="O3387" s="24">
        <v>1.7</v>
      </c>
      <c r="Q3387" s="24">
        <v>11.7</v>
      </c>
      <c r="R3387" s="24">
        <v>3.2</v>
      </c>
      <c r="S3387" s="24">
        <v>0.6</v>
      </c>
      <c r="T3387" s="24">
        <v>5.5</v>
      </c>
      <c r="X3387" s="24">
        <f t="shared" si="128"/>
        <v>145.49999999999997</v>
      </c>
      <c r="Y3387" s="8">
        <f t="shared" si="129"/>
        <v>0</v>
      </c>
      <c r="Z3387" s="4"/>
    </row>
    <row r="3388" spans="1:26" x14ac:dyDescent="0.25">
      <c r="A3388" s="34">
        <v>13</v>
      </c>
      <c r="B3388" s="31">
        <v>13</v>
      </c>
      <c r="C3388" s="4" t="s">
        <v>5448</v>
      </c>
      <c r="D3388" s="4" t="s">
        <v>6130</v>
      </c>
      <c r="E3388" s="4" t="s">
        <v>6110</v>
      </c>
      <c r="F3388" s="4" t="s">
        <v>4986</v>
      </c>
      <c r="G3388" s="4" t="s">
        <v>6132</v>
      </c>
      <c r="H3388" s="4" t="s">
        <v>2086</v>
      </c>
      <c r="I3388" s="24">
        <v>560.6</v>
      </c>
      <c r="J3388" s="24">
        <v>150.9</v>
      </c>
      <c r="K3388" s="24">
        <v>12</v>
      </c>
      <c r="L3388" s="24">
        <v>2</v>
      </c>
      <c r="N3388" s="24">
        <v>5</v>
      </c>
      <c r="O3388" s="24">
        <v>4</v>
      </c>
      <c r="P3388" s="24">
        <v>1.5</v>
      </c>
      <c r="R3388" s="24">
        <v>5</v>
      </c>
      <c r="T3388" s="24">
        <v>380.2</v>
      </c>
      <c r="X3388" s="24">
        <f t="shared" si="128"/>
        <v>560.6</v>
      </c>
      <c r="Y3388" s="8">
        <f t="shared" si="129"/>
        <v>0</v>
      </c>
      <c r="Z3388" s="4"/>
    </row>
    <row r="3389" spans="1:26" x14ac:dyDescent="0.25">
      <c r="A3389" s="34">
        <v>15</v>
      </c>
      <c r="B3389" s="31">
        <v>15</v>
      </c>
      <c r="C3389" s="4" t="s">
        <v>5302</v>
      </c>
      <c r="D3389" s="4" t="s">
        <v>6130</v>
      </c>
      <c r="E3389" s="4" t="s">
        <v>6110</v>
      </c>
      <c r="F3389" s="4" t="s">
        <v>4986</v>
      </c>
      <c r="G3389" s="4" t="s">
        <v>6132</v>
      </c>
      <c r="H3389" s="4" t="s">
        <v>237</v>
      </c>
      <c r="I3389" s="24">
        <v>656.6</v>
      </c>
      <c r="J3389" s="24">
        <v>256.7</v>
      </c>
      <c r="K3389" s="24">
        <v>19.399999999999999</v>
      </c>
      <c r="M3389" s="24">
        <v>2</v>
      </c>
      <c r="N3389" s="24">
        <v>5</v>
      </c>
      <c r="O3389" s="24">
        <v>4</v>
      </c>
      <c r="P3389" s="24">
        <v>0.2</v>
      </c>
      <c r="R3389" s="24">
        <v>6</v>
      </c>
      <c r="T3389" s="24">
        <v>363.3</v>
      </c>
      <c r="X3389" s="24">
        <f t="shared" si="128"/>
        <v>656.59999999999991</v>
      </c>
      <c r="Y3389" s="8">
        <f t="shared" si="129"/>
        <v>0</v>
      </c>
      <c r="Z3389" s="11"/>
    </row>
    <row r="3390" spans="1:26" x14ac:dyDescent="0.25">
      <c r="A3390" s="34">
        <v>43</v>
      </c>
      <c r="B3390" s="31">
        <v>43</v>
      </c>
      <c r="C3390" s="4" t="s">
        <v>131</v>
      </c>
      <c r="D3390" s="4" t="s">
        <v>6178</v>
      </c>
      <c r="E3390" s="4" t="s">
        <v>6110</v>
      </c>
      <c r="F3390" s="4" t="s">
        <v>4986</v>
      </c>
      <c r="G3390" s="4" t="s">
        <v>1703</v>
      </c>
      <c r="H3390" s="5" t="s">
        <v>2086</v>
      </c>
      <c r="I3390" s="24">
        <v>348.8</v>
      </c>
      <c r="J3390" s="24">
        <v>95.8</v>
      </c>
      <c r="K3390" s="24">
        <v>5.2</v>
      </c>
      <c r="L3390" s="24">
        <v>8.1</v>
      </c>
      <c r="M3390" s="24">
        <v>0.3</v>
      </c>
      <c r="O3390" s="24">
        <v>3.4</v>
      </c>
      <c r="R3390" s="24">
        <v>2.1</v>
      </c>
      <c r="S3390" s="24">
        <v>1.5</v>
      </c>
      <c r="T3390" s="24">
        <v>232.4</v>
      </c>
      <c r="X3390" s="24">
        <f t="shared" si="128"/>
        <v>348.8</v>
      </c>
      <c r="Y3390" s="8">
        <f t="shared" si="129"/>
        <v>0</v>
      </c>
      <c r="Z3390" s="4"/>
    </row>
    <row r="3391" spans="1:26" x14ac:dyDescent="0.25">
      <c r="A3391" s="34">
        <v>73</v>
      </c>
      <c r="B3391" s="31">
        <v>74</v>
      </c>
      <c r="C3391" s="4" t="s">
        <v>6196</v>
      </c>
      <c r="D3391" s="4" t="s">
        <v>6196</v>
      </c>
      <c r="E3391" s="4" t="s">
        <v>6110</v>
      </c>
      <c r="F3391" s="4" t="s">
        <v>4986</v>
      </c>
      <c r="G3391" s="5" t="s">
        <v>6232</v>
      </c>
      <c r="H3391" s="5" t="s">
        <v>6233</v>
      </c>
      <c r="I3391" s="24">
        <v>50.5</v>
      </c>
      <c r="J3391" s="24">
        <v>29.3</v>
      </c>
      <c r="L3391" s="24">
        <v>3.6</v>
      </c>
      <c r="M3391" s="24">
        <v>1.2</v>
      </c>
      <c r="N3391" s="24">
        <v>2.5</v>
      </c>
      <c r="O3391" s="24">
        <v>0.7</v>
      </c>
      <c r="Q3391" s="24">
        <v>7.3</v>
      </c>
      <c r="R3391" s="24">
        <v>0.5</v>
      </c>
      <c r="S3391" s="24">
        <v>0.6</v>
      </c>
      <c r="T3391" s="24">
        <v>4.8</v>
      </c>
      <c r="X3391" s="24">
        <f t="shared" si="128"/>
        <v>50.5</v>
      </c>
      <c r="Y3391" s="8">
        <f t="shared" si="129"/>
        <v>0</v>
      </c>
      <c r="Z3391" s="4"/>
    </row>
    <row r="3392" spans="1:26" x14ac:dyDescent="0.25">
      <c r="A3392" s="34">
        <v>50</v>
      </c>
      <c r="B3392" s="31">
        <v>50</v>
      </c>
      <c r="C3392" s="4" t="s">
        <v>6192</v>
      </c>
      <c r="D3392" s="4" t="s">
        <v>6193</v>
      </c>
      <c r="E3392" s="4" t="s">
        <v>6110</v>
      </c>
      <c r="F3392" s="4" t="s">
        <v>4986</v>
      </c>
      <c r="G3392" s="4" t="s">
        <v>6194</v>
      </c>
      <c r="H3392" s="5" t="s">
        <v>154</v>
      </c>
      <c r="I3392" s="24">
        <v>112</v>
      </c>
      <c r="J3392" s="24">
        <v>100.5</v>
      </c>
      <c r="K3392" s="24">
        <v>3.7</v>
      </c>
      <c r="N3392" s="24">
        <v>1</v>
      </c>
      <c r="O3392" s="24">
        <v>3</v>
      </c>
      <c r="P3392" s="24">
        <v>1.5</v>
      </c>
      <c r="Q3392" s="24">
        <v>2.2999999999999998</v>
      </c>
      <c r="X3392" s="24">
        <f t="shared" si="128"/>
        <v>112</v>
      </c>
      <c r="Y3392" s="8">
        <f t="shared" si="129"/>
        <v>0</v>
      </c>
      <c r="Z3392" s="4"/>
    </row>
    <row r="3393" spans="1:26" x14ac:dyDescent="0.25">
      <c r="A3393" s="34">
        <v>66</v>
      </c>
      <c r="B3393" s="31">
        <v>66</v>
      </c>
      <c r="C3393" s="4" t="s">
        <v>4985</v>
      </c>
      <c r="D3393" s="4" t="s">
        <v>6212</v>
      </c>
      <c r="E3393" s="4" t="s">
        <v>6110</v>
      </c>
      <c r="F3393" s="4" t="s">
        <v>4986</v>
      </c>
      <c r="G3393" s="5" t="s">
        <v>6222</v>
      </c>
      <c r="H3393" s="5" t="s">
        <v>6223</v>
      </c>
      <c r="I3393" s="24">
        <v>380</v>
      </c>
      <c r="J3393" s="24">
        <v>122</v>
      </c>
      <c r="M3393" s="24">
        <v>2</v>
      </c>
      <c r="N3393" s="24">
        <v>3</v>
      </c>
      <c r="P3393" s="24">
        <v>40</v>
      </c>
      <c r="T3393" s="24">
        <v>213</v>
      </c>
      <c r="X3393" s="24">
        <f t="shared" si="128"/>
        <v>380</v>
      </c>
      <c r="Y3393" s="8">
        <f t="shared" si="129"/>
        <v>0</v>
      </c>
      <c r="Z3393" s="4"/>
    </row>
    <row r="3394" spans="1:26" x14ac:dyDescent="0.25">
      <c r="A3394" s="34">
        <v>67</v>
      </c>
      <c r="B3394" s="31">
        <v>67</v>
      </c>
      <c r="C3394" s="4" t="s">
        <v>6224</v>
      </c>
      <c r="D3394" s="4" t="s">
        <v>6212</v>
      </c>
      <c r="E3394" s="4" t="s">
        <v>6110</v>
      </c>
      <c r="F3394" s="4" t="s">
        <v>4986</v>
      </c>
      <c r="G3394" s="5" t="s">
        <v>6222</v>
      </c>
      <c r="H3394" s="5" t="s">
        <v>6223</v>
      </c>
      <c r="I3394" s="24">
        <v>68</v>
      </c>
      <c r="J3394" s="24">
        <v>40.200000000000003</v>
      </c>
      <c r="K3394" s="24">
        <v>25.5</v>
      </c>
      <c r="Q3394" s="24">
        <v>1.3</v>
      </c>
      <c r="R3394" s="24">
        <v>1</v>
      </c>
      <c r="X3394" s="24">
        <f t="shared" si="128"/>
        <v>68</v>
      </c>
      <c r="Y3394" s="8">
        <f t="shared" si="129"/>
        <v>0</v>
      </c>
      <c r="Z3394" s="4"/>
    </row>
    <row r="3395" spans="1:26" x14ac:dyDescent="0.25">
      <c r="A3395" s="34">
        <v>2</v>
      </c>
      <c r="B3395" s="31">
        <v>2</v>
      </c>
      <c r="C3395" s="4" t="s">
        <v>6112</v>
      </c>
      <c r="D3395" s="4" t="s">
        <v>6109</v>
      </c>
      <c r="E3395" s="4" t="s">
        <v>6110</v>
      </c>
      <c r="F3395" s="4" t="s">
        <v>4986</v>
      </c>
      <c r="G3395" s="4" t="s">
        <v>6113</v>
      </c>
      <c r="H3395" s="4" t="s">
        <v>6114</v>
      </c>
      <c r="I3395" s="24">
        <v>280.3</v>
      </c>
      <c r="J3395" s="24">
        <v>263.7</v>
      </c>
      <c r="K3395" s="24">
        <v>6.9</v>
      </c>
      <c r="O3395" s="24">
        <v>4</v>
      </c>
      <c r="R3395" s="24">
        <v>3</v>
      </c>
      <c r="S3395" s="24">
        <v>2.7</v>
      </c>
      <c r="X3395" s="24">
        <f t="shared" si="128"/>
        <v>280.29999999999995</v>
      </c>
      <c r="Y3395" s="8">
        <f t="shared" si="129"/>
        <v>0</v>
      </c>
      <c r="Z3395" s="4"/>
    </row>
    <row r="3396" spans="1:26" x14ac:dyDescent="0.25">
      <c r="A3396" s="34">
        <v>45</v>
      </c>
      <c r="B3396" s="31">
        <v>45</v>
      </c>
      <c r="C3396" s="4" t="s">
        <v>6186</v>
      </c>
      <c r="D3396" s="4" t="s">
        <v>6178</v>
      </c>
      <c r="E3396" s="4" t="s">
        <v>6110</v>
      </c>
      <c r="F3396" s="4" t="s">
        <v>4986</v>
      </c>
      <c r="G3396" s="4" t="s">
        <v>6187</v>
      </c>
      <c r="H3396" s="5" t="s">
        <v>791</v>
      </c>
      <c r="I3396" s="24">
        <v>71.5</v>
      </c>
      <c r="J3396" s="24">
        <v>42.3</v>
      </c>
      <c r="K3396" s="24">
        <v>7.3</v>
      </c>
      <c r="L3396" s="24">
        <v>10.1</v>
      </c>
      <c r="M3396" s="24">
        <v>0.5</v>
      </c>
      <c r="O3396" s="24">
        <v>4.8</v>
      </c>
      <c r="Q3396" s="24">
        <v>5</v>
      </c>
      <c r="R3396" s="24">
        <v>1.5</v>
      </c>
      <c r="X3396" s="24">
        <f t="shared" si="128"/>
        <v>71.5</v>
      </c>
      <c r="Y3396" s="8">
        <f t="shared" si="129"/>
        <v>0</v>
      </c>
      <c r="Z3396" s="4"/>
    </row>
    <row r="3397" spans="1:26" x14ac:dyDescent="0.25">
      <c r="A3397" s="34">
        <v>31</v>
      </c>
      <c r="B3397" s="31">
        <v>31</v>
      </c>
      <c r="C3397" s="4" t="s">
        <v>6161</v>
      </c>
      <c r="D3397" s="4" t="s">
        <v>6162</v>
      </c>
      <c r="E3397" s="4" t="s">
        <v>6110</v>
      </c>
      <c r="F3397" s="4" t="s">
        <v>4986</v>
      </c>
      <c r="G3397" s="4" t="s">
        <v>141</v>
      </c>
      <c r="H3397" s="5" t="s">
        <v>6163</v>
      </c>
      <c r="I3397" s="24">
        <v>165.2</v>
      </c>
      <c r="J3397" s="24">
        <v>146.6</v>
      </c>
      <c r="L3397" s="24">
        <v>0.8</v>
      </c>
      <c r="N3397" s="24">
        <v>6.4</v>
      </c>
      <c r="O3397" s="24">
        <v>3</v>
      </c>
      <c r="R3397" s="24">
        <v>1.7</v>
      </c>
      <c r="S3397" s="24">
        <v>0.7</v>
      </c>
      <c r="T3397" s="24">
        <v>6</v>
      </c>
      <c r="X3397" s="24">
        <f t="shared" si="128"/>
        <v>165.2</v>
      </c>
      <c r="Y3397" s="8">
        <f t="shared" si="129"/>
        <v>0</v>
      </c>
      <c r="Z3397" s="4"/>
    </row>
    <row r="3398" spans="1:26" ht="30" x14ac:dyDescent="0.25">
      <c r="A3398" s="34">
        <v>6</v>
      </c>
      <c r="B3398" s="31">
        <v>6</v>
      </c>
      <c r="C3398" s="4" t="s">
        <v>6119</v>
      </c>
      <c r="D3398" s="4" t="s">
        <v>6109</v>
      </c>
      <c r="E3398" s="4" t="s">
        <v>6110</v>
      </c>
      <c r="F3398" s="4" t="s">
        <v>4986</v>
      </c>
      <c r="G3398" s="4" t="s">
        <v>2139</v>
      </c>
      <c r="H3398" s="5" t="s">
        <v>6120</v>
      </c>
      <c r="I3398" s="24">
        <v>205.2</v>
      </c>
      <c r="J3398" s="24">
        <v>148.69999999999999</v>
      </c>
      <c r="K3398" s="24">
        <v>28.5</v>
      </c>
      <c r="M3398" s="24">
        <v>2</v>
      </c>
      <c r="N3398" s="24">
        <v>1</v>
      </c>
      <c r="O3398" s="24">
        <v>2</v>
      </c>
      <c r="P3398" s="24">
        <v>2</v>
      </c>
      <c r="Q3398" s="24">
        <v>17.5</v>
      </c>
      <c r="R3398" s="24">
        <v>2.2999999999999998</v>
      </c>
      <c r="S3398" s="24">
        <v>1.2</v>
      </c>
      <c r="X3398" s="24">
        <f t="shared" si="128"/>
        <v>205.2</v>
      </c>
      <c r="Y3398" s="8">
        <f t="shared" si="129"/>
        <v>0</v>
      </c>
      <c r="Z3398" s="4"/>
    </row>
    <row r="3399" spans="1:26" x14ac:dyDescent="0.25">
      <c r="A3399" s="34">
        <v>51</v>
      </c>
      <c r="B3399" s="31">
        <v>51</v>
      </c>
      <c r="C3399" s="4" t="s">
        <v>6195</v>
      </c>
      <c r="D3399" s="4" t="s">
        <v>6196</v>
      </c>
      <c r="E3399" s="4" t="s">
        <v>6110</v>
      </c>
      <c r="F3399" s="4" t="s">
        <v>4986</v>
      </c>
      <c r="G3399" s="4" t="s">
        <v>2139</v>
      </c>
      <c r="H3399" s="5" t="s">
        <v>230</v>
      </c>
      <c r="I3399" s="24">
        <v>1142.3</v>
      </c>
      <c r="J3399" s="24">
        <v>524.29999999999995</v>
      </c>
      <c r="K3399" s="24">
        <v>27.8</v>
      </c>
      <c r="N3399" s="24">
        <v>3.4</v>
      </c>
      <c r="O3399" s="24">
        <v>10.7</v>
      </c>
      <c r="P3399" s="24">
        <v>60.1</v>
      </c>
      <c r="R3399" s="24">
        <v>3.5</v>
      </c>
      <c r="S3399" s="24">
        <v>1</v>
      </c>
      <c r="T3399" s="24">
        <v>511.5</v>
      </c>
      <c r="X3399" s="24">
        <f t="shared" si="128"/>
        <v>1142.3</v>
      </c>
      <c r="Y3399" s="8">
        <f t="shared" si="129"/>
        <v>0</v>
      </c>
      <c r="Z3399" s="4"/>
    </row>
    <row r="3400" spans="1:26" x14ac:dyDescent="0.25">
      <c r="A3400" s="34">
        <v>75</v>
      </c>
      <c r="B3400" s="31">
        <v>77</v>
      </c>
      <c r="C3400" s="4" t="s">
        <v>6178</v>
      </c>
      <c r="D3400" s="4" t="s">
        <v>6178</v>
      </c>
      <c r="E3400" s="4" t="s">
        <v>6110</v>
      </c>
      <c r="F3400" s="4" t="s">
        <v>4986</v>
      </c>
      <c r="G3400" s="5" t="s">
        <v>6235</v>
      </c>
      <c r="H3400" s="4"/>
      <c r="I3400" s="24">
        <v>67.2</v>
      </c>
      <c r="J3400" s="24">
        <v>61.2</v>
      </c>
      <c r="N3400" s="24">
        <v>4</v>
      </c>
      <c r="O3400" s="24">
        <v>0.2</v>
      </c>
      <c r="Q3400" s="24">
        <v>1.5</v>
      </c>
      <c r="T3400" s="24">
        <v>0.3</v>
      </c>
      <c r="X3400" s="24">
        <f t="shared" si="128"/>
        <v>67.2</v>
      </c>
      <c r="Y3400" s="8">
        <f t="shared" si="129"/>
        <v>0</v>
      </c>
      <c r="Z3400" s="4"/>
    </row>
    <row r="3401" spans="1:26" x14ac:dyDescent="0.25">
      <c r="A3401" s="34">
        <v>22</v>
      </c>
      <c r="B3401" s="31">
        <v>22</v>
      </c>
      <c r="C3401" s="4" t="s">
        <v>6147</v>
      </c>
      <c r="D3401" s="4" t="s">
        <v>6146</v>
      </c>
      <c r="E3401" s="4" t="s">
        <v>6110</v>
      </c>
      <c r="F3401" s="4" t="s">
        <v>4986</v>
      </c>
      <c r="G3401" s="4" t="s">
        <v>6148</v>
      </c>
      <c r="H3401" s="4" t="s">
        <v>441</v>
      </c>
      <c r="I3401" s="24">
        <v>272.5</v>
      </c>
      <c r="J3401" s="24">
        <v>187.6</v>
      </c>
      <c r="M3401" s="24">
        <v>2</v>
      </c>
      <c r="N3401" s="24">
        <v>1</v>
      </c>
      <c r="O3401" s="24">
        <v>2</v>
      </c>
      <c r="P3401" s="24">
        <v>1</v>
      </c>
      <c r="Q3401" s="24">
        <v>3</v>
      </c>
      <c r="R3401" s="24">
        <v>4.8</v>
      </c>
      <c r="S3401" s="24">
        <v>1.1000000000000001</v>
      </c>
      <c r="T3401" s="24">
        <v>70</v>
      </c>
      <c r="X3401" s="24">
        <f t="shared" si="128"/>
        <v>272.5</v>
      </c>
      <c r="Y3401" s="8">
        <f t="shared" si="129"/>
        <v>0</v>
      </c>
      <c r="Z3401" s="4"/>
    </row>
    <row r="3402" spans="1:26" x14ac:dyDescent="0.25">
      <c r="A3402" s="34">
        <v>68</v>
      </c>
      <c r="B3402" s="31">
        <v>68</v>
      </c>
      <c r="C3402" s="4" t="s">
        <v>6225</v>
      </c>
      <c r="D3402" s="4" t="s">
        <v>6219</v>
      </c>
      <c r="E3402" s="4" t="s">
        <v>6110</v>
      </c>
      <c r="F3402" s="4" t="s">
        <v>4986</v>
      </c>
      <c r="G3402" s="5" t="s">
        <v>886</v>
      </c>
      <c r="H3402" s="5" t="s">
        <v>1171</v>
      </c>
      <c r="I3402" s="24">
        <v>202.9</v>
      </c>
      <c r="T3402" s="24">
        <v>202.9</v>
      </c>
      <c r="X3402" s="24">
        <f t="shared" si="128"/>
        <v>202.9</v>
      </c>
      <c r="Y3402" s="8">
        <f t="shared" si="129"/>
        <v>0</v>
      </c>
      <c r="Z3402" s="4"/>
    </row>
    <row r="3403" spans="1:26" x14ac:dyDescent="0.25">
      <c r="A3403" s="34">
        <v>36</v>
      </c>
      <c r="B3403" s="31">
        <v>36</v>
      </c>
      <c r="C3403" s="4" t="s">
        <v>6171</v>
      </c>
      <c r="D3403" s="4" t="s">
        <v>6168</v>
      </c>
      <c r="E3403" s="4" t="s">
        <v>6110</v>
      </c>
      <c r="F3403" s="4" t="s">
        <v>4986</v>
      </c>
      <c r="G3403" s="4" t="s">
        <v>988</v>
      </c>
      <c r="H3403" s="5" t="s">
        <v>6172</v>
      </c>
      <c r="I3403" s="24">
        <v>250.5</v>
      </c>
      <c r="J3403" s="24">
        <v>158.5</v>
      </c>
      <c r="L3403" s="24">
        <v>1.8</v>
      </c>
      <c r="M3403" s="24">
        <v>2.2000000000000002</v>
      </c>
      <c r="N3403" s="24">
        <v>2</v>
      </c>
      <c r="O3403" s="24">
        <v>6.1</v>
      </c>
      <c r="P3403" s="24">
        <v>0.9</v>
      </c>
      <c r="R3403" s="24">
        <v>6.5</v>
      </c>
      <c r="S3403" s="24">
        <v>2.5</v>
      </c>
      <c r="T3403" s="24">
        <v>70</v>
      </c>
      <c r="X3403" s="24">
        <f t="shared" si="128"/>
        <v>250.5</v>
      </c>
      <c r="Y3403" s="8">
        <f t="shared" si="129"/>
        <v>0</v>
      </c>
      <c r="Z3403" s="4"/>
    </row>
    <row r="3404" spans="1:26" x14ac:dyDescent="0.25">
      <c r="A3404" s="34">
        <v>53</v>
      </c>
      <c r="B3404" s="31">
        <v>53</v>
      </c>
      <c r="C3404" s="4" t="s">
        <v>6200</v>
      </c>
      <c r="D3404" s="4" t="s">
        <v>6196</v>
      </c>
      <c r="E3404" s="4" t="s">
        <v>6110</v>
      </c>
      <c r="F3404" s="4" t="s">
        <v>4986</v>
      </c>
      <c r="G3404" s="4" t="s">
        <v>6201</v>
      </c>
      <c r="H3404" s="5" t="s">
        <v>6202</v>
      </c>
      <c r="I3404" s="24">
        <v>263.10000000000002</v>
      </c>
      <c r="J3404" s="24">
        <v>214.9</v>
      </c>
      <c r="K3404" s="24">
        <v>36.200000000000003</v>
      </c>
      <c r="L3404" s="24">
        <v>8.4</v>
      </c>
      <c r="Q3404" s="24">
        <v>0.6</v>
      </c>
      <c r="S3404" s="24">
        <v>3</v>
      </c>
      <c r="X3404" s="24">
        <f t="shared" si="128"/>
        <v>263.10000000000002</v>
      </c>
      <c r="Y3404" s="8">
        <f t="shared" si="129"/>
        <v>0</v>
      </c>
      <c r="Z3404" s="4"/>
    </row>
    <row r="3405" spans="1:26" x14ac:dyDescent="0.25">
      <c r="A3405" s="34">
        <v>65</v>
      </c>
      <c r="B3405" s="31">
        <v>65</v>
      </c>
      <c r="C3405" s="4" t="s">
        <v>530</v>
      </c>
      <c r="D3405" s="4" t="s">
        <v>6196</v>
      </c>
      <c r="E3405" s="4" t="s">
        <v>6110</v>
      </c>
      <c r="F3405" s="4" t="s">
        <v>4986</v>
      </c>
      <c r="G3405" s="4" t="s">
        <v>6221</v>
      </c>
      <c r="H3405" s="5" t="s">
        <v>176</v>
      </c>
      <c r="I3405" s="24">
        <v>414.7</v>
      </c>
      <c r="J3405" s="24">
        <v>337.7</v>
      </c>
      <c r="K3405" s="24">
        <v>34.700000000000003</v>
      </c>
      <c r="L3405" s="24">
        <v>35</v>
      </c>
      <c r="M3405" s="24">
        <v>2</v>
      </c>
      <c r="N3405" s="24">
        <v>3.7</v>
      </c>
      <c r="O3405" s="24">
        <v>1.6</v>
      </c>
      <c r="X3405" s="24">
        <f t="shared" si="128"/>
        <v>414.7</v>
      </c>
      <c r="Y3405" s="8">
        <f t="shared" si="129"/>
        <v>0</v>
      </c>
      <c r="Z3405" s="4"/>
    </row>
    <row r="3406" spans="1:26" x14ac:dyDescent="0.25">
      <c r="A3406" s="34">
        <v>3</v>
      </c>
      <c r="B3406" s="31">
        <v>3</v>
      </c>
      <c r="C3406" s="4" t="s">
        <v>6115</v>
      </c>
      <c r="D3406" s="4" t="s">
        <v>6109</v>
      </c>
      <c r="E3406" s="4" t="s">
        <v>6110</v>
      </c>
      <c r="F3406" s="4" t="s">
        <v>4986</v>
      </c>
      <c r="G3406" s="4" t="s">
        <v>5122</v>
      </c>
      <c r="H3406" s="4" t="s">
        <v>471</v>
      </c>
      <c r="I3406" s="24">
        <v>326.2</v>
      </c>
      <c r="J3406" s="24">
        <v>268.60000000000002</v>
      </c>
      <c r="K3406" s="24">
        <v>32.700000000000003</v>
      </c>
      <c r="M3406" s="24">
        <v>2</v>
      </c>
      <c r="N3406" s="24">
        <v>4</v>
      </c>
      <c r="O3406" s="24">
        <v>10.7</v>
      </c>
      <c r="P3406" s="24">
        <v>1.5</v>
      </c>
      <c r="R3406" s="24">
        <v>4.4000000000000004</v>
      </c>
      <c r="S3406" s="24">
        <v>2.2999999999999998</v>
      </c>
      <c r="X3406" s="24">
        <f t="shared" si="128"/>
        <v>326.2</v>
      </c>
      <c r="Y3406" s="8">
        <f t="shared" si="129"/>
        <v>0</v>
      </c>
      <c r="Z3406" s="4"/>
    </row>
    <row r="3407" spans="1:26" x14ac:dyDescent="0.25">
      <c r="A3407" s="34">
        <v>33</v>
      </c>
      <c r="B3407" s="31">
        <v>33</v>
      </c>
      <c r="C3407" s="4" t="s">
        <v>6166</v>
      </c>
      <c r="D3407" s="4" t="s">
        <v>6165</v>
      </c>
      <c r="E3407" s="4" t="s">
        <v>6110</v>
      </c>
      <c r="F3407" s="4" t="s">
        <v>4986</v>
      </c>
      <c r="G3407" s="4" t="s">
        <v>6167</v>
      </c>
      <c r="H3407" s="5" t="s">
        <v>190</v>
      </c>
      <c r="I3407" s="24">
        <v>778.2</v>
      </c>
      <c r="J3407" s="24">
        <v>122.9</v>
      </c>
      <c r="K3407" s="24">
        <v>16</v>
      </c>
      <c r="L3407" s="24">
        <v>19.8</v>
      </c>
      <c r="M3407" s="24">
        <v>2</v>
      </c>
      <c r="N3407" s="24">
        <v>1</v>
      </c>
      <c r="O3407" s="24">
        <v>6.3</v>
      </c>
      <c r="Q3407" s="24">
        <v>0.6</v>
      </c>
      <c r="R3407" s="24">
        <v>3.5</v>
      </c>
      <c r="S3407" s="24">
        <v>1.7</v>
      </c>
      <c r="T3407" s="24">
        <v>604.4</v>
      </c>
      <c r="X3407" s="24">
        <f t="shared" si="128"/>
        <v>778.2</v>
      </c>
      <c r="Y3407" s="8">
        <f t="shared" si="129"/>
        <v>0</v>
      </c>
      <c r="Z3407" s="4"/>
    </row>
    <row r="3408" spans="1:26" x14ac:dyDescent="0.25">
      <c r="A3408" s="34">
        <v>56</v>
      </c>
      <c r="B3408" s="31">
        <v>56</v>
      </c>
      <c r="C3408" s="4" t="s">
        <v>6205</v>
      </c>
      <c r="D3408" s="4" t="s">
        <v>6203</v>
      </c>
      <c r="E3408" s="4" t="s">
        <v>6110</v>
      </c>
      <c r="F3408" s="4" t="s">
        <v>4986</v>
      </c>
      <c r="G3408" s="4" t="s">
        <v>6206</v>
      </c>
      <c r="H3408" s="5" t="s">
        <v>409</v>
      </c>
      <c r="I3408" s="24">
        <v>538.29999999999995</v>
      </c>
      <c r="J3408" s="24">
        <v>247.8</v>
      </c>
      <c r="L3408" s="24">
        <v>36.5</v>
      </c>
      <c r="N3408" s="24">
        <v>2</v>
      </c>
      <c r="O3408" s="24">
        <v>6</v>
      </c>
      <c r="P3408" s="24">
        <v>0.5</v>
      </c>
      <c r="Q3408" s="24">
        <v>3</v>
      </c>
      <c r="T3408" s="24">
        <v>242.5</v>
      </c>
      <c r="X3408" s="24">
        <f t="shared" si="128"/>
        <v>538.29999999999995</v>
      </c>
      <c r="Y3408" s="8">
        <f t="shared" si="129"/>
        <v>0</v>
      </c>
      <c r="Z3408" s="4"/>
    </row>
    <row r="3409" spans="1:26" x14ac:dyDescent="0.25">
      <c r="A3409" s="34">
        <v>34</v>
      </c>
      <c r="B3409" s="31">
        <v>34</v>
      </c>
      <c r="C3409" s="4" t="s">
        <v>5407</v>
      </c>
      <c r="D3409" s="4" t="s">
        <v>6168</v>
      </c>
      <c r="E3409" s="4" t="s">
        <v>6110</v>
      </c>
      <c r="F3409" s="4" t="s">
        <v>4986</v>
      </c>
      <c r="G3409" s="4" t="s">
        <v>15286</v>
      </c>
      <c r="H3409" s="4" t="s">
        <v>369</v>
      </c>
      <c r="I3409" s="24">
        <v>335</v>
      </c>
      <c r="J3409" s="24">
        <v>193.2</v>
      </c>
      <c r="K3409" s="24">
        <v>37.4</v>
      </c>
      <c r="L3409" s="24">
        <v>3.5</v>
      </c>
      <c r="M3409" s="24">
        <v>4</v>
      </c>
      <c r="N3409" s="24">
        <v>2</v>
      </c>
      <c r="O3409" s="24">
        <v>2.5</v>
      </c>
      <c r="P3409" s="24">
        <v>5.2</v>
      </c>
      <c r="Q3409" s="24">
        <v>10.8</v>
      </c>
      <c r="R3409" s="24">
        <v>7.3</v>
      </c>
      <c r="S3409" s="24">
        <v>5.0999999999999996</v>
      </c>
      <c r="T3409" s="24">
        <v>64</v>
      </c>
      <c r="X3409" s="24">
        <f t="shared" si="128"/>
        <v>335</v>
      </c>
      <c r="Y3409" s="8">
        <f t="shared" si="129"/>
        <v>0</v>
      </c>
      <c r="Z3409" s="4"/>
    </row>
    <row r="3410" spans="1:26" x14ac:dyDescent="0.25">
      <c r="A3410" s="34">
        <v>21</v>
      </c>
      <c r="B3410" s="31">
        <v>21</v>
      </c>
      <c r="C3410" s="4" t="s">
        <v>6145</v>
      </c>
      <c r="D3410" s="4" t="s">
        <v>6146</v>
      </c>
      <c r="E3410" s="4" t="s">
        <v>6110</v>
      </c>
      <c r="F3410" s="4" t="s">
        <v>4986</v>
      </c>
      <c r="G3410" s="4" t="s">
        <v>840</v>
      </c>
      <c r="H3410" s="4" t="s">
        <v>216</v>
      </c>
      <c r="I3410" s="24">
        <v>374.9</v>
      </c>
      <c r="J3410" s="24">
        <v>255.7</v>
      </c>
      <c r="K3410" s="24">
        <v>2.5</v>
      </c>
      <c r="M3410" s="24">
        <v>1.5</v>
      </c>
      <c r="O3410" s="24">
        <v>7.6</v>
      </c>
      <c r="Q3410" s="24">
        <v>15.1</v>
      </c>
      <c r="R3410" s="24">
        <v>9</v>
      </c>
      <c r="S3410" s="24">
        <v>1.5</v>
      </c>
      <c r="T3410" s="24">
        <v>82</v>
      </c>
      <c r="X3410" s="24">
        <f t="shared" si="128"/>
        <v>374.90000000000003</v>
      </c>
      <c r="Y3410" s="8">
        <f t="shared" si="129"/>
        <v>0</v>
      </c>
      <c r="Z3410" s="4"/>
    </row>
    <row r="3411" spans="1:26" x14ac:dyDescent="0.25">
      <c r="A3411" s="34">
        <v>60</v>
      </c>
      <c r="B3411" s="31">
        <v>60</v>
      </c>
      <c r="C3411" s="4" t="s">
        <v>6214</v>
      </c>
      <c r="D3411" s="4" t="s">
        <v>6208</v>
      </c>
      <c r="E3411" s="4" t="s">
        <v>6110</v>
      </c>
      <c r="F3411" s="4" t="s">
        <v>4986</v>
      </c>
      <c r="G3411" s="4" t="s">
        <v>6215</v>
      </c>
      <c r="H3411" s="5" t="s">
        <v>2140</v>
      </c>
      <c r="I3411" s="24">
        <v>57.2</v>
      </c>
      <c r="J3411" s="24">
        <v>44.9</v>
      </c>
      <c r="N3411" s="24">
        <v>3.9</v>
      </c>
      <c r="O3411" s="24">
        <v>8.4</v>
      </c>
      <c r="X3411" s="24">
        <f t="shared" si="128"/>
        <v>57.199999999999996</v>
      </c>
      <c r="Y3411" s="8">
        <f t="shared" si="129"/>
        <v>0</v>
      </c>
      <c r="Z3411" s="4"/>
    </row>
    <row r="3412" spans="1:26" x14ac:dyDescent="0.25">
      <c r="A3412" s="34">
        <v>71</v>
      </c>
      <c r="B3412" s="31">
        <v>71</v>
      </c>
      <c r="C3412" s="4" t="s">
        <v>5121</v>
      </c>
      <c r="D3412" s="4" t="s">
        <v>6227</v>
      </c>
      <c r="E3412" s="4" t="s">
        <v>6110</v>
      </c>
      <c r="F3412" s="4" t="s">
        <v>4986</v>
      </c>
      <c r="G3412" s="5" t="s">
        <v>6230</v>
      </c>
      <c r="H3412" s="5" t="s">
        <v>932</v>
      </c>
      <c r="I3412" s="24">
        <v>64.599999999999994</v>
      </c>
      <c r="J3412" s="24">
        <v>30</v>
      </c>
      <c r="K3412" s="24">
        <v>1.7</v>
      </c>
      <c r="T3412" s="24">
        <v>32.9</v>
      </c>
      <c r="X3412" s="24">
        <f t="shared" si="128"/>
        <v>64.599999999999994</v>
      </c>
      <c r="Y3412" s="8">
        <f t="shared" si="129"/>
        <v>0</v>
      </c>
      <c r="Z3412" s="4"/>
    </row>
    <row r="3413" spans="1:26" x14ac:dyDescent="0.25">
      <c r="A3413" s="34">
        <v>18</v>
      </c>
      <c r="B3413" s="31">
        <v>18</v>
      </c>
      <c r="C3413" s="4" t="s">
        <v>6139</v>
      </c>
      <c r="D3413" s="4" t="s">
        <v>6138</v>
      </c>
      <c r="E3413" s="4" t="s">
        <v>6110</v>
      </c>
      <c r="F3413" s="4" t="s">
        <v>4986</v>
      </c>
      <c r="G3413" s="4" t="s">
        <v>6140</v>
      </c>
      <c r="H3413" s="4" t="s">
        <v>19</v>
      </c>
      <c r="I3413" s="24">
        <v>352.6</v>
      </c>
      <c r="J3413" s="24">
        <v>311.10000000000002</v>
      </c>
      <c r="K3413" s="24">
        <v>18.7</v>
      </c>
      <c r="L3413" s="24">
        <v>2.5</v>
      </c>
      <c r="M3413" s="24">
        <v>2.1</v>
      </c>
      <c r="O3413" s="24">
        <v>6.5</v>
      </c>
      <c r="P3413" s="24">
        <v>0.9</v>
      </c>
      <c r="Q3413" s="24">
        <v>0.6</v>
      </c>
      <c r="R3413" s="24">
        <v>4.5999999999999996</v>
      </c>
      <c r="S3413" s="24">
        <v>2.4</v>
      </c>
      <c r="T3413" s="24">
        <v>3.2</v>
      </c>
      <c r="X3413" s="24">
        <f t="shared" si="128"/>
        <v>352.6</v>
      </c>
      <c r="Y3413" s="8">
        <f t="shared" si="129"/>
        <v>0</v>
      </c>
      <c r="Z3413" s="4"/>
    </row>
    <row r="3414" spans="1:26" x14ac:dyDescent="0.25">
      <c r="A3414" s="34">
        <v>11</v>
      </c>
      <c r="B3414" s="31">
        <v>11</v>
      </c>
      <c r="C3414" s="4" t="s">
        <v>6129</v>
      </c>
      <c r="D3414" s="4" t="s">
        <v>6121</v>
      </c>
      <c r="E3414" s="4" t="s">
        <v>6110</v>
      </c>
      <c r="F3414" s="4" t="s">
        <v>4986</v>
      </c>
      <c r="G3414" s="4" t="s">
        <v>15287</v>
      </c>
      <c r="H3414" s="4" t="s">
        <v>979</v>
      </c>
      <c r="I3414" s="24">
        <v>73</v>
      </c>
      <c r="J3414" s="24">
        <v>48.5</v>
      </c>
      <c r="L3414" s="24">
        <v>16.8</v>
      </c>
      <c r="M3414" s="24">
        <v>0.3</v>
      </c>
      <c r="O3414" s="24">
        <v>4.8</v>
      </c>
      <c r="Q3414" s="24">
        <v>1</v>
      </c>
      <c r="R3414" s="24">
        <v>1.4</v>
      </c>
      <c r="S3414" s="24">
        <v>0.2</v>
      </c>
      <c r="X3414" s="24">
        <f t="shared" si="128"/>
        <v>73</v>
      </c>
      <c r="Y3414" s="8">
        <f t="shared" si="129"/>
        <v>0</v>
      </c>
      <c r="Z3414" s="4"/>
    </row>
    <row r="3415" spans="1:26" x14ac:dyDescent="0.25">
      <c r="A3415" s="34">
        <v>62</v>
      </c>
      <c r="B3415" s="31">
        <v>62</v>
      </c>
      <c r="C3415" s="4" t="s">
        <v>6217</v>
      </c>
      <c r="D3415" s="4" t="s">
        <v>6212</v>
      </c>
      <c r="E3415" s="4" t="s">
        <v>6110</v>
      </c>
      <c r="F3415" s="4" t="s">
        <v>4986</v>
      </c>
      <c r="G3415" s="4" t="s">
        <v>5754</v>
      </c>
      <c r="H3415" s="5" t="s">
        <v>237</v>
      </c>
      <c r="I3415" s="24">
        <v>680.5</v>
      </c>
      <c r="J3415" s="24">
        <v>321</v>
      </c>
      <c r="K3415" s="24">
        <v>30</v>
      </c>
      <c r="N3415" s="24">
        <v>3.5</v>
      </c>
      <c r="O3415" s="24">
        <v>9</v>
      </c>
      <c r="T3415" s="24">
        <v>317</v>
      </c>
      <c r="X3415" s="24">
        <f t="shared" si="128"/>
        <v>680.5</v>
      </c>
      <c r="Y3415" s="8">
        <f t="shared" si="129"/>
        <v>0</v>
      </c>
      <c r="Z3415" s="4"/>
    </row>
    <row r="3416" spans="1:26" x14ac:dyDescent="0.25">
      <c r="A3416" s="34">
        <v>58</v>
      </c>
      <c r="B3416" s="31">
        <v>58</v>
      </c>
      <c r="C3416" s="4" t="s">
        <v>6209</v>
      </c>
      <c r="D3416" s="4" t="s">
        <v>6193</v>
      </c>
      <c r="E3416" s="4" t="s">
        <v>6110</v>
      </c>
      <c r="F3416" s="4" t="s">
        <v>4986</v>
      </c>
      <c r="G3416" s="4" t="s">
        <v>6210</v>
      </c>
      <c r="H3416" s="5" t="s">
        <v>245</v>
      </c>
      <c r="I3416" s="24">
        <v>505.4</v>
      </c>
      <c r="J3416" s="24">
        <v>486.2</v>
      </c>
      <c r="K3416" s="24">
        <v>2.1</v>
      </c>
      <c r="M3416" s="24">
        <v>3.7</v>
      </c>
      <c r="O3416" s="24">
        <v>7.8</v>
      </c>
      <c r="P3416" s="24">
        <v>4.8</v>
      </c>
      <c r="Q3416" s="24">
        <v>0.8</v>
      </c>
      <c r="X3416" s="24">
        <f t="shared" si="128"/>
        <v>505.40000000000003</v>
      </c>
      <c r="Y3416" s="8">
        <f t="shared" si="129"/>
        <v>0</v>
      </c>
      <c r="Z3416" s="4"/>
    </row>
    <row r="3417" spans="1:26" x14ac:dyDescent="0.25">
      <c r="A3417" s="34">
        <v>7</v>
      </c>
      <c r="B3417" s="31">
        <v>7</v>
      </c>
      <c r="C3417" s="4" t="s">
        <v>2751</v>
      </c>
      <c r="D3417" s="4" t="s">
        <v>6121</v>
      </c>
      <c r="E3417" s="4" t="s">
        <v>6110</v>
      </c>
      <c r="F3417" s="4" t="s">
        <v>4986</v>
      </c>
      <c r="G3417" s="4" t="s">
        <v>6122</v>
      </c>
      <c r="H3417" s="4" t="s">
        <v>6123</v>
      </c>
      <c r="I3417" s="24">
        <v>357.5</v>
      </c>
      <c r="J3417" s="24">
        <v>207.2</v>
      </c>
      <c r="K3417" s="24">
        <v>26.1</v>
      </c>
      <c r="L3417" s="24">
        <v>6.3</v>
      </c>
      <c r="M3417" s="24">
        <v>1</v>
      </c>
      <c r="N3417" s="24">
        <v>2.2000000000000002</v>
      </c>
      <c r="O3417" s="24">
        <v>5.7</v>
      </c>
      <c r="P3417" s="24">
        <v>0.9</v>
      </c>
      <c r="R3417" s="24">
        <v>2.8</v>
      </c>
      <c r="S3417" s="24">
        <v>1.3</v>
      </c>
      <c r="T3417" s="24">
        <v>104</v>
      </c>
      <c r="X3417" s="24">
        <f t="shared" si="128"/>
        <v>357.5</v>
      </c>
      <c r="Y3417" s="8">
        <f t="shared" si="129"/>
        <v>0</v>
      </c>
      <c r="Z3417" s="4"/>
    </row>
    <row r="3418" spans="1:26" x14ac:dyDescent="0.25">
      <c r="A3418" s="34">
        <v>23</v>
      </c>
      <c r="B3418" s="31">
        <v>23</v>
      </c>
      <c r="C3418" s="4" t="s">
        <v>6149</v>
      </c>
      <c r="D3418" s="4" t="s">
        <v>6146</v>
      </c>
      <c r="E3418" s="4" t="s">
        <v>6110</v>
      </c>
      <c r="F3418" s="4" t="s">
        <v>4986</v>
      </c>
      <c r="G3418" s="4" t="s">
        <v>6150</v>
      </c>
      <c r="H3418" s="4" t="s">
        <v>3794</v>
      </c>
      <c r="I3418" s="24">
        <v>83</v>
      </c>
      <c r="J3418" s="24">
        <v>74.2</v>
      </c>
      <c r="K3418" s="24">
        <v>4</v>
      </c>
      <c r="R3418" s="24">
        <v>3</v>
      </c>
      <c r="S3418" s="24">
        <v>1.8</v>
      </c>
      <c r="X3418" s="24">
        <f t="shared" si="128"/>
        <v>83</v>
      </c>
      <c r="Y3418" s="8">
        <f t="shared" si="129"/>
        <v>0</v>
      </c>
      <c r="Z3418" s="11"/>
    </row>
    <row r="3419" spans="1:26" x14ac:dyDescent="0.25">
      <c r="A3419" s="34">
        <v>39</v>
      </c>
      <c r="B3419" s="31">
        <v>39</v>
      </c>
      <c r="C3419" s="4" t="s">
        <v>6177</v>
      </c>
      <c r="D3419" s="4" t="s">
        <v>6178</v>
      </c>
      <c r="E3419" s="4" t="s">
        <v>6110</v>
      </c>
      <c r="F3419" s="4" t="s">
        <v>4986</v>
      </c>
      <c r="G3419" s="4" t="s">
        <v>6150</v>
      </c>
      <c r="H3419" s="5" t="s">
        <v>3794</v>
      </c>
      <c r="I3419" s="24">
        <v>150</v>
      </c>
      <c r="J3419" s="24">
        <v>141.80000000000001</v>
      </c>
      <c r="K3419" s="24">
        <v>2.8</v>
      </c>
      <c r="O3419" s="24">
        <v>4.3</v>
      </c>
      <c r="Q3419" s="24">
        <v>0.1</v>
      </c>
      <c r="R3419" s="24">
        <v>1</v>
      </c>
      <c r="X3419" s="24">
        <f t="shared" si="128"/>
        <v>150.00000000000003</v>
      </c>
      <c r="Y3419" s="8">
        <f t="shared" si="129"/>
        <v>0</v>
      </c>
      <c r="Z3419" s="4"/>
    </row>
    <row r="3420" spans="1:26" x14ac:dyDescent="0.25">
      <c r="A3420" s="34">
        <v>40</v>
      </c>
      <c r="B3420" s="31">
        <v>40</v>
      </c>
      <c r="C3420" s="4" t="s">
        <v>6178</v>
      </c>
      <c r="D3420" s="4" t="s">
        <v>6178</v>
      </c>
      <c r="E3420" s="4" t="s">
        <v>6110</v>
      </c>
      <c r="F3420" s="4" t="s">
        <v>4986</v>
      </c>
      <c r="G3420" s="4" t="s">
        <v>6150</v>
      </c>
      <c r="H3420" s="5" t="s">
        <v>3269</v>
      </c>
      <c r="I3420" s="24">
        <v>121.9</v>
      </c>
      <c r="J3420" s="24">
        <v>94.3</v>
      </c>
      <c r="K3420" s="24">
        <v>13.2</v>
      </c>
      <c r="M3420" s="24">
        <v>1</v>
      </c>
      <c r="N3420" s="24">
        <v>4</v>
      </c>
      <c r="O3420" s="24">
        <v>2.4</v>
      </c>
      <c r="P3420" s="24">
        <v>0.5</v>
      </c>
      <c r="Q3420" s="24">
        <v>2.8</v>
      </c>
      <c r="R3420" s="24">
        <v>3.7</v>
      </c>
      <c r="X3420" s="24">
        <f t="shared" si="128"/>
        <v>121.9</v>
      </c>
      <c r="Y3420" s="8">
        <f t="shared" si="129"/>
        <v>0</v>
      </c>
      <c r="Z3420" s="4"/>
    </row>
    <row r="3421" spans="1:26" x14ac:dyDescent="0.25">
      <c r="A3421" s="34">
        <v>47</v>
      </c>
      <c r="B3421" s="31">
        <v>47</v>
      </c>
      <c r="C3421" s="4" t="s">
        <v>6189</v>
      </c>
      <c r="D3421" s="4" t="s">
        <v>3992</v>
      </c>
      <c r="E3421" s="4" t="s">
        <v>6110</v>
      </c>
      <c r="F3421" s="4" t="s">
        <v>4986</v>
      </c>
      <c r="G3421" s="4" t="s">
        <v>6190</v>
      </c>
      <c r="H3421" s="5" t="s">
        <v>213</v>
      </c>
      <c r="I3421" s="24">
        <v>1187.4000000000001</v>
      </c>
      <c r="J3421" s="24">
        <v>296.8</v>
      </c>
      <c r="K3421" s="24">
        <v>7.5</v>
      </c>
      <c r="M3421" s="24">
        <v>1</v>
      </c>
      <c r="N3421" s="24">
        <v>2</v>
      </c>
      <c r="O3421" s="24">
        <v>8.6</v>
      </c>
      <c r="P3421" s="24">
        <v>0.5</v>
      </c>
      <c r="T3421" s="24">
        <v>871</v>
      </c>
      <c r="X3421" s="24">
        <f t="shared" si="128"/>
        <v>1187.4000000000001</v>
      </c>
      <c r="Y3421" s="8">
        <f t="shared" si="129"/>
        <v>0</v>
      </c>
      <c r="Z3421" s="4"/>
    </row>
    <row r="3422" spans="1:26" x14ac:dyDescent="0.25">
      <c r="A3422" s="34">
        <v>48</v>
      </c>
      <c r="B3422" s="31">
        <v>48</v>
      </c>
      <c r="C3422" s="4" t="s">
        <v>6191</v>
      </c>
      <c r="D3422" s="4" t="s">
        <v>3992</v>
      </c>
      <c r="E3422" s="4" t="s">
        <v>6110</v>
      </c>
      <c r="F3422" s="4" t="s">
        <v>4986</v>
      </c>
      <c r="G3422" s="4" t="s">
        <v>6190</v>
      </c>
      <c r="H3422" s="5" t="s">
        <v>230</v>
      </c>
      <c r="I3422" s="24">
        <v>74.099999999999994</v>
      </c>
      <c r="J3422" s="24">
        <v>60.7</v>
      </c>
      <c r="K3422" s="24">
        <v>7.2</v>
      </c>
      <c r="O3422" s="24">
        <v>6.2</v>
      </c>
      <c r="X3422" s="24">
        <f t="shared" si="128"/>
        <v>74.100000000000009</v>
      </c>
      <c r="Y3422" s="8">
        <f t="shared" si="129"/>
        <v>0</v>
      </c>
      <c r="Z3422" s="4"/>
    </row>
    <row r="3423" spans="1:26" x14ac:dyDescent="0.25">
      <c r="A3423" s="34">
        <v>49</v>
      </c>
      <c r="B3423" s="31">
        <v>49</v>
      </c>
      <c r="C3423" s="4" t="s">
        <v>3992</v>
      </c>
      <c r="D3423" s="4" t="s">
        <v>3992</v>
      </c>
      <c r="E3423" s="4" t="s">
        <v>6110</v>
      </c>
      <c r="F3423" s="4" t="s">
        <v>4986</v>
      </c>
      <c r="G3423" s="4" t="s">
        <v>6190</v>
      </c>
      <c r="H3423" s="5" t="s">
        <v>230</v>
      </c>
      <c r="I3423" s="24">
        <v>1563.1</v>
      </c>
      <c r="J3423" s="24">
        <v>314.5</v>
      </c>
      <c r="K3423" s="24">
        <v>18</v>
      </c>
      <c r="M3423" s="24">
        <v>2</v>
      </c>
      <c r="N3423" s="24">
        <v>5</v>
      </c>
      <c r="O3423" s="24">
        <v>13</v>
      </c>
      <c r="P3423" s="24">
        <v>2</v>
      </c>
      <c r="Q3423" s="24">
        <v>2.6</v>
      </c>
      <c r="T3423" s="24">
        <v>1206</v>
      </c>
      <c r="X3423" s="24">
        <f t="shared" si="128"/>
        <v>1563.1</v>
      </c>
      <c r="Y3423" s="8">
        <f t="shared" si="129"/>
        <v>0</v>
      </c>
      <c r="Z3423" s="4"/>
    </row>
    <row r="3424" spans="1:26" x14ac:dyDescent="0.25">
      <c r="A3424" s="34">
        <v>20</v>
      </c>
      <c r="B3424" s="31">
        <v>20</v>
      </c>
      <c r="C3424" s="4" t="s">
        <v>6143</v>
      </c>
      <c r="D3424" s="4" t="s">
        <v>6144</v>
      </c>
      <c r="E3424" s="4" t="s">
        <v>6110</v>
      </c>
      <c r="F3424" s="4" t="s">
        <v>4986</v>
      </c>
      <c r="G3424" s="4" t="s">
        <v>45</v>
      </c>
      <c r="H3424" s="4"/>
      <c r="I3424" s="24">
        <v>249</v>
      </c>
      <c r="J3424" s="24">
        <v>208</v>
      </c>
      <c r="K3424" s="24">
        <v>7.4</v>
      </c>
      <c r="N3424" s="24">
        <v>3.2</v>
      </c>
      <c r="O3424" s="24">
        <v>6.5</v>
      </c>
      <c r="P3424" s="24">
        <v>0.4</v>
      </c>
      <c r="Q3424" s="24">
        <v>0.3</v>
      </c>
      <c r="T3424" s="24">
        <v>23.2</v>
      </c>
      <c r="X3424" s="24">
        <f t="shared" si="128"/>
        <v>249</v>
      </c>
      <c r="Y3424" s="8">
        <f t="shared" si="129"/>
        <v>0</v>
      </c>
      <c r="Z3424" s="4"/>
    </row>
    <row r="3425" spans="1:26" x14ac:dyDescent="0.25">
      <c r="A3425" s="34">
        <v>28</v>
      </c>
      <c r="B3425" s="31">
        <v>28</v>
      </c>
      <c r="C3425" s="4" t="s">
        <v>2860</v>
      </c>
      <c r="D3425" s="4" t="s">
        <v>6146</v>
      </c>
      <c r="E3425" s="4" t="s">
        <v>6110</v>
      </c>
      <c r="F3425" s="4" t="s">
        <v>4986</v>
      </c>
      <c r="G3425" s="4" t="s">
        <v>15288</v>
      </c>
      <c r="H3425" s="4"/>
      <c r="I3425" s="24">
        <v>162</v>
      </c>
      <c r="J3425" s="24">
        <v>46</v>
      </c>
      <c r="K3425" s="24">
        <v>9.5</v>
      </c>
      <c r="M3425" s="24">
        <v>1</v>
      </c>
      <c r="N3425" s="24">
        <v>1</v>
      </c>
      <c r="O3425" s="24">
        <v>3.3</v>
      </c>
      <c r="P3425" s="24">
        <v>0.2</v>
      </c>
      <c r="R3425" s="24">
        <v>2.5</v>
      </c>
      <c r="S3425" s="24">
        <v>0.5</v>
      </c>
      <c r="T3425" s="24">
        <v>98</v>
      </c>
      <c r="X3425" s="24">
        <f t="shared" si="128"/>
        <v>162</v>
      </c>
      <c r="Y3425" s="8">
        <f t="shared" si="129"/>
        <v>0</v>
      </c>
      <c r="Z3425" s="4"/>
    </row>
    <row r="3426" spans="1:26" x14ac:dyDescent="0.25">
      <c r="A3426" s="34">
        <v>32</v>
      </c>
      <c r="B3426" s="31">
        <v>32</v>
      </c>
      <c r="C3426" s="4" t="s">
        <v>6164</v>
      </c>
      <c r="D3426" s="4" t="s">
        <v>6165</v>
      </c>
      <c r="E3426" s="4" t="s">
        <v>6110</v>
      </c>
      <c r="F3426" s="4" t="s">
        <v>4986</v>
      </c>
      <c r="G3426" s="4" t="s">
        <v>15289</v>
      </c>
      <c r="H3426" s="4"/>
      <c r="I3426" s="24">
        <v>64.8</v>
      </c>
      <c r="J3426" s="24">
        <v>32.6</v>
      </c>
      <c r="K3426" s="24">
        <v>16.399999999999999</v>
      </c>
      <c r="N3426" s="24">
        <v>4.7</v>
      </c>
      <c r="O3426" s="24">
        <v>2.8</v>
      </c>
      <c r="Q3426" s="24">
        <v>3.3</v>
      </c>
      <c r="R3426" s="24">
        <v>1</v>
      </c>
      <c r="S3426" s="24">
        <v>0.8</v>
      </c>
      <c r="T3426" s="24">
        <v>3.2</v>
      </c>
      <c r="X3426" s="24">
        <f t="shared" si="128"/>
        <v>64.8</v>
      </c>
      <c r="Y3426" s="8">
        <f t="shared" si="129"/>
        <v>0</v>
      </c>
      <c r="Z3426" s="4"/>
    </row>
    <row r="3427" spans="1:26" x14ac:dyDescent="0.25">
      <c r="A3427" s="34">
        <v>12</v>
      </c>
      <c r="B3427" s="31">
        <v>12</v>
      </c>
      <c r="C3427" s="4" t="s">
        <v>6130</v>
      </c>
      <c r="D3427" s="4" t="s">
        <v>6130</v>
      </c>
      <c r="E3427" s="4" t="s">
        <v>6110</v>
      </c>
      <c r="F3427" s="4" t="s">
        <v>4986</v>
      </c>
      <c r="G3427" s="4" t="s">
        <v>6131</v>
      </c>
      <c r="H3427" s="4" t="s">
        <v>1769</v>
      </c>
      <c r="I3427" s="24">
        <v>390.1</v>
      </c>
      <c r="J3427" s="24">
        <v>107.1</v>
      </c>
      <c r="K3427" s="24">
        <v>12</v>
      </c>
      <c r="L3427" s="24">
        <v>13</v>
      </c>
      <c r="M3427" s="24">
        <v>1.5</v>
      </c>
      <c r="N3427" s="24">
        <v>1</v>
      </c>
      <c r="O3427" s="24">
        <v>2.2000000000000002</v>
      </c>
      <c r="P3427" s="24">
        <v>2</v>
      </c>
      <c r="Q3427" s="24">
        <v>5</v>
      </c>
      <c r="R3427" s="24">
        <v>3.8</v>
      </c>
      <c r="S3427" s="24">
        <v>3</v>
      </c>
      <c r="T3427" s="24">
        <v>239.5</v>
      </c>
      <c r="X3427" s="24">
        <f t="shared" si="128"/>
        <v>390.1</v>
      </c>
      <c r="Y3427" s="8">
        <f t="shared" si="129"/>
        <v>0</v>
      </c>
      <c r="Z3427" s="4"/>
    </row>
    <row r="3428" spans="1:26" x14ac:dyDescent="0.25">
      <c r="A3428" s="34">
        <v>44</v>
      </c>
      <c r="B3428" s="31">
        <v>44</v>
      </c>
      <c r="C3428" s="4" t="s">
        <v>6185</v>
      </c>
      <c r="D3428" s="4" t="s">
        <v>6178</v>
      </c>
      <c r="E3428" s="4" t="s">
        <v>6110</v>
      </c>
      <c r="F3428" s="4" t="s">
        <v>4986</v>
      </c>
      <c r="G3428" s="4" t="s">
        <v>5658</v>
      </c>
      <c r="H3428" s="5" t="s">
        <v>39</v>
      </c>
      <c r="I3428" s="24">
        <v>214.9</v>
      </c>
      <c r="J3428" s="24">
        <v>122.1</v>
      </c>
      <c r="M3428" s="24">
        <v>0.5</v>
      </c>
      <c r="N3428" s="24">
        <v>0.5</v>
      </c>
      <c r="O3428" s="24">
        <v>2.8</v>
      </c>
      <c r="P3428" s="24">
        <v>1.5</v>
      </c>
      <c r="Q3428" s="24">
        <v>11.7</v>
      </c>
      <c r="R3428" s="24">
        <v>1.9</v>
      </c>
      <c r="T3428" s="24">
        <v>73.900000000000006</v>
      </c>
      <c r="X3428" s="24">
        <f t="shared" si="128"/>
        <v>214.9</v>
      </c>
      <c r="Y3428" s="8">
        <f t="shared" si="129"/>
        <v>0</v>
      </c>
      <c r="Z3428" s="4"/>
    </row>
    <row r="3429" spans="1:26" ht="30" x14ac:dyDescent="0.25">
      <c r="A3429" s="34">
        <v>27</v>
      </c>
      <c r="B3429" s="31">
        <v>27</v>
      </c>
      <c r="C3429" s="4" t="s">
        <v>2786</v>
      </c>
      <c r="D3429" s="4" t="s">
        <v>6146</v>
      </c>
      <c r="E3429" s="4" t="s">
        <v>6110</v>
      </c>
      <c r="F3429" s="4" t="s">
        <v>4986</v>
      </c>
      <c r="G3429" s="4" t="s">
        <v>6155</v>
      </c>
      <c r="H3429" s="5" t="s">
        <v>6156</v>
      </c>
      <c r="I3429" s="24">
        <v>202.4</v>
      </c>
      <c r="J3429" s="24">
        <v>163.19999999999999</v>
      </c>
      <c r="K3429" s="24">
        <v>10</v>
      </c>
      <c r="M3429" s="24">
        <v>1</v>
      </c>
      <c r="N3429" s="24">
        <v>1.7</v>
      </c>
      <c r="O3429" s="24">
        <v>3</v>
      </c>
      <c r="P3429" s="24">
        <v>0.3</v>
      </c>
      <c r="Q3429" s="24">
        <v>12.5</v>
      </c>
      <c r="R3429" s="24">
        <v>5.2</v>
      </c>
      <c r="S3429" s="24">
        <v>1</v>
      </c>
      <c r="T3429" s="24">
        <v>4.5</v>
      </c>
      <c r="X3429" s="24">
        <f t="shared" si="128"/>
        <v>202.39999999999998</v>
      </c>
      <c r="Y3429" s="8">
        <f t="shared" si="129"/>
        <v>0</v>
      </c>
      <c r="Z3429" s="4"/>
    </row>
    <row r="3430" spans="1:26" x14ac:dyDescent="0.25">
      <c r="A3430" s="34">
        <v>63</v>
      </c>
      <c r="B3430" s="31">
        <v>63</v>
      </c>
      <c r="C3430" s="4" t="s">
        <v>6218</v>
      </c>
      <c r="D3430" s="4" t="s">
        <v>6219</v>
      </c>
      <c r="E3430" s="4" t="s">
        <v>6110</v>
      </c>
      <c r="F3430" s="4" t="s">
        <v>4986</v>
      </c>
      <c r="G3430" s="4" t="s">
        <v>5153</v>
      </c>
      <c r="H3430" s="5" t="s">
        <v>237</v>
      </c>
      <c r="I3430" s="24">
        <v>313.7</v>
      </c>
      <c r="J3430" s="24">
        <v>200.5</v>
      </c>
      <c r="K3430" s="24">
        <v>30</v>
      </c>
      <c r="L3430" s="24">
        <v>10</v>
      </c>
      <c r="N3430" s="24">
        <v>2.5</v>
      </c>
      <c r="O3430" s="24">
        <v>2</v>
      </c>
      <c r="T3430" s="24">
        <v>68.7</v>
      </c>
      <c r="X3430" s="24">
        <f t="shared" si="128"/>
        <v>313.7</v>
      </c>
      <c r="Y3430" s="8">
        <f t="shared" si="129"/>
        <v>0</v>
      </c>
      <c r="Z3430" s="4"/>
    </row>
    <row r="3431" spans="1:26" x14ac:dyDescent="0.25">
      <c r="A3431" s="34">
        <v>25</v>
      </c>
      <c r="B3431" s="31">
        <v>25</v>
      </c>
      <c r="C3431" s="4" t="s">
        <v>6152</v>
      </c>
      <c r="D3431" s="4" t="s">
        <v>6146</v>
      </c>
      <c r="E3431" s="4" t="s">
        <v>6110</v>
      </c>
      <c r="F3431" s="4" t="s">
        <v>4986</v>
      </c>
      <c r="G3431" s="4" t="s">
        <v>15290</v>
      </c>
      <c r="H3431" s="4"/>
      <c r="I3431" s="24">
        <v>208</v>
      </c>
      <c r="J3431" s="24">
        <v>95.7</v>
      </c>
      <c r="K3431" s="24">
        <v>21</v>
      </c>
      <c r="L3431" s="24">
        <v>7</v>
      </c>
      <c r="N3431" s="24">
        <v>5</v>
      </c>
      <c r="O3431" s="24">
        <v>3</v>
      </c>
      <c r="P3431" s="24">
        <v>2</v>
      </c>
      <c r="R3431" s="24">
        <v>4</v>
      </c>
      <c r="S3431" s="24">
        <v>2</v>
      </c>
      <c r="T3431" s="24">
        <v>68.3</v>
      </c>
      <c r="X3431" s="24">
        <f t="shared" si="128"/>
        <v>208</v>
      </c>
      <c r="Y3431" s="8">
        <f t="shared" si="129"/>
        <v>0</v>
      </c>
      <c r="Z3431" s="4"/>
    </row>
    <row r="3432" spans="1:26" x14ac:dyDescent="0.25">
      <c r="A3432" s="34">
        <v>55</v>
      </c>
      <c r="B3432" s="31">
        <v>55</v>
      </c>
      <c r="C3432" s="4" t="s">
        <v>6204</v>
      </c>
      <c r="D3432" s="4" t="s">
        <v>6203</v>
      </c>
      <c r="E3432" s="4" t="s">
        <v>6110</v>
      </c>
      <c r="F3432" s="4" t="s">
        <v>4986</v>
      </c>
      <c r="G3432" s="4" t="s">
        <v>15291</v>
      </c>
      <c r="H3432" s="5" t="s">
        <v>19</v>
      </c>
      <c r="I3432" s="24">
        <v>201.3</v>
      </c>
      <c r="J3432" s="24">
        <v>180.4</v>
      </c>
      <c r="K3432" s="24">
        <v>12.9</v>
      </c>
      <c r="M3432" s="24">
        <v>2</v>
      </c>
      <c r="O3432" s="24">
        <v>3.6</v>
      </c>
      <c r="Q3432" s="24">
        <v>2.4</v>
      </c>
      <c r="X3432" s="24">
        <f t="shared" si="128"/>
        <v>201.3</v>
      </c>
      <c r="Y3432" s="8">
        <f t="shared" si="129"/>
        <v>0</v>
      </c>
      <c r="Z3432" s="4"/>
    </row>
    <row r="3433" spans="1:26" x14ac:dyDescent="0.25">
      <c r="A3433" s="34">
        <v>41</v>
      </c>
      <c r="B3433" s="31">
        <v>41</v>
      </c>
      <c r="C3433" s="4" t="s">
        <v>6179</v>
      </c>
      <c r="D3433" s="4" t="s">
        <v>6178</v>
      </c>
      <c r="E3433" s="4" t="s">
        <v>6110</v>
      </c>
      <c r="F3433" s="4" t="s">
        <v>4986</v>
      </c>
      <c r="G3433" s="4" t="s">
        <v>6180</v>
      </c>
      <c r="H3433" s="5" t="s">
        <v>6181</v>
      </c>
      <c r="I3433" s="24">
        <v>253</v>
      </c>
      <c r="J3433" s="24">
        <v>74.400000000000006</v>
      </c>
      <c r="K3433" s="24">
        <v>9.8000000000000007</v>
      </c>
      <c r="L3433" s="24">
        <v>0.5</v>
      </c>
      <c r="O3433" s="24">
        <v>1</v>
      </c>
      <c r="P3433" s="24">
        <v>1.5</v>
      </c>
      <c r="R3433" s="24">
        <v>1.1000000000000001</v>
      </c>
      <c r="S3433" s="24">
        <v>0.5</v>
      </c>
      <c r="T3433" s="24">
        <v>164.2</v>
      </c>
      <c r="X3433" s="24">
        <f t="shared" si="128"/>
        <v>253</v>
      </c>
      <c r="Y3433" s="8">
        <f t="shared" si="129"/>
        <v>0</v>
      </c>
      <c r="Z3433" s="4"/>
    </row>
    <row r="3434" spans="1:26" x14ac:dyDescent="0.25">
      <c r="A3434" s="34">
        <v>54</v>
      </c>
      <c r="B3434" s="31">
        <v>54</v>
      </c>
      <c r="C3434" s="4" t="s">
        <v>6203</v>
      </c>
      <c r="D3434" s="4" t="s">
        <v>6203</v>
      </c>
      <c r="E3434" s="4" t="s">
        <v>6110</v>
      </c>
      <c r="F3434" s="4" t="s">
        <v>4986</v>
      </c>
      <c r="G3434" s="4" t="s">
        <v>92</v>
      </c>
      <c r="H3434" s="5" t="s">
        <v>227</v>
      </c>
      <c r="I3434" s="24">
        <v>912.8</v>
      </c>
      <c r="J3434" s="24">
        <v>57.5</v>
      </c>
      <c r="K3434" s="24">
        <v>29.1</v>
      </c>
      <c r="M3434" s="24">
        <v>6</v>
      </c>
      <c r="N3434" s="24">
        <v>9</v>
      </c>
      <c r="O3434" s="24">
        <v>5.5</v>
      </c>
      <c r="P3434" s="24">
        <v>1.3</v>
      </c>
      <c r="Q3434" s="24">
        <v>0.7</v>
      </c>
      <c r="T3434" s="24">
        <v>803.7</v>
      </c>
      <c r="X3434" s="24">
        <f t="shared" si="128"/>
        <v>912.80000000000007</v>
      </c>
      <c r="Y3434" s="8">
        <f t="shared" si="129"/>
        <v>0</v>
      </c>
      <c r="Z3434" s="4"/>
    </row>
    <row r="3435" spans="1:26" x14ac:dyDescent="0.25">
      <c r="A3435" s="34">
        <v>1</v>
      </c>
      <c r="B3435" s="31">
        <v>1</v>
      </c>
      <c r="C3435" s="4" t="s">
        <v>6108</v>
      </c>
      <c r="D3435" s="4" t="s">
        <v>6109</v>
      </c>
      <c r="E3435" s="4" t="s">
        <v>6110</v>
      </c>
      <c r="F3435" s="4" t="s">
        <v>4986</v>
      </c>
      <c r="G3435" s="4" t="s">
        <v>6111</v>
      </c>
      <c r="H3435" s="4" t="s">
        <v>358</v>
      </c>
      <c r="I3435" s="24">
        <v>271.89999999999998</v>
      </c>
      <c r="J3435" s="24">
        <v>225.1</v>
      </c>
      <c r="K3435" s="24">
        <v>24.9</v>
      </c>
      <c r="N3435" s="24">
        <v>4.0999999999999996</v>
      </c>
      <c r="O3435" s="24">
        <v>6.2</v>
      </c>
      <c r="P3435" s="24">
        <v>0.8</v>
      </c>
      <c r="R3435" s="24">
        <v>4.3</v>
      </c>
      <c r="S3435" s="24">
        <v>2.2000000000000002</v>
      </c>
      <c r="T3435" s="24">
        <v>4.3</v>
      </c>
      <c r="X3435" s="24">
        <f t="shared" si="128"/>
        <v>271.90000000000003</v>
      </c>
      <c r="Y3435" s="8">
        <f t="shared" si="129"/>
        <v>0</v>
      </c>
      <c r="Z3435" s="4"/>
    </row>
    <row r="3436" spans="1:26" x14ac:dyDescent="0.25">
      <c r="A3436" s="34">
        <v>64</v>
      </c>
      <c r="B3436" s="31">
        <v>64</v>
      </c>
      <c r="C3436" s="4" t="s">
        <v>6220</v>
      </c>
      <c r="D3436" s="4" t="s">
        <v>6109</v>
      </c>
      <c r="E3436" s="4" t="s">
        <v>6110</v>
      </c>
      <c r="F3436" s="4" t="s">
        <v>4986</v>
      </c>
      <c r="G3436" s="4" t="s">
        <v>6111</v>
      </c>
      <c r="H3436" s="5" t="s">
        <v>429</v>
      </c>
      <c r="I3436" s="24">
        <v>296.7</v>
      </c>
      <c r="J3436" s="24">
        <v>253.4</v>
      </c>
      <c r="K3436" s="24">
        <v>14.9</v>
      </c>
      <c r="M3436" s="24">
        <v>3</v>
      </c>
      <c r="N3436" s="24">
        <v>4.2</v>
      </c>
      <c r="O3436" s="24">
        <v>21.2</v>
      </c>
      <c r="X3436" s="24">
        <f t="shared" si="128"/>
        <v>296.7</v>
      </c>
      <c r="Y3436" s="8">
        <f t="shared" si="129"/>
        <v>0</v>
      </c>
      <c r="Z3436" s="4"/>
    </row>
    <row r="3437" spans="1:26" x14ac:dyDescent="0.25">
      <c r="A3437" s="34">
        <v>14</v>
      </c>
      <c r="B3437" s="31">
        <v>14</v>
      </c>
      <c r="C3437" s="4" t="s">
        <v>6133</v>
      </c>
      <c r="D3437" s="4" t="s">
        <v>6121</v>
      </c>
      <c r="E3437" s="4" t="s">
        <v>6110</v>
      </c>
      <c r="F3437" s="4" t="s">
        <v>4986</v>
      </c>
      <c r="G3437" s="4" t="s">
        <v>6134</v>
      </c>
      <c r="H3437" s="4" t="s">
        <v>237</v>
      </c>
      <c r="I3437" s="24">
        <v>627.4</v>
      </c>
      <c r="J3437" s="24">
        <v>122.4</v>
      </c>
      <c r="K3437" s="24">
        <v>39.5</v>
      </c>
      <c r="M3437" s="24">
        <v>1</v>
      </c>
      <c r="N3437" s="24">
        <v>2</v>
      </c>
      <c r="O3437" s="24">
        <v>5.4</v>
      </c>
      <c r="P3437" s="24">
        <v>2.8</v>
      </c>
      <c r="R3437" s="24">
        <v>2.5</v>
      </c>
      <c r="S3437" s="24">
        <v>0.5</v>
      </c>
      <c r="T3437" s="24">
        <v>451.3</v>
      </c>
      <c r="X3437" s="24">
        <f t="shared" si="128"/>
        <v>627.40000000000009</v>
      </c>
      <c r="Y3437" s="8">
        <f t="shared" si="129"/>
        <v>0</v>
      </c>
      <c r="Z3437" s="4"/>
    </row>
    <row r="3438" spans="1:26" x14ac:dyDescent="0.25">
      <c r="A3438" s="34">
        <v>57</v>
      </c>
      <c r="B3438" s="31">
        <v>57</v>
      </c>
      <c r="C3438" s="4" t="s">
        <v>6207</v>
      </c>
      <c r="D3438" s="4" t="s">
        <v>6208</v>
      </c>
      <c r="E3438" s="4" t="s">
        <v>6110</v>
      </c>
      <c r="F3438" s="4" t="s">
        <v>4986</v>
      </c>
      <c r="G3438" s="4" t="s">
        <v>6134</v>
      </c>
      <c r="H3438" s="5" t="s">
        <v>237</v>
      </c>
      <c r="I3438" s="24">
        <v>243.3</v>
      </c>
      <c r="J3438" s="24">
        <v>198.5</v>
      </c>
      <c r="K3438" s="24">
        <v>17.5</v>
      </c>
      <c r="L3438" s="24">
        <v>16.8</v>
      </c>
      <c r="M3438" s="24">
        <v>1</v>
      </c>
      <c r="N3438" s="24">
        <v>3</v>
      </c>
      <c r="O3438" s="24">
        <v>5.5</v>
      </c>
      <c r="P3438" s="24">
        <v>0.3</v>
      </c>
      <c r="T3438" s="24">
        <v>0.7</v>
      </c>
      <c r="X3438" s="24">
        <f t="shared" si="128"/>
        <v>243.3</v>
      </c>
      <c r="Y3438" s="8">
        <f t="shared" si="129"/>
        <v>0</v>
      </c>
      <c r="Z3438" s="4"/>
    </row>
    <row r="3439" spans="1:26" x14ac:dyDescent="0.25">
      <c r="A3439" s="34">
        <v>30</v>
      </c>
      <c r="B3439" s="31">
        <v>30</v>
      </c>
      <c r="C3439" s="4" t="s">
        <v>6159</v>
      </c>
      <c r="D3439" s="4" t="s">
        <v>6146</v>
      </c>
      <c r="E3439" s="4" t="s">
        <v>6110</v>
      </c>
      <c r="F3439" s="4" t="s">
        <v>4986</v>
      </c>
      <c r="G3439" s="4" t="s">
        <v>6160</v>
      </c>
      <c r="H3439" s="4" t="s">
        <v>409</v>
      </c>
      <c r="I3439" s="24">
        <v>178.3</v>
      </c>
      <c r="J3439" s="24">
        <v>123.4</v>
      </c>
      <c r="K3439" s="24">
        <v>21.1</v>
      </c>
      <c r="M3439" s="24">
        <v>1</v>
      </c>
      <c r="O3439" s="24">
        <v>2.9</v>
      </c>
      <c r="P3439" s="24">
        <v>0.1</v>
      </c>
      <c r="R3439" s="24">
        <v>5</v>
      </c>
      <c r="S3439" s="24">
        <v>1.5</v>
      </c>
      <c r="T3439" s="24">
        <v>23.3</v>
      </c>
      <c r="X3439" s="24">
        <f t="shared" si="128"/>
        <v>178.3</v>
      </c>
      <c r="Y3439" s="8">
        <f t="shared" si="129"/>
        <v>0</v>
      </c>
      <c r="Z3439" s="4"/>
    </row>
    <row r="3440" spans="1:26" x14ac:dyDescent="0.25">
      <c r="A3440" s="34">
        <v>61</v>
      </c>
      <c r="B3440" s="31">
        <v>61</v>
      </c>
      <c r="C3440" s="4" t="s">
        <v>6216</v>
      </c>
      <c r="D3440" s="4" t="s">
        <v>6146</v>
      </c>
      <c r="E3440" s="4" t="s">
        <v>6110</v>
      </c>
      <c r="F3440" s="4" t="s">
        <v>4986</v>
      </c>
      <c r="G3440" s="4" t="s">
        <v>6160</v>
      </c>
      <c r="H3440" s="5" t="s">
        <v>409</v>
      </c>
      <c r="I3440" s="24">
        <v>585.29999999999995</v>
      </c>
      <c r="J3440" s="24">
        <v>388</v>
      </c>
      <c r="K3440" s="24">
        <v>102.5</v>
      </c>
      <c r="L3440" s="24">
        <v>4.5</v>
      </c>
      <c r="M3440" s="24">
        <v>1</v>
      </c>
      <c r="N3440" s="24">
        <v>3</v>
      </c>
      <c r="O3440" s="24">
        <v>11</v>
      </c>
      <c r="T3440" s="24">
        <v>75.3</v>
      </c>
      <c r="X3440" s="24">
        <f t="shared" si="128"/>
        <v>585.29999999999995</v>
      </c>
      <c r="Y3440" s="8">
        <f t="shared" si="129"/>
        <v>0</v>
      </c>
      <c r="Z3440" s="4"/>
    </row>
    <row r="3441" spans="1:26" x14ac:dyDescent="0.25">
      <c r="A3441" s="34">
        <v>37</v>
      </c>
      <c r="B3441" s="31">
        <v>37</v>
      </c>
      <c r="C3441" s="4" t="s">
        <v>6173</v>
      </c>
      <c r="D3441" s="4" t="s">
        <v>6168</v>
      </c>
      <c r="E3441" s="4" t="s">
        <v>6110</v>
      </c>
      <c r="F3441" s="4" t="s">
        <v>4986</v>
      </c>
      <c r="G3441" s="4" t="s">
        <v>6174</v>
      </c>
      <c r="H3441" s="5" t="s">
        <v>154</v>
      </c>
      <c r="I3441" s="24">
        <v>559.9</v>
      </c>
      <c r="J3441" s="24">
        <v>142.6</v>
      </c>
      <c r="M3441" s="24">
        <v>3.5</v>
      </c>
      <c r="N3441" s="24">
        <v>3</v>
      </c>
      <c r="O3441" s="24">
        <v>7.4</v>
      </c>
      <c r="P3441" s="24">
        <v>6.4</v>
      </c>
      <c r="Q3441" s="24">
        <v>7.4</v>
      </c>
      <c r="R3441" s="24">
        <v>4</v>
      </c>
      <c r="S3441" s="24">
        <v>2.5</v>
      </c>
      <c r="T3441" s="24">
        <v>383.1</v>
      </c>
      <c r="X3441" s="24">
        <f t="shared" si="128"/>
        <v>559.90000000000009</v>
      </c>
      <c r="Y3441" s="8">
        <f t="shared" si="129"/>
        <v>0</v>
      </c>
      <c r="Z3441" s="4"/>
    </row>
    <row r="3442" spans="1:26" x14ac:dyDescent="0.25">
      <c r="A3442" s="34">
        <v>4</v>
      </c>
      <c r="B3442" s="31">
        <v>4</v>
      </c>
      <c r="C3442" s="4" t="s">
        <v>6116</v>
      </c>
      <c r="D3442" s="4" t="s">
        <v>6109</v>
      </c>
      <c r="E3442" s="4" t="s">
        <v>6110</v>
      </c>
      <c r="F3442" s="4" t="s">
        <v>4986</v>
      </c>
      <c r="G3442" s="4" t="s">
        <v>6117</v>
      </c>
      <c r="H3442" s="4" t="s">
        <v>154</v>
      </c>
      <c r="I3442" s="24">
        <v>187.3</v>
      </c>
      <c r="J3442" s="24">
        <v>154</v>
      </c>
      <c r="K3442" s="24">
        <v>26.1</v>
      </c>
      <c r="M3442" s="24">
        <v>2</v>
      </c>
      <c r="O3442" s="24">
        <v>2</v>
      </c>
      <c r="R3442" s="24">
        <v>2.2000000000000002</v>
      </c>
      <c r="S3442" s="24">
        <v>1</v>
      </c>
      <c r="X3442" s="24">
        <f t="shared" si="128"/>
        <v>187.29999999999998</v>
      </c>
      <c r="Y3442" s="8">
        <f t="shared" si="129"/>
        <v>0</v>
      </c>
      <c r="Z3442" s="4"/>
    </row>
    <row r="3443" spans="1:26" x14ac:dyDescent="0.25">
      <c r="A3443" s="34">
        <v>42</v>
      </c>
      <c r="B3443" s="31">
        <v>42</v>
      </c>
      <c r="C3443" s="4" t="s">
        <v>6182</v>
      </c>
      <c r="D3443" s="4" t="s">
        <v>6178</v>
      </c>
      <c r="E3443" s="4" t="s">
        <v>6110</v>
      </c>
      <c r="F3443" s="4" t="s">
        <v>4986</v>
      </c>
      <c r="G3443" s="5" t="s">
        <v>6183</v>
      </c>
      <c r="H3443" s="5" t="s">
        <v>6184</v>
      </c>
      <c r="I3443" s="24">
        <v>184.5</v>
      </c>
      <c r="J3443" s="24">
        <v>102.5</v>
      </c>
      <c r="K3443" s="24">
        <v>14</v>
      </c>
      <c r="N3443" s="24">
        <v>2</v>
      </c>
      <c r="O3443" s="24">
        <v>2</v>
      </c>
      <c r="P3443" s="24">
        <v>6</v>
      </c>
      <c r="Q3443" s="24">
        <v>4</v>
      </c>
      <c r="T3443" s="24">
        <v>54</v>
      </c>
      <c r="X3443" s="24">
        <f t="shared" si="128"/>
        <v>184.5</v>
      </c>
      <c r="Y3443" s="8">
        <f t="shared" si="129"/>
        <v>0</v>
      </c>
      <c r="Z3443" s="4"/>
    </row>
    <row r="3444" spans="1:26" x14ac:dyDescent="0.25">
      <c r="A3444" s="34">
        <v>16</v>
      </c>
      <c r="B3444" s="31">
        <v>16</v>
      </c>
      <c r="C3444" s="4" t="s">
        <v>6135</v>
      </c>
      <c r="D3444" s="4" t="s">
        <v>6130</v>
      </c>
      <c r="E3444" s="4" t="s">
        <v>6110</v>
      </c>
      <c r="F3444" s="4" t="s">
        <v>4986</v>
      </c>
      <c r="G3444" s="4" t="s">
        <v>6136</v>
      </c>
      <c r="H3444" s="4"/>
      <c r="I3444" s="24">
        <v>100.6</v>
      </c>
      <c r="J3444" s="24">
        <v>86.4</v>
      </c>
      <c r="K3444" s="24">
        <v>4.4000000000000004</v>
      </c>
      <c r="M3444" s="24">
        <v>0.5</v>
      </c>
      <c r="N3444" s="24">
        <v>2</v>
      </c>
      <c r="O3444" s="24">
        <v>2.5</v>
      </c>
      <c r="P3444" s="24">
        <v>1.5</v>
      </c>
      <c r="R3444" s="24">
        <v>3.3</v>
      </c>
      <c r="X3444" s="24">
        <f t="shared" si="128"/>
        <v>100.60000000000001</v>
      </c>
      <c r="Y3444" s="8">
        <f t="shared" si="129"/>
        <v>0</v>
      </c>
      <c r="Z3444" s="4"/>
    </row>
    <row r="3445" spans="1:26" x14ac:dyDescent="0.25">
      <c r="A3445" s="34">
        <v>59</v>
      </c>
      <c r="B3445" s="31">
        <v>59</v>
      </c>
      <c r="C3445" s="4" t="s">
        <v>6211</v>
      </c>
      <c r="D3445" s="4" t="s">
        <v>6212</v>
      </c>
      <c r="E3445" s="4" t="s">
        <v>6110</v>
      </c>
      <c r="F3445" s="4" t="s">
        <v>4986</v>
      </c>
      <c r="G3445" s="4" t="s">
        <v>6213</v>
      </c>
      <c r="H3445" s="5" t="s">
        <v>1164</v>
      </c>
      <c r="I3445" s="24">
        <v>765.1</v>
      </c>
      <c r="J3445" s="24">
        <v>327</v>
      </c>
      <c r="K3445" s="24">
        <v>30</v>
      </c>
      <c r="L3445" s="24">
        <v>16</v>
      </c>
      <c r="M3445" s="24">
        <v>4</v>
      </c>
      <c r="O3445" s="24">
        <v>4</v>
      </c>
      <c r="P3445" s="24">
        <v>2</v>
      </c>
      <c r="Q3445" s="24">
        <v>25</v>
      </c>
      <c r="T3445" s="24">
        <v>357.1</v>
      </c>
      <c r="X3445" s="24">
        <f t="shared" si="128"/>
        <v>765.1</v>
      </c>
      <c r="Y3445" s="8">
        <f t="shared" si="129"/>
        <v>0</v>
      </c>
      <c r="Z3445" s="4"/>
    </row>
    <row r="3446" spans="1:26" x14ac:dyDescent="0.25">
      <c r="A3446" s="34">
        <v>74</v>
      </c>
      <c r="B3446" s="31">
        <v>76</v>
      </c>
      <c r="C3446" s="4" t="s">
        <v>6234</v>
      </c>
      <c r="D3446" s="4" t="s">
        <v>6165</v>
      </c>
      <c r="E3446" s="4" t="s">
        <v>6110</v>
      </c>
      <c r="F3446" s="4" t="s">
        <v>4986</v>
      </c>
      <c r="G3446" s="5"/>
      <c r="H3446" s="4"/>
      <c r="I3446" s="24">
        <v>78.5</v>
      </c>
      <c r="J3446" s="24">
        <v>46.4</v>
      </c>
      <c r="K3446" s="24">
        <v>31</v>
      </c>
      <c r="O3446" s="24">
        <v>1.1000000000000001</v>
      </c>
      <c r="X3446" s="24">
        <f t="shared" ref="X3446:X3509" si="130">SUM(J3446:W3446)</f>
        <v>78.5</v>
      </c>
      <c r="Y3446" s="8">
        <f t="shared" ref="Y3446:Y3509" si="131">I3446-X3446</f>
        <v>0</v>
      </c>
      <c r="Z3446" s="4"/>
    </row>
    <row r="3447" spans="1:26" x14ac:dyDescent="0.25">
      <c r="A3447" s="34">
        <v>9</v>
      </c>
      <c r="B3447" s="31">
        <v>9</v>
      </c>
      <c r="C3447" s="4" t="s">
        <v>6253</v>
      </c>
      <c r="D3447" s="4" t="s">
        <v>6237</v>
      </c>
      <c r="E3447" s="4" t="s">
        <v>6238</v>
      </c>
      <c r="F3447" s="4" t="s">
        <v>4986</v>
      </c>
      <c r="G3447" s="4" t="s">
        <v>6254</v>
      </c>
      <c r="H3447" s="4" t="s">
        <v>19</v>
      </c>
      <c r="I3447" s="24">
        <v>58.2</v>
      </c>
      <c r="J3447" s="24">
        <v>56.4</v>
      </c>
      <c r="R3447" s="24">
        <v>1.8</v>
      </c>
      <c r="X3447" s="24">
        <f t="shared" si="130"/>
        <v>58.199999999999996</v>
      </c>
      <c r="Y3447" s="8">
        <f t="shared" si="131"/>
        <v>0</v>
      </c>
      <c r="Z3447" s="4"/>
    </row>
    <row r="3448" spans="1:26" x14ac:dyDescent="0.25">
      <c r="A3448" s="34">
        <v>10</v>
      </c>
      <c r="B3448" s="31">
        <v>10</v>
      </c>
      <c r="C3448" s="4" t="s">
        <v>6255</v>
      </c>
      <c r="D3448" s="4" t="s">
        <v>6237</v>
      </c>
      <c r="E3448" s="4" t="s">
        <v>6238</v>
      </c>
      <c r="F3448" s="4" t="s">
        <v>4986</v>
      </c>
      <c r="G3448" s="4" t="s">
        <v>6254</v>
      </c>
      <c r="H3448" s="4" t="s">
        <v>13</v>
      </c>
      <c r="I3448" s="24">
        <v>195.8</v>
      </c>
      <c r="J3448" s="24">
        <v>184</v>
      </c>
      <c r="K3448" s="24">
        <v>1.6</v>
      </c>
      <c r="L3448" s="24">
        <v>0.1</v>
      </c>
      <c r="N3448" s="24">
        <v>3.6</v>
      </c>
      <c r="O3448" s="24">
        <v>1.7</v>
      </c>
      <c r="P3448" s="24">
        <v>0.6</v>
      </c>
      <c r="R3448" s="24">
        <v>4.2</v>
      </c>
      <c r="X3448" s="24">
        <f t="shared" si="130"/>
        <v>195.79999999999995</v>
      </c>
      <c r="Y3448" s="8">
        <f t="shared" si="131"/>
        <v>0</v>
      </c>
      <c r="Z3448" s="4"/>
    </row>
    <row r="3449" spans="1:26" x14ac:dyDescent="0.25">
      <c r="A3449" s="34">
        <v>28</v>
      </c>
      <c r="B3449" s="31">
        <v>28</v>
      </c>
      <c r="C3449" s="4" t="s">
        <v>6283</v>
      </c>
      <c r="D3449" s="4" t="s">
        <v>6280</v>
      </c>
      <c r="E3449" s="4" t="s">
        <v>6238</v>
      </c>
      <c r="F3449" s="4" t="s">
        <v>4986</v>
      </c>
      <c r="G3449" s="4" t="s">
        <v>6284</v>
      </c>
      <c r="H3449" s="4" t="s">
        <v>553</v>
      </c>
      <c r="I3449" s="24">
        <v>164.7</v>
      </c>
      <c r="J3449" s="24">
        <v>110.3</v>
      </c>
      <c r="K3449" s="24">
        <v>14.8</v>
      </c>
      <c r="L3449" s="24">
        <v>3.6</v>
      </c>
      <c r="N3449" s="24">
        <v>3.3</v>
      </c>
      <c r="O3449" s="24">
        <v>0.7</v>
      </c>
      <c r="P3449" s="24">
        <v>1.4</v>
      </c>
      <c r="R3449" s="24">
        <v>5.6</v>
      </c>
      <c r="T3449" s="24">
        <v>25</v>
      </c>
      <c r="X3449" s="24">
        <f t="shared" si="130"/>
        <v>164.7</v>
      </c>
      <c r="Y3449" s="8">
        <f t="shared" si="131"/>
        <v>0</v>
      </c>
      <c r="Z3449" s="4"/>
    </row>
    <row r="3450" spans="1:26" x14ac:dyDescent="0.25">
      <c r="A3450" s="34">
        <v>27</v>
      </c>
      <c r="B3450" s="31">
        <v>27</v>
      </c>
      <c r="C3450" s="4" t="s">
        <v>6282</v>
      </c>
      <c r="D3450" s="4" t="s">
        <v>6280</v>
      </c>
      <c r="E3450" s="4" t="s">
        <v>6238</v>
      </c>
      <c r="F3450" s="4" t="s">
        <v>4986</v>
      </c>
      <c r="G3450" s="4" t="s">
        <v>5702</v>
      </c>
      <c r="H3450" s="4" t="s">
        <v>960</v>
      </c>
      <c r="I3450" s="24">
        <v>214.9</v>
      </c>
      <c r="J3450" s="24">
        <v>42.4</v>
      </c>
      <c r="K3450" s="24">
        <v>39</v>
      </c>
      <c r="N3450" s="24">
        <v>4.4000000000000004</v>
      </c>
      <c r="O3450" s="24">
        <v>1.4</v>
      </c>
      <c r="P3450" s="24">
        <v>0.6</v>
      </c>
      <c r="Q3450" s="24">
        <v>1.3</v>
      </c>
      <c r="R3450" s="24">
        <v>3.8</v>
      </c>
      <c r="T3450" s="24">
        <v>122</v>
      </c>
      <c r="X3450" s="24">
        <f t="shared" si="130"/>
        <v>214.9</v>
      </c>
      <c r="Y3450" s="8">
        <f t="shared" si="131"/>
        <v>0</v>
      </c>
      <c r="Z3450" s="4"/>
    </row>
    <row r="3451" spans="1:26" x14ac:dyDescent="0.25">
      <c r="A3451" s="34">
        <v>35</v>
      </c>
      <c r="B3451" s="31">
        <v>35</v>
      </c>
      <c r="C3451" s="4" t="s">
        <v>6293</v>
      </c>
      <c r="D3451" s="4" t="s">
        <v>5224</v>
      </c>
      <c r="E3451" s="4" t="s">
        <v>6238</v>
      </c>
      <c r="F3451" s="4" t="s">
        <v>4986</v>
      </c>
      <c r="G3451" s="4" t="s">
        <v>6294</v>
      </c>
      <c r="H3451" s="4" t="s">
        <v>2382</v>
      </c>
      <c r="I3451" s="24">
        <v>215</v>
      </c>
      <c r="J3451" s="24">
        <v>174.2</v>
      </c>
      <c r="K3451" s="24">
        <v>1.2</v>
      </c>
      <c r="L3451" s="24">
        <v>5.5</v>
      </c>
      <c r="N3451" s="24">
        <v>5.2</v>
      </c>
      <c r="O3451" s="24">
        <v>15.2</v>
      </c>
      <c r="P3451" s="24">
        <v>0.3</v>
      </c>
      <c r="R3451" s="24">
        <v>6.2</v>
      </c>
      <c r="T3451" s="24">
        <v>7.2</v>
      </c>
      <c r="X3451" s="24">
        <f t="shared" si="130"/>
        <v>214.99999999999994</v>
      </c>
      <c r="Y3451" s="8">
        <f t="shared" si="131"/>
        <v>0</v>
      </c>
      <c r="Z3451" s="4"/>
    </row>
    <row r="3452" spans="1:26" x14ac:dyDescent="0.25">
      <c r="A3452" s="34">
        <v>20</v>
      </c>
      <c r="B3452" s="31">
        <v>20</v>
      </c>
      <c r="C3452" s="4" t="s">
        <v>6270</v>
      </c>
      <c r="D3452" s="4" t="s">
        <v>6260</v>
      </c>
      <c r="E3452" s="4" t="s">
        <v>6238</v>
      </c>
      <c r="F3452" s="4" t="s">
        <v>4986</v>
      </c>
      <c r="G3452" s="4" t="s">
        <v>6271</v>
      </c>
      <c r="H3452" s="5" t="s">
        <v>39</v>
      </c>
      <c r="I3452" s="24">
        <v>201.5</v>
      </c>
      <c r="J3452" s="24">
        <v>179.6</v>
      </c>
      <c r="K3452" s="24">
        <v>4.3</v>
      </c>
      <c r="L3452" s="24">
        <v>6.6</v>
      </c>
      <c r="O3452" s="24">
        <v>3.9</v>
      </c>
      <c r="Q3452" s="24">
        <v>1.3</v>
      </c>
      <c r="R3452" s="24">
        <v>6.4</v>
      </c>
      <c r="X3452" s="24">
        <f t="shared" si="130"/>
        <v>202.10000000000002</v>
      </c>
      <c r="Y3452" s="8">
        <f t="shared" si="131"/>
        <v>-0.60000000000002274</v>
      </c>
      <c r="Z3452" s="4"/>
    </row>
    <row r="3453" spans="1:26" x14ac:dyDescent="0.25">
      <c r="A3453" s="34">
        <v>18</v>
      </c>
      <c r="B3453" s="31">
        <v>18</v>
      </c>
      <c r="C3453" s="4" t="s">
        <v>6266</v>
      </c>
      <c r="D3453" s="4" t="s">
        <v>6260</v>
      </c>
      <c r="E3453" s="4" t="s">
        <v>6238</v>
      </c>
      <c r="F3453" s="4" t="s">
        <v>4986</v>
      </c>
      <c r="G3453" s="4" t="s">
        <v>6267</v>
      </c>
      <c r="H3453" s="5" t="s">
        <v>283</v>
      </c>
      <c r="I3453" s="24">
        <v>142.69999999999999</v>
      </c>
      <c r="J3453" s="24">
        <v>104.5</v>
      </c>
      <c r="K3453" s="24">
        <v>8.1</v>
      </c>
      <c r="L3453" s="24">
        <v>0.9</v>
      </c>
      <c r="N3453" s="24">
        <v>3</v>
      </c>
      <c r="O3453" s="24">
        <v>3.7</v>
      </c>
      <c r="P3453" s="24">
        <v>8.3000000000000007</v>
      </c>
      <c r="R3453" s="24">
        <v>3.8</v>
      </c>
      <c r="T3453" s="24">
        <v>10.4</v>
      </c>
      <c r="X3453" s="24">
        <f t="shared" si="130"/>
        <v>142.70000000000002</v>
      </c>
      <c r="Y3453" s="8">
        <f t="shared" si="131"/>
        <v>0</v>
      </c>
      <c r="Z3453" s="4"/>
    </row>
    <row r="3454" spans="1:26" x14ac:dyDescent="0.25">
      <c r="A3454" s="34">
        <v>29</v>
      </c>
      <c r="B3454" s="31">
        <v>29</v>
      </c>
      <c r="C3454" s="4" t="s">
        <v>6285</v>
      </c>
      <c r="D3454" s="4" t="s">
        <v>6280</v>
      </c>
      <c r="E3454" s="4" t="s">
        <v>6238</v>
      </c>
      <c r="F3454" s="4" t="s">
        <v>4986</v>
      </c>
      <c r="G3454" s="4" t="s">
        <v>6286</v>
      </c>
      <c r="H3454" s="4" t="s">
        <v>286</v>
      </c>
      <c r="I3454" s="24">
        <v>262.7</v>
      </c>
      <c r="J3454" s="24">
        <v>224.9</v>
      </c>
      <c r="K3454" s="24">
        <v>3.9</v>
      </c>
      <c r="N3454" s="24">
        <v>2.4</v>
      </c>
      <c r="O3454" s="24">
        <v>4.0999999999999996</v>
      </c>
      <c r="R3454" s="24">
        <v>5.9</v>
      </c>
      <c r="T3454" s="24">
        <v>21.5</v>
      </c>
      <c r="X3454" s="24">
        <f t="shared" si="130"/>
        <v>262.70000000000005</v>
      </c>
      <c r="Y3454" s="8">
        <f t="shared" si="131"/>
        <v>0</v>
      </c>
      <c r="Z3454" s="4"/>
    </row>
    <row r="3455" spans="1:26" x14ac:dyDescent="0.25">
      <c r="A3455" s="34">
        <v>32</v>
      </c>
      <c r="B3455" s="31">
        <v>32</v>
      </c>
      <c r="C3455" s="4" t="s">
        <v>6280</v>
      </c>
      <c r="D3455" s="4" t="s">
        <v>6280</v>
      </c>
      <c r="E3455" s="4" t="s">
        <v>6238</v>
      </c>
      <c r="F3455" s="4" t="s">
        <v>4986</v>
      </c>
      <c r="G3455" s="4" t="s">
        <v>6289</v>
      </c>
      <c r="H3455" s="4" t="s">
        <v>2025</v>
      </c>
      <c r="I3455" s="24">
        <v>107.6</v>
      </c>
      <c r="J3455" s="24">
        <v>64.5</v>
      </c>
      <c r="K3455" s="24">
        <v>29.6</v>
      </c>
      <c r="L3455" s="24">
        <v>2.5</v>
      </c>
      <c r="N3455" s="24">
        <v>2.7</v>
      </c>
      <c r="O3455" s="24">
        <v>0.7</v>
      </c>
      <c r="P3455" s="24">
        <v>0.2</v>
      </c>
      <c r="R3455" s="24">
        <v>7.4</v>
      </c>
      <c r="X3455" s="24">
        <f t="shared" si="130"/>
        <v>107.60000000000001</v>
      </c>
      <c r="Y3455" s="8">
        <f t="shared" si="131"/>
        <v>0</v>
      </c>
      <c r="Z3455" s="4"/>
    </row>
    <row r="3456" spans="1:26" x14ac:dyDescent="0.25">
      <c r="A3456" s="34">
        <v>8</v>
      </c>
      <c r="B3456" s="31">
        <v>8</v>
      </c>
      <c r="C3456" s="4" t="s">
        <v>6251</v>
      </c>
      <c r="D3456" s="4" t="s">
        <v>6237</v>
      </c>
      <c r="E3456" s="4" t="s">
        <v>6238</v>
      </c>
      <c r="F3456" s="4" t="s">
        <v>4986</v>
      </c>
      <c r="G3456" s="4" t="s">
        <v>6252</v>
      </c>
      <c r="H3456" s="4" t="s">
        <v>429</v>
      </c>
      <c r="I3456" s="24">
        <v>61.1</v>
      </c>
      <c r="J3456" s="24">
        <v>59.3</v>
      </c>
      <c r="R3456" s="24">
        <v>0.4</v>
      </c>
      <c r="T3456" s="24">
        <v>1.4</v>
      </c>
      <c r="X3456" s="24">
        <f t="shared" si="130"/>
        <v>61.099999999999994</v>
      </c>
      <c r="Y3456" s="8">
        <f t="shared" si="131"/>
        <v>0</v>
      </c>
      <c r="Z3456" s="4"/>
    </row>
    <row r="3457" spans="1:26" x14ac:dyDescent="0.25">
      <c r="A3457" s="34">
        <v>14</v>
      </c>
      <c r="B3457" s="31">
        <v>14</v>
      </c>
      <c r="C3457" s="4" t="s">
        <v>6259</v>
      </c>
      <c r="D3457" s="4" t="s">
        <v>6260</v>
      </c>
      <c r="E3457" s="4" t="s">
        <v>6238</v>
      </c>
      <c r="F3457" s="4" t="s">
        <v>4986</v>
      </c>
      <c r="G3457" s="4" t="s">
        <v>6261</v>
      </c>
      <c r="H3457" s="5" t="s">
        <v>6262</v>
      </c>
      <c r="I3457" s="24">
        <v>1522.6</v>
      </c>
      <c r="J3457" s="24">
        <v>444.2</v>
      </c>
      <c r="N3457" s="24">
        <v>18.7</v>
      </c>
      <c r="O3457" s="24">
        <v>17.899999999999999</v>
      </c>
      <c r="P3457" s="24">
        <v>10.199999999999999</v>
      </c>
      <c r="Q3457" s="24">
        <v>48</v>
      </c>
      <c r="T3457" s="24">
        <v>983.6</v>
      </c>
      <c r="X3457" s="24">
        <f t="shared" si="130"/>
        <v>1522.6</v>
      </c>
      <c r="Y3457" s="8">
        <f t="shared" si="131"/>
        <v>0</v>
      </c>
      <c r="Z3457" s="4"/>
    </row>
    <row r="3458" spans="1:26" ht="30" x14ac:dyDescent="0.25">
      <c r="A3458" s="34">
        <v>16</v>
      </c>
      <c r="B3458" s="31">
        <v>16</v>
      </c>
      <c r="C3458" s="4" t="s">
        <v>6264</v>
      </c>
      <c r="D3458" s="4" t="s">
        <v>6260</v>
      </c>
      <c r="E3458" s="4" t="s">
        <v>6238</v>
      </c>
      <c r="F3458" s="4" t="s">
        <v>4986</v>
      </c>
      <c r="G3458" s="4" t="s">
        <v>6261</v>
      </c>
      <c r="H3458" s="5" t="s">
        <v>6265</v>
      </c>
      <c r="I3458" s="24">
        <v>103.5</v>
      </c>
      <c r="J3458" s="24">
        <v>99.5</v>
      </c>
      <c r="O3458" s="24">
        <v>2</v>
      </c>
      <c r="R3458" s="24">
        <v>2</v>
      </c>
      <c r="X3458" s="24">
        <f t="shared" si="130"/>
        <v>103.5</v>
      </c>
      <c r="Y3458" s="8">
        <f t="shared" si="131"/>
        <v>0</v>
      </c>
      <c r="Z3458" s="4"/>
    </row>
    <row r="3459" spans="1:26" ht="30" x14ac:dyDescent="0.25">
      <c r="A3459" s="34">
        <v>17</v>
      </c>
      <c r="B3459" s="31">
        <v>17</v>
      </c>
      <c r="C3459" s="4" t="s">
        <v>4089</v>
      </c>
      <c r="D3459" s="4" t="s">
        <v>6260</v>
      </c>
      <c r="E3459" s="4" t="s">
        <v>6238</v>
      </c>
      <c r="F3459" s="4" t="s">
        <v>4986</v>
      </c>
      <c r="G3459" s="4" t="s">
        <v>6261</v>
      </c>
      <c r="H3459" s="5" t="s">
        <v>6265</v>
      </c>
      <c r="I3459" s="24">
        <v>101</v>
      </c>
      <c r="J3459" s="24">
        <v>81.7</v>
      </c>
      <c r="R3459" s="24">
        <v>3.3</v>
      </c>
      <c r="T3459" s="24">
        <v>16</v>
      </c>
      <c r="X3459" s="24">
        <f t="shared" si="130"/>
        <v>101</v>
      </c>
      <c r="Y3459" s="8">
        <f t="shared" si="131"/>
        <v>0</v>
      </c>
      <c r="Z3459" s="4"/>
    </row>
    <row r="3460" spans="1:26" x14ac:dyDescent="0.25">
      <c r="A3460" s="34">
        <v>15</v>
      </c>
      <c r="B3460" s="31">
        <v>15</v>
      </c>
      <c r="C3460" s="4" t="s">
        <v>5150</v>
      </c>
      <c r="D3460" s="4" t="s">
        <v>6260</v>
      </c>
      <c r="E3460" s="4" t="s">
        <v>6238</v>
      </c>
      <c r="F3460" s="4" t="s">
        <v>4986</v>
      </c>
      <c r="G3460" s="4" t="s">
        <v>6263</v>
      </c>
      <c r="H3460" s="4" t="s">
        <v>441</v>
      </c>
      <c r="I3460" s="24">
        <v>195.3</v>
      </c>
      <c r="J3460" s="24">
        <v>168.2</v>
      </c>
      <c r="K3460" s="24">
        <v>6.1</v>
      </c>
      <c r="L3460" s="24">
        <v>4.7</v>
      </c>
      <c r="N3460" s="24">
        <v>0.5</v>
      </c>
      <c r="O3460" s="24">
        <v>7.8</v>
      </c>
      <c r="P3460" s="24">
        <v>2.1</v>
      </c>
      <c r="R3460" s="24">
        <v>5.9</v>
      </c>
      <c r="S3460" s="38"/>
      <c r="X3460" s="24">
        <f t="shared" si="130"/>
        <v>195.29999999999998</v>
      </c>
      <c r="Y3460" s="8">
        <f t="shared" si="131"/>
        <v>0</v>
      </c>
      <c r="Z3460" s="11"/>
    </row>
    <row r="3461" spans="1:26" x14ac:dyDescent="0.25">
      <c r="A3461" s="34">
        <v>39</v>
      </c>
      <c r="B3461" s="31">
        <v>39</v>
      </c>
      <c r="C3461" s="4" t="s">
        <v>6298</v>
      </c>
      <c r="D3461" s="4" t="s">
        <v>5224</v>
      </c>
      <c r="E3461" s="4" t="s">
        <v>6238</v>
      </c>
      <c r="F3461" s="4" t="s">
        <v>4986</v>
      </c>
      <c r="G3461" s="4" t="s">
        <v>15292</v>
      </c>
      <c r="H3461" s="4" t="s">
        <v>409</v>
      </c>
      <c r="I3461" s="24">
        <v>250.4</v>
      </c>
      <c r="J3461" s="24">
        <v>195.8</v>
      </c>
      <c r="K3461" s="24">
        <v>30.5</v>
      </c>
      <c r="N3461" s="24">
        <v>1.9</v>
      </c>
      <c r="O3461" s="24">
        <v>20.6</v>
      </c>
      <c r="P3461" s="24">
        <v>1.3</v>
      </c>
      <c r="R3461" s="24">
        <v>0.3</v>
      </c>
      <c r="X3461" s="24">
        <f t="shared" si="130"/>
        <v>250.40000000000003</v>
      </c>
      <c r="Y3461" s="8">
        <f t="shared" si="131"/>
        <v>0</v>
      </c>
      <c r="Z3461" s="4"/>
    </row>
    <row r="3462" spans="1:26" x14ac:dyDescent="0.25">
      <c r="A3462" s="34">
        <v>12</v>
      </c>
      <c r="B3462" s="31">
        <v>12</v>
      </c>
      <c r="C3462" s="4" t="s">
        <v>6257</v>
      </c>
      <c r="D3462" s="4" t="s">
        <v>6237</v>
      </c>
      <c r="E3462" s="4" t="s">
        <v>6238</v>
      </c>
      <c r="F3462" s="4" t="s">
        <v>4986</v>
      </c>
      <c r="G3462" s="4" t="s">
        <v>1595</v>
      </c>
      <c r="H3462" s="4" t="s">
        <v>5</v>
      </c>
      <c r="I3462" s="24">
        <v>186</v>
      </c>
      <c r="J3462" s="24">
        <v>142.4</v>
      </c>
      <c r="K3462" s="24">
        <v>20.7</v>
      </c>
      <c r="L3462" s="24">
        <v>4.2</v>
      </c>
      <c r="N3462" s="24">
        <v>7.6</v>
      </c>
      <c r="O3462" s="24">
        <v>4.3</v>
      </c>
      <c r="P3462" s="24">
        <v>2.7</v>
      </c>
      <c r="R3462" s="24">
        <v>4.0999999999999996</v>
      </c>
      <c r="X3462" s="24">
        <f t="shared" si="130"/>
        <v>185.99999999999997</v>
      </c>
      <c r="Y3462" s="8">
        <f t="shared" si="131"/>
        <v>0</v>
      </c>
      <c r="Z3462" s="4"/>
    </row>
    <row r="3463" spans="1:26" x14ac:dyDescent="0.25">
      <c r="A3463" s="34">
        <v>22</v>
      </c>
      <c r="B3463" s="31">
        <v>22</v>
      </c>
      <c r="C3463" s="4" t="s">
        <v>6273</v>
      </c>
      <c r="D3463" s="4" t="s">
        <v>6272</v>
      </c>
      <c r="E3463" s="4" t="s">
        <v>6238</v>
      </c>
      <c r="F3463" s="4" t="s">
        <v>4986</v>
      </c>
      <c r="G3463" s="4" t="s">
        <v>15293</v>
      </c>
      <c r="H3463" s="5" t="s">
        <v>13</v>
      </c>
      <c r="I3463" s="24">
        <v>224.2</v>
      </c>
      <c r="J3463" s="24">
        <v>193.8</v>
      </c>
      <c r="K3463" s="24">
        <v>7</v>
      </c>
      <c r="N3463" s="24">
        <v>1</v>
      </c>
      <c r="O3463" s="24">
        <v>7.6</v>
      </c>
      <c r="P3463" s="24">
        <v>1.3</v>
      </c>
      <c r="R3463" s="24">
        <v>7</v>
      </c>
      <c r="T3463" s="24">
        <v>6.5</v>
      </c>
      <c r="X3463" s="24">
        <f t="shared" si="130"/>
        <v>224.20000000000002</v>
      </c>
      <c r="Y3463" s="8">
        <f t="shared" si="131"/>
        <v>0</v>
      </c>
      <c r="Z3463" s="4"/>
    </row>
    <row r="3464" spans="1:26" x14ac:dyDescent="0.25">
      <c r="A3464" s="34">
        <v>3</v>
      </c>
      <c r="B3464" s="31">
        <v>3</v>
      </c>
      <c r="C3464" s="4" t="s">
        <v>6242</v>
      </c>
      <c r="D3464" s="4" t="s">
        <v>6237</v>
      </c>
      <c r="E3464" s="4" t="s">
        <v>6238</v>
      </c>
      <c r="F3464" s="4" t="s">
        <v>4986</v>
      </c>
      <c r="G3464" s="4" t="s">
        <v>6243</v>
      </c>
      <c r="H3464" s="4" t="s">
        <v>1043</v>
      </c>
      <c r="I3464" s="24">
        <v>135</v>
      </c>
      <c r="J3464" s="24">
        <v>118</v>
      </c>
      <c r="K3464" s="24">
        <v>7.2</v>
      </c>
      <c r="N3464" s="24">
        <v>2.8</v>
      </c>
      <c r="O3464" s="24">
        <v>1.7</v>
      </c>
      <c r="R3464" s="24">
        <v>5.3</v>
      </c>
      <c r="X3464" s="24">
        <f t="shared" si="130"/>
        <v>135</v>
      </c>
      <c r="Y3464" s="8">
        <f t="shared" si="131"/>
        <v>0</v>
      </c>
      <c r="Z3464" s="4"/>
    </row>
    <row r="3465" spans="1:26" x14ac:dyDescent="0.25">
      <c r="A3465" s="34">
        <v>21</v>
      </c>
      <c r="B3465" s="31">
        <v>21</v>
      </c>
      <c r="C3465" s="4" t="s">
        <v>6272</v>
      </c>
      <c r="D3465" s="4" t="s">
        <v>6272</v>
      </c>
      <c r="E3465" s="4" t="s">
        <v>6238</v>
      </c>
      <c r="F3465" s="4" t="s">
        <v>4986</v>
      </c>
      <c r="G3465" s="4" t="s">
        <v>15294</v>
      </c>
      <c r="H3465" s="5" t="s">
        <v>216</v>
      </c>
      <c r="I3465" s="24">
        <v>241</v>
      </c>
      <c r="J3465" s="24">
        <v>143.6</v>
      </c>
      <c r="K3465" s="24">
        <v>2</v>
      </c>
      <c r="N3465" s="24">
        <v>2.5</v>
      </c>
      <c r="Q3465" s="24">
        <v>13.3</v>
      </c>
      <c r="R3465" s="24">
        <v>8.1</v>
      </c>
      <c r="T3465" s="24">
        <v>71.5</v>
      </c>
      <c r="X3465" s="24">
        <f t="shared" si="130"/>
        <v>241</v>
      </c>
      <c r="Y3465" s="8">
        <f t="shared" si="131"/>
        <v>0</v>
      </c>
      <c r="Z3465" s="4"/>
    </row>
    <row r="3466" spans="1:26" x14ac:dyDescent="0.25">
      <c r="A3466" s="34">
        <v>24</v>
      </c>
      <c r="B3466" s="31">
        <v>24</v>
      </c>
      <c r="C3466" s="4" t="s">
        <v>6275</v>
      </c>
      <c r="D3466" s="4" t="s">
        <v>6272</v>
      </c>
      <c r="E3466" s="4" t="s">
        <v>6238</v>
      </c>
      <c r="F3466" s="4" t="s">
        <v>4986</v>
      </c>
      <c r="G3466" s="4" t="s">
        <v>6276</v>
      </c>
      <c r="H3466" s="4" t="s">
        <v>213</v>
      </c>
      <c r="I3466" s="24">
        <v>82.3</v>
      </c>
      <c r="J3466" s="24">
        <v>70.400000000000006</v>
      </c>
      <c r="K3466" s="24">
        <v>3</v>
      </c>
      <c r="N3466" s="24">
        <v>3.4</v>
      </c>
      <c r="O3466" s="24">
        <v>1.7</v>
      </c>
      <c r="P3466" s="24">
        <v>0.4</v>
      </c>
      <c r="R3466" s="24">
        <v>3.4</v>
      </c>
      <c r="X3466" s="24">
        <f t="shared" si="130"/>
        <v>82.300000000000026</v>
      </c>
      <c r="Y3466" s="8">
        <f t="shared" si="131"/>
        <v>0</v>
      </c>
      <c r="Z3466" s="4"/>
    </row>
    <row r="3467" spans="1:26" x14ac:dyDescent="0.25">
      <c r="A3467" s="34">
        <v>34</v>
      </c>
      <c r="B3467" s="31">
        <v>34</v>
      </c>
      <c r="C3467" s="4" t="s">
        <v>6291</v>
      </c>
      <c r="D3467" s="4" t="s">
        <v>5224</v>
      </c>
      <c r="E3467" s="4" t="s">
        <v>6238</v>
      </c>
      <c r="F3467" s="4" t="s">
        <v>4986</v>
      </c>
      <c r="G3467" s="4" t="s">
        <v>6292</v>
      </c>
      <c r="H3467" s="4" t="s">
        <v>10</v>
      </c>
      <c r="I3467" s="24">
        <v>82.9</v>
      </c>
      <c r="J3467" s="24">
        <v>68.7</v>
      </c>
      <c r="K3467" s="24">
        <v>1.1000000000000001</v>
      </c>
      <c r="L3467" s="24">
        <v>6.4</v>
      </c>
      <c r="N3467" s="24">
        <v>3.6</v>
      </c>
      <c r="O3467" s="24">
        <v>0.7</v>
      </c>
      <c r="P3467" s="24">
        <v>0.5</v>
      </c>
      <c r="R3467" s="24">
        <v>1.9</v>
      </c>
      <c r="X3467" s="24">
        <f t="shared" si="130"/>
        <v>82.9</v>
      </c>
      <c r="Y3467" s="8">
        <f t="shared" si="131"/>
        <v>0</v>
      </c>
      <c r="Z3467" s="4"/>
    </row>
    <row r="3468" spans="1:26" x14ac:dyDescent="0.25">
      <c r="A3468" s="34">
        <v>37</v>
      </c>
      <c r="B3468" s="31">
        <v>37</v>
      </c>
      <c r="C3468" s="4" t="s">
        <v>6296</v>
      </c>
      <c r="D3468" s="4" t="s">
        <v>5224</v>
      </c>
      <c r="E3468" s="4" t="s">
        <v>6238</v>
      </c>
      <c r="F3468" s="4" t="s">
        <v>4986</v>
      </c>
      <c r="G3468" s="4" t="s">
        <v>6297</v>
      </c>
      <c r="H3468" s="4" t="s">
        <v>292</v>
      </c>
      <c r="I3468" s="24">
        <v>531.1</v>
      </c>
      <c r="J3468" s="24">
        <v>434.8</v>
      </c>
      <c r="K3468" s="24">
        <v>32.799999999999997</v>
      </c>
      <c r="L3468" s="24">
        <v>28.7</v>
      </c>
      <c r="N3468" s="24">
        <v>16</v>
      </c>
      <c r="O3468" s="24">
        <v>8</v>
      </c>
      <c r="P3468" s="24">
        <v>3</v>
      </c>
      <c r="R3468" s="24">
        <v>7.8</v>
      </c>
      <c r="X3468" s="24">
        <f t="shared" si="130"/>
        <v>531.09999999999991</v>
      </c>
      <c r="Y3468" s="8">
        <f t="shared" si="131"/>
        <v>0</v>
      </c>
      <c r="Z3468" s="4"/>
    </row>
    <row r="3469" spans="1:26" x14ac:dyDescent="0.25">
      <c r="A3469" s="34">
        <v>19</v>
      </c>
      <c r="B3469" s="31">
        <v>19</v>
      </c>
      <c r="C3469" s="4" t="s">
        <v>6268</v>
      </c>
      <c r="D3469" s="4" t="s">
        <v>6260</v>
      </c>
      <c r="E3469" s="4" t="s">
        <v>6238</v>
      </c>
      <c r="F3469" s="4" t="s">
        <v>4986</v>
      </c>
      <c r="G3469" s="4" t="s">
        <v>6269</v>
      </c>
      <c r="H3469" s="4"/>
      <c r="I3469" s="24">
        <v>141.1</v>
      </c>
      <c r="J3469" s="24">
        <v>125</v>
      </c>
      <c r="K3469" s="24">
        <v>7.3</v>
      </c>
      <c r="L3469" s="24">
        <v>0.2</v>
      </c>
      <c r="O3469" s="24">
        <v>3</v>
      </c>
      <c r="Q3469" s="24">
        <v>1.1000000000000001</v>
      </c>
      <c r="R3469" s="24">
        <v>4.5</v>
      </c>
      <c r="X3469" s="24">
        <f t="shared" si="130"/>
        <v>141.1</v>
      </c>
      <c r="Y3469" s="8">
        <f t="shared" si="131"/>
        <v>0</v>
      </c>
      <c r="Z3469" s="4"/>
    </row>
    <row r="3470" spans="1:26" x14ac:dyDescent="0.25">
      <c r="A3470" s="34">
        <v>7</v>
      </c>
      <c r="B3470" s="31">
        <v>7</v>
      </c>
      <c r="C3470" s="4" t="s">
        <v>6249</v>
      </c>
      <c r="D3470" s="4" t="s">
        <v>6237</v>
      </c>
      <c r="E3470" s="4" t="s">
        <v>6238</v>
      </c>
      <c r="F3470" s="4" t="s">
        <v>4986</v>
      </c>
      <c r="G3470" s="4" t="s">
        <v>6250</v>
      </c>
      <c r="H3470" s="4" t="s">
        <v>2086</v>
      </c>
      <c r="I3470" s="24">
        <v>62.9</v>
      </c>
      <c r="J3470" s="24">
        <v>58.3</v>
      </c>
      <c r="O3470" s="24">
        <v>0.7</v>
      </c>
      <c r="P3470" s="24">
        <v>2.1</v>
      </c>
      <c r="R3470" s="24">
        <v>1.8</v>
      </c>
      <c r="X3470" s="24">
        <f t="shared" si="130"/>
        <v>62.9</v>
      </c>
      <c r="Y3470" s="8">
        <f t="shared" si="131"/>
        <v>0</v>
      </c>
      <c r="Z3470" s="4"/>
    </row>
    <row r="3471" spans="1:26" x14ac:dyDescent="0.25">
      <c r="A3471" s="34">
        <v>31</v>
      </c>
      <c r="B3471" s="31">
        <v>31</v>
      </c>
      <c r="C3471" s="4" t="s">
        <v>500</v>
      </c>
      <c r="D3471" s="4" t="s">
        <v>6280</v>
      </c>
      <c r="E3471" s="4" t="s">
        <v>6238</v>
      </c>
      <c r="F3471" s="4" t="s">
        <v>4986</v>
      </c>
      <c r="G3471" s="4" t="s">
        <v>2095</v>
      </c>
      <c r="H3471" s="4" t="s">
        <v>429</v>
      </c>
      <c r="I3471" s="24">
        <v>732.8</v>
      </c>
      <c r="J3471" s="24">
        <v>453.6</v>
      </c>
      <c r="K3471" s="24">
        <v>59.4</v>
      </c>
      <c r="L3471" s="24">
        <v>29.1</v>
      </c>
      <c r="M3471" s="24">
        <v>3.7</v>
      </c>
      <c r="N3471" s="24">
        <v>30.2</v>
      </c>
      <c r="O3471" s="24">
        <v>15.8</v>
      </c>
      <c r="P3471" s="24">
        <v>8.9</v>
      </c>
      <c r="R3471" s="24">
        <v>13.4</v>
      </c>
      <c r="T3471" s="24">
        <v>118.7</v>
      </c>
      <c r="X3471" s="24">
        <f t="shared" si="130"/>
        <v>732.80000000000007</v>
      </c>
      <c r="Y3471" s="8">
        <f t="shared" si="131"/>
        <v>0</v>
      </c>
      <c r="Z3471" s="4"/>
    </row>
    <row r="3472" spans="1:26" x14ac:dyDescent="0.25">
      <c r="A3472" s="34">
        <v>38</v>
      </c>
      <c r="B3472" s="31">
        <v>38</v>
      </c>
      <c r="C3472" s="4" t="s">
        <v>5224</v>
      </c>
      <c r="D3472" s="4" t="s">
        <v>5224</v>
      </c>
      <c r="E3472" s="4" t="s">
        <v>6238</v>
      </c>
      <c r="F3472" s="4" t="s">
        <v>4986</v>
      </c>
      <c r="G3472" s="4" t="s">
        <v>2199</v>
      </c>
      <c r="H3472" s="4" t="s">
        <v>1463</v>
      </c>
      <c r="I3472" s="24">
        <v>358.6</v>
      </c>
      <c r="J3472" s="24">
        <v>323</v>
      </c>
      <c r="L3472" s="24">
        <v>1.3</v>
      </c>
      <c r="M3472" s="24">
        <v>3.2</v>
      </c>
      <c r="N3472" s="24">
        <v>8.5</v>
      </c>
      <c r="O3472" s="24">
        <v>9.1999999999999993</v>
      </c>
      <c r="P3472" s="24">
        <v>1.6</v>
      </c>
      <c r="R3472" s="24">
        <v>11.8</v>
      </c>
      <c r="X3472" s="24">
        <f t="shared" si="130"/>
        <v>358.6</v>
      </c>
      <c r="Y3472" s="8">
        <f t="shared" si="131"/>
        <v>0</v>
      </c>
      <c r="Z3472" s="4"/>
    </row>
    <row r="3473" spans="1:26" x14ac:dyDescent="0.25">
      <c r="A3473" s="34">
        <v>2</v>
      </c>
      <c r="B3473" s="31">
        <v>2</v>
      </c>
      <c r="C3473" s="4" t="s">
        <v>6240</v>
      </c>
      <c r="D3473" s="4" t="s">
        <v>6237</v>
      </c>
      <c r="E3473" s="4" t="s">
        <v>6238</v>
      </c>
      <c r="F3473" s="4" t="s">
        <v>4986</v>
      </c>
      <c r="G3473" s="4" t="s">
        <v>6241</v>
      </c>
      <c r="H3473" s="4" t="s">
        <v>245</v>
      </c>
      <c r="I3473" s="24">
        <v>103.7</v>
      </c>
      <c r="J3473" s="24">
        <v>94.5</v>
      </c>
      <c r="K3473" s="24">
        <v>1.5</v>
      </c>
      <c r="M3473" s="24">
        <v>0.1</v>
      </c>
      <c r="N3473" s="24">
        <v>4.3</v>
      </c>
      <c r="O3473" s="24">
        <v>1</v>
      </c>
      <c r="P3473" s="24">
        <v>0.1</v>
      </c>
      <c r="R3473" s="24">
        <v>2.2000000000000002</v>
      </c>
      <c r="X3473" s="24">
        <f t="shared" si="130"/>
        <v>103.69999999999999</v>
      </c>
      <c r="Y3473" s="8">
        <f t="shared" si="131"/>
        <v>0</v>
      </c>
      <c r="Z3473" s="4"/>
    </row>
    <row r="3474" spans="1:26" x14ac:dyDescent="0.25">
      <c r="A3474" s="34">
        <v>5</v>
      </c>
      <c r="B3474" s="31">
        <v>5</v>
      </c>
      <c r="C3474" s="4" t="s">
        <v>6246</v>
      </c>
      <c r="D3474" s="4" t="s">
        <v>6237</v>
      </c>
      <c r="E3474" s="4" t="s">
        <v>6238</v>
      </c>
      <c r="F3474" s="4" t="s">
        <v>4986</v>
      </c>
      <c r="G3474" s="4" t="s">
        <v>6247</v>
      </c>
      <c r="H3474" s="4" t="s">
        <v>979</v>
      </c>
      <c r="I3474" s="24">
        <v>82.2</v>
      </c>
      <c r="J3474" s="24">
        <v>70.2</v>
      </c>
      <c r="K3474" s="24">
        <v>3.3</v>
      </c>
      <c r="L3474" s="24">
        <v>2.2999999999999998</v>
      </c>
      <c r="N3474" s="24">
        <v>2.2000000000000002</v>
      </c>
      <c r="O3474" s="24">
        <v>1.9</v>
      </c>
      <c r="R3474" s="24">
        <v>2.2999999999999998</v>
      </c>
      <c r="X3474" s="24">
        <f t="shared" si="130"/>
        <v>82.2</v>
      </c>
      <c r="Y3474" s="8">
        <f t="shared" si="131"/>
        <v>0</v>
      </c>
      <c r="Z3474" s="4"/>
    </row>
    <row r="3475" spans="1:26" x14ac:dyDescent="0.25">
      <c r="A3475" s="34">
        <v>6</v>
      </c>
      <c r="B3475" s="31">
        <v>6</v>
      </c>
      <c r="C3475" s="4" t="s">
        <v>6248</v>
      </c>
      <c r="D3475" s="4" t="s">
        <v>6237</v>
      </c>
      <c r="E3475" s="4" t="s">
        <v>6238</v>
      </c>
      <c r="F3475" s="4" t="s">
        <v>4986</v>
      </c>
      <c r="G3475" s="4" t="s">
        <v>6247</v>
      </c>
      <c r="H3475" s="4" t="s">
        <v>13</v>
      </c>
      <c r="I3475" s="24">
        <v>62</v>
      </c>
      <c r="J3475" s="24">
        <v>60.4</v>
      </c>
      <c r="O3475" s="24">
        <v>0.8</v>
      </c>
      <c r="P3475" s="24">
        <v>0.3</v>
      </c>
      <c r="R3475" s="24">
        <v>0.5</v>
      </c>
      <c r="X3475" s="24">
        <f t="shared" si="130"/>
        <v>61.999999999999993</v>
      </c>
      <c r="Y3475" s="8">
        <f t="shared" si="131"/>
        <v>0</v>
      </c>
      <c r="Z3475" s="4"/>
    </row>
    <row r="3476" spans="1:26" ht="30" x14ac:dyDescent="0.25">
      <c r="A3476" s="34">
        <v>43</v>
      </c>
      <c r="B3476" s="31">
        <v>44</v>
      </c>
      <c r="C3476" s="5" t="s">
        <v>6303</v>
      </c>
      <c r="D3476" s="4" t="s">
        <v>6237</v>
      </c>
      <c r="E3476" s="4" t="s">
        <v>6238</v>
      </c>
      <c r="F3476" s="4" t="s">
        <v>4986</v>
      </c>
      <c r="G3476" s="4" t="s">
        <v>15295</v>
      </c>
      <c r="H3476" s="4" t="s">
        <v>39</v>
      </c>
      <c r="I3476" s="24">
        <v>180</v>
      </c>
      <c r="J3476" s="24">
        <v>165.5</v>
      </c>
      <c r="K3476" s="24">
        <v>3</v>
      </c>
      <c r="N3476" s="24">
        <v>2.5</v>
      </c>
      <c r="Q3476" s="24">
        <v>9</v>
      </c>
      <c r="X3476" s="24">
        <f t="shared" si="130"/>
        <v>180</v>
      </c>
      <c r="Y3476" s="8">
        <f t="shared" si="131"/>
        <v>0</v>
      </c>
      <c r="Z3476" s="4"/>
    </row>
    <row r="3477" spans="1:26" x14ac:dyDescent="0.25">
      <c r="A3477" s="34">
        <v>41</v>
      </c>
      <c r="B3477" s="31">
        <v>41</v>
      </c>
      <c r="C3477" s="4" t="s">
        <v>1877</v>
      </c>
      <c r="D3477" s="4" t="s">
        <v>5363</v>
      </c>
      <c r="E3477" s="4" t="s">
        <v>6238</v>
      </c>
      <c r="F3477" s="4" t="s">
        <v>4986</v>
      </c>
      <c r="G3477" s="4" t="s">
        <v>737</v>
      </c>
      <c r="H3477" s="4" t="s">
        <v>176</v>
      </c>
      <c r="I3477" s="24">
        <v>303.5</v>
      </c>
      <c r="J3477" s="24">
        <v>191.1</v>
      </c>
      <c r="K3477" s="24">
        <v>36.200000000000003</v>
      </c>
      <c r="L3477" s="24">
        <v>12.7</v>
      </c>
      <c r="N3477" s="24">
        <v>12.6</v>
      </c>
      <c r="O3477" s="24">
        <v>11</v>
      </c>
      <c r="P3477" s="24">
        <v>1.1000000000000001</v>
      </c>
      <c r="T3477" s="24">
        <v>38.799999999999997</v>
      </c>
      <c r="X3477" s="24">
        <f t="shared" si="130"/>
        <v>303.50000000000006</v>
      </c>
      <c r="Y3477" s="8">
        <f t="shared" si="131"/>
        <v>0</v>
      </c>
      <c r="Z3477" s="4"/>
    </row>
    <row r="3478" spans="1:26" x14ac:dyDescent="0.25">
      <c r="A3478" s="34">
        <v>30</v>
      </c>
      <c r="B3478" s="31">
        <v>30</v>
      </c>
      <c r="C3478" s="4" t="s">
        <v>6287</v>
      </c>
      <c r="D3478" s="4" t="s">
        <v>6280</v>
      </c>
      <c r="E3478" s="4" t="s">
        <v>6238</v>
      </c>
      <c r="F3478" s="4" t="s">
        <v>4986</v>
      </c>
      <c r="G3478" s="4" t="s">
        <v>6288</v>
      </c>
      <c r="H3478" s="4" t="s">
        <v>1869</v>
      </c>
      <c r="I3478" s="24">
        <v>321.10000000000002</v>
      </c>
      <c r="J3478" s="24">
        <v>216.5</v>
      </c>
      <c r="K3478" s="24">
        <v>8.9</v>
      </c>
      <c r="N3478" s="24">
        <v>2.9</v>
      </c>
      <c r="O3478" s="24">
        <v>9.6999999999999993</v>
      </c>
      <c r="P3478" s="24">
        <v>0.5</v>
      </c>
      <c r="Q3478" s="24">
        <v>7.8</v>
      </c>
      <c r="R3478" s="24">
        <v>11.8</v>
      </c>
      <c r="T3478" s="24">
        <v>63</v>
      </c>
      <c r="X3478" s="24">
        <f t="shared" si="130"/>
        <v>321.10000000000002</v>
      </c>
      <c r="Y3478" s="8">
        <f t="shared" si="131"/>
        <v>0</v>
      </c>
      <c r="Z3478" s="4"/>
    </row>
    <row r="3479" spans="1:26" x14ac:dyDescent="0.25">
      <c r="A3479" s="34">
        <v>11</v>
      </c>
      <c r="B3479" s="31">
        <v>11</v>
      </c>
      <c r="C3479" s="4" t="s">
        <v>6256</v>
      </c>
      <c r="D3479" s="4" t="s">
        <v>6237</v>
      </c>
      <c r="E3479" s="4" t="s">
        <v>6238</v>
      </c>
      <c r="F3479" s="4" t="s">
        <v>4986</v>
      </c>
      <c r="G3479" s="4" t="s">
        <v>164</v>
      </c>
      <c r="H3479" s="4" t="s">
        <v>39</v>
      </c>
      <c r="I3479" s="24">
        <v>93.7</v>
      </c>
      <c r="J3479" s="24">
        <v>72</v>
      </c>
      <c r="K3479" s="24">
        <v>12.9</v>
      </c>
      <c r="N3479" s="24">
        <v>1.5</v>
      </c>
      <c r="O3479" s="24">
        <v>4.8</v>
      </c>
      <c r="Q3479" s="24">
        <v>0.9</v>
      </c>
      <c r="R3479" s="24">
        <v>1.6</v>
      </c>
      <c r="X3479" s="24">
        <f t="shared" si="130"/>
        <v>93.7</v>
      </c>
      <c r="Y3479" s="8">
        <f t="shared" si="131"/>
        <v>0</v>
      </c>
      <c r="Z3479" s="4"/>
    </row>
    <row r="3480" spans="1:26" x14ac:dyDescent="0.25">
      <c r="A3480" s="34">
        <v>1</v>
      </c>
      <c r="B3480" s="31">
        <v>1</v>
      </c>
      <c r="C3480" s="4" t="s">
        <v>6236</v>
      </c>
      <c r="D3480" s="4" t="s">
        <v>6237</v>
      </c>
      <c r="E3480" s="4" t="s">
        <v>6238</v>
      </c>
      <c r="F3480" s="4" t="s">
        <v>4986</v>
      </c>
      <c r="G3480" s="4" t="s">
        <v>6239</v>
      </c>
      <c r="H3480" s="4" t="s">
        <v>2658</v>
      </c>
      <c r="I3480" s="24">
        <v>305</v>
      </c>
      <c r="J3480" s="24">
        <v>173.2</v>
      </c>
      <c r="N3480" s="24">
        <v>5.5</v>
      </c>
      <c r="O3480" s="24">
        <v>9.1999999999999993</v>
      </c>
      <c r="P3480" s="24">
        <v>1.3</v>
      </c>
      <c r="R3480" s="24">
        <v>4.8</v>
      </c>
      <c r="T3480" s="24">
        <v>111</v>
      </c>
      <c r="X3480" s="24">
        <f t="shared" si="130"/>
        <v>305</v>
      </c>
      <c r="Y3480" s="8">
        <f t="shared" si="131"/>
        <v>0</v>
      </c>
      <c r="Z3480" s="4"/>
    </row>
    <row r="3481" spans="1:26" x14ac:dyDescent="0.25">
      <c r="A3481" s="34">
        <v>25</v>
      </c>
      <c r="B3481" s="31">
        <v>25</v>
      </c>
      <c r="C3481" s="4" t="s">
        <v>6277</v>
      </c>
      <c r="D3481" s="4" t="s">
        <v>6272</v>
      </c>
      <c r="E3481" s="4" t="s">
        <v>6238</v>
      </c>
      <c r="F3481" s="4" t="s">
        <v>4986</v>
      </c>
      <c r="G3481" s="4" t="s">
        <v>6278</v>
      </c>
      <c r="H3481" s="4" t="s">
        <v>19</v>
      </c>
      <c r="I3481" s="24">
        <v>249.7</v>
      </c>
      <c r="J3481" s="24">
        <v>216.8</v>
      </c>
      <c r="K3481" s="24">
        <v>11.4</v>
      </c>
      <c r="L3481" s="24">
        <v>6</v>
      </c>
      <c r="O3481" s="24">
        <v>0.9</v>
      </c>
      <c r="P3481" s="24">
        <v>0.2</v>
      </c>
      <c r="R3481" s="24">
        <v>3.4</v>
      </c>
      <c r="T3481" s="24">
        <v>11</v>
      </c>
      <c r="X3481" s="24">
        <f t="shared" si="130"/>
        <v>249.70000000000002</v>
      </c>
      <c r="Y3481" s="8">
        <f t="shared" si="131"/>
        <v>0</v>
      </c>
      <c r="Z3481" s="4"/>
    </row>
    <row r="3482" spans="1:26" x14ac:dyDescent="0.25">
      <c r="A3482" s="34">
        <v>33</v>
      </c>
      <c r="B3482" s="31">
        <v>33</v>
      </c>
      <c r="C3482" s="4" t="s">
        <v>6290</v>
      </c>
      <c r="D3482" s="4" t="s">
        <v>5224</v>
      </c>
      <c r="E3482" s="4" t="s">
        <v>6238</v>
      </c>
      <c r="F3482" s="4" t="s">
        <v>4986</v>
      </c>
      <c r="G3482" s="4" t="s">
        <v>6107</v>
      </c>
      <c r="H3482" s="4" t="s">
        <v>13</v>
      </c>
      <c r="I3482" s="24">
        <v>259</v>
      </c>
      <c r="J3482" s="24">
        <v>209.5</v>
      </c>
      <c r="K3482" s="24">
        <v>7.6</v>
      </c>
      <c r="L3482" s="24">
        <v>4.5999999999999996</v>
      </c>
      <c r="N3482" s="24">
        <v>6.9</v>
      </c>
      <c r="O3482" s="24">
        <v>8.4</v>
      </c>
      <c r="P3482" s="24">
        <v>6.3</v>
      </c>
      <c r="R3482" s="24">
        <v>10</v>
      </c>
      <c r="T3482" s="24">
        <v>5.7</v>
      </c>
      <c r="X3482" s="24">
        <f t="shared" si="130"/>
        <v>259</v>
      </c>
      <c r="Y3482" s="8">
        <f t="shared" si="131"/>
        <v>0</v>
      </c>
      <c r="Z3482" s="4"/>
    </row>
    <row r="3483" spans="1:26" x14ac:dyDescent="0.25">
      <c r="A3483" s="34">
        <v>40</v>
      </c>
      <c r="B3483" s="31">
        <v>40</v>
      </c>
      <c r="C3483" s="4" t="s">
        <v>6299</v>
      </c>
      <c r="D3483" s="4" t="s">
        <v>5363</v>
      </c>
      <c r="E3483" s="4" t="s">
        <v>6238</v>
      </c>
      <c r="F3483" s="4" t="s">
        <v>4986</v>
      </c>
      <c r="G3483" s="4" t="s">
        <v>6300</v>
      </c>
      <c r="H3483" s="4" t="s">
        <v>391</v>
      </c>
      <c r="I3483" s="24">
        <v>224</v>
      </c>
      <c r="J3483" s="24">
        <v>194.9</v>
      </c>
      <c r="K3483" s="24">
        <v>4.9000000000000004</v>
      </c>
      <c r="L3483" s="24">
        <v>6.9</v>
      </c>
      <c r="O3483" s="24">
        <v>5.5</v>
      </c>
      <c r="P3483" s="24">
        <v>1.8</v>
      </c>
      <c r="R3483" s="24">
        <v>5.5</v>
      </c>
      <c r="T3483" s="24">
        <v>4.5</v>
      </c>
      <c r="X3483" s="24">
        <f t="shared" si="130"/>
        <v>224.00000000000003</v>
      </c>
      <c r="Y3483" s="8">
        <f t="shared" si="131"/>
        <v>0</v>
      </c>
      <c r="Z3483" s="4"/>
    </row>
    <row r="3484" spans="1:26" x14ac:dyDescent="0.25">
      <c r="A3484" s="34">
        <v>36</v>
      </c>
      <c r="B3484" s="31">
        <v>36</v>
      </c>
      <c r="C3484" s="4" t="s">
        <v>530</v>
      </c>
      <c r="D3484" s="4" t="s">
        <v>5224</v>
      </c>
      <c r="E3484" s="4" t="s">
        <v>6238</v>
      </c>
      <c r="F3484" s="4" t="s">
        <v>4986</v>
      </c>
      <c r="G3484" s="4" t="s">
        <v>6295</v>
      </c>
      <c r="H3484" s="4" t="s">
        <v>358</v>
      </c>
      <c r="I3484" s="24">
        <v>297.7</v>
      </c>
      <c r="J3484" s="24">
        <v>267.7</v>
      </c>
      <c r="K3484" s="24">
        <v>15.2</v>
      </c>
      <c r="L3484" s="24">
        <v>2.4</v>
      </c>
      <c r="N3484" s="24">
        <v>2.7</v>
      </c>
      <c r="O3484" s="24">
        <v>2.1</v>
      </c>
      <c r="R3484" s="24">
        <v>7.6</v>
      </c>
      <c r="X3484" s="24">
        <f t="shared" si="130"/>
        <v>297.7</v>
      </c>
      <c r="Y3484" s="8">
        <f t="shared" si="131"/>
        <v>0</v>
      </c>
      <c r="Z3484" s="4"/>
    </row>
    <row r="3485" spans="1:26" x14ac:dyDescent="0.25">
      <c r="A3485" s="34">
        <v>42</v>
      </c>
      <c r="B3485" s="31">
        <v>43</v>
      </c>
      <c r="C3485" s="4" t="s">
        <v>6301</v>
      </c>
      <c r="D3485" s="4" t="s">
        <v>5224</v>
      </c>
      <c r="E3485" s="4" t="s">
        <v>6238</v>
      </c>
      <c r="F3485" s="4" t="s">
        <v>4986</v>
      </c>
      <c r="G3485" s="4" t="s">
        <v>6302</v>
      </c>
      <c r="H3485" s="4" t="s">
        <v>1451</v>
      </c>
      <c r="I3485" s="24">
        <v>72.5</v>
      </c>
      <c r="J3485" s="24">
        <v>65.7</v>
      </c>
      <c r="L3485" s="24">
        <v>0.6</v>
      </c>
      <c r="N3485" s="24">
        <v>4.5</v>
      </c>
      <c r="O3485" s="24">
        <v>0.8</v>
      </c>
      <c r="Q3485" s="24">
        <v>0.2</v>
      </c>
      <c r="R3485" s="24">
        <v>0.7</v>
      </c>
      <c r="X3485" s="24">
        <f t="shared" si="130"/>
        <v>72.5</v>
      </c>
      <c r="Y3485" s="8">
        <f t="shared" si="131"/>
        <v>0</v>
      </c>
      <c r="Z3485" s="4"/>
    </row>
    <row r="3486" spans="1:26" x14ac:dyDescent="0.25">
      <c r="A3486" s="34">
        <v>23</v>
      </c>
      <c r="B3486" s="31">
        <v>23</v>
      </c>
      <c r="C3486" s="4" t="s">
        <v>6274</v>
      </c>
      <c r="D3486" s="4" t="s">
        <v>6272</v>
      </c>
      <c r="E3486" s="4" t="s">
        <v>6238</v>
      </c>
      <c r="F3486" s="4" t="s">
        <v>4986</v>
      </c>
      <c r="G3486" s="4" t="s">
        <v>15296</v>
      </c>
      <c r="H3486" s="5" t="s">
        <v>39</v>
      </c>
      <c r="I3486" s="24">
        <v>84.4</v>
      </c>
      <c r="J3486" s="24">
        <v>71.400000000000006</v>
      </c>
      <c r="K3486" s="24">
        <v>4.3</v>
      </c>
      <c r="M3486" s="24">
        <v>1.3</v>
      </c>
      <c r="N3486" s="24">
        <v>0.2</v>
      </c>
      <c r="O3486" s="24">
        <v>2.4</v>
      </c>
      <c r="P3486" s="24">
        <v>0.6</v>
      </c>
      <c r="R3486" s="24">
        <v>4.2</v>
      </c>
      <c r="S3486" s="38"/>
      <c r="X3486" s="24">
        <f t="shared" si="130"/>
        <v>84.4</v>
      </c>
      <c r="Y3486" s="8">
        <f t="shared" si="131"/>
        <v>0</v>
      </c>
      <c r="Z3486" s="11"/>
    </row>
    <row r="3487" spans="1:26" x14ac:dyDescent="0.25">
      <c r="A3487" s="34">
        <v>4</v>
      </c>
      <c r="B3487" s="31">
        <v>4</v>
      </c>
      <c r="C3487" s="4" t="s">
        <v>6244</v>
      </c>
      <c r="D3487" s="4" t="s">
        <v>6237</v>
      </c>
      <c r="E3487" s="4" t="s">
        <v>6238</v>
      </c>
      <c r="F3487" s="4" t="s">
        <v>4986</v>
      </c>
      <c r="G3487" s="4" t="s">
        <v>6245</v>
      </c>
      <c r="H3487" s="4" t="s">
        <v>471</v>
      </c>
      <c r="I3487" s="24">
        <v>122.1</v>
      </c>
      <c r="J3487" s="24">
        <v>111.8</v>
      </c>
      <c r="N3487" s="24">
        <v>5.3</v>
      </c>
      <c r="O3487" s="24">
        <v>3</v>
      </c>
      <c r="R3487" s="24">
        <v>2</v>
      </c>
      <c r="X3487" s="24">
        <f t="shared" si="130"/>
        <v>122.1</v>
      </c>
      <c r="Y3487" s="8">
        <f t="shared" si="131"/>
        <v>0</v>
      </c>
      <c r="Z3487" s="4"/>
    </row>
    <row r="3488" spans="1:26" x14ac:dyDescent="0.25">
      <c r="A3488" s="34">
        <v>13</v>
      </c>
      <c r="B3488" s="31">
        <v>13</v>
      </c>
      <c r="C3488" s="4" t="s">
        <v>6258</v>
      </c>
      <c r="D3488" s="4" t="s">
        <v>6237</v>
      </c>
      <c r="E3488" s="4" t="s">
        <v>6238</v>
      </c>
      <c r="F3488" s="4" t="s">
        <v>4986</v>
      </c>
      <c r="G3488" s="4" t="s">
        <v>2238</v>
      </c>
      <c r="H3488" s="4" t="s">
        <v>213</v>
      </c>
      <c r="I3488" s="24">
        <v>152.69999999999999</v>
      </c>
      <c r="J3488" s="24">
        <v>142.30000000000001</v>
      </c>
      <c r="K3488" s="24">
        <v>0.9</v>
      </c>
      <c r="N3488" s="24">
        <v>3.5</v>
      </c>
      <c r="O3488" s="24">
        <v>3.2</v>
      </c>
      <c r="P3488" s="24">
        <v>0.4</v>
      </c>
      <c r="R3488" s="24">
        <v>2.4</v>
      </c>
      <c r="X3488" s="24">
        <f t="shared" si="130"/>
        <v>152.70000000000002</v>
      </c>
      <c r="Y3488" s="8">
        <f t="shared" si="131"/>
        <v>0</v>
      </c>
      <c r="Z3488" s="4"/>
    </row>
    <row r="3489" spans="1:26" x14ac:dyDescent="0.25">
      <c r="A3489" s="34">
        <v>26</v>
      </c>
      <c r="B3489" s="31">
        <v>26</v>
      </c>
      <c r="C3489" s="4" t="s">
        <v>6279</v>
      </c>
      <c r="D3489" s="4" t="s">
        <v>6280</v>
      </c>
      <c r="E3489" s="4" t="s">
        <v>6238</v>
      </c>
      <c r="F3489" s="4" t="s">
        <v>4986</v>
      </c>
      <c r="G3489" s="4" t="s">
        <v>6281</v>
      </c>
      <c r="H3489" s="4" t="s">
        <v>429</v>
      </c>
      <c r="I3489" s="24">
        <v>204.6</v>
      </c>
      <c r="J3489" s="24">
        <v>95.4</v>
      </c>
      <c r="K3489" s="24">
        <v>14.3</v>
      </c>
      <c r="L3489" s="24">
        <v>0.1</v>
      </c>
      <c r="M3489" s="24">
        <v>4.2</v>
      </c>
      <c r="N3489" s="24">
        <v>4.5999999999999996</v>
      </c>
      <c r="O3489" s="24">
        <v>1.2</v>
      </c>
      <c r="P3489" s="24">
        <v>0.1</v>
      </c>
      <c r="R3489" s="24">
        <v>0.2</v>
      </c>
      <c r="T3489" s="24">
        <v>84.5</v>
      </c>
      <c r="X3489" s="24">
        <f t="shared" si="130"/>
        <v>204.6</v>
      </c>
      <c r="Y3489" s="8">
        <f t="shared" si="131"/>
        <v>0</v>
      </c>
      <c r="Z3489" s="4"/>
    </row>
    <row r="3490" spans="1:26" x14ac:dyDescent="0.25">
      <c r="A3490" s="34">
        <v>1</v>
      </c>
      <c r="B3490" s="31">
        <v>1</v>
      </c>
      <c r="C3490" s="4" t="s">
        <v>6304</v>
      </c>
      <c r="D3490" s="4" t="s">
        <v>6305</v>
      </c>
      <c r="E3490" s="4" t="s">
        <v>6306</v>
      </c>
      <c r="F3490" s="4" t="s">
        <v>4986</v>
      </c>
      <c r="G3490" s="4" t="s">
        <v>6307</v>
      </c>
      <c r="H3490" s="4" t="s">
        <v>237</v>
      </c>
      <c r="I3490" s="24">
        <v>181.6</v>
      </c>
      <c r="J3490" s="24">
        <v>123.9</v>
      </c>
      <c r="K3490" s="24">
        <v>14.9</v>
      </c>
      <c r="L3490" s="24">
        <v>1.9</v>
      </c>
      <c r="M3490" s="24">
        <v>4.5</v>
      </c>
      <c r="O3490" s="24">
        <v>3.3</v>
      </c>
      <c r="Q3490" s="24">
        <v>25.6</v>
      </c>
      <c r="R3490" s="24">
        <v>3.3</v>
      </c>
      <c r="S3490" s="24">
        <v>4.2</v>
      </c>
      <c r="X3490" s="24">
        <f t="shared" si="130"/>
        <v>181.60000000000002</v>
      </c>
      <c r="Y3490" s="8">
        <f t="shared" si="131"/>
        <v>0</v>
      </c>
      <c r="Z3490" s="4"/>
    </row>
    <row r="3491" spans="1:26" x14ac:dyDescent="0.25">
      <c r="A3491" s="34">
        <v>36</v>
      </c>
      <c r="B3491" s="31">
        <v>36</v>
      </c>
      <c r="C3491" s="4" t="s">
        <v>6362</v>
      </c>
      <c r="D3491" s="4" t="s">
        <v>6355</v>
      </c>
      <c r="E3491" s="4" t="s">
        <v>6306</v>
      </c>
      <c r="F3491" s="4" t="s">
        <v>4986</v>
      </c>
      <c r="G3491" s="4" t="s">
        <v>6363</v>
      </c>
      <c r="H3491" s="4" t="s">
        <v>230</v>
      </c>
      <c r="I3491" s="24">
        <v>251.5</v>
      </c>
      <c r="J3491" s="24">
        <v>230.4</v>
      </c>
      <c r="K3491" s="24">
        <v>17.5</v>
      </c>
      <c r="N3491" s="24">
        <v>1</v>
      </c>
      <c r="O3491" s="24">
        <v>2.6</v>
      </c>
      <c r="X3491" s="24">
        <f t="shared" si="130"/>
        <v>251.5</v>
      </c>
      <c r="Y3491" s="8">
        <f t="shared" si="131"/>
        <v>0</v>
      </c>
      <c r="Z3491" s="4"/>
    </row>
    <row r="3492" spans="1:26" ht="30" x14ac:dyDescent="0.25">
      <c r="A3492" s="34">
        <v>54</v>
      </c>
      <c r="B3492" s="31">
        <v>54</v>
      </c>
      <c r="C3492" s="4" t="s">
        <v>6399</v>
      </c>
      <c r="D3492" s="4" t="s">
        <v>6324</v>
      </c>
      <c r="E3492" s="4" t="s">
        <v>6306</v>
      </c>
      <c r="F3492" s="4" t="s">
        <v>4986</v>
      </c>
      <c r="G3492" s="5" t="s">
        <v>6400</v>
      </c>
      <c r="H3492" s="5" t="s">
        <v>6401</v>
      </c>
      <c r="I3492" s="24">
        <v>193.4</v>
      </c>
      <c r="J3492" s="24">
        <v>6.4</v>
      </c>
      <c r="K3492" s="24">
        <v>8.6999999999999993</v>
      </c>
      <c r="L3492" s="24">
        <v>12.1</v>
      </c>
      <c r="M3492" s="24">
        <v>0.2</v>
      </c>
      <c r="O3492" s="24">
        <v>0.1</v>
      </c>
      <c r="T3492" s="24">
        <v>145.80000000000001</v>
      </c>
      <c r="W3492" s="24">
        <v>20.100000000000001</v>
      </c>
      <c r="X3492" s="24">
        <f t="shared" si="130"/>
        <v>193.4</v>
      </c>
      <c r="Y3492" s="8">
        <f t="shared" si="131"/>
        <v>0</v>
      </c>
      <c r="Z3492" s="4"/>
    </row>
    <row r="3493" spans="1:26" ht="30" x14ac:dyDescent="0.25">
      <c r="A3493" s="34">
        <v>55</v>
      </c>
      <c r="B3493" s="31">
        <v>55</v>
      </c>
      <c r="C3493" s="4" t="s">
        <v>6402</v>
      </c>
      <c r="D3493" s="4" t="s">
        <v>6324</v>
      </c>
      <c r="E3493" s="4" t="s">
        <v>6306</v>
      </c>
      <c r="F3493" s="4" t="s">
        <v>4986</v>
      </c>
      <c r="G3493" s="5" t="s">
        <v>6400</v>
      </c>
      <c r="H3493" s="5" t="s">
        <v>6401</v>
      </c>
      <c r="I3493" s="24">
        <v>110</v>
      </c>
      <c r="J3493" s="24">
        <v>15</v>
      </c>
      <c r="L3493" s="24">
        <v>4</v>
      </c>
      <c r="M3493" s="24">
        <v>1</v>
      </c>
      <c r="O3493" s="24">
        <v>1</v>
      </c>
      <c r="P3493" s="24">
        <v>0.5</v>
      </c>
      <c r="Q3493" s="24">
        <v>88.5</v>
      </c>
      <c r="X3493" s="24">
        <f t="shared" si="130"/>
        <v>110</v>
      </c>
      <c r="Y3493" s="8">
        <f t="shared" si="131"/>
        <v>0</v>
      </c>
      <c r="Z3493" s="4"/>
    </row>
    <row r="3494" spans="1:26" x14ac:dyDescent="0.25">
      <c r="A3494" s="34">
        <v>49</v>
      </c>
      <c r="B3494" s="31">
        <v>49</v>
      </c>
      <c r="C3494" s="4" t="s">
        <v>6386</v>
      </c>
      <c r="D3494" s="4" t="s">
        <v>6370</v>
      </c>
      <c r="E3494" s="4" t="s">
        <v>6306</v>
      </c>
      <c r="F3494" s="4" t="s">
        <v>4986</v>
      </c>
      <c r="G3494" s="4" t="s">
        <v>6387</v>
      </c>
      <c r="H3494" s="4" t="s">
        <v>358</v>
      </c>
      <c r="I3494" s="24">
        <v>103</v>
      </c>
      <c r="Q3494" s="24">
        <v>60</v>
      </c>
      <c r="T3494" s="24">
        <v>31</v>
      </c>
      <c r="W3494" s="24">
        <v>12</v>
      </c>
      <c r="X3494" s="24">
        <f t="shared" si="130"/>
        <v>103</v>
      </c>
      <c r="Y3494" s="8">
        <f t="shared" si="131"/>
        <v>0</v>
      </c>
      <c r="Z3494" s="4"/>
    </row>
    <row r="3495" spans="1:26" x14ac:dyDescent="0.25">
      <c r="A3495" s="34">
        <v>57</v>
      </c>
      <c r="B3495" s="31">
        <v>57</v>
      </c>
      <c r="C3495" s="4" t="s">
        <v>6405</v>
      </c>
      <c r="D3495" s="4" t="s">
        <v>6384</v>
      </c>
      <c r="E3495" s="4" t="s">
        <v>6306</v>
      </c>
      <c r="F3495" s="4" t="s">
        <v>4986</v>
      </c>
      <c r="G3495" s="4" t="s">
        <v>6406</v>
      </c>
      <c r="H3495" s="4" t="s">
        <v>1501</v>
      </c>
      <c r="I3495" s="24">
        <v>67</v>
      </c>
      <c r="J3495" s="24">
        <v>11.9</v>
      </c>
      <c r="K3495" s="24">
        <v>0.6</v>
      </c>
      <c r="Q3495" s="24">
        <v>8</v>
      </c>
      <c r="T3495" s="24">
        <v>29.7</v>
      </c>
      <c r="W3495" s="24">
        <v>16.8</v>
      </c>
      <c r="X3495" s="24">
        <f t="shared" si="130"/>
        <v>67</v>
      </c>
      <c r="Y3495" s="8">
        <f t="shared" si="131"/>
        <v>0</v>
      </c>
      <c r="Z3495" s="4"/>
    </row>
    <row r="3496" spans="1:26" x14ac:dyDescent="0.25">
      <c r="A3496" s="34">
        <v>12</v>
      </c>
      <c r="B3496" s="31">
        <v>12</v>
      </c>
      <c r="C3496" s="4" t="s">
        <v>6326</v>
      </c>
      <c r="D3496" s="4" t="s">
        <v>2305</v>
      </c>
      <c r="E3496" s="4" t="s">
        <v>6306</v>
      </c>
      <c r="F3496" s="4" t="s">
        <v>4986</v>
      </c>
      <c r="G3496" s="4" t="s">
        <v>6327</v>
      </c>
      <c r="H3496" s="4" t="s">
        <v>6328</v>
      </c>
      <c r="I3496" s="24">
        <v>173.5</v>
      </c>
      <c r="J3496" s="24">
        <v>75.5</v>
      </c>
      <c r="K3496" s="24">
        <v>14.8</v>
      </c>
      <c r="M3496" s="24">
        <v>1.6</v>
      </c>
      <c r="O3496" s="24">
        <v>4.3</v>
      </c>
      <c r="P3496" s="24">
        <v>1.2</v>
      </c>
      <c r="Q3496" s="24">
        <v>4.0999999999999996</v>
      </c>
      <c r="R3496" s="24">
        <v>3</v>
      </c>
      <c r="S3496" s="24">
        <v>2.6</v>
      </c>
      <c r="T3496" s="24">
        <v>58.2</v>
      </c>
      <c r="W3496" s="24">
        <v>8.1999999999999993</v>
      </c>
      <c r="X3496" s="24">
        <f t="shared" si="130"/>
        <v>173.49999999999997</v>
      </c>
      <c r="Y3496" s="8">
        <f t="shared" si="131"/>
        <v>0</v>
      </c>
      <c r="Z3496" s="4"/>
    </row>
    <row r="3497" spans="1:26" x14ac:dyDescent="0.25">
      <c r="A3497" s="34">
        <v>40</v>
      </c>
      <c r="B3497" s="31">
        <v>40</v>
      </c>
      <c r="C3497" s="4" t="s">
        <v>6368</v>
      </c>
      <c r="D3497" s="4" t="s">
        <v>6321</v>
      </c>
      <c r="E3497" s="4" t="s">
        <v>6306</v>
      </c>
      <c r="F3497" s="4" t="s">
        <v>4986</v>
      </c>
      <c r="G3497" s="4" t="s">
        <v>6369</v>
      </c>
      <c r="H3497" s="4" t="s">
        <v>245</v>
      </c>
      <c r="I3497" s="24">
        <v>546.20000000000005</v>
      </c>
      <c r="J3497" s="24">
        <v>163.30000000000001</v>
      </c>
      <c r="K3497" s="24">
        <v>74.7</v>
      </c>
      <c r="M3497" s="24">
        <v>2</v>
      </c>
      <c r="N3497" s="24">
        <v>1</v>
      </c>
      <c r="O3497" s="24">
        <v>0.3</v>
      </c>
      <c r="Q3497" s="24">
        <v>1.4</v>
      </c>
      <c r="R3497" s="24">
        <v>2.9</v>
      </c>
      <c r="S3497" s="24">
        <v>0.4</v>
      </c>
      <c r="T3497" s="24">
        <v>297.89999999999998</v>
      </c>
      <c r="W3497" s="24">
        <v>2.2999999999999998</v>
      </c>
      <c r="X3497" s="24">
        <f t="shared" si="130"/>
        <v>546.19999999999993</v>
      </c>
      <c r="Y3497" s="8">
        <f t="shared" si="131"/>
        <v>0</v>
      </c>
      <c r="Z3497" s="4"/>
    </row>
    <row r="3498" spans="1:26" x14ac:dyDescent="0.25">
      <c r="A3498" s="34">
        <v>6</v>
      </c>
      <c r="B3498" s="31">
        <v>6</v>
      </c>
      <c r="C3498" s="4" t="s">
        <v>6318</v>
      </c>
      <c r="D3498" s="4" t="s">
        <v>6318</v>
      </c>
      <c r="E3498" s="4" t="s">
        <v>6306</v>
      </c>
      <c r="F3498" s="4" t="s">
        <v>4986</v>
      </c>
      <c r="G3498" s="4" t="s">
        <v>6142</v>
      </c>
      <c r="H3498" s="4" t="s">
        <v>358</v>
      </c>
      <c r="I3498" s="24">
        <v>593.79999999999995</v>
      </c>
      <c r="J3498" s="24">
        <v>199.9</v>
      </c>
      <c r="K3498" s="24">
        <v>47.5</v>
      </c>
      <c r="L3498" s="24">
        <v>1.1000000000000001</v>
      </c>
      <c r="M3498" s="24">
        <v>3</v>
      </c>
      <c r="N3498" s="24">
        <v>2</v>
      </c>
      <c r="O3498" s="24">
        <v>1.2</v>
      </c>
      <c r="P3498" s="24">
        <v>0.6</v>
      </c>
      <c r="Q3498" s="24">
        <v>10.8</v>
      </c>
      <c r="R3498" s="24">
        <v>5.4</v>
      </c>
      <c r="S3498" s="24">
        <v>15.3</v>
      </c>
      <c r="T3498" s="24">
        <v>295</v>
      </c>
      <c r="W3498" s="24">
        <v>12</v>
      </c>
      <c r="X3498" s="24">
        <f t="shared" si="130"/>
        <v>593.79999999999995</v>
      </c>
      <c r="Y3498" s="8">
        <f t="shared" si="131"/>
        <v>0</v>
      </c>
      <c r="Z3498" s="4"/>
    </row>
    <row r="3499" spans="1:26" x14ac:dyDescent="0.25">
      <c r="A3499" s="34">
        <v>45</v>
      </c>
      <c r="B3499" s="31">
        <v>45</v>
      </c>
      <c r="C3499" s="4" t="s">
        <v>6376</v>
      </c>
      <c r="D3499" s="4" t="s">
        <v>6321</v>
      </c>
      <c r="E3499" s="4" t="s">
        <v>6306</v>
      </c>
      <c r="F3499" s="4" t="s">
        <v>4986</v>
      </c>
      <c r="G3499" s="4" t="s">
        <v>6377</v>
      </c>
      <c r="H3499" s="4" t="s">
        <v>6378</v>
      </c>
      <c r="I3499" s="24">
        <v>202.3</v>
      </c>
      <c r="J3499" s="24">
        <v>158.1</v>
      </c>
      <c r="K3499" s="24">
        <v>29.6</v>
      </c>
      <c r="L3499" s="24">
        <v>1.6</v>
      </c>
      <c r="M3499" s="24">
        <v>2.5</v>
      </c>
      <c r="N3499" s="24">
        <v>2.9</v>
      </c>
      <c r="O3499" s="24">
        <v>3.2</v>
      </c>
      <c r="Q3499" s="24">
        <v>0.2</v>
      </c>
      <c r="R3499" s="24">
        <v>1</v>
      </c>
      <c r="S3499" s="24">
        <v>3.2</v>
      </c>
      <c r="X3499" s="24">
        <f t="shared" si="130"/>
        <v>202.29999999999995</v>
      </c>
      <c r="Y3499" s="8">
        <f t="shared" si="131"/>
        <v>0</v>
      </c>
      <c r="Z3499" s="4"/>
    </row>
    <row r="3500" spans="1:26" x14ac:dyDescent="0.25">
      <c r="A3500" s="34">
        <v>20</v>
      </c>
      <c r="B3500" s="31">
        <v>20</v>
      </c>
      <c r="C3500" s="4" t="s">
        <v>6340</v>
      </c>
      <c r="D3500" s="4" t="s">
        <v>6332</v>
      </c>
      <c r="E3500" s="4" t="s">
        <v>6306</v>
      </c>
      <c r="F3500" s="4" t="s">
        <v>4986</v>
      </c>
      <c r="G3500" s="4" t="s">
        <v>6341</v>
      </c>
      <c r="H3500" s="4"/>
      <c r="I3500" s="24">
        <v>184.5</v>
      </c>
      <c r="J3500" s="24">
        <v>167.3</v>
      </c>
      <c r="K3500" s="24">
        <v>9.6999999999999993</v>
      </c>
      <c r="N3500" s="24">
        <v>1</v>
      </c>
      <c r="O3500" s="24">
        <v>2</v>
      </c>
      <c r="R3500" s="24">
        <v>3.2</v>
      </c>
      <c r="S3500" s="24">
        <v>1.3</v>
      </c>
      <c r="X3500" s="24">
        <f t="shared" si="130"/>
        <v>184.5</v>
      </c>
      <c r="Y3500" s="8">
        <f t="shared" si="131"/>
        <v>0</v>
      </c>
      <c r="Z3500" s="4"/>
    </row>
    <row r="3501" spans="1:26" x14ac:dyDescent="0.25">
      <c r="A3501" s="34">
        <v>50</v>
      </c>
      <c r="B3501" s="31">
        <v>50</v>
      </c>
      <c r="C3501" s="4" t="s">
        <v>6388</v>
      </c>
      <c r="D3501" s="4" t="s">
        <v>5483</v>
      </c>
      <c r="E3501" s="4" t="s">
        <v>6306</v>
      </c>
      <c r="F3501" s="4" t="s">
        <v>4986</v>
      </c>
      <c r="G3501" s="4" t="s">
        <v>6389</v>
      </c>
      <c r="H3501" s="4" t="s">
        <v>6390</v>
      </c>
      <c r="I3501" s="24">
        <v>196.5</v>
      </c>
      <c r="J3501" s="24">
        <v>38</v>
      </c>
      <c r="K3501" s="24">
        <v>3</v>
      </c>
      <c r="L3501" s="24">
        <v>8</v>
      </c>
      <c r="O3501" s="24">
        <v>1.5</v>
      </c>
      <c r="Q3501" s="24">
        <v>139</v>
      </c>
      <c r="S3501" s="24">
        <v>7</v>
      </c>
      <c r="X3501" s="24">
        <f t="shared" si="130"/>
        <v>196.5</v>
      </c>
      <c r="Y3501" s="8">
        <f t="shared" si="131"/>
        <v>0</v>
      </c>
      <c r="Z3501" s="4"/>
    </row>
    <row r="3502" spans="1:26" x14ac:dyDescent="0.25">
      <c r="A3502" s="34">
        <v>11</v>
      </c>
      <c r="B3502" s="31">
        <v>11</v>
      </c>
      <c r="C3502" s="4" t="s">
        <v>6324</v>
      </c>
      <c r="D3502" s="4" t="s">
        <v>6324</v>
      </c>
      <c r="E3502" s="4" t="s">
        <v>6306</v>
      </c>
      <c r="F3502" s="4" t="s">
        <v>4986</v>
      </c>
      <c r="G3502" s="4" t="s">
        <v>6325</v>
      </c>
      <c r="H3502" s="4" t="s">
        <v>896</v>
      </c>
      <c r="I3502" s="24">
        <v>707.3</v>
      </c>
      <c r="J3502" s="24">
        <v>175.8</v>
      </c>
      <c r="K3502" s="24">
        <v>50.3</v>
      </c>
      <c r="M3502" s="24">
        <v>1.5</v>
      </c>
      <c r="O3502" s="24">
        <v>4.4000000000000004</v>
      </c>
      <c r="P3502" s="24">
        <v>0.1</v>
      </c>
      <c r="Q3502" s="24">
        <v>3.6</v>
      </c>
      <c r="R3502" s="24">
        <v>5.0999999999999996</v>
      </c>
      <c r="S3502" s="24">
        <v>7.8</v>
      </c>
      <c r="T3502" s="24">
        <v>435.8</v>
      </c>
      <c r="W3502" s="24">
        <v>22.9</v>
      </c>
      <c r="X3502" s="24">
        <f t="shared" si="130"/>
        <v>707.30000000000007</v>
      </c>
      <c r="Y3502" s="8">
        <f t="shared" si="131"/>
        <v>0</v>
      </c>
      <c r="Z3502" s="4"/>
    </row>
    <row r="3503" spans="1:26" ht="45" x14ac:dyDescent="0.25">
      <c r="A3503" s="34">
        <v>25</v>
      </c>
      <c r="B3503" s="31">
        <v>25</v>
      </c>
      <c r="C3503" s="4" t="s">
        <v>6346</v>
      </c>
      <c r="D3503" s="4" t="s">
        <v>6338</v>
      </c>
      <c r="E3503" s="4" t="s">
        <v>6306</v>
      </c>
      <c r="F3503" s="4" t="s">
        <v>4986</v>
      </c>
      <c r="G3503" s="4" t="s">
        <v>6347</v>
      </c>
      <c r="H3503" s="5" t="s">
        <v>6348</v>
      </c>
      <c r="I3503" s="24">
        <v>1856.5</v>
      </c>
      <c r="J3503" s="24">
        <v>299.39999999999998</v>
      </c>
      <c r="K3503" s="24">
        <v>74.7</v>
      </c>
      <c r="M3503" s="24">
        <v>3</v>
      </c>
      <c r="N3503" s="24">
        <v>2.5</v>
      </c>
      <c r="O3503" s="24">
        <v>9.1</v>
      </c>
      <c r="P3503" s="24">
        <v>23.2</v>
      </c>
      <c r="Q3503" s="24">
        <v>69.5</v>
      </c>
      <c r="R3503" s="24">
        <v>31</v>
      </c>
      <c r="S3503" s="24">
        <v>35.200000000000003</v>
      </c>
      <c r="T3503" s="24">
        <v>1224.3</v>
      </c>
      <c r="W3503" s="24">
        <v>84.6</v>
      </c>
      <c r="X3503" s="24">
        <f t="shared" si="130"/>
        <v>1856.5</v>
      </c>
      <c r="Y3503" s="8">
        <f t="shared" si="131"/>
        <v>0</v>
      </c>
      <c r="Z3503" s="4"/>
    </row>
    <row r="3504" spans="1:26" x14ac:dyDescent="0.25">
      <c r="A3504" s="34">
        <v>22</v>
      </c>
      <c r="B3504" s="31">
        <v>22</v>
      </c>
      <c r="C3504" s="4" t="s">
        <v>1583</v>
      </c>
      <c r="D3504" s="4" t="s">
        <v>6344</v>
      </c>
      <c r="E3504" s="4" t="s">
        <v>6306</v>
      </c>
      <c r="F3504" s="4" t="s">
        <v>4986</v>
      </c>
      <c r="G3504" s="4" t="s">
        <v>5146</v>
      </c>
      <c r="H3504" s="4" t="s">
        <v>237</v>
      </c>
      <c r="I3504" s="24">
        <v>400.5</v>
      </c>
      <c r="J3504" s="24">
        <v>243.8</v>
      </c>
      <c r="K3504" s="24">
        <v>9.6999999999999993</v>
      </c>
      <c r="M3504" s="24">
        <v>2</v>
      </c>
      <c r="N3504" s="24">
        <v>6</v>
      </c>
      <c r="O3504" s="24">
        <v>5</v>
      </c>
      <c r="P3504" s="24">
        <v>0.8</v>
      </c>
      <c r="Q3504" s="24">
        <v>19.3</v>
      </c>
      <c r="R3504" s="24">
        <v>6</v>
      </c>
      <c r="S3504" s="24">
        <v>3.2</v>
      </c>
      <c r="T3504" s="24">
        <v>99.5</v>
      </c>
      <c r="W3504" s="24">
        <v>5.2</v>
      </c>
      <c r="X3504" s="24">
        <f t="shared" si="130"/>
        <v>400.5</v>
      </c>
      <c r="Y3504" s="8">
        <f t="shared" si="131"/>
        <v>0</v>
      </c>
      <c r="Z3504" s="4"/>
    </row>
    <row r="3505" spans="1:26" x14ac:dyDescent="0.25">
      <c r="A3505" s="34">
        <v>42</v>
      </c>
      <c r="B3505" s="31">
        <v>42</v>
      </c>
      <c r="C3505" s="4" t="s">
        <v>6371</v>
      </c>
      <c r="D3505" s="4" t="s">
        <v>6318</v>
      </c>
      <c r="E3505" s="4" t="s">
        <v>6306</v>
      </c>
      <c r="F3505" s="4" t="s">
        <v>4986</v>
      </c>
      <c r="G3505" s="4" t="s">
        <v>15297</v>
      </c>
      <c r="H3505" s="4"/>
      <c r="I3505" s="24">
        <v>500.8</v>
      </c>
      <c r="J3505" s="24">
        <v>332.7</v>
      </c>
      <c r="K3505" s="24">
        <v>25</v>
      </c>
      <c r="O3505" s="24">
        <v>1.5</v>
      </c>
      <c r="P3505" s="24">
        <v>0.6</v>
      </c>
      <c r="Q3505" s="24">
        <v>46</v>
      </c>
      <c r="R3505" s="24">
        <v>7</v>
      </c>
      <c r="S3505" s="24">
        <v>2.8</v>
      </c>
      <c r="T3505" s="24">
        <v>85.2</v>
      </c>
      <c r="X3505" s="24">
        <f t="shared" si="130"/>
        <v>500.8</v>
      </c>
      <c r="Y3505" s="8">
        <f t="shared" si="131"/>
        <v>0</v>
      </c>
      <c r="Z3505" s="4"/>
    </row>
    <row r="3506" spans="1:26" x14ac:dyDescent="0.25">
      <c r="A3506" s="34">
        <v>34</v>
      </c>
      <c r="B3506" s="31">
        <v>34</v>
      </c>
      <c r="C3506" s="4" t="s">
        <v>6361</v>
      </c>
      <c r="D3506" s="4" t="s">
        <v>6338</v>
      </c>
      <c r="E3506" s="4" t="s">
        <v>6306</v>
      </c>
      <c r="F3506" s="4" t="s">
        <v>4986</v>
      </c>
      <c r="G3506" s="4" t="s">
        <v>15298</v>
      </c>
      <c r="H3506" s="4"/>
      <c r="I3506" s="24">
        <v>249.9</v>
      </c>
      <c r="J3506" s="24">
        <v>228</v>
      </c>
      <c r="K3506" s="24">
        <v>1.5</v>
      </c>
      <c r="L3506" s="24">
        <v>6.4</v>
      </c>
      <c r="M3506" s="24">
        <v>2</v>
      </c>
      <c r="N3506" s="24">
        <v>1</v>
      </c>
      <c r="O3506" s="24">
        <v>4.5</v>
      </c>
      <c r="P3506" s="24">
        <v>0.6</v>
      </c>
      <c r="R3506" s="24">
        <v>4.9000000000000004</v>
      </c>
      <c r="S3506" s="24">
        <v>1</v>
      </c>
      <c r="X3506" s="24">
        <f t="shared" si="130"/>
        <v>249.9</v>
      </c>
      <c r="Y3506" s="8">
        <f t="shared" si="131"/>
        <v>0</v>
      </c>
      <c r="Z3506" s="4"/>
    </row>
    <row r="3507" spans="1:26" x14ac:dyDescent="0.25">
      <c r="A3507" s="34">
        <v>56</v>
      </c>
      <c r="B3507" s="31">
        <v>56</v>
      </c>
      <c r="C3507" s="4" t="s">
        <v>6403</v>
      </c>
      <c r="D3507" s="4" t="s">
        <v>6384</v>
      </c>
      <c r="E3507" s="4" t="s">
        <v>6306</v>
      </c>
      <c r="F3507" s="4" t="s">
        <v>4986</v>
      </c>
      <c r="G3507" s="4" t="s">
        <v>6404</v>
      </c>
      <c r="H3507" s="4" t="s">
        <v>39</v>
      </c>
      <c r="I3507" s="24">
        <v>59.3</v>
      </c>
      <c r="J3507" s="24">
        <v>33.4</v>
      </c>
      <c r="K3507" s="24">
        <v>8</v>
      </c>
      <c r="L3507" s="24">
        <v>7.8</v>
      </c>
      <c r="M3507" s="24">
        <v>0.1</v>
      </c>
      <c r="N3507" s="24">
        <v>1</v>
      </c>
      <c r="O3507" s="24">
        <v>1.5</v>
      </c>
      <c r="Q3507" s="24">
        <v>7.5</v>
      </c>
      <c r="X3507" s="24">
        <f t="shared" si="130"/>
        <v>59.3</v>
      </c>
      <c r="Y3507" s="8">
        <f t="shared" si="131"/>
        <v>0</v>
      </c>
      <c r="Z3507" s="4"/>
    </row>
    <row r="3508" spans="1:26" x14ac:dyDescent="0.25">
      <c r="A3508" s="34">
        <v>19</v>
      </c>
      <c r="B3508" s="31">
        <v>19</v>
      </c>
      <c r="C3508" s="4" t="s">
        <v>6338</v>
      </c>
      <c r="D3508" s="4" t="s">
        <v>6338</v>
      </c>
      <c r="E3508" s="4" t="s">
        <v>6306</v>
      </c>
      <c r="F3508" s="4" t="s">
        <v>4986</v>
      </c>
      <c r="G3508" s="4" t="s">
        <v>6339</v>
      </c>
      <c r="H3508" s="4"/>
      <c r="I3508" s="24">
        <v>687.6</v>
      </c>
      <c r="J3508" s="24">
        <v>166.4</v>
      </c>
      <c r="K3508" s="24">
        <v>52.2</v>
      </c>
      <c r="L3508" s="24">
        <v>17.100000000000001</v>
      </c>
      <c r="M3508" s="24">
        <v>2.5</v>
      </c>
      <c r="N3508" s="24">
        <v>1.1000000000000001</v>
      </c>
      <c r="O3508" s="24">
        <v>4</v>
      </c>
      <c r="P3508" s="24">
        <v>0.5</v>
      </c>
      <c r="Q3508" s="24">
        <v>33.700000000000003</v>
      </c>
      <c r="R3508" s="24">
        <v>6.9</v>
      </c>
      <c r="S3508" s="24">
        <v>1.4</v>
      </c>
      <c r="T3508" s="24">
        <v>258.3</v>
      </c>
      <c r="W3508" s="24">
        <v>143.5</v>
      </c>
      <c r="X3508" s="24">
        <f t="shared" si="130"/>
        <v>687.59999999999991</v>
      </c>
      <c r="Y3508" s="8">
        <f t="shared" si="131"/>
        <v>0</v>
      </c>
      <c r="Z3508" s="4"/>
    </row>
    <row r="3509" spans="1:26" x14ac:dyDescent="0.25">
      <c r="A3509" s="34">
        <v>29</v>
      </c>
      <c r="B3509" s="31">
        <v>29</v>
      </c>
      <c r="C3509" s="4" t="s">
        <v>6355</v>
      </c>
      <c r="D3509" s="4" t="s">
        <v>6355</v>
      </c>
      <c r="E3509" s="4" t="s">
        <v>6306</v>
      </c>
      <c r="F3509" s="4" t="s">
        <v>4986</v>
      </c>
      <c r="G3509" s="4" t="s">
        <v>6356</v>
      </c>
      <c r="H3509" s="4" t="s">
        <v>2848</v>
      </c>
      <c r="I3509" s="24">
        <v>232</v>
      </c>
      <c r="J3509" s="24">
        <v>187.5</v>
      </c>
      <c r="K3509" s="24">
        <v>15.9</v>
      </c>
      <c r="L3509" s="24">
        <v>1</v>
      </c>
      <c r="M3509" s="24">
        <v>6</v>
      </c>
      <c r="O3509" s="24">
        <v>6.3</v>
      </c>
      <c r="Q3509" s="24">
        <v>9.5</v>
      </c>
      <c r="R3509" s="24">
        <v>3.5</v>
      </c>
      <c r="S3509" s="24">
        <v>2.2999999999999998</v>
      </c>
      <c r="X3509" s="24">
        <f t="shared" si="130"/>
        <v>232.00000000000003</v>
      </c>
      <c r="Y3509" s="8">
        <f t="shared" si="131"/>
        <v>0</v>
      </c>
      <c r="Z3509" s="4"/>
    </row>
    <row r="3510" spans="1:26" x14ac:dyDescent="0.25">
      <c r="A3510" s="34">
        <v>47</v>
      </c>
      <c r="B3510" s="31">
        <v>47</v>
      </c>
      <c r="C3510" s="4" t="s">
        <v>6381</v>
      </c>
      <c r="D3510" s="4" t="s">
        <v>6355</v>
      </c>
      <c r="E3510" s="4" t="s">
        <v>6306</v>
      </c>
      <c r="F3510" s="4" t="s">
        <v>4986</v>
      </c>
      <c r="G3510" s="4" t="s">
        <v>6382</v>
      </c>
      <c r="H3510" s="4" t="s">
        <v>6383</v>
      </c>
      <c r="I3510" s="24">
        <v>55.3</v>
      </c>
      <c r="J3510" s="24">
        <v>48.3</v>
      </c>
      <c r="K3510" s="24">
        <v>2</v>
      </c>
      <c r="L3510" s="24">
        <v>2</v>
      </c>
      <c r="M3510" s="24">
        <v>2.5</v>
      </c>
      <c r="O3510" s="24">
        <v>0.5</v>
      </c>
      <c r="X3510" s="24">
        <f t="shared" ref="X3510:X3547" si="132">SUM(J3510:W3510)</f>
        <v>55.3</v>
      </c>
      <c r="Y3510" s="8">
        <f t="shared" ref="Y3510:Y3573" si="133">I3510-X3510</f>
        <v>0</v>
      </c>
      <c r="Z3510" s="4"/>
    </row>
    <row r="3511" spans="1:26" x14ac:dyDescent="0.25">
      <c r="A3511" s="34">
        <v>17</v>
      </c>
      <c r="B3511" s="31">
        <v>17</v>
      </c>
      <c r="C3511" s="4" t="s">
        <v>6335</v>
      </c>
      <c r="D3511" s="4" t="s">
        <v>6336</v>
      </c>
      <c r="E3511" s="4" t="s">
        <v>6306</v>
      </c>
      <c r="F3511" s="4" t="s">
        <v>4986</v>
      </c>
      <c r="G3511" s="4" t="s">
        <v>6337</v>
      </c>
      <c r="H3511" s="4" t="s">
        <v>230</v>
      </c>
      <c r="I3511" s="24">
        <v>235.9</v>
      </c>
      <c r="J3511" s="24">
        <v>174.5</v>
      </c>
      <c r="K3511" s="24">
        <v>46.3</v>
      </c>
      <c r="M3511" s="24">
        <v>3.8</v>
      </c>
      <c r="O3511" s="24">
        <v>0.2</v>
      </c>
      <c r="P3511" s="24">
        <v>5.7</v>
      </c>
      <c r="R3511" s="24">
        <v>5.2</v>
      </c>
      <c r="S3511" s="24">
        <v>0.2</v>
      </c>
      <c r="X3511" s="24">
        <f t="shared" si="132"/>
        <v>235.89999999999998</v>
      </c>
      <c r="Y3511" s="8">
        <f t="shared" si="133"/>
        <v>0</v>
      </c>
      <c r="Z3511" s="4"/>
    </row>
    <row r="3512" spans="1:26" x14ac:dyDescent="0.25">
      <c r="A3512" s="34">
        <v>18</v>
      </c>
      <c r="B3512" s="31">
        <v>18</v>
      </c>
      <c r="C3512" s="4" t="s">
        <v>6336</v>
      </c>
      <c r="D3512" s="4" t="s">
        <v>6336</v>
      </c>
      <c r="E3512" s="4" t="s">
        <v>6306</v>
      </c>
      <c r="F3512" s="4" t="s">
        <v>4986</v>
      </c>
      <c r="G3512" s="4" t="s">
        <v>6337</v>
      </c>
      <c r="H3512" s="4" t="s">
        <v>602</v>
      </c>
      <c r="I3512" s="24">
        <v>1423.7</v>
      </c>
      <c r="J3512" s="24">
        <v>261.3</v>
      </c>
      <c r="K3512" s="24">
        <v>108.9</v>
      </c>
      <c r="M3512" s="24">
        <v>2.5</v>
      </c>
      <c r="N3512" s="24">
        <v>4.5</v>
      </c>
      <c r="O3512" s="24">
        <v>5.7</v>
      </c>
      <c r="P3512" s="24">
        <v>1</v>
      </c>
      <c r="Q3512" s="24">
        <v>40.799999999999997</v>
      </c>
      <c r="R3512" s="24">
        <v>15</v>
      </c>
      <c r="S3512" s="24">
        <v>17.399999999999999</v>
      </c>
      <c r="T3512" s="24">
        <v>920</v>
      </c>
      <c r="W3512" s="24">
        <v>46.6</v>
      </c>
      <c r="X3512" s="24">
        <f t="shared" si="132"/>
        <v>1423.6999999999998</v>
      </c>
      <c r="Y3512" s="8">
        <f t="shared" si="133"/>
        <v>0</v>
      </c>
      <c r="Z3512" s="4"/>
    </row>
    <row r="3513" spans="1:26" x14ac:dyDescent="0.25">
      <c r="A3513" s="34">
        <v>5</v>
      </c>
      <c r="B3513" s="31">
        <v>5</v>
      </c>
      <c r="C3513" s="4" t="s">
        <v>6315</v>
      </c>
      <c r="D3513" s="4" t="s">
        <v>6316</v>
      </c>
      <c r="E3513" s="4" t="s">
        <v>6306</v>
      </c>
      <c r="F3513" s="4" t="s">
        <v>4986</v>
      </c>
      <c r="G3513" s="4" t="s">
        <v>6317</v>
      </c>
      <c r="H3513" s="8" t="s">
        <v>4792</v>
      </c>
      <c r="I3513" s="24">
        <v>142.1</v>
      </c>
      <c r="J3513" s="24">
        <v>134.19999999999999</v>
      </c>
      <c r="M3513" s="24">
        <v>2</v>
      </c>
      <c r="N3513" s="24">
        <v>1</v>
      </c>
      <c r="O3513" s="24">
        <v>3.5</v>
      </c>
      <c r="Q3513" s="24">
        <v>0.5</v>
      </c>
      <c r="R3513" s="24">
        <v>0.9</v>
      </c>
      <c r="X3513" s="24">
        <f t="shared" si="132"/>
        <v>142.1</v>
      </c>
      <c r="Y3513" s="8">
        <f t="shared" si="133"/>
        <v>0</v>
      </c>
      <c r="Z3513" s="4"/>
    </row>
    <row r="3514" spans="1:26" x14ac:dyDescent="0.25">
      <c r="A3514" s="34">
        <v>10</v>
      </c>
      <c r="B3514" s="31">
        <v>10</v>
      </c>
      <c r="C3514" s="4" t="s">
        <v>6323</v>
      </c>
      <c r="D3514" s="4" t="s">
        <v>86</v>
      </c>
      <c r="E3514" s="4" t="s">
        <v>6306</v>
      </c>
      <c r="F3514" s="4" t="s">
        <v>4986</v>
      </c>
      <c r="G3514" s="4" t="s">
        <v>15460</v>
      </c>
      <c r="H3514" s="4" t="s">
        <v>494</v>
      </c>
      <c r="I3514" s="24">
        <v>97</v>
      </c>
      <c r="J3514" s="24">
        <v>81.900000000000006</v>
      </c>
      <c r="K3514" s="24">
        <v>6.9</v>
      </c>
      <c r="L3514" s="24">
        <v>0.5</v>
      </c>
      <c r="M3514" s="24">
        <v>1</v>
      </c>
      <c r="N3514" s="24">
        <v>3</v>
      </c>
      <c r="O3514" s="24">
        <v>1.3</v>
      </c>
      <c r="P3514" s="24">
        <v>0.6</v>
      </c>
      <c r="Q3514" s="24">
        <v>1.1000000000000001</v>
      </c>
      <c r="R3514" s="24">
        <v>0.7</v>
      </c>
      <c r="X3514" s="24">
        <f t="shared" si="132"/>
        <v>97</v>
      </c>
      <c r="Y3514" s="8">
        <f t="shared" si="133"/>
        <v>0</v>
      </c>
      <c r="Z3514" s="4"/>
    </row>
    <row r="3515" spans="1:26" x14ac:dyDescent="0.25">
      <c r="A3515" s="34">
        <v>26</v>
      </c>
      <c r="B3515" s="31">
        <v>26</v>
      </c>
      <c r="C3515" s="4" t="s">
        <v>6349</v>
      </c>
      <c r="D3515" s="4" t="s">
        <v>5403</v>
      </c>
      <c r="E3515" s="4" t="s">
        <v>6306</v>
      </c>
      <c r="F3515" s="4" t="s">
        <v>4986</v>
      </c>
      <c r="G3515" s="4" t="s">
        <v>6113</v>
      </c>
      <c r="H3515" s="4" t="s">
        <v>213</v>
      </c>
      <c r="I3515" s="24">
        <v>220.4</v>
      </c>
      <c r="J3515" s="24">
        <v>172.4</v>
      </c>
      <c r="K3515" s="24">
        <v>26.7</v>
      </c>
      <c r="M3515" s="24">
        <v>5.6</v>
      </c>
      <c r="O3515" s="24">
        <v>8.6999999999999993</v>
      </c>
      <c r="P3515" s="24">
        <v>1.9</v>
      </c>
      <c r="R3515" s="24">
        <v>2.7</v>
      </c>
      <c r="S3515" s="24">
        <v>2.4</v>
      </c>
      <c r="X3515" s="24">
        <f t="shared" si="132"/>
        <v>220.39999999999998</v>
      </c>
      <c r="Y3515" s="8">
        <f t="shared" si="133"/>
        <v>0</v>
      </c>
      <c r="Z3515" s="4"/>
    </row>
    <row r="3516" spans="1:26" x14ac:dyDescent="0.25">
      <c r="A3516" s="34">
        <v>43</v>
      </c>
      <c r="B3516" s="31">
        <v>43</v>
      </c>
      <c r="C3516" s="4" t="s">
        <v>4304</v>
      </c>
      <c r="D3516" s="4" t="s">
        <v>4304</v>
      </c>
      <c r="E3516" s="4" t="s">
        <v>6306</v>
      </c>
      <c r="F3516" s="4" t="s">
        <v>4986</v>
      </c>
      <c r="G3516" s="4" t="s">
        <v>6372</v>
      </c>
      <c r="H3516" s="4" t="s">
        <v>245</v>
      </c>
      <c r="I3516" s="24">
        <v>164.6</v>
      </c>
      <c r="J3516" s="24">
        <v>34</v>
      </c>
      <c r="K3516" s="24">
        <v>7.8</v>
      </c>
      <c r="L3516" s="24">
        <v>10.5</v>
      </c>
      <c r="M3516" s="24">
        <v>1</v>
      </c>
      <c r="N3516" s="24">
        <v>3</v>
      </c>
      <c r="O3516" s="24">
        <v>6.1</v>
      </c>
      <c r="Q3516" s="24">
        <v>4.5999999999999996</v>
      </c>
      <c r="R3516" s="24">
        <v>0.5</v>
      </c>
      <c r="S3516" s="24">
        <v>0.1</v>
      </c>
      <c r="T3516" s="24">
        <v>93.9</v>
      </c>
      <c r="W3516" s="24">
        <v>3.1</v>
      </c>
      <c r="X3516" s="24">
        <f t="shared" si="132"/>
        <v>164.6</v>
      </c>
      <c r="Y3516" s="8">
        <f t="shared" si="133"/>
        <v>0</v>
      </c>
      <c r="Z3516" s="4"/>
    </row>
    <row r="3517" spans="1:26" x14ac:dyDescent="0.25">
      <c r="A3517" s="34">
        <v>28</v>
      </c>
      <c r="B3517" s="31">
        <v>28</v>
      </c>
      <c r="C3517" s="4" t="s">
        <v>6353</v>
      </c>
      <c r="D3517" s="4" t="s">
        <v>5403</v>
      </c>
      <c r="E3517" s="4" t="s">
        <v>6306</v>
      </c>
      <c r="F3517" s="4" t="s">
        <v>4986</v>
      </c>
      <c r="G3517" s="4" t="s">
        <v>6354</v>
      </c>
      <c r="H3517" s="4" t="s">
        <v>2140</v>
      </c>
      <c r="I3517" s="24">
        <v>308.5</v>
      </c>
      <c r="J3517" s="24">
        <v>159.9</v>
      </c>
      <c r="K3517" s="24">
        <v>21.8</v>
      </c>
      <c r="M3517" s="24">
        <v>2.5</v>
      </c>
      <c r="O3517" s="24">
        <v>6.2</v>
      </c>
      <c r="Q3517" s="24">
        <v>9.1999999999999993</v>
      </c>
      <c r="R3517" s="24">
        <v>3.4</v>
      </c>
      <c r="S3517" s="24">
        <v>1.5</v>
      </c>
      <c r="T3517" s="24">
        <v>104</v>
      </c>
      <c r="X3517" s="24">
        <f t="shared" si="132"/>
        <v>308.5</v>
      </c>
      <c r="Y3517" s="8">
        <f t="shared" si="133"/>
        <v>0</v>
      </c>
      <c r="Z3517" s="4"/>
    </row>
    <row r="3518" spans="1:26" x14ac:dyDescent="0.25">
      <c r="A3518" s="34">
        <v>32</v>
      </c>
      <c r="B3518" s="31">
        <v>32</v>
      </c>
      <c r="C3518" s="4" t="s">
        <v>6359</v>
      </c>
      <c r="D3518" s="4" t="s">
        <v>5403</v>
      </c>
      <c r="E3518" s="4" t="s">
        <v>6306</v>
      </c>
      <c r="F3518" s="4" t="s">
        <v>4986</v>
      </c>
      <c r="G3518" s="4" t="s">
        <v>6354</v>
      </c>
      <c r="H3518" s="4" t="s">
        <v>39</v>
      </c>
      <c r="I3518" s="24">
        <v>328.2</v>
      </c>
      <c r="J3518" s="24">
        <v>134.5</v>
      </c>
      <c r="K3518" s="24">
        <v>10.7</v>
      </c>
      <c r="N3518" s="24">
        <v>3.5</v>
      </c>
      <c r="O3518" s="24">
        <v>3</v>
      </c>
      <c r="P3518" s="24">
        <v>0.5</v>
      </c>
      <c r="Q3518" s="24">
        <v>0.5</v>
      </c>
      <c r="R3518" s="24">
        <v>1</v>
      </c>
      <c r="S3518" s="24">
        <v>1.3</v>
      </c>
      <c r="T3518" s="24">
        <v>173.2</v>
      </c>
      <c r="X3518" s="24">
        <f t="shared" si="132"/>
        <v>328.2</v>
      </c>
      <c r="Y3518" s="8">
        <f t="shared" si="133"/>
        <v>0</v>
      </c>
      <c r="Z3518" s="4"/>
    </row>
    <row r="3519" spans="1:26" x14ac:dyDescent="0.25">
      <c r="A3519" s="34">
        <v>35</v>
      </c>
      <c r="B3519" s="31">
        <v>35</v>
      </c>
      <c r="C3519" s="4" t="s">
        <v>5946</v>
      </c>
      <c r="D3519" s="4" t="s">
        <v>6338</v>
      </c>
      <c r="E3519" s="4" t="s">
        <v>6306</v>
      </c>
      <c r="F3519" s="4" t="s">
        <v>4986</v>
      </c>
      <c r="G3519" s="4" t="s">
        <v>6354</v>
      </c>
      <c r="H3519" s="4" t="s">
        <v>328</v>
      </c>
      <c r="I3519" s="24">
        <v>672.7</v>
      </c>
      <c r="J3519" s="24">
        <v>367.2</v>
      </c>
      <c r="K3519" s="24">
        <v>14</v>
      </c>
      <c r="O3519" s="24">
        <v>6</v>
      </c>
      <c r="R3519" s="24">
        <v>8.3000000000000007</v>
      </c>
      <c r="S3519" s="24">
        <v>9.1</v>
      </c>
      <c r="T3519" s="24">
        <v>262.5</v>
      </c>
      <c r="W3519" s="24">
        <v>5.6</v>
      </c>
      <c r="X3519" s="24">
        <f t="shared" si="132"/>
        <v>672.7</v>
      </c>
      <c r="Y3519" s="8">
        <f t="shared" si="133"/>
        <v>0</v>
      </c>
      <c r="Z3519" s="4"/>
    </row>
    <row r="3520" spans="1:26" x14ac:dyDescent="0.25">
      <c r="A3520" s="34">
        <v>30</v>
      </c>
      <c r="B3520" s="31">
        <v>30</v>
      </c>
      <c r="C3520" s="4" t="s">
        <v>6357</v>
      </c>
      <c r="D3520" s="4" t="s">
        <v>6357</v>
      </c>
      <c r="E3520" s="4" t="s">
        <v>6306</v>
      </c>
      <c r="F3520" s="4" t="s">
        <v>4986</v>
      </c>
      <c r="G3520" s="4" t="s">
        <v>6148</v>
      </c>
      <c r="H3520" s="4" t="s">
        <v>245</v>
      </c>
      <c r="I3520" s="24">
        <v>857.9</v>
      </c>
      <c r="J3520" s="24">
        <v>256.89999999999998</v>
      </c>
      <c r="L3520" s="24">
        <v>26.2</v>
      </c>
      <c r="N3520" s="24">
        <v>7</v>
      </c>
      <c r="O3520" s="24">
        <v>4.2</v>
      </c>
      <c r="P3520" s="24">
        <v>1</v>
      </c>
      <c r="Q3520" s="24">
        <v>1.5</v>
      </c>
      <c r="R3520" s="24">
        <v>2.2000000000000002</v>
      </c>
      <c r="S3520" s="24">
        <v>5.3</v>
      </c>
      <c r="T3520" s="24">
        <v>555.6</v>
      </c>
      <c r="X3520" s="24">
        <f t="shared" si="132"/>
        <v>859.9</v>
      </c>
      <c r="Y3520" s="8">
        <f t="shared" si="133"/>
        <v>-2</v>
      </c>
      <c r="Z3520" s="4"/>
    </row>
    <row r="3521" spans="1:26" x14ac:dyDescent="0.25">
      <c r="A3521" s="34">
        <v>27</v>
      </c>
      <c r="B3521" s="31">
        <v>27</v>
      </c>
      <c r="C3521" s="4" t="s">
        <v>6350</v>
      </c>
      <c r="D3521" s="4" t="s">
        <v>6338</v>
      </c>
      <c r="E3521" s="4" t="s">
        <v>6306</v>
      </c>
      <c r="F3521" s="4" t="s">
        <v>4986</v>
      </c>
      <c r="G3521" s="4" t="s">
        <v>6351</v>
      </c>
      <c r="H3521" s="4" t="s">
        <v>6352</v>
      </c>
      <c r="I3521" s="24">
        <v>77.099999999999994</v>
      </c>
      <c r="J3521" s="24">
        <v>38.299999999999997</v>
      </c>
      <c r="M3521" s="24">
        <v>1</v>
      </c>
      <c r="O3521" s="24">
        <v>2</v>
      </c>
      <c r="Q3521" s="24">
        <v>34</v>
      </c>
      <c r="R3521" s="24">
        <v>1.8</v>
      </c>
      <c r="X3521" s="24">
        <f t="shared" si="132"/>
        <v>77.099999999999994</v>
      </c>
      <c r="Y3521" s="8">
        <f t="shared" si="133"/>
        <v>0</v>
      </c>
      <c r="Z3521" s="4"/>
    </row>
    <row r="3522" spans="1:26" x14ac:dyDescent="0.25">
      <c r="A3522" s="34">
        <v>9</v>
      </c>
      <c r="B3522" s="31">
        <v>9</v>
      </c>
      <c r="C3522" s="4" t="s">
        <v>6321</v>
      </c>
      <c r="D3522" s="4" t="s">
        <v>6321</v>
      </c>
      <c r="E3522" s="4" t="s">
        <v>6306</v>
      </c>
      <c r="F3522" s="4" t="s">
        <v>4986</v>
      </c>
      <c r="G3522" s="4" t="s">
        <v>6322</v>
      </c>
      <c r="H3522" s="4" t="s">
        <v>321</v>
      </c>
      <c r="I3522" s="24">
        <v>205.9</v>
      </c>
      <c r="J3522" s="24">
        <v>179.2</v>
      </c>
      <c r="K3522" s="24">
        <v>14.1</v>
      </c>
      <c r="N3522" s="24">
        <v>2.1</v>
      </c>
      <c r="O3522" s="24">
        <v>3</v>
      </c>
      <c r="P3522" s="24">
        <v>0.4</v>
      </c>
      <c r="Q3522" s="24">
        <v>0.4</v>
      </c>
      <c r="R3522" s="24">
        <v>5.3</v>
      </c>
      <c r="S3522" s="24">
        <v>1.4</v>
      </c>
      <c r="X3522" s="24">
        <f t="shared" si="132"/>
        <v>205.9</v>
      </c>
      <c r="Y3522" s="8">
        <f t="shared" si="133"/>
        <v>0</v>
      </c>
      <c r="Z3522" s="4"/>
    </row>
    <row r="3523" spans="1:26" x14ac:dyDescent="0.25">
      <c r="A3523" s="34">
        <v>21</v>
      </c>
      <c r="B3523" s="31">
        <v>21</v>
      </c>
      <c r="C3523" s="4" t="s">
        <v>6342</v>
      </c>
      <c r="D3523" s="4" t="s">
        <v>6332</v>
      </c>
      <c r="E3523" s="4" t="s">
        <v>6306</v>
      </c>
      <c r="F3523" s="4" t="s">
        <v>4986</v>
      </c>
      <c r="G3523" s="4" t="s">
        <v>6343</v>
      </c>
      <c r="H3523" s="4" t="s">
        <v>960</v>
      </c>
      <c r="I3523" s="24">
        <v>137.9</v>
      </c>
      <c r="J3523" s="24">
        <v>129.5</v>
      </c>
      <c r="M3523" s="24">
        <v>3.5</v>
      </c>
      <c r="O3523" s="24">
        <v>2.5</v>
      </c>
      <c r="R3523" s="24">
        <v>1.4</v>
      </c>
      <c r="S3523" s="24">
        <v>1</v>
      </c>
      <c r="X3523" s="24">
        <f t="shared" si="132"/>
        <v>137.9</v>
      </c>
      <c r="Y3523" s="8">
        <f t="shared" si="133"/>
        <v>0</v>
      </c>
      <c r="Z3523" s="4"/>
    </row>
    <row r="3524" spans="1:26" x14ac:dyDescent="0.25">
      <c r="A3524" s="34">
        <v>2</v>
      </c>
      <c r="B3524" s="31">
        <v>2</v>
      </c>
      <c r="C3524" s="4" t="s">
        <v>1950</v>
      </c>
      <c r="D3524" s="4" t="s">
        <v>6308</v>
      </c>
      <c r="E3524" s="4" t="s">
        <v>6306</v>
      </c>
      <c r="F3524" s="4" t="s">
        <v>4986</v>
      </c>
      <c r="G3524" s="4" t="s">
        <v>6309</v>
      </c>
      <c r="H3524" s="4" t="s">
        <v>992</v>
      </c>
      <c r="I3524" s="24">
        <v>899.5</v>
      </c>
      <c r="J3524" s="24">
        <v>107.6</v>
      </c>
      <c r="K3524" s="24">
        <v>20.100000000000001</v>
      </c>
      <c r="L3524" s="24">
        <v>6</v>
      </c>
      <c r="M3524" s="24">
        <v>8</v>
      </c>
      <c r="N3524" s="24">
        <v>1.4</v>
      </c>
      <c r="O3524" s="24">
        <v>4.8</v>
      </c>
      <c r="P3524" s="24">
        <v>25.6</v>
      </c>
      <c r="Q3524" s="24">
        <v>2.5</v>
      </c>
      <c r="R3524" s="24">
        <v>6.7</v>
      </c>
      <c r="S3524" s="24">
        <v>23.5</v>
      </c>
      <c r="T3524" s="24">
        <v>693.3</v>
      </c>
      <c r="X3524" s="24">
        <f t="shared" si="132"/>
        <v>899.5</v>
      </c>
      <c r="Y3524" s="8">
        <f t="shared" si="133"/>
        <v>0</v>
      </c>
      <c r="Z3524" s="4"/>
    </row>
    <row r="3525" spans="1:26" x14ac:dyDescent="0.25">
      <c r="A3525" s="34">
        <v>41</v>
      </c>
      <c r="B3525" s="31">
        <v>41</v>
      </c>
      <c r="C3525" s="4" t="s">
        <v>6370</v>
      </c>
      <c r="D3525" s="4" t="s">
        <v>6370</v>
      </c>
      <c r="E3525" s="4" t="s">
        <v>6306</v>
      </c>
      <c r="F3525" s="4" t="s">
        <v>4986</v>
      </c>
      <c r="G3525" s="4" t="s">
        <v>15299</v>
      </c>
      <c r="H3525" s="4" t="s">
        <v>374</v>
      </c>
      <c r="I3525" s="24">
        <v>1955.9</v>
      </c>
      <c r="J3525" s="24">
        <v>129.30000000000001</v>
      </c>
      <c r="K3525" s="24">
        <v>15.7</v>
      </c>
      <c r="L3525" s="24">
        <v>21.7</v>
      </c>
      <c r="N3525" s="24">
        <v>0.7</v>
      </c>
      <c r="O3525" s="24">
        <v>9.1</v>
      </c>
      <c r="P3525" s="24">
        <v>200.2</v>
      </c>
      <c r="Q3525" s="24">
        <v>71.400000000000006</v>
      </c>
      <c r="R3525" s="24">
        <v>28.1</v>
      </c>
      <c r="S3525" s="24">
        <v>28.4</v>
      </c>
      <c r="T3525" s="24">
        <v>1396.3</v>
      </c>
      <c r="W3525" s="24">
        <v>55</v>
      </c>
      <c r="X3525" s="24">
        <f t="shared" si="132"/>
        <v>1955.8999999999999</v>
      </c>
      <c r="Y3525" s="8">
        <f t="shared" si="133"/>
        <v>0</v>
      </c>
      <c r="Z3525" s="4"/>
    </row>
    <row r="3526" spans="1:26" x14ac:dyDescent="0.25">
      <c r="A3526" s="34">
        <v>4</v>
      </c>
      <c r="B3526" s="31">
        <v>4</v>
      </c>
      <c r="C3526" s="4" t="s">
        <v>6312</v>
      </c>
      <c r="D3526" s="4" t="s">
        <v>6313</v>
      </c>
      <c r="E3526" s="4" t="s">
        <v>6306</v>
      </c>
      <c r="F3526" s="4" t="s">
        <v>4986</v>
      </c>
      <c r="G3526" s="4" t="s">
        <v>1177</v>
      </c>
      <c r="H3526" s="4" t="s">
        <v>6314</v>
      </c>
      <c r="I3526" s="24">
        <v>548.29999999999995</v>
      </c>
      <c r="J3526" s="24">
        <v>60.3</v>
      </c>
      <c r="K3526" s="24">
        <v>6.7</v>
      </c>
      <c r="L3526" s="24">
        <v>2.5</v>
      </c>
      <c r="N3526" s="24">
        <v>1</v>
      </c>
      <c r="O3526" s="24">
        <v>1.3</v>
      </c>
      <c r="Q3526" s="24">
        <v>73.099999999999994</v>
      </c>
      <c r="R3526" s="24">
        <v>6.8</v>
      </c>
      <c r="S3526" s="24">
        <v>0.3</v>
      </c>
      <c r="T3526" s="24">
        <v>381.2</v>
      </c>
      <c r="W3526" s="24">
        <v>15.1</v>
      </c>
      <c r="X3526" s="24">
        <f t="shared" si="132"/>
        <v>548.30000000000007</v>
      </c>
      <c r="Y3526" s="8">
        <f t="shared" si="133"/>
        <v>0</v>
      </c>
      <c r="Z3526" s="4"/>
    </row>
    <row r="3527" spans="1:26" x14ac:dyDescent="0.25">
      <c r="A3527" s="34">
        <v>38</v>
      </c>
      <c r="B3527" s="31">
        <v>38</v>
      </c>
      <c r="C3527" s="4" t="s">
        <v>6365</v>
      </c>
      <c r="D3527" s="4" t="s">
        <v>6332</v>
      </c>
      <c r="E3527" s="4" t="s">
        <v>6306</v>
      </c>
      <c r="F3527" s="4" t="s">
        <v>4986</v>
      </c>
      <c r="G3527" s="4" t="s">
        <v>6122</v>
      </c>
      <c r="H3527" s="4" t="s">
        <v>230</v>
      </c>
      <c r="I3527" s="24">
        <v>90.7</v>
      </c>
      <c r="J3527" s="24">
        <v>82</v>
      </c>
      <c r="K3527" s="24">
        <v>4</v>
      </c>
      <c r="M3527" s="24">
        <v>1</v>
      </c>
      <c r="O3527" s="24">
        <v>1</v>
      </c>
      <c r="R3527" s="24">
        <v>1.7</v>
      </c>
      <c r="S3527" s="24">
        <v>1</v>
      </c>
      <c r="X3527" s="24">
        <f t="shared" si="132"/>
        <v>90.7</v>
      </c>
      <c r="Y3527" s="8">
        <f t="shared" si="133"/>
        <v>0</v>
      </c>
      <c r="Z3527" s="4"/>
    </row>
    <row r="3528" spans="1:26" x14ac:dyDescent="0.25">
      <c r="A3528" s="34">
        <v>15</v>
      </c>
      <c r="B3528" s="31">
        <v>15</v>
      </c>
      <c r="C3528" s="4" t="s">
        <v>6331</v>
      </c>
      <c r="D3528" s="4" t="s">
        <v>6332</v>
      </c>
      <c r="E3528" s="4" t="s">
        <v>6306</v>
      </c>
      <c r="F3528" s="4" t="s">
        <v>4986</v>
      </c>
      <c r="G3528" s="4" t="s">
        <v>6333</v>
      </c>
      <c r="H3528" s="4" t="s">
        <v>3794</v>
      </c>
      <c r="I3528" s="24">
        <v>190.7</v>
      </c>
      <c r="J3528" s="24">
        <v>158.30000000000001</v>
      </c>
      <c r="K3528" s="24">
        <v>18.399999999999999</v>
      </c>
      <c r="M3528" s="24">
        <v>2.5</v>
      </c>
      <c r="O3528" s="24">
        <v>4</v>
      </c>
      <c r="P3528" s="24">
        <v>1.6</v>
      </c>
      <c r="R3528" s="24">
        <v>3</v>
      </c>
      <c r="S3528" s="24">
        <v>2.9</v>
      </c>
      <c r="U3528" s="38"/>
      <c r="X3528" s="24">
        <f t="shared" si="132"/>
        <v>190.70000000000002</v>
      </c>
      <c r="Y3528" s="8">
        <f t="shared" si="133"/>
        <v>0</v>
      </c>
      <c r="Z3528" s="11"/>
    </row>
    <row r="3529" spans="1:26" x14ac:dyDescent="0.25">
      <c r="A3529" s="34">
        <v>13</v>
      </c>
      <c r="B3529" s="31">
        <v>13</v>
      </c>
      <c r="C3529" s="4" t="s">
        <v>6329</v>
      </c>
      <c r="D3529" s="4" t="s">
        <v>2305</v>
      </c>
      <c r="E3529" s="4" t="s">
        <v>6306</v>
      </c>
      <c r="F3529" s="4" t="s">
        <v>4986</v>
      </c>
      <c r="G3529" s="4" t="s">
        <v>6330</v>
      </c>
      <c r="H3529" s="4" t="s">
        <v>2140</v>
      </c>
      <c r="I3529" s="24">
        <v>110.6</v>
      </c>
      <c r="J3529" s="24">
        <v>77.8</v>
      </c>
      <c r="K3529" s="24">
        <v>11.6</v>
      </c>
      <c r="L3529" s="24">
        <v>1.8</v>
      </c>
      <c r="M3529" s="24">
        <v>2</v>
      </c>
      <c r="N3529" s="24">
        <v>1</v>
      </c>
      <c r="O3529" s="24">
        <v>1</v>
      </c>
      <c r="P3529" s="24">
        <v>0.1</v>
      </c>
      <c r="Q3529" s="24">
        <v>10.9</v>
      </c>
      <c r="R3529" s="24">
        <v>2.9</v>
      </c>
      <c r="S3529" s="24">
        <v>1.5</v>
      </c>
      <c r="X3529" s="24">
        <f t="shared" si="132"/>
        <v>110.6</v>
      </c>
      <c r="Y3529" s="8">
        <f t="shared" si="133"/>
        <v>0</v>
      </c>
      <c r="Z3529" s="4"/>
    </row>
    <row r="3530" spans="1:26" x14ac:dyDescent="0.25">
      <c r="A3530" s="34">
        <v>58</v>
      </c>
      <c r="B3530" s="31">
        <v>58</v>
      </c>
      <c r="C3530" s="4" t="s">
        <v>5483</v>
      </c>
      <c r="D3530" s="4" t="s">
        <v>5483</v>
      </c>
      <c r="E3530" s="4" t="s">
        <v>6306</v>
      </c>
      <c r="F3530" s="4" t="s">
        <v>4986</v>
      </c>
      <c r="G3530" s="4" t="s">
        <v>15300</v>
      </c>
      <c r="H3530" s="4"/>
      <c r="I3530" s="24">
        <v>78.7</v>
      </c>
      <c r="Q3530" s="24">
        <v>9</v>
      </c>
      <c r="T3530" s="24">
        <v>69.7</v>
      </c>
      <c r="X3530" s="24">
        <f t="shared" si="132"/>
        <v>78.7</v>
      </c>
      <c r="Y3530" s="8">
        <f t="shared" si="133"/>
        <v>0</v>
      </c>
      <c r="Z3530" s="4"/>
    </row>
    <row r="3531" spans="1:26" x14ac:dyDescent="0.25">
      <c r="A3531" s="34">
        <v>3</v>
      </c>
      <c r="B3531" s="31">
        <v>3</v>
      </c>
      <c r="C3531" s="4" t="s">
        <v>6310</v>
      </c>
      <c r="D3531" s="4" t="s">
        <v>6311</v>
      </c>
      <c r="E3531" s="4" t="s">
        <v>6306</v>
      </c>
      <c r="F3531" s="4" t="s">
        <v>4986</v>
      </c>
      <c r="G3531" s="4" t="s">
        <v>45</v>
      </c>
      <c r="H3531" s="4"/>
      <c r="I3531" s="24">
        <v>152.30000000000001</v>
      </c>
      <c r="J3531" s="24">
        <v>133.5</v>
      </c>
      <c r="K3531" s="24">
        <v>7.7</v>
      </c>
      <c r="M3531" s="24">
        <v>0.5</v>
      </c>
      <c r="O3531" s="24">
        <v>1.5</v>
      </c>
      <c r="Q3531" s="24">
        <v>2.5</v>
      </c>
      <c r="R3531" s="24">
        <v>4.2</v>
      </c>
      <c r="S3531" s="24">
        <v>2.4</v>
      </c>
      <c r="X3531" s="24">
        <f t="shared" si="132"/>
        <v>152.29999999999998</v>
      </c>
      <c r="Y3531" s="8">
        <f t="shared" si="133"/>
        <v>0</v>
      </c>
      <c r="Z3531" s="4"/>
    </row>
    <row r="3532" spans="1:26" x14ac:dyDescent="0.25">
      <c r="A3532" s="34">
        <v>7</v>
      </c>
      <c r="B3532" s="31">
        <v>7</v>
      </c>
      <c r="C3532" s="4" t="s">
        <v>6319</v>
      </c>
      <c r="D3532" s="4" t="s">
        <v>6311</v>
      </c>
      <c r="E3532" s="4" t="s">
        <v>6306</v>
      </c>
      <c r="F3532" s="4" t="s">
        <v>4986</v>
      </c>
      <c r="G3532" s="4" t="s">
        <v>45</v>
      </c>
      <c r="H3532" s="4"/>
      <c r="I3532" s="24">
        <v>141.80000000000001</v>
      </c>
      <c r="J3532" s="24">
        <v>99.4</v>
      </c>
      <c r="K3532" s="24">
        <v>27</v>
      </c>
      <c r="L3532" s="24">
        <v>0.8</v>
      </c>
      <c r="Q3532" s="24">
        <v>6.7</v>
      </c>
      <c r="R3532" s="24">
        <v>4.2</v>
      </c>
      <c r="S3532" s="24">
        <v>3.7</v>
      </c>
      <c r="X3532" s="24">
        <f t="shared" si="132"/>
        <v>141.79999999999998</v>
      </c>
      <c r="Y3532" s="8">
        <f t="shared" si="133"/>
        <v>0</v>
      </c>
      <c r="Z3532" s="4"/>
    </row>
    <row r="3533" spans="1:26" x14ac:dyDescent="0.25">
      <c r="A3533" s="34">
        <v>8</v>
      </c>
      <c r="B3533" s="31">
        <v>8</v>
      </c>
      <c r="C3533" s="4" t="s">
        <v>6320</v>
      </c>
      <c r="D3533" s="4" t="s">
        <v>6316</v>
      </c>
      <c r="E3533" s="4" t="s">
        <v>6306</v>
      </c>
      <c r="F3533" s="4" t="s">
        <v>4986</v>
      </c>
      <c r="G3533" s="4" t="s">
        <v>45</v>
      </c>
      <c r="H3533" s="4"/>
      <c r="I3533" s="24">
        <v>107.6</v>
      </c>
      <c r="J3533" s="24">
        <v>98.2</v>
      </c>
      <c r="K3533" s="24">
        <v>3.4</v>
      </c>
      <c r="M3533" s="24">
        <v>2</v>
      </c>
      <c r="O3533" s="24">
        <v>1.5</v>
      </c>
      <c r="Q3533" s="24">
        <v>1</v>
      </c>
      <c r="R3533" s="24">
        <v>1.5</v>
      </c>
      <c r="X3533" s="24">
        <f t="shared" si="132"/>
        <v>107.60000000000001</v>
      </c>
      <c r="Y3533" s="8">
        <f t="shared" si="133"/>
        <v>0</v>
      </c>
      <c r="Z3533" s="4"/>
    </row>
    <row r="3534" spans="1:26" x14ac:dyDescent="0.25">
      <c r="A3534" s="34">
        <v>24</v>
      </c>
      <c r="B3534" s="31">
        <v>24</v>
      </c>
      <c r="C3534" s="4" t="s">
        <v>6316</v>
      </c>
      <c r="D3534" s="4" t="s">
        <v>6316</v>
      </c>
      <c r="E3534" s="4" t="s">
        <v>6306</v>
      </c>
      <c r="F3534" s="4" t="s">
        <v>4986</v>
      </c>
      <c r="G3534" s="4" t="s">
        <v>45</v>
      </c>
      <c r="H3534" s="4"/>
      <c r="I3534" s="24">
        <v>142.1</v>
      </c>
      <c r="J3534" s="24">
        <v>127.3</v>
      </c>
      <c r="K3534" s="24">
        <v>5</v>
      </c>
      <c r="M3534" s="24">
        <v>1.5</v>
      </c>
      <c r="O3534" s="24">
        <v>5.5</v>
      </c>
      <c r="Q3534" s="24">
        <v>0.5</v>
      </c>
      <c r="R3534" s="24">
        <v>2.2999999999999998</v>
      </c>
      <c r="X3534" s="24">
        <f t="shared" si="132"/>
        <v>142.10000000000002</v>
      </c>
      <c r="Y3534" s="8">
        <f t="shared" si="133"/>
        <v>0</v>
      </c>
      <c r="Z3534" s="4"/>
    </row>
    <row r="3535" spans="1:26" x14ac:dyDescent="0.25">
      <c r="A3535" s="34">
        <v>46</v>
      </c>
      <c r="B3535" s="31">
        <v>46</v>
      </c>
      <c r="C3535" s="4" t="s">
        <v>6379</v>
      </c>
      <c r="D3535" s="4" t="s">
        <v>6380</v>
      </c>
      <c r="E3535" s="4" t="s">
        <v>6306</v>
      </c>
      <c r="F3535" s="4" t="s">
        <v>4986</v>
      </c>
      <c r="G3535" s="4" t="s">
        <v>45</v>
      </c>
      <c r="H3535" s="4"/>
      <c r="I3535" s="24">
        <v>86.3</v>
      </c>
      <c r="J3535" s="24">
        <v>65.099999999999994</v>
      </c>
      <c r="K3535" s="24">
        <v>8.1999999999999993</v>
      </c>
      <c r="L3535" s="24">
        <v>4</v>
      </c>
      <c r="M3535" s="24">
        <v>3.7</v>
      </c>
      <c r="O3535" s="24">
        <v>1.2</v>
      </c>
      <c r="Q3535" s="24">
        <v>2</v>
      </c>
      <c r="R3535" s="24">
        <v>2.1</v>
      </c>
      <c r="X3535" s="24">
        <f t="shared" si="132"/>
        <v>86.3</v>
      </c>
      <c r="Y3535" s="8">
        <f t="shared" si="133"/>
        <v>0</v>
      </c>
      <c r="Z3535" s="4"/>
    </row>
    <row r="3536" spans="1:26" ht="45" x14ac:dyDescent="0.25">
      <c r="A3536" s="34">
        <v>51</v>
      </c>
      <c r="B3536" s="31">
        <v>51</v>
      </c>
      <c r="C3536" s="4" t="s">
        <v>6391</v>
      </c>
      <c r="D3536" s="4" t="s">
        <v>6355</v>
      </c>
      <c r="E3536" s="4" t="s">
        <v>6306</v>
      </c>
      <c r="F3536" s="4" t="s">
        <v>4986</v>
      </c>
      <c r="G3536" s="5" t="s">
        <v>6392</v>
      </c>
      <c r="H3536" s="5" t="s">
        <v>6393</v>
      </c>
      <c r="I3536" s="24">
        <v>70</v>
      </c>
      <c r="J3536" s="24">
        <v>39</v>
      </c>
      <c r="K3536" s="24">
        <v>13</v>
      </c>
      <c r="L3536" s="24">
        <v>16</v>
      </c>
      <c r="O3536" s="24">
        <v>0.5</v>
      </c>
      <c r="Q3536" s="24">
        <v>1.5</v>
      </c>
      <c r="X3536" s="24">
        <f t="shared" si="132"/>
        <v>70</v>
      </c>
      <c r="Y3536" s="8">
        <f t="shared" si="133"/>
        <v>0</v>
      </c>
      <c r="Z3536" s="4"/>
    </row>
    <row r="3537" spans="1:26" x14ac:dyDescent="0.25">
      <c r="A3537" s="34">
        <v>14</v>
      </c>
      <c r="B3537" s="31">
        <v>14</v>
      </c>
      <c r="C3537" s="4" t="s">
        <v>2751</v>
      </c>
      <c r="D3537" s="4" t="s">
        <v>6324</v>
      </c>
      <c r="E3537" s="4" t="s">
        <v>6306</v>
      </c>
      <c r="F3537" s="4" t="s">
        <v>4986</v>
      </c>
      <c r="G3537" s="4" t="s">
        <v>347</v>
      </c>
      <c r="H3537" s="4" t="s">
        <v>580</v>
      </c>
      <c r="I3537" s="24">
        <v>96.8</v>
      </c>
      <c r="J3537" s="24">
        <v>85</v>
      </c>
      <c r="L3537" s="24">
        <v>3.8</v>
      </c>
      <c r="M3537" s="24">
        <v>0.8</v>
      </c>
      <c r="O3537" s="24">
        <v>2</v>
      </c>
      <c r="P3537" s="24">
        <v>2</v>
      </c>
      <c r="R3537" s="24">
        <v>1</v>
      </c>
      <c r="S3537" s="24">
        <v>2.2000000000000002</v>
      </c>
      <c r="X3537" s="24">
        <f t="shared" si="132"/>
        <v>96.8</v>
      </c>
      <c r="Y3537" s="8">
        <f t="shared" si="133"/>
        <v>0</v>
      </c>
      <c r="Z3537" s="4"/>
    </row>
    <row r="3538" spans="1:26" x14ac:dyDescent="0.25">
      <c r="A3538" s="34">
        <v>37</v>
      </c>
      <c r="B3538" s="31">
        <v>37</v>
      </c>
      <c r="C3538" s="4" t="s">
        <v>3797</v>
      </c>
      <c r="D3538" s="4" t="s">
        <v>6332</v>
      </c>
      <c r="E3538" s="4" t="s">
        <v>6306</v>
      </c>
      <c r="F3538" s="4" t="s">
        <v>4986</v>
      </c>
      <c r="G3538" s="4" t="s">
        <v>6364</v>
      </c>
      <c r="H3538" s="4" t="s">
        <v>358</v>
      </c>
      <c r="I3538" s="24">
        <v>80.3</v>
      </c>
      <c r="J3538" s="24">
        <v>71.2</v>
      </c>
      <c r="K3538" s="24">
        <v>5.3</v>
      </c>
      <c r="L3538" s="24">
        <v>0.2</v>
      </c>
      <c r="Q3538" s="24">
        <v>1</v>
      </c>
      <c r="R3538" s="24">
        <v>1.9</v>
      </c>
      <c r="S3538" s="24">
        <v>0.7</v>
      </c>
      <c r="X3538" s="24">
        <f t="shared" si="132"/>
        <v>80.300000000000011</v>
      </c>
      <c r="Y3538" s="8">
        <f t="shared" si="133"/>
        <v>0</v>
      </c>
      <c r="Z3538" s="4"/>
    </row>
    <row r="3539" spans="1:26" x14ac:dyDescent="0.25">
      <c r="A3539" s="34">
        <v>48</v>
      </c>
      <c r="B3539" s="31">
        <v>48</v>
      </c>
      <c r="C3539" s="4" t="s">
        <v>6384</v>
      </c>
      <c r="D3539" s="4" t="s">
        <v>6384</v>
      </c>
      <c r="E3539" s="4" t="s">
        <v>6306</v>
      </c>
      <c r="F3539" s="4" t="s">
        <v>4986</v>
      </c>
      <c r="G3539" s="4" t="s">
        <v>15301</v>
      </c>
      <c r="H3539" s="4" t="s">
        <v>6385</v>
      </c>
      <c r="I3539" s="24">
        <v>200.5</v>
      </c>
      <c r="J3539" s="24">
        <v>37</v>
      </c>
      <c r="K3539" s="24">
        <v>3.9</v>
      </c>
      <c r="L3539" s="24">
        <v>10</v>
      </c>
      <c r="Q3539" s="24">
        <v>149.6</v>
      </c>
      <c r="X3539" s="24">
        <f t="shared" si="132"/>
        <v>200.5</v>
      </c>
      <c r="Y3539" s="8">
        <f t="shared" si="133"/>
        <v>0</v>
      </c>
      <c r="Z3539" s="4"/>
    </row>
    <row r="3540" spans="1:26" x14ac:dyDescent="0.25">
      <c r="A3540" s="34">
        <v>31</v>
      </c>
      <c r="B3540" s="31">
        <v>31</v>
      </c>
      <c r="C3540" s="4" t="s">
        <v>1141</v>
      </c>
      <c r="D3540" s="4" t="s">
        <v>6338</v>
      </c>
      <c r="E3540" s="4" t="s">
        <v>6306</v>
      </c>
      <c r="F3540" s="4" t="s">
        <v>4986</v>
      </c>
      <c r="G3540" s="4" t="s">
        <v>6358</v>
      </c>
      <c r="H3540" s="4" t="s">
        <v>1362</v>
      </c>
      <c r="I3540" s="24">
        <v>592.29999999999995</v>
      </c>
      <c r="J3540" s="24">
        <v>290.89999999999998</v>
      </c>
      <c r="K3540" s="24">
        <v>20</v>
      </c>
      <c r="L3540" s="24">
        <v>6.6</v>
      </c>
      <c r="M3540" s="24">
        <v>2.2000000000000002</v>
      </c>
      <c r="N3540" s="24">
        <v>3.5</v>
      </c>
      <c r="O3540" s="24">
        <v>5</v>
      </c>
      <c r="P3540" s="24">
        <v>0.3</v>
      </c>
      <c r="Q3540" s="24">
        <v>19.600000000000001</v>
      </c>
      <c r="R3540" s="24">
        <v>2.6</v>
      </c>
      <c r="S3540" s="24">
        <v>6.9</v>
      </c>
      <c r="T3540" s="24">
        <v>234.7</v>
      </c>
      <c r="X3540" s="24">
        <f t="shared" si="132"/>
        <v>592.29999999999995</v>
      </c>
      <c r="Y3540" s="8">
        <f t="shared" si="133"/>
        <v>0</v>
      </c>
      <c r="Z3540" s="4"/>
    </row>
    <row r="3541" spans="1:26" ht="30" x14ac:dyDescent="0.25">
      <c r="A3541" s="34">
        <v>39</v>
      </c>
      <c r="B3541" s="31">
        <v>39</v>
      </c>
      <c r="C3541" s="4" t="s">
        <v>4666</v>
      </c>
      <c r="D3541" s="4" t="s">
        <v>6344</v>
      </c>
      <c r="E3541" s="4" t="s">
        <v>6306</v>
      </c>
      <c r="F3541" s="4" t="s">
        <v>4986</v>
      </c>
      <c r="G3541" s="5" t="s">
        <v>6366</v>
      </c>
      <c r="H3541" s="5" t="s">
        <v>6367</v>
      </c>
      <c r="I3541" s="24">
        <v>131.6</v>
      </c>
      <c r="J3541" s="24">
        <v>39.6</v>
      </c>
      <c r="K3541" s="24">
        <v>20.100000000000001</v>
      </c>
      <c r="O3541" s="24">
        <v>0.2</v>
      </c>
      <c r="Q3541" s="24">
        <v>6</v>
      </c>
      <c r="R3541" s="24">
        <v>2.6</v>
      </c>
      <c r="T3541" s="24">
        <v>54.4</v>
      </c>
      <c r="W3541" s="24">
        <v>8.6999999999999993</v>
      </c>
      <c r="X3541" s="24">
        <f t="shared" si="132"/>
        <v>131.6</v>
      </c>
      <c r="Y3541" s="8">
        <f t="shared" si="133"/>
        <v>0</v>
      </c>
      <c r="Z3541" s="4"/>
    </row>
    <row r="3542" spans="1:26" x14ac:dyDescent="0.25">
      <c r="A3542" s="34">
        <v>16</v>
      </c>
      <c r="B3542" s="31">
        <v>16</v>
      </c>
      <c r="C3542" s="4" t="s">
        <v>6334</v>
      </c>
      <c r="D3542" s="4" t="s">
        <v>6311</v>
      </c>
      <c r="E3542" s="4" t="s">
        <v>6306</v>
      </c>
      <c r="F3542" s="4" t="s">
        <v>4986</v>
      </c>
      <c r="G3542" s="4" t="s">
        <v>15242</v>
      </c>
      <c r="H3542" s="4"/>
      <c r="I3542" s="24">
        <v>938.8</v>
      </c>
      <c r="J3542" s="24">
        <v>361</v>
      </c>
      <c r="K3542" s="24">
        <v>11.7</v>
      </c>
      <c r="L3542" s="24">
        <v>0.5</v>
      </c>
      <c r="M3542" s="24">
        <v>8</v>
      </c>
      <c r="O3542" s="24">
        <v>7.4</v>
      </c>
      <c r="P3542" s="24">
        <v>0.5</v>
      </c>
      <c r="Q3542" s="24">
        <v>10.4</v>
      </c>
      <c r="R3542" s="24">
        <v>5.6</v>
      </c>
      <c r="S3542" s="24">
        <v>20.100000000000001</v>
      </c>
      <c r="T3542" s="24">
        <v>511.8</v>
      </c>
      <c r="W3542" s="24">
        <v>1.8</v>
      </c>
      <c r="X3542" s="24">
        <f t="shared" si="132"/>
        <v>938.8</v>
      </c>
      <c r="Y3542" s="8">
        <f t="shared" si="133"/>
        <v>0</v>
      </c>
      <c r="Z3542" s="4"/>
    </row>
    <row r="3543" spans="1:26" x14ac:dyDescent="0.25">
      <c r="A3543" s="34">
        <v>33</v>
      </c>
      <c r="B3543" s="31">
        <v>33</v>
      </c>
      <c r="C3543" s="4" t="s">
        <v>6360</v>
      </c>
      <c r="D3543" s="4" t="s">
        <v>4304</v>
      </c>
      <c r="E3543" s="4" t="s">
        <v>6306</v>
      </c>
      <c r="F3543" s="4" t="s">
        <v>4986</v>
      </c>
      <c r="G3543" s="4" t="s">
        <v>5324</v>
      </c>
      <c r="H3543" s="4"/>
      <c r="I3543" s="24">
        <v>911</v>
      </c>
      <c r="J3543" s="24">
        <v>250.8</v>
      </c>
      <c r="K3543" s="24">
        <v>38.6</v>
      </c>
      <c r="L3543" s="24">
        <v>1.4</v>
      </c>
      <c r="M3543" s="24">
        <v>0.4</v>
      </c>
      <c r="N3543" s="24">
        <v>6.3</v>
      </c>
      <c r="O3543" s="24">
        <v>5.8</v>
      </c>
      <c r="P3543" s="24">
        <v>1.5</v>
      </c>
      <c r="Q3543" s="24">
        <v>1.2</v>
      </c>
      <c r="R3543" s="24">
        <v>10.1</v>
      </c>
      <c r="S3543" s="24">
        <v>9.6999999999999993</v>
      </c>
      <c r="T3543" s="24">
        <v>576.29999999999995</v>
      </c>
      <c r="W3543" s="24">
        <v>8.9</v>
      </c>
      <c r="X3543" s="24">
        <f t="shared" si="132"/>
        <v>910.99999999999989</v>
      </c>
      <c r="Y3543" s="8">
        <f t="shared" si="133"/>
        <v>0</v>
      </c>
      <c r="Z3543" s="4"/>
    </row>
    <row r="3544" spans="1:26" ht="30" x14ac:dyDescent="0.25">
      <c r="A3544" s="34">
        <v>52</v>
      </c>
      <c r="B3544" s="31">
        <v>52</v>
      </c>
      <c r="C3544" s="4" t="s">
        <v>6394</v>
      </c>
      <c r="D3544" s="4" t="s">
        <v>6332</v>
      </c>
      <c r="E3544" s="4" t="s">
        <v>6306</v>
      </c>
      <c r="F3544" s="4" t="s">
        <v>4986</v>
      </c>
      <c r="G3544" s="5" t="s">
        <v>6395</v>
      </c>
      <c r="H3544" s="5" t="s">
        <v>6396</v>
      </c>
      <c r="I3544" s="24">
        <v>60</v>
      </c>
      <c r="J3544" s="24">
        <v>45</v>
      </c>
      <c r="K3544" s="24">
        <v>6</v>
      </c>
      <c r="M3544" s="24">
        <v>3</v>
      </c>
      <c r="N3544" s="24">
        <v>0.3</v>
      </c>
      <c r="O3544" s="24">
        <v>5.2</v>
      </c>
      <c r="P3544" s="24">
        <v>0.5</v>
      </c>
      <c r="X3544" s="24">
        <f t="shared" si="132"/>
        <v>60</v>
      </c>
      <c r="Y3544" s="8">
        <f t="shared" si="133"/>
        <v>0</v>
      </c>
      <c r="Z3544" s="4"/>
    </row>
    <row r="3545" spans="1:26" x14ac:dyDescent="0.25">
      <c r="A3545" s="34">
        <v>23</v>
      </c>
      <c r="B3545" s="31">
        <v>23</v>
      </c>
      <c r="C3545" s="4" t="s">
        <v>3329</v>
      </c>
      <c r="D3545" s="4" t="s">
        <v>6316</v>
      </c>
      <c r="E3545" s="4" t="s">
        <v>6306</v>
      </c>
      <c r="F3545" s="4" t="s">
        <v>4986</v>
      </c>
      <c r="G3545" s="4" t="s">
        <v>6345</v>
      </c>
      <c r="H3545" s="4" t="s">
        <v>540</v>
      </c>
      <c r="I3545" s="24">
        <v>403.7</v>
      </c>
      <c r="J3545" s="24">
        <v>117.1</v>
      </c>
      <c r="K3545" s="24">
        <v>9</v>
      </c>
      <c r="O3545" s="24">
        <v>1.6</v>
      </c>
      <c r="Q3545" s="24">
        <v>2</v>
      </c>
      <c r="R3545" s="24">
        <v>4.7</v>
      </c>
      <c r="S3545" s="24">
        <v>2.4</v>
      </c>
      <c r="T3545" s="24">
        <v>266</v>
      </c>
      <c r="X3545" s="24">
        <f t="shared" si="132"/>
        <v>402.79999999999995</v>
      </c>
      <c r="Y3545" s="8">
        <f t="shared" si="133"/>
        <v>0.90000000000003411</v>
      </c>
      <c r="Z3545" s="11"/>
    </row>
    <row r="3546" spans="1:26" x14ac:dyDescent="0.25">
      <c r="A3546" s="34">
        <v>44</v>
      </c>
      <c r="B3546" s="31">
        <v>44</v>
      </c>
      <c r="C3546" s="4" t="s">
        <v>6373</v>
      </c>
      <c r="D3546" s="4" t="s">
        <v>6332</v>
      </c>
      <c r="E3546" s="4" t="s">
        <v>6306</v>
      </c>
      <c r="F3546" s="4" t="s">
        <v>4986</v>
      </c>
      <c r="G3546" s="4" t="s">
        <v>6374</v>
      </c>
      <c r="H3546" s="4" t="s">
        <v>6375</v>
      </c>
      <c r="I3546" s="24">
        <v>1109.5999999999999</v>
      </c>
      <c r="J3546" s="24">
        <v>120</v>
      </c>
      <c r="M3546" s="24">
        <v>4.7</v>
      </c>
      <c r="N3546" s="24">
        <v>5.0999999999999996</v>
      </c>
      <c r="O3546" s="24">
        <v>5</v>
      </c>
      <c r="Q3546" s="24">
        <v>5.9</v>
      </c>
      <c r="T3546" s="24">
        <v>968.9</v>
      </c>
      <c r="X3546" s="24">
        <f t="shared" si="132"/>
        <v>1109.5999999999999</v>
      </c>
      <c r="Y3546" s="8">
        <f t="shared" si="133"/>
        <v>0</v>
      </c>
      <c r="Z3546" s="4"/>
    </row>
    <row r="3547" spans="1:26" x14ac:dyDescent="0.25">
      <c r="A3547" s="34">
        <v>53</v>
      </c>
      <c r="B3547" s="31">
        <v>53</v>
      </c>
      <c r="C3547" s="4" t="s">
        <v>6397</v>
      </c>
      <c r="D3547" s="4" t="s">
        <v>6398</v>
      </c>
      <c r="E3547" s="4" t="s">
        <v>6306</v>
      </c>
      <c r="F3547" s="4" t="s">
        <v>4986</v>
      </c>
      <c r="G3547" s="4"/>
      <c r="H3547" s="4"/>
      <c r="I3547" s="24">
        <v>58.1</v>
      </c>
      <c r="J3547" s="24">
        <v>50.7</v>
      </c>
      <c r="K3547" s="24">
        <v>6.9</v>
      </c>
      <c r="Q3547" s="24">
        <v>0.5</v>
      </c>
      <c r="X3547" s="24">
        <f t="shared" si="132"/>
        <v>58.1</v>
      </c>
      <c r="Y3547" s="8">
        <f t="shared" si="133"/>
        <v>0</v>
      </c>
      <c r="Z3547" s="4"/>
    </row>
    <row r="3548" spans="1:26" x14ac:dyDescent="0.25">
      <c r="A3548" s="34">
        <v>84</v>
      </c>
      <c r="B3548" s="31">
        <v>84</v>
      </c>
      <c r="C3548" s="4" t="s">
        <v>6137</v>
      </c>
      <c r="D3548" s="4" t="s">
        <v>6546</v>
      </c>
      <c r="E3548" s="4" t="s">
        <v>6409</v>
      </c>
      <c r="F3548" s="4" t="s">
        <v>6410</v>
      </c>
      <c r="G3548" s="5" t="s">
        <v>169</v>
      </c>
      <c r="H3548" s="4"/>
      <c r="I3548" s="24">
        <v>352.3</v>
      </c>
      <c r="J3548" s="24">
        <v>319.5</v>
      </c>
      <c r="K3548" s="24">
        <v>3</v>
      </c>
      <c r="N3548" s="24">
        <v>3.6</v>
      </c>
      <c r="O3548" s="24">
        <v>3.1</v>
      </c>
      <c r="P3548" s="24">
        <v>0.3</v>
      </c>
      <c r="Q3548" s="24">
        <v>0.7</v>
      </c>
      <c r="R3548" s="24">
        <v>14.4</v>
      </c>
      <c r="S3548" s="24">
        <v>5.9</v>
      </c>
      <c r="U3548" s="24">
        <v>1.8</v>
      </c>
      <c r="X3548" s="24">
        <f t="shared" ref="X3548:X3571" si="134">SUM(J3548:W3548)</f>
        <v>352.3</v>
      </c>
      <c r="Y3548" s="8">
        <f t="shared" si="133"/>
        <v>0</v>
      </c>
      <c r="Z3548" s="4"/>
    </row>
    <row r="3549" spans="1:26" x14ac:dyDescent="0.25">
      <c r="A3549" s="34">
        <v>78</v>
      </c>
      <c r="B3549" s="31">
        <v>78</v>
      </c>
      <c r="C3549" s="4" t="s">
        <v>6534</v>
      </c>
      <c r="D3549" s="4" t="s">
        <v>6534</v>
      </c>
      <c r="E3549" s="4" t="s">
        <v>6409</v>
      </c>
      <c r="F3549" s="4" t="s">
        <v>6410</v>
      </c>
      <c r="G3549" s="5" t="s">
        <v>6540</v>
      </c>
      <c r="H3549" s="4"/>
      <c r="I3549" s="24">
        <v>129.4</v>
      </c>
      <c r="J3549" s="24">
        <v>96.5</v>
      </c>
      <c r="K3549" s="24">
        <v>1.6</v>
      </c>
      <c r="L3549" s="24">
        <v>17.3</v>
      </c>
      <c r="N3549" s="24">
        <v>1.3</v>
      </c>
      <c r="O3549" s="24">
        <v>0.9</v>
      </c>
      <c r="P3549" s="24">
        <v>10.4</v>
      </c>
      <c r="Q3549" s="24">
        <v>0.3</v>
      </c>
      <c r="R3549" s="24">
        <v>0.8</v>
      </c>
      <c r="S3549" s="24">
        <v>0.3</v>
      </c>
      <c r="X3549" s="24">
        <f t="shared" si="134"/>
        <v>129.40000000000003</v>
      </c>
      <c r="Y3549" s="8">
        <f t="shared" si="133"/>
        <v>0</v>
      </c>
      <c r="Z3549" s="4"/>
    </row>
    <row r="3550" spans="1:26" x14ac:dyDescent="0.25">
      <c r="A3550" s="34">
        <v>75</v>
      </c>
      <c r="B3550" s="31">
        <v>75</v>
      </c>
      <c r="C3550" s="4" t="s">
        <v>6533</v>
      </c>
      <c r="D3550" s="4" t="s">
        <v>6534</v>
      </c>
      <c r="E3550" s="4" t="s">
        <v>6409</v>
      </c>
      <c r="F3550" s="4" t="s">
        <v>6410</v>
      </c>
      <c r="G3550" s="5" t="s">
        <v>6535</v>
      </c>
      <c r="H3550" s="4" t="s">
        <v>2397</v>
      </c>
      <c r="I3550" s="24">
        <v>157.6</v>
      </c>
      <c r="J3550" s="24">
        <v>108.4</v>
      </c>
      <c r="K3550" s="24">
        <v>25.9</v>
      </c>
      <c r="N3550" s="24">
        <v>2.1</v>
      </c>
      <c r="O3550" s="24">
        <v>2.5</v>
      </c>
      <c r="P3550" s="24">
        <v>3.8</v>
      </c>
      <c r="Q3550" s="24">
        <v>2.2000000000000002</v>
      </c>
      <c r="R3550" s="24">
        <v>3.7</v>
      </c>
      <c r="S3550" s="24">
        <v>0.7</v>
      </c>
      <c r="T3550" s="24">
        <v>7.5</v>
      </c>
      <c r="U3550" s="24">
        <v>0.8</v>
      </c>
      <c r="X3550" s="24">
        <f t="shared" si="134"/>
        <v>157.6</v>
      </c>
      <c r="Y3550" s="8">
        <f t="shared" si="133"/>
        <v>0</v>
      </c>
      <c r="Z3550" s="4"/>
    </row>
    <row r="3551" spans="1:26" x14ac:dyDescent="0.25">
      <c r="A3551" s="34">
        <v>79</v>
      </c>
      <c r="B3551" s="31">
        <v>79</v>
      </c>
      <c r="C3551" s="4" t="s">
        <v>6541</v>
      </c>
      <c r="D3551" s="4" t="s">
        <v>6534</v>
      </c>
      <c r="E3551" s="4" t="s">
        <v>6409</v>
      </c>
      <c r="F3551" s="4" t="s">
        <v>6410</v>
      </c>
      <c r="G3551" s="5" t="s">
        <v>6542</v>
      </c>
      <c r="H3551" s="4"/>
      <c r="I3551" s="24">
        <v>349.6</v>
      </c>
      <c r="J3551" s="24">
        <v>322.10000000000002</v>
      </c>
      <c r="K3551" s="24">
        <v>5.7</v>
      </c>
      <c r="M3551" s="24">
        <v>0.5</v>
      </c>
      <c r="O3551" s="24">
        <v>3.3</v>
      </c>
      <c r="P3551" s="24">
        <v>0.5</v>
      </c>
      <c r="R3551" s="24">
        <v>8.8000000000000007</v>
      </c>
      <c r="S3551" s="24">
        <v>3.8</v>
      </c>
      <c r="T3551" s="24">
        <v>2</v>
      </c>
      <c r="U3551" s="24">
        <v>2.9</v>
      </c>
      <c r="X3551" s="24">
        <f t="shared" si="134"/>
        <v>349.6</v>
      </c>
      <c r="Y3551" s="8">
        <f t="shared" si="133"/>
        <v>0</v>
      </c>
      <c r="Z3551" s="4"/>
    </row>
    <row r="3552" spans="1:26" x14ac:dyDescent="0.25">
      <c r="A3552" s="34">
        <v>96</v>
      </c>
      <c r="B3552" s="31">
        <v>96</v>
      </c>
      <c r="C3552" s="4" t="s">
        <v>6564</v>
      </c>
      <c r="D3552" s="4" t="s">
        <v>6534</v>
      </c>
      <c r="E3552" s="4" t="s">
        <v>6409</v>
      </c>
      <c r="F3552" s="4" t="s">
        <v>6410</v>
      </c>
      <c r="G3552" s="5" t="s">
        <v>6542</v>
      </c>
      <c r="H3552" s="4"/>
      <c r="I3552" s="24">
        <v>237.5</v>
      </c>
      <c r="J3552" s="24">
        <v>184</v>
      </c>
      <c r="K3552" s="24">
        <v>16</v>
      </c>
      <c r="L3552" s="24">
        <v>22</v>
      </c>
      <c r="M3552" s="24">
        <v>1.3</v>
      </c>
      <c r="O3552" s="24">
        <v>1.7</v>
      </c>
      <c r="P3552" s="24">
        <v>1.4</v>
      </c>
      <c r="R3552" s="24">
        <v>5.3</v>
      </c>
      <c r="T3552" s="24">
        <v>5.8</v>
      </c>
      <c r="X3552" s="24">
        <f t="shared" si="134"/>
        <v>237.50000000000003</v>
      </c>
      <c r="Y3552" s="8">
        <f t="shared" si="133"/>
        <v>0</v>
      </c>
      <c r="Z3552" s="4"/>
    </row>
    <row r="3553" spans="1:26" x14ac:dyDescent="0.25">
      <c r="A3553" s="34">
        <v>17</v>
      </c>
      <c r="B3553" s="31">
        <v>17</v>
      </c>
      <c r="C3553" s="4" t="s">
        <v>6434</v>
      </c>
      <c r="D3553" s="4" t="s">
        <v>6434</v>
      </c>
      <c r="E3553" s="4" t="s">
        <v>6409</v>
      </c>
      <c r="F3553" s="4" t="s">
        <v>6410</v>
      </c>
      <c r="G3553" s="4" t="s">
        <v>6436</v>
      </c>
      <c r="H3553" s="4" t="s">
        <v>6383</v>
      </c>
      <c r="I3553" s="24">
        <v>144.9</v>
      </c>
      <c r="J3553" s="24">
        <v>100</v>
      </c>
      <c r="K3553" s="24">
        <v>15.1</v>
      </c>
      <c r="L3553" s="24">
        <v>4.5</v>
      </c>
      <c r="N3553" s="24">
        <v>3.9</v>
      </c>
      <c r="O3553" s="24">
        <v>2</v>
      </c>
      <c r="Q3553" s="24">
        <v>15.4</v>
      </c>
      <c r="R3553" s="24">
        <v>4</v>
      </c>
      <c r="X3553" s="24">
        <f t="shared" si="134"/>
        <v>144.9</v>
      </c>
      <c r="Y3553" s="8">
        <f t="shared" si="133"/>
        <v>0</v>
      </c>
      <c r="Z3553" s="4"/>
    </row>
    <row r="3554" spans="1:26" x14ac:dyDescent="0.25">
      <c r="A3554" s="34">
        <v>3</v>
      </c>
      <c r="B3554" s="31">
        <v>3</v>
      </c>
      <c r="C3554" s="4" t="s">
        <v>6413</v>
      </c>
      <c r="D3554" s="4" t="s">
        <v>6412</v>
      </c>
      <c r="E3554" s="4" t="s">
        <v>6409</v>
      </c>
      <c r="F3554" s="4" t="s">
        <v>6410</v>
      </c>
      <c r="G3554" s="4" t="s">
        <v>6414</v>
      </c>
      <c r="H3554" s="4" t="s">
        <v>734</v>
      </c>
      <c r="I3554" s="24">
        <v>304.10000000000002</v>
      </c>
      <c r="J3554" s="24">
        <v>278.2</v>
      </c>
      <c r="K3554" s="24">
        <v>6</v>
      </c>
      <c r="M3554" s="24">
        <v>2.2000000000000002</v>
      </c>
      <c r="O3554" s="24">
        <v>1.5</v>
      </c>
      <c r="P3554" s="24">
        <v>1.8</v>
      </c>
      <c r="R3554" s="24">
        <v>12.8</v>
      </c>
      <c r="U3554" s="24">
        <v>1.6</v>
      </c>
      <c r="X3554" s="24">
        <f t="shared" si="134"/>
        <v>304.10000000000002</v>
      </c>
      <c r="Y3554" s="8">
        <f t="shared" si="133"/>
        <v>0</v>
      </c>
      <c r="Z3554" s="4"/>
    </row>
    <row r="3555" spans="1:26" x14ac:dyDescent="0.25">
      <c r="A3555" s="34">
        <v>25</v>
      </c>
      <c r="B3555" s="31">
        <v>25</v>
      </c>
      <c r="C3555" s="4" t="s">
        <v>6447</v>
      </c>
      <c r="D3555" s="4" t="s">
        <v>6447</v>
      </c>
      <c r="E3555" s="4" t="s">
        <v>6409</v>
      </c>
      <c r="F3555" s="4" t="s">
        <v>6410</v>
      </c>
      <c r="G3555" s="4" t="s">
        <v>6449</v>
      </c>
      <c r="H3555" s="4" t="s">
        <v>39</v>
      </c>
      <c r="I3555" s="24">
        <v>196.8</v>
      </c>
      <c r="J3555" s="24">
        <v>174.6</v>
      </c>
      <c r="K3555" s="24">
        <v>2.4</v>
      </c>
      <c r="M3555" s="24">
        <v>4.0999999999999996</v>
      </c>
      <c r="O3555" s="24">
        <v>3.1</v>
      </c>
      <c r="P3555" s="24">
        <v>2</v>
      </c>
      <c r="R3555" s="24">
        <v>6.6</v>
      </c>
      <c r="S3555" s="24">
        <v>1.4</v>
      </c>
      <c r="U3555" s="24">
        <v>2.6</v>
      </c>
      <c r="X3555" s="24">
        <f t="shared" si="134"/>
        <v>196.79999999999998</v>
      </c>
      <c r="Y3555" s="8">
        <f t="shared" si="133"/>
        <v>0</v>
      </c>
      <c r="Z3555" s="4"/>
    </row>
    <row r="3556" spans="1:26" x14ac:dyDescent="0.25">
      <c r="A3556" s="34">
        <v>18</v>
      </c>
      <c r="B3556" s="31">
        <v>18</v>
      </c>
      <c r="C3556" s="4" t="s">
        <v>2751</v>
      </c>
      <c r="D3556" s="4" t="s">
        <v>6434</v>
      </c>
      <c r="E3556" s="4" t="s">
        <v>6409</v>
      </c>
      <c r="F3556" s="4" t="s">
        <v>6410</v>
      </c>
      <c r="G3556" s="4" t="s">
        <v>6437</v>
      </c>
      <c r="H3556" s="4" t="s">
        <v>230</v>
      </c>
      <c r="X3556" s="24">
        <f t="shared" si="134"/>
        <v>0</v>
      </c>
      <c r="Y3556" s="8">
        <f t="shared" si="133"/>
        <v>0</v>
      </c>
      <c r="Z3556" s="4"/>
    </row>
    <row r="3557" spans="1:26" x14ac:dyDescent="0.25">
      <c r="A3557" s="34">
        <v>66</v>
      </c>
      <c r="B3557" s="31">
        <v>66</v>
      </c>
      <c r="C3557" s="4" t="s">
        <v>6519</v>
      </c>
      <c r="D3557" s="4" t="s">
        <v>6497</v>
      </c>
      <c r="E3557" s="4" t="s">
        <v>6409</v>
      </c>
      <c r="F3557" s="4" t="s">
        <v>6410</v>
      </c>
      <c r="G3557" s="4" t="s">
        <v>6520</v>
      </c>
      <c r="H3557" s="4"/>
      <c r="I3557" s="24">
        <v>205.4</v>
      </c>
      <c r="J3557" s="24">
        <v>186.3</v>
      </c>
      <c r="L3557" s="24">
        <v>3.5</v>
      </c>
      <c r="N3557" s="24">
        <v>1.8</v>
      </c>
      <c r="O3557" s="24">
        <v>4.0999999999999996</v>
      </c>
      <c r="P3557" s="24">
        <v>1.2</v>
      </c>
      <c r="Q3557" s="24">
        <v>0.1</v>
      </c>
      <c r="R3557" s="24">
        <v>3.4</v>
      </c>
      <c r="S3557" s="24">
        <v>2.8</v>
      </c>
      <c r="U3557" s="24">
        <v>2.2000000000000002</v>
      </c>
      <c r="X3557" s="24">
        <f t="shared" si="134"/>
        <v>205.4</v>
      </c>
      <c r="Y3557" s="8">
        <f t="shared" si="133"/>
        <v>0</v>
      </c>
      <c r="Z3557" s="4"/>
    </row>
    <row r="3558" spans="1:26" x14ac:dyDescent="0.25">
      <c r="A3558" s="34">
        <v>5</v>
      </c>
      <c r="B3558" s="31">
        <v>5</v>
      </c>
      <c r="C3558" s="4" t="s">
        <v>6418</v>
      </c>
      <c r="D3558" s="4" t="s">
        <v>6416</v>
      </c>
      <c r="E3558" s="4" t="s">
        <v>6409</v>
      </c>
      <c r="F3558" s="4" t="s">
        <v>6410</v>
      </c>
      <c r="G3558" s="4" t="s">
        <v>6419</v>
      </c>
      <c r="H3558" s="4" t="s">
        <v>230</v>
      </c>
      <c r="I3558" s="24">
        <v>232.1</v>
      </c>
      <c r="J3558" s="24">
        <v>188.6</v>
      </c>
      <c r="K3558" s="24">
        <v>17.399999999999999</v>
      </c>
      <c r="N3558" s="24">
        <v>4.5</v>
      </c>
      <c r="O3558" s="24">
        <v>1.5</v>
      </c>
      <c r="P3558" s="24">
        <v>1.5</v>
      </c>
      <c r="Q3558" s="24">
        <v>8.6999999999999993</v>
      </c>
      <c r="R3558" s="24">
        <v>4</v>
      </c>
      <c r="S3558" s="24">
        <v>3.3</v>
      </c>
      <c r="T3558" s="24">
        <v>2.6</v>
      </c>
      <c r="X3558" s="24">
        <f t="shared" si="134"/>
        <v>232.1</v>
      </c>
      <c r="Y3558" s="8">
        <f t="shared" si="133"/>
        <v>0</v>
      </c>
      <c r="Z3558" s="4"/>
    </row>
    <row r="3559" spans="1:26" x14ac:dyDescent="0.25">
      <c r="A3559" s="34">
        <v>10</v>
      </c>
      <c r="B3559" s="31">
        <v>10</v>
      </c>
      <c r="C3559" s="4" t="s">
        <v>6424</v>
      </c>
      <c r="D3559" s="4" t="s">
        <v>6416</v>
      </c>
      <c r="E3559" s="4" t="s">
        <v>6409</v>
      </c>
      <c r="F3559" s="4" t="s">
        <v>6410</v>
      </c>
      <c r="G3559" s="4" t="s">
        <v>6419</v>
      </c>
      <c r="H3559" s="4" t="s">
        <v>230</v>
      </c>
      <c r="I3559" s="24">
        <v>424.2</v>
      </c>
      <c r="J3559" s="24">
        <v>341.4</v>
      </c>
      <c r="K3559" s="24">
        <v>28.8</v>
      </c>
      <c r="O3559" s="24">
        <v>4.8</v>
      </c>
      <c r="P3559" s="24">
        <v>6</v>
      </c>
      <c r="Q3559" s="24">
        <v>0.7</v>
      </c>
      <c r="S3559" s="24">
        <v>4.7</v>
      </c>
      <c r="T3559" s="24">
        <v>33.1</v>
      </c>
      <c r="U3559" s="24">
        <v>4.7</v>
      </c>
      <c r="X3559" s="24">
        <f t="shared" si="134"/>
        <v>424.2</v>
      </c>
      <c r="Y3559" s="8">
        <f t="shared" si="133"/>
        <v>0</v>
      </c>
      <c r="Z3559" s="4"/>
    </row>
    <row r="3560" spans="1:26" x14ac:dyDescent="0.25">
      <c r="A3560" s="34">
        <v>35</v>
      </c>
      <c r="B3560" s="31">
        <v>35</v>
      </c>
      <c r="C3560" s="4" t="s">
        <v>1197</v>
      </c>
      <c r="D3560" s="4" t="s">
        <v>6465</v>
      </c>
      <c r="E3560" s="4" t="s">
        <v>6409</v>
      </c>
      <c r="F3560" s="4" t="s">
        <v>6410</v>
      </c>
      <c r="G3560" s="4" t="s">
        <v>6419</v>
      </c>
      <c r="H3560" s="4" t="s">
        <v>791</v>
      </c>
      <c r="I3560" s="24">
        <v>273.89999999999998</v>
      </c>
      <c r="J3560" s="24">
        <v>217.9</v>
      </c>
      <c r="L3560" s="24">
        <v>6.4</v>
      </c>
      <c r="M3560" s="24">
        <v>1</v>
      </c>
      <c r="N3560" s="24">
        <v>1</v>
      </c>
      <c r="P3560" s="24">
        <v>3.5</v>
      </c>
      <c r="Q3560" s="24">
        <v>15.3</v>
      </c>
      <c r="R3560" s="24">
        <v>25.9</v>
      </c>
      <c r="T3560" s="24">
        <v>0.8</v>
      </c>
      <c r="U3560" s="24">
        <v>2.1</v>
      </c>
      <c r="X3560" s="24">
        <f t="shared" si="134"/>
        <v>273.90000000000003</v>
      </c>
      <c r="Y3560" s="8">
        <f t="shared" si="133"/>
        <v>0</v>
      </c>
      <c r="Z3560" s="4"/>
    </row>
    <row r="3561" spans="1:26" x14ac:dyDescent="0.25">
      <c r="A3561" s="34">
        <v>53</v>
      </c>
      <c r="B3561" s="31">
        <v>53</v>
      </c>
      <c r="C3561" s="4" t="s">
        <v>6494</v>
      </c>
      <c r="D3561" s="4" t="s">
        <v>6488</v>
      </c>
      <c r="E3561" s="4" t="s">
        <v>6409</v>
      </c>
      <c r="F3561" s="4" t="s">
        <v>6410</v>
      </c>
      <c r="G3561" s="4" t="s">
        <v>6495</v>
      </c>
      <c r="H3561" s="4" t="s">
        <v>1403</v>
      </c>
      <c r="I3561" s="24">
        <v>247</v>
      </c>
      <c r="J3561" s="24">
        <v>143</v>
      </c>
      <c r="K3561" s="24">
        <v>21.2</v>
      </c>
      <c r="N3561" s="24">
        <v>2.8</v>
      </c>
      <c r="O3561" s="24">
        <v>1.1000000000000001</v>
      </c>
      <c r="P3561" s="24">
        <v>43.5</v>
      </c>
      <c r="R3561" s="24">
        <v>5.5</v>
      </c>
      <c r="T3561" s="24">
        <v>29.9</v>
      </c>
      <c r="X3561" s="24">
        <f t="shared" si="134"/>
        <v>247</v>
      </c>
      <c r="Y3561" s="8">
        <f t="shared" si="133"/>
        <v>0</v>
      </c>
      <c r="Z3561" s="4"/>
    </row>
    <row r="3562" spans="1:26" x14ac:dyDescent="0.25">
      <c r="A3562" s="34">
        <v>70</v>
      </c>
      <c r="B3562" s="31">
        <v>70</v>
      </c>
      <c r="C3562" s="4" t="s">
        <v>6525</v>
      </c>
      <c r="D3562" s="4" t="s">
        <v>6497</v>
      </c>
      <c r="E3562" s="4" t="s">
        <v>6409</v>
      </c>
      <c r="F3562" s="4" t="s">
        <v>6410</v>
      </c>
      <c r="G3562" s="5" t="s">
        <v>6526</v>
      </c>
      <c r="H3562" s="4" t="s">
        <v>213</v>
      </c>
      <c r="I3562" s="24">
        <v>282.7</v>
      </c>
      <c r="J3562" s="24">
        <v>264.39999999999998</v>
      </c>
      <c r="K3562" s="24">
        <v>7.9</v>
      </c>
      <c r="N3562" s="24">
        <v>0.2</v>
      </c>
      <c r="O3562" s="24">
        <v>1.4</v>
      </c>
      <c r="P3562" s="24">
        <v>0.5</v>
      </c>
      <c r="R3562" s="24">
        <v>6.5</v>
      </c>
      <c r="U3562" s="24">
        <v>1.8</v>
      </c>
      <c r="X3562" s="24">
        <f t="shared" si="134"/>
        <v>282.69999999999993</v>
      </c>
      <c r="Y3562" s="8">
        <f t="shared" si="133"/>
        <v>0</v>
      </c>
      <c r="Z3562" s="4"/>
    </row>
    <row r="3563" spans="1:26" x14ac:dyDescent="0.25">
      <c r="A3563" s="34">
        <v>62</v>
      </c>
      <c r="B3563" s="31">
        <v>62</v>
      </c>
      <c r="C3563" s="4" t="s">
        <v>6512</v>
      </c>
      <c r="D3563" s="4" t="s">
        <v>6497</v>
      </c>
      <c r="E3563" s="4" t="s">
        <v>6409</v>
      </c>
      <c r="F3563" s="4" t="s">
        <v>6410</v>
      </c>
      <c r="G3563" s="4" t="s">
        <v>6513</v>
      </c>
      <c r="H3563" s="4" t="s">
        <v>245</v>
      </c>
      <c r="I3563" s="24">
        <v>104.4</v>
      </c>
      <c r="J3563" s="24">
        <v>90.9</v>
      </c>
      <c r="K3563" s="24">
        <v>2.7</v>
      </c>
      <c r="L3563" s="24">
        <v>2.8</v>
      </c>
      <c r="M3563" s="24">
        <v>0.8</v>
      </c>
      <c r="O3563" s="24">
        <v>1.2</v>
      </c>
      <c r="P3563" s="24">
        <v>0.4</v>
      </c>
      <c r="R3563" s="24">
        <v>4.3</v>
      </c>
      <c r="S3563" s="24">
        <v>1.3</v>
      </c>
      <c r="X3563" s="24">
        <f t="shared" si="134"/>
        <v>104.4</v>
      </c>
      <c r="Y3563" s="8">
        <f t="shared" si="133"/>
        <v>0</v>
      </c>
      <c r="Z3563" s="4"/>
    </row>
    <row r="3564" spans="1:26" x14ac:dyDescent="0.25">
      <c r="A3564" s="34">
        <v>50</v>
      </c>
      <c r="B3564" s="31">
        <v>50</v>
      </c>
      <c r="C3564" s="4" t="s">
        <v>6489</v>
      </c>
      <c r="D3564" s="4" t="s">
        <v>6488</v>
      </c>
      <c r="E3564" s="4" t="s">
        <v>6409</v>
      </c>
      <c r="F3564" s="4" t="s">
        <v>6410</v>
      </c>
      <c r="G3564" s="4" t="s">
        <v>6490</v>
      </c>
      <c r="H3564" s="4" t="s">
        <v>6491</v>
      </c>
      <c r="I3564" s="24">
        <v>186.1</v>
      </c>
      <c r="J3564" s="24">
        <v>106.3</v>
      </c>
      <c r="K3564" s="24">
        <v>17.2</v>
      </c>
      <c r="M3564" s="24">
        <v>2</v>
      </c>
      <c r="O3564" s="24">
        <v>1.3</v>
      </c>
      <c r="P3564" s="24">
        <v>51.7</v>
      </c>
      <c r="R3564" s="24">
        <v>6.4</v>
      </c>
      <c r="U3564" s="24">
        <v>1.2</v>
      </c>
      <c r="X3564" s="24">
        <f t="shared" si="134"/>
        <v>186.1</v>
      </c>
      <c r="Y3564" s="8">
        <f t="shared" si="133"/>
        <v>0</v>
      </c>
      <c r="Z3564" s="4"/>
    </row>
    <row r="3565" spans="1:26" x14ac:dyDescent="0.25">
      <c r="A3565" s="34">
        <v>86</v>
      </c>
      <c r="B3565" s="31">
        <v>86</v>
      </c>
      <c r="C3565" s="4" t="s">
        <v>6550</v>
      </c>
      <c r="D3565" s="4" t="s">
        <v>6546</v>
      </c>
      <c r="E3565" s="4" t="s">
        <v>6409</v>
      </c>
      <c r="F3565" s="4" t="s">
        <v>6410</v>
      </c>
      <c r="G3565" s="5" t="s">
        <v>6551</v>
      </c>
      <c r="H3565" s="4"/>
      <c r="I3565" s="24">
        <v>194.7</v>
      </c>
      <c r="J3565" s="24">
        <v>181.1</v>
      </c>
      <c r="K3565" s="24">
        <v>0.9</v>
      </c>
      <c r="M3565" s="24">
        <v>2.9</v>
      </c>
      <c r="O3565" s="24">
        <v>1.4</v>
      </c>
      <c r="P3565" s="24">
        <v>0.5</v>
      </c>
      <c r="R3565" s="24">
        <v>6.8</v>
      </c>
      <c r="U3565" s="24">
        <v>1.1000000000000001</v>
      </c>
      <c r="X3565" s="24">
        <f t="shared" si="134"/>
        <v>194.70000000000002</v>
      </c>
      <c r="Y3565" s="8">
        <f t="shared" si="133"/>
        <v>0</v>
      </c>
      <c r="Z3565" s="4"/>
    </row>
    <row r="3566" spans="1:26" x14ac:dyDescent="0.25">
      <c r="A3566" s="34">
        <v>13</v>
      </c>
      <c r="B3566" s="31">
        <v>13</v>
      </c>
      <c r="C3566" s="4" t="s">
        <v>6429</v>
      </c>
      <c r="D3566" s="4" t="s">
        <v>458</v>
      </c>
      <c r="E3566" s="4" t="s">
        <v>6409</v>
      </c>
      <c r="F3566" s="4" t="s">
        <v>6410</v>
      </c>
      <c r="G3566" s="4" t="s">
        <v>15302</v>
      </c>
      <c r="H3566" s="4" t="s">
        <v>6430</v>
      </c>
      <c r="I3566" s="24">
        <v>364.6</v>
      </c>
      <c r="J3566" s="24">
        <v>282.2</v>
      </c>
      <c r="K3566" s="24">
        <v>20.6</v>
      </c>
      <c r="L3566" s="24">
        <v>19.2</v>
      </c>
      <c r="M3566" s="24">
        <v>1.5</v>
      </c>
      <c r="O3566" s="24">
        <v>3.1</v>
      </c>
      <c r="P3566" s="24">
        <v>0.8</v>
      </c>
      <c r="Q3566" s="24">
        <v>4.5</v>
      </c>
      <c r="R3566" s="24">
        <v>11.3</v>
      </c>
      <c r="S3566" s="24">
        <v>3.2</v>
      </c>
      <c r="T3566" s="24">
        <v>16.100000000000001</v>
      </c>
      <c r="U3566" s="24">
        <v>2.1</v>
      </c>
      <c r="X3566" s="24">
        <f t="shared" si="134"/>
        <v>364.60000000000008</v>
      </c>
      <c r="Y3566" s="8">
        <f t="shared" si="133"/>
        <v>0</v>
      </c>
      <c r="Z3566" s="4"/>
    </row>
    <row r="3567" spans="1:26" x14ac:dyDescent="0.25">
      <c r="A3567" s="34">
        <v>39</v>
      </c>
      <c r="B3567" s="31">
        <v>39</v>
      </c>
      <c r="C3567" s="4" t="s">
        <v>6470</v>
      </c>
      <c r="D3567" s="4" t="s">
        <v>6465</v>
      </c>
      <c r="E3567" s="4" t="s">
        <v>6409</v>
      </c>
      <c r="F3567" s="4" t="s">
        <v>6410</v>
      </c>
      <c r="G3567" s="4" t="s">
        <v>6471</v>
      </c>
      <c r="H3567" s="4" t="s">
        <v>154</v>
      </c>
      <c r="I3567" s="24">
        <v>772.2</v>
      </c>
      <c r="J3567" s="24">
        <v>673</v>
      </c>
      <c r="K3567" s="24">
        <v>27.3</v>
      </c>
      <c r="L3567" s="24">
        <v>5.0999999999999996</v>
      </c>
      <c r="N3567" s="24">
        <v>3</v>
      </c>
      <c r="O3567" s="24">
        <v>5.7</v>
      </c>
      <c r="P3567" s="24">
        <v>23.9</v>
      </c>
      <c r="Q3567" s="24">
        <v>4.2</v>
      </c>
      <c r="R3567" s="24">
        <v>14.7</v>
      </c>
      <c r="S3567" s="24">
        <v>7.8</v>
      </c>
      <c r="T3567" s="24">
        <v>3</v>
      </c>
      <c r="U3567" s="24">
        <v>4.5</v>
      </c>
      <c r="X3567" s="24">
        <f t="shared" si="134"/>
        <v>772.2</v>
      </c>
      <c r="Y3567" s="8">
        <f t="shared" si="133"/>
        <v>0</v>
      </c>
      <c r="Z3567" s="4"/>
    </row>
    <row r="3568" spans="1:26" x14ac:dyDescent="0.25">
      <c r="A3568" s="34">
        <v>32</v>
      </c>
      <c r="B3568" s="31">
        <v>32</v>
      </c>
      <c r="C3568" s="4" t="s">
        <v>6460</v>
      </c>
      <c r="D3568" s="4" t="s">
        <v>6447</v>
      </c>
      <c r="E3568" s="4" t="s">
        <v>6409</v>
      </c>
      <c r="F3568" s="4" t="s">
        <v>6410</v>
      </c>
      <c r="G3568" s="4" t="s">
        <v>6461</v>
      </c>
      <c r="H3568" s="4" t="s">
        <v>6462</v>
      </c>
      <c r="I3568" s="24">
        <v>312.7</v>
      </c>
      <c r="J3568" s="24">
        <v>283.8</v>
      </c>
      <c r="K3568" s="24">
        <v>1.4</v>
      </c>
      <c r="N3568" s="24">
        <v>1.5</v>
      </c>
      <c r="O3568" s="24">
        <v>2.8</v>
      </c>
      <c r="P3568" s="24">
        <v>1.1000000000000001</v>
      </c>
      <c r="R3568" s="24">
        <v>16</v>
      </c>
      <c r="T3568" s="24">
        <v>2.2000000000000002</v>
      </c>
      <c r="U3568" s="24">
        <v>3.9</v>
      </c>
      <c r="X3568" s="24">
        <f t="shared" si="134"/>
        <v>312.7</v>
      </c>
      <c r="Y3568" s="8">
        <f t="shared" si="133"/>
        <v>0</v>
      </c>
      <c r="Z3568" s="4"/>
    </row>
    <row r="3569" spans="1:26" x14ac:dyDescent="0.25">
      <c r="A3569" s="34">
        <v>60</v>
      </c>
      <c r="B3569" s="31">
        <v>60</v>
      </c>
      <c r="C3569" s="4" t="s">
        <v>6507</v>
      </c>
      <c r="D3569" s="4" t="s">
        <v>6497</v>
      </c>
      <c r="E3569" s="4" t="s">
        <v>6409</v>
      </c>
      <c r="F3569" s="4" t="s">
        <v>6410</v>
      </c>
      <c r="G3569" s="4" t="s">
        <v>6508</v>
      </c>
      <c r="H3569" s="4" t="s">
        <v>39</v>
      </c>
      <c r="I3569" s="24">
        <v>130.30000000000001</v>
      </c>
      <c r="J3569" s="24">
        <v>121.3</v>
      </c>
      <c r="K3569" s="24">
        <v>0.4</v>
      </c>
      <c r="N3569" s="24">
        <v>0.8</v>
      </c>
      <c r="O3569" s="24">
        <v>1.6</v>
      </c>
      <c r="P3569" s="24">
        <v>0.8</v>
      </c>
      <c r="R3569" s="24">
        <v>3.8</v>
      </c>
      <c r="S3569" s="24">
        <v>1.4</v>
      </c>
      <c r="U3569" s="24">
        <v>0.2</v>
      </c>
      <c r="X3569" s="24">
        <f t="shared" si="134"/>
        <v>130.29999999999998</v>
      </c>
      <c r="Y3569" s="8">
        <f t="shared" si="133"/>
        <v>0</v>
      </c>
      <c r="Z3569" s="4"/>
    </row>
    <row r="3570" spans="1:26" x14ac:dyDescent="0.25">
      <c r="A3570" s="34">
        <v>67</v>
      </c>
      <c r="B3570" s="31">
        <v>67</v>
      </c>
      <c r="C3570" s="4" t="s">
        <v>6521</v>
      </c>
      <c r="D3570" s="4" t="s">
        <v>6497</v>
      </c>
      <c r="E3570" s="4" t="s">
        <v>6409</v>
      </c>
      <c r="F3570" s="4" t="s">
        <v>6410</v>
      </c>
      <c r="G3570" s="5" t="s">
        <v>588</v>
      </c>
      <c r="H3570" s="4" t="s">
        <v>227</v>
      </c>
      <c r="I3570" s="24">
        <v>193.7</v>
      </c>
      <c r="J3570" s="24">
        <v>158.9</v>
      </c>
      <c r="K3570" s="24">
        <v>14.5</v>
      </c>
      <c r="M3570" s="24">
        <v>3.4</v>
      </c>
      <c r="O3570" s="24">
        <v>1.7</v>
      </c>
      <c r="P3570" s="24">
        <v>4.3</v>
      </c>
      <c r="Q3570" s="24">
        <v>5.3</v>
      </c>
      <c r="R3570" s="24">
        <v>2.7</v>
      </c>
      <c r="S3570" s="24">
        <v>2.5</v>
      </c>
      <c r="U3570" s="24">
        <v>0.4</v>
      </c>
      <c r="X3570" s="24">
        <f t="shared" si="134"/>
        <v>193.70000000000002</v>
      </c>
      <c r="Y3570" s="8">
        <f t="shared" si="133"/>
        <v>0</v>
      </c>
      <c r="Z3570" s="4"/>
    </row>
    <row r="3571" spans="1:26" x14ac:dyDescent="0.25">
      <c r="A3571" s="34">
        <v>26</v>
      </c>
      <c r="B3571" s="31">
        <v>26</v>
      </c>
      <c r="C3571" s="4" t="s">
        <v>6450</v>
      </c>
      <c r="D3571" s="4" t="s">
        <v>6447</v>
      </c>
      <c r="E3571" s="4" t="s">
        <v>6409</v>
      </c>
      <c r="F3571" s="4" t="s">
        <v>6410</v>
      </c>
      <c r="G3571" s="4" t="s">
        <v>6451</v>
      </c>
      <c r="H3571" s="4" t="s">
        <v>358</v>
      </c>
      <c r="I3571" s="24">
        <v>333.7</v>
      </c>
      <c r="J3571" s="24">
        <v>297.8</v>
      </c>
      <c r="K3571" s="24">
        <v>8.4</v>
      </c>
      <c r="N3571" s="24">
        <v>13.1</v>
      </c>
      <c r="Q3571" s="24">
        <v>1.2</v>
      </c>
      <c r="R3571" s="24">
        <v>13.2</v>
      </c>
      <c r="X3571" s="24">
        <f t="shared" si="134"/>
        <v>333.7</v>
      </c>
      <c r="Y3571" s="8">
        <f t="shared" si="133"/>
        <v>0</v>
      </c>
      <c r="Z3571" s="4"/>
    </row>
    <row r="3572" spans="1:26" x14ac:dyDescent="0.25">
      <c r="A3572" s="34">
        <v>36</v>
      </c>
      <c r="B3572" s="31">
        <v>36</v>
      </c>
      <c r="C3572" s="4" t="s">
        <v>6466</v>
      </c>
      <c r="D3572" s="4" t="s">
        <v>6465</v>
      </c>
      <c r="E3572" s="4" t="s">
        <v>6409</v>
      </c>
      <c r="F3572" s="4" t="s">
        <v>6410</v>
      </c>
      <c r="G3572" s="4" t="s">
        <v>6451</v>
      </c>
      <c r="H3572" s="4" t="s">
        <v>716</v>
      </c>
      <c r="I3572" s="24">
        <v>192.4</v>
      </c>
      <c r="J3572" s="24">
        <v>138.30000000000001</v>
      </c>
      <c r="M3572" s="24">
        <v>1.4</v>
      </c>
      <c r="O3572" s="24">
        <v>1.3</v>
      </c>
      <c r="Q3572" s="24">
        <v>45</v>
      </c>
      <c r="R3572" s="24">
        <v>3.1</v>
      </c>
      <c r="S3572" s="24">
        <v>1.3</v>
      </c>
      <c r="U3572" s="24">
        <v>2</v>
      </c>
      <c r="X3572" s="24">
        <f t="shared" ref="X3572:X3635" si="135">SUM(J3572:W3572)</f>
        <v>192.40000000000003</v>
      </c>
      <c r="Y3572" s="8">
        <f t="shared" si="133"/>
        <v>0</v>
      </c>
      <c r="Z3572" s="4"/>
    </row>
    <row r="3573" spans="1:26" x14ac:dyDescent="0.25">
      <c r="A3573" s="34">
        <v>64</v>
      </c>
      <c r="B3573" s="31">
        <v>64</v>
      </c>
      <c r="C3573" s="4" t="s">
        <v>6516</v>
      </c>
      <c r="D3573" s="4" t="s">
        <v>6497</v>
      </c>
      <c r="E3573" s="4" t="s">
        <v>6409</v>
      </c>
      <c r="F3573" s="4" t="s">
        <v>6410</v>
      </c>
      <c r="G3573" s="4" t="s">
        <v>6451</v>
      </c>
      <c r="H3573" s="4" t="s">
        <v>358</v>
      </c>
      <c r="I3573" s="24">
        <v>263.39999999999998</v>
      </c>
      <c r="J3573" s="24">
        <v>244</v>
      </c>
      <c r="K3573" s="24">
        <v>1.8</v>
      </c>
      <c r="N3573" s="24">
        <v>3.7</v>
      </c>
      <c r="O3573" s="24">
        <v>2.8</v>
      </c>
      <c r="P3573" s="24">
        <v>0.2</v>
      </c>
      <c r="R3573" s="24">
        <v>5.3</v>
      </c>
      <c r="S3573" s="24">
        <v>3</v>
      </c>
      <c r="T3573" s="24">
        <v>2.6</v>
      </c>
      <c r="X3573" s="24">
        <f t="shared" si="135"/>
        <v>263.40000000000003</v>
      </c>
      <c r="Y3573" s="8">
        <f t="shared" si="133"/>
        <v>0</v>
      </c>
      <c r="Z3573" s="4"/>
    </row>
    <row r="3574" spans="1:26" ht="30" x14ac:dyDescent="0.25">
      <c r="A3574" s="34">
        <v>72</v>
      </c>
      <c r="B3574" s="31">
        <v>72</v>
      </c>
      <c r="C3574" s="4" t="s">
        <v>6528</v>
      </c>
      <c r="D3574" s="4" t="s">
        <v>6497</v>
      </c>
      <c r="E3574" s="4" t="s">
        <v>6409</v>
      </c>
      <c r="F3574" s="4" t="s">
        <v>6410</v>
      </c>
      <c r="G3574" s="5" t="s">
        <v>6529</v>
      </c>
      <c r="H3574" s="4"/>
      <c r="I3574" s="24">
        <v>377.7</v>
      </c>
      <c r="J3574" s="24">
        <v>355</v>
      </c>
      <c r="K3574" s="24">
        <v>4.5</v>
      </c>
      <c r="O3574" s="24">
        <v>5.5</v>
      </c>
      <c r="Q3574" s="24">
        <v>4.7</v>
      </c>
      <c r="R3574" s="24">
        <v>4.5</v>
      </c>
      <c r="U3574" s="24">
        <v>3.5</v>
      </c>
      <c r="X3574" s="24">
        <f t="shared" si="135"/>
        <v>377.7</v>
      </c>
      <c r="Y3574" s="8">
        <f t="shared" ref="Y3574:Y3637" si="136">I3574-X3574</f>
        <v>0</v>
      </c>
      <c r="Z3574" s="4"/>
    </row>
    <row r="3575" spans="1:26" ht="30" x14ac:dyDescent="0.25">
      <c r="A3575" s="34">
        <v>74</v>
      </c>
      <c r="B3575" s="31">
        <v>74</v>
      </c>
      <c r="C3575" s="4" t="s">
        <v>6497</v>
      </c>
      <c r="D3575" s="4" t="s">
        <v>6497</v>
      </c>
      <c r="E3575" s="4" t="s">
        <v>6409</v>
      </c>
      <c r="F3575" s="4" t="s">
        <v>6410</v>
      </c>
      <c r="G3575" s="5" t="s">
        <v>6532</v>
      </c>
      <c r="H3575" s="4"/>
      <c r="I3575" s="24">
        <v>650.70000000000005</v>
      </c>
      <c r="J3575" s="24">
        <v>333</v>
      </c>
      <c r="K3575" s="24">
        <v>9</v>
      </c>
      <c r="L3575" s="24">
        <v>2</v>
      </c>
      <c r="O3575" s="24">
        <v>2</v>
      </c>
      <c r="Q3575" s="24">
        <v>3</v>
      </c>
      <c r="T3575" s="24">
        <v>299.7</v>
      </c>
      <c r="U3575" s="24">
        <v>2</v>
      </c>
      <c r="X3575" s="24">
        <f t="shared" si="135"/>
        <v>650.70000000000005</v>
      </c>
      <c r="Y3575" s="8">
        <f t="shared" si="136"/>
        <v>0</v>
      </c>
      <c r="Z3575" s="4"/>
    </row>
    <row r="3576" spans="1:26" ht="30" x14ac:dyDescent="0.25">
      <c r="A3576" s="34">
        <v>94</v>
      </c>
      <c r="B3576" s="31">
        <v>94</v>
      </c>
      <c r="C3576" s="4" t="s">
        <v>6562</v>
      </c>
      <c r="D3576" s="4" t="s">
        <v>6497</v>
      </c>
      <c r="E3576" s="4" t="s">
        <v>6409</v>
      </c>
      <c r="F3576" s="4" t="s">
        <v>6410</v>
      </c>
      <c r="G3576" s="5" t="s">
        <v>6532</v>
      </c>
      <c r="H3576" s="4"/>
      <c r="I3576" s="24">
        <v>222.4</v>
      </c>
      <c r="J3576" s="24">
        <v>192.2</v>
      </c>
      <c r="K3576" s="24">
        <v>8.1999999999999993</v>
      </c>
      <c r="N3576" s="24">
        <v>0.3</v>
      </c>
      <c r="O3576" s="24">
        <v>1.6</v>
      </c>
      <c r="P3576" s="24">
        <v>1.7</v>
      </c>
      <c r="Q3576" s="24">
        <v>8.1999999999999993</v>
      </c>
      <c r="R3576" s="24">
        <v>6.9</v>
      </c>
      <c r="S3576" s="24">
        <v>3.3</v>
      </c>
      <c r="X3576" s="24">
        <f t="shared" si="135"/>
        <v>222.39999999999998</v>
      </c>
      <c r="Y3576" s="8">
        <f t="shared" si="136"/>
        <v>0</v>
      </c>
      <c r="Z3576" s="4"/>
    </row>
    <row r="3577" spans="1:26" ht="30" x14ac:dyDescent="0.25">
      <c r="A3577" s="34">
        <v>95</v>
      </c>
      <c r="B3577" s="31">
        <v>95</v>
      </c>
      <c r="C3577" s="4" t="s">
        <v>6563</v>
      </c>
      <c r="D3577" s="4" t="s">
        <v>6497</v>
      </c>
      <c r="E3577" s="4" t="s">
        <v>6409</v>
      </c>
      <c r="F3577" s="4" t="s">
        <v>6410</v>
      </c>
      <c r="G3577" s="5" t="s">
        <v>6532</v>
      </c>
      <c r="H3577" s="4"/>
      <c r="I3577" s="24">
        <v>362.9</v>
      </c>
      <c r="J3577" s="24">
        <v>126.5</v>
      </c>
      <c r="K3577" s="24">
        <v>17.100000000000001</v>
      </c>
      <c r="L3577" s="24">
        <v>0.7</v>
      </c>
      <c r="M3577" s="24">
        <v>0.5</v>
      </c>
      <c r="O3577" s="24">
        <v>0.9</v>
      </c>
      <c r="P3577" s="24">
        <v>6.5</v>
      </c>
      <c r="Q3577" s="24">
        <v>4.4000000000000004</v>
      </c>
      <c r="R3577" s="24">
        <v>7.3</v>
      </c>
      <c r="S3577" s="24">
        <v>2.7</v>
      </c>
      <c r="T3577" s="24">
        <v>196.3</v>
      </c>
      <c r="X3577" s="24">
        <f t="shared" si="135"/>
        <v>362.9</v>
      </c>
      <c r="Y3577" s="8">
        <f t="shared" si="136"/>
        <v>0</v>
      </c>
      <c r="Z3577" s="4"/>
    </row>
    <row r="3578" spans="1:26" ht="30" x14ac:dyDescent="0.25">
      <c r="A3578" s="34">
        <v>98</v>
      </c>
      <c r="B3578" s="31">
        <v>99</v>
      </c>
      <c r="C3578" s="4" t="s">
        <v>6565</v>
      </c>
      <c r="D3578" s="4" t="s">
        <v>6497</v>
      </c>
      <c r="E3578" s="4" t="s">
        <v>6409</v>
      </c>
      <c r="F3578" s="4" t="s">
        <v>6410</v>
      </c>
      <c r="G3578" s="5" t="s">
        <v>6532</v>
      </c>
      <c r="H3578" s="4"/>
      <c r="I3578" s="24">
        <v>240.2</v>
      </c>
      <c r="J3578" s="24">
        <v>217.1</v>
      </c>
      <c r="K3578" s="24">
        <v>10</v>
      </c>
      <c r="N3578" s="24">
        <v>0.9</v>
      </c>
      <c r="O3578" s="24">
        <v>1.8</v>
      </c>
      <c r="Q3578" s="24">
        <v>1.4</v>
      </c>
      <c r="R3578" s="24">
        <v>9</v>
      </c>
      <c r="X3578" s="24">
        <f t="shared" si="135"/>
        <v>240.20000000000002</v>
      </c>
      <c r="Y3578" s="8">
        <f t="shared" si="136"/>
        <v>0</v>
      </c>
      <c r="Z3578" s="4"/>
    </row>
    <row r="3579" spans="1:26" x14ac:dyDescent="0.25">
      <c r="A3579" s="34">
        <v>81</v>
      </c>
      <c r="B3579" s="31">
        <v>81</v>
      </c>
      <c r="C3579" s="4" t="s">
        <v>6545</v>
      </c>
      <c r="D3579" s="4" t="s">
        <v>6546</v>
      </c>
      <c r="E3579" s="4" t="s">
        <v>6409</v>
      </c>
      <c r="F3579" s="4" t="s">
        <v>6410</v>
      </c>
      <c r="G3579" s="5" t="s">
        <v>5468</v>
      </c>
      <c r="H3579" s="4" t="s">
        <v>358</v>
      </c>
      <c r="I3579" s="24">
        <v>132.4</v>
      </c>
      <c r="J3579" s="24">
        <v>114</v>
      </c>
      <c r="K3579" s="24">
        <v>8</v>
      </c>
      <c r="N3579" s="24">
        <v>2.4</v>
      </c>
      <c r="O3579" s="24">
        <v>2.2000000000000002</v>
      </c>
      <c r="P3579" s="24">
        <v>0.8</v>
      </c>
      <c r="S3579" s="24">
        <v>5</v>
      </c>
      <c r="X3579" s="24">
        <f t="shared" si="135"/>
        <v>132.4</v>
      </c>
      <c r="Y3579" s="8">
        <f t="shared" si="136"/>
        <v>0</v>
      </c>
      <c r="Z3579" s="4"/>
    </row>
    <row r="3580" spans="1:26" x14ac:dyDescent="0.25">
      <c r="A3580" s="34">
        <v>82</v>
      </c>
      <c r="B3580" s="31">
        <v>82</v>
      </c>
      <c r="C3580" s="4" t="s">
        <v>6547</v>
      </c>
      <c r="D3580" s="4" t="s">
        <v>6546</v>
      </c>
      <c r="E3580" s="4" t="s">
        <v>6409</v>
      </c>
      <c r="F3580" s="4" t="s">
        <v>6410</v>
      </c>
      <c r="G3580" s="5" t="s">
        <v>5468</v>
      </c>
      <c r="H3580" s="4" t="s">
        <v>279</v>
      </c>
      <c r="I3580" s="24">
        <v>130.80000000000001</v>
      </c>
      <c r="J3580" s="24">
        <v>117.7</v>
      </c>
      <c r="K3580" s="24">
        <v>1.8</v>
      </c>
      <c r="L3580" s="24">
        <v>4.2</v>
      </c>
      <c r="M3580" s="24">
        <v>0.9</v>
      </c>
      <c r="O3580" s="24">
        <v>1.5</v>
      </c>
      <c r="P3580" s="24">
        <v>0.1</v>
      </c>
      <c r="Q3580" s="24">
        <v>0.5</v>
      </c>
      <c r="R3580" s="24">
        <v>2.4</v>
      </c>
      <c r="S3580" s="24">
        <v>0.9</v>
      </c>
      <c r="U3580" s="24">
        <v>0.8</v>
      </c>
      <c r="X3580" s="24">
        <f t="shared" si="135"/>
        <v>130.80000000000001</v>
      </c>
      <c r="Y3580" s="8">
        <f t="shared" si="136"/>
        <v>0</v>
      </c>
      <c r="Z3580" s="4"/>
    </row>
    <row r="3581" spans="1:26" x14ac:dyDescent="0.25">
      <c r="A3581" s="34">
        <v>63</v>
      </c>
      <c r="B3581" s="31">
        <v>63</v>
      </c>
      <c r="C3581" s="4" t="s">
        <v>6514</v>
      </c>
      <c r="D3581" s="4" t="s">
        <v>6497</v>
      </c>
      <c r="E3581" s="4" t="s">
        <v>6409</v>
      </c>
      <c r="F3581" s="4" t="s">
        <v>6410</v>
      </c>
      <c r="G3581" s="4" t="s">
        <v>6515</v>
      </c>
      <c r="H3581" s="4" t="s">
        <v>429</v>
      </c>
      <c r="I3581" s="24">
        <v>192.4</v>
      </c>
      <c r="J3581" s="24">
        <v>145.4</v>
      </c>
      <c r="L3581" s="24">
        <v>10.9</v>
      </c>
      <c r="N3581" s="24">
        <v>2</v>
      </c>
      <c r="O3581" s="24">
        <v>1.5</v>
      </c>
      <c r="P3581" s="24">
        <v>24.3</v>
      </c>
      <c r="Q3581" s="24">
        <v>1.5</v>
      </c>
      <c r="R3581" s="24">
        <v>4.4000000000000004</v>
      </c>
      <c r="S3581" s="24">
        <v>2</v>
      </c>
      <c r="U3581" s="24">
        <v>0.4</v>
      </c>
      <c r="X3581" s="24">
        <f t="shared" si="135"/>
        <v>192.40000000000003</v>
      </c>
      <c r="Y3581" s="8">
        <f t="shared" si="136"/>
        <v>0</v>
      </c>
      <c r="Z3581" s="4"/>
    </row>
    <row r="3582" spans="1:26" x14ac:dyDescent="0.25">
      <c r="A3582" s="34">
        <v>52</v>
      </c>
      <c r="B3582" s="31">
        <v>52</v>
      </c>
      <c r="C3582" s="4" t="s">
        <v>6493</v>
      </c>
      <c r="D3582" s="4" t="s">
        <v>6488</v>
      </c>
      <c r="E3582" s="4" t="s">
        <v>6409</v>
      </c>
      <c r="F3582" s="4" t="s">
        <v>6410</v>
      </c>
      <c r="G3582" s="4" t="s">
        <v>685</v>
      </c>
      <c r="H3582" s="4" t="s">
        <v>19</v>
      </c>
      <c r="I3582" s="24">
        <v>262.39999999999998</v>
      </c>
      <c r="J3582" s="24">
        <v>217.1</v>
      </c>
      <c r="K3582" s="24">
        <v>9</v>
      </c>
      <c r="N3582" s="24">
        <v>1.6</v>
      </c>
      <c r="O3582" s="24">
        <v>4</v>
      </c>
      <c r="P3582" s="24">
        <v>10.9</v>
      </c>
      <c r="Q3582" s="24">
        <v>7</v>
      </c>
      <c r="R3582" s="24">
        <v>11.2</v>
      </c>
      <c r="U3582" s="24">
        <v>1.6</v>
      </c>
      <c r="X3582" s="24">
        <f t="shared" si="135"/>
        <v>262.40000000000003</v>
      </c>
      <c r="Y3582" s="8">
        <f t="shared" si="136"/>
        <v>0</v>
      </c>
      <c r="Z3582" s="4"/>
    </row>
    <row r="3583" spans="1:26" x14ac:dyDescent="0.25">
      <c r="A3583" s="34">
        <v>99</v>
      </c>
      <c r="B3583" s="31">
        <v>100</v>
      </c>
      <c r="C3583" s="4" t="s">
        <v>6566</v>
      </c>
      <c r="D3583" s="4" t="s">
        <v>6488</v>
      </c>
      <c r="E3583" s="4" t="s">
        <v>6409</v>
      </c>
      <c r="F3583" s="4" t="s">
        <v>6410</v>
      </c>
      <c r="G3583" s="5" t="s">
        <v>685</v>
      </c>
      <c r="H3583" s="4" t="s">
        <v>19</v>
      </c>
      <c r="I3583" s="24">
        <v>259.39999999999998</v>
      </c>
      <c r="J3583" s="24">
        <v>218.6</v>
      </c>
      <c r="K3583" s="24">
        <v>11.5</v>
      </c>
      <c r="O3583" s="24">
        <v>2.7</v>
      </c>
      <c r="P3583" s="24">
        <v>10.4</v>
      </c>
      <c r="Q3583" s="24">
        <v>6.7</v>
      </c>
      <c r="S3583" s="24">
        <v>7.9</v>
      </c>
      <c r="U3583" s="24">
        <v>1.6</v>
      </c>
      <c r="X3583" s="24">
        <f t="shared" si="135"/>
        <v>259.39999999999998</v>
      </c>
      <c r="Y3583" s="8">
        <f t="shared" si="136"/>
        <v>0</v>
      </c>
      <c r="Z3583" s="4"/>
    </row>
    <row r="3584" spans="1:26" x14ac:dyDescent="0.25">
      <c r="A3584" s="34">
        <v>88</v>
      </c>
      <c r="B3584" s="31">
        <v>88</v>
      </c>
      <c r="C3584" s="4" t="s">
        <v>6553</v>
      </c>
      <c r="D3584" s="4" t="s">
        <v>6546</v>
      </c>
      <c r="E3584" s="4" t="s">
        <v>6409</v>
      </c>
      <c r="F3584" s="4" t="s">
        <v>6410</v>
      </c>
      <c r="G3584" s="5" t="s">
        <v>6554</v>
      </c>
      <c r="H3584" s="4"/>
      <c r="I3584" s="24">
        <v>203.2</v>
      </c>
      <c r="J3584" s="24">
        <v>188.3</v>
      </c>
      <c r="N3584" s="24">
        <v>4</v>
      </c>
      <c r="O3584" s="24">
        <v>2.1</v>
      </c>
      <c r="P3584" s="24">
        <v>0.2</v>
      </c>
      <c r="R3584" s="24">
        <v>5.0999999999999996</v>
      </c>
      <c r="S3584" s="24">
        <v>2.1</v>
      </c>
      <c r="T3584" s="24">
        <v>1.4</v>
      </c>
      <c r="X3584" s="24">
        <f t="shared" si="135"/>
        <v>203.2</v>
      </c>
      <c r="Y3584" s="8">
        <f t="shared" si="136"/>
        <v>0</v>
      </c>
      <c r="Z3584" s="4"/>
    </row>
    <row r="3585" spans="1:26" x14ac:dyDescent="0.25">
      <c r="A3585" s="34">
        <v>55</v>
      </c>
      <c r="B3585" s="31">
        <v>55</v>
      </c>
      <c r="C3585" s="4" t="s">
        <v>6499</v>
      </c>
      <c r="D3585" s="4" t="s">
        <v>6497</v>
      </c>
      <c r="E3585" s="4" t="s">
        <v>6409</v>
      </c>
      <c r="F3585" s="4" t="s">
        <v>6410</v>
      </c>
      <c r="G3585" s="4" t="s">
        <v>3638</v>
      </c>
      <c r="H3585" s="4" t="s">
        <v>19</v>
      </c>
      <c r="I3585" s="24">
        <v>498.1</v>
      </c>
      <c r="J3585" s="24">
        <v>410.7</v>
      </c>
      <c r="K3585" s="24">
        <v>6.8</v>
      </c>
      <c r="O3585" s="24">
        <v>2.9</v>
      </c>
      <c r="P3585" s="24">
        <v>2.9</v>
      </c>
      <c r="R3585" s="24">
        <v>9.4</v>
      </c>
      <c r="S3585" s="24">
        <v>4.8</v>
      </c>
      <c r="T3585" s="24">
        <v>58</v>
      </c>
      <c r="U3585" s="24">
        <v>2.6</v>
      </c>
      <c r="X3585" s="24">
        <f t="shared" si="135"/>
        <v>498.09999999999997</v>
      </c>
      <c r="Y3585" s="8">
        <f t="shared" si="136"/>
        <v>0</v>
      </c>
      <c r="Z3585" s="4"/>
    </row>
    <row r="3586" spans="1:26" x14ac:dyDescent="0.25">
      <c r="A3586" s="34">
        <v>77</v>
      </c>
      <c r="B3586" s="31">
        <v>77</v>
      </c>
      <c r="C3586" s="4" t="s">
        <v>6539</v>
      </c>
      <c r="D3586" s="4" t="s">
        <v>6534</v>
      </c>
      <c r="E3586" s="4" t="s">
        <v>6409</v>
      </c>
      <c r="F3586" s="4" t="s">
        <v>6410</v>
      </c>
      <c r="G3586" s="5" t="s">
        <v>3638</v>
      </c>
      <c r="H3586" s="4" t="s">
        <v>13</v>
      </c>
      <c r="I3586" s="24">
        <v>455</v>
      </c>
      <c r="J3586" s="24">
        <v>412.5</v>
      </c>
      <c r="K3586" s="24">
        <v>25</v>
      </c>
      <c r="M3586" s="24">
        <v>9</v>
      </c>
      <c r="Q3586" s="24">
        <v>5</v>
      </c>
      <c r="T3586" s="24">
        <v>3.5</v>
      </c>
      <c r="X3586" s="24">
        <f t="shared" si="135"/>
        <v>455</v>
      </c>
      <c r="Y3586" s="8">
        <f t="shared" si="136"/>
        <v>0</v>
      </c>
      <c r="Z3586" s="4"/>
    </row>
    <row r="3587" spans="1:26" x14ac:dyDescent="0.25">
      <c r="A3587" s="34">
        <v>97</v>
      </c>
      <c r="B3587" s="31">
        <v>98</v>
      </c>
      <c r="C3587" s="4" t="s">
        <v>6479</v>
      </c>
      <c r="D3587" s="4" t="s">
        <v>6534</v>
      </c>
      <c r="E3587" s="4" t="s">
        <v>6409</v>
      </c>
      <c r="F3587" s="4" t="s">
        <v>6410</v>
      </c>
      <c r="G3587" s="5" t="s">
        <v>3638</v>
      </c>
      <c r="H3587" s="4" t="s">
        <v>13</v>
      </c>
      <c r="I3587" s="24">
        <v>189.6</v>
      </c>
      <c r="J3587" s="24">
        <v>135.6</v>
      </c>
      <c r="K3587" s="24">
        <v>9.4</v>
      </c>
      <c r="L3587" s="24">
        <v>23.3</v>
      </c>
      <c r="M3587" s="24">
        <v>0.8</v>
      </c>
      <c r="O3587" s="24">
        <v>1.3</v>
      </c>
      <c r="Q3587" s="24">
        <v>13.9</v>
      </c>
      <c r="R3587" s="24">
        <v>4.3</v>
      </c>
      <c r="S3587" s="24">
        <v>1</v>
      </c>
      <c r="X3587" s="24">
        <f t="shared" si="135"/>
        <v>189.60000000000005</v>
      </c>
      <c r="Y3587" s="8">
        <f t="shared" si="136"/>
        <v>0</v>
      </c>
      <c r="Z3587" s="4"/>
    </row>
    <row r="3588" spans="1:26" x14ac:dyDescent="0.25">
      <c r="A3588" s="34">
        <v>46</v>
      </c>
      <c r="B3588" s="31">
        <v>46</v>
      </c>
      <c r="C3588" s="4" t="s">
        <v>6482</v>
      </c>
      <c r="D3588" s="4" t="s">
        <v>6479</v>
      </c>
      <c r="E3588" s="4" t="s">
        <v>6409</v>
      </c>
      <c r="F3588" s="4" t="s">
        <v>6410</v>
      </c>
      <c r="G3588" s="4" t="s">
        <v>6483</v>
      </c>
      <c r="H3588" s="4" t="s">
        <v>19</v>
      </c>
      <c r="I3588" s="24">
        <v>285.2</v>
      </c>
      <c r="J3588" s="24">
        <v>252.9</v>
      </c>
      <c r="K3588" s="24">
        <v>6</v>
      </c>
      <c r="L3588" s="24">
        <v>5</v>
      </c>
      <c r="N3588" s="24">
        <v>3.1</v>
      </c>
      <c r="O3588" s="24">
        <v>2.8</v>
      </c>
      <c r="P3588" s="24">
        <v>1.3</v>
      </c>
      <c r="Q3588" s="24">
        <v>2.8</v>
      </c>
      <c r="R3588" s="24">
        <v>11.3</v>
      </c>
      <c r="X3588" s="24">
        <f t="shared" si="135"/>
        <v>285.20000000000005</v>
      </c>
      <c r="Y3588" s="8">
        <f t="shared" si="136"/>
        <v>0</v>
      </c>
      <c r="Z3588" s="4"/>
    </row>
    <row r="3589" spans="1:26" x14ac:dyDescent="0.25">
      <c r="A3589" s="34">
        <v>80</v>
      </c>
      <c r="B3589" s="31">
        <v>80</v>
      </c>
      <c r="C3589" s="4" t="s">
        <v>6543</v>
      </c>
      <c r="D3589" s="4" t="s">
        <v>6534</v>
      </c>
      <c r="E3589" s="4" t="s">
        <v>6409</v>
      </c>
      <c r="F3589" s="4" t="s">
        <v>6410</v>
      </c>
      <c r="G3589" s="5" t="s">
        <v>6544</v>
      </c>
      <c r="H3589" s="4" t="s">
        <v>198</v>
      </c>
      <c r="I3589" s="24">
        <v>117.1</v>
      </c>
      <c r="J3589" s="24">
        <v>100.7</v>
      </c>
      <c r="K3589" s="24">
        <v>3.5</v>
      </c>
      <c r="M3589" s="24">
        <v>7.8</v>
      </c>
      <c r="O3589" s="24">
        <v>1</v>
      </c>
      <c r="P3589" s="24">
        <v>0.1</v>
      </c>
      <c r="Q3589" s="24">
        <v>0.9</v>
      </c>
      <c r="R3589" s="24">
        <v>1.6</v>
      </c>
      <c r="U3589" s="24">
        <v>1.5</v>
      </c>
      <c r="X3589" s="24">
        <f t="shared" si="135"/>
        <v>117.1</v>
      </c>
      <c r="Y3589" s="8">
        <f t="shared" si="136"/>
        <v>0</v>
      </c>
      <c r="Z3589" s="4"/>
    </row>
    <row r="3590" spans="1:26" x14ac:dyDescent="0.25">
      <c r="A3590" s="34">
        <v>56</v>
      </c>
      <c r="B3590" s="31">
        <v>56</v>
      </c>
      <c r="C3590" s="4" t="s">
        <v>6500</v>
      </c>
      <c r="D3590" s="4" t="s">
        <v>6497</v>
      </c>
      <c r="E3590" s="4" t="s">
        <v>6409</v>
      </c>
      <c r="F3590" s="4" t="s">
        <v>6410</v>
      </c>
      <c r="G3590" s="4" t="s">
        <v>6501</v>
      </c>
      <c r="H3590" s="4"/>
      <c r="I3590" s="24">
        <v>251.5</v>
      </c>
      <c r="J3590" s="24">
        <v>204.9</v>
      </c>
      <c r="N3590" s="24">
        <v>3.8</v>
      </c>
      <c r="O3590" s="24">
        <v>5.4</v>
      </c>
      <c r="P3590" s="24">
        <v>1.7</v>
      </c>
      <c r="R3590" s="24">
        <v>12.2</v>
      </c>
      <c r="S3590" s="24">
        <v>2</v>
      </c>
      <c r="T3590" s="24">
        <v>20.100000000000001</v>
      </c>
      <c r="U3590" s="24">
        <v>1.4</v>
      </c>
      <c r="X3590" s="24">
        <f t="shared" si="135"/>
        <v>251.5</v>
      </c>
      <c r="Y3590" s="8">
        <f t="shared" si="136"/>
        <v>0</v>
      </c>
      <c r="Z3590" s="4"/>
    </row>
    <row r="3591" spans="1:26" x14ac:dyDescent="0.25">
      <c r="A3591" s="34">
        <v>90</v>
      </c>
      <c r="B3591" s="31">
        <v>90</v>
      </c>
      <c r="C3591" s="4" t="s">
        <v>6557</v>
      </c>
      <c r="D3591" s="4" t="s">
        <v>6546</v>
      </c>
      <c r="E3591" s="4" t="s">
        <v>6409</v>
      </c>
      <c r="F3591" s="4" t="s">
        <v>6410</v>
      </c>
      <c r="G3591" s="5" t="s">
        <v>435</v>
      </c>
      <c r="H3591" s="4" t="s">
        <v>1616</v>
      </c>
      <c r="I3591" s="24">
        <v>310.8</v>
      </c>
      <c r="J3591" s="24">
        <v>278.60000000000002</v>
      </c>
      <c r="K3591" s="24">
        <v>13.3</v>
      </c>
      <c r="N3591" s="24">
        <v>2.4</v>
      </c>
      <c r="O3591" s="24">
        <v>2.6</v>
      </c>
      <c r="P3591" s="24">
        <v>2</v>
      </c>
      <c r="Q3591" s="24">
        <v>0.4</v>
      </c>
      <c r="R3591" s="24">
        <v>5.0999999999999996</v>
      </c>
      <c r="S3591" s="24">
        <v>6.4</v>
      </c>
      <c r="X3591" s="24">
        <f t="shared" si="135"/>
        <v>310.8</v>
      </c>
      <c r="Y3591" s="8">
        <f t="shared" si="136"/>
        <v>0</v>
      </c>
      <c r="Z3591" s="4"/>
    </row>
    <row r="3592" spans="1:26" x14ac:dyDescent="0.25">
      <c r="A3592" s="34">
        <v>47</v>
      </c>
      <c r="B3592" s="31">
        <v>47</v>
      </c>
      <c r="C3592" s="4" t="s">
        <v>6484</v>
      </c>
      <c r="D3592" s="4" t="s">
        <v>6479</v>
      </c>
      <c r="E3592" s="4" t="s">
        <v>6409</v>
      </c>
      <c r="F3592" s="4" t="s">
        <v>6410</v>
      </c>
      <c r="G3592" s="4" t="s">
        <v>6485</v>
      </c>
      <c r="H3592" s="4" t="s">
        <v>19</v>
      </c>
      <c r="I3592" s="24">
        <v>156.9</v>
      </c>
      <c r="J3592" s="24">
        <v>141.1</v>
      </c>
      <c r="K3592" s="24">
        <v>8</v>
      </c>
      <c r="N3592" s="24">
        <v>2</v>
      </c>
      <c r="O3592" s="24">
        <v>2.1</v>
      </c>
      <c r="R3592" s="24">
        <v>3.7</v>
      </c>
      <c r="X3592" s="24">
        <f t="shared" si="135"/>
        <v>156.89999999999998</v>
      </c>
      <c r="Y3592" s="8">
        <f t="shared" si="136"/>
        <v>0</v>
      </c>
      <c r="Z3592" s="4"/>
    </row>
    <row r="3593" spans="1:26" x14ac:dyDescent="0.25">
      <c r="A3593" s="34">
        <v>6</v>
      </c>
      <c r="B3593" s="31">
        <v>6</v>
      </c>
      <c r="C3593" s="4" t="s">
        <v>6420</v>
      </c>
      <c r="D3593" s="4" t="s">
        <v>6416</v>
      </c>
      <c r="E3593" s="4" t="s">
        <v>6409</v>
      </c>
      <c r="F3593" s="4" t="s">
        <v>6410</v>
      </c>
      <c r="G3593" s="4" t="s">
        <v>1115</v>
      </c>
      <c r="H3593" s="4" t="s">
        <v>804</v>
      </c>
      <c r="I3593" s="24">
        <v>353.6</v>
      </c>
      <c r="J3593" s="24">
        <v>270.60000000000002</v>
      </c>
      <c r="K3593" s="24">
        <v>3.9</v>
      </c>
      <c r="L3593" s="24">
        <v>9.6999999999999993</v>
      </c>
      <c r="N3593" s="24">
        <v>1.2</v>
      </c>
      <c r="O3593" s="24">
        <v>1.9</v>
      </c>
      <c r="P3593" s="24">
        <v>6</v>
      </c>
      <c r="R3593" s="24">
        <v>8.1</v>
      </c>
      <c r="S3593" s="24">
        <v>5.8</v>
      </c>
      <c r="T3593" s="24">
        <v>46.4</v>
      </c>
      <c r="X3593" s="24">
        <f t="shared" si="135"/>
        <v>353.59999999999997</v>
      </c>
      <c r="Y3593" s="8">
        <f t="shared" si="136"/>
        <v>0</v>
      </c>
      <c r="Z3593" s="4"/>
    </row>
    <row r="3594" spans="1:26" x14ac:dyDescent="0.25">
      <c r="A3594" s="34">
        <v>41</v>
      </c>
      <c r="B3594" s="31">
        <v>41</v>
      </c>
      <c r="C3594" s="4" t="s">
        <v>6474</v>
      </c>
      <c r="D3594" s="4" t="s">
        <v>6465</v>
      </c>
      <c r="E3594" s="4" t="s">
        <v>6409</v>
      </c>
      <c r="F3594" s="4" t="s">
        <v>6410</v>
      </c>
      <c r="G3594" s="4" t="s">
        <v>6475</v>
      </c>
      <c r="H3594" s="4" t="s">
        <v>716</v>
      </c>
      <c r="I3594" s="24">
        <v>354.8</v>
      </c>
      <c r="J3594" s="24">
        <v>335.5</v>
      </c>
      <c r="L3594" s="24">
        <v>2.2999999999999998</v>
      </c>
      <c r="N3594" s="24">
        <v>0.8</v>
      </c>
      <c r="O3594" s="24">
        <v>2.9</v>
      </c>
      <c r="P3594" s="24">
        <v>1.3</v>
      </c>
      <c r="R3594" s="24">
        <v>6.6</v>
      </c>
      <c r="S3594" s="24">
        <v>3.3</v>
      </c>
      <c r="U3594" s="24">
        <v>2.1</v>
      </c>
      <c r="X3594" s="24">
        <f t="shared" si="135"/>
        <v>354.80000000000007</v>
      </c>
      <c r="Y3594" s="8">
        <f t="shared" si="136"/>
        <v>0</v>
      </c>
      <c r="Z3594" s="4"/>
    </row>
    <row r="3595" spans="1:26" x14ac:dyDescent="0.25">
      <c r="A3595" s="34">
        <v>93</v>
      </c>
      <c r="B3595" s="31">
        <v>93</v>
      </c>
      <c r="C3595" s="4" t="s">
        <v>6561</v>
      </c>
      <c r="D3595" s="4" t="s">
        <v>6497</v>
      </c>
      <c r="E3595" s="4" t="s">
        <v>6409</v>
      </c>
      <c r="F3595" s="4" t="s">
        <v>6410</v>
      </c>
      <c r="G3595" s="5" t="s">
        <v>2681</v>
      </c>
      <c r="H3595" s="4" t="s">
        <v>860</v>
      </c>
      <c r="I3595" s="24">
        <v>109.5</v>
      </c>
      <c r="J3595" s="24">
        <v>103.5</v>
      </c>
      <c r="N3595" s="24">
        <v>1.5</v>
      </c>
      <c r="O3595" s="24">
        <v>1.5</v>
      </c>
      <c r="R3595" s="24">
        <v>1</v>
      </c>
      <c r="U3595" s="24">
        <v>2</v>
      </c>
      <c r="X3595" s="24">
        <f t="shared" si="135"/>
        <v>109.5</v>
      </c>
      <c r="Y3595" s="8">
        <f t="shared" si="136"/>
        <v>0</v>
      </c>
      <c r="Z3595" s="4"/>
    </row>
    <row r="3596" spans="1:26" x14ac:dyDescent="0.25">
      <c r="A3596" s="34">
        <v>100</v>
      </c>
      <c r="B3596" s="31">
        <v>101</v>
      </c>
      <c r="C3596" s="4" t="s">
        <v>6567</v>
      </c>
      <c r="D3596" s="4" t="s">
        <v>6546</v>
      </c>
      <c r="E3596" s="4" t="s">
        <v>6409</v>
      </c>
      <c r="F3596" s="4" t="s">
        <v>6410</v>
      </c>
      <c r="G3596" s="5" t="s">
        <v>6568</v>
      </c>
      <c r="H3596" s="4" t="s">
        <v>148</v>
      </c>
      <c r="I3596" s="24">
        <v>65.599999999999994</v>
      </c>
      <c r="J3596" s="24">
        <v>61.5</v>
      </c>
      <c r="K3596" s="24">
        <v>0.5</v>
      </c>
      <c r="P3596" s="24">
        <v>0.1</v>
      </c>
      <c r="R3596" s="24">
        <v>3.5</v>
      </c>
      <c r="X3596" s="24">
        <f t="shared" si="135"/>
        <v>65.599999999999994</v>
      </c>
      <c r="Y3596" s="8">
        <f t="shared" si="136"/>
        <v>0</v>
      </c>
      <c r="Z3596" s="4"/>
    </row>
    <row r="3597" spans="1:26" x14ac:dyDescent="0.25">
      <c r="A3597" s="34">
        <v>59</v>
      </c>
      <c r="B3597" s="31">
        <v>59</v>
      </c>
      <c r="C3597" s="4" t="s">
        <v>6505</v>
      </c>
      <c r="D3597" s="4" t="s">
        <v>6497</v>
      </c>
      <c r="E3597" s="4" t="s">
        <v>6409</v>
      </c>
      <c r="F3597" s="4" t="s">
        <v>6410</v>
      </c>
      <c r="G3597" s="4" t="s">
        <v>6506</v>
      </c>
      <c r="H3597" s="4" t="s">
        <v>265</v>
      </c>
      <c r="I3597" s="24">
        <v>483.5</v>
      </c>
      <c r="J3597" s="24">
        <v>372.1</v>
      </c>
      <c r="K3597" s="24">
        <v>86.6</v>
      </c>
      <c r="N3597" s="24">
        <v>1.6</v>
      </c>
      <c r="O3597" s="24">
        <v>4.4000000000000004</v>
      </c>
      <c r="P3597" s="24">
        <v>0.4</v>
      </c>
      <c r="R3597" s="24">
        <v>16.8</v>
      </c>
      <c r="U3597" s="24">
        <v>1.6</v>
      </c>
      <c r="X3597" s="24">
        <f t="shared" si="135"/>
        <v>483.50000000000006</v>
      </c>
      <c r="Y3597" s="8">
        <f t="shared" si="136"/>
        <v>0</v>
      </c>
      <c r="Z3597" s="4"/>
    </row>
    <row r="3598" spans="1:26" x14ac:dyDescent="0.25">
      <c r="A3598" s="34">
        <v>11</v>
      </c>
      <c r="B3598" s="31">
        <v>11</v>
      </c>
      <c r="C3598" s="4" t="s">
        <v>6425</v>
      </c>
      <c r="D3598" s="4" t="s">
        <v>458</v>
      </c>
      <c r="E3598" s="4" t="s">
        <v>6409</v>
      </c>
      <c r="F3598" s="4" t="s">
        <v>6410</v>
      </c>
      <c r="G3598" s="4" t="s">
        <v>6426</v>
      </c>
      <c r="H3598" s="4" t="s">
        <v>237</v>
      </c>
      <c r="I3598" s="24">
        <v>249.6</v>
      </c>
      <c r="J3598" s="24">
        <v>125.4</v>
      </c>
      <c r="K3598" s="24">
        <v>37.700000000000003</v>
      </c>
      <c r="L3598" s="24">
        <v>15.3</v>
      </c>
      <c r="N3598" s="24">
        <v>3.1</v>
      </c>
      <c r="O3598" s="24">
        <v>1</v>
      </c>
      <c r="P3598" s="24">
        <v>0.8</v>
      </c>
      <c r="Q3598" s="24">
        <v>0.9</v>
      </c>
      <c r="R3598" s="24">
        <v>3.6</v>
      </c>
      <c r="S3598" s="24">
        <v>2</v>
      </c>
      <c r="T3598" s="24">
        <v>58.7</v>
      </c>
      <c r="U3598" s="24">
        <v>1.1000000000000001</v>
      </c>
      <c r="X3598" s="24">
        <f t="shared" si="135"/>
        <v>249.60000000000005</v>
      </c>
      <c r="Y3598" s="8">
        <f t="shared" si="136"/>
        <v>0</v>
      </c>
      <c r="Z3598" s="4"/>
    </row>
    <row r="3599" spans="1:26" x14ac:dyDescent="0.25">
      <c r="A3599" s="34">
        <v>15</v>
      </c>
      <c r="B3599" s="31">
        <v>15</v>
      </c>
      <c r="C3599" s="4" t="s">
        <v>6432</v>
      </c>
      <c r="D3599" s="4" t="s">
        <v>458</v>
      </c>
      <c r="E3599" s="4" t="s">
        <v>6409</v>
      </c>
      <c r="F3599" s="4" t="s">
        <v>6410</v>
      </c>
      <c r="G3599" s="4" t="s">
        <v>6426</v>
      </c>
      <c r="H3599" s="4" t="s">
        <v>213</v>
      </c>
      <c r="I3599" s="24">
        <v>839.8</v>
      </c>
      <c r="J3599" s="24">
        <v>521.29999999999995</v>
      </c>
      <c r="K3599" s="24">
        <v>59</v>
      </c>
      <c r="L3599" s="24">
        <v>34.700000000000003</v>
      </c>
      <c r="N3599" s="24">
        <v>1.8</v>
      </c>
      <c r="O3599" s="24">
        <v>4.7</v>
      </c>
      <c r="P3599" s="24">
        <v>11.4</v>
      </c>
      <c r="Q3599" s="24">
        <v>0.2</v>
      </c>
      <c r="R3599" s="24">
        <v>21.1</v>
      </c>
      <c r="S3599" s="24">
        <v>5.7</v>
      </c>
      <c r="T3599" s="24">
        <v>175.7</v>
      </c>
      <c r="U3599" s="24">
        <v>4.2</v>
      </c>
      <c r="X3599" s="24">
        <f t="shared" si="135"/>
        <v>839.80000000000018</v>
      </c>
      <c r="Y3599" s="8">
        <f t="shared" si="136"/>
        <v>0</v>
      </c>
      <c r="Z3599" s="11"/>
    </row>
    <row r="3600" spans="1:26" x14ac:dyDescent="0.25">
      <c r="A3600" s="34">
        <v>1</v>
      </c>
      <c r="B3600" s="31">
        <v>1</v>
      </c>
      <c r="C3600" s="4" t="s">
        <v>6407</v>
      </c>
      <c r="D3600" s="4" t="s">
        <v>6408</v>
      </c>
      <c r="E3600" s="4" t="s">
        <v>6409</v>
      </c>
      <c r="F3600" s="4" t="s">
        <v>6410</v>
      </c>
      <c r="G3600" s="4" t="s">
        <v>6411</v>
      </c>
      <c r="H3600" s="4" t="s">
        <v>716</v>
      </c>
      <c r="I3600" s="24">
        <v>391.9</v>
      </c>
      <c r="J3600" s="24">
        <v>360.3</v>
      </c>
      <c r="K3600" s="24">
        <v>3</v>
      </c>
      <c r="N3600" s="24">
        <v>3</v>
      </c>
      <c r="O3600" s="24">
        <v>6.3</v>
      </c>
      <c r="P3600" s="24">
        <v>0.5</v>
      </c>
      <c r="Q3600" s="24">
        <v>3.2</v>
      </c>
      <c r="R3600" s="24">
        <v>14.6</v>
      </c>
      <c r="U3600" s="24">
        <v>1</v>
      </c>
      <c r="X3600" s="24">
        <f t="shared" si="135"/>
        <v>391.90000000000003</v>
      </c>
      <c r="Y3600" s="8">
        <f t="shared" si="136"/>
        <v>0</v>
      </c>
      <c r="Z3600" s="4"/>
    </row>
    <row r="3601" spans="1:26" x14ac:dyDescent="0.25">
      <c r="A3601" s="34">
        <v>54</v>
      </c>
      <c r="B3601" s="31">
        <v>54</v>
      </c>
      <c r="C3601" s="4" t="s">
        <v>6496</v>
      </c>
      <c r="D3601" s="4" t="s">
        <v>6497</v>
      </c>
      <c r="E3601" s="4" t="s">
        <v>6409</v>
      </c>
      <c r="F3601" s="4" t="s">
        <v>6410</v>
      </c>
      <c r="G3601" s="4" t="s">
        <v>6498</v>
      </c>
      <c r="H3601" s="4"/>
      <c r="I3601" s="24">
        <v>249.8</v>
      </c>
      <c r="J3601" s="24">
        <v>197.4</v>
      </c>
      <c r="K3601" s="24">
        <v>0.4</v>
      </c>
      <c r="L3601" s="24">
        <v>35.5</v>
      </c>
      <c r="N3601" s="24">
        <v>1.4</v>
      </c>
      <c r="O3601" s="24">
        <v>1.2</v>
      </c>
      <c r="P3601" s="24">
        <v>0.4</v>
      </c>
      <c r="R3601" s="24">
        <v>11.9</v>
      </c>
      <c r="U3601" s="24">
        <v>1.6</v>
      </c>
      <c r="X3601" s="24">
        <f t="shared" si="135"/>
        <v>249.8</v>
      </c>
      <c r="Y3601" s="8">
        <f t="shared" si="136"/>
        <v>0</v>
      </c>
      <c r="Z3601" s="4"/>
    </row>
    <row r="3602" spans="1:26" x14ac:dyDescent="0.25">
      <c r="A3602" s="34">
        <v>27</v>
      </c>
      <c r="B3602" s="31">
        <v>27</v>
      </c>
      <c r="C3602" s="4" t="s">
        <v>6452</v>
      </c>
      <c r="D3602" s="4" t="s">
        <v>6447</v>
      </c>
      <c r="E3602" s="4" t="s">
        <v>6409</v>
      </c>
      <c r="F3602" s="4" t="s">
        <v>6410</v>
      </c>
      <c r="G3602" s="4" t="s">
        <v>6453</v>
      </c>
      <c r="H3602" s="4" t="s">
        <v>1100</v>
      </c>
      <c r="I3602" s="24">
        <v>146.9</v>
      </c>
      <c r="J3602" s="24">
        <v>129.6</v>
      </c>
      <c r="K3602" s="24">
        <v>2.2999999999999998</v>
      </c>
      <c r="M3602" s="24">
        <v>9.5</v>
      </c>
      <c r="O3602" s="24">
        <v>1.9</v>
      </c>
      <c r="P3602" s="24">
        <v>0.6</v>
      </c>
      <c r="R3602" s="24">
        <v>2.4</v>
      </c>
      <c r="S3602" s="24">
        <v>0.6</v>
      </c>
      <c r="X3602" s="24">
        <f t="shared" si="135"/>
        <v>146.9</v>
      </c>
      <c r="Y3602" s="8">
        <f t="shared" si="136"/>
        <v>0</v>
      </c>
      <c r="Z3602" s="4"/>
    </row>
    <row r="3603" spans="1:26" x14ac:dyDescent="0.25">
      <c r="A3603" s="34">
        <v>71</v>
      </c>
      <c r="B3603" s="31">
        <v>71</v>
      </c>
      <c r="C3603" s="4" t="s">
        <v>6527</v>
      </c>
      <c r="D3603" s="4" t="s">
        <v>6497</v>
      </c>
      <c r="E3603" s="4" t="s">
        <v>6409</v>
      </c>
      <c r="F3603" s="4" t="s">
        <v>6410</v>
      </c>
      <c r="G3603" s="5" t="s">
        <v>387</v>
      </c>
      <c r="H3603" s="4"/>
      <c r="I3603" s="24">
        <v>248.2</v>
      </c>
      <c r="J3603" s="24">
        <v>234.1</v>
      </c>
      <c r="K3603" s="24">
        <v>1.8</v>
      </c>
      <c r="L3603" s="24">
        <v>0.7</v>
      </c>
      <c r="N3603" s="24">
        <v>2</v>
      </c>
      <c r="O3603" s="24">
        <v>2</v>
      </c>
      <c r="R3603" s="24">
        <v>4.7</v>
      </c>
      <c r="S3603" s="24">
        <v>2.6</v>
      </c>
      <c r="U3603" s="24">
        <v>0.3</v>
      </c>
      <c r="X3603" s="24">
        <f t="shared" si="135"/>
        <v>248.2</v>
      </c>
      <c r="Y3603" s="8">
        <f t="shared" si="136"/>
        <v>0</v>
      </c>
      <c r="Z3603" s="4"/>
    </row>
    <row r="3604" spans="1:26" x14ac:dyDescent="0.25">
      <c r="A3604" s="34">
        <v>4</v>
      </c>
      <c r="B3604" s="31">
        <v>4</v>
      </c>
      <c r="C3604" s="4" t="s">
        <v>6415</v>
      </c>
      <c r="D3604" s="4" t="s">
        <v>6416</v>
      </c>
      <c r="E3604" s="4" t="s">
        <v>6409</v>
      </c>
      <c r="F3604" s="4" t="s">
        <v>6410</v>
      </c>
      <c r="G3604" s="4" t="s">
        <v>6417</v>
      </c>
      <c r="H3604" s="4" t="s">
        <v>804</v>
      </c>
      <c r="I3604" s="24">
        <v>327.9</v>
      </c>
      <c r="J3604" s="24">
        <v>301</v>
      </c>
      <c r="K3604" s="24">
        <v>9.8000000000000007</v>
      </c>
      <c r="N3604" s="24">
        <v>3.5</v>
      </c>
      <c r="O3604" s="24">
        <v>2.1</v>
      </c>
      <c r="P3604" s="24">
        <v>1.7</v>
      </c>
      <c r="R3604" s="24">
        <v>7.7</v>
      </c>
      <c r="S3604" s="24">
        <v>2.1</v>
      </c>
      <c r="X3604" s="24">
        <f t="shared" si="135"/>
        <v>327.90000000000003</v>
      </c>
      <c r="Y3604" s="8">
        <f t="shared" si="136"/>
        <v>0</v>
      </c>
      <c r="Z3604" s="4"/>
    </row>
    <row r="3605" spans="1:26" x14ac:dyDescent="0.25">
      <c r="A3605" s="34">
        <v>51</v>
      </c>
      <c r="B3605" s="31">
        <v>51</v>
      </c>
      <c r="C3605" s="4" t="s">
        <v>6492</v>
      </c>
      <c r="D3605" s="4" t="s">
        <v>6488</v>
      </c>
      <c r="E3605" s="4" t="s">
        <v>6409</v>
      </c>
      <c r="F3605" s="4" t="s">
        <v>6410</v>
      </c>
      <c r="G3605" s="4" t="s">
        <v>15303</v>
      </c>
      <c r="H3605" s="4"/>
      <c r="I3605" s="24">
        <v>209.6</v>
      </c>
      <c r="J3605" s="24">
        <v>190.9</v>
      </c>
      <c r="K3605" s="24">
        <v>1.7</v>
      </c>
      <c r="N3605" s="24">
        <v>5.6</v>
      </c>
      <c r="O3605" s="24">
        <v>2</v>
      </c>
      <c r="P3605" s="24">
        <v>0.4</v>
      </c>
      <c r="Q3605" s="24">
        <v>1.9</v>
      </c>
      <c r="R3605" s="24">
        <v>6.7</v>
      </c>
      <c r="T3605" s="24">
        <v>0.4</v>
      </c>
      <c r="X3605" s="24">
        <f t="shared" si="135"/>
        <v>209.6</v>
      </c>
      <c r="Y3605" s="8">
        <f t="shared" si="136"/>
        <v>0</v>
      </c>
      <c r="Z3605" s="4"/>
    </row>
    <row r="3606" spans="1:26" x14ac:dyDescent="0.25">
      <c r="A3606" s="34">
        <v>58</v>
      </c>
      <c r="B3606" s="31">
        <v>58</v>
      </c>
      <c r="C3606" s="4" t="s">
        <v>6503</v>
      </c>
      <c r="D3606" s="4" t="s">
        <v>6497</v>
      </c>
      <c r="E3606" s="4" t="s">
        <v>6409</v>
      </c>
      <c r="F3606" s="4" t="s">
        <v>6410</v>
      </c>
      <c r="G3606" s="4" t="s">
        <v>6504</v>
      </c>
      <c r="H3606" s="4" t="s">
        <v>39</v>
      </c>
      <c r="I3606" s="24">
        <v>389.6</v>
      </c>
      <c r="J3606" s="24">
        <v>323.5</v>
      </c>
      <c r="K3606" s="24">
        <v>15</v>
      </c>
      <c r="L3606" s="24">
        <v>17</v>
      </c>
      <c r="N3606" s="24">
        <v>3.4</v>
      </c>
      <c r="O3606" s="24">
        <v>3.5</v>
      </c>
      <c r="P3606" s="24">
        <v>1.3</v>
      </c>
      <c r="Q3606" s="24">
        <v>10</v>
      </c>
      <c r="R3606" s="24">
        <v>11.7</v>
      </c>
      <c r="T3606" s="24">
        <v>1.5</v>
      </c>
      <c r="U3606" s="24">
        <v>2.7</v>
      </c>
      <c r="X3606" s="24">
        <f t="shared" si="135"/>
        <v>389.59999999999997</v>
      </c>
      <c r="Y3606" s="8">
        <f t="shared" si="136"/>
        <v>0</v>
      </c>
      <c r="Z3606" s="4"/>
    </row>
    <row r="3607" spans="1:26" x14ac:dyDescent="0.25">
      <c r="A3607" s="34">
        <v>19</v>
      </c>
      <c r="B3607" s="31">
        <v>19</v>
      </c>
      <c r="C3607" s="4" t="s">
        <v>6438</v>
      </c>
      <c r="D3607" s="4" t="s">
        <v>3732</v>
      </c>
      <c r="E3607" s="4" t="s">
        <v>6409</v>
      </c>
      <c r="F3607" s="4" t="s">
        <v>6410</v>
      </c>
      <c r="G3607" s="4" t="s">
        <v>6439</v>
      </c>
      <c r="H3607" s="4"/>
      <c r="I3607" s="24">
        <v>309.7</v>
      </c>
      <c r="J3607" s="24">
        <v>102.2</v>
      </c>
      <c r="M3607" s="24">
        <v>13.9</v>
      </c>
      <c r="O3607" s="24">
        <v>2.6</v>
      </c>
      <c r="P3607" s="24">
        <v>0.7</v>
      </c>
      <c r="Q3607" s="24">
        <v>23.9</v>
      </c>
      <c r="R3607" s="24">
        <v>1.9</v>
      </c>
      <c r="T3607" s="24">
        <v>153.69999999999999</v>
      </c>
      <c r="U3607" s="24">
        <v>10.8</v>
      </c>
      <c r="X3607" s="24">
        <f t="shared" si="135"/>
        <v>309.7</v>
      </c>
      <c r="Y3607" s="8">
        <f t="shared" si="136"/>
        <v>0</v>
      </c>
      <c r="Z3607" s="4"/>
    </row>
    <row r="3608" spans="1:26" x14ac:dyDescent="0.25">
      <c r="A3608" s="34">
        <v>61</v>
      </c>
      <c r="B3608" s="31">
        <v>61</v>
      </c>
      <c r="C3608" s="4" t="s">
        <v>6509</v>
      </c>
      <c r="D3608" s="4" t="s">
        <v>6497</v>
      </c>
      <c r="E3608" s="4" t="s">
        <v>6409</v>
      </c>
      <c r="F3608" s="4" t="s">
        <v>6410</v>
      </c>
      <c r="G3608" s="4" t="s">
        <v>6510</v>
      </c>
      <c r="H3608" s="4" t="s">
        <v>6511</v>
      </c>
      <c r="I3608" s="24">
        <v>165.9</v>
      </c>
      <c r="J3608" s="24">
        <v>154.5</v>
      </c>
      <c r="M3608" s="24">
        <v>1.1000000000000001</v>
      </c>
      <c r="N3608" s="24">
        <v>1.4</v>
      </c>
      <c r="O3608" s="24">
        <v>1.9</v>
      </c>
      <c r="P3608" s="24">
        <v>0.7</v>
      </c>
      <c r="R3608" s="24">
        <v>4.5999999999999996</v>
      </c>
      <c r="S3608" s="24">
        <v>1.7</v>
      </c>
      <c r="X3608" s="24">
        <f t="shared" si="135"/>
        <v>165.89999999999998</v>
      </c>
      <c r="Y3608" s="8">
        <f t="shared" si="136"/>
        <v>0</v>
      </c>
      <c r="Z3608" s="4"/>
    </row>
    <row r="3609" spans="1:26" x14ac:dyDescent="0.25">
      <c r="A3609" s="34">
        <v>12</v>
      </c>
      <c r="B3609" s="31">
        <v>12</v>
      </c>
      <c r="C3609" s="4" t="s">
        <v>6427</v>
      </c>
      <c r="D3609" s="4" t="s">
        <v>458</v>
      </c>
      <c r="E3609" s="4" t="s">
        <v>6409</v>
      </c>
      <c r="F3609" s="4" t="s">
        <v>6410</v>
      </c>
      <c r="G3609" s="4" t="s">
        <v>6428</v>
      </c>
      <c r="H3609" s="4" t="s">
        <v>283</v>
      </c>
      <c r="I3609" s="24">
        <v>355.3</v>
      </c>
      <c r="J3609" s="24">
        <v>329.4</v>
      </c>
      <c r="K3609" s="24">
        <v>4.3</v>
      </c>
      <c r="M3609" s="24">
        <v>2.5</v>
      </c>
      <c r="O3609" s="24">
        <v>2.2000000000000002</v>
      </c>
      <c r="Q3609" s="24">
        <v>1.7</v>
      </c>
      <c r="R3609" s="24">
        <v>8.6</v>
      </c>
      <c r="S3609" s="24">
        <v>6.1</v>
      </c>
      <c r="U3609" s="24">
        <v>0.5</v>
      </c>
      <c r="X3609" s="24">
        <f t="shared" si="135"/>
        <v>355.3</v>
      </c>
      <c r="Y3609" s="8">
        <f t="shared" si="136"/>
        <v>0</v>
      </c>
      <c r="Z3609" s="4"/>
    </row>
    <row r="3610" spans="1:26" ht="30" x14ac:dyDescent="0.25">
      <c r="A3610" s="34">
        <v>89</v>
      </c>
      <c r="B3610" s="31">
        <v>89</v>
      </c>
      <c r="C3610" s="4" t="s">
        <v>6555</v>
      </c>
      <c r="D3610" s="4" t="s">
        <v>6546</v>
      </c>
      <c r="E3610" s="4" t="s">
        <v>6409</v>
      </c>
      <c r="F3610" s="4" t="s">
        <v>6410</v>
      </c>
      <c r="G3610" s="5" t="s">
        <v>6556</v>
      </c>
      <c r="H3610" s="4" t="s">
        <v>485</v>
      </c>
      <c r="X3610" s="24">
        <f t="shared" si="135"/>
        <v>0</v>
      </c>
      <c r="Y3610" s="8">
        <f t="shared" si="136"/>
        <v>0</v>
      </c>
      <c r="Z3610" s="4"/>
    </row>
    <row r="3611" spans="1:26" x14ac:dyDescent="0.25">
      <c r="A3611" s="34">
        <v>30</v>
      </c>
      <c r="B3611" s="31">
        <v>30</v>
      </c>
      <c r="C3611" s="4" t="s">
        <v>6457</v>
      </c>
      <c r="D3611" s="4" t="s">
        <v>6447</v>
      </c>
      <c r="E3611" s="4" t="s">
        <v>6409</v>
      </c>
      <c r="F3611" s="4" t="s">
        <v>6410</v>
      </c>
      <c r="G3611" s="4" t="s">
        <v>6458</v>
      </c>
      <c r="H3611" s="4" t="s">
        <v>213</v>
      </c>
      <c r="I3611" s="24">
        <v>376.7</v>
      </c>
      <c r="J3611" s="24">
        <v>337.7</v>
      </c>
      <c r="K3611" s="24">
        <v>1</v>
      </c>
      <c r="M3611" s="24">
        <v>13.7</v>
      </c>
      <c r="O3611" s="24">
        <v>2.6</v>
      </c>
      <c r="P3611" s="24">
        <v>1.7</v>
      </c>
      <c r="R3611" s="24">
        <v>16</v>
      </c>
      <c r="U3611" s="24">
        <v>4</v>
      </c>
      <c r="X3611" s="24">
        <f t="shared" si="135"/>
        <v>376.7</v>
      </c>
      <c r="Y3611" s="8">
        <f t="shared" si="136"/>
        <v>0</v>
      </c>
      <c r="Z3611" s="4"/>
    </row>
    <row r="3612" spans="1:26" x14ac:dyDescent="0.25">
      <c r="A3612" s="34">
        <v>48</v>
      </c>
      <c r="B3612" s="31">
        <v>48</v>
      </c>
      <c r="C3612" s="4" t="s">
        <v>6486</v>
      </c>
      <c r="D3612" s="4" t="s">
        <v>6479</v>
      </c>
      <c r="E3612" s="4" t="s">
        <v>6409</v>
      </c>
      <c r="F3612" s="4" t="s">
        <v>6410</v>
      </c>
      <c r="G3612" s="4" t="s">
        <v>6487</v>
      </c>
      <c r="H3612" s="4" t="s">
        <v>358</v>
      </c>
      <c r="I3612" s="24">
        <v>267.89999999999998</v>
      </c>
      <c r="J3612" s="24">
        <v>225.4</v>
      </c>
      <c r="K3612" s="24">
        <v>6</v>
      </c>
      <c r="N3612" s="24">
        <v>3.2</v>
      </c>
      <c r="O3612" s="24">
        <v>2.2000000000000002</v>
      </c>
      <c r="P3612" s="24">
        <v>22</v>
      </c>
      <c r="R3612" s="24">
        <v>8</v>
      </c>
      <c r="U3612" s="24">
        <v>1.1000000000000001</v>
      </c>
      <c r="X3612" s="24">
        <f t="shared" si="135"/>
        <v>267.89999999999998</v>
      </c>
      <c r="Y3612" s="8">
        <f t="shared" si="136"/>
        <v>0</v>
      </c>
      <c r="Z3612" s="4"/>
    </row>
    <row r="3613" spans="1:26" x14ac:dyDescent="0.25">
      <c r="A3613" s="34">
        <v>37</v>
      </c>
      <c r="B3613" s="31">
        <v>37</v>
      </c>
      <c r="C3613" s="4" t="s">
        <v>6467</v>
      </c>
      <c r="D3613" s="4" t="s">
        <v>6465</v>
      </c>
      <c r="E3613" s="4" t="s">
        <v>6409</v>
      </c>
      <c r="F3613" s="4" t="s">
        <v>6410</v>
      </c>
      <c r="G3613" s="4" t="s">
        <v>6468</v>
      </c>
      <c r="H3613" s="4"/>
      <c r="I3613" s="24">
        <v>534.6</v>
      </c>
      <c r="J3613" s="24">
        <v>358.4</v>
      </c>
      <c r="K3613" s="24">
        <v>54.8</v>
      </c>
      <c r="N3613" s="24">
        <v>2</v>
      </c>
      <c r="O3613" s="24">
        <v>3.1</v>
      </c>
      <c r="P3613" s="24">
        <v>2.6</v>
      </c>
      <c r="R3613" s="24">
        <v>20.2</v>
      </c>
      <c r="T3613" s="24">
        <v>91.8</v>
      </c>
      <c r="U3613" s="24">
        <v>1.7</v>
      </c>
      <c r="X3613" s="24">
        <f t="shared" si="135"/>
        <v>534.6</v>
      </c>
      <c r="Y3613" s="8">
        <f t="shared" si="136"/>
        <v>0</v>
      </c>
      <c r="Z3613" s="4"/>
    </row>
    <row r="3614" spans="1:26" x14ac:dyDescent="0.25">
      <c r="A3614" s="34">
        <v>49</v>
      </c>
      <c r="B3614" s="31">
        <v>49</v>
      </c>
      <c r="C3614" s="4" t="s">
        <v>6488</v>
      </c>
      <c r="D3614" s="4" t="s">
        <v>6488</v>
      </c>
      <c r="E3614" s="4" t="s">
        <v>6409</v>
      </c>
      <c r="F3614" s="4" t="s">
        <v>6410</v>
      </c>
      <c r="G3614" s="4" t="s">
        <v>1851</v>
      </c>
      <c r="H3614" s="4" t="s">
        <v>265</v>
      </c>
      <c r="I3614" s="24">
        <v>590.70000000000005</v>
      </c>
      <c r="J3614" s="24">
        <v>456.5</v>
      </c>
      <c r="K3614" s="24">
        <v>42</v>
      </c>
      <c r="L3614" s="24">
        <v>16.7</v>
      </c>
      <c r="N3614" s="24">
        <v>1.1000000000000001</v>
      </c>
      <c r="O3614" s="24">
        <v>5.8</v>
      </c>
      <c r="P3614" s="24">
        <v>16.600000000000001</v>
      </c>
      <c r="Q3614" s="24">
        <v>23.5</v>
      </c>
      <c r="R3614" s="24">
        <v>19.600000000000001</v>
      </c>
      <c r="S3614" s="24">
        <v>4.4000000000000004</v>
      </c>
      <c r="T3614" s="24">
        <v>2</v>
      </c>
      <c r="U3614" s="24">
        <v>2.5</v>
      </c>
      <c r="X3614" s="24">
        <f t="shared" si="135"/>
        <v>590.70000000000005</v>
      </c>
      <c r="Y3614" s="8">
        <f t="shared" si="136"/>
        <v>0</v>
      </c>
      <c r="Z3614" s="4"/>
    </row>
    <row r="3615" spans="1:26" x14ac:dyDescent="0.25">
      <c r="A3615" s="34">
        <v>21</v>
      </c>
      <c r="B3615" s="31">
        <v>21</v>
      </c>
      <c r="C3615" s="4" t="s">
        <v>6442</v>
      </c>
      <c r="D3615" s="4" t="s">
        <v>6443</v>
      </c>
      <c r="E3615" s="4" t="s">
        <v>6409</v>
      </c>
      <c r="F3615" s="4" t="s">
        <v>6410</v>
      </c>
      <c r="G3615" s="4" t="s">
        <v>6444</v>
      </c>
      <c r="H3615" s="4" t="s">
        <v>1567</v>
      </c>
      <c r="I3615" s="24">
        <v>495.8</v>
      </c>
      <c r="J3615" s="24">
        <v>431.4</v>
      </c>
      <c r="K3615" s="24">
        <v>19.7</v>
      </c>
      <c r="L3615" s="24">
        <v>15.6</v>
      </c>
      <c r="N3615" s="24">
        <v>4.0999999999999996</v>
      </c>
      <c r="O3615" s="24">
        <v>4.5999999999999996</v>
      </c>
      <c r="P3615" s="24">
        <v>1.5</v>
      </c>
      <c r="Q3615" s="24">
        <v>0.3</v>
      </c>
      <c r="R3615" s="24">
        <v>14.5</v>
      </c>
      <c r="S3615" s="24">
        <v>2.2999999999999998</v>
      </c>
      <c r="U3615" s="24">
        <v>1.8</v>
      </c>
      <c r="X3615" s="24">
        <f t="shared" si="135"/>
        <v>495.80000000000007</v>
      </c>
      <c r="Y3615" s="8">
        <f t="shared" si="136"/>
        <v>0</v>
      </c>
      <c r="Z3615" s="4"/>
    </row>
    <row r="3616" spans="1:26" x14ac:dyDescent="0.25">
      <c r="A3616" s="34">
        <v>33</v>
      </c>
      <c r="B3616" s="31">
        <v>33</v>
      </c>
      <c r="C3616" s="4" t="s">
        <v>6463</v>
      </c>
      <c r="D3616" s="4" t="s">
        <v>6447</v>
      </c>
      <c r="E3616" s="4" t="s">
        <v>6409</v>
      </c>
      <c r="F3616" s="4" t="s">
        <v>6410</v>
      </c>
      <c r="G3616" s="4" t="s">
        <v>5149</v>
      </c>
      <c r="H3616" s="4" t="s">
        <v>602</v>
      </c>
      <c r="I3616" s="24">
        <v>340.8</v>
      </c>
      <c r="J3616" s="24">
        <v>321.8</v>
      </c>
      <c r="O3616" s="24">
        <v>1.2</v>
      </c>
      <c r="P3616" s="24">
        <v>0.6</v>
      </c>
      <c r="Q3616" s="24">
        <v>3.9</v>
      </c>
      <c r="R3616" s="24">
        <v>10.3</v>
      </c>
      <c r="U3616" s="24">
        <v>3</v>
      </c>
      <c r="X3616" s="24">
        <f t="shared" si="135"/>
        <v>340.8</v>
      </c>
      <c r="Y3616" s="8">
        <f t="shared" si="136"/>
        <v>0</v>
      </c>
      <c r="Z3616" s="4"/>
    </row>
    <row r="3617" spans="1:26" x14ac:dyDescent="0.25">
      <c r="A3617" s="34">
        <v>43</v>
      </c>
      <c r="B3617" s="31">
        <v>43</v>
      </c>
      <c r="C3617" s="4" t="s">
        <v>6478</v>
      </c>
      <c r="D3617" s="4" t="s">
        <v>6465</v>
      </c>
      <c r="E3617" s="4" t="s">
        <v>6409</v>
      </c>
      <c r="F3617" s="4" t="s">
        <v>6410</v>
      </c>
      <c r="G3617" s="4" t="s">
        <v>3073</v>
      </c>
      <c r="H3617" s="4" t="s">
        <v>4334</v>
      </c>
      <c r="I3617" s="24">
        <v>647</v>
      </c>
      <c r="J3617" s="24">
        <v>479.5</v>
      </c>
      <c r="K3617" s="24">
        <v>16.7</v>
      </c>
      <c r="L3617" s="24">
        <v>1.2</v>
      </c>
      <c r="N3617" s="24">
        <v>4</v>
      </c>
      <c r="O3617" s="24">
        <v>2.2999999999999998</v>
      </c>
      <c r="P3617" s="24">
        <v>2</v>
      </c>
      <c r="R3617" s="24">
        <v>5.4</v>
      </c>
      <c r="S3617" s="24">
        <v>2.8</v>
      </c>
      <c r="T3617" s="24">
        <v>133.1</v>
      </c>
      <c r="X3617" s="24">
        <f t="shared" si="135"/>
        <v>647</v>
      </c>
      <c r="Y3617" s="8">
        <f t="shared" si="136"/>
        <v>0</v>
      </c>
      <c r="Z3617" s="4"/>
    </row>
    <row r="3618" spans="1:26" x14ac:dyDescent="0.25">
      <c r="A3618" s="34">
        <v>34</v>
      </c>
      <c r="B3618" s="31">
        <v>34</v>
      </c>
      <c r="C3618" s="4" t="s">
        <v>6464</v>
      </c>
      <c r="D3618" s="4" t="s">
        <v>6447</v>
      </c>
      <c r="E3618" s="4" t="s">
        <v>6409</v>
      </c>
      <c r="F3618" s="4" t="s">
        <v>6410</v>
      </c>
      <c r="G3618" s="4" t="s">
        <v>673</v>
      </c>
      <c r="H3618" s="4" t="s">
        <v>1606</v>
      </c>
      <c r="I3618" s="24">
        <v>335.9</v>
      </c>
      <c r="J3618" s="24">
        <v>298.2</v>
      </c>
      <c r="K3618" s="24">
        <v>6.1</v>
      </c>
      <c r="M3618" s="24">
        <v>4.4000000000000004</v>
      </c>
      <c r="O3618" s="24">
        <v>1.7</v>
      </c>
      <c r="R3618" s="24">
        <v>10</v>
      </c>
      <c r="S3618" s="24">
        <v>2.6</v>
      </c>
      <c r="T3618" s="24">
        <v>9.6</v>
      </c>
      <c r="U3618" s="24">
        <v>3.3</v>
      </c>
      <c r="X3618" s="24">
        <f t="shared" si="135"/>
        <v>335.90000000000003</v>
      </c>
      <c r="Y3618" s="8">
        <f t="shared" si="136"/>
        <v>0</v>
      </c>
      <c r="Z3618" s="4"/>
    </row>
    <row r="3619" spans="1:26" x14ac:dyDescent="0.25">
      <c r="A3619" s="34">
        <v>45</v>
      </c>
      <c r="B3619" s="31">
        <v>45</v>
      </c>
      <c r="C3619" s="4" t="s">
        <v>6481</v>
      </c>
      <c r="D3619" s="4" t="s">
        <v>6479</v>
      </c>
      <c r="E3619" s="4" t="s">
        <v>6409</v>
      </c>
      <c r="F3619" s="4" t="s">
        <v>6410</v>
      </c>
      <c r="G3619" s="4" t="s">
        <v>5231</v>
      </c>
      <c r="H3619" s="4"/>
      <c r="I3619" s="24">
        <v>240.6</v>
      </c>
      <c r="J3619" s="24">
        <v>212.3</v>
      </c>
      <c r="K3619" s="24">
        <v>13.8</v>
      </c>
      <c r="O3619" s="24">
        <v>2.8</v>
      </c>
      <c r="P3619" s="24">
        <v>1.6</v>
      </c>
      <c r="Q3619" s="24">
        <v>0.3</v>
      </c>
      <c r="R3619" s="24">
        <v>7.8</v>
      </c>
      <c r="U3619" s="24">
        <v>2</v>
      </c>
      <c r="X3619" s="24">
        <f t="shared" si="135"/>
        <v>240.60000000000005</v>
      </c>
      <c r="Y3619" s="8">
        <f t="shared" si="136"/>
        <v>0</v>
      </c>
      <c r="Z3619" s="4"/>
    </row>
    <row r="3620" spans="1:26" x14ac:dyDescent="0.25">
      <c r="A3620" s="34">
        <v>28</v>
      </c>
      <c r="B3620" s="31">
        <v>28</v>
      </c>
      <c r="C3620" s="4" t="s">
        <v>6454</v>
      </c>
      <c r="D3620" s="4" t="s">
        <v>6447</v>
      </c>
      <c r="E3620" s="4" t="s">
        <v>6409</v>
      </c>
      <c r="F3620" s="4" t="s">
        <v>6410</v>
      </c>
      <c r="G3620" s="4" t="s">
        <v>6455</v>
      </c>
      <c r="H3620" s="4" t="s">
        <v>19</v>
      </c>
      <c r="I3620" s="24">
        <v>250.3</v>
      </c>
      <c r="J3620" s="24">
        <v>232.4</v>
      </c>
      <c r="M3620" s="24">
        <v>2.4</v>
      </c>
      <c r="N3620" s="24">
        <v>1.4</v>
      </c>
      <c r="O3620" s="24">
        <v>2.8</v>
      </c>
      <c r="R3620" s="24">
        <v>9.6999999999999993</v>
      </c>
      <c r="U3620" s="24">
        <v>1.6</v>
      </c>
      <c r="X3620" s="24">
        <f t="shared" si="135"/>
        <v>250.3</v>
      </c>
      <c r="Y3620" s="8">
        <f t="shared" si="136"/>
        <v>0</v>
      </c>
      <c r="Z3620" s="4"/>
    </row>
    <row r="3621" spans="1:26" x14ac:dyDescent="0.25">
      <c r="A3621" s="34">
        <v>29</v>
      </c>
      <c r="B3621" s="31">
        <v>29</v>
      </c>
      <c r="C3621" s="4" t="s">
        <v>6456</v>
      </c>
      <c r="D3621" s="4" t="s">
        <v>6447</v>
      </c>
      <c r="E3621" s="4" t="s">
        <v>6409</v>
      </c>
      <c r="F3621" s="4" t="s">
        <v>6410</v>
      </c>
      <c r="G3621" s="4" t="s">
        <v>6455</v>
      </c>
      <c r="H3621" s="4" t="s">
        <v>190</v>
      </c>
      <c r="I3621" s="24">
        <v>188.9</v>
      </c>
      <c r="J3621" s="24">
        <v>170.5</v>
      </c>
      <c r="K3621" s="24">
        <v>1.8</v>
      </c>
      <c r="N3621" s="24">
        <v>5.0999999999999996</v>
      </c>
      <c r="P3621" s="24">
        <v>1.1000000000000001</v>
      </c>
      <c r="Q3621" s="24">
        <v>3.4</v>
      </c>
      <c r="R3621" s="24">
        <v>7</v>
      </c>
      <c r="X3621" s="24">
        <f t="shared" si="135"/>
        <v>188.9</v>
      </c>
      <c r="Y3621" s="8">
        <f t="shared" si="136"/>
        <v>0</v>
      </c>
      <c r="Z3621" s="4"/>
    </row>
    <row r="3622" spans="1:26" x14ac:dyDescent="0.25">
      <c r="A3622" s="34">
        <v>69</v>
      </c>
      <c r="B3622" s="31">
        <v>69</v>
      </c>
      <c r="C3622" s="4" t="s">
        <v>6524</v>
      </c>
      <c r="D3622" s="4" t="s">
        <v>6497</v>
      </c>
      <c r="E3622" s="4" t="s">
        <v>6409</v>
      </c>
      <c r="F3622" s="4" t="s">
        <v>6410</v>
      </c>
      <c r="G3622" s="5" t="s">
        <v>6455</v>
      </c>
      <c r="H3622" s="4" t="s">
        <v>5</v>
      </c>
      <c r="I3622" s="24">
        <v>317.10000000000002</v>
      </c>
      <c r="J3622" s="24">
        <v>267.2</v>
      </c>
      <c r="L3622" s="24">
        <v>19.7</v>
      </c>
      <c r="N3622" s="24">
        <v>1.6</v>
      </c>
      <c r="O3622" s="24">
        <v>2.6</v>
      </c>
      <c r="P3622" s="24">
        <v>2.5</v>
      </c>
      <c r="Q3622" s="24">
        <v>4.3</v>
      </c>
      <c r="R3622" s="24">
        <v>14.8</v>
      </c>
      <c r="T3622" s="24">
        <v>2.4</v>
      </c>
      <c r="U3622" s="24">
        <v>2</v>
      </c>
      <c r="X3622" s="24">
        <f t="shared" si="135"/>
        <v>317.10000000000002</v>
      </c>
      <c r="Y3622" s="8">
        <f t="shared" si="136"/>
        <v>0</v>
      </c>
      <c r="Z3622" s="4"/>
    </row>
    <row r="3623" spans="1:26" x14ac:dyDescent="0.25">
      <c r="A3623" s="34">
        <v>7</v>
      </c>
      <c r="B3623" s="31">
        <v>7</v>
      </c>
      <c r="C3623" s="4" t="s">
        <v>6416</v>
      </c>
      <c r="D3623" s="4" t="s">
        <v>6416</v>
      </c>
      <c r="E3623" s="4" t="s">
        <v>6409</v>
      </c>
      <c r="F3623" s="4" t="s">
        <v>6410</v>
      </c>
      <c r="G3623" s="4" t="s">
        <v>6421</v>
      </c>
      <c r="H3623" s="4"/>
      <c r="I3623" s="24">
        <v>621.9</v>
      </c>
      <c r="J3623" s="24">
        <v>383.5</v>
      </c>
      <c r="K3623" s="24">
        <v>34.700000000000003</v>
      </c>
      <c r="M3623" s="24">
        <v>3.9</v>
      </c>
      <c r="O3623" s="24">
        <v>3.4</v>
      </c>
      <c r="P3623" s="24">
        <v>4.5</v>
      </c>
      <c r="Q3623" s="24">
        <v>4</v>
      </c>
      <c r="R3623" s="24">
        <v>18.8</v>
      </c>
      <c r="T3623" s="24">
        <v>165.3</v>
      </c>
      <c r="U3623" s="24">
        <v>3.8</v>
      </c>
      <c r="X3623" s="24">
        <f t="shared" si="135"/>
        <v>621.89999999999986</v>
      </c>
      <c r="Y3623" s="8">
        <f t="shared" si="136"/>
        <v>0</v>
      </c>
      <c r="Z3623" s="4"/>
    </row>
    <row r="3624" spans="1:26" x14ac:dyDescent="0.25">
      <c r="A3624" s="34">
        <v>92</v>
      </c>
      <c r="B3624" s="31">
        <v>92</v>
      </c>
      <c r="C3624" s="4" t="s">
        <v>6559</v>
      </c>
      <c r="D3624" s="4" t="s">
        <v>6546</v>
      </c>
      <c r="E3624" s="4" t="s">
        <v>6409</v>
      </c>
      <c r="F3624" s="4" t="s">
        <v>6410</v>
      </c>
      <c r="G3624" s="5" t="s">
        <v>6421</v>
      </c>
      <c r="H3624" s="4" t="s">
        <v>6560</v>
      </c>
      <c r="I3624" s="24">
        <v>494.5</v>
      </c>
      <c r="J3624" s="24">
        <v>454.6</v>
      </c>
      <c r="K3624" s="24">
        <v>2</v>
      </c>
      <c r="M3624" s="24">
        <v>9</v>
      </c>
      <c r="P3624" s="24">
        <v>6.5</v>
      </c>
      <c r="T3624" s="24">
        <v>22.4</v>
      </c>
      <c r="X3624" s="24">
        <f t="shared" si="135"/>
        <v>494.5</v>
      </c>
      <c r="Y3624" s="8">
        <f t="shared" si="136"/>
        <v>0</v>
      </c>
      <c r="Z3624" s="4"/>
    </row>
    <row r="3625" spans="1:26" x14ac:dyDescent="0.25">
      <c r="A3625" s="34">
        <v>8</v>
      </c>
      <c r="B3625" s="31">
        <v>8</v>
      </c>
      <c r="C3625" s="4" t="s">
        <v>6422</v>
      </c>
      <c r="D3625" s="4" t="s">
        <v>6416</v>
      </c>
      <c r="E3625" s="4" t="s">
        <v>6409</v>
      </c>
      <c r="F3625" s="4" t="s">
        <v>6410</v>
      </c>
      <c r="G3625" s="4" t="s">
        <v>5310</v>
      </c>
      <c r="H3625" s="4" t="s">
        <v>2086</v>
      </c>
      <c r="I3625" s="24">
        <v>375.8</v>
      </c>
      <c r="J3625" s="24">
        <v>271.89999999999998</v>
      </c>
      <c r="K3625" s="24">
        <v>20.5</v>
      </c>
      <c r="N3625" s="24">
        <v>1.1000000000000001</v>
      </c>
      <c r="O3625" s="24">
        <v>3.5</v>
      </c>
      <c r="P3625" s="24">
        <v>1.3</v>
      </c>
      <c r="R3625" s="24">
        <v>7.3</v>
      </c>
      <c r="S3625" s="24">
        <v>1.4</v>
      </c>
      <c r="T3625" s="24">
        <v>68.2</v>
      </c>
      <c r="U3625" s="24">
        <v>0.6</v>
      </c>
      <c r="X3625" s="24">
        <f t="shared" si="135"/>
        <v>375.8</v>
      </c>
      <c r="Y3625" s="8">
        <f t="shared" si="136"/>
        <v>0</v>
      </c>
      <c r="Z3625" s="4"/>
    </row>
    <row r="3626" spans="1:26" x14ac:dyDescent="0.25">
      <c r="A3626" s="34">
        <v>9</v>
      </c>
      <c r="B3626" s="31">
        <v>9</v>
      </c>
      <c r="C3626" s="4" t="s">
        <v>6423</v>
      </c>
      <c r="D3626" s="4" t="s">
        <v>6416</v>
      </c>
      <c r="E3626" s="4" t="s">
        <v>6409</v>
      </c>
      <c r="F3626" s="4" t="s">
        <v>6410</v>
      </c>
      <c r="G3626" s="4" t="s">
        <v>5310</v>
      </c>
      <c r="H3626" s="4" t="s">
        <v>728</v>
      </c>
      <c r="I3626" s="24">
        <v>288.39999999999998</v>
      </c>
      <c r="J3626" s="24">
        <v>240.2</v>
      </c>
      <c r="K3626" s="24">
        <v>30.1</v>
      </c>
      <c r="N3626" s="24">
        <v>2.2000000000000002</v>
      </c>
      <c r="O3626" s="24">
        <v>4.0999999999999996</v>
      </c>
      <c r="P3626" s="24">
        <v>0.1</v>
      </c>
      <c r="R3626" s="24">
        <v>7.6</v>
      </c>
      <c r="S3626" s="24">
        <v>0.8</v>
      </c>
      <c r="T3626" s="24">
        <v>3.3</v>
      </c>
      <c r="X3626" s="24">
        <f t="shared" si="135"/>
        <v>288.40000000000009</v>
      </c>
      <c r="Y3626" s="8">
        <f t="shared" si="136"/>
        <v>0</v>
      </c>
      <c r="Z3626" s="4"/>
    </row>
    <row r="3627" spans="1:26" x14ac:dyDescent="0.25">
      <c r="A3627" s="34">
        <v>57</v>
      </c>
      <c r="B3627" s="31">
        <v>57</v>
      </c>
      <c r="C3627" s="4" t="s">
        <v>2982</v>
      </c>
      <c r="D3627" s="4" t="s">
        <v>6497</v>
      </c>
      <c r="E3627" s="4" t="s">
        <v>6409</v>
      </c>
      <c r="F3627" s="4" t="s">
        <v>6410</v>
      </c>
      <c r="G3627" s="4" t="s">
        <v>6502</v>
      </c>
      <c r="H3627" s="4" t="s">
        <v>216</v>
      </c>
      <c r="I3627" s="24">
        <v>179</v>
      </c>
      <c r="J3627" s="24">
        <v>162.4</v>
      </c>
      <c r="K3627" s="24">
        <v>6.6</v>
      </c>
      <c r="N3627" s="24">
        <v>2.2000000000000002</v>
      </c>
      <c r="O3627" s="24">
        <v>1.8</v>
      </c>
      <c r="P3627" s="24">
        <v>0.2</v>
      </c>
      <c r="R3627" s="24">
        <v>5.0999999999999996</v>
      </c>
      <c r="S3627" s="24">
        <v>0.7</v>
      </c>
      <c r="X3627" s="24">
        <f t="shared" si="135"/>
        <v>178.99999999999997</v>
      </c>
      <c r="Y3627" s="8">
        <f t="shared" si="136"/>
        <v>0</v>
      </c>
      <c r="Z3627" s="4"/>
    </row>
    <row r="3628" spans="1:26" x14ac:dyDescent="0.25">
      <c r="A3628" s="34">
        <v>14</v>
      </c>
      <c r="B3628" s="31">
        <v>14</v>
      </c>
      <c r="C3628" s="4" t="s">
        <v>1614</v>
      </c>
      <c r="D3628" s="4" t="s">
        <v>458</v>
      </c>
      <c r="E3628" s="4" t="s">
        <v>6409</v>
      </c>
      <c r="F3628" s="4" t="s">
        <v>6410</v>
      </c>
      <c r="G3628" s="4" t="s">
        <v>6431</v>
      </c>
      <c r="H3628" s="4"/>
      <c r="I3628" s="24">
        <v>285.89999999999998</v>
      </c>
      <c r="J3628" s="24">
        <v>204.6</v>
      </c>
      <c r="L3628" s="24">
        <v>13.7</v>
      </c>
      <c r="N3628" s="24">
        <v>0.8</v>
      </c>
      <c r="O3628" s="24">
        <v>2.4</v>
      </c>
      <c r="P3628" s="24">
        <v>53</v>
      </c>
      <c r="Q3628" s="24">
        <v>0.7</v>
      </c>
      <c r="R3628" s="24">
        <v>9</v>
      </c>
      <c r="U3628" s="24">
        <v>1.7</v>
      </c>
      <c r="X3628" s="24">
        <f t="shared" si="135"/>
        <v>285.89999999999998</v>
      </c>
      <c r="Y3628" s="8">
        <f t="shared" si="136"/>
        <v>0</v>
      </c>
      <c r="Z3628" s="4"/>
    </row>
    <row r="3629" spans="1:26" x14ac:dyDescent="0.25">
      <c r="A3629" s="34">
        <v>24</v>
      </c>
      <c r="B3629" s="31">
        <v>24</v>
      </c>
      <c r="C3629" s="4" t="s">
        <v>6446</v>
      </c>
      <c r="D3629" s="4" t="s">
        <v>6447</v>
      </c>
      <c r="E3629" s="4" t="s">
        <v>6409</v>
      </c>
      <c r="F3629" s="4" t="s">
        <v>6410</v>
      </c>
      <c r="G3629" s="4" t="s">
        <v>6448</v>
      </c>
      <c r="H3629" s="4" t="s">
        <v>154</v>
      </c>
      <c r="I3629" s="24">
        <v>264.7</v>
      </c>
      <c r="J3629" s="24">
        <v>186.3</v>
      </c>
      <c r="K3629" s="24">
        <v>8.1999999999999993</v>
      </c>
      <c r="N3629" s="24">
        <v>0.8</v>
      </c>
      <c r="O3629" s="24">
        <v>2.5</v>
      </c>
      <c r="P3629" s="24">
        <v>1.8</v>
      </c>
      <c r="Q3629" s="24">
        <v>2.2999999999999998</v>
      </c>
      <c r="R3629" s="24">
        <v>9.1999999999999993</v>
      </c>
      <c r="T3629" s="24">
        <v>53.1</v>
      </c>
      <c r="U3629" s="24">
        <v>0.5</v>
      </c>
      <c r="X3629" s="24">
        <f t="shared" si="135"/>
        <v>264.70000000000005</v>
      </c>
      <c r="Y3629" s="8">
        <f t="shared" si="136"/>
        <v>0</v>
      </c>
      <c r="Z3629" s="4"/>
    </row>
    <row r="3630" spans="1:26" x14ac:dyDescent="0.25">
      <c r="A3630" s="34">
        <v>40</v>
      </c>
      <c r="B3630" s="31">
        <v>40</v>
      </c>
      <c r="C3630" s="4" t="s">
        <v>6472</v>
      </c>
      <c r="D3630" s="4" t="s">
        <v>6465</v>
      </c>
      <c r="E3630" s="4" t="s">
        <v>6409</v>
      </c>
      <c r="F3630" s="4" t="s">
        <v>6410</v>
      </c>
      <c r="G3630" s="4" t="s">
        <v>6473</v>
      </c>
      <c r="H3630" s="4" t="s">
        <v>1567</v>
      </c>
      <c r="I3630" s="24">
        <v>302.8</v>
      </c>
      <c r="J3630" s="24">
        <v>284.7</v>
      </c>
      <c r="L3630" s="24">
        <v>1.4</v>
      </c>
      <c r="M3630" s="24">
        <v>2.2000000000000002</v>
      </c>
      <c r="O3630" s="24">
        <v>3.3</v>
      </c>
      <c r="P3630" s="24">
        <v>0.5</v>
      </c>
      <c r="Q3630" s="24">
        <v>0.1</v>
      </c>
      <c r="R3630" s="24">
        <v>6.1</v>
      </c>
      <c r="S3630" s="24">
        <v>4.5</v>
      </c>
      <c r="X3630" s="24">
        <f t="shared" si="135"/>
        <v>302.8</v>
      </c>
      <c r="Y3630" s="8">
        <f t="shared" si="136"/>
        <v>0</v>
      </c>
      <c r="Z3630" s="4"/>
    </row>
    <row r="3631" spans="1:26" x14ac:dyDescent="0.25">
      <c r="A3631" s="34">
        <v>87</v>
      </c>
      <c r="B3631" s="31">
        <v>87</v>
      </c>
      <c r="C3631" s="4" t="s">
        <v>6552</v>
      </c>
      <c r="D3631" s="4" t="s">
        <v>6546</v>
      </c>
      <c r="E3631" s="4" t="s">
        <v>6409</v>
      </c>
      <c r="F3631" s="4" t="s">
        <v>6410</v>
      </c>
      <c r="G3631" s="5" t="s">
        <v>6473</v>
      </c>
      <c r="H3631" s="4" t="s">
        <v>1420</v>
      </c>
      <c r="I3631" s="24">
        <v>124</v>
      </c>
      <c r="J3631" s="24">
        <v>116.6</v>
      </c>
      <c r="M3631" s="24">
        <v>2.2999999999999998</v>
      </c>
      <c r="O3631" s="24">
        <v>1.3</v>
      </c>
      <c r="P3631" s="24">
        <v>0.1</v>
      </c>
      <c r="Q3631" s="24">
        <v>0.1</v>
      </c>
      <c r="R3631" s="24">
        <v>2.6</v>
      </c>
      <c r="S3631" s="24">
        <v>1</v>
      </c>
      <c r="X3631" s="24">
        <f t="shared" si="135"/>
        <v>123.99999999999997</v>
      </c>
      <c r="Y3631" s="8">
        <f t="shared" si="136"/>
        <v>0</v>
      </c>
      <c r="Z3631" s="4"/>
    </row>
    <row r="3632" spans="1:26" x14ac:dyDescent="0.25">
      <c r="A3632" s="34">
        <v>16</v>
      </c>
      <c r="B3632" s="31">
        <v>16</v>
      </c>
      <c r="C3632" s="4" t="s">
        <v>6433</v>
      </c>
      <c r="D3632" s="4" t="s">
        <v>6434</v>
      </c>
      <c r="E3632" s="4" t="s">
        <v>6409</v>
      </c>
      <c r="F3632" s="4" t="s">
        <v>6410</v>
      </c>
      <c r="G3632" s="4" t="s">
        <v>6435</v>
      </c>
      <c r="H3632" s="4" t="s">
        <v>39</v>
      </c>
      <c r="I3632" s="24">
        <v>594.79999999999995</v>
      </c>
      <c r="J3632" s="24">
        <v>464.1</v>
      </c>
      <c r="K3632" s="24">
        <v>35.5</v>
      </c>
      <c r="L3632" s="24">
        <v>0.7</v>
      </c>
      <c r="O3632" s="24">
        <v>6.8</v>
      </c>
      <c r="P3632" s="24">
        <v>1.4</v>
      </c>
      <c r="Q3632" s="24">
        <v>27.5</v>
      </c>
      <c r="S3632" s="24">
        <v>1.6</v>
      </c>
      <c r="T3632" s="24">
        <v>56</v>
      </c>
      <c r="U3632" s="24">
        <v>1.2</v>
      </c>
      <c r="X3632" s="24">
        <f t="shared" si="135"/>
        <v>594.80000000000007</v>
      </c>
      <c r="Y3632" s="8">
        <f t="shared" si="136"/>
        <v>0</v>
      </c>
      <c r="Z3632" s="4"/>
    </row>
    <row r="3633" spans="1:26" x14ac:dyDescent="0.25">
      <c r="A3633" s="34">
        <v>23</v>
      </c>
      <c r="B3633" s="31">
        <v>23</v>
      </c>
      <c r="C3633" s="4" t="s">
        <v>6443</v>
      </c>
      <c r="D3633" s="4" t="s">
        <v>6443</v>
      </c>
      <c r="E3633" s="4" t="s">
        <v>6409</v>
      </c>
      <c r="F3633" s="4" t="s">
        <v>6410</v>
      </c>
      <c r="G3633" s="4" t="s">
        <v>6435</v>
      </c>
      <c r="H3633" s="4" t="s">
        <v>248</v>
      </c>
      <c r="I3633" s="24">
        <v>462.9</v>
      </c>
      <c r="J3633" s="24">
        <v>383.7</v>
      </c>
      <c r="K3633" s="24">
        <v>17.399999999999999</v>
      </c>
      <c r="L3633" s="24">
        <v>13.5</v>
      </c>
      <c r="M3633" s="24">
        <v>2</v>
      </c>
      <c r="O3633" s="24">
        <v>3.5</v>
      </c>
      <c r="P3633" s="24">
        <v>1.8</v>
      </c>
      <c r="Q3633" s="24">
        <v>11.4</v>
      </c>
      <c r="R3633" s="24">
        <v>23.3</v>
      </c>
      <c r="T3633" s="24">
        <v>3.5</v>
      </c>
      <c r="U3633" s="24">
        <v>2.8</v>
      </c>
      <c r="X3633" s="24">
        <f t="shared" si="135"/>
        <v>462.9</v>
      </c>
      <c r="Y3633" s="8">
        <f t="shared" si="136"/>
        <v>0</v>
      </c>
      <c r="Z3633" s="11"/>
    </row>
    <row r="3634" spans="1:26" x14ac:dyDescent="0.25">
      <c r="A3634" s="34">
        <v>76</v>
      </c>
      <c r="B3634" s="31">
        <v>76</v>
      </c>
      <c r="C3634" s="4" t="s">
        <v>6536</v>
      </c>
      <c r="D3634" s="4" t="s">
        <v>6534</v>
      </c>
      <c r="E3634" s="4" t="s">
        <v>6409</v>
      </c>
      <c r="F3634" s="4" t="s">
        <v>6410</v>
      </c>
      <c r="G3634" s="5" t="s">
        <v>6537</v>
      </c>
      <c r="H3634" s="4" t="s">
        <v>6538</v>
      </c>
      <c r="I3634" s="24">
        <v>191</v>
      </c>
      <c r="J3634" s="24">
        <v>168.3</v>
      </c>
      <c r="K3634" s="24">
        <v>3.2</v>
      </c>
      <c r="L3634" s="24">
        <v>2.4</v>
      </c>
      <c r="M3634" s="24">
        <v>2.1</v>
      </c>
      <c r="O3634" s="24">
        <v>1.1000000000000001</v>
      </c>
      <c r="P3634" s="24">
        <v>5.2</v>
      </c>
      <c r="Q3634" s="24">
        <v>5.2</v>
      </c>
      <c r="R3634" s="24">
        <v>2.8</v>
      </c>
      <c r="S3634" s="24">
        <v>0.5</v>
      </c>
      <c r="U3634" s="24">
        <v>0.2</v>
      </c>
      <c r="X3634" s="24">
        <f t="shared" si="135"/>
        <v>190.99999999999997</v>
      </c>
      <c r="Y3634" s="8">
        <f t="shared" si="136"/>
        <v>0</v>
      </c>
      <c r="Z3634" s="4"/>
    </row>
    <row r="3635" spans="1:26" x14ac:dyDescent="0.25">
      <c r="A3635" s="34">
        <v>68</v>
      </c>
      <c r="B3635" s="31">
        <v>68</v>
      </c>
      <c r="C3635" s="4" t="s">
        <v>6522</v>
      </c>
      <c r="D3635" s="4" t="s">
        <v>6497</v>
      </c>
      <c r="E3635" s="4" t="s">
        <v>6409</v>
      </c>
      <c r="F3635" s="4" t="s">
        <v>6410</v>
      </c>
      <c r="G3635" s="5" t="s">
        <v>6523</v>
      </c>
      <c r="H3635" s="4" t="s">
        <v>804</v>
      </c>
      <c r="I3635" s="24">
        <v>298.39999999999998</v>
      </c>
      <c r="J3635" s="24">
        <v>279.89999999999998</v>
      </c>
      <c r="K3635" s="24">
        <v>0.9</v>
      </c>
      <c r="N3635" s="24">
        <v>1.7</v>
      </c>
      <c r="O3635" s="24">
        <v>3.4</v>
      </c>
      <c r="P3635" s="24">
        <v>1</v>
      </c>
      <c r="R3635" s="24">
        <v>5.9</v>
      </c>
      <c r="S3635" s="24">
        <v>4.5</v>
      </c>
      <c r="U3635" s="24">
        <v>1.1000000000000001</v>
      </c>
      <c r="X3635" s="24">
        <f t="shared" si="135"/>
        <v>298.39999999999992</v>
      </c>
      <c r="Y3635" s="8">
        <f t="shared" si="136"/>
        <v>0</v>
      </c>
      <c r="Z3635" s="4"/>
    </row>
    <row r="3636" spans="1:26" x14ac:dyDescent="0.25">
      <c r="A3636" s="34">
        <v>65</v>
      </c>
      <c r="B3636" s="31">
        <v>65</v>
      </c>
      <c r="C3636" s="4" t="s">
        <v>6517</v>
      </c>
      <c r="D3636" s="4" t="s">
        <v>6497</v>
      </c>
      <c r="E3636" s="4" t="s">
        <v>6409</v>
      </c>
      <c r="F3636" s="4" t="s">
        <v>6410</v>
      </c>
      <c r="G3636" s="4" t="s">
        <v>6518</v>
      </c>
      <c r="H3636" s="4" t="s">
        <v>216</v>
      </c>
      <c r="I3636" s="24">
        <v>129</v>
      </c>
      <c r="J3636" s="24">
        <v>114.8</v>
      </c>
      <c r="M3636" s="24">
        <v>2.4</v>
      </c>
      <c r="N3636" s="24">
        <v>2.2000000000000002</v>
      </c>
      <c r="O3636" s="24">
        <v>1.4</v>
      </c>
      <c r="P3636" s="24">
        <v>0.6</v>
      </c>
      <c r="R3636" s="24">
        <v>2.7</v>
      </c>
      <c r="S3636" s="24">
        <v>1.4</v>
      </c>
      <c r="U3636" s="24">
        <v>3.5</v>
      </c>
      <c r="X3636" s="24">
        <f t="shared" ref="X3636:X3699" si="137">SUM(J3636:W3636)</f>
        <v>129</v>
      </c>
      <c r="Y3636" s="8">
        <f t="shared" si="136"/>
        <v>0</v>
      </c>
      <c r="Z3636" s="4"/>
    </row>
    <row r="3637" spans="1:26" x14ac:dyDescent="0.25">
      <c r="A3637" s="34">
        <v>73</v>
      </c>
      <c r="B3637" s="31">
        <v>73</v>
      </c>
      <c r="C3637" s="4" t="s">
        <v>6530</v>
      </c>
      <c r="D3637" s="4" t="s">
        <v>6497</v>
      </c>
      <c r="E3637" s="4" t="s">
        <v>6409</v>
      </c>
      <c r="F3637" s="4" t="s">
        <v>6410</v>
      </c>
      <c r="G3637" s="5" t="s">
        <v>6531</v>
      </c>
      <c r="H3637" s="4" t="s">
        <v>2500</v>
      </c>
      <c r="I3637" s="24">
        <v>516</v>
      </c>
      <c r="J3637" s="24">
        <v>495</v>
      </c>
      <c r="K3637" s="24">
        <v>1</v>
      </c>
      <c r="M3637" s="24">
        <v>4</v>
      </c>
      <c r="O3637" s="24">
        <v>5</v>
      </c>
      <c r="P3637" s="24">
        <v>1</v>
      </c>
      <c r="Q3637" s="24">
        <v>10</v>
      </c>
      <c r="X3637" s="24">
        <f t="shared" si="137"/>
        <v>516</v>
      </c>
      <c r="Y3637" s="8">
        <f t="shared" si="136"/>
        <v>0</v>
      </c>
      <c r="Z3637" s="4"/>
    </row>
    <row r="3638" spans="1:26" x14ac:dyDescent="0.25">
      <c r="A3638" s="34">
        <v>85</v>
      </c>
      <c r="B3638" s="31">
        <v>85</v>
      </c>
      <c r="C3638" s="4" t="s">
        <v>6549</v>
      </c>
      <c r="D3638" s="4" t="s">
        <v>6546</v>
      </c>
      <c r="E3638" s="4" t="s">
        <v>6409</v>
      </c>
      <c r="F3638" s="4" t="s">
        <v>6410</v>
      </c>
      <c r="G3638" s="5" t="s">
        <v>6531</v>
      </c>
      <c r="H3638" s="4" t="s">
        <v>429</v>
      </c>
      <c r="I3638" s="24">
        <v>357</v>
      </c>
      <c r="J3638" s="24">
        <v>313.8</v>
      </c>
      <c r="N3638" s="24">
        <v>6.1</v>
      </c>
      <c r="O3638" s="24">
        <v>4</v>
      </c>
      <c r="P3638" s="24">
        <v>0.3</v>
      </c>
      <c r="R3638" s="24">
        <v>16.8</v>
      </c>
      <c r="S3638" s="24">
        <v>3.7</v>
      </c>
      <c r="T3638" s="24">
        <v>9.8000000000000007</v>
      </c>
      <c r="U3638" s="24">
        <v>2.5</v>
      </c>
      <c r="X3638" s="24">
        <f t="shared" si="137"/>
        <v>357.00000000000006</v>
      </c>
      <c r="Y3638" s="8">
        <f t="shared" ref="Y3638:Y3701" si="138">I3638-X3638</f>
        <v>0</v>
      </c>
      <c r="Z3638" s="4"/>
    </row>
    <row r="3639" spans="1:26" x14ac:dyDescent="0.25">
      <c r="A3639" s="34">
        <v>42</v>
      </c>
      <c r="B3639" s="31">
        <v>42</v>
      </c>
      <c r="C3639" s="4" t="s">
        <v>6476</v>
      </c>
      <c r="D3639" s="4" t="s">
        <v>6465</v>
      </c>
      <c r="E3639" s="4" t="s">
        <v>6409</v>
      </c>
      <c r="F3639" s="4" t="s">
        <v>6410</v>
      </c>
      <c r="G3639" s="4" t="s">
        <v>6477</v>
      </c>
      <c r="H3639" s="4" t="s">
        <v>1415</v>
      </c>
      <c r="I3639" s="24">
        <v>190.1</v>
      </c>
      <c r="J3639" s="24">
        <v>179</v>
      </c>
      <c r="K3639" s="24">
        <v>0.7</v>
      </c>
      <c r="M3639" s="24">
        <v>2.6</v>
      </c>
      <c r="O3639" s="24">
        <v>2</v>
      </c>
      <c r="P3639" s="24">
        <v>0.3</v>
      </c>
      <c r="R3639" s="24">
        <v>5.0999999999999996</v>
      </c>
      <c r="S3639" s="24">
        <v>0.4</v>
      </c>
      <c r="X3639" s="24">
        <f t="shared" si="137"/>
        <v>190.1</v>
      </c>
      <c r="Y3639" s="8">
        <f t="shared" si="138"/>
        <v>0</v>
      </c>
      <c r="Z3639" s="4"/>
    </row>
    <row r="3640" spans="1:26" x14ac:dyDescent="0.25">
      <c r="A3640" s="34">
        <v>2</v>
      </c>
      <c r="B3640" s="31">
        <v>2</v>
      </c>
      <c r="C3640" s="4" t="s">
        <v>620</v>
      </c>
      <c r="D3640" s="4" t="s">
        <v>6412</v>
      </c>
      <c r="E3640" s="4" t="s">
        <v>6409</v>
      </c>
      <c r="F3640" s="4" t="s">
        <v>6410</v>
      </c>
      <c r="G3640" s="4" t="s">
        <v>5639</v>
      </c>
      <c r="H3640" s="4" t="s">
        <v>1567</v>
      </c>
      <c r="I3640" s="24">
        <v>377.1</v>
      </c>
      <c r="J3640" s="24">
        <v>251.4</v>
      </c>
      <c r="K3640" s="24">
        <v>37.5</v>
      </c>
      <c r="N3640" s="24">
        <v>3.4</v>
      </c>
      <c r="O3640" s="24">
        <v>2</v>
      </c>
      <c r="P3640" s="24">
        <v>0.4</v>
      </c>
      <c r="R3640" s="24">
        <v>10.4</v>
      </c>
      <c r="T3640" s="24">
        <v>71.2</v>
      </c>
      <c r="U3640" s="24">
        <v>0.8</v>
      </c>
      <c r="X3640" s="24">
        <f t="shared" si="137"/>
        <v>377.09999999999991</v>
      </c>
      <c r="Y3640" s="8">
        <f t="shared" si="138"/>
        <v>0</v>
      </c>
      <c r="Z3640" s="4"/>
    </row>
    <row r="3641" spans="1:26" x14ac:dyDescent="0.25">
      <c r="A3641" s="34">
        <v>31</v>
      </c>
      <c r="B3641" s="31">
        <v>31</v>
      </c>
      <c r="C3641" s="4" t="s">
        <v>6459</v>
      </c>
      <c r="D3641" s="4" t="s">
        <v>6447</v>
      </c>
      <c r="E3641" s="4" t="s">
        <v>6409</v>
      </c>
      <c r="F3641" s="4" t="s">
        <v>6410</v>
      </c>
      <c r="G3641" s="4" t="s">
        <v>3239</v>
      </c>
      <c r="H3641" s="4" t="s">
        <v>245</v>
      </c>
      <c r="I3641" s="24">
        <v>181.4</v>
      </c>
      <c r="J3641" s="24">
        <v>167.3</v>
      </c>
      <c r="K3641" s="24">
        <v>1.6</v>
      </c>
      <c r="M3641" s="24">
        <v>2.5</v>
      </c>
      <c r="O3641" s="24">
        <v>2.2999999999999998</v>
      </c>
      <c r="P3641" s="24">
        <v>1.4</v>
      </c>
      <c r="R3641" s="24">
        <v>6.3</v>
      </c>
      <c r="X3641" s="24">
        <f t="shared" si="137"/>
        <v>181.40000000000003</v>
      </c>
      <c r="Y3641" s="8">
        <f t="shared" si="138"/>
        <v>0</v>
      </c>
      <c r="Z3641" s="4"/>
    </row>
    <row r="3642" spans="1:26" x14ac:dyDescent="0.25">
      <c r="A3642" s="34">
        <v>22</v>
      </c>
      <c r="B3642" s="31">
        <v>22</v>
      </c>
      <c r="C3642" s="4" t="s">
        <v>6445</v>
      </c>
      <c r="D3642" s="4" t="s">
        <v>6443</v>
      </c>
      <c r="E3642" s="4" t="s">
        <v>6409</v>
      </c>
      <c r="F3642" s="4" t="s">
        <v>6410</v>
      </c>
      <c r="G3642" s="4" t="s">
        <v>5996</v>
      </c>
      <c r="H3642" s="4" t="s">
        <v>19</v>
      </c>
      <c r="I3642" s="24">
        <v>443.5</v>
      </c>
      <c r="J3642" s="24">
        <v>310</v>
      </c>
      <c r="K3642" s="24">
        <v>36</v>
      </c>
      <c r="L3642" s="24">
        <v>4.4000000000000004</v>
      </c>
      <c r="N3642" s="24">
        <v>1</v>
      </c>
      <c r="O3642" s="24">
        <v>3.8</v>
      </c>
      <c r="P3642" s="24">
        <v>23.6</v>
      </c>
      <c r="Q3642" s="24">
        <v>10.9</v>
      </c>
      <c r="R3642" s="24">
        <v>13</v>
      </c>
      <c r="T3642" s="24">
        <v>36.5</v>
      </c>
      <c r="U3642" s="24">
        <v>4.3</v>
      </c>
      <c r="X3642" s="24">
        <f t="shared" si="137"/>
        <v>443.5</v>
      </c>
      <c r="Y3642" s="8">
        <f t="shared" si="138"/>
        <v>0</v>
      </c>
      <c r="Z3642" s="4"/>
    </row>
    <row r="3643" spans="1:26" x14ac:dyDescent="0.25">
      <c r="A3643" s="34">
        <v>38</v>
      </c>
      <c r="B3643" s="31">
        <v>38</v>
      </c>
      <c r="C3643" s="4" t="s">
        <v>6469</v>
      </c>
      <c r="D3643" s="4" t="s">
        <v>6465</v>
      </c>
      <c r="E3643" s="4" t="s">
        <v>6409</v>
      </c>
      <c r="F3643" s="4" t="s">
        <v>6410</v>
      </c>
      <c r="G3643" s="4" t="s">
        <v>4427</v>
      </c>
      <c r="H3643" s="4" t="s">
        <v>1440</v>
      </c>
      <c r="I3643" s="24">
        <v>322.60000000000002</v>
      </c>
      <c r="J3643" s="24">
        <v>275.39999999999998</v>
      </c>
      <c r="K3643" s="24">
        <v>8.6999999999999993</v>
      </c>
      <c r="L3643" s="24">
        <v>25.1</v>
      </c>
      <c r="N3643" s="24">
        <v>1</v>
      </c>
      <c r="O3643" s="24">
        <v>2.4</v>
      </c>
      <c r="P3643" s="24">
        <v>0.2</v>
      </c>
      <c r="R3643" s="24">
        <v>4.9000000000000004</v>
      </c>
      <c r="S3643" s="24">
        <v>2.1</v>
      </c>
      <c r="T3643" s="24">
        <v>1.2</v>
      </c>
      <c r="U3643" s="24">
        <v>1.6</v>
      </c>
      <c r="X3643" s="24">
        <f t="shared" si="137"/>
        <v>322.59999999999997</v>
      </c>
      <c r="Y3643" s="8">
        <f t="shared" si="138"/>
        <v>0</v>
      </c>
      <c r="Z3643" s="4"/>
    </row>
    <row r="3644" spans="1:26" ht="30" x14ac:dyDescent="0.25">
      <c r="A3644" s="34">
        <v>83</v>
      </c>
      <c r="B3644" s="31">
        <v>83</v>
      </c>
      <c r="C3644" s="4" t="s">
        <v>2086</v>
      </c>
      <c r="D3644" s="4" t="s">
        <v>6546</v>
      </c>
      <c r="E3644" s="4" t="s">
        <v>6409</v>
      </c>
      <c r="F3644" s="4" t="s">
        <v>6410</v>
      </c>
      <c r="G3644" s="5" t="s">
        <v>6548</v>
      </c>
      <c r="H3644" s="4" t="s">
        <v>39</v>
      </c>
      <c r="I3644" s="24">
        <v>199.1</v>
      </c>
      <c r="J3644" s="24">
        <v>178.9</v>
      </c>
      <c r="K3644" s="24">
        <v>7.1</v>
      </c>
      <c r="N3644" s="24">
        <v>2.6</v>
      </c>
      <c r="O3644" s="24">
        <v>1.5</v>
      </c>
      <c r="P3644" s="24">
        <v>0.2</v>
      </c>
      <c r="R3644" s="24">
        <v>6.2</v>
      </c>
      <c r="S3644" s="24">
        <v>2.6</v>
      </c>
      <c r="X3644" s="24">
        <f t="shared" si="137"/>
        <v>199.09999999999997</v>
      </c>
      <c r="Y3644" s="8">
        <f t="shared" si="138"/>
        <v>0</v>
      </c>
      <c r="Z3644" s="4"/>
    </row>
    <row r="3645" spans="1:26" x14ac:dyDescent="0.25">
      <c r="A3645" s="34">
        <v>91</v>
      </c>
      <c r="B3645" s="31">
        <v>91</v>
      </c>
      <c r="C3645" s="4" t="s">
        <v>6558</v>
      </c>
      <c r="D3645" s="4" t="s">
        <v>6546</v>
      </c>
      <c r="E3645" s="4" t="s">
        <v>6409</v>
      </c>
      <c r="F3645" s="4" t="s">
        <v>6410</v>
      </c>
      <c r="G3645" s="5" t="s">
        <v>3807</v>
      </c>
      <c r="H3645" s="4" t="s">
        <v>10</v>
      </c>
      <c r="I3645" s="24">
        <v>395</v>
      </c>
      <c r="J3645" s="24">
        <v>381.5</v>
      </c>
      <c r="K3645" s="24">
        <v>1</v>
      </c>
      <c r="N3645" s="24">
        <v>6.5</v>
      </c>
      <c r="Q3645" s="24">
        <v>4</v>
      </c>
      <c r="T3645" s="24">
        <v>2</v>
      </c>
      <c r="X3645" s="24">
        <f t="shared" si="137"/>
        <v>395</v>
      </c>
      <c r="Y3645" s="8">
        <f t="shared" si="138"/>
        <v>0</v>
      </c>
      <c r="Z3645" s="4"/>
    </row>
    <row r="3646" spans="1:26" x14ac:dyDescent="0.25">
      <c r="A3646" s="34">
        <v>44</v>
      </c>
      <c r="B3646" s="31">
        <v>44</v>
      </c>
      <c r="C3646" s="4" t="s">
        <v>6479</v>
      </c>
      <c r="D3646" s="4" t="s">
        <v>6479</v>
      </c>
      <c r="E3646" s="4" t="s">
        <v>6409</v>
      </c>
      <c r="F3646" s="4" t="s">
        <v>6410</v>
      </c>
      <c r="G3646" s="4" t="s">
        <v>6480</v>
      </c>
      <c r="H3646" s="4" t="s">
        <v>19</v>
      </c>
      <c r="I3646" s="24">
        <v>383</v>
      </c>
      <c r="J3646" s="24">
        <v>310.39999999999998</v>
      </c>
      <c r="K3646" s="24">
        <v>36.1</v>
      </c>
      <c r="N3646" s="24">
        <v>4.0999999999999996</v>
      </c>
      <c r="O3646" s="24">
        <v>2.4</v>
      </c>
      <c r="P3646" s="24">
        <v>5.4</v>
      </c>
      <c r="Q3646" s="24">
        <v>19</v>
      </c>
      <c r="U3646" s="24">
        <v>5.6</v>
      </c>
      <c r="X3646" s="24">
        <f t="shared" si="137"/>
        <v>383</v>
      </c>
      <c r="Y3646" s="8">
        <f t="shared" si="138"/>
        <v>0</v>
      </c>
      <c r="Z3646" s="4"/>
    </row>
    <row r="3647" spans="1:26" x14ac:dyDescent="0.25">
      <c r="A3647" s="34">
        <v>20</v>
      </c>
      <c r="B3647" s="31">
        <v>20</v>
      </c>
      <c r="C3647" s="4" t="s">
        <v>6440</v>
      </c>
      <c r="D3647" s="4" t="s">
        <v>6441</v>
      </c>
      <c r="E3647" s="4" t="s">
        <v>6409</v>
      </c>
      <c r="F3647" s="4" t="s">
        <v>6410</v>
      </c>
      <c r="G3647" s="4"/>
      <c r="H3647" s="4"/>
      <c r="X3647" s="24">
        <f t="shared" si="137"/>
        <v>0</v>
      </c>
      <c r="Y3647" s="8">
        <f t="shared" si="138"/>
        <v>0</v>
      </c>
      <c r="Z3647" s="4"/>
    </row>
    <row r="3648" spans="1:26" x14ac:dyDescent="0.25">
      <c r="A3648" s="34">
        <v>8</v>
      </c>
      <c r="B3648" s="31">
        <v>8</v>
      </c>
      <c r="C3648" s="4" t="s">
        <v>6582</v>
      </c>
      <c r="D3648" s="4" t="s">
        <v>6576</v>
      </c>
      <c r="E3648" s="4" t="s">
        <v>6571</v>
      </c>
      <c r="F3648" s="4" t="s">
        <v>6410</v>
      </c>
      <c r="G3648" s="4" t="s">
        <v>6583</v>
      </c>
      <c r="H3648" s="4" t="s">
        <v>1543</v>
      </c>
      <c r="I3648" s="24">
        <v>694.4</v>
      </c>
      <c r="J3648" s="24">
        <v>417.8</v>
      </c>
      <c r="K3648" s="24">
        <v>33.4</v>
      </c>
      <c r="L3648" s="24">
        <v>17.399999999999999</v>
      </c>
      <c r="O3648" s="24">
        <v>1.5</v>
      </c>
      <c r="Q3648" s="24">
        <v>84.1</v>
      </c>
      <c r="T3648" s="24">
        <v>140.19999999999999</v>
      </c>
      <c r="X3648" s="24">
        <f t="shared" si="137"/>
        <v>694.39999999999986</v>
      </c>
      <c r="Y3648" s="8">
        <f t="shared" si="138"/>
        <v>0</v>
      </c>
      <c r="Z3648" s="4"/>
    </row>
    <row r="3649" spans="1:26" x14ac:dyDescent="0.25">
      <c r="A3649" s="34">
        <v>35</v>
      </c>
      <c r="B3649" s="31">
        <v>35</v>
      </c>
      <c r="C3649" s="4" t="s">
        <v>6633</v>
      </c>
      <c r="D3649" s="4" t="s">
        <v>636</v>
      </c>
      <c r="E3649" s="4" t="s">
        <v>6571</v>
      </c>
      <c r="F3649" s="4" t="s">
        <v>6410</v>
      </c>
      <c r="G3649" s="4" t="s">
        <v>6634</v>
      </c>
      <c r="H3649" s="4" t="s">
        <v>1096</v>
      </c>
      <c r="I3649" s="24">
        <v>363.5</v>
      </c>
      <c r="J3649" s="24">
        <v>274.60000000000002</v>
      </c>
      <c r="K3649" s="24">
        <v>32.6</v>
      </c>
      <c r="L3649" s="24">
        <v>2</v>
      </c>
      <c r="O3649" s="24">
        <v>3.9</v>
      </c>
      <c r="Q3649" s="24">
        <v>50.4</v>
      </c>
      <c r="X3649" s="24">
        <f t="shared" si="137"/>
        <v>363.5</v>
      </c>
      <c r="Y3649" s="8">
        <f t="shared" si="138"/>
        <v>0</v>
      </c>
      <c r="Z3649" s="4"/>
    </row>
    <row r="3650" spans="1:26" x14ac:dyDescent="0.25">
      <c r="A3650" s="34">
        <v>3</v>
      </c>
      <c r="B3650" s="31">
        <v>3</v>
      </c>
      <c r="C3650" s="4" t="s">
        <v>6574</v>
      </c>
      <c r="D3650" s="4" t="s">
        <v>6570</v>
      </c>
      <c r="E3650" s="4" t="s">
        <v>6571</v>
      </c>
      <c r="F3650" s="4" t="s">
        <v>6410</v>
      </c>
      <c r="G3650" s="4" t="s">
        <v>4157</v>
      </c>
      <c r="H3650" s="4"/>
      <c r="I3650" s="24">
        <v>107.2</v>
      </c>
      <c r="J3650" s="24">
        <v>16.899999999999999</v>
      </c>
      <c r="K3650" s="24">
        <v>2.7</v>
      </c>
      <c r="L3650" s="24">
        <v>4.5999999999999996</v>
      </c>
      <c r="P3650" s="24">
        <v>82.9</v>
      </c>
      <c r="R3650" s="24">
        <v>0.1</v>
      </c>
      <c r="X3650" s="24">
        <f t="shared" si="137"/>
        <v>107.19999999999999</v>
      </c>
      <c r="Y3650" s="8">
        <f t="shared" si="138"/>
        <v>0</v>
      </c>
      <c r="Z3650" s="4"/>
    </row>
    <row r="3651" spans="1:26" x14ac:dyDescent="0.25">
      <c r="A3651" s="34">
        <v>19</v>
      </c>
      <c r="B3651" s="31">
        <v>19</v>
      </c>
      <c r="C3651" s="4" t="s">
        <v>6603</v>
      </c>
      <c r="D3651" s="4" t="s">
        <v>6591</v>
      </c>
      <c r="E3651" s="4" t="s">
        <v>6571</v>
      </c>
      <c r="F3651" s="4" t="s">
        <v>6410</v>
      </c>
      <c r="G3651" s="4" t="s">
        <v>6604</v>
      </c>
      <c r="H3651" s="4"/>
      <c r="I3651" s="24">
        <v>193.7</v>
      </c>
      <c r="J3651" s="24">
        <v>169.7</v>
      </c>
      <c r="K3651" s="24">
        <v>17.5</v>
      </c>
      <c r="M3651" s="24">
        <v>1.3</v>
      </c>
      <c r="O3651" s="24">
        <v>3.3</v>
      </c>
      <c r="P3651" s="24">
        <v>0.3</v>
      </c>
      <c r="R3651" s="24">
        <v>0.9</v>
      </c>
      <c r="U3651" s="24">
        <v>0.7</v>
      </c>
      <c r="X3651" s="24">
        <f t="shared" si="137"/>
        <v>193.70000000000002</v>
      </c>
      <c r="Y3651" s="8">
        <f t="shared" si="138"/>
        <v>0</v>
      </c>
      <c r="Z3651" s="4"/>
    </row>
    <row r="3652" spans="1:26" x14ac:dyDescent="0.25">
      <c r="A3652" s="34">
        <v>52</v>
      </c>
      <c r="B3652" s="31">
        <v>52</v>
      </c>
      <c r="C3652" s="4" t="s">
        <v>6661</v>
      </c>
      <c r="D3652" s="4" t="s">
        <v>6661</v>
      </c>
      <c r="E3652" s="4" t="s">
        <v>6571</v>
      </c>
      <c r="F3652" s="4" t="s">
        <v>6410</v>
      </c>
      <c r="G3652" s="4" t="s">
        <v>6665</v>
      </c>
      <c r="H3652" s="4" t="s">
        <v>896</v>
      </c>
      <c r="I3652" s="24">
        <v>283</v>
      </c>
      <c r="J3652" s="24">
        <v>273</v>
      </c>
      <c r="Q3652" s="24">
        <v>5.2</v>
      </c>
      <c r="T3652" s="24">
        <v>4.8</v>
      </c>
      <c r="X3652" s="24">
        <f t="shared" si="137"/>
        <v>283</v>
      </c>
      <c r="Y3652" s="8">
        <f t="shared" si="138"/>
        <v>0</v>
      </c>
      <c r="Z3652" s="4"/>
    </row>
    <row r="3653" spans="1:26" x14ac:dyDescent="0.25">
      <c r="A3653" s="34">
        <v>53</v>
      </c>
      <c r="B3653" s="31">
        <v>53</v>
      </c>
      <c r="C3653" s="4" t="s">
        <v>6666</v>
      </c>
      <c r="D3653" s="4" t="s">
        <v>6661</v>
      </c>
      <c r="E3653" s="4" t="s">
        <v>6571</v>
      </c>
      <c r="F3653" s="4" t="s">
        <v>6410</v>
      </c>
      <c r="G3653" s="4" t="s">
        <v>6665</v>
      </c>
      <c r="H3653" s="4" t="s">
        <v>283</v>
      </c>
      <c r="I3653" s="24">
        <v>203.5</v>
      </c>
      <c r="J3653" s="24">
        <v>197</v>
      </c>
      <c r="K3653" s="24">
        <v>0.4</v>
      </c>
      <c r="Q3653" s="24">
        <v>6.1</v>
      </c>
      <c r="X3653" s="24">
        <f t="shared" si="137"/>
        <v>203.5</v>
      </c>
      <c r="Y3653" s="8">
        <f t="shared" si="138"/>
        <v>0</v>
      </c>
      <c r="Z3653" s="4"/>
    </row>
    <row r="3654" spans="1:26" x14ac:dyDescent="0.25">
      <c r="A3654" s="34">
        <v>16</v>
      </c>
      <c r="B3654" s="31">
        <v>16</v>
      </c>
      <c r="C3654" s="4" t="s">
        <v>6598</v>
      </c>
      <c r="D3654" s="4" t="s">
        <v>6591</v>
      </c>
      <c r="E3654" s="4" t="s">
        <v>6571</v>
      </c>
      <c r="F3654" s="4" t="s">
        <v>6410</v>
      </c>
      <c r="G3654" s="4" t="s">
        <v>6599</v>
      </c>
      <c r="H3654" s="4"/>
      <c r="I3654" s="24">
        <v>118.9</v>
      </c>
      <c r="J3654" s="24">
        <v>93.8</v>
      </c>
      <c r="K3654" s="24">
        <v>18.5</v>
      </c>
      <c r="Q3654" s="24">
        <v>6.6</v>
      </c>
      <c r="X3654" s="24">
        <f t="shared" si="137"/>
        <v>118.89999999999999</v>
      </c>
      <c r="Y3654" s="8">
        <f t="shared" si="138"/>
        <v>0</v>
      </c>
      <c r="Z3654" s="4"/>
    </row>
    <row r="3655" spans="1:26" x14ac:dyDescent="0.25">
      <c r="A3655" s="34">
        <v>21</v>
      </c>
      <c r="B3655" s="31">
        <v>21</v>
      </c>
      <c r="C3655" s="4" t="s">
        <v>6607</v>
      </c>
      <c r="D3655" s="4" t="s">
        <v>6606</v>
      </c>
      <c r="E3655" s="4" t="s">
        <v>6571</v>
      </c>
      <c r="F3655" s="4" t="s">
        <v>6410</v>
      </c>
      <c r="G3655" s="4" t="s">
        <v>6608</v>
      </c>
      <c r="H3655" s="4"/>
      <c r="I3655" s="24">
        <v>113.1</v>
      </c>
      <c r="J3655" s="24">
        <v>35.1</v>
      </c>
      <c r="K3655" s="24">
        <v>2</v>
      </c>
      <c r="L3655" s="24">
        <v>3.2</v>
      </c>
      <c r="O3655" s="24">
        <v>5</v>
      </c>
      <c r="Q3655" s="24">
        <v>55.5</v>
      </c>
      <c r="T3655" s="24">
        <v>12.3</v>
      </c>
      <c r="X3655" s="24">
        <f t="shared" si="137"/>
        <v>113.10000000000001</v>
      </c>
      <c r="Y3655" s="8">
        <f t="shared" si="138"/>
        <v>0</v>
      </c>
      <c r="Z3655" s="4"/>
    </row>
    <row r="3656" spans="1:26" x14ac:dyDescent="0.25">
      <c r="A3656" s="34">
        <v>4</v>
      </c>
      <c r="B3656" s="31">
        <v>4</v>
      </c>
      <c r="C3656" s="4" t="s">
        <v>6575</v>
      </c>
      <c r="D3656" s="4" t="s">
        <v>6576</v>
      </c>
      <c r="E3656" s="4" t="s">
        <v>6571</v>
      </c>
      <c r="F3656" s="4" t="s">
        <v>6410</v>
      </c>
      <c r="G3656" s="4" t="s">
        <v>6577</v>
      </c>
      <c r="H3656" s="4" t="s">
        <v>409</v>
      </c>
      <c r="I3656" s="24">
        <v>234.1</v>
      </c>
      <c r="J3656" s="24">
        <v>191.4</v>
      </c>
      <c r="K3656" s="24">
        <v>15.7</v>
      </c>
      <c r="L3656" s="24">
        <v>15.6</v>
      </c>
      <c r="M3656" s="24">
        <v>1.1000000000000001</v>
      </c>
      <c r="O3656" s="24">
        <v>1.7</v>
      </c>
      <c r="P3656" s="24">
        <v>3.6</v>
      </c>
      <c r="R3656" s="24">
        <v>0.5</v>
      </c>
      <c r="T3656" s="24">
        <v>4.5</v>
      </c>
      <c r="X3656" s="24">
        <f t="shared" si="137"/>
        <v>234.09999999999997</v>
      </c>
      <c r="Y3656" s="8">
        <f t="shared" si="138"/>
        <v>0</v>
      </c>
      <c r="Z3656" s="4"/>
    </row>
    <row r="3657" spans="1:26" x14ac:dyDescent="0.25">
      <c r="A3657" s="34">
        <v>33</v>
      </c>
      <c r="B3657" s="31">
        <v>33</v>
      </c>
      <c r="C3657" s="4" t="s">
        <v>6629</v>
      </c>
      <c r="D3657" s="4" t="s">
        <v>636</v>
      </c>
      <c r="E3657" s="4" t="s">
        <v>6571</v>
      </c>
      <c r="F3657" s="4" t="s">
        <v>6410</v>
      </c>
      <c r="G3657" s="4" t="s">
        <v>6630</v>
      </c>
      <c r="H3657" s="4" t="s">
        <v>1043</v>
      </c>
      <c r="I3657" s="24">
        <v>266.3</v>
      </c>
      <c r="J3657" s="24">
        <v>236.5</v>
      </c>
      <c r="K3657" s="24">
        <v>19.100000000000001</v>
      </c>
      <c r="O3657" s="24">
        <v>2</v>
      </c>
      <c r="P3657" s="24">
        <v>2.6</v>
      </c>
      <c r="T3657" s="24">
        <v>6.1</v>
      </c>
      <c r="X3657" s="24">
        <f t="shared" si="137"/>
        <v>266.30000000000007</v>
      </c>
      <c r="Y3657" s="8">
        <f t="shared" si="138"/>
        <v>0</v>
      </c>
      <c r="Z3657" s="4"/>
    </row>
    <row r="3658" spans="1:26" x14ac:dyDescent="0.25">
      <c r="A3658" s="34">
        <v>27</v>
      </c>
      <c r="B3658" s="31">
        <v>27</v>
      </c>
      <c r="C3658" s="4" t="s">
        <v>6617</v>
      </c>
      <c r="D3658" s="4" t="s">
        <v>6613</v>
      </c>
      <c r="E3658" s="4" t="s">
        <v>6571</v>
      </c>
      <c r="F3658" s="4" t="s">
        <v>6410</v>
      </c>
      <c r="G3658" s="4" t="s">
        <v>6618</v>
      </c>
      <c r="H3658" s="4" t="s">
        <v>995</v>
      </c>
      <c r="I3658" s="24">
        <v>126</v>
      </c>
      <c r="J3658" s="24">
        <v>96.7</v>
      </c>
      <c r="K3658" s="24">
        <v>10.6</v>
      </c>
      <c r="L3658" s="24">
        <v>2.8</v>
      </c>
      <c r="M3658" s="24">
        <v>0.7</v>
      </c>
      <c r="O3658" s="24">
        <v>1.3</v>
      </c>
      <c r="P3658" s="24">
        <v>0.9</v>
      </c>
      <c r="S3658" s="24">
        <v>0.1</v>
      </c>
      <c r="T3658" s="24">
        <v>12.9</v>
      </c>
      <c r="X3658" s="24">
        <f t="shared" si="137"/>
        <v>126</v>
      </c>
      <c r="Y3658" s="8">
        <f t="shared" si="138"/>
        <v>0</v>
      </c>
      <c r="Z3658" s="4"/>
    </row>
    <row r="3659" spans="1:26" x14ac:dyDescent="0.25">
      <c r="A3659" s="34">
        <v>42</v>
      </c>
      <c r="B3659" s="31">
        <v>42</v>
      </c>
      <c r="C3659" s="4" t="s">
        <v>6645</v>
      </c>
      <c r="D3659" s="4" t="s">
        <v>6639</v>
      </c>
      <c r="E3659" s="4" t="s">
        <v>6571</v>
      </c>
      <c r="F3659" s="4" t="s">
        <v>6410</v>
      </c>
      <c r="G3659" s="4" t="s">
        <v>6646</v>
      </c>
      <c r="H3659" s="4" t="s">
        <v>1567</v>
      </c>
      <c r="I3659" s="24">
        <v>104.2</v>
      </c>
      <c r="J3659" s="24">
        <v>100.2</v>
      </c>
      <c r="K3659" s="24">
        <v>1.1000000000000001</v>
      </c>
      <c r="L3659" s="24">
        <v>0.5</v>
      </c>
      <c r="O3659" s="24">
        <v>2</v>
      </c>
      <c r="U3659" s="24">
        <v>0.4</v>
      </c>
      <c r="X3659" s="24">
        <f t="shared" si="137"/>
        <v>104.2</v>
      </c>
      <c r="Y3659" s="8">
        <f t="shared" si="138"/>
        <v>0</v>
      </c>
      <c r="Z3659" s="4"/>
    </row>
    <row r="3660" spans="1:26" x14ac:dyDescent="0.25">
      <c r="A3660" s="34">
        <v>29</v>
      </c>
      <c r="B3660" s="31">
        <v>29</v>
      </c>
      <c r="C3660" s="4" t="s">
        <v>6621</v>
      </c>
      <c r="D3660" s="4" t="s">
        <v>636</v>
      </c>
      <c r="E3660" s="4" t="s">
        <v>6571</v>
      </c>
      <c r="F3660" s="4" t="s">
        <v>6410</v>
      </c>
      <c r="G3660" s="4" t="s">
        <v>6622</v>
      </c>
      <c r="H3660" s="4" t="s">
        <v>39</v>
      </c>
      <c r="I3660" s="24">
        <v>97.6</v>
      </c>
      <c r="X3660" s="24">
        <f t="shared" si="137"/>
        <v>0</v>
      </c>
      <c r="Y3660" s="8">
        <f t="shared" si="138"/>
        <v>97.6</v>
      </c>
      <c r="Z3660" s="4"/>
    </row>
    <row r="3661" spans="1:26" x14ac:dyDescent="0.25">
      <c r="A3661" s="34">
        <v>30</v>
      </c>
      <c r="B3661" s="31">
        <v>30</v>
      </c>
      <c r="C3661" s="4" t="s">
        <v>6623</v>
      </c>
      <c r="D3661" s="4" t="s">
        <v>636</v>
      </c>
      <c r="E3661" s="4" t="s">
        <v>6571</v>
      </c>
      <c r="F3661" s="4" t="s">
        <v>6410</v>
      </c>
      <c r="G3661" s="4" t="s">
        <v>6624</v>
      </c>
      <c r="H3661" s="4" t="s">
        <v>1543</v>
      </c>
      <c r="I3661" s="24">
        <v>242</v>
      </c>
      <c r="J3661" s="24">
        <v>165.4</v>
      </c>
      <c r="K3661" s="24">
        <v>9.4</v>
      </c>
      <c r="L3661" s="24">
        <v>33.799999999999997</v>
      </c>
      <c r="N3661" s="24">
        <v>2.5</v>
      </c>
      <c r="O3661" s="24">
        <v>3</v>
      </c>
      <c r="P3661" s="24">
        <v>20.5</v>
      </c>
      <c r="R3661" s="24">
        <v>1.3</v>
      </c>
      <c r="T3661" s="24">
        <v>6.1</v>
      </c>
      <c r="X3661" s="24">
        <f t="shared" si="137"/>
        <v>242.00000000000003</v>
      </c>
      <c r="Y3661" s="8">
        <f t="shared" si="138"/>
        <v>0</v>
      </c>
      <c r="Z3661" s="4"/>
    </row>
    <row r="3662" spans="1:26" x14ac:dyDescent="0.25">
      <c r="A3662" s="34">
        <v>25</v>
      </c>
      <c r="B3662" s="31">
        <v>25</v>
      </c>
      <c r="C3662" s="4" t="s">
        <v>6612</v>
      </c>
      <c r="D3662" s="4" t="s">
        <v>6613</v>
      </c>
      <c r="E3662" s="4" t="s">
        <v>6571</v>
      </c>
      <c r="F3662" s="4" t="s">
        <v>6410</v>
      </c>
      <c r="G3662" s="4" t="s">
        <v>6614</v>
      </c>
      <c r="H3662" s="4"/>
      <c r="I3662" s="24">
        <v>111</v>
      </c>
      <c r="J3662" s="24">
        <v>12.9</v>
      </c>
      <c r="K3662" s="24">
        <v>3.7</v>
      </c>
      <c r="L3662" s="24">
        <v>0.1</v>
      </c>
      <c r="P3662" s="24">
        <v>94.1</v>
      </c>
      <c r="S3662" s="24">
        <v>0.2</v>
      </c>
      <c r="X3662" s="24">
        <f t="shared" si="137"/>
        <v>111</v>
      </c>
      <c r="Y3662" s="8">
        <f t="shared" si="138"/>
        <v>0</v>
      </c>
      <c r="Z3662" s="4"/>
    </row>
    <row r="3663" spans="1:26" x14ac:dyDescent="0.25">
      <c r="A3663" s="34">
        <v>11</v>
      </c>
      <c r="B3663" s="31">
        <v>11</v>
      </c>
      <c r="C3663" s="4" t="s">
        <v>6588</v>
      </c>
      <c r="D3663" s="4" t="s">
        <v>6585</v>
      </c>
      <c r="E3663" s="4" t="s">
        <v>6571</v>
      </c>
      <c r="F3663" s="4" t="s">
        <v>6410</v>
      </c>
      <c r="G3663" s="4" t="s">
        <v>6589</v>
      </c>
      <c r="H3663" s="4" t="s">
        <v>1318</v>
      </c>
      <c r="I3663" s="24">
        <v>837</v>
      </c>
      <c r="J3663" s="24">
        <v>405</v>
      </c>
      <c r="K3663" s="24">
        <v>39.700000000000003</v>
      </c>
      <c r="O3663" s="24">
        <v>12.3</v>
      </c>
      <c r="P3663" s="24">
        <v>5.5</v>
      </c>
      <c r="Q3663" s="24">
        <v>37.700000000000003</v>
      </c>
      <c r="T3663" s="24">
        <v>336.8</v>
      </c>
      <c r="X3663" s="24">
        <f t="shared" si="137"/>
        <v>837</v>
      </c>
      <c r="Y3663" s="8">
        <f t="shared" si="138"/>
        <v>0</v>
      </c>
      <c r="Z3663" s="4"/>
    </row>
    <row r="3664" spans="1:26" x14ac:dyDescent="0.25">
      <c r="A3664" s="34">
        <v>10</v>
      </c>
      <c r="B3664" s="31">
        <v>10</v>
      </c>
      <c r="C3664" s="4" t="s">
        <v>6587</v>
      </c>
      <c r="D3664" s="4" t="s">
        <v>6585</v>
      </c>
      <c r="E3664" s="4" t="s">
        <v>6571</v>
      </c>
      <c r="F3664" s="4" t="s">
        <v>6410</v>
      </c>
      <c r="G3664" s="4" t="s">
        <v>877</v>
      </c>
      <c r="H3664" s="4" t="s">
        <v>109</v>
      </c>
      <c r="I3664" s="24">
        <v>325.10000000000002</v>
      </c>
      <c r="J3664" s="24">
        <v>243.1</v>
      </c>
      <c r="K3664" s="24">
        <v>18.899999999999999</v>
      </c>
      <c r="O3664" s="24">
        <v>4.3</v>
      </c>
      <c r="Q3664" s="24">
        <v>3.3</v>
      </c>
      <c r="T3664" s="24">
        <v>55.5</v>
      </c>
      <c r="X3664" s="24">
        <f t="shared" si="137"/>
        <v>325.10000000000002</v>
      </c>
      <c r="Y3664" s="8">
        <f t="shared" si="138"/>
        <v>0</v>
      </c>
      <c r="Z3664" s="4"/>
    </row>
    <row r="3665" spans="1:26" x14ac:dyDescent="0.25">
      <c r="A3665" s="34">
        <v>18</v>
      </c>
      <c r="B3665" s="31">
        <v>18</v>
      </c>
      <c r="C3665" s="4" t="s">
        <v>6601</v>
      </c>
      <c r="D3665" s="4" t="s">
        <v>6591</v>
      </c>
      <c r="E3665" s="4" t="s">
        <v>6571</v>
      </c>
      <c r="F3665" s="4" t="s">
        <v>6410</v>
      </c>
      <c r="G3665" s="4" t="s">
        <v>6602</v>
      </c>
      <c r="H3665" s="4" t="s">
        <v>1420</v>
      </c>
      <c r="I3665" s="24">
        <v>133.5</v>
      </c>
      <c r="J3665" s="24">
        <v>105.8</v>
      </c>
      <c r="K3665" s="24">
        <v>8</v>
      </c>
      <c r="Q3665" s="24">
        <v>2.4</v>
      </c>
      <c r="T3665" s="24">
        <v>17.3</v>
      </c>
      <c r="X3665" s="24">
        <f t="shared" si="137"/>
        <v>133.5</v>
      </c>
      <c r="Y3665" s="8">
        <f t="shared" si="138"/>
        <v>0</v>
      </c>
      <c r="Z3665" s="4"/>
    </row>
    <row r="3666" spans="1:26" x14ac:dyDescent="0.25">
      <c r="A3666" s="34">
        <v>48</v>
      </c>
      <c r="B3666" s="31">
        <v>48</v>
      </c>
      <c r="C3666" s="4" t="s">
        <v>6652</v>
      </c>
      <c r="D3666" s="4" t="s">
        <v>6652</v>
      </c>
      <c r="E3666" s="4" t="s">
        <v>6571</v>
      </c>
      <c r="F3666" s="4" t="s">
        <v>6410</v>
      </c>
      <c r="G3666" s="4" t="s">
        <v>6659</v>
      </c>
      <c r="H3666" s="4"/>
      <c r="I3666" s="24">
        <v>101.2</v>
      </c>
      <c r="J3666" s="24">
        <v>92.4</v>
      </c>
      <c r="K3666" s="24">
        <v>5.9</v>
      </c>
      <c r="L3666" s="24">
        <v>0.9</v>
      </c>
      <c r="Q3666" s="24">
        <v>2</v>
      </c>
      <c r="X3666" s="24">
        <f t="shared" si="137"/>
        <v>101.20000000000002</v>
      </c>
      <c r="Y3666" s="8">
        <f t="shared" si="138"/>
        <v>0</v>
      </c>
      <c r="Z3666" s="4"/>
    </row>
    <row r="3667" spans="1:26" x14ac:dyDescent="0.25">
      <c r="A3667" s="34">
        <v>15</v>
      </c>
      <c r="B3667" s="31">
        <v>15</v>
      </c>
      <c r="C3667" s="4" t="s">
        <v>6596</v>
      </c>
      <c r="D3667" s="4" t="s">
        <v>6591</v>
      </c>
      <c r="E3667" s="4" t="s">
        <v>6571</v>
      </c>
      <c r="F3667" s="4" t="s">
        <v>6410</v>
      </c>
      <c r="G3667" s="4" t="s">
        <v>6597</v>
      </c>
      <c r="H3667" s="4"/>
      <c r="I3667" s="24">
        <v>195.3</v>
      </c>
      <c r="J3667" s="24">
        <v>145.30000000000001</v>
      </c>
      <c r="K3667" s="24">
        <v>16.2</v>
      </c>
      <c r="L3667" s="24">
        <v>16.899999999999999</v>
      </c>
      <c r="Q3667" s="24">
        <v>16.899999999999999</v>
      </c>
      <c r="S3667" s="38"/>
      <c r="X3667" s="24">
        <f t="shared" si="137"/>
        <v>195.3</v>
      </c>
      <c r="Y3667" s="8">
        <f t="shared" si="138"/>
        <v>0</v>
      </c>
      <c r="Z3667" s="11"/>
    </row>
    <row r="3668" spans="1:26" x14ac:dyDescent="0.25">
      <c r="A3668" s="34">
        <v>20</v>
      </c>
      <c r="B3668" s="31">
        <v>20</v>
      </c>
      <c r="C3668" s="4" t="s">
        <v>6605</v>
      </c>
      <c r="D3668" s="4" t="s">
        <v>6606</v>
      </c>
      <c r="E3668" s="4" t="s">
        <v>6571</v>
      </c>
      <c r="F3668" s="4" t="s">
        <v>6410</v>
      </c>
      <c r="G3668" s="4" t="s">
        <v>1115</v>
      </c>
      <c r="H3668" s="4" t="s">
        <v>213</v>
      </c>
      <c r="I3668" s="24">
        <v>409.8</v>
      </c>
      <c r="J3668" s="24">
        <v>286.10000000000002</v>
      </c>
      <c r="K3668" s="24">
        <v>22.9</v>
      </c>
      <c r="O3668" s="24">
        <v>2.8</v>
      </c>
      <c r="P3668" s="24">
        <v>0.1</v>
      </c>
      <c r="Q3668" s="24">
        <v>27.3</v>
      </c>
      <c r="T3668" s="24">
        <v>70.599999999999994</v>
      </c>
      <c r="X3668" s="24">
        <f t="shared" si="137"/>
        <v>409.80000000000007</v>
      </c>
      <c r="Y3668" s="8">
        <f t="shared" si="138"/>
        <v>0</v>
      </c>
      <c r="Z3668" s="4"/>
    </row>
    <row r="3669" spans="1:26" x14ac:dyDescent="0.25">
      <c r="A3669" s="34">
        <v>38</v>
      </c>
      <c r="B3669" s="31">
        <v>38</v>
      </c>
      <c r="C3669" s="4" t="s">
        <v>6629</v>
      </c>
      <c r="D3669" s="4" t="s">
        <v>6639</v>
      </c>
      <c r="E3669" s="4" t="s">
        <v>6571</v>
      </c>
      <c r="F3669" s="4" t="s">
        <v>6410</v>
      </c>
      <c r="G3669" s="4" t="s">
        <v>6640</v>
      </c>
      <c r="H3669" s="4" t="s">
        <v>300</v>
      </c>
      <c r="I3669" s="24">
        <v>124.7</v>
      </c>
      <c r="J3669" s="24">
        <v>2.1</v>
      </c>
      <c r="K3669" s="24">
        <v>0.2</v>
      </c>
      <c r="L3669" s="24">
        <v>1.9</v>
      </c>
      <c r="O3669" s="24">
        <v>0.1</v>
      </c>
      <c r="P3669" s="24">
        <v>120.4</v>
      </c>
      <c r="X3669" s="24">
        <f t="shared" si="137"/>
        <v>124.7</v>
      </c>
      <c r="Y3669" s="8">
        <f t="shared" si="138"/>
        <v>0</v>
      </c>
      <c r="Z3669" s="4"/>
    </row>
    <row r="3670" spans="1:26" x14ac:dyDescent="0.25">
      <c r="A3670" s="34">
        <v>43</v>
      </c>
      <c r="B3670" s="31">
        <v>43</v>
      </c>
      <c r="C3670" s="4" t="s">
        <v>6647</v>
      </c>
      <c r="D3670" s="4" t="s">
        <v>6639</v>
      </c>
      <c r="E3670" s="4" t="s">
        <v>6571</v>
      </c>
      <c r="F3670" s="4" t="s">
        <v>6410</v>
      </c>
      <c r="G3670" s="4" t="s">
        <v>6648</v>
      </c>
      <c r="H3670" s="4" t="s">
        <v>216</v>
      </c>
      <c r="I3670" s="24">
        <v>213.9</v>
      </c>
      <c r="J3670" s="24">
        <v>187.3</v>
      </c>
      <c r="K3670" s="24">
        <v>2.4</v>
      </c>
      <c r="L3670" s="24">
        <v>16.2</v>
      </c>
      <c r="Q3670" s="24">
        <v>8</v>
      </c>
      <c r="X3670" s="24">
        <f t="shared" si="137"/>
        <v>213.9</v>
      </c>
      <c r="Y3670" s="8">
        <f t="shared" si="138"/>
        <v>0</v>
      </c>
      <c r="Z3670" s="4"/>
    </row>
    <row r="3671" spans="1:26" x14ac:dyDescent="0.25">
      <c r="A3671" s="34">
        <v>13</v>
      </c>
      <c r="B3671" s="31">
        <v>13</v>
      </c>
      <c r="C3671" s="4" t="s">
        <v>6592</v>
      </c>
      <c r="D3671" s="4" t="s">
        <v>6591</v>
      </c>
      <c r="E3671" s="4" t="s">
        <v>6571</v>
      </c>
      <c r="F3671" s="4" t="s">
        <v>6410</v>
      </c>
      <c r="G3671" s="4" t="s">
        <v>6593</v>
      </c>
      <c r="H3671" s="4" t="s">
        <v>892</v>
      </c>
      <c r="I3671" s="24">
        <v>1156</v>
      </c>
      <c r="J3671" s="24">
        <v>326.2</v>
      </c>
      <c r="K3671" s="24">
        <v>26.4</v>
      </c>
      <c r="O3671" s="24">
        <v>1.6</v>
      </c>
      <c r="P3671" s="24">
        <v>228.6</v>
      </c>
      <c r="Q3671" s="24">
        <v>62.3</v>
      </c>
      <c r="T3671" s="24">
        <v>510.9</v>
      </c>
      <c r="X3671" s="24">
        <f t="shared" si="137"/>
        <v>1156</v>
      </c>
      <c r="Y3671" s="8">
        <f t="shared" si="138"/>
        <v>0</v>
      </c>
      <c r="Z3671" s="4"/>
    </row>
    <row r="3672" spans="1:26" x14ac:dyDescent="0.25">
      <c r="A3672" s="34">
        <v>32</v>
      </c>
      <c r="B3672" s="31">
        <v>32</v>
      </c>
      <c r="C3672" s="4" t="s">
        <v>6627</v>
      </c>
      <c r="D3672" s="4" t="s">
        <v>636</v>
      </c>
      <c r="E3672" s="4" t="s">
        <v>6571</v>
      </c>
      <c r="F3672" s="4" t="s">
        <v>6410</v>
      </c>
      <c r="G3672" s="4" t="s">
        <v>6628</v>
      </c>
      <c r="H3672" s="4" t="s">
        <v>960</v>
      </c>
      <c r="I3672" s="24">
        <v>638.20000000000005</v>
      </c>
      <c r="J3672" s="24">
        <v>494.9</v>
      </c>
      <c r="K3672" s="24">
        <v>56.2</v>
      </c>
      <c r="L3672" s="24">
        <v>35.1</v>
      </c>
      <c r="M3672" s="24">
        <v>6.3</v>
      </c>
      <c r="O3672" s="24">
        <v>1.6</v>
      </c>
      <c r="T3672" s="24">
        <v>44.1</v>
      </c>
      <c r="X3672" s="24">
        <f t="shared" si="137"/>
        <v>638.20000000000005</v>
      </c>
      <c r="Y3672" s="8">
        <f t="shared" si="138"/>
        <v>0</v>
      </c>
      <c r="Z3672" s="4"/>
    </row>
    <row r="3673" spans="1:26" x14ac:dyDescent="0.25">
      <c r="A3673" s="34">
        <v>23</v>
      </c>
      <c r="B3673" s="31">
        <v>23</v>
      </c>
      <c r="C3673" s="4" t="s">
        <v>6610</v>
      </c>
      <c r="D3673" s="4" t="s">
        <v>6606</v>
      </c>
      <c r="E3673" s="4" t="s">
        <v>6571</v>
      </c>
      <c r="F3673" s="4" t="s">
        <v>6410</v>
      </c>
      <c r="G3673" s="4" t="s">
        <v>2282</v>
      </c>
      <c r="H3673" s="4" t="s">
        <v>494</v>
      </c>
      <c r="I3673" s="24">
        <v>265.2</v>
      </c>
      <c r="J3673" s="24">
        <v>173.9</v>
      </c>
      <c r="K3673" s="24">
        <v>17.5</v>
      </c>
      <c r="L3673" s="24">
        <v>6.6</v>
      </c>
      <c r="Q3673" s="24">
        <v>25</v>
      </c>
      <c r="S3673" s="38"/>
      <c r="T3673" s="24">
        <v>42.2</v>
      </c>
      <c r="X3673" s="24">
        <f t="shared" si="137"/>
        <v>265.2</v>
      </c>
      <c r="Y3673" s="8">
        <f t="shared" si="138"/>
        <v>0</v>
      </c>
      <c r="Z3673" s="11"/>
    </row>
    <row r="3674" spans="1:26" ht="30" x14ac:dyDescent="0.25">
      <c r="A3674" s="34">
        <v>40</v>
      </c>
      <c r="B3674" s="31">
        <v>40</v>
      </c>
      <c r="C3674" s="5" t="s">
        <v>6642</v>
      </c>
      <c r="D3674" s="4" t="s">
        <v>6639</v>
      </c>
      <c r="E3674" s="4" t="s">
        <v>6571</v>
      </c>
      <c r="F3674" s="4" t="s">
        <v>6410</v>
      </c>
      <c r="G3674" s="4" t="s">
        <v>6643</v>
      </c>
      <c r="H3674" s="4" t="s">
        <v>103</v>
      </c>
      <c r="I3674" s="24">
        <v>870.8</v>
      </c>
      <c r="J3674" s="24">
        <v>750.5</v>
      </c>
      <c r="K3674" s="24">
        <v>42</v>
      </c>
      <c r="L3674" s="24">
        <v>20.3</v>
      </c>
      <c r="Q3674" s="24">
        <v>19</v>
      </c>
      <c r="T3674" s="24">
        <v>39</v>
      </c>
      <c r="X3674" s="24">
        <f t="shared" si="137"/>
        <v>870.8</v>
      </c>
      <c r="Y3674" s="8">
        <f t="shared" si="138"/>
        <v>0</v>
      </c>
      <c r="Z3674" s="4"/>
    </row>
    <row r="3675" spans="1:26" x14ac:dyDescent="0.25">
      <c r="A3675" s="34">
        <v>26</v>
      </c>
      <c r="B3675" s="31">
        <v>26</v>
      </c>
      <c r="C3675" s="4" t="s">
        <v>6615</v>
      </c>
      <c r="D3675" s="4" t="s">
        <v>6613</v>
      </c>
      <c r="E3675" s="4" t="s">
        <v>6571</v>
      </c>
      <c r="F3675" s="4" t="s">
        <v>6410</v>
      </c>
      <c r="G3675" s="4" t="s">
        <v>6616</v>
      </c>
      <c r="H3675" s="4" t="s">
        <v>5325</v>
      </c>
      <c r="I3675" s="24">
        <v>621.79999999999995</v>
      </c>
      <c r="J3675" s="24">
        <v>284.3</v>
      </c>
      <c r="K3675" s="24">
        <v>76.2</v>
      </c>
      <c r="L3675" s="24">
        <v>0.6</v>
      </c>
      <c r="Q3675" s="24">
        <v>41.8</v>
      </c>
      <c r="T3675" s="24">
        <v>218.9</v>
      </c>
      <c r="X3675" s="24">
        <f t="shared" si="137"/>
        <v>621.80000000000007</v>
      </c>
      <c r="Y3675" s="8">
        <f t="shared" si="138"/>
        <v>0</v>
      </c>
      <c r="Z3675" s="4"/>
    </row>
    <row r="3676" spans="1:26" x14ac:dyDescent="0.25">
      <c r="A3676" s="34">
        <v>36</v>
      </c>
      <c r="B3676" s="31">
        <v>36</v>
      </c>
      <c r="C3676" s="4" t="s">
        <v>6635</v>
      </c>
      <c r="D3676" s="4" t="s">
        <v>636</v>
      </c>
      <c r="E3676" s="4" t="s">
        <v>6571</v>
      </c>
      <c r="F3676" s="4" t="s">
        <v>6410</v>
      </c>
      <c r="G3676" s="4" t="s">
        <v>6636</v>
      </c>
      <c r="H3676" s="4" t="s">
        <v>245</v>
      </c>
      <c r="I3676" s="24">
        <v>373.7</v>
      </c>
      <c r="J3676" s="24">
        <v>321.2</v>
      </c>
      <c r="K3676" s="24">
        <v>39.5</v>
      </c>
      <c r="L3676" s="24">
        <v>3.2</v>
      </c>
      <c r="Q3676" s="24">
        <v>9.8000000000000007</v>
      </c>
      <c r="X3676" s="24">
        <f t="shared" si="137"/>
        <v>373.7</v>
      </c>
      <c r="Y3676" s="8">
        <f t="shared" si="138"/>
        <v>0</v>
      </c>
      <c r="Z3676" s="4"/>
    </row>
    <row r="3677" spans="1:26" x14ac:dyDescent="0.25">
      <c r="A3677" s="34">
        <v>9</v>
      </c>
      <c r="B3677" s="31">
        <v>9</v>
      </c>
      <c r="C3677" s="4" t="s">
        <v>6584</v>
      </c>
      <c r="D3677" s="4" t="s">
        <v>6585</v>
      </c>
      <c r="E3677" s="4" t="s">
        <v>6571</v>
      </c>
      <c r="F3677" s="4" t="s">
        <v>6410</v>
      </c>
      <c r="G3677" s="4" t="s">
        <v>6586</v>
      </c>
      <c r="H3677" s="4" t="s">
        <v>1446</v>
      </c>
      <c r="I3677" s="24">
        <v>246.4</v>
      </c>
      <c r="J3677" s="24">
        <v>132.30000000000001</v>
      </c>
      <c r="K3677" s="24">
        <v>6.1</v>
      </c>
      <c r="Q3677" s="24">
        <v>24.1</v>
      </c>
      <c r="T3677" s="24">
        <v>83.9</v>
      </c>
      <c r="X3677" s="24">
        <f t="shared" si="137"/>
        <v>246.4</v>
      </c>
      <c r="Y3677" s="8">
        <f t="shared" si="138"/>
        <v>0</v>
      </c>
      <c r="Z3677" s="4"/>
    </row>
    <row r="3678" spans="1:26" x14ac:dyDescent="0.25">
      <c r="A3678" s="34">
        <v>46</v>
      </c>
      <c r="B3678" s="31">
        <v>46</v>
      </c>
      <c r="C3678" s="4" t="s">
        <v>6654</v>
      </c>
      <c r="D3678" s="4" t="s">
        <v>6652</v>
      </c>
      <c r="E3678" s="4" t="s">
        <v>6571</v>
      </c>
      <c r="F3678" s="4" t="s">
        <v>6410</v>
      </c>
      <c r="G3678" s="4" t="s">
        <v>6655</v>
      </c>
      <c r="H3678" s="5" t="s">
        <v>6656</v>
      </c>
      <c r="I3678" s="24">
        <v>324.39999999999998</v>
      </c>
      <c r="J3678" s="24">
        <v>303.3</v>
      </c>
      <c r="K3678" s="24">
        <v>7.8</v>
      </c>
      <c r="L3678" s="24">
        <v>6.4</v>
      </c>
      <c r="Q3678" s="24">
        <v>6.9</v>
      </c>
      <c r="X3678" s="24">
        <f t="shared" si="137"/>
        <v>324.39999999999998</v>
      </c>
      <c r="Y3678" s="8">
        <f t="shared" si="138"/>
        <v>0</v>
      </c>
      <c r="Z3678" s="4"/>
    </row>
    <row r="3679" spans="1:26" x14ac:dyDescent="0.25">
      <c r="A3679" s="34">
        <v>22</v>
      </c>
      <c r="B3679" s="31">
        <v>22</v>
      </c>
      <c r="C3679" s="4" t="s">
        <v>6609</v>
      </c>
      <c r="D3679" s="4" t="s">
        <v>6606</v>
      </c>
      <c r="E3679" s="4" t="s">
        <v>6571</v>
      </c>
      <c r="F3679" s="4" t="s">
        <v>6410</v>
      </c>
      <c r="G3679" s="4" t="s">
        <v>5687</v>
      </c>
      <c r="H3679" s="4" t="s">
        <v>1109</v>
      </c>
      <c r="I3679" s="24">
        <v>527.9</v>
      </c>
      <c r="J3679" s="24">
        <v>364.6</v>
      </c>
      <c r="K3679" s="24">
        <v>22.6</v>
      </c>
      <c r="O3679" s="24">
        <v>5.6</v>
      </c>
      <c r="P3679" s="24">
        <v>44.9</v>
      </c>
      <c r="Q3679" s="24">
        <v>4.3</v>
      </c>
      <c r="T3679" s="24">
        <v>85.9</v>
      </c>
      <c r="X3679" s="24">
        <f t="shared" si="137"/>
        <v>527.90000000000009</v>
      </c>
      <c r="Y3679" s="8">
        <f t="shared" si="138"/>
        <v>0</v>
      </c>
      <c r="Z3679" s="4"/>
    </row>
    <row r="3680" spans="1:26" x14ac:dyDescent="0.25">
      <c r="A3680" s="34">
        <v>28</v>
      </c>
      <c r="B3680" s="31">
        <v>28</v>
      </c>
      <c r="C3680" s="4" t="s">
        <v>6619</v>
      </c>
      <c r="D3680" s="4" t="s">
        <v>6613</v>
      </c>
      <c r="E3680" s="4" t="s">
        <v>6571</v>
      </c>
      <c r="F3680" s="4" t="s">
        <v>6410</v>
      </c>
      <c r="G3680" s="4" t="s">
        <v>6620</v>
      </c>
      <c r="H3680" s="4" t="s">
        <v>429</v>
      </c>
      <c r="I3680" s="24">
        <v>114.8</v>
      </c>
      <c r="J3680" s="24">
        <v>97.2</v>
      </c>
      <c r="K3680" s="24">
        <v>12.5</v>
      </c>
      <c r="O3680" s="24">
        <v>0.8</v>
      </c>
      <c r="P3680" s="24">
        <v>1</v>
      </c>
      <c r="Q3680" s="24">
        <v>0.4</v>
      </c>
      <c r="R3680" s="24">
        <v>0.8</v>
      </c>
      <c r="U3680" s="24">
        <v>2.1</v>
      </c>
      <c r="X3680" s="24">
        <f t="shared" si="137"/>
        <v>114.8</v>
      </c>
      <c r="Y3680" s="8">
        <f t="shared" si="138"/>
        <v>0</v>
      </c>
      <c r="Z3680" s="4"/>
    </row>
    <row r="3681" spans="1:26" x14ac:dyDescent="0.25">
      <c r="A3681" s="34">
        <v>47</v>
      </c>
      <c r="B3681" s="31">
        <v>47</v>
      </c>
      <c r="C3681" s="4" t="s">
        <v>5037</v>
      </c>
      <c r="D3681" s="4" t="s">
        <v>6652</v>
      </c>
      <c r="E3681" s="4" t="s">
        <v>6571</v>
      </c>
      <c r="F3681" s="4" t="s">
        <v>6410</v>
      </c>
      <c r="G3681" s="4" t="s">
        <v>6657</v>
      </c>
      <c r="H3681" s="4" t="s">
        <v>6658</v>
      </c>
      <c r="I3681" s="24">
        <v>190.3</v>
      </c>
      <c r="J3681" s="24">
        <v>180.3</v>
      </c>
      <c r="K3681" s="24">
        <v>0.5</v>
      </c>
      <c r="L3681" s="24">
        <v>1.1000000000000001</v>
      </c>
      <c r="Q3681" s="24">
        <v>8.4</v>
      </c>
      <c r="X3681" s="24">
        <f t="shared" si="137"/>
        <v>190.3</v>
      </c>
      <c r="Y3681" s="8">
        <f t="shared" si="138"/>
        <v>0</v>
      </c>
      <c r="Z3681" s="4"/>
    </row>
    <row r="3682" spans="1:26" x14ac:dyDescent="0.25">
      <c r="A3682" s="34">
        <v>5</v>
      </c>
      <c r="B3682" s="31">
        <v>5</v>
      </c>
      <c r="C3682" s="4" t="s">
        <v>6578</v>
      </c>
      <c r="D3682" s="4" t="s">
        <v>6576</v>
      </c>
      <c r="E3682" s="4" t="s">
        <v>6571</v>
      </c>
      <c r="F3682" s="4" t="s">
        <v>6410</v>
      </c>
      <c r="G3682" s="4" t="s">
        <v>6579</v>
      </c>
      <c r="H3682" s="4" t="s">
        <v>148</v>
      </c>
      <c r="I3682" s="24">
        <v>210.5</v>
      </c>
      <c r="J3682" s="24">
        <v>189.8</v>
      </c>
      <c r="K3682" s="24">
        <v>11.6</v>
      </c>
      <c r="L3682" s="24">
        <v>5</v>
      </c>
      <c r="Q3682" s="24">
        <v>4.0999999999999996</v>
      </c>
      <c r="X3682" s="24">
        <f t="shared" si="137"/>
        <v>210.5</v>
      </c>
      <c r="Y3682" s="8">
        <f t="shared" si="138"/>
        <v>0</v>
      </c>
      <c r="Z3682" s="4"/>
    </row>
    <row r="3683" spans="1:26" x14ac:dyDescent="0.25">
      <c r="A3683" s="34">
        <v>34</v>
      </c>
      <c r="B3683" s="31">
        <v>34</v>
      </c>
      <c r="C3683" s="4" t="s">
        <v>6631</v>
      </c>
      <c r="D3683" s="4" t="s">
        <v>636</v>
      </c>
      <c r="E3683" s="4" t="s">
        <v>6571</v>
      </c>
      <c r="F3683" s="4" t="s">
        <v>6410</v>
      </c>
      <c r="G3683" s="4" t="s">
        <v>6632</v>
      </c>
      <c r="H3683" s="4"/>
      <c r="I3683" s="24">
        <v>209.3</v>
      </c>
      <c r="J3683" s="24">
        <v>155.69999999999999</v>
      </c>
      <c r="K3683" s="24">
        <v>23</v>
      </c>
      <c r="L3683" s="24">
        <v>12.9</v>
      </c>
      <c r="M3683" s="24">
        <v>4.9000000000000004</v>
      </c>
      <c r="O3683" s="24">
        <v>0.4</v>
      </c>
      <c r="P3683" s="24">
        <v>12.4</v>
      </c>
      <c r="X3683" s="24">
        <f t="shared" si="137"/>
        <v>209.3</v>
      </c>
      <c r="Y3683" s="8">
        <f t="shared" si="138"/>
        <v>0</v>
      </c>
      <c r="Z3683" s="4"/>
    </row>
    <row r="3684" spans="1:26" x14ac:dyDescent="0.25">
      <c r="A3684" s="34">
        <v>49</v>
      </c>
      <c r="B3684" s="31">
        <v>49</v>
      </c>
      <c r="C3684" s="4" t="s">
        <v>6660</v>
      </c>
      <c r="D3684" s="4" t="s">
        <v>6661</v>
      </c>
      <c r="E3684" s="4" t="s">
        <v>6571</v>
      </c>
      <c r="F3684" s="4" t="s">
        <v>6410</v>
      </c>
      <c r="G3684" s="4" t="s">
        <v>5208</v>
      </c>
      <c r="H3684" s="4" t="s">
        <v>992</v>
      </c>
      <c r="I3684" s="24">
        <v>200</v>
      </c>
      <c r="J3684" s="24">
        <v>159.69999999999999</v>
      </c>
      <c r="K3684" s="24">
        <v>21.2</v>
      </c>
      <c r="L3684" s="24">
        <v>4.9000000000000004</v>
      </c>
      <c r="N3684" s="24">
        <v>7.2</v>
      </c>
      <c r="P3684" s="24">
        <v>5</v>
      </c>
      <c r="R3684" s="24">
        <v>2</v>
      </c>
      <c r="X3684" s="24">
        <f t="shared" si="137"/>
        <v>199.99999999999997</v>
      </c>
      <c r="Y3684" s="8">
        <f t="shared" si="138"/>
        <v>0</v>
      </c>
      <c r="Z3684" s="4"/>
    </row>
    <row r="3685" spans="1:26" x14ac:dyDescent="0.25">
      <c r="A3685" s="34">
        <v>14</v>
      </c>
      <c r="B3685" s="31">
        <v>14</v>
      </c>
      <c r="C3685" s="4" t="s">
        <v>6594</v>
      </c>
      <c r="D3685" s="4" t="s">
        <v>6591</v>
      </c>
      <c r="E3685" s="4" t="s">
        <v>6571</v>
      </c>
      <c r="F3685" s="4" t="s">
        <v>6410</v>
      </c>
      <c r="G3685" s="4" t="s">
        <v>6595</v>
      </c>
      <c r="H3685" s="4" t="s">
        <v>992</v>
      </c>
      <c r="I3685" s="24">
        <v>208.3</v>
      </c>
      <c r="J3685" s="24">
        <v>186.3</v>
      </c>
      <c r="K3685" s="24">
        <v>9.6999999999999993</v>
      </c>
      <c r="Q3685" s="24">
        <v>12.3</v>
      </c>
      <c r="X3685" s="24">
        <f t="shared" si="137"/>
        <v>208.3</v>
      </c>
      <c r="Y3685" s="8">
        <f t="shared" si="138"/>
        <v>0</v>
      </c>
      <c r="Z3685" s="4"/>
    </row>
    <row r="3686" spans="1:26" x14ac:dyDescent="0.25">
      <c r="A3686" s="34">
        <v>1</v>
      </c>
      <c r="B3686" s="31">
        <v>1</v>
      </c>
      <c r="C3686" s="4" t="s">
        <v>6569</v>
      </c>
      <c r="D3686" s="4" t="s">
        <v>6570</v>
      </c>
      <c r="E3686" s="4" t="s">
        <v>6571</v>
      </c>
      <c r="F3686" s="4" t="s">
        <v>6410</v>
      </c>
      <c r="G3686" s="4" t="s">
        <v>45</v>
      </c>
      <c r="H3686" s="4"/>
      <c r="I3686" s="24">
        <v>282.3</v>
      </c>
      <c r="J3686" s="24">
        <v>250.9</v>
      </c>
      <c r="K3686" s="24">
        <v>13.5</v>
      </c>
      <c r="L3686" s="24">
        <v>2</v>
      </c>
      <c r="Q3686" s="24">
        <v>15.9</v>
      </c>
      <c r="X3686" s="24">
        <f t="shared" si="137"/>
        <v>282.29999999999995</v>
      </c>
      <c r="Y3686" s="8">
        <f t="shared" si="138"/>
        <v>0</v>
      </c>
      <c r="Z3686" s="4"/>
    </row>
    <row r="3687" spans="1:26" x14ac:dyDescent="0.25">
      <c r="A3687" s="34">
        <v>12</v>
      </c>
      <c r="B3687" s="31">
        <v>12</v>
      </c>
      <c r="C3687" s="4" t="s">
        <v>6590</v>
      </c>
      <c r="D3687" s="4" t="s">
        <v>6591</v>
      </c>
      <c r="E3687" s="4" t="s">
        <v>6571</v>
      </c>
      <c r="F3687" s="4" t="s">
        <v>6410</v>
      </c>
      <c r="G3687" s="4" t="s">
        <v>45</v>
      </c>
      <c r="H3687" s="4"/>
      <c r="I3687" s="24">
        <v>519.29999999999995</v>
      </c>
      <c r="J3687" s="24">
        <v>358</v>
      </c>
      <c r="K3687" s="24">
        <v>84.5</v>
      </c>
      <c r="L3687" s="24">
        <v>64.7</v>
      </c>
      <c r="O3687" s="24">
        <v>2.4</v>
      </c>
      <c r="R3687" s="24">
        <v>7.3</v>
      </c>
      <c r="U3687" s="24">
        <v>2.4</v>
      </c>
      <c r="X3687" s="24">
        <f t="shared" si="137"/>
        <v>519.29999999999995</v>
      </c>
      <c r="Y3687" s="8">
        <f t="shared" si="138"/>
        <v>0</v>
      </c>
      <c r="Z3687" s="4"/>
    </row>
    <row r="3688" spans="1:26" x14ac:dyDescent="0.25">
      <c r="A3688" s="34">
        <v>17</v>
      </c>
      <c r="B3688" s="31">
        <v>17</v>
      </c>
      <c r="C3688" s="4" t="s">
        <v>6600</v>
      </c>
      <c r="D3688" s="4" t="s">
        <v>6591</v>
      </c>
      <c r="E3688" s="4" t="s">
        <v>6571</v>
      </c>
      <c r="F3688" s="4" t="s">
        <v>6410</v>
      </c>
      <c r="G3688" s="4" t="s">
        <v>45</v>
      </c>
      <c r="H3688" s="4"/>
      <c r="I3688" s="24">
        <v>745</v>
      </c>
      <c r="J3688" s="24">
        <v>227</v>
      </c>
      <c r="K3688" s="24">
        <v>50</v>
      </c>
      <c r="L3688" s="24">
        <v>35</v>
      </c>
      <c r="O3688" s="24">
        <v>10</v>
      </c>
      <c r="P3688" s="24">
        <v>24</v>
      </c>
      <c r="Q3688" s="24">
        <v>7</v>
      </c>
      <c r="T3688" s="24">
        <v>392</v>
      </c>
      <c r="X3688" s="24">
        <f t="shared" si="137"/>
        <v>745</v>
      </c>
      <c r="Y3688" s="8">
        <f t="shared" si="138"/>
        <v>0</v>
      </c>
      <c r="Z3688" s="4"/>
    </row>
    <row r="3689" spans="1:26" x14ac:dyDescent="0.25">
      <c r="A3689" s="34">
        <v>55</v>
      </c>
      <c r="B3689" s="31">
        <v>55</v>
      </c>
      <c r="C3689" s="4" t="s">
        <v>6669</v>
      </c>
      <c r="D3689" s="4" t="s">
        <v>6661</v>
      </c>
      <c r="E3689" s="4" t="s">
        <v>6571</v>
      </c>
      <c r="F3689" s="4" t="s">
        <v>6410</v>
      </c>
      <c r="G3689" s="4" t="s">
        <v>45</v>
      </c>
      <c r="H3689" s="4"/>
      <c r="I3689" s="24">
        <v>257.3</v>
      </c>
      <c r="J3689" s="24">
        <v>203.8</v>
      </c>
      <c r="K3689" s="24">
        <v>18.399999999999999</v>
      </c>
      <c r="O3689" s="24">
        <v>1.2</v>
      </c>
      <c r="Q3689" s="24">
        <v>5.0999999999999996</v>
      </c>
      <c r="T3689" s="24">
        <v>28.8</v>
      </c>
      <c r="X3689" s="24">
        <f t="shared" si="137"/>
        <v>257.3</v>
      </c>
      <c r="Y3689" s="8">
        <f t="shared" si="138"/>
        <v>0</v>
      </c>
      <c r="Z3689" s="4"/>
    </row>
    <row r="3690" spans="1:26" x14ac:dyDescent="0.25">
      <c r="A3690" s="34">
        <v>57</v>
      </c>
      <c r="B3690" s="31">
        <v>57</v>
      </c>
      <c r="C3690" s="4" t="s">
        <v>6673</v>
      </c>
      <c r="D3690" s="4" t="s">
        <v>6613</v>
      </c>
      <c r="E3690" s="4" t="s">
        <v>6571</v>
      </c>
      <c r="F3690" s="4" t="s">
        <v>6410</v>
      </c>
      <c r="G3690" s="4" t="s">
        <v>6674</v>
      </c>
      <c r="H3690" s="4" t="s">
        <v>321</v>
      </c>
      <c r="I3690" s="24">
        <v>125.3</v>
      </c>
      <c r="J3690" s="24">
        <v>60.7</v>
      </c>
      <c r="K3690" s="24">
        <v>20.399999999999999</v>
      </c>
      <c r="L3690" s="24">
        <v>7.6</v>
      </c>
      <c r="O3690" s="24">
        <v>1.1000000000000001</v>
      </c>
      <c r="P3690" s="24">
        <v>35.5</v>
      </c>
      <c r="X3690" s="24">
        <f t="shared" si="137"/>
        <v>125.29999999999998</v>
      </c>
      <c r="Y3690" s="8">
        <f t="shared" si="138"/>
        <v>0</v>
      </c>
      <c r="Z3690" s="4"/>
    </row>
    <row r="3691" spans="1:26" x14ac:dyDescent="0.25">
      <c r="A3691" s="34">
        <v>39</v>
      </c>
      <c r="B3691" s="31">
        <v>39</v>
      </c>
      <c r="C3691" s="4" t="s">
        <v>6641</v>
      </c>
      <c r="D3691" s="4" t="s">
        <v>6639</v>
      </c>
      <c r="E3691" s="4" t="s">
        <v>6571</v>
      </c>
      <c r="F3691" s="4" t="s">
        <v>6410</v>
      </c>
      <c r="G3691" s="4" t="s">
        <v>2362</v>
      </c>
      <c r="H3691" s="4"/>
      <c r="I3691" s="24">
        <v>218.3</v>
      </c>
      <c r="J3691" s="24">
        <v>193.7</v>
      </c>
      <c r="K3691" s="24">
        <v>9.9</v>
      </c>
      <c r="O3691" s="24">
        <v>2</v>
      </c>
      <c r="Q3691" s="24">
        <v>3.6</v>
      </c>
      <c r="R3691" s="24">
        <v>1.9</v>
      </c>
      <c r="T3691" s="24">
        <v>5.8</v>
      </c>
      <c r="U3691" s="24">
        <v>1.4</v>
      </c>
      <c r="X3691" s="24">
        <f t="shared" si="137"/>
        <v>218.3</v>
      </c>
      <c r="Y3691" s="8">
        <f t="shared" si="138"/>
        <v>0</v>
      </c>
      <c r="Z3691" s="4"/>
    </row>
    <row r="3692" spans="1:26" x14ac:dyDescent="0.25">
      <c r="A3692" s="34">
        <v>41</v>
      </c>
      <c r="B3692" s="31">
        <v>41</v>
      </c>
      <c r="C3692" s="4" t="s">
        <v>6644</v>
      </c>
      <c r="D3692" s="4" t="s">
        <v>6639</v>
      </c>
      <c r="E3692" s="4" t="s">
        <v>6571</v>
      </c>
      <c r="F3692" s="4" t="s">
        <v>6410</v>
      </c>
      <c r="G3692" s="4" t="s">
        <v>2362</v>
      </c>
      <c r="H3692" s="4"/>
      <c r="I3692" s="24">
        <v>173.1</v>
      </c>
      <c r="J3692" s="24">
        <v>160</v>
      </c>
      <c r="K3692" s="24">
        <v>0.5</v>
      </c>
      <c r="L3692" s="24">
        <v>9.1</v>
      </c>
      <c r="Q3692" s="24">
        <v>3.5</v>
      </c>
      <c r="X3692" s="24">
        <f t="shared" si="137"/>
        <v>173.1</v>
      </c>
      <c r="Y3692" s="8">
        <f t="shared" si="138"/>
        <v>0</v>
      </c>
      <c r="Z3692" s="4"/>
    </row>
    <row r="3693" spans="1:26" x14ac:dyDescent="0.25">
      <c r="A3693" s="34">
        <v>7</v>
      </c>
      <c r="B3693" s="31">
        <v>7</v>
      </c>
      <c r="C3693" s="4" t="s">
        <v>6581</v>
      </c>
      <c r="D3693" s="4" t="s">
        <v>6576</v>
      </c>
      <c r="E3693" s="4" t="s">
        <v>6571</v>
      </c>
      <c r="F3693" s="4" t="s">
        <v>6410</v>
      </c>
      <c r="G3693" s="4" t="s">
        <v>959</v>
      </c>
      <c r="H3693" s="4" t="s">
        <v>154</v>
      </c>
      <c r="I3693" s="24">
        <v>250</v>
      </c>
      <c r="J3693" s="24">
        <v>140.6</v>
      </c>
      <c r="K3693" s="24">
        <v>29.3</v>
      </c>
      <c r="L3693" s="24">
        <v>46.3</v>
      </c>
      <c r="Q3693" s="24">
        <v>33.799999999999997</v>
      </c>
      <c r="X3693" s="24">
        <f t="shared" si="137"/>
        <v>250</v>
      </c>
      <c r="Y3693" s="8">
        <f t="shared" si="138"/>
        <v>0</v>
      </c>
      <c r="Z3693" s="4"/>
    </row>
    <row r="3694" spans="1:26" x14ac:dyDescent="0.25">
      <c r="A3694" s="34">
        <v>6</v>
      </c>
      <c r="B3694" s="31">
        <v>6</v>
      </c>
      <c r="C3694" s="4" t="s">
        <v>6580</v>
      </c>
      <c r="D3694" s="4" t="s">
        <v>6576</v>
      </c>
      <c r="E3694" s="4" t="s">
        <v>6571</v>
      </c>
      <c r="F3694" s="4" t="s">
        <v>6410</v>
      </c>
      <c r="G3694" s="4" t="s">
        <v>15243</v>
      </c>
      <c r="H3694" s="4"/>
      <c r="I3694" s="24">
        <v>304.10000000000002</v>
      </c>
      <c r="J3694" s="24">
        <v>219.1</v>
      </c>
      <c r="K3694" s="24">
        <v>20.5</v>
      </c>
      <c r="L3694" s="24">
        <v>55.2</v>
      </c>
      <c r="M3694" s="24">
        <v>6</v>
      </c>
      <c r="O3694" s="24">
        <v>2.2999999999999998</v>
      </c>
      <c r="P3694" s="24">
        <v>1</v>
      </c>
      <c r="X3694" s="24">
        <f t="shared" si="137"/>
        <v>304.10000000000002</v>
      </c>
      <c r="Y3694" s="8">
        <f t="shared" si="138"/>
        <v>0</v>
      </c>
      <c r="Z3694" s="4"/>
    </row>
    <row r="3695" spans="1:26" x14ac:dyDescent="0.25">
      <c r="A3695" s="34">
        <v>54</v>
      </c>
      <c r="B3695" s="31">
        <v>54</v>
      </c>
      <c r="C3695" s="4" t="s">
        <v>6667</v>
      </c>
      <c r="D3695" s="4" t="s">
        <v>6661</v>
      </c>
      <c r="E3695" s="4" t="s">
        <v>6571</v>
      </c>
      <c r="F3695" s="4" t="s">
        <v>6410</v>
      </c>
      <c r="G3695" s="4" t="s">
        <v>6668</v>
      </c>
      <c r="H3695" s="4" t="s">
        <v>905</v>
      </c>
      <c r="I3695" s="24">
        <v>114.7</v>
      </c>
      <c r="J3695" s="24">
        <v>55.8</v>
      </c>
      <c r="K3695" s="24">
        <v>10.3</v>
      </c>
      <c r="L3695" s="24">
        <v>37.299999999999997</v>
      </c>
      <c r="M3695" s="24">
        <v>1.6</v>
      </c>
      <c r="O3695" s="24">
        <v>2.1</v>
      </c>
      <c r="P3695" s="24">
        <v>2</v>
      </c>
      <c r="T3695" s="24">
        <v>5.6</v>
      </c>
      <c r="X3695" s="24">
        <f t="shared" si="137"/>
        <v>114.69999999999997</v>
      </c>
      <c r="Y3695" s="8">
        <f t="shared" si="138"/>
        <v>0</v>
      </c>
      <c r="Z3695" s="4"/>
    </row>
    <row r="3696" spans="1:26" x14ac:dyDescent="0.25">
      <c r="A3696" s="34">
        <v>31</v>
      </c>
      <c r="B3696" s="31">
        <v>31</v>
      </c>
      <c r="C3696" s="4" t="s">
        <v>6625</v>
      </c>
      <c r="D3696" s="4" t="s">
        <v>636</v>
      </c>
      <c r="E3696" s="4" t="s">
        <v>6571</v>
      </c>
      <c r="F3696" s="4" t="s">
        <v>6410</v>
      </c>
      <c r="G3696" s="4" t="s">
        <v>6626</v>
      </c>
      <c r="H3696" s="4" t="s">
        <v>409</v>
      </c>
      <c r="I3696" s="24">
        <v>341.7</v>
      </c>
      <c r="J3696" s="24">
        <v>282</v>
      </c>
      <c r="K3696" s="24">
        <v>35.9</v>
      </c>
      <c r="L3696" s="24">
        <v>15.3</v>
      </c>
      <c r="P3696" s="24">
        <v>8.5</v>
      </c>
      <c r="X3696" s="24">
        <f t="shared" si="137"/>
        <v>341.7</v>
      </c>
      <c r="Y3696" s="8">
        <f t="shared" si="138"/>
        <v>0</v>
      </c>
      <c r="Z3696" s="4"/>
    </row>
    <row r="3697" spans="1:26" x14ac:dyDescent="0.25">
      <c r="A3697" s="34">
        <v>2</v>
      </c>
      <c r="B3697" s="31">
        <v>2</v>
      </c>
      <c r="C3697" s="4" t="s">
        <v>6572</v>
      </c>
      <c r="D3697" s="4" t="s">
        <v>6570</v>
      </c>
      <c r="E3697" s="4" t="s">
        <v>6571</v>
      </c>
      <c r="F3697" s="4" t="s">
        <v>6410</v>
      </c>
      <c r="G3697" s="4" t="s">
        <v>6573</v>
      </c>
      <c r="H3697" s="4"/>
      <c r="I3697" s="24">
        <v>118.3</v>
      </c>
      <c r="J3697" s="24">
        <v>51</v>
      </c>
      <c r="K3697" s="24">
        <v>5.5</v>
      </c>
      <c r="L3697" s="24">
        <v>34.700000000000003</v>
      </c>
      <c r="O3697" s="24">
        <v>0.4</v>
      </c>
      <c r="P3697" s="24">
        <v>26.7</v>
      </c>
      <c r="X3697" s="24">
        <f t="shared" si="137"/>
        <v>118.30000000000001</v>
      </c>
      <c r="Y3697" s="8">
        <f t="shared" si="138"/>
        <v>0</v>
      </c>
      <c r="Z3697" s="4"/>
    </row>
    <row r="3698" spans="1:26" x14ac:dyDescent="0.25">
      <c r="A3698" s="34">
        <v>45</v>
      </c>
      <c r="B3698" s="31">
        <v>45</v>
      </c>
      <c r="C3698" s="4" t="s">
        <v>6651</v>
      </c>
      <c r="D3698" s="4" t="s">
        <v>6652</v>
      </c>
      <c r="E3698" s="4" t="s">
        <v>6571</v>
      </c>
      <c r="F3698" s="4" t="s">
        <v>6410</v>
      </c>
      <c r="G3698" s="4" t="s">
        <v>6653</v>
      </c>
      <c r="H3698" s="4" t="s">
        <v>862</v>
      </c>
      <c r="I3698" s="24">
        <v>206</v>
      </c>
      <c r="J3698" s="24">
        <v>163.80000000000001</v>
      </c>
      <c r="K3698" s="24">
        <v>15.8</v>
      </c>
      <c r="Q3698" s="24">
        <v>26.4</v>
      </c>
      <c r="X3698" s="24">
        <f t="shared" si="137"/>
        <v>206.00000000000003</v>
      </c>
      <c r="Y3698" s="8">
        <f t="shared" si="138"/>
        <v>0</v>
      </c>
      <c r="Z3698" s="4"/>
    </row>
    <row r="3699" spans="1:26" x14ac:dyDescent="0.25">
      <c r="A3699" s="34">
        <v>44</v>
      </c>
      <c r="B3699" s="31">
        <v>44</v>
      </c>
      <c r="C3699" s="4" t="s">
        <v>6649</v>
      </c>
      <c r="D3699" s="4" t="s">
        <v>6639</v>
      </c>
      <c r="E3699" s="4" t="s">
        <v>6571</v>
      </c>
      <c r="F3699" s="4" t="s">
        <v>6410</v>
      </c>
      <c r="G3699" s="4" t="s">
        <v>6650</v>
      </c>
      <c r="H3699" s="4"/>
      <c r="I3699" s="24">
        <v>125.3</v>
      </c>
      <c r="J3699" s="24">
        <v>111.2</v>
      </c>
      <c r="K3699" s="24">
        <v>6.6</v>
      </c>
      <c r="L3699" s="24">
        <v>2.5</v>
      </c>
      <c r="M3699" s="24">
        <v>0.9</v>
      </c>
      <c r="O3699" s="24">
        <v>2.1</v>
      </c>
      <c r="P3699" s="24">
        <v>0.6</v>
      </c>
      <c r="Q3699" s="24">
        <v>0.6</v>
      </c>
      <c r="R3699" s="24">
        <v>0.1</v>
      </c>
      <c r="U3699" s="24">
        <v>0.7</v>
      </c>
      <c r="X3699" s="24">
        <f t="shared" si="137"/>
        <v>125.29999999999998</v>
      </c>
      <c r="Y3699" s="8">
        <f t="shared" si="138"/>
        <v>0</v>
      </c>
      <c r="Z3699" s="4"/>
    </row>
    <row r="3700" spans="1:26" x14ac:dyDescent="0.25">
      <c r="A3700" s="34">
        <v>51</v>
      </c>
      <c r="B3700" s="31">
        <v>51</v>
      </c>
      <c r="C3700" s="4" t="s">
        <v>6663</v>
      </c>
      <c r="D3700" s="4" t="s">
        <v>6661</v>
      </c>
      <c r="E3700" s="4" t="s">
        <v>6571</v>
      </c>
      <c r="F3700" s="4" t="s">
        <v>6410</v>
      </c>
      <c r="G3700" s="5" t="s">
        <v>6664</v>
      </c>
      <c r="H3700" s="4" t="s">
        <v>109</v>
      </c>
      <c r="I3700" s="24">
        <v>257</v>
      </c>
      <c r="J3700" s="24">
        <v>173.2</v>
      </c>
      <c r="K3700" s="24">
        <v>8.1999999999999993</v>
      </c>
      <c r="M3700" s="24">
        <v>7.9</v>
      </c>
      <c r="O3700" s="24">
        <v>4.5</v>
      </c>
      <c r="P3700" s="24">
        <v>2.2000000000000002</v>
      </c>
      <c r="R3700" s="24">
        <v>2</v>
      </c>
      <c r="T3700" s="24">
        <v>59</v>
      </c>
      <c r="X3700" s="24">
        <f t="shared" ref="X3700:X3763" si="139">SUM(J3700:W3700)</f>
        <v>257</v>
      </c>
      <c r="Y3700" s="8">
        <f t="shared" si="138"/>
        <v>0</v>
      </c>
      <c r="Z3700" s="4"/>
    </row>
    <row r="3701" spans="1:26" x14ac:dyDescent="0.25">
      <c r="A3701" s="34">
        <v>37</v>
      </c>
      <c r="B3701" s="31">
        <v>37</v>
      </c>
      <c r="C3701" s="4" t="s">
        <v>6637</v>
      </c>
      <c r="D3701" s="4" t="s">
        <v>636</v>
      </c>
      <c r="E3701" s="4" t="s">
        <v>6571</v>
      </c>
      <c r="F3701" s="4" t="s">
        <v>6410</v>
      </c>
      <c r="G3701" s="4" t="s">
        <v>6638</v>
      </c>
      <c r="H3701" s="4"/>
      <c r="I3701" s="24">
        <v>174.3</v>
      </c>
      <c r="X3701" s="24">
        <f t="shared" si="139"/>
        <v>0</v>
      </c>
      <c r="Y3701" s="8">
        <f t="shared" si="138"/>
        <v>174.3</v>
      </c>
      <c r="Z3701" s="4"/>
    </row>
    <row r="3702" spans="1:26" x14ac:dyDescent="0.25">
      <c r="A3702" s="34">
        <v>56</v>
      </c>
      <c r="B3702" s="31">
        <v>56</v>
      </c>
      <c r="C3702" s="4" t="s">
        <v>6670</v>
      </c>
      <c r="D3702" s="4" t="s">
        <v>6671</v>
      </c>
      <c r="E3702" s="4" t="s">
        <v>6571</v>
      </c>
      <c r="F3702" s="4" t="s">
        <v>6410</v>
      </c>
      <c r="G3702" s="4" t="s">
        <v>6672</v>
      </c>
      <c r="H3702" s="4"/>
      <c r="I3702" s="24">
        <v>191.3</v>
      </c>
      <c r="J3702" s="24">
        <v>48.7</v>
      </c>
      <c r="K3702" s="24">
        <v>8.4</v>
      </c>
      <c r="M3702" s="24">
        <v>1.8</v>
      </c>
      <c r="O3702" s="24">
        <v>2</v>
      </c>
      <c r="P3702" s="24">
        <v>92.4</v>
      </c>
      <c r="R3702" s="24">
        <v>0.3</v>
      </c>
      <c r="U3702" s="24">
        <v>37.700000000000003</v>
      </c>
      <c r="X3702" s="24">
        <f t="shared" si="139"/>
        <v>191.3</v>
      </c>
      <c r="Y3702" s="8">
        <f t="shared" ref="Y3702:Y3765" si="140">I3702-X3702</f>
        <v>0</v>
      </c>
      <c r="Z3702" s="4"/>
    </row>
    <row r="3703" spans="1:26" x14ac:dyDescent="0.25">
      <c r="A3703" s="34">
        <v>24</v>
      </c>
      <c r="B3703" s="31">
        <v>24</v>
      </c>
      <c r="C3703" s="4" t="s">
        <v>6606</v>
      </c>
      <c r="D3703" s="4" t="s">
        <v>6606</v>
      </c>
      <c r="E3703" s="4" t="s">
        <v>6571</v>
      </c>
      <c r="F3703" s="4" t="s">
        <v>6410</v>
      </c>
      <c r="G3703" s="4" t="s">
        <v>6611</v>
      </c>
      <c r="H3703" s="4" t="s">
        <v>289</v>
      </c>
      <c r="I3703" s="24">
        <v>142.30000000000001</v>
      </c>
      <c r="J3703" s="24">
        <v>110.5</v>
      </c>
      <c r="K3703" s="24">
        <v>8.3000000000000007</v>
      </c>
      <c r="L3703" s="24">
        <v>10.199999999999999</v>
      </c>
      <c r="M3703" s="24">
        <v>4</v>
      </c>
      <c r="O3703" s="24">
        <v>3.9</v>
      </c>
      <c r="Q3703" s="24">
        <v>0.5</v>
      </c>
      <c r="T3703" s="24">
        <v>4.9000000000000004</v>
      </c>
      <c r="X3703" s="24">
        <f t="shared" si="139"/>
        <v>142.30000000000001</v>
      </c>
      <c r="Y3703" s="8">
        <f t="shared" si="140"/>
        <v>0</v>
      </c>
      <c r="Z3703" s="4"/>
    </row>
    <row r="3704" spans="1:26" x14ac:dyDescent="0.25">
      <c r="A3704" s="34">
        <v>50</v>
      </c>
      <c r="B3704" s="31">
        <v>50</v>
      </c>
      <c r="C3704" s="4" t="s">
        <v>6662</v>
      </c>
      <c r="D3704" s="4" t="s">
        <v>6661</v>
      </c>
      <c r="E3704" s="4" t="s">
        <v>6571</v>
      </c>
      <c r="F3704" s="4" t="s">
        <v>6410</v>
      </c>
      <c r="G3704" s="4"/>
      <c r="H3704" s="4"/>
      <c r="I3704" s="24">
        <v>469.7</v>
      </c>
      <c r="J3704" s="24">
        <v>205.7</v>
      </c>
      <c r="K3704" s="24">
        <v>3.7</v>
      </c>
      <c r="Q3704" s="24">
        <v>3.7</v>
      </c>
      <c r="T3704" s="24">
        <v>256.60000000000002</v>
      </c>
      <c r="X3704" s="24">
        <f t="shared" si="139"/>
        <v>469.7</v>
      </c>
      <c r="Y3704" s="8">
        <f t="shared" si="140"/>
        <v>0</v>
      </c>
      <c r="Z3704" s="4"/>
    </row>
    <row r="3705" spans="1:26" x14ac:dyDescent="0.25">
      <c r="A3705" s="34">
        <v>72</v>
      </c>
      <c r="B3705" s="31">
        <v>72</v>
      </c>
      <c r="C3705" s="4" t="s">
        <v>6809</v>
      </c>
      <c r="D3705" s="4" t="s">
        <v>6802</v>
      </c>
      <c r="E3705" s="4" t="s">
        <v>6677</v>
      </c>
      <c r="F3705" s="4" t="s">
        <v>6410</v>
      </c>
      <c r="G3705" s="5" t="s">
        <v>6810</v>
      </c>
      <c r="H3705" s="4" t="s">
        <v>3733</v>
      </c>
      <c r="I3705" s="24">
        <v>202.1</v>
      </c>
      <c r="J3705" s="24">
        <v>186</v>
      </c>
      <c r="K3705" s="24">
        <v>4.5</v>
      </c>
      <c r="M3705" s="24">
        <v>1.5</v>
      </c>
      <c r="N3705" s="24">
        <v>1.5</v>
      </c>
      <c r="O3705" s="24">
        <v>1</v>
      </c>
      <c r="Q3705" s="24">
        <v>5.6</v>
      </c>
      <c r="R3705" s="24">
        <v>2</v>
      </c>
      <c r="X3705" s="24">
        <f t="shared" si="139"/>
        <v>202.1</v>
      </c>
      <c r="Y3705" s="8">
        <f t="shared" si="140"/>
        <v>0</v>
      </c>
      <c r="Z3705" s="4"/>
    </row>
    <row r="3706" spans="1:26" x14ac:dyDescent="0.25">
      <c r="A3706" s="34">
        <v>73</v>
      </c>
      <c r="B3706" s="31">
        <v>73</v>
      </c>
      <c r="C3706" s="4" t="s">
        <v>6811</v>
      </c>
      <c r="D3706" s="4" t="s">
        <v>6802</v>
      </c>
      <c r="E3706" s="4" t="s">
        <v>6677</v>
      </c>
      <c r="F3706" s="4" t="s">
        <v>6410</v>
      </c>
      <c r="G3706" s="5" t="s">
        <v>6812</v>
      </c>
      <c r="H3706" s="4" t="s">
        <v>6813</v>
      </c>
      <c r="I3706" s="24">
        <v>119.4</v>
      </c>
      <c r="J3706" s="24">
        <v>59.5</v>
      </c>
      <c r="K3706" s="24">
        <v>20.5</v>
      </c>
      <c r="P3706" s="24">
        <v>30</v>
      </c>
      <c r="Q3706" s="24">
        <v>8.1999999999999993</v>
      </c>
      <c r="T3706" s="24">
        <v>1.2</v>
      </c>
      <c r="X3706" s="24">
        <f t="shared" si="139"/>
        <v>119.4</v>
      </c>
      <c r="Y3706" s="8">
        <f t="shared" si="140"/>
        <v>0</v>
      </c>
      <c r="Z3706" s="4"/>
    </row>
    <row r="3707" spans="1:26" x14ac:dyDescent="0.25">
      <c r="A3707" s="34">
        <v>86</v>
      </c>
      <c r="B3707" s="31">
        <v>86</v>
      </c>
      <c r="C3707" s="4" t="s">
        <v>6832</v>
      </c>
      <c r="D3707" s="4"/>
      <c r="E3707" s="4" t="s">
        <v>6677</v>
      </c>
      <c r="F3707" s="4" t="s">
        <v>6410</v>
      </c>
      <c r="G3707" s="5" t="s">
        <v>6833</v>
      </c>
      <c r="H3707" s="4" t="s">
        <v>1318</v>
      </c>
      <c r="I3707" s="24">
        <v>98.9</v>
      </c>
      <c r="X3707" s="24">
        <v>98.9</v>
      </c>
      <c r="Y3707" s="8">
        <f t="shared" si="140"/>
        <v>0</v>
      </c>
      <c r="Z3707" s="4"/>
    </row>
    <row r="3708" spans="1:26" x14ac:dyDescent="0.25">
      <c r="A3708" s="34">
        <v>70</v>
      </c>
      <c r="B3708" s="31">
        <v>70</v>
      </c>
      <c r="C3708" s="4" t="s">
        <v>6806</v>
      </c>
      <c r="D3708" s="4" t="s">
        <v>6802</v>
      </c>
      <c r="E3708" s="4" t="s">
        <v>6677</v>
      </c>
      <c r="F3708" s="4" t="s">
        <v>6410</v>
      </c>
      <c r="G3708" s="5" t="s">
        <v>6807</v>
      </c>
      <c r="H3708" s="4" t="s">
        <v>39</v>
      </c>
      <c r="I3708" s="24">
        <v>117.9</v>
      </c>
      <c r="J3708" s="24">
        <v>109</v>
      </c>
      <c r="K3708" s="24">
        <v>4</v>
      </c>
      <c r="N3708" s="24">
        <v>0.4</v>
      </c>
      <c r="O3708" s="24">
        <v>1</v>
      </c>
      <c r="P3708" s="24">
        <v>1</v>
      </c>
      <c r="Q3708" s="24">
        <v>2.5</v>
      </c>
      <c r="X3708" s="24">
        <f t="shared" si="139"/>
        <v>117.9</v>
      </c>
      <c r="Y3708" s="8">
        <f t="shared" si="140"/>
        <v>0</v>
      </c>
      <c r="Z3708" s="4"/>
    </row>
    <row r="3709" spans="1:26" x14ac:dyDescent="0.25">
      <c r="A3709" s="34">
        <v>63</v>
      </c>
      <c r="B3709" s="31">
        <v>63</v>
      </c>
      <c r="C3709" s="4" t="s">
        <v>6792</v>
      </c>
      <c r="D3709" s="4" t="s">
        <v>6793</v>
      </c>
      <c r="E3709" s="4" t="s">
        <v>6677</v>
      </c>
      <c r="F3709" s="4" t="s">
        <v>6410</v>
      </c>
      <c r="G3709" s="4" t="s">
        <v>6794</v>
      </c>
      <c r="H3709" s="4" t="s">
        <v>6795</v>
      </c>
      <c r="I3709" s="24">
        <v>162.5</v>
      </c>
      <c r="J3709" s="24">
        <v>103.6</v>
      </c>
      <c r="M3709" s="24">
        <v>0.6</v>
      </c>
      <c r="O3709" s="24">
        <v>1.1000000000000001</v>
      </c>
      <c r="P3709" s="24">
        <v>53.2</v>
      </c>
      <c r="Q3709" s="24">
        <v>3.4</v>
      </c>
      <c r="R3709" s="24">
        <v>0.6</v>
      </c>
      <c r="X3709" s="24">
        <f t="shared" si="139"/>
        <v>162.5</v>
      </c>
      <c r="Y3709" s="8">
        <f t="shared" si="140"/>
        <v>0</v>
      </c>
      <c r="Z3709" s="4"/>
    </row>
    <row r="3710" spans="1:26" x14ac:dyDescent="0.25">
      <c r="A3710" s="34">
        <v>7</v>
      </c>
      <c r="B3710" s="31">
        <v>7</v>
      </c>
      <c r="C3710" s="4" t="s">
        <v>1579</v>
      </c>
      <c r="D3710" s="4" t="s">
        <v>6676</v>
      </c>
      <c r="E3710" s="4" t="s">
        <v>6677</v>
      </c>
      <c r="F3710" s="4" t="s">
        <v>6410</v>
      </c>
      <c r="G3710" s="4" t="s">
        <v>6691</v>
      </c>
      <c r="H3710" s="4" t="s">
        <v>892</v>
      </c>
      <c r="I3710" s="24">
        <v>254</v>
      </c>
      <c r="J3710" s="24">
        <v>197.2</v>
      </c>
      <c r="K3710" s="24">
        <v>20</v>
      </c>
      <c r="L3710" s="24">
        <v>22.5</v>
      </c>
      <c r="M3710" s="24">
        <v>2.5</v>
      </c>
      <c r="O3710" s="24">
        <v>3.1</v>
      </c>
      <c r="R3710" s="24">
        <v>5.9</v>
      </c>
      <c r="U3710" s="24">
        <v>2.8</v>
      </c>
      <c r="X3710" s="24">
        <f t="shared" si="139"/>
        <v>254</v>
      </c>
      <c r="Y3710" s="8">
        <f t="shared" si="140"/>
        <v>0</v>
      </c>
      <c r="Z3710" s="4"/>
    </row>
    <row r="3711" spans="1:26" x14ac:dyDescent="0.25">
      <c r="A3711" s="34">
        <v>21</v>
      </c>
      <c r="B3711" s="31">
        <v>21</v>
      </c>
      <c r="C3711" s="4" t="s">
        <v>6718</v>
      </c>
      <c r="D3711" s="4" t="s">
        <v>6705</v>
      </c>
      <c r="E3711" s="4" t="s">
        <v>6677</v>
      </c>
      <c r="F3711" s="4" t="s">
        <v>6410</v>
      </c>
      <c r="G3711" s="4" t="s">
        <v>6719</v>
      </c>
      <c r="H3711" s="4" t="s">
        <v>988</v>
      </c>
      <c r="I3711" s="24">
        <v>122.3</v>
      </c>
      <c r="J3711" s="24">
        <v>109.5</v>
      </c>
      <c r="K3711" s="24">
        <v>2.5</v>
      </c>
      <c r="O3711" s="24">
        <v>1.2</v>
      </c>
      <c r="P3711" s="24">
        <v>4</v>
      </c>
      <c r="Q3711" s="24">
        <v>2.1</v>
      </c>
      <c r="R3711" s="24">
        <v>3</v>
      </c>
      <c r="X3711" s="24">
        <f t="shared" si="139"/>
        <v>122.3</v>
      </c>
      <c r="Y3711" s="8">
        <f t="shared" si="140"/>
        <v>0</v>
      </c>
      <c r="Z3711" s="4"/>
    </row>
    <row r="3712" spans="1:26" x14ac:dyDescent="0.25">
      <c r="A3712" s="34">
        <v>13</v>
      </c>
      <c r="B3712" s="31">
        <v>13</v>
      </c>
      <c r="C3712" s="4" t="s">
        <v>6701</v>
      </c>
      <c r="D3712" s="4" t="s">
        <v>6702</v>
      </c>
      <c r="E3712" s="4" t="s">
        <v>6677</v>
      </c>
      <c r="F3712" s="4" t="s">
        <v>6410</v>
      </c>
      <c r="G3712" s="4" t="s">
        <v>6703</v>
      </c>
      <c r="H3712" s="4"/>
      <c r="I3712" s="24">
        <v>123.4</v>
      </c>
      <c r="J3712" s="24">
        <v>61</v>
      </c>
      <c r="K3712" s="24">
        <v>23.3</v>
      </c>
      <c r="L3712" s="24">
        <v>17</v>
      </c>
      <c r="O3712" s="24">
        <v>0.9</v>
      </c>
      <c r="T3712" s="24">
        <v>21.2</v>
      </c>
      <c r="X3712" s="24">
        <f t="shared" si="139"/>
        <v>123.4</v>
      </c>
      <c r="Y3712" s="8">
        <f t="shared" si="140"/>
        <v>0</v>
      </c>
      <c r="Z3712" s="4"/>
    </row>
    <row r="3713" spans="1:26" x14ac:dyDescent="0.25">
      <c r="A3713" s="34">
        <v>19</v>
      </c>
      <c r="B3713" s="31">
        <v>19</v>
      </c>
      <c r="C3713" s="4" t="s">
        <v>2391</v>
      </c>
      <c r="D3713" s="4" t="s">
        <v>6705</v>
      </c>
      <c r="E3713" s="4" t="s">
        <v>6677</v>
      </c>
      <c r="F3713" s="4" t="s">
        <v>6410</v>
      </c>
      <c r="G3713" s="4" t="s">
        <v>6715</v>
      </c>
      <c r="H3713" s="4" t="s">
        <v>39</v>
      </c>
      <c r="I3713" s="24">
        <v>212.8</v>
      </c>
      <c r="J3713" s="24">
        <v>166.2</v>
      </c>
      <c r="K3713" s="24">
        <v>7</v>
      </c>
      <c r="M3713" s="24">
        <v>1</v>
      </c>
      <c r="O3713" s="24">
        <v>2</v>
      </c>
      <c r="P3713" s="24">
        <v>1</v>
      </c>
      <c r="Q3713" s="24">
        <v>28.6</v>
      </c>
      <c r="R3713" s="24">
        <v>4</v>
      </c>
      <c r="T3713" s="24">
        <v>2</v>
      </c>
      <c r="U3713" s="24">
        <v>1</v>
      </c>
      <c r="X3713" s="24">
        <f t="shared" si="139"/>
        <v>212.79999999999998</v>
      </c>
      <c r="Y3713" s="8">
        <f t="shared" si="140"/>
        <v>0</v>
      </c>
      <c r="Z3713" s="4"/>
    </row>
    <row r="3714" spans="1:26" x14ac:dyDescent="0.25">
      <c r="A3714" s="34">
        <v>42</v>
      </c>
      <c r="B3714" s="31">
        <v>42</v>
      </c>
      <c r="C3714" s="4" t="s">
        <v>6759</v>
      </c>
      <c r="D3714" s="4" t="s">
        <v>6760</v>
      </c>
      <c r="E3714" s="4" t="s">
        <v>6677</v>
      </c>
      <c r="F3714" s="4" t="s">
        <v>6410</v>
      </c>
      <c r="G3714" s="4" t="s">
        <v>875</v>
      </c>
      <c r="H3714" s="4"/>
      <c r="I3714" s="24">
        <v>147.6</v>
      </c>
      <c r="J3714" s="24">
        <v>30.1</v>
      </c>
      <c r="K3714" s="24">
        <v>13.8</v>
      </c>
      <c r="M3714" s="24">
        <v>0.2</v>
      </c>
      <c r="N3714" s="24">
        <v>0.1</v>
      </c>
      <c r="O3714" s="24">
        <v>0.5</v>
      </c>
      <c r="Q3714" s="24">
        <v>91.3</v>
      </c>
      <c r="T3714" s="24">
        <v>11.6</v>
      </c>
      <c r="X3714" s="24">
        <f t="shared" si="139"/>
        <v>147.6</v>
      </c>
      <c r="Y3714" s="8">
        <f t="shared" si="140"/>
        <v>0</v>
      </c>
      <c r="Z3714" s="4"/>
    </row>
    <row r="3715" spans="1:26" x14ac:dyDescent="0.25">
      <c r="A3715" s="34">
        <v>15</v>
      </c>
      <c r="B3715" s="31">
        <v>15</v>
      </c>
      <c r="C3715" s="4" t="s">
        <v>6704</v>
      </c>
      <c r="D3715" s="4" t="s">
        <v>6705</v>
      </c>
      <c r="E3715" s="4" t="s">
        <v>6677</v>
      </c>
      <c r="F3715" s="4" t="s">
        <v>6410</v>
      </c>
      <c r="G3715" s="4" t="s">
        <v>6706</v>
      </c>
      <c r="H3715" s="4" t="s">
        <v>6707</v>
      </c>
      <c r="I3715" s="24">
        <v>466</v>
      </c>
      <c r="J3715" s="24">
        <v>217</v>
      </c>
      <c r="M3715" s="24">
        <v>1</v>
      </c>
      <c r="O3715" s="24">
        <v>4</v>
      </c>
      <c r="Q3715" s="24">
        <v>1</v>
      </c>
      <c r="R3715" s="24">
        <v>1</v>
      </c>
      <c r="T3715" s="24">
        <v>241</v>
      </c>
      <c r="U3715" s="24">
        <v>1</v>
      </c>
      <c r="X3715" s="24">
        <f t="shared" si="139"/>
        <v>466</v>
      </c>
      <c r="Y3715" s="8">
        <f t="shared" si="140"/>
        <v>0</v>
      </c>
      <c r="Z3715" s="4"/>
    </row>
    <row r="3716" spans="1:26" x14ac:dyDescent="0.25">
      <c r="A3716" s="34">
        <v>50</v>
      </c>
      <c r="B3716" s="31">
        <v>50</v>
      </c>
      <c r="C3716" s="4" t="s">
        <v>6777</v>
      </c>
      <c r="D3716" s="4" t="s">
        <v>6773</v>
      </c>
      <c r="E3716" s="4" t="s">
        <v>6677</v>
      </c>
      <c r="F3716" s="4" t="s">
        <v>6410</v>
      </c>
      <c r="G3716" s="4" t="s">
        <v>6778</v>
      </c>
      <c r="H3716" s="4" t="s">
        <v>154</v>
      </c>
      <c r="I3716" s="24">
        <v>417.7</v>
      </c>
      <c r="J3716" s="24">
        <v>403.7</v>
      </c>
      <c r="N3716" s="24">
        <v>1.5</v>
      </c>
      <c r="Q3716" s="24">
        <v>4</v>
      </c>
      <c r="S3716" s="24">
        <v>6</v>
      </c>
      <c r="T3716" s="24">
        <v>2.5</v>
      </c>
      <c r="X3716" s="24">
        <f t="shared" si="139"/>
        <v>417.7</v>
      </c>
      <c r="Y3716" s="8">
        <f t="shared" si="140"/>
        <v>0</v>
      </c>
      <c r="Z3716" s="4"/>
    </row>
    <row r="3717" spans="1:26" x14ac:dyDescent="0.25">
      <c r="A3717" s="34">
        <v>32</v>
      </c>
      <c r="B3717" s="31">
        <v>32</v>
      </c>
      <c r="C3717" s="4" t="s">
        <v>6739</v>
      </c>
      <c r="D3717" s="4" t="s">
        <v>6740</v>
      </c>
      <c r="E3717" s="4" t="s">
        <v>6677</v>
      </c>
      <c r="F3717" s="4" t="s">
        <v>6410</v>
      </c>
      <c r="G3717" s="4" t="s">
        <v>6741</v>
      </c>
      <c r="H3717" s="4" t="s">
        <v>3140</v>
      </c>
      <c r="I3717" s="24">
        <v>104.1</v>
      </c>
      <c r="J3717" s="24">
        <v>93.2</v>
      </c>
      <c r="K3717" s="24">
        <v>3.6</v>
      </c>
      <c r="O3717" s="24">
        <v>1.2</v>
      </c>
      <c r="R3717" s="24">
        <v>6.1</v>
      </c>
      <c r="X3717" s="24">
        <f t="shared" si="139"/>
        <v>104.1</v>
      </c>
      <c r="Y3717" s="8">
        <f t="shared" si="140"/>
        <v>0</v>
      </c>
      <c r="Z3717" s="4"/>
    </row>
    <row r="3718" spans="1:26" x14ac:dyDescent="0.25">
      <c r="A3718" s="34">
        <v>74</v>
      </c>
      <c r="B3718" s="31">
        <v>74</v>
      </c>
      <c r="C3718" s="4" t="s">
        <v>6814</v>
      </c>
      <c r="D3718" s="4" t="s">
        <v>6802</v>
      </c>
      <c r="E3718" s="4" t="s">
        <v>6677</v>
      </c>
      <c r="F3718" s="4" t="s">
        <v>6410</v>
      </c>
      <c r="G3718" s="5" t="s">
        <v>6815</v>
      </c>
      <c r="H3718" s="4" t="s">
        <v>6723</v>
      </c>
      <c r="I3718" s="24">
        <v>444</v>
      </c>
      <c r="J3718" s="24">
        <v>298.5</v>
      </c>
      <c r="K3718" s="24">
        <v>9</v>
      </c>
      <c r="L3718" s="24">
        <v>20</v>
      </c>
      <c r="M3718" s="24">
        <v>0.5</v>
      </c>
      <c r="O3718" s="24">
        <v>3.1</v>
      </c>
      <c r="P3718" s="24">
        <v>104.9</v>
      </c>
      <c r="T3718" s="24">
        <v>5</v>
      </c>
      <c r="U3718" s="24">
        <v>3</v>
      </c>
      <c r="X3718" s="24">
        <f t="shared" si="139"/>
        <v>444</v>
      </c>
      <c r="Y3718" s="8">
        <f t="shared" si="140"/>
        <v>0</v>
      </c>
      <c r="Z3718" s="4"/>
    </row>
    <row r="3719" spans="1:26" x14ac:dyDescent="0.25">
      <c r="A3719" s="34">
        <v>8</v>
      </c>
      <c r="B3719" s="31">
        <v>8</v>
      </c>
      <c r="C3719" s="4" t="s">
        <v>6692</v>
      </c>
      <c r="D3719" s="4" t="s">
        <v>6676</v>
      </c>
      <c r="E3719" s="4" t="s">
        <v>6677</v>
      </c>
      <c r="F3719" s="4" t="s">
        <v>6410</v>
      </c>
      <c r="G3719" s="4" t="s">
        <v>6693</v>
      </c>
      <c r="H3719" s="4" t="s">
        <v>374</v>
      </c>
      <c r="I3719" s="24">
        <v>369.1</v>
      </c>
      <c r="J3719" s="24">
        <v>267.89999999999998</v>
      </c>
      <c r="K3719" s="24">
        <v>20</v>
      </c>
      <c r="N3719" s="24">
        <v>1</v>
      </c>
      <c r="O3719" s="24">
        <v>5.4</v>
      </c>
      <c r="P3719" s="24">
        <v>0.7</v>
      </c>
      <c r="T3719" s="24">
        <v>62.4</v>
      </c>
      <c r="U3719" s="24">
        <v>11.7</v>
      </c>
      <c r="X3719" s="24">
        <f t="shared" si="139"/>
        <v>369.09999999999991</v>
      </c>
      <c r="Y3719" s="8">
        <f t="shared" si="140"/>
        <v>0</v>
      </c>
      <c r="Z3719" s="4"/>
    </row>
    <row r="3720" spans="1:26" x14ac:dyDescent="0.25">
      <c r="A3720" s="34">
        <v>2</v>
      </c>
      <c r="B3720" s="31">
        <v>2</v>
      </c>
      <c r="C3720" s="4" t="s">
        <v>6680</v>
      </c>
      <c r="D3720" s="4" t="s">
        <v>6676</v>
      </c>
      <c r="E3720" s="4" t="s">
        <v>6677</v>
      </c>
      <c r="F3720" s="4" t="s">
        <v>6410</v>
      </c>
      <c r="G3720" s="4" t="s">
        <v>6681</v>
      </c>
      <c r="H3720" s="4" t="s">
        <v>374</v>
      </c>
      <c r="I3720" s="24">
        <v>388.9</v>
      </c>
      <c r="J3720" s="24">
        <v>338.9</v>
      </c>
      <c r="K3720" s="24">
        <v>32.9</v>
      </c>
      <c r="P3720" s="24">
        <v>2.2000000000000002</v>
      </c>
      <c r="R3720" s="24">
        <v>10.9</v>
      </c>
      <c r="U3720" s="24">
        <v>4</v>
      </c>
      <c r="X3720" s="24">
        <f t="shared" si="139"/>
        <v>388.89999999999992</v>
      </c>
      <c r="Y3720" s="8">
        <f t="shared" si="140"/>
        <v>0</v>
      </c>
      <c r="Z3720" s="4"/>
    </row>
    <row r="3721" spans="1:26" x14ac:dyDescent="0.25">
      <c r="A3721" s="34">
        <v>6</v>
      </c>
      <c r="B3721" s="31">
        <v>6</v>
      </c>
      <c r="C3721" s="4" t="s">
        <v>6689</v>
      </c>
      <c r="D3721" s="4" t="s">
        <v>6676</v>
      </c>
      <c r="E3721" s="4" t="s">
        <v>6677</v>
      </c>
      <c r="F3721" s="4" t="s">
        <v>6410</v>
      </c>
      <c r="G3721" s="4" t="s">
        <v>6690</v>
      </c>
      <c r="H3721" s="4" t="s">
        <v>300</v>
      </c>
      <c r="I3721" s="24">
        <v>437.2</v>
      </c>
      <c r="J3721" s="24">
        <v>180</v>
      </c>
      <c r="K3721" s="24">
        <v>25</v>
      </c>
      <c r="M3721" s="24">
        <v>0.5</v>
      </c>
      <c r="N3721" s="24">
        <v>0.5</v>
      </c>
      <c r="O3721" s="24">
        <v>1</v>
      </c>
      <c r="R3721" s="24">
        <v>10.199999999999999</v>
      </c>
      <c r="T3721" s="24">
        <v>220</v>
      </c>
      <c r="X3721" s="24">
        <f t="shared" si="139"/>
        <v>437.2</v>
      </c>
      <c r="Y3721" s="8">
        <f t="shared" si="140"/>
        <v>0</v>
      </c>
      <c r="Z3721" s="4"/>
    </row>
    <row r="3722" spans="1:26" x14ac:dyDescent="0.25">
      <c r="A3722" s="34">
        <v>53</v>
      </c>
      <c r="B3722" s="31">
        <v>53</v>
      </c>
      <c r="C3722" s="4" t="s">
        <v>6780</v>
      </c>
      <c r="D3722" s="4" t="s">
        <v>6773</v>
      </c>
      <c r="E3722" s="4" t="s">
        <v>6677</v>
      </c>
      <c r="F3722" s="4" t="s">
        <v>6410</v>
      </c>
      <c r="G3722" s="4" t="s">
        <v>6781</v>
      </c>
      <c r="H3722" s="4"/>
      <c r="I3722" s="24">
        <v>210</v>
      </c>
      <c r="J3722" s="24">
        <v>194</v>
      </c>
      <c r="N3722" s="24">
        <v>2</v>
      </c>
      <c r="P3722" s="24">
        <v>10</v>
      </c>
      <c r="Q3722" s="24">
        <v>2</v>
      </c>
      <c r="T3722" s="24">
        <v>2</v>
      </c>
      <c r="X3722" s="24">
        <f t="shared" si="139"/>
        <v>210</v>
      </c>
      <c r="Y3722" s="8">
        <f t="shared" si="140"/>
        <v>0</v>
      </c>
      <c r="Z3722" s="4"/>
    </row>
    <row r="3723" spans="1:26" x14ac:dyDescent="0.25">
      <c r="A3723" s="34">
        <v>54</v>
      </c>
      <c r="B3723" s="31">
        <v>54</v>
      </c>
      <c r="C3723" s="4" t="s">
        <v>6782</v>
      </c>
      <c r="D3723" s="4" t="s">
        <v>6773</v>
      </c>
      <c r="E3723" s="4" t="s">
        <v>6677</v>
      </c>
      <c r="F3723" s="4" t="s">
        <v>6410</v>
      </c>
      <c r="G3723" s="4" t="s">
        <v>6781</v>
      </c>
      <c r="H3723" s="4"/>
      <c r="I3723" s="24">
        <v>267</v>
      </c>
      <c r="J3723" s="24">
        <v>249</v>
      </c>
      <c r="K3723" s="24">
        <v>12</v>
      </c>
      <c r="N3723" s="24">
        <v>6</v>
      </c>
      <c r="X3723" s="24">
        <f t="shared" si="139"/>
        <v>267</v>
      </c>
      <c r="Y3723" s="8">
        <f t="shared" si="140"/>
        <v>0</v>
      </c>
      <c r="Z3723" s="4"/>
    </row>
    <row r="3724" spans="1:26" x14ac:dyDescent="0.25">
      <c r="A3724" s="34">
        <v>55</v>
      </c>
      <c r="B3724" s="31">
        <v>55</v>
      </c>
      <c r="C3724" s="4" t="s">
        <v>4147</v>
      </c>
      <c r="D3724" s="4" t="s">
        <v>6773</v>
      </c>
      <c r="E3724" s="4" t="s">
        <v>6677</v>
      </c>
      <c r="F3724" s="4" t="s">
        <v>6410</v>
      </c>
      <c r="G3724" s="4" t="s">
        <v>6781</v>
      </c>
      <c r="H3724" s="4"/>
      <c r="I3724" s="24">
        <v>324</v>
      </c>
      <c r="X3724" s="24">
        <f t="shared" si="139"/>
        <v>0</v>
      </c>
      <c r="Y3724" s="8">
        <f t="shared" si="140"/>
        <v>324</v>
      </c>
      <c r="Z3724" s="4"/>
    </row>
    <row r="3725" spans="1:26" x14ac:dyDescent="0.25">
      <c r="A3725" s="34">
        <v>56</v>
      </c>
      <c r="B3725" s="31">
        <v>56</v>
      </c>
      <c r="C3725" s="4" t="s">
        <v>6783</v>
      </c>
      <c r="D3725" s="4" t="s">
        <v>6773</v>
      </c>
      <c r="E3725" s="4" t="s">
        <v>6677</v>
      </c>
      <c r="F3725" s="4" t="s">
        <v>6410</v>
      </c>
      <c r="G3725" s="4" t="s">
        <v>6781</v>
      </c>
      <c r="H3725" s="4"/>
      <c r="I3725" s="24">
        <v>304</v>
      </c>
      <c r="J3725" s="24">
        <v>220.4</v>
      </c>
      <c r="L3725" s="24">
        <v>1</v>
      </c>
      <c r="N3725" s="24">
        <v>4.8</v>
      </c>
      <c r="O3725" s="24">
        <v>20</v>
      </c>
      <c r="P3725" s="24">
        <v>42.9</v>
      </c>
      <c r="Q3725" s="24">
        <v>12.9</v>
      </c>
      <c r="T3725" s="24">
        <v>2</v>
      </c>
      <c r="X3725" s="24">
        <f t="shared" si="139"/>
        <v>304</v>
      </c>
      <c r="Y3725" s="8">
        <f t="shared" si="140"/>
        <v>0</v>
      </c>
      <c r="Z3725" s="4"/>
    </row>
    <row r="3726" spans="1:26" x14ac:dyDescent="0.25">
      <c r="A3726" s="34">
        <v>57</v>
      </c>
      <c r="B3726" s="31">
        <v>57</v>
      </c>
      <c r="C3726" s="4" t="s">
        <v>6773</v>
      </c>
      <c r="D3726" s="4" t="s">
        <v>6773</v>
      </c>
      <c r="E3726" s="4" t="s">
        <v>6677</v>
      </c>
      <c r="F3726" s="4" t="s">
        <v>6410</v>
      </c>
      <c r="G3726" s="4" t="s">
        <v>6781</v>
      </c>
      <c r="H3726" s="4"/>
      <c r="I3726" s="24">
        <v>472.9</v>
      </c>
      <c r="J3726" s="24">
        <v>384.9</v>
      </c>
      <c r="K3726" s="24">
        <v>75</v>
      </c>
      <c r="M3726" s="24">
        <v>3</v>
      </c>
      <c r="O3726" s="24">
        <v>4</v>
      </c>
      <c r="Q3726" s="24">
        <v>4</v>
      </c>
      <c r="R3726" s="24">
        <v>2</v>
      </c>
      <c r="X3726" s="24">
        <f t="shared" si="139"/>
        <v>472.9</v>
      </c>
      <c r="Y3726" s="8">
        <f t="shared" si="140"/>
        <v>0</v>
      </c>
      <c r="Z3726" s="4"/>
    </row>
    <row r="3727" spans="1:26" x14ac:dyDescent="0.25">
      <c r="A3727" s="34">
        <v>59</v>
      </c>
      <c r="B3727" s="31">
        <v>59</v>
      </c>
      <c r="C3727" s="4" t="s">
        <v>6785</v>
      </c>
      <c r="D3727" s="4" t="s">
        <v>6773</v>
      </c>
      <c r="E3727" s="4" t="s">
        <v>6677</v>
      </c>
      <c r="F3727" s="4" t="s">
        <v>6410</v>
      </c>
      <c r="G3727" s="4" t="s">
        <v>6781</v>
      </c>
      <c r="H3727" s="4"/>
      <c r="I3727" s="24">
        <v>307.5</v>
      </c>
      <c r="J3727" s="24">
        <v>240</v>
      </c>
      <c r="L3727" s="24">
        <v>3</v>
      </c>
      <c r="M3727" s="24">
        <v>1</v>
      </c>
      <c r="N3727" s="24">
        <v>2</v>
      </c>
      <c r="O3727" s="24">
        <v>4</v>
      </c>
      <c r="P3727" s="24">
        <v>2.5</v>
      </c>
      <c r="Q3727" s="24">
        <v>55</v>
      </c>
      <c r="X3727" s="24">
        <f t="shared" si="139"/>
        <v>307.5</v>
      </c>
      <c r="Y3727" s="8">
        <f t="shared" si="140"/>
        <v>0</v>
      </c>
      <c r="Z3727" s="4"/>
    </row>
    <row r="3728" spans="1:26" x14ac:dyDescent="0.25">
      <c r="A3728" s="34">
        <v>60</v>
      </c>
      <c r="B3728" s="31">
        <v>60</v>
      </c>
      <c r="C3728" s="4" t="s">
        <v>6786</v>
      </c>
      <c r="D3728" s="4" t="s">
        <v>6773</v>
      </c>
      <c r="E3728" s="4" t="s">
        <v>6677</v>
      </c>
      <c r="F3728" s="4" t="s">
        <v>6410</v>
      </c>
      <c r="G3728" s="4" t="s">
        <v>6781</v>
      </c>
      <c r="H3728" s="4"/>
      <c r="I3728" s="24">
        <v>2122.3000000000002</v>
      </c>
      <c r="X3728" s="24">
        <f t="shared" si="139"/>
        <v>0</v>
      </c>
      <c r="Y3728" s="8">
        <f t="shared" si="140"/>
        <v>2122.3000000000002</v>
      </c>
      <c r="Z3728" s="4"/>
    </row>
    <row r="3729" spans="1:26" x14ac:dyDescent="0.25">
      <c r="A3729" s="34">
        <v>79</v>
      </c>
      <c r="B3729" s="31">
        <v>79</v>
      </c>
      <c r="C3729" s="4" t="s">
        <v>6821</v>
      </c>
      <c r="D3729" s="4" t="s">
        <v>6773</v>
      </c>
      <c r="E3729" s="4" t="s">
        <v>6677</v>
      </c>
      <c r="F3729" s="4" t="s">
        <v>6410</v>
      </c>
      <c r="G3729" s="4" t="s">
        <v>6781</v>
      </c>
      <c r="H3729" s="4"/>
      <c r="I3729" s="24">
        <v>294</v>
      </c>
      <c r="J3729" s="24">
        <v>292</v>
      </c>
      <c r="K3729" s="24">
        <v>0.2</v>
      </c>
      <c r="L3729" s="24">
        <v>0.4</v>
      </c>
      <c r="O3729" s="24">
        <v>0.7</v>
      </c>
      <c r="P3729" s="24">
        <v>0.7</v>
      </c>
      <c r="X3729" s="24">
        <f t="shared" si="139"/>
        <v>293.99999999999994</v>
      </c>
      <c r="Y3729" s="8">
        <f t="shared" si="140"/>
        <v>0</v>
      </c>
      <c r="Z3729" s="4"/>
    </row>
    <row r="3730" spans="1:26" x14ac:dyDescent="0.25">
      <c r="A3730" s="34">
        <v>93</v>
      </c>
      <c r="B3730" s="31">
        <v>93</v>
      </c>
      <c r="C3730" s="4" t="s">
        <v>6845</v>
      </c>
      <c r="D3730" s="4" t="s">
        <v>6773</v>
      </c>
      <c r="E3730" s="4" t="s">
        <v>6677</v>
      </c>
      <c r="F3730" s="4" t="s">
        <v>6410</v>
      </c>
      <c r="G3730" s="4" t="s">
        <v>6781</v>
      </c>
      <c r="H3730" s="4"/>
      <c r="I3730" s="24">
        <v>664</v>
      </c>
      <c r="J3730" s="24">
        <v>4.3</v>
      </c>
      <c r="K3730" s="24">
        <v>326.8</v>
      </c>
      <c r="L3730" s="24">
        <v>112.9</v>
      </c>
      <c r="P3730" s="24">
        <v>220</v>
      </c>
      <c r="X3730" s="24">
        <f t="shared" si="139"/>
        <v>664</v>
      </c>
      <c r="Y3730" s="8">
        <f t="shared" si="140"/>
        <v>0</v>
      </c>
      <c r="Z3730" s="4"/>
    </row>
    <row r="3731" spans="1:26" x14ac:dyDescent="0.25">
      <c r="A3731" s="34">
        <v>64</v>
      </c>
      <c r="B3731" s="31">
        <v>64</v>
      </c>
      <c r="C3731" s="4" t="s">
        <v>6796</v>
      </c>
      <c r="D3731" s="4" t="s">
        <v>6793</v>
      </c>
      <c r="E3731" s="4" t="s">
        <v>6677</v>
      </c>
      <c r="F3731" s="4" t="s">
        <v>6410</v>
      </c>
      <c r="G3731" s="4" t="s">
        <v>6797</v>
      </c>
      <c r="H3731" s="4"/>
      <c r="I3731" s="24">
        <v>114.7</v>
      </c>
      <c r="X3731" s="24">
        <f t="shared" si="139"/>
        <v>0</v>
      </c>
      <c r="Y3731" s="8">
        <f t="shared" si="140"/>
        <v>114.7</v>
      </c>
      <c r="Z3731" s="4"/>
    </row>
    <row r="3732" spans="1:26" x14ac:dyDescent="0.25">
      <c r="A3732" s="34">
        <v>51</v>
      </c>
      <c r="B3732" s="31">
        <v>51</v>
      </c>
      <c r="C3732" s="4" t="s">
        <v>6779</v>
      </c>
      <c r="D3732" s="4" t="s">
        <v>6773</v>
      </c>
      <c r="E3732" s="4" t="s">
        <v>6677</v>
      </c>
      <c r="F3732" s="4" t="s">
        <v>6410</v>
      </c>
      <c r="G3732" s="4" t="s">
        <v>924</v>
      </c>
      <c r="H3732" s="4" t="s">
        <v>804</v>
      </c>
      <c r="I3732" s="24">
        <v>220.3</v>
      </c>
      <c r="J3732" s="24">
        <v>213.3</v>
      </c>
      <c r="N3732" s="24">
        <v>2</v>
      </c>
      <c r="S3732" s="24">
        <v>5</v>
      </c>
      <c r="X3732" s="24">
        <f t="shared" si="139"/>
        <v>220.3</v>
      </c>
      <c r="Y3732" s="8">
        <f t="shared" si="140"/>
        <v>0</v>
      </c>
      <c r="Z3732" s="4"/>
    </row>
    <row r="3733" spans="1:26" x14ac:dyDescent="0.25">
      <c r="A3733" s="34">
        <v>52</v>
      </c>
      <c r="B3733" s="31">
        <v>52</v>
      </c>
      <c r="C3733" s="4" t="s">
        <v>6494</v>
      </c>
      <c r="D3733" s="4" t="s">
        <v>6773</v>
      </c>
      <c r="E3733" s="4" t="s">
        <v>6677</v>
      </c>
      <c r="F3733" s="4" t="s">
        <v>6410</v>
      </c>
      <c r="G3733" s="4" t="s">
        <v>924</v>
      </c>
      <c r="H3733" s="4" t="s">
        <v>804</v>
      </c>
      <c r="I3733" s="24">
        <v>295.60000000000002</v>
      </c>
      <c r="J3733" s="24">
        <v>225</v>
      </c>
      <c r="K3733" s="24">
        <v>49</v>
      </c>
      <c r="N3733" s="24">
        <v>1.6</v>
      </c>
      <c r="S3733" s="24">
        <v>20</v>
      </c>
      <c r="X3733" s="24">
        <f t="shared" si="139"/>
        <v>295.60000000000002</v>
      </c>
      <c r="Y3733" s="8">
        <f t="shared" si="140"/>
        <v>0</v>
      </c>
      <c r="Z3733" s="4"/>
    </row>
    <row r="3734" spans="1:26" x14ac:dyDescent="0.25">
      <c r="A3734" s="34">
        <v>58</v>
      </c>
      <c r="B3734" s="31">
        <v>58</v>
      </c>
      <c r="C3734" s="4" t="s">
        <v>6784</v>
      </c>
      <c r="D3734" s="4" t="s">
        <v>6773</v>
      </c>
      <c r="E3734" s="4" t="s">
        <v>6677</v>
      </c>
      <c r="F3734" s="4" t="s">
        <v>6410</v>
      </c>
      <c r="G3734" s="4" t="s">
        <v>924</v>
      </c>
      <c r="H3734" s="4" t="s">
        <v>804</v>
      </c>
      <c r="I3734" s="24">
        <v>964</v>
      </c>
      <c r="J3734" s="24">
        <v>508</v>
      </c>
      <c r="K3734" s="24">
        <v>240.1</v>
      </c>
      <c r="L3734" s="24">
        <v>10</v>
      </c>
      <c r="M3734" s="24">
        <v>2</v>
      </c>
      <c r="N3734" s="24">
        <v>5</v>
      </c>
      <c r="O3734" s="24">
        <v>4</v>
      </c>
      <c r="P3734" s="24">
        <v>4</v>
      </c>
      <c r="Q3734" s="24">
        <v>5.9</v>
      </c>
      <c r="R3734" s="24">
        <v>2</v>
      </c>
      <c r="T3734" s="24">
        <v>181</v>
      </c>
      <c r="U3734" s="24">
        <v>2</v>
      </c>
      <c r="X3734" s="24">
        <f t="shared" si="139"/>
        <v>964</v>
      </c>
      <c r="Y3734" s="8">
        <f t="shared" si="140"/>
        <v>0</v>
      </c>
      <c r="Z3734" s="4"/>
    </row>
    <row r="3735" spans="1:26" x14ac:dyDescent="0.25">
      <c r="A3735" s="34">
        <v>46</v>
      </c>
      <c r="B3735" s="31">
        <v>46</v>
      </c>
      <c r="C3735" s="4" t="s">
        <v>6768</v>
      </c>
      <c r="D3735" s="4" t="s">
        <v>6760</v>
      </c>
      <c r="E3735" s="4" t="s">
        <v>6677</v>
      </c>
      <c r="F3735" s="4" t="s">
        <v>6410</v>
      </c>
      <c r="G3735" s="4" t="s">
        <v>6769</v>
      </c>
      <c r="H3735" s="4" t="s">
        <v>914</v>
      </c>
      <c r="I3735" s="24">
        <v>115.3</v>
      </c>
      <c r="J3735" s="24">
        <v>80.8</v>
      </c>
      <c r="L3735" s="24">
        <v>3</v>
      </c>
      <c r="M3735" s="24">
        <v>0.5</v>
      </c>
      <c r="O3735" s="24">
        <v>0.5</v>
      </c>
      <c r="P3735" s="24">
        <v>1</v>
      </c>
      <c r="Q3735" s="24">
        <v>14</v>
      </c>
      <c r="T3735" s="24">
        <v>15.5</v>
      </c>
      <c r="X3735" s="24">
        <f t="shared" si="139"/>
        <v>115.3</v>
      </c>
      <c r="Y3735" s="8">
        <f t="shared" si="140"/>
        <v>0</v>
      </c>
      <c r="Z3735" s="4"/>
    </row>
    <row r="3736" spans="1:26" x14ac:dyDescent="0.25">
      <c r="A3736" s="34">
        <v>65</v>
      </c>
      <c r="B3736" s="31">
        <v>65</v>
      </c>
      <c r="C3736" s="4" t="s">
        <v>1456</v>
      </c>
      <c r="D3736" s="4" t="s">
        <v>6793</v>
      </c>
      <c r="E3736" s="4" t="s">
        <v>6677</v>
      </c>
      <c r="F3736" s="4" t="s">
        <v>6410</v>
      </c>
      <c r="G3736" s="4" t="s">
        <v>6769</v>
      </c>
      <c r="H3736" s="4" t="s">
        <v>4913</v>
      </c>
      <c r="I3736" s="24">
        <v>133.6</v>
      </c>
      <c r="J3736" s="24">
        <v>95</v>
      </c>
      <c r="K3736" s="24">
        <v>3</v>
      </c>
      <c r="O3736" s="24">
        <v>1</v>
      </c>
      <c r="Q3736" s="24">
        <v>9.6</v>
      </c>
      <c r="T3736" s="24">
        <v>25</v>
      </c>
      <c r="X3736" s="24">
        <f t="shared" si="139"/>
        <v>133.6</v>
      </c>
      <c r="Y3736" s="8">
        <f t="shared" si="140"/>
        <v>0</v>
      </c>
      <c r="Z3736" s="4"/>
    </row>
    <row r="3737" spans="1:26" x14ac:dyDescent="0.25">
      <c r="A3737" s="34">
        <v>20</v>
      </c>
      <c r="B3737" s="31">
        <v>20</v>
      </c>
      <c r="C3737" s="4" t="s">
        <v>6716</v>
      </c>
      <c r="D3737" s="4" t="s">
        <v>6705</v>
      </c>
      <c r="E3737" s="4" t="s">
        <v>6677</v>
      </c>
      <c r="F3737" s="4" t="s">
        <v>6410</v>
      </c>
      <c r="G3737" s="4" t="s">
        <v>6717</v>
      </c>
      <c r="H3737" s="4" t="s">
        <v>148</v>
      </c>
      <c r="I3737" s="24">
        <v>275.5</v>
      </c>
      <c r="J3737" s="24">
        <v>242</v>
      </c>
      <c r="K3737" s="24">
        <v>15</v>
      </c>
      <c r="O3737" s="24">
        <v>8.6</v>
      </c>
      <c r="P3737" s="24">
        <v>5</v>
      </c>
      <c r="R3737" s="24">
        <v>2</v>
      </c>
      <c r="U3737" s="24">
        <v>2.9</v>
      </c>
      <c r="X3737" s="24">
        <f t="shared" si="139"/>
        <v>275.5</v>
      </c>
      <c r="Y3737" s="8">
        <f t="shared" si="140"/>
        <v>0</v>
      </c>
      <c r="Z3737" s="4"/>
    </row>
    <row r="3738" spans="1:26" x14ac:dyDescent="0.25">
      <c r="A3738" s="34">
        <v>12</v>
      </c>
      <c r="B3738" s="31">
        <v>12</v>
      </c>
      <c r="C3738" s="4" t="s">
        <v>6696</v>
      </c>
      <c r="D3738" s="4" t="s">
        <v>6676</v>
      </c>
      <c r="E3738" s="4" t="s">
        <v>6677</v>
      </c>
      <c r="F3738" s="4" t="s">
        <v>6410</v>
      </c>
      <c r="G3738" s="4" t="s">
        <v>6700</v>
      </c>
      <c r="H3738" s="4" t="s">
        <v>35</v>
      </c>
      <c r="I3738" s="24">
        <v>99.84</v>
      </c>
      <c r="X3738" s="24">
        <f t="shared" si="139"/>
        <v>0</v>
      </c>
      <c r="Y3738" s="8">
        <f t="shared" si="140"/>
        <v>99.84</v>
      </c>
      <c r="Z3738" s="4"/>
    </row>
    <row r="3739" spans="1:26" x14ac:dyDescent="0.25">
      <c r="A3739" s="34">
        <v>88</v>
      </c>
      <c r="B3739" s="31">
        <v>88</v>
      </c>
      <c r="C3739" s="4" t="s">
        <v>6835</v>
      </c>
      <c r="D3739" s="4" t="s">
        <v>6702</v>
      </c>
      <c r="E3739" s="4" t="s">
        <v>6677</v>
      </c>
      <c r="F3739" s="4" t="s">
        <v>6410</v>
      </c>
      <c r="G3739" s="5" t="s">
        <v>6836</v>
      </c>
      <c r="H3739" s="4" t="s">
        <v>1543</v>
      </c>
      <c r="I3739" s="24">
        <v>138</v>
      </c>
      <c r="J3739" s="24">
        <v>40.9</v>
      </c>
      <c r="K3739" s="24">
        <v>4.5999999999999996</v>
      </c>
      <c r="M3739" s="24">
        <v>2.2999999999999998</v>
      </c>
      <c r="Q3739" s="24">
        <v>50.1</v>
      </c>
      <c r="R3739" s="24">
        <v>0.6</v>
      </c>
      <c r="T3739" s="24">
        <v>39.5</v>
      </c>
      <c r="X3739" s="24">
        <f t="shared" si="139"/>
        <v>138</v>
      </c>
      <c r="Y3739" s="8">
        <f t="shared" si="140"/>
        <v>0</v>
      </c>
      <c r="Z3739" s="4"/>
    </row>
    <row r="3740" spans="1:26" x14ac:dyDescent="0.25">
      <c r="A3740" s="34">
        <v>5</v>
      </c>
      <c r="B3740" s="31">
        <v>5</v>
      </c>
      <c r="C3740" s="4" t="s">
        <v>6687</v>
      </c>
      <c r="D3740" s="4" t="s">
        <v>6676</v>
      </c>
      <c r="E3740" s="4" t="s">
        <v>6677</v>
      </c>
      <c r="F3740" s="4" t="s">
        <v>6410</v>
      </c>
      <c r="G3740" s="4" t="s">
        <v>6688</v>
      </c>
      <c r="H3740" s="4" t="s">
        <v>5610</v>
      </c>
      <c r="I3740" s="24">
        <v>283.2</v>
      </c>
      <c r="J3740" s="24">
        <v>216.4</v>
      </c>
      <c r="K3740" s="24">
        <v>3.7</v>
      </c>
      <c r="M3740" s="24">
        <v>1.5</v>
      </c>
      <c r="O3740" s="24">
        <v>4.8</v>
      </c>
      <c r="Q3740" s="24">
        <v>0.7</v>
      </c>
      <c r="R3740" s="24">
        <v>4.8</v>
      </c>
      <c r="T3740" s="24">
        <v>50</v>
      </c>
      <c r="U3740" s="24">
        <v>1.3</v>
      </c>
      <c r="X3740" s="24">
        <f t="shared" si="139"/>
        <v>283.2</v>
      </c>
      <c r="Y3740" s="8">
        <f t="shared" si="140"/>
        <v>0</v>
      </c>
      <c r="Z3740" s="4"/>
    </row>
    <row r="3741" spans="1:26" x14ac:dyDescent="0.25">
      <c r="A3741" s="34">
        <v>92</v>
      </c>
      <c r="B3741" s="31">
        <v>92</v>
      </c>
      <c r="C3741" s="4" t="s">
        <v>6841</v>
      </c>
      <c r="D3741" s="4" t="s">
        <v>6842</v>
      </c>
      <c r="E3741" s="4" t="s">
        <v>6677</v>
      </c>
      <c r="F3741" s="4" t="s">
        <v>6410</v>
      </c>
      <c r="G3741" s="5" t="s">
        <v>6843</v>
      </c>
      <c r="H3741" s="4" t="s">
        <v>6844</v>
      </c>
      <c r="I3741" s="24">
        <v>90.4</v>
      </c>
      <c r="J3741" s="24">
        <v>75</v>
      </c>
      <c r="P3741" s="24">
        <v>0.2</v>
      </c>
      <c r="Q3741" s="24">
        <v>15.2</v>
      </c>
      <c r="X3741" s="24">
        <f t="shared" si="139"/>
        <v>90.4</v>
      </c>
      <c r="Y3741" s="8">
        <f t="shared" si="140"/>
        <v>0</v>
      </c>
      <c r="Z3741" s="4"/>
    </row>
    <row r="3742" spans="1:26" x14ac:dyDescent="0.25">
      <c r="A3742" s="34">
        <v>69</v>
      </c>
      <c r="B3742" s="31">
        <v>69</v>
      </c>
      <c r="C3742" s="4" t="s">
        <v>6804</v>
      </c>
      <c r="D3742" s="4" t="s">
        <v>6802</v>
      </c>
      <c r="E3742" s="4" t="s">
        <v>6677</v>
      </c>
      <c r="F3742" s="4" t="s">
        <v>6410</v>
      </c>
      <c r="G3742" s="5" t="s">
        <v>6805</v>
      </c>
      <c r="H3742" s="4" t="s">
        <v>13</v>
      </c>
      <c r="I3742" s="24">
        <v>331.8</v>
      </c>
      <c r="J3742" s="24">
        <v>231</v>
      </c>
      <c r="K3742" s="24">
        <v>10.3</v>
      </c>
      <c r="L3742" s="24">
        <v>7.5</v>
      </c>
      <c r="N3742" s="24">
        <v>3.5</v>
      </c>
      <c r="O3742" s="24">
        <v>4</v>
      </c>
      <c r="P3742" s="24">
        <v>9.6</v>
      </c>
      <c r="Q3742" s="24">
        <v>12</v>
      </c>
      <c r="T3742" s="24">
        <v>45.5</v>
      </c>
      <c r="U3742" s="24">
        <v>8.4</v>
      </c>
      <c r="X3742" s="24">
        <f t="shared" si="139"/>
        <v>331.8</v>
      </c>
      <c r="Y3742" s="8">
        <f t="shared" si="140"/>
        <v>0</v>
      </c>
      <c r="Z3742" s="4"/>
    </row>
    <row r="3743" spans="1:26" x14ac:dyDescent="0.25">
      <c r="A3743" s="34">
        <v>29</v>
      </c>
      <c r="B3743" s="31">
        <v>29</v>
      </c>
      <c r="C3743" s="4" t="s">
        <v>6721</v>
      </c>
      <c r="D3743" s="4" t="s">
        <v>6721</v>
      </c>
      <c r="E3743" s="4" t="s">
        <v>6677</v>
      </c>
      <c r="F3743" s="4" t="s">
        <v>6410</v>
      </c>
      <c r="G3743" s="4" t="s">
        <v>6734</v>
      </c>
      <c r="H3743" s="4"/>
      <c r="I3743" s="24">
        <v>203.8</v>
      </c>
      <c r="J3743" s="24">
        <v>100</v>
      </c>
      <c r="K3743" s="24">
        <v>1</v>
      </c>
      <c r="O3743" s="24">
        <v>1.5</v>
      </c>
      <c r="Q3743" s="24">
        <v>50</v>
      </c>
      <c r="R3743" s="24">
        <v>1.3</v>
      </c>
      <c r="T3743" s="24">
        <v>50</v>
      </c>
      <c r="X3743" s="24">
        <f t="shared" si="139"/>
        <v>203.8</v>
      </c>
      <c r="Y3743" s="8">
        <f t="shared" si="140"/>
        <v>0</v>
      </c>
      <c r="Z3743" s="4"/>
    </row>
    <row r="3744" spans="1:26" x14ac:dyDescent="0.25">
      <c r="A3744" s="34">
        <v>84</v>
      </c>
      <c r="B3744" s="31">
        <v>84</v>
      </c>
      <c r="C3744" s="4" t="s">
        <v>6828</v>
      </c>
      <c r="D3744" s="4" t="s">
        <v>6702</v>
      </c>
      <c r="E3744" s="4" t="s">
        <v>6677</v>
      </c>
      <c r="F3744" s="4" t="s">
        <v>6410</v>
      </c>
      <c r="G3744" s="5" t="s">
        <v>6829</v>
      </c>
      <c r="H3744" s="4" t="s">
        <v>265</v>
      </c>
      <c r="I3744" s="24">
        <v>180</v>
      </c>
      <c r="J3744" s="24">
        <v>126.7</v>
      </c>
      <c r="K3744" s="24">
        <v>17.7</v>
      </c>
      <c r="L3744" s="24">
        <v>29</v>
      </c>
      <c r="O3744" s="24">
        <v>4</v>
      </c>
      <c r="T3744" s="24">
        <v>2.6</v>
      </c>
      <c r="X3744" s="24">
        <f t="shared" si="139"/>
        <v>180</v>
      </c>
      <c r="Y3744" s="8">
        <f t="shared" si="140"/>
        <v>0</v>
      </c>
      <c r="Z3744" s="4"/>
    </row>
    <row r="3745" spans="1:26" x14ac:dyDescent="0.25">
      <c r="A3745" s="34">
        <v>11</v>
      </c>
      <c r="B3745" s="31">
        <v>11</v>
      </c>
      <c r="C3745" s="4" t="s">
        <v>6698</v>
      </c>
      <c r="D3745" s="4" t="s">
        <v>6676</v>
      </c>
      <c r="E3745" s="4" t="s">
        <v>6677</v>
      </c>
      <c r="F3745" s="4" t="s">
        <v>6410</v>
      </c>
      <c r="G3745" s="4" t="s">
        <v>6699</v>
      </c>
      <c r="H3745" s="4" t="s">
        <v>1318</v>
      </c>
      <c r="I3745" s="24">
        <v>112.8</v>
      </c>
      <c r="J3745" s="24">
        <v>101.2</v>
      </c>
      <c r="K3745" s="24">
        <v>2.2000000000000002</v>
      </c>
      <c r="O3745" s="24">
        <v>1.3</v>
      </c>
      <c r="P3745" s="24">
        <v>1</v>
      </c>
      <c r="Q3745" s="24">
        <v>2.4</v>
      </c>
      <c r="R3745" s="24">
        <v>1.8</v>
      </c>
      <c r="T3745" s="24">
        <v>1.5</v>
      </c>
      <c r="U3745" s="24">
        <v>1.4</v>
      </c>
      <c r="X3745" s="24">
        <f t="shared" si="139"/>
        <v>112.80000000000001</v>
      </c>
      <c r="Y3745" s="8">
        <f t="shared" si="140"/>
        <v>0</v>
      </c>
      <c r="Z3745" s="4"/>
    </row>
    <row r="3746" spans="1:26" x14ac:dyDescent="0.25">
      <c r="A3746" s="34">
        <v>38</v>
      </c>
      <c r="B3746" s="31">
        <v>38</v>
      </c>
      <c r="C3746" s="4" t="s">
        <v>6751</v>
      </c>
      <c r="D3746" s="4" t="s">
        <v>6740</v>
      </c>
      <c r="E3746" s="4" t="s">
        <v>6677</v>
      </c>
      <c r="F3746" s="4" t="s">
        <v>6410</v>
      </c>
      <c r="G3746" s="4" t="s">
        <v>6752</v>
      </c>
      <c r="H3746" s="4" t="s">
        <v>39</v>
      </c>
      <c r="I3746" s="24">
        <v>117.5</v>
      </c>
      <c r="J3746" s="24">
        <v>114.5</v>
      </c>
      <c r="O3746" s="24">
        <v>0.6</v>
      </c>
      <c r="R3746" s="24">
        <v>2.4</v>
      </c>
      <c r="X3746" s="24">
        <f t="shared" si="139"/>
        <v>117.5</v>
      </c>
      <c r="Y3746" s="8">
        <f t="shared" si="140"/>
        <v>0</v>
      </c>
      <c r="Z3746" s="4"/>
    </row>
    <row r="3747" spans="1:26" x14ac:dyDescent="0.25">
      <c r="A3747" s="34">
        <v>67</v>
      </c>
      <c r="B3747" s="31">
        <v>67</v>
      </c>
      <c r="C3747" s="4" t="s">
        <v>6799</v>
      </c>
      <c r="D3747" s="4" t="s">
        <v>6793</v>
      </c>
      <c r="E3747" s="4" t="s">
        <v>6677</v>
      </c>
      <c r="F3747" s="4" t="s">
        <v>6410</v>
      </c>
      <c r="G3747" s="5" t="s">
        <v>6800</v>
      </c>
      <c r="H3747" s="4"/>
      <c r="I3747" s="24">
        <v>105.7</v>
      </c>
      <c r="J3747" s="24">
        <v>100.6</v>
      </c>
      <c r="L3747" s="24">
        <v>0.4</v>
      </c>
      <c r="O3747" s="24">
        <v>0.7</v>
      </c>
      <c r="P3747" s="24">
        <v>3.4</v>
      </c>
      <c r="R3747" s="24">
        <v>0.6</v>
      </c>
      <c r="X3747" s="24">
        <f t="shared" si="139"/>
        <v>105.7</v>
      </c>
      <c r="Y3747" s="8">
        <f t="shared" si="140"/>
        <v>0</v>
      </c>
      <c r="Z3747" s="4"/>
    </row>
    <row r="3748" spans="1:26" ht="30" x14ac:dyDescent="0.25">
      <c r="A3748" s="34">
        <v>9</v>
      </c>
      <c r="B3748" s="31">
        <v>9</v>
      </c>
      <c r="C3748" s="4" t="s">
        <v>1800</v>
      </c>
      <c r="D3748" s="4" t="s">
        <v>6676</v>
      </c>
      <c r="E3748" s="4" t="s">
        <v>6677</v>
      </c>
      <c r="F3748" s="4" t="s">
        <v>6410</v>
      </c>
      <c r="G3748" s="5" t="s">
        <v>6694</v>
      </c>
      <c r="H3748" s="5" t="s">
        <v>6695</v>
      </c>
      <c r="I3748" s="24">
        <v>91.6</v>
      </c>
      <c r="J3748" s="24">
        <v>65.099999999999994</v>
      </c>
      <c r="K3748" s="24">
        <v>12</v>
      </c>
      <c r="M3748" s="24">
        <v>1</v>
      </c>
      <c r="O3748" s="24">
        <v>2.2999999999999998</v>
      </c>
      <c r="P3748" s="24">
        <v>6.9</v>
      </c>
      <c r="Q3748" s="24">
        <v>1.9</v>
      </c>
      <c r="R3748" s="24">
        <v>1.4</v>
      </c>
      <c r="U3748" s="24">
        <v>1</v>
      </c>
      <c r="X3748" s="24">
        <f t="shared" si="139"/>
        <v>91.600000000000009</v>
      </c>
      <c r="Y3748" s="8">
        <f t="shared" si="140"/>
        <v>0</v>
      </c>
      <c r="Z3748" s="4"/>
    </row>
    <row r="3749" spans="1:26" x14ac:dyDescent="0.25">
      <c r="A3749" s="34">
        <v>85</v>
      </c>
      <c r="B3749" s="31">
        <v>85</v>
      </c>
      <c r="C3749" s="4" t="s">
        <v>6830</v>
      </c>
      <c r="D3749" s="4" t="s">
        <v>6721</v>
      </c>
      <c r="E3749" s="4" t="s">
        <v>6677</v>
      </c>
      <c r="F3749" s="4" t="s">
        <v>6410</v>
      </c>
      <c r="G3749" s="5" t="s">
        <v>6831</v>
      </c>
      <c r="H3749" s="4" t="s">
        <v>6723</v>
      </c>
      <c r="I3749" s="24">
        <v>106</v>
      </c>
      <c r="J3749" s="24">
        <v>87.5</v>
      </c>
      <c r="K3749" s="24">
        <v>12.6</v>
      </c>
      <c r="O3749" s="24">
        <v>3</v>
      </c>
      <c r="P3749" s="24">
        <v>1</v>
      </c>
      <c r="R3749" s="24">
        <v>1.9</v>
      </c>
      <c r="X3749" s="24">
        <f t="shared" si="139"/>
        <v>106</v>
      </c>
      <c r="Y3749" s="8">
        <f t="shared" si="140"/>
        <v>0</v>
      </c>
      <c r="Z3749" s="4"/>
    </row>
    <row r="3750" spans="1:26" x14ac:dyDescent="0.25">
      <c r="A3750" s="34">
        <v>87</v>
      </c>
      <c r="B3750" s="31">
        <v>87</v>
      </c>
      <c r="C3750" s="4" t="s">
        <v>948</v>
      </c>
      <c r="D3750" s="4" t="s">
        <v>6760</v>
      </c>
      <c r="E3750" s="4" t="s">
        <v>6677</v>
      </c>
      <c r="F3750" s="4" t="s">
        <v>6410</v>
      </c>
      <c r="G3750" s="5" t="s">
        <v>6834</v>
      </c>
      <c r="H3750" s="4" t="s">
        <v>358</v>
      </c>
      <c r="I3750" s="24">
        <v>114.9</v>
      </c>
      <c r="J3750" s="24">
        <v>49.7</v>
      </c>
      <c r="K3750" s="24">
        <v>5</v>
      </c>
      <c r="L3750" s="24">
        <v>1.8</v>
      </c>
      <c r="M3750" s="24">
        <v>0.1</v>
      </c>
      <c r="O3750" s="24">
        <v>0.3</v>
      </c>
      <c r="P3750" s="24">
        <v>8.9</v>
      </c>
      <c r="Q3750" s="24">
        <v>40.6</v>
      </c>
      <c r="R3750" s="24">
        <v>0.5</v>
      </c>
      <c r="T3750" s="24">
        <v>8</v>
      </c>
      <c r="X3750" s="24">
        <f t="shared" si="139"/>
        <v>114.9</v>
      </c>
      <c r="Y3750" s="8">
        <f t="shared" si="140"/>
        <v>0</v>
      </c>
      <c r="Z3750" s="4"/>
    </row>
    <row r="3751" spans="1:26" x14ac:dyDescent="0.25">
      <c r="A3751" s="34">
        <v>30</v>
      </c>
      <c r="B3751" s="31">
        <v>30</v>
      </c>
      <c r="C3751" s="4" t="s">
        <v>6735</v>
      </c>
      <c r="D3751" s="4" t="s">
        <v>6721</v>
      </c>
      <c r="E3751" s="4" t="s">
        <v>6677</v>
      </c>
      <c r="F3751" s="4" t="s">
        <v>6410</v>
      </c>
      <c r="G3751" s="4" t="s">
        <v>6736</v>
      </c>
      <c r="H3751" s="4"/>
      <c r="I3751" s="24">
        <v>207.6</v>
      </c>
      <c r="J3751" s="24">
        <v>160.5</v>
      </c>
      <c r="K3751" s="24">
        <v>15</v>
      </c>
      <c r="L3751" s="24">
        <v>7.5</v>
      </c>
      <c r="N3751" s="24">
        <v>0.8</v>
      </c>
      <c r="O3751" s="24">
        <v>0.3</v>
      </c>
      <c r="P3751" s="24">
        <v>0.3</v>
      </c>
      <c r="Q3751" s="24">
        <v>0.6</v>
      </c>
      <c r="R3751" s="24">
        <v>0.1</v>
      </c>
      <c r="T3751" s="24">
        <v>22.5</v>
      </c>
      <c r="X3751" s="24">
        <f t="shared" si="139"/>
        <v>207.60000000000002</v>
      </c>
      <c r="Y3751" s="8">
        <f t="shared" si="140"/>
        <v>0</v>
      </c>
      <c r="Z3751" s="4"/>
    </row>
    <row r="3752" spans="1:26" x14ac:dyDescent="0.25">
      <c r="A3752" s="34">
        <v>44</v>
      </c>
      <c r="B3752" s="31">
        <v>44</v>
      </c>
      <c r="C3752" s="4" t="s">
        <v>6763</v>
      </c>
      <c r="D3752" s="4" t="s">
        <v>6760</v>
      </c>
      <c r="E3752" s="4" t="s">
        <v>6677</v>
      </c>
      <c r="F3752" s="4" t="s">
        <v>6410</v>
      </c>
      <c r="G3752" s="4" t="s">
        <v>6764</v>
      </c>
      <c r="H3752" s="4" t="s">
        <v>6765</v>
      </c>
      <c r="I3752" s="24">
        <v>382.8</v>
      </c>
      <c r="J3752" s="24">
        <v>350.8</v>
      </c>
      <c r="K3752" s="24">
        <v>6</v>
      </c>
      <c r="M3752" s="24">
        <v>1</v>
      </c>
      <c r="N3752" s="24">
        <v>3</v>
      </c>
      <c r="O3752" s="24">
        <v>1</v>
      </c>
      <c r="P3752" s="24">
        <v>1</v>
      </c>
      <c r="Q3752" s="24">
        <v>15</v>
      </c>
      <c r="R3752" s="24">
        <v>5</v>
      </c>
      <c r="X3752" s="24">
        <f t="shared" si="139"/>
        <v>382.8</v>
      </c>
      <c r="Y3752" s="8">
        <f t="shared" si="140"/>
        <v>0</v>
      </c>
      <c r="Z3752" s="4"/>
    </row>
    <row r="3753" spans="1:26" x14ac:dyDescent="0.25">
      <c r="A3753" s="34">
        <v>26</v>
      </c>
      <c r="B3753" s="31">
        <v>26</v>
      </c>
      <c r="C3753" s="4" t="s">
        <v>500</v>
      </c>
      <c r="D3753" s="4" t="s">
        <v>6721</v>
      </c>
      <c r="E3753" s="4" t="s">
        <v>6677</v>
      </c>
      <c r="F3753" s="4" t="s">
        <v>6410</v>
      </c>
      <c r="G3753" s="4" t="s">
        <v>6729</v>
      </c>
      <c r="H3753" s="4" t="s">
        <v>1362</v>
      </c>
      <c r="I3753" s="24">
        <v>218.3</v>
      </c>
      <c r="J3753" s="24">
        <v>213.5</v>
      </c>
      <c r="O3753" s="24">
        <v>1.2</v>
      </c>
      <c r="P3753" s="24">
        <v>0.3</v>
      </c>
      <c r="Q3753" s="24">
        <v>2</v>
      </c>
      <c r="R3753" s="24">
        <v>1.3</v>
      </c>
      <c r="X3753" s="24">
        <f t="shared" si="139"/>
        <v>218.3</v>
      </c>
      <c r="Y3753" s="8">
        <f t="shared" si="140"/>
        <v>0</v>
      </c>
      <c r="Z3753" s="4"/>
    </row>
    <row r="3754" spans="1:26" x14ac:dyDescent="0.25">
      <c r="A3754" s="34">
        <v>22</v>
      </c>
      <c r="B3754" s="31">
        <v>22</v>
      </c>
      <c r="C3754" s="4" t="s">
        <v>6720</v>
      </c>
      <c r="D3754" s="4" t="s">
        <v>6721</v>
      </c>
      <c r="E3754" s="4" t="s">
        <v>6677</v>
      </c>
      <c r="F3754" s="4" t="s">
        <v>6410</v>
      </c>
      <c r="G3754" s="5" t="s">
        <v>6722</v>
      </c>
      <c r="H3754" s="4" t="s">
        <v>6723</v>
      </c>
      <c r="I3754" s="24">
        <v>162.19999999999999</v>
      </c>
      <c r="J3754" s="24">
        <v>149.19999999999999</v>
      </c>
      <c r="K3754" s="24">
        <v>4.5</v>
      </c>
      <c r="O3754" s="24">
        <v>2.5</v>
      </c>
      <c r="Q3754" s="24">
        <v>4</v>
      </c>
      <c r="R3754" s="24">
        <v>2</v>
      </c>
      <c r="X3754" s="24">
        <f t="shared" si="139"/>
        <v>162.19999999999999</v>
      </c>
      <c r="Y3754" s="8">
        <f t="shared" si="140"/>
        <v>0</v>
      </c>
      <c r="Z3754" s="4"/>
    </row>
    <row r="3755" spans="1:26" x14ac:dyDescent="0.25">
      <c r="A3755" s="34">
        <v>40</v>
      </c>
      <c r="B3755" s="31">
        <v>40</v>
      </c>
      <c r="C3755" s="4" t="s">
        <v>6755</v>
      </c>
      <c r="D3755" s="4" t="s">
        <v>6740</v>
      </c>
      <c r="E3755" s="4" t="s">
        <v>6677</v>
      </c>
      <c r="F3755" s="4" t="s">
        <v>6410</v>
      </c>
      <c r="G3755" s="4" t="s">
        <v>6756</v>
      </c>
      <c r="H3755" s="4" t="s">
        <v>248</v>
      </c>
      <c r="I3755" s="24">
        <v>313.3</v>
      </c>
      <c r="J3755" s="24">
        <v>224.7</v>
      </c>
      <c r="K3755" s="24">
        <v>6.2</v>
      </c>
      <c r="M3755" s="24">
        <v>9</v>
      </c>
      <c r="O3755" s="24">
        <v>2.4</v>
      </c>
      <c r="P3755" s="24">
        <v>6</v>
      </c>
      <c r="Q3755" s="24">
        <v>15</v>
      </c>
      <c r="T3755" s="24">
        <v>50</v>
      </c>
      <c r="X3755" s="24">
        <f t="shared" si="139"/>
        <v>313.29999999999995</v>
      </c>
      <c r="Y3755" s="8">
        <f t="shared" si="140"/>
        <v>0</v>
      </c>
      <c r="Z3755" s="4"/>
    </row>
    <row r="3756" spans="1:26" x14ac:dyDescent="0.25">
      <c r="A3756" s="34">
        <v>24</v>
      </c>
      <c r="B3756" s="31">
        <v>24</v>
      </c>
      <c r="C3756" s="4" t="s">
        <v>1456</v>
      </c>
      <c r="D3756" s="4" t="s">
        <v>6721</v>
      </c>
      <c r="E3756" s="4" t="s">
        <v>6677</v>
      </c>
      <c r="F3756" s="4" t="s">
        <v>6410</v>
      </c>
      <c r="G3756" s="4" t="s">
        <v>6726</v>
      </c>
      <c r="H3756" s="4"/>
      <c r="I3756" s="24">
        <v>201</v>
      </c>
      <c r="J3756" s="24">
        <v>93.8</v>
      </c>
      <c r="K3756" s="24">
        <v>5</v>
      </c>
      <c r="O3756" s="24">
        <v>1</v>
      </c>
      <c r="Q3756" s="24">
        <v>101.2</v>
      </c>
      <c r="X3756" s="24">
        <f t="shared" si="139"/>
        <v>201</v>
      </c>
      <c r="Y3756" s="8">
        <f t="shared" si="140"/>
        <v>0</v>
      </c>
      <c r="Z3756" s="11"/>
    </row>
    <row r="3757" spans="1:26" x14ac:dyDescent="0.25">
      <c r="A3757" s="34">
        <v>34</v>
      </c>
      <c r="B3757" s="31">
        <v>34</v>
      </c>
      <c r="C3757" s="4" t="s">
        <v>6744</v>
      </c>
      <c r="D3757" s="4" t="s">
        <v>6740</v>
      </c>
      <c r="E3757" s="4" t="s">
        <v>6677</v>
      </c>
      <c r="F3757" s="4" t="s">
        <v>6410</v>
      </c>
      <c r="G3757" s="4" t="s">
        <v>6745</v>
      </c>
      <c r="H3757" s="4"/>
      <c r="I3757" s="24">
        <v>104.4</v>
      </c>
      <c r="J3757" s="24">
        <v>96.1</v>
      </c>
      <c r="K3757" s="24">
        <v>4.8</v>
      </c>
      <c r="R3757" s="24">
        <v>3.5</v>
      </c>
      <c r="X3757" s="24">
        <f t="shared" si="139"/>
        <v>104.39999999999999</v>
      </c>
      <c r="Y3757" s="8">
        <f t="shared" si="140"/>
        <v>0</v>
      </c>
      <c r="Z3757" s="4"/>
    </row>
    <row r="3758" spans="1:26" x14ac:dyDescent="0.25">
      <c r="A3758" s="34">
        <v>4</v>
      </c>
      <c r="B3758" s="31">
        <v>4</v>
      </c>
      <c r="C3758" s="4" t="s">
        <v>6685</v>
      </c>
      <c r="D3758" s="4" t="s">
        <v>6676</v>
      </c>
      <c r="E3758" s="4" t="s">
        <v>6677</v>
      </c>
      <c r="F3758" s="4" t="s">
        <v>6410</v>
      </c>
      <c r="G3758" s="4" t="s">
        <v>6686</v>
      </c>
      <c r="H3758" s="4" t="s">
        <v>2140</v>
      </c>
      <c r="I3758" s="24">
        <v>424.3</v>
      </c>
      <c r="J3758" s="24">
        <v>373</v>
      </c>
      <c r="K3758" s="24">
        <v>25.4</v>
      </c>
      <c r="M3758" s="24">
        <v>5.0999999999999996</v>
      </c>
      <c r="O3758" s="24">
        <v>4.7</v>
      </c>
      <c r="P3758" s="24">
        <v>0.8</v>
      </c>
      <c r="Q3758" s="24">
        <v>6.2</v>
      </c>
      <c r="T3758" s="24">
        <v>7.5</v>
      </c>
      <c r="U3758" s="24">
        <v>1.6</v>
      </c>
      <c r="X3758" s="24">
        <f t="shared" si="139"/>
        <v>424.3</v>
      </c>
      <c r="Y3758" s="8">
        <f t="shared" si="140"/>
        <v>0</v>
      </c>
      <c r="Z3758" s="4"/>
    </row>
    <row r="3759" spans="1:26" x14ac:dyDescent="0.25">
      <c r="A3759" s="34">
        <v>39</v>
      </c>
      <c r="B3759" s="31">
        <v>39</v>
      </c>
      <c r="C3759" s="4" t="s">
        <v>6753</v>
      </c>
      <c r="D3759" s="4" t="s">
        <v>6740</v>
      </c>
      <c r="E3759" s="4" t="s">
        <v>6677</v>
      </c>
      <c r="F3759" s="4" t="s">
        <v>6410</v>
      </c>
      <c r="G3759" s="4" t="s">
        <v>6754</v>
      </c>
      <c r="H3759" s="4" t="s">
        <v>154</v>
      </c>
      <c r="I3759" s="24">
        <v>102.8</v>
      </c>
      <c r="J3759" s="24">
        <v>98.7</v>
      </c>
      <c r="M3759" s="24">
        <v>0.6</v>
      </c>
      <c r="O3759" s="24">
        <v>0.8</v>
      </c>
      <c r="R3759" s="24">
        <v>2.7</v>
      </c>
      <c r="X3759" s="24">
        <f t="shared" si="139"/>
        <v>102.8</v>
      </c>
      <c r="Y3759" s="8">
        <f t="shared" si="140"/>
        <v>0</v>
      </c>
      <c r="Z3759" s="4"/>
    </row>
    <row r="3760" spans="1:26" x14ac:dyDescent="0.25">
      <c r="A3760" s="34">
        <v>75</v>
      </c>
      <c r="B3760" s="31">
        <v>75</v>
      </c>
      <c r="C3760" s="4" t="s">
        <v>225</v>
      </c>
      <c r="D3760" s="4" t="s">
        <v>6802</v>
      </c>
      <c r="E3760" s="4" t="s">
        <v>6677</v>
      </c>
      <c r="F3760" s="4" t="s">
        <v>6410</v>
      </c>
      <c r="G3760" s="5" t="s">
        <v>6816</v>
      </c>
      <c r="H3760" s="4" t="s">
        <v>866</v>
      </c>
      <c r="I3760" s="24">
        <v>155.4</v>
      </c>
      <c r="J3760" s="24">
        <v>125</v>
      </c>
      <c r="K3760" s="24">
        <v>5</v>
      </c>
      <c r="M3760" s="24">
        <v>1.1000000000000001</v>
      </c>
      <c r="O3760" s="24">
        <v>0.5</v>
      </c>
      <c r="P3760" s="24">
        <v>15</v>
      </c>
      <c r="Q3760" s="24">
        <v>7.8</v>
      </c>
      <c r="T3760" s="24">
        <v>1</v>
      </c>
      <c r="X3760" s="24">
        <f t="shared" si="139"/>
        <v>155.4</v>
      </c>
      <c r="Y3760" s="8">
        <f t="shared" si="140"/>
        <v>0</v>
      </c>
      <c r="Z3760" s="4"/>
    </row>
    <row r="3761" spans="1:26" x14ac:dyDescent="0.25">
      <c r="A3761" s="34">
        <v>90</v>
      </c>
      <c r="B3761" s="31">
        <v>90</v>
      </c>
      <c r="C3761" s="4" t="s">
        <v>6838</v>
      </c>
      <c r="D3761" s="4" t="s">
        <v>6788</v>
      </c>
      <c r="E3761" s="4" t="s">
        <v>6677</v>
      </c>
      <c r="F3761" s="4" t="s">
        <v>6410</v>
      </c>
      <c r="G3761" s="5" t="s">
        <v>6839</v>
      </c>
      <c r="H3761" s="4" t="s">
        <v>237</v>
      </c>
      <c r="I3761" s="24">
        <v>130.5</v>
      </c>
      <c r="J3761" s="24">
        <v>13.5</v>
      </c>
      <c r="K3761" s="24">
        <v>1.5</v>
      </c>
      <c r="O3761" s="24">
        <v>0.3</v>
      </c>
      <c r="T3761" s="24">
        <v>115.2</v>
      </c>
      <c r="X3761" s="24">
        <f t="shared" si="139"/>
        <v>130.5</v>
      </c>
      <c r="Y3761" s="8">
        <f t="shared" si="140"/>
        <v>0</v>
      </c>
      <c r="Z3761" s="4"/>
    </row>
    <row r="3762" spans="1:26" x14ac:dyDescent="0.25">
      <c r="A3762" s="34">
        <v>43</v>
      </c>
      <c r="B3762" s="31">
        <v>43</v>
      </c>
      <c r="C3762" s="4" t="s">
        <v>6761</v>
      </c>
      <c r="D3762" s="4" t="s">
        <v>6760</v>
      </c>
      <c r="E3762" s="4" t="s">
        <v>6677</v>
      </c>
      <c r="F3762" s="4" t="s">
        <v>6410</v>
      </c>
      <c r="G3762" s="4" t="s">
        <v>6762</v>
      </c>
      <c r="H3762" s="4" t="s">
        <v>19</v>
      </c>
      <c r="I3762" s="24">
        <v>257</v>
      </c>
      <c r="J3762" s="24">
        <v>148</v>
      </c>
      <c r="L3762" s="24">
        <v>11.5</v>
      </c>
      <c r="M3762" s="24">
        <v>0.5</v>
      </c>
      <c r="O3762" s="24">
        <v>0.5</v>
      </c>
      <c r="Q3762" s="24">
        <v>89</v>
      </c>
      <c r="R3762" s="24">
        <v>3</v>
      </c>
      <c r="T3762" s="24">
        <v>4.5</v>
      </c>
      <c r="X3762" s="24">
        <f t="shared" si="139"/>
        <v>257</v>
      </c>
      <c r="Y3762" s="8">
        <f t="shared" si="140"/>
        <v>0</v>
      </c>
      <c r="Z3762" s="4"/>
    </row>
    <row r="3763" spans="1:26" ht="60" x14ac:dyDescent="0.25">
      <c r="A3763" s="34">
        <v>94</v>
      </c>
      <c r="B3763" s="31">
        <v>94</v>
      </c>
      <c r="C3763" s="4" t="s">
        <v>6846</v>
      </c>
      <c r="D3763" s="4" t="s">
        <v>6705</v>
      </c>
      <c r="E3763" s="4" t="s">
        <v>6677</v>
      </c>
      <c r="F3763" s="4" t="s">
        <v>6410</v>
      </c>
      <c r="G3763" s="5" t="s">
        <v>6847</v>
      </c>
      <c r="H3763" s="4"/>
      <c r="I3763" s="24">
        <v>79</v>
      </c>
      <c r="J3763" s="24">
        <v>79</v>
      </c>
      <c r="X3763" s="24">
        <f t="shared" si="139"/>
        <v>79</v>
      </c>
      <c r="Y3763" s="8">
        <f t="shared" si="140"/>
        <v>0</v>
      </c>
      <c r="Z3763" s="4"/>
    </row>
    <row r="3764" spans="1:26" x14ac:dyDescent="0.25">
      <c r="A3764" s="34">
        <v>47</v>
      </c>
      <c r="B3764" s="31">
        <v>47</v>
      </c>
      <c r="C3764" s="4" t="s">
        <v>6770</v>
      </c>
      <c r="D3764" s="4" t="s">
        <v>6760</v>
      </c>
      <c r="E3764" s="4" t="s">
        <v>6677</v>
      </c>
      <c r="F3764" s="4" t="s">
        <v>6410</v>
      </c>
      <c r="G3764" s="4" t="s">
        <v>6771</v>
      </c>
      <c r="H3764" s="4"/>
      <c r="I3764" s="24">
        <v>114.6</v>
      </c>
      <c r="J3764" s="24">
        <v>85.9</v>
      </c>
      <c r="K3764" s="24">
        <v>11.5</v>
      </c>
      <c r="O3764" s="24">
        <v>2.9</v>
      </c>
      <c r="P3764" s="24">
        <v>0.5</v>
      </c>
      <c r="R3764" s="24">
        <v>1.1000000000000001</v>
      </c>
      <c r="T3764" s="24">
        <v>12.7</v>
      </c>
      <c r="X3764" s="24">
        <f t="shared" ref="X3764:X3827" si="141">SUM(J3764:W3764)</f>
        <v>114.60000000000001</v>
      </c>
      <c r="Y3764" s="8">
        <f t="shared" si="140"/>
        <v>0</v>
      </c>
      <c r="Z3764" s="4"/>
    </row>
    <row r="3765" spans="1:26" x14ac:dyDescent="0.25">
      <c r="A3765" s="34">
        <v>27</v>
      </c>
      <c r="B3765" s="31">
        <v>27</v>
      </c>
      <c r="C3765" s="4" t="s">
        <v>6730</v>
      </c>
      <c r="D3765" s="4" t="s">
        <v>6721</v>
      </c>
      <c r="E3765" s="4" t="s">
        <v>6677</v>
      </c>
      <c r="F3765" s="4" t="s">
        <v>6410</v>
      </c>
      <c r="G3765" s="4" t="s">
        <v>6731</v>
      </c>
      <c r="H3765" s="4"/>
      <c r="I3765" s="24">
        <v>120.5</v>
      </c>
      <c r="J3765" s="24">
        <v>95.7</v>
      </c>
      <c r="K3765" s="24">
        <v>8.1999999999999993</v>
      </c>
      <c r="L3765" s="24">
        <v>1.1000000000000001</v>
      </c>
      <c r="N3765" s="24">
        <v>0.6</v>
      </c>
      <c r="O3765" s="24">
        <v>0.7</v>
      </c>
      <c r="Q3765" s="24">
        <v>7.2</v>
      </c>
      <c r="R3765" s="24">
        <v>1.1000000000000001</v>
      </c>
      <c r="T3765" s="24">
        <v>5.9</v>
      </c>
      <c r="X3765" s="24">
        <f t="shared" si="141"/>
        <v>120.5</v>
      </c>
      <c r="Y3765" s="8">
        <f t="shared" si="140"/>
        <v>0</v>
      </c>
      <c r="Z3765" s="4"/>
    </row>
    <row r="3766" spans="1:26" x14ac:dyDescent="0.25">
      <c r="A3766" s="34">
        <v>49</v>
      </c>
      <c r="B3766" s="31">
        <v>49</v>
      </c>
      <c r="C3766" s="4" t="s">
        <v>6775</v>
      </c>
      <c r="D3766" s="4" t="s">
        <v>6773</v>
      </c>
      <c r="E3766" s="4" t="s">
        <v>6677</v>
      </c>
      <c r="F3766" s="4" t="s">
        <v>6410</v>
      </c>
      <c r="G3766" s="4" t="s">
        <v>6776</v>
      </c>
      <c r="H3766" s="4"/>
      <c r="I3766" s="24">
        <v>165</v>
      </c>
      <c r="J3766" s="24">
        <v>112</v>
      </c>
      <c r="K3766" s="24">
        <v>37</v>
      </c>
      <c r="O3766" s="24">
        <v>4.5</v>
      </c>
      <c r="P3766" s="24">
        <v>0.5</v>
      </c>
      <c r="Q3766" s="24">
        <v>2.5</v>
      </c>
      <c r="R3766" s="24">
        <v>3.5</v>
      </c>
      <c r="T3766" s="24">
        <v>5</v>
      </c>
      <c r="X3766" s="24">
        <f t="shared" si="141"/>
        <v>165</v>
      </c>
      <c r="Y3766" s="8">
        <f t="shared" ref="Y3766:Y3828" si="142">I3766-X3766</f>
        <v>0</v>
      </c>
      <c r="Z3766" s="4"/>
    </row>
    <row r="3767" spans="1:26" x14ac:dyDescent="0.25">
      <c r="A3767" s="34">
        <v>17</v>
      </c>
      <c r="B3767" s="31">
        <v>17</v>
      </c>
      <c r="C3767" s="4" t="s">
        <v>6710</v>
      </c>
      <c r="D3767" s="4" t="s">
        <v>6705</v>
      </c>
      <c r="E3767" s="4" t="s">
        <v>6677</v>
      </c>
      <c r="F3767" s="4" t="s">
        <v>6410</v>
      </c>
      <c r="G3767" s="4" t="s">
        <v>6711</v>
      </c>
      <c r="H3767" s="4" t="s">
        <v>148</v>
      </c>
      <c r="I3767" s="24">
        <v>154</v>
      </c>
      <c r="J3767" s="24">
        <v>142.69999999999999</v>
      </c>
      <c r="O3767" s="24">
        <v>5.3</v>
      </c>
      <c r="Q3767" s="24">
        <v>4</v>
      </c>
      <c r="R3767" s="24">
        <v>2</v>
      </c>
      <c r="X3767" s="24">
        <f t="shared" si="141"/>
        <v>154</v>
      </c>
      <c r="Y3767" s="8">
        <f t="shared" si="142"/>
        <v>0</v>
      </c>
      <c r="Z3767" s="4"/>
    </row>
    <row r="3768" spans="1:26" x14ac:dyDescent="0.25">
      <c r="A3768" s="34">
        <v>33</v>
      </c>
      <c r="B3768" s="31">
        <v>33</v>
      </c>
      <c r="C3768" s="4" t="s">
        <v>6742</v>
      </c>
      <c r="D3768" s="4" t="s">
        <v>6740</v>
      </c>
      <c r="E3768" s="4" t="s">
        <v>6677</v>
      </c>
      <c r="F3768" s="4" t="s">
        <v>6410</v>
      </c>
      <c r="G3768" s="4" t="s">
        <v>6743</v>
      </c>
      <c r="H3768" s="4" t="s">
        <v>6723</v>
      </c>
      <c r="I3768" s="24">
        <v>126.6</v>
      </c>
      <c r="J3768" s="24">
        <v>117.2</v>
      </c>
      <c r="K3768" s="24">
        <v>8.8000000000000007</v>
      </c>
      <c r="O3768" s="24">
        <v>0.6</v>
      </c>
      <c r="X3768" s="24">
        <f t="shared" si="141"/>
        <v>126.6</v>
      </c>
      <c r="Y3768" s="8">
        <f t="shared" si="142"/>
        <v>0</v>
      </c>
      <c r="Z3768" s="4"/>
    </row>
    <row r="3769" spans="1:26" x14ac:dyDescent="0.25">
      <c r="A3769" s="34">
        <v>10</v>
      </c>
      <c r="B3769" s="31">
        <v>10</v>
      </c>
      <c r="C3769" s="4" t="s">
        <v>6696</v>
      </c>
      <c r="D3769" s="4" t="s">
        <v>6676</v>
      </c>
      <c r="E3769" s="4" t="s">
        <v>6677</v>
      </c>
      <c r="F3769" s="4" t="s">
        <v>6410</v>
      </c>
      <c r="G3769" s="4" t="s">
        <v>6697</v>
      </c>
      <c r="H3769" s="4"/>
      <c r="I3769" s="24">
        <v>103.9</v>
      </c>
      <c r="J3769" s="24">
        <v>93.9</v>
      </c>
      <c r="K3769" s="24">
        <v>2</v>
      </c>
      <c r="L3769" s="24">
        <v>1.5</v>
      </c>
      <c r="M3769" s="24">
        <v>0.5</v>
      </c>
      <c r="N3769" s="24">
        <v>1.2</v>
      </c>
      <c r="O3769" s="24">
        <v>0.5</v>
      </c>
      <c r="P3769" s="24">
        <v>0.3</v>
      </c>
      <c r="Q3769" s="24">
        <v>3</v>
      </c>
      <c r="R3769" s="24">
        <v>1</v>
      </c>
      <c r="X3769" s="24">
        <f t="shared" si="141"/>
        <v>103.9</v>
      </c>
      <c r="Y3769" s="8">
        <f t="shared" si="142"/>
        <v>0</v>
      </c>
      <c r="Z3769" s="4"/>
    </row>
    <row r="3770" spans="1:26" x14ac:dyDescent="0.25">
      <c r="A3770" s="34">
        <v>25</v>
      </c>
      <c r="B3770" s="31">
        <v>25</v>
      </c>
      <c r="C3770" s="4" t="s">
        <v>6727</v>
      </c>
      <c r="D3770" s="4" t="s">
        <v>6721</v>
      </c>
      <c r="E3770" s="4" t="s">
        <v>6677</v>
      </c>
      <c r="F3770" s="4" t="s">
        <v>6410</v>
      </c>
      <c r="G3770" s="4" t="s">
        <v>6728</v>
      </c>
      <c r="H3770" s="4" t="s">
        <v>39</v>
      </c>
      <c r="I3770" s="24">
        <v>135.5</v>
      </c>
      <c r="J3770" s="24">
        <v>126.6</v>
      </c>
      <c r="O3770" s="24">
        <v>1.5</v>
      </c>
      <c r="P3770" s="24">
        <v>1</v>
      </c>
      <c r="Q3770" s="24">
        <v>5</v>
      </c>
      <c r="R3770" s="24">
        <v>1.4</v>
      </c>
      <c r="X3770" s="24">
        <f t="shared" si="141"/>
        <v>135.5</v>
      </c>
      <c r="Y3770" s="8">
        <f t="shared" si="142"/>
        <v>0</v>
      </c>
      <c r="Z3770" s="4"/>
    </row>
    <row r="3771" spans="1:26" x14ac:dyDescent="0.25">
      <c r="A3771" s="34">
        <v>71</v>
      </c>
      <c r="B3771" s="31">
        <v>71</v>
      </c>
      <c r="C3771" s="4" t="s">
        <v>6806</v>
      </c>
      <c r="D3771" s="4" t="s">
        <v>6802</v>
      </c>
      <c r="E3771" s="4" t="s">
        <v>6677</v>
      </c>
      <c r="F3771" s="4" t="s">
        <v>6410</v>
      </c>
      <c r="G3771" s="5" t="s">
        <v>6808</v>
      </c>
      <c r="H3771" s="4" t="s">
        <v>39</v>
      </c>
      <c r="I3771" s="24">
        <v>115.4</v>
      </c>
      <c r="J3771" s="24">
        <v>95.8</v>
      </c>
      <c r="K3771" s="24">
        <v>10.5</v>
      </c>
      <c r="P3771" s="24">
        <v>2</v>
      </c>
      <c r="Q3771" s="24">
        <v>6.1</v>
      </c>
      <c r="X3771" s="24">
        <f t="shared" si="141"/>
        <v>114.39999999999999</v>
      </c>
      <c r="Y3771" s="8">
        <f t="shared" si="142"/>
        <v>1.0000000000000142</v>
      </c>
      <c r="Z3771" s="4"/>
    </row>
    <row r="3772" spans="1:26" x14ac:dyDescent="0.25">
      <c r="A3772" s="34">
        <v>62</v>
      </c>
      <c r="B3772" s="31">
        <v>62</v>
      </c>
      <c r="C3772" s="4" t="s">
        <v>6790</v>
      </c>
      <c r="D3772" s="4" t="s">
        <v>6788</v>
      </c>
      <c r="E3772" s="4" t="s">
        <v>6677</v>
      </c>
      <c r="F3772" s="4" t="s">
        <v>6410</v>
      </c>
      <c r="G3772" s="4" t="s">
        <v>6791</v>
      </c>
      <c r="H3772" s="4" t="s">
        <v>283</v>
      </c>
      <c r="I3772" s="24">
        <v>193.7</v>
      </c>
      <c r="J3772" s="24">
        <v>133</v>
      </c>
      <c r="K3772" s="24">
        <v>5</v>
      </c>
      <c r="M3772" s="24">
        <v>0.5</v>
      </c>
      <c r="O3772" s="24">
        <v>1.4</v>
      </c>
      <c r="Q3772" s="24">
        <v>50.8</v>
      </c>
      <c r="T3772" s="24">
        <v>3</v>
      </c>
      <c r="X3772" s="24">
        <f t="shared" si="141"/>
        <v>193.7</v>
      </c>
      <c r="Y3772" s="8">
        <f t="shared" si="142"/>
        <v>0</v>
      </c>
      <c r="Z3772" s="4"/>
    </row>
    <row r="3773" spans="1:26" x14ac:dyDescent="0.25">
      <c r="A3773" s="34">
        <v>36</v>
      </c>
      <c r="B3773" s="31">
        <v>36</v>
      </c>
      <c r="C3773" s="4" t="s">
        <v>6748</v>
      </c>
      <c r="D3773" s="4" t="s">
        <v>6740</v>
      </c>
      <c r="E3773" s="4" t="s">
        <v>6677</v>
      </c>
      <c r="F3773" s="4" t="s">
        <v>6410</v>
      </c>
      <c r="G3773" s="4" t="s">
        <v>6749</v>
      </c>
      <c r="H3773" s="4" t="s">
        <v>429</v>
      </c>
      <c r="I3773" s="24">
        <v>105.5</v>
      </c>
      <c r="J3773" s="24">
        <v>101.8</v>
      </c>
      <c r="K3773" s="24">
        <v>2.8</v>
      </c>
      <c r="O3773" s="24">
        <v>0.9</v>
      </c>
      <c r="X3773" s="24">
        <f t="shared" si="141"/>
        <v>105.5</v>
      </c>
      <c r="Y3773" s="8">
        <f t="shared" si="142"/>
        <v>0</v>
      </c>
      <c r="Z3773" s="4"/>
    </row>
    <row r="3774" spans="1:26" x14ac:dyDescent="0.25">
      <c r="A3774" s="34">
        <v>37</v>
      </c>
      <c r="B3774" s="31">
        <v>37</v>
      </c>
      <c r="C3774" s="4" t="s">
        <v>6750</v>
      </c>
      <c r="D3774" s="4" t="s">
        <v>6740</v>
      </c>
      <c r="E3774" s="4" t="s">
        <v>6677</v>
      </c>
      <c r="F3774" s="4" t="s">
        <v>6410</v>
      </c>
      <c r="G3774" s="4" t="s">
        <v>6749</v>
      </c>
      <c r="H3774" s="4" t="s">
        <v>2086</v>
      </c>
      <c r="I3774" s="24">
        <v>101.7</v>
      </c>
      <c r="J3774" s="24">
        <v>88.9</v>
      </c>
      <c r="K3774" s="24">
        <v>9.8000000000000007</v>
      </c>
      <c r="O3774" s="24">
        <v>0.9</v>
      </c>
      <c r="P3774" s="24">
        <v>0.5</v>
      </c>
      <c r="R3774" s="24">
        <v>1.6</v>
      </c>
      <c r="X3774" s="24">
        <f t="shared" si="141"/>
        <v>101.7</v>
      </c>
      <c r="Y3774" s="8">
        <f t="shared" si="142"/>
        <v>0</v>
      </c>
      <c r="Z3774" s="4"/>
    </row>
    <row r="3775" spans="1:26" x14ac:dyDescent="0.25">
      <c r="A3775" s="34">
        <v>76</v>
      </c>
      <c r="B3775" s="31">
        <v>76</v>
      </c>
      <c r="C3775" s="4" t="s">
        <v>5668</v>
      </c>
      <c r="D3775" s="4" t="s">
        <v>6802</v>
      </c>
      <c r="E3775" s="4" t="s">
        <v>6677</v>
      </c>
      <c r="F3775" s="4" t="s">
        <v>6410</v>
      </c>
      <c r="G3775" s="5" t="s">
        <v>6817</v>
      </c>
      <c r="H3775" s="4" t="s">
        <v>374</v>
      </c>
      <c r="I3775" s="24">
        <v>358</v>
      </c>
      <c r="J3775" s="24">
        <v>130.30000000000001</v>
      </c>
      <c r="K3775" s="24">
        <v>1.2</v>
      </c>
      <c r="L3775" s="24">
        <v>14.7</v>
      </c>
      <c r="O3775" s="24">
        <v>2</v>
      </c>
      <c r="P3775" s="24">
        <v>208.2</v>
      </c>
      <c r="R3775" s="24">
        <v>1</v>
      </c>
      <c r="T3775" s="24">
        <v>0.6</v>
      </c>
      <c r="X3775" s="24">
        <f t="shared" si="141"/>
        <v>358</v>
      </c>
      <c r="Y3775" s="8">
        <f t="shared" si="142"/>
        <v>0</v>
      </c>
      <c r="Z3775" s="4"/>
    </row>
    <row r="3776" spans="1:26" x14ac:dyDescent="0.25">
      <c r="A3776" s="34">
        <v>18</v>
      </c>
      <c r="B3776" s="31">
        <v>18</v>
      </c>
      <c r="C3776" s="4" t="s">
        <v>6712</v>
      </c>
      <c r="D3776" s="4" t="s">
        <v>6705</v>
      </c>
      <c r="E3776" s="4" t="s">
        <v>6677</v>
      </c>
      <c r="F3776" s="4" t="s">
        <v>6410</v>
      </c>
      <c r="G3776" s="4" t="s">
        <v>6713</v>
      </c>
      <c r="H3776" s="4" t="s">
        <v>6714</v>
      </c>
      <c r="I3776" s="24">
        <v>176.6</v>
      </c>
      <c r="J3776" s="24">
        <v>171.5</v>
      </c>
      <c r="K3776" s="24">
        <v>2</v>
      </c>
      <c r="O3776" s="24">
        <v>1.6</v>
      </c>
      <c r="P3776" s="24">
        <v>1.5</v>
      </c>
      <c r="X3776" s="24">
        <f t="shared" si="141"/>
        <v>176.6</v>
      </c>
      <c r="Y3776" s="8">
        <f t="shared" si="142"/>
        <v>0</v>
      </c>
      <c r="Z3776" s="4"/>
    </row>
    <row r="3777" spans="1:26" x14ac:dyDescent="0.25">
      <c r="A3777" s="34">
        <v>80</v>
      </c>
      <c r="B3777" s="31">
        <v>80</v>
      </c>
      <c r="C3777" s="4" t="s">
        <v>6822</v>
      </c>
      <c r="D3777" s="4" t="s">
        <v>6705</v>
      </c>
      <c r="E3777" s="4" t="s">
        <v>6677</v>
      </c>
      <c r="F3777" s="4" t="s">
        <v>6410</v>
      </c>
      <c r="G3777" s="5" t="s">
        <v>45</v>
      </c>
      <c r="H3777" s="4"/>
      <c r="I3777" s="24">
        <v>180</v>
      </c>
      <c r="J3777" s="24">
        <v>165.5</v>
      </c>
      <c r="Q3777" s="24">
        <v>4.5</v>
      </c>
      <c r="T3777" s="24">
        <v>10</v>
      </c>
      <c r="X3777" s="24">
        <f t="shared" si="141"/>
        <v>180</v>
      </c>
      <c r="Y3777" s="8">
        <f t="shared" si="142"/>
        <v>0</v>
      </c>
      <c r="Z3777" s="4"/>
    </row>
    <row r="3778" spans="1:26" x14ac:dyDescent="0.25">
      <c r="A3778" s="34">
        <v>81</v>
      </c>
      <c r="B3778" s="31">
        <v>81</v>
      </c>
      <c r="C3778" s="4" t="s">
        <v>6823</v>
      </c>
      <c r="D3778" s="4" t="s">
        <v>6705</v>
      </c>
      <c r="E3778" s="4" t="s">
        <v>6677</v>
      </c>
      <c r="F3778" s="4" t="s">
        <v>6410</v>
      </c>
      <c r="G3778" s="5" t="s">
        <v>45</v>
      </c>
      <c r="H3778" s="4"/>
      <c r="I3778" s="24">
        <v>632.9</v>
      </c>
      <c r="J3778" s="24">
        <v>557.5</v>
      </c>
      <c r="K3778" s="24">
        <v>22.8</v>
      </c>
      <c r="L3778" s="24">
        <v>25</v>
      </c>
      <c r="O3778" s="24">
        <v>2</v>
      </c>
      <c r="Q3778" s="24">
        <v>10</v>
      </c>
      <c r="T3778" s="24">
        <v>15.6</v>
      </c>
      <c r="X3778" s="24">
        <f t="shared" si="141"/>
        <v>632.9</v>
      </c>
      <c r="Y3778" s="8">
        <f t="shared" si="142"/>
        <v>0</v>
      </c>
      <c r="Z3778" s="4"/>
    </row>
    <row r="3779" spans="1:26" x14ac:dyDescent="0.25">
      <c r="A3779" s="34">
        <v>28</v>
      </c>
      <c r="B3779" s="31">
        <v>28</v>
      </c>
      <c r="C3779" s="4" t="s">
        <v>6732</v>
      </c>
      <c r="D3779" s="4" t="s">
        <v>6721</v>
      </c>
      <c r="E3779" s="4" t="s">
        <v>6677</v>
      </c>
      <c r="F3779" s="4" t="s">
        <v>6410</v>
      </c>
      <c r="G3779" s="4" t="s">
        <v>6733</v>
      </c>
      <c r="H3779" s="4"/>
      <c r="I3779" s="24">
        <v>119.4</v>
      </c>
      <c r="J3779" s="24">
        <v>106.9</v>
      </c>
      <c r="K3779" s="24">
        <v>6.6</v>
      </c>
      <c r="O3779" s="24">
        <v>1.3</v>
      </c>
      <c r="P3779" s="24">
        <v>0.9</v>
      </c>
      <c r="R3779" s="24">
        <v>0.7</v>
      </c>
      <c r="T3779" s="24">
        <v>2.1</v>
      </c>
      <c r="U3779" s="24">
        <v>0.9</v>
      </c>
      <c r="X3779" s="24">
        <f t="shared" si="141"/>
        <v>119.4</v>
      </c>
      <c r="Y3779" s="8">
        <f t="shared" si="142"/>
        <v>0</v>
      </c>
      <c r="Z3779" s="4"/>
    </row>
    <row r="3780" spans="1:26" x14ac:dyDescent="0.25">
      <c r="A3780" s="34">
        <v>77</v>
      </c>
      <c r="B3780" s="31">
        <v>77</v>
      </c>
      <c r="C3780" s="4" t="s">
        <v>5668</v>
      </c>
      <c r="D3780" s="4" t="s">
        <v>6802</v>
      </c>
      <c r="E3780" s="4" t="s">
        <v>6677</v>
      </c>
      <c r="F3780" s="4" t="s">
        <v>6410</v>
      </c>
      <c r="G3780" s="5" t="s">
        <v>959</v>
      </c>
      <c r="H3780" s="4" t="s">
        <v>300</v>
      </c>
      <c r="X3780" s="24">
        <f t="shared" si="141"/>
        <v>0</v>
      </c>
      <c r="Y3780" s="8">
        <f t="shared" si="142"/>
        <v>0</v>
      </c>
      <c r="Z3780" s="4"/>
    </row>
    <row r="3781" spans="1:26" x14ac:dyDescent="0.25">
      <c r="A3781" s="34">
        <v>78</v>
      </c>
      <c r="B3781" s="31">
        <v>78</v>
      </c>
      <c r="C3781" s="4" t="s">
        <v>6818</v>
      </c>
      <c r="D3781" s="4" t="s">
        <v>6773</v>
      </c>
      <c r="E3781" s="4" t="s">
        <v>6677</v>
      </c>
      <c r="F3781" s="4" t="s">
        <v>6410</v>
      </c>
      <c r="G3781" s="5" t="s">
        <v>6819</v>
      </c>
      <c r="H3781" s="4" t="s">
        <v>6820</v>
      </c>
      <c r="I3781" s="24">
        <v>381.5</v>
      </c>
      <c r="J3781" s="24">
        <v>268.10000000000002</v>
      </c>
      <c r="K3781" s="24">
        <v>74.099999999999994</v>
      </c>
      <c r="L3781" s="24">
        <v>31.8</v>
      </c>
      <c r="N3781" s="24">
        <v>2.7</v>
      </c>
      <c r="O3781" s="24">
        <v>2.5</v>
      </c>
      <c r="P3781" s="24">
        <v>0.9</v>
      </c>
      <c r="R3781" s="24">
        <v>1.4</v>
      </c>
      <c r="X3781" s="24">
        <f t="shared" si="141"/>
        <v>381.5</v>
      </c>
      <c r="Y3781" s="8">
        <f t="shared" si="142"/>
        <v>0</v>
      </c>
      <c r="Z3781" s="4"/>
    </row>
    <row r="3782" spans="1:26" x14ac:dyDescent="0.25">
      <c r="A3782" s="34">
        <v>16</v>
      </c>
      <c r="B3782" s="31">
        <v>16</v>
      </c>
      <c r="C3782" s="4" t="s">
        <v>6708</v>
      </c>
      <c r="D3782" s="4" t="s">
        <v>6705</v>
      </c>
      <c r="E3782" s="4" t="s">
        <v>6677</v>
      </c>
      <c r="F3782" s="4" t="s">
        <v>6410</v>
      </c>
      <c r="G3782" s="4" t="s">
        <v>6709</v>
      </c>
      <c r="H3782" s="4"/>
      <c r="I3782" s="24">
        <v>171.6</v>
      </c>
      <c r="J3782" s="24">
        <v>116.6</v>
      </c>
      <c r="K3782" s="24">
        <v>25</v>
      </c>
      <c r="L3782" s="24">
        <v>5</v>
      </c>
      <c r="O3782" s="24">
        <v>2</v>
      </c>
      <c r="Q3782" s="24">
        <v>7</v>
      </c>
      <c r="R3782" s="24">
        <v>1</v>
      </c>
      <c r="T3782" s="24">
        <v>15</v>
      </c>
      <c r="X3782" s="24">
        <f t="shared" si="141"/>
        <v>171.6</v>
      </c>
      <c r="Y3782" s="8">
        <f t="shared" si="142"/>
        <v>0</v>
      </c>
      <c r="Z3782" s="11"/>
    </row>
    <row r="3783" spans="1:26" x14ac:dyDescent="0.25">
      <c r="A3783" s="34">
        <v>1</v>
      </c>
      <c r="B3783" s="31">
        <v>1</v>
      </c>
      <c r="C3783" s="4" t="s">
        <v>6675</v>
      </c>
      <c r="D3783" s="4" t="s">
        <v>6676</v>
      </c>
      <c r="E3783" s="4" t="s">
        <v>6677</v>
      </c>
      <c r="F3783" s="4" t="s">
        <v>6410</v>
      </c>
      <c r="G3783" s="4" t="s">
        <v>6678</v>
      </c>
      <c r="H3783" s="4" t="s">
        <v>6679</v>
      </c>
      <c r="I3783" s="24">
        <v>406.7</v>
      </c>
      <c r="J3783" s="24">
        <v>309</v>
      </c>
      <c r="K3783" s="24">
        <v>20</v>
      </c>
      <c r="L3783" s="24">
        <v>15</v>
      </c>
      <c r="M3783" s="24">
        <v>2.5</v>
      </c>
      <c r="O3783" s="24">
        <v>2</v>
      </c>
      <c r="P3783" s="24">
        <v>1</v>
      </c>
      <c r="Q3783" s="24">
        <v>1.5</v>
      </c>
      <c r="R3783" s="24">
        <v>4.2</v>
      </c>
      <c r="T3783" s="24">
        <v>48.5</v>
      </c>
      <c r="U3783" s="24">
        <v>3</v>
      </c>
      <c r="X3783" s="24">
        <f t="shared" si="141"/>
        <v>406.7</v>
      </c>
      <c r="Y3783" s="8">
        <f t="shared" si="142"/>
        <v>0</v>
      </c>
      <c r="Z3783" s="4"/>
    </row>
    <row r="3784" spans="1:26" x14ac:dyDescent="0.25">
      <c r="A3784" s="34">
        <v>23</v>
      </c>
      <c r="B3784" s="31">
        <v>23</v>
      </c>
      <c r="C3784" s="4" t="s">
        <v>6724</v>
      </c>
      <c r="D3784" s="4" t="s">
        <v>6721</v>
      </c>
      <c r="E3784" s="4" t="s">
        <v>6677</v>
      </c>
      <c r="F3784" s="4" t="s">
        <v>6410</v>
      </c>
      <c r="G3784" s="4" t="s">
        <v>6725</v>
      </c>
      <c r="H3784" s="4" t="s">
        <v>300</v>
      </c>
      <c r="I3784" s="24">
        <v>224.7</v>
      </c>
      <c r="J3784" s="24">
        <v>185</v>
      </c>
      <c r="O3784" s="24">
        <v>3.5</v>
      </c>
      <c r="Q3784" s="24">
        <v>16.2</v>
      </c>
      <c r="R3784" s="24">
        <v>2</v>
      </c>
      <c r="T3784" s="24">
        <v>18</v>
      </c>
      <c r="X3784" s="24">
        <f t="shared" si="141"/>
        <v>224.7</v>
      </c>
      <c r="Y3784" s="8">
        <f t="shared" si="142"/>
        <v>0</v>
      </c>
      <c r="Z3784" s="4"/>
    </row>
    <row r="3785" spans="1:26" x14ac:dyDescent="0.25">
      <c r="A3785" s="34">
        <v>41</v>
      </c>
      <c r="B3785" s="31">
        <v>41</v>
      </c>
      <c r="C3785" s="4" t="s">
        <v>6757</v>
      </c>
      <c r="D3785" s="4" t="s">
        <v>6740</v>
      </c>
      <c r="E3785" s="4" t="s">
        <v>6677</v>
      </c>
      <c r="F3785" s="4" t="s">
        <v>6410</v>
      </c>
      <c r="G3785" s="4" t="s">
        <v>6758</v>
      </c>
      <c r="H3785" s="4" t="s">
        <v>494</v>
      </c>
      <c r="I3785" s="24">
        <v>106.8</v>
      </c>
      <c r="J3785" s="24">
        <v>96.7</v>
      </c>
      <c r="K3785" s="24">
        <v>9.5</v>
      </c>
      <c r="O3785" s="24">
        <v>0.6</v>
      </c>
      <c r="X3785" s="24">
        <f t="shared" si="141"/>
        <v>106.8</v>
      </c>
      <c r="Y3785" s="8">
        <f t="shared" si="142"/>
        <v>0</v>
      </c>
      <c r="Z3785" s="4"/>
    </row>
    <row r="3786" spans="1:26" x14ac:dyDescent="0.25">
      <c r="A3786" s="34">
        <v>66</v>
      </c>
      <c r="B3786" s="31">
        <v>66</v>
      </c>
      <c r="C3786" s="4" t="s">
        <v>6798</v>
      </c>
      <c r="D3786" s="4" t="s">
        <v>6793</v>
      </c>
      <c r="E3786" s="4" t="s">
        <v>6677</v>
      </c>
      <c r="F3786" s="4" t="s">
        <v>6410</v>
      </c>
      <c r="G3786" s="4" t="s">
        <v>1224</v>
      </c>
      <c r="H3786" s="4"/>
      <c r="I3786" s="24">
        <v>183.9</v>
      </c>
      <c r="J3786" s="24">
        <v>105.1</v>
      </c>
      <c r="K3786" s="24">
        <v>8.1</v>
      </c>
      <c r="L3786" s="24">
        <v>3.2</v>
      </c>
      <c r="M3786" s="24">
        <v>0.3</v>
      </c>
      <c r="O3786" s="24">
        <v>2</v>
      </c>
      <c r="P3786" s="24">
        <v>53</v>
      </c>
      <c r="T3786" s="24">
        <v>10.4</v>
      </c>
      <c r="U3786" s="24">
        <v>1.8</v>
      </c>
      <c r="X3786" s="24">
        <f t="shared" si="141"/>
        <v>183.9</v>
      </c>
      <c r="Y3786" s="8">
        <f t="shared" si="142"/>
        <v>0</v>
      </c>
      <c r="Z3786" s="4"/>
    </row>
    <row r="3787" spans="1:26" x14ac:dyDescent="0.25">
      <c r="A3787" s="34">
        <v>31</v>
      </c>
      <c r="B3787" s="31">
        <v>31</v>
      </c>
      <c r="C3787" s="4" t="s">
        <v>6737</v>
      </c>
      <c r="D3787" s="4" t="s">
        <v>6676</v>
      </c>
      <c r="E3787" s="4" t="s">
        <v>6677</v>
      </c>
      <c r="F3787" s="4" t="s">
        <v>6410</v>
      </c>
      <c r="G3787" s="4" t="s">
        <v>6738</v>
      </c>
      <c r="H3787" s="4" t="s">
        <v>441</v>
      </c>
      <c r="I3787" s="24">
        <v>184</v>
      </c>
      <c r="J3787" s="24">
        <v>158.19999999999999</v>
      </c>
      <c r="K3787" s="24">
        <v>14.5</v>
      </c>
      <c r="O3787" s="24">
        <v>3.4</v>
      </c>
      <c r="P3787" s="24">
        <v>0.8</v>
      </c>
      <c r="R3787" s="24">
        <v>6</v>
      </c>
      <c r="U3787" s="24">
        <v>1.1000000000000001</v>
      </c>
      <c r="X3787" s="24">
        <f t="shared" si="141"/>
        <v>184</v>
      </c>
      <c r="Y3787" s="8">
        <f t="shared" si="142"/>
        <v>0</v>
      </c>
      <c r="Z3787" s="4"/>
    </row>
    <row r="3788" spans="1:26" x14ac:dyDescent="0.25">
      <c r="A3788" s="34">
        <v>82</v>
      </c>
      <c r="B3788" s="31">
        <v>82</v>
      </c>
      <c r="C3788" s="4" t="s">
        <v>6824</v>
      </c>
      <c r="D3788" s="4" t="s">
        <v>6676</v>
      </c>
      <c r="E3788" s="4" t="s">
        <v>6677</v>
      </c>
      <c r="F3788" s="4" t="s">
        <v>6410</v>
      </c>
      <c r="G3788" s="5" t="s">
        <v>6825</v>
      </c>
      <c r="H3788" s="4" t="s">
        <v>283</v>
      </c>
      <c r="I3788" s="24">
        <v>173.3</v>
      </c>
      <c r="J3788" s="24">
        <v>123.6</v>
      </c>
      <c r="K3788" s="24">
        <v>22.8</v>
      </c>
      <c r="N3788" s="24">
        <v>6.1</v>
      </c>
      <c r="O3788" s="24">
        <v>2.7</v>
      </c>
      <c r="Q3788" s="24">
        <v>14.6</v>
      </c>
      <c r="R3788" s="24">
        <v>3.5</v>
      </c>
      <c r="X3788" s="24">
        <f t="shared" si="141"/>
        <v>173.29999999999998</v>
      </c>
      <c r="Y3788" s="8">
        <f t="shared" si="142"/>
        <v>0</v>
      </c>
      <c r="Z3788" s="4"/>
    </row>
    <row r="3789" spans="1:26" ht="45" x14ac:dyDescent="0.25">
      <c r="A3789" s="34">
        <v>3</v>
      </c>
      <c r="B3789" s="31">
        <v>3</v>
      </c>
      <c r="C3789" s="4" t="s">
        <v>6682</v>
      </c>
      <c r="D3789" s="4" t="s">
        <v>6676</v>
      </c>
      <c r="E3789" s="4" t="s">
        <v>6677</v>
      </c>
      <c r="F3789" s="4" t="s">
        <v>6410</v>
      </c>
      <c r="G3789" s="5" t="s">
        <v>6683</v>
      </c>
      <c r="H3789" s="5" t="s">
        <v>6684</v>
      </c>
      <c r="I3789" s="24">
        <v>331.3</v>
      </c>
      <c r="J3789" s="24">
        <v>260</v>
      </c>
      <c r="K3789" s="24">
        <v>20.3</v>
      </c>
      <c r="M3789" s="24">
        <v>2.7</v>
      </c>
      <c r="O3789" s="24">
        <v>14</v>
      </c>
      <c r="P3789" s="24">
        <v>2.6</v>
      </c>
      <c r="Q3789" s="24">
        <v>15.5</v>
      </c>
      <c r="R3789" s="24">
        <v>4.8</v>
      </c>
      <c r="T3789" s="24">
        <v>8.6999999999999993</v>
      </c>
      <c r="U3789" s="24">
        <v>2.7</v>
      </c>
      <c r="X3789" s="24">
        <f t="shared" si="141"/>
        <v>331.3</v>
      </c>
      <c r="Y3789" s="8">
        <f t="shared" si="142"/>
        <v>0</v>
      </c>
      <c r="Z3789" s="4"/>
    </row>
    <row r="3790" spans="1:26" x14ac:dyDescent="0.25">
      <c r="A3790" s="34">
        <v>45</v>
      </c>
      <c r="B3790" s="31">
        <v>45</v>
      </c>
      <c r="C3790" s="4" t="s">
        <v>6766</v>
      </c>
      <c r="D3790" s="4" t="s">
        <v>6760</v>
      </c>
      <c r="E3790" s="4" t="s">
        <v>6677</v>
      </c>
      <c r="F3790" s="4" t="s">
        <v>6410</v>
      </c>
      <c r="G3790" s="4" t="s">
        <v>6767</v>
      </c>
      <c r="H3790" s="4" t="s">
        <v>230</v>
      </c>
      <c r="I3790" s="24">
        <v>341.9</v>
      </c>
      <c r="J3790" s="24">
        <v>309.7</v>
      </c>
      <c r="K3790" s="24">
        <v>5.3</v>
      </c>
      <c r="L3790" s="24">
        <v>0.7</v>
      </c>
      <c r="M3790" s="24">
        <v>11</v>
      </c>
      <c r="O3790" s="24">
        <v>0.9</v>
      </c>
      <c r="R3790" s="24">
        <v>1.5</v>
      </c>
      <c r="U3790" s="24">
        <v>12.8</v>
      </c>
      <c r="X3790" s="24">
        <f t="shared" si="141"/>
        <v>341.9</v>
      </c>
      <c r="Y3790" s="8">
        <f t="shared" si="142"/>
        <v>0</v>
      </c>
      <c r="Z3790" s="4"/>
    </row>
    <row r="3791" spans="1:26" x14ac:dyDescent="0.25">
      <c r="A3791" s="34">
        <v>68</v>
      </c>
      <c r="B3791" s="31">
        <v>68</v>
      </c>
      <c r="C3791" s="4" t="s">
        <v>6801</v>
      </c>
      <c r="D3791" s="4" t="s">
        <v>6802</v>
      </c>
      <c r="E3791" s="4" t="s">
        <v>6677</v>
      </c>
      <c r="F3791" s="4" t="s">
        <v>6410</v>
      </c>
      <c r="G3791" s="5" t="s">
        <v>6803</v>
      </c>
      <c r="H3791" s="4" t="s">
        <v>1446</v>
      </c>
      <c r="I3791" s="24">
        <v>144.6</v>
      </c>
      <c r="J3791" s="24">
        <v>72.5</v>
      </c>
      <c r="K3791" s="24">
        <v>6.5</v>
      </c>
      <c r="O3791" s="24">
        <v>2.7</v>
      </c>
      <c r="P3791" s="24">
        <v>54.9</v>
      </c>
      <c r="Q3791" s="24">
        <v>5</v>
      </c>
      <c r="R3791" s="24">
        <v>3</v>
      </c>
      <c r="X3791" s="24">
        <f t="shared" si="141"/>
        <v>144.6</v>
      </c>
      <c r="Y3791" s="8">
        <f t="shared" si="142"/>
        <v>0</v>
      </c>
      <c r="Z3791" s="4"/>
    </row>
    <row r="3792" spans="1:26" ht="75" x14ac:dyDescent="0.25">
      <c r="A3792" s="34">
        <v>89</v>
      </c>
      <c r="B3792" s="31">
        <v>89</v>
      </c>
      <c r="C3792" s="4" t="s">
        <v>5860</v>
      </c>
      <c r="D3792" s="4" t="s">
        <v>6702</v>
      </c>
      <c r="E3792" s="4" t="s">
        <v>6677</v>
      </c>
      <c r="F3792" s="4" t="s">
        <v>6410</v>
      </c>
      <c r="G3792" s="5" t="s">
        <v>6837</v>
      </c>
      <c r="H3792" s="4"/>
      <c r="I3792" s="24">
        <v>174</v>
      </c>
      <c r="J3792" s="24">
        <v>4</v>
      </c>
      <c r="K3792" s="24">
        <v>2.5</v>
      </c>
      <c r="O3792" s="24">
        <v>0.6</v>
      </c>
      <c r="P3792" s="24">
        <v>166.9</v>
      </c>
      <c r="X3792" s="24">
        <f t="shared" si="141"/>
        <v>174</v>
      </c>
      <c r="Y3792" s="8">
        <f t="shared" si="142"/>
        <v>0</v>
      </c>
      <c r="Z3792" s="4"/>
    </row>
    <row r="3793" spans="1:26" ht="30" x14ac:dyDescent="0.25">
      <c r="A3793" s="34">
        <v>91</v>
      </c>
      <c r="B3793" s="31">
        <v>91</v>
      </c>
      <c r="C3793" s="4" t="s">
        <v>6702</v>
      </c>
      <c r="D3793" s="4" t="s">
        <v>6702</v>
      </c>
      <c r="E3793" s="4" t="s">
        <v>6677</v>
      </c>
      <c r="F3793" s="4" t="s">
        <v>6410</v>
      </c>
      <c r="G3793" s="5" t="s">
        <v>6840</v>
      </c>
      <c r="H3793" s="4"/>
      <c r="I3793" s="24">
        <v>536.20000000000005</v>
      </c>
      <c r="J3793" s="24">
        <v>129</v>
      </c>
      <c r="K3793" s="24">
        <v>48.1</v>
      </c>
      <c r="Q3793" s="24">
        <v>359.1</v>
      </c>
      <c r="X3793" s="24">
        <f t="shared" si="141"/>
        <v>536.20000000000005</v>
      </c>
      <c r="Y3793" s="8">
        <f t="shared" si="142"/>
        <v>0</v>
      </c>
      <c r="Z3793" s="4"/>
    </row>
    <row r="3794" spans="1:26" x14ac:dyDescent="0.25">
      <c r="A3794" s="34">
        <v>48</v>
      </c>
      <c r="B3794" s="31">
        <v>48</v>
      </c>
      <c r="C3794" s="4" t="s">
        <v>6772</v>
      </c>
      <c r="D3794" s="4" t="s">
        <v>6773</v>
      </c>
      <c r="E3794" s="4" t="s">
        <v>6677</v>
      </c>
      <c r="F3794" s="4" t="s">
        <v>6410</v>
      </c>
      <c r="G3794" s="4" t="s">
        <v>6774</v>
      </c>
      <c r="H3794" s="4" t="s">
        <v>623</v>
      </c>
      <c r="I3794" s="24">
        <v>124</v>
      </c>
      <c r="J3794" s="24">
        <v>86</v>
      </c>
      <c r="M3794" s="24">
        <v>1</v>
      </c>
      <c r="O3794" s="24">
        <v>2.6</v>
      </c>
      <c r="Q3794" s="24">
        <v>8</v>
      </c>
      <c r="R3794" s="24">
        <v>4.0999999999999996</v>
      </c>
      <c r="T3794" s="24">
        <v>22.3</v>
      </c>
      <c r="X3794" s="24">
        <f t="shared" si="141"/>
        <v>123.99999999999999</v>
      </c>
      <c r="Y3794" s="8">
        <f t="shared" si="142"/>
        <v>0</v>
      </c>
      <c r="Z3794" s="4"/>
    </row>
    <row r="3795" spans="1:26" x14ac:dyDescent="0.25">
      <c r="A3795" s="34">
        <v>61</v>
      </c>
      <c r="B3795" s="31">
        <v>61</v>
      </c>
      <c r="C3795" s="4" t="s">
        <v>6787</v>
      </c>
      <c r="D3795" s="4" t="s">
        <v>6788</v>
      </c>
      <c r="E3795" s="4" t="s">
        <v>6677</v>
      </c>
      <c r="F3795" s="4" t="s">
        <v>6410</v>
      </c>
      <c r="G3795" s="4" t="s">
        <v>6789</v>
      </c>
      <c r="H3795" s="4"/>
      <c r="I3795" s="24">
        <v>376.8</v>
      </c>
      <c r="J3795" s="24">
        <v>78.400000000000006</v>
      </c>
      <c r="K3795" s="24">
        <v>36.1</v>
      </c>
      <c r="N3795" s="24">
        <v>0.5</v>
      </c>
      <c r="O3795" s="24">
        <v>3.3</v>
      </c>
      <c r="P3795" s="24">
        <v>2.5</v>
      </c>
      <c r="Q3795" s="24">
        <v>14.3</v>
      </c>
      <c r="T3795" s="24">
        <v>241</v>
      </c>
      <c r="U3795" s="24">
        <v>0.7</v>
      </c>
      <c r="X3795" s="24">
        <f t="shared" si="141"/>
        <v>376.8</v>
      </c>
      <c r="Y3795" s="8">
        <f t="shared" si="142"/>
        <v>0</v>
      </c>
      <c r="Z3795" s="4"/>
    </row>
    <row r="3796" spans="1:26" x14ac:dyDescent="0.25">
      <c r="A3796" s="34">
        <v>35</v>
      </c>
      <c r="B3796" s="31">
        <v>35</v>
      </c>
      <c r="C3796" s="4" t="s">
        <v>6746</v>
      </c>
      <c r="D3796" s="4" t="s">
        <v>6740</v>
      </c>
      <c r="E3796" s="4" t="s">
        <v>6677</v>
      </c>
      <c r="F3796" s="4" t="s">
        <v>6410</v>
      </c>
      <c r="G3796" s="4" t="s">
        <v>6747</v>
      </c>
      <c r="H3796" s="4"/>
      <c r="I3796" s="24">
        <v>116</v>
      </c>
      <c r="J3796" s="24">
        <v>98.2</v>
      </c>
      <c r="K3796" s="24">
        <v>13.3</v>
      </c>
      <c r="O3796" s="24">
        <v>1.9</v>
      </c>
      <c r="R3796" s="24">
        <v>2.6</v>
      </c>
      <c r="X3796" s="24">
        <f t="shared" si="141"/>
        <v>116</v>
      </c>
      <c r="Y3796" s="8">
        <f t="shared" si="142"/>
        <v>0</v>
      </c>
      <c r="Z3796" s="4"/>
    </row>
    <row r="3797" spans="1:26" x14ac:dyDescent="0.25">
      <c r="A3797" s="34">
        <v>83</v>
      </c>
      <c r="B3797" s="31">
        <v>83</v>
      </c>
      <c r="C3797" s="4" t="s">
        <v>6826</v>
      </c>
      <c r="D3797" s="4" t="s">
        <v>6676</v>
      </c>
      <c r="E3797" s="4" t="s">
        <v>6677</v>
      </c>
      <c r="F3797" s="4" t="s">
        <v>6410</v>
      </c>
      <c r="G3797" s="5" t="s">
        <v>6827</v>
      </c>
      <c r="H3797" s="4" t="s">
        <v>1567</v>
      </c>
      <c r="I3797" s="24">
        <v>508.5</v>
      </c>
      <c r="J3797" s="24">
        <v>408</v>
      </c>
      <c r="K3797" s="24">
        <v>4.5</v>
      </c>
      <c r="O3797" s="24">
        <v>4</v>
      </c>
      <c r="P3797" s="24">
        <v>91.3</v>
      </c>
      <c r="U3797" s="24">
        <v>0.7</v>
      </c>
      <c r="X3797" s="24">
        <f t="shared" si="141"/>
        <v>508.5</v>
      </c>
      <c r="Y3797" s="8">
        <f t="shared" si="142"/>
        <v>0</v>
      </c>
      <c r="Z3797" s="4"/>
    </row>
    <row r="3798" spans="1:26" x14ac:dyDescent="0.25">
      <c r="A3798" s="34">
        <v>51</v>
      </c>
      <c r="B3798" s="31">
        <v>52</v>
      </c>
      <c r="C3798" s="4" t="s">
        <v>6946</v>
      </c>
      <c r="D3798" s="4" t="s">
        <v>6935</v>
      </c>
      <c r="E3798" s="4" t="s">
        <v>6850</v>
      </c>
      <c r="F3798" s="4" t="s">
        <v>6410</v>
      </c>
      <c r="G3798" s="4" t="s">
        <v>6947</v>
      </c>
      <c r="H3798" s="4"/>
      <c r="I3798" s="24">
        <v>224.9</v>
      </c>
      <c r="J3798" s="24">
        <v>201.9</v>
      </c>
      <c r="M3798" s="24">
        <v>2.2000000000000002</v>
      </c>
      <c r="O3798" s="24">
        <v>4</v>
      </c>
      <c r="P3798" s="24">
        <v>14.3</v>
      </c>
      <c r="R3798" s="24">
        <v>2.5</v>
      </c>
      <c r="X3798" s="24">
        <f t="shared" si="141"/>
        <v>224.9</v>
      </c>
      <c r="Y3798" s="8">
        <f t="shared" si="142"/>
        <v>0</v>
      </c>
      <c r="Z3798" s="4"/>
    </row>
    <row r="3799" spans="1:26" x14ac:dyDescent="0.25">
      <c r="A3799" s="34">
        <v>14</v>
      </c>
      <c r="B3799" s="31">
        <v>14</v>
      </c>
      <c r="C3799" s="4" t="s">
        <v>6878</v>
      </c>
      <c r="D3799" s="4" t="s">
        <v>6879</v>
      </c>
      <c r="E3799" s="4" t="s">
        <v>6850</v>
      </c>
      <c r="F3799" s="4" t="s">
        <v>6410</v>
      </c>
      <c r="G3799" s="4" t="s">
        <v>6880</v>
      </c>
      <c r="H3799" s="4" t="s">
        <v>154</v>
      </c>
      <c r="I3799" s="24">
        <v>529.4</v>
      </c>
      <c r="J3799" s="24">
        <v>471.3</v>
      </c>
      <c r="K3799" s="24">
        <v>36.799999999999997</v>
      </c>
      <c r="L3799" s="24">
        <v>5.8</v>
      </c>
      <c r="M3799" s="24">
        <v>8.6</v>
      </c>
      <c r="N3799" s="24">
        <v>0.4</v>
      </c>
      <c r="O3799" s="24">
        <v>3.2</v>
      </c>
      <c r="Q3799" s="24">
        <v>2.2000000000000002</v>
      </c>
      <c r="R3799" s="24">
        <v>0.5</v>
      </c>
      <c r="U3799" s="24">
        <v>0.6</v>
      </c>
      <c r="X3799" s="24">
        <f t="shared" si="141"/>
        <v>529.40000000000009</v>
      </c>
      <c r="Y3799" s="8">
        <f t="shared" si="142"/>
        <v>0</v>
      </c>
      <c r="Z3799" s="4"/>
    </row>
    <row r="3800" spans="1:26" x14ac:dyDescent="0.25">
      <c r="A3800" s="34">
        <v>30</v>
      </c>
      <c r="B3800" s="31">
        <v>31</v>
      </c>
      <c r="C3800" s="4" t="s">
        <v>6913</v>
      </c>
      <c r="D3800" s="4" t="s">
        <v>6902</v>
      </c>
      <c r="E3800" s="4" t="s">
        <v>6850</v>
      </c>
      <c r="F3800" s="4" t="s">
        <v>6410</v>
      </c>
      <c r="G3800" s="4" t="s">
        <v>6914</v>
      </c>
      <c r="H3800" s="4" t="s">
        <v>5610</v>
      </c>
      <c r="I3800" s="24">
        <v>183.1</v>
      </c>
      <c r="J3800" s="24">
        <v>118.4</v>
      </c>
      <c r="K3800" s="24">
        <v>11</v>
      </c>
      <c r="O3800" s="24">
        <v>3</v>
      </c>
      <c r="R3800" s="24">
        <v>3</v>
      </c>
      <c r="T3800" s="24">
        <v>47.7</v>
      </c>
      <c r="X3800" s="24">
        <f t="shared" si="141"/>
        <v>183.10000000000002</v>
      </c>
      <c r="Y3800" s="8">
        <f t="shared" si="142"/>
        <v>0</v>
      </c>
      <c r="Z3800" s="4"/>
    </row>
    <row r="3801" spans="1:26" x14ac:dyDescent="0.25">
      <c r="A3801" s="34">
        <v>41</v>
      </c>
      <c r="B3801" s="31">
        <v>42</v>
      </c>
      <c r="C3801" s="4" t="s">
        <v>401</v>
      </c>
      <c r="D3801" s="4" t="s">
        <v>1249</v>
      </c>
      <c r="E3801" s="4" t="s">
        <v>6850</v>
      </c>
      <c r="F3801" s="4" t="s">
        <v>6410</v>
      </c>
      <c r="G3801" s="5" t="s">
        <v>6933</v>
      </c>
      <c r="H3801" s="4" t="s">
        <v>734</v>
      </c>
      <c r="I3801" s="24">
        <v>193.8</v>
      </c>
      <c r="J3801" s="24">
        <v>170.4</v>
      </c>
      <c r="K3801" s="24">
        <v>15.2</v>
      </c>
      <c r="O3801" s="24">
        <v>5.9</v>
      </c>
      <c r="R3801" s="24">
        <v>2.2999999999999998</v>
      </c>
      <c r="X3801" s="24">
        <f t="shared" si="141"/>
        <v>193.8</v>
      </c>
      <c r="Y3801" s="8">
        <f t="shared" si="142"/>
        <v>0</v>
      </c>
      <c r="Z3801" s="4"/>
    </row>
    <row r="3802" spans="1:26" x14ac:dyDescent="0.25">
      <c r="A3802" s="34">
        <v>37</v>
      </c>
      <c r="B3802" s="31">
        <v>38</v>
      </c>
      <c r="C3802" s="4" t="s">
        <v>1249</v>
      </c>
      <c r="D3802" s="4" t="s">
        <v>1249</v>
      </c>
      <c r="E3802" s="4" t="s">
        <v>6850</v>
      </c>
      <c r="F3802" s="4" t="s">
        <v>6410</v>
      </c>
      <c r="G3802" s="4" t="s">
        <v>6924</v>
      </c>
      <c r="H3802" s="4" t="s">
        <v>774</v>
      </c>
      <c r="I3802" s="24">
        <v>114.9</v>
      </c>
      <c r="J3802" s="24">
        <v>102.1</v>
      </c>
      <c r="K3802" s="24">
        <v>7.7</v>
      </c>
      <c r="O3802" s="24">
        <v>0.3</v>
      </c>
      <c r="Q3802" s="24">
        <v>4.8</v>
      </c>
      <c r="X3802" s="24">
        <f t="shared" si="141"/>
        <v>114.89999999999999</v>
      </c>
      <c r="Y3802" s="8">
        <f t="shared" si="142"/>
        <v>0</v>
      </c>
      <c r="Z3802" s="4"/>
    </row>
    <row r="3803" spans="1:26" x14ac:dyDescent="0.25">
      <c r="A3803" s="34">
        <v>60</v>
      </c>
      <c r="B3803" s="31">
        <v>61</v>
      </c>
      <c r="C3803" s="4" t="s">
        <v>1176</v>
      </c>
      <c r="D3803" s="4" t="s">
        <v>6879</v>
      </c>
      <c r="E3803" s="4" t="s">
        <v>6850</v>
      </c>
      <c r="F3803" s="4" t="s">
        <v>6410</v>
      </c>
      <c r="G3803" s="4" t="s">
        <v>6965</v>
      </c>
      <c r="H3803" s="4" t="s">
        <v>39</v>
      </c>
      <c r="I3803" s="24">
        <v>99.61</v>
      </c>
      <c r="X3803" s="24">
        <f t="shared" si="141"/>
        <v>0</v>
      </c>
      <c r="Y3803" s="8">
        <f t="shared" si="142"/>
        <v>99.61</v>
      </c>
      <c r="Z3803" s="4"/>
    </row>
    <row r="3804" spans="1:26" x14ac:dyDescent="0.25">
      <c r="A3804" s="34">
        <v>39</v>
      </c>
      <c r="B3804" s="31">
        <v>40</v>
      </c>
      <c r="C3804" s="4" t="s">
        <v>6928</v>
      </c>
      <c r="D3804" s="4" t="s">
        <v>1249</v>
      </c>
      <c r="E3804" s="4" t="s">
        <v>6850</v>
      </c>
      <c r="F3804" s="4" t="s">
        <v>6410</v>
      </c>
      <c r="G3804" s="4" t="s">
        <v>5269</v>
      </c>
      <c r="H3804" s="4" t="s">
        <v>6929</v>
      </c>
      <c r="I3804" s="24">
        <v>208.2</v>
      </c>
      <c r="J3804" s="24">
        <v>188.8</v>
      </c>
      <c r="K3804" s="24">
        <v>7.8</v>
      </c>
      <c r="O3804" s="24">
        <v>4</v>
      </c>
      <c r="P3804" s="24">
        <v>5.9</v>
      </c>
      <c r="Q3804" s="24">
        <v>1.7</v>
      </c>
      <c r="X3804" s="24">
        <f t="shared" si="141"/>
        <v>208.20000000000002</v>
      </c>
      <c r="Y3804" s="8">
        <f t="shared" si="142"/>
        <v>0</v>
      </c>
      <c r="Z3804" s="4"/>
    </row>
    <row r="3805" spans="1:26" x14ac:dyDescent="0.25">
      <c r="A3805" s="34">
        <v>46</v>
      </c>
      <c r="B3805" s="31">
        <v>47</v>
      </c>
      <c r="C3805" s="4" t="s">
        <v>6940</v>
      </c>
      <c r="D3805" s="4" t="s">
        <v>6935</v>
      </c>
      <c r="E3805" s="4" t="s">
        <v>6850</v>
      </c>
      <c r="F3805" s="4" t="s">
        <v>6410</v>
      </c>
      <c r="G3805" s="4" t="s">
        <v>6941</v>
      </c>
      <c r="H3805" s="4" t="s">
        <v>2731</v>
      </c>
      <c r="I3805" s="24">
        <v>181.5</v>
      </c>
      <c r="J3805" s="24">
        <v>172.8</v>
      </c>
      <c r="K3805" s="24">
        <v>4.0999999999999996</v>
      </c>
      <c r="M3805" s="24">
        <v>0.8</v>
      </c>
      <c r="O3805" s="24">
        <v>1</v>
      </c>
      <c r="R3805" s="24">
        <v>2.8</v>
      </c>
      <c r="X3805" s="24">
        <f t="shared" si="141"/>
        <v>181.50000000000003</v>
      </c>
      <c r="Y3805" s="8">
        <f t="shared" si="142"/>
        <v>0</v>
      </c>
      <c r="Z3805" s="4"/>
    </row>
    <row r="3806" spans="1:26" x14ac:dyDescent="0.25">
      <c r="A3806" s="34">
        <v>3</v>
      </c>
      <c r="B3806" s="31">
        <v>3</v>
      </c>
      <c r="C3806" s="4" t="s">
        <v>6852</v>
      </c>
      <c r="D3806" s="4" t="s">
        <v>6849</v>
      </c>
      <c r="E3806" s="4" t="s">
        <v>6850</v>
      </c>
      <c r="F3806" s="4" t="s">
        <v>6410</v>
      </c>
      <c r="G3806" s="4" t="s">
        <v>6853</v>
      </c>
      <c r="H3806" s="5" t="s">
        <v>6854</v>
      </c>
      <c r="I3806" s="24">
        <v>606.5</v>
      </c>
      <c r="J3806" s="24">
        <v>423.5</v>
      </c>
      <c r="K3806" s="24">
        <v>148</v>
      </c>
      <c r="O3806" s="24">
        <v>10</v>
      </c>
      <c r="R3806" s="24">
        <v>4</v>
      </c>
      <c r="T3806" s="24">
        <v>21</v>
      </c>
      <c r="X3806" s="24">
        <f t="shared" si="141"/>
        <v>606.5</v>
      </c>
      <c r="Y3806" s="8">
        <f t="shared" si="142"/>
        <v>0</v>
      </c>
      <c r="Z3806" s="4"/>
    </row>
    <row r="3807" spans="1:26" x14ac:dyDescent="0.25">
      <c r="A3807" s="34">
        <v>56</v>
      </c>
      <c r="B3807" s="31">
        <v>57</v>
      </c>
      <c r="C3807" s="4" t="s">
        <v>6955</v>
      </c>
      <c r="D3807" s="4" t="s">
        <v>1179</v>
      </c>
      <c r="E3807" s="4" t="s">
        <v>6850</v>
      </c>
      <c r="F3807" s="4" t="s">
        <v>6410</v>
      </c>
      <c r="G3807" s="5" t="s">
        <v>6956</v>
      </c>
      <c r="H3807" s="4" t="s">
        <v>176</v>
      </c>
      <c r="I3807" s="24">
        <v>292.3</v>
      </c>
      <c r="J3807" s="24">
        <v>210</v>
      </c>
      <c r="K3807" s="24">
        <v>10.199999999999999</v>
      </c>
      <c r="L3807" s="24">
        <v>15.4</v>
      </c>
      <c r="O3807" s="24">
        <v>1.7</v>
      </c>
      <c r="Q3807" s="24">
        <v>10.9</v>
      </c>
      <c r="R3807" s="24">
        <v>0.1</v>
      </c>
      <c r="T3807" s="24">
        <v>43.8</v>
      </c>
      <c r="X3807" s="24">
        <f t="shared" si="141"/>
        <v>292.09999999999997</v>
      </c>
      <c r="Y3807" s="8">
        <f t="shared" si="142"/>
        <v>0.20000000000004547</v>
      </c>
      <c r="Z3807" s="4"/>
    </row>
    <row r="3808" spans="1:26" x14ac:dyDescent="0.25">
      <c r="A3808" s="34">
        <v>10</v>
      </c>
      <c r="B3808" s="31">
        <v>10</v>
      </c>
      <c r="C3808" s="4" t="s">
        <v>6869</v>
      </c>
      <c r="D3808" s="4" t="s">
        <v>6870</v>
      </c>
      <c r="E3808" s="4" t="s">
        <v>6850</v>
      </c>
      <c r="F3808" s="4" t="s">
        <v>6410</v>
      </c>
      <c r="G3808" s="4" t="s">
        <v>2076</v>
      </c>
      <c r="H3808" s="4" t="s">
        <v>19</v>
      </c>
      <c r="I3808" s="24">
        <v>641.79999999999995</v>
      </c>
      <c r="J3808" s="24">
        <v>580.70000000000005</v>
      </c>
      <c r="K3808" s="24">
        <v>43.5</v>
      </c>
      <c r="L3808" s="24">
        <v>7</v>
      </c>
      <c r="N3808" s="24">
        <v>1.4</v>
      </c>
      <c r="O3808" s="24">
        <v>4.2</v>
      </c>
      <c r="P3808" s="24">
        <v>1</v>
      </c>
      <c r="R3808" s="24">
        <v>4</v>
      </c>
      <c r="X3808" s="24">
        <f t="shared" si="141"/>
        <v>641.80000000000007</v>
      </c>
      <c r="Y3808" s="8">
        <f t="shared" si="142"/>
        <v>0</v>
      </c>
      <c r="Z3808" s="4"/>
    </row>
    <row r="3809" spans="1:26" x14ac:dyDescent="0.25">
      <c r="A3809" s="34">
        <v>21</v>
      </c>
      <c r="B3809" s="31">
        <v>22</v>
      </c>
      <c r="C3809" s="4" t="s">
        <v>6897</v>
      </c>
      <c r="D3809" s="4" t="s">
        <v>3990</v>
      </c>
      <c r="E3809" s="4" t="s">
        <v>6850</v>
      </c>
      <c r="F3809" s="4" t="s">
        <v>6410</v>
      </c>
      <c r="G3809" s="4" t="s">
        <v>6898</v>
      </c>
      <c r="H3809" s="4" t="s">
        <v>230</v>
      </c>
      <c r="I3809" s="24">
        <v>103.9</v>
      </c>
      <c r="J3809" s="24">
        <v>88.5</v>
      </c>
      <c r="K3809" s="24">
        <v>6.4</v>
      </c>
      <c r="M3809" s="24">
        <v>1.2</v>
      </c>
      <c r="N3809" s="24">
        <v>1.3</v>
      </c>
      <c r="O3809" s="24">
        <v>1.2</v>
      </c>
      <c r="P3809" s="24">
        <v>0.2</v>
      </c>
      <c r="Q3809" s="24">
        <v>3.5</v>
      </c>
      <c r="R3809" s="24">
        <v>0.4</v>
      </c>
      <c r="T3809" s="24">
        <v>0.7</v>
      </c>
      <c r="U3809" s="24">
        <v>0.5</v>
      </c>
      <c r="X3809" s="24">
        <f t="shared" si="141"/>
        <v>103.90000000000002</v>
      </c>
      <c r="Y3809" s="8">
        <f t="shared" si="142"/>
        <v>0</v>
      </c>
      <c r="Z3809" s="4"/>
    </row>
    <row r="3810" spans="1:26" x14ac:dyDescent="0.25">
      <c r="A3810" s="34">
        <v>26</v>
      </c>
      <c r="B3810" s="31">
        <v>27</v>
      </c>
      <c r="C3810" s="4" t="s">
        <v>6907</v>
      </c>
      <c r="D3810" s="4" t="s">
        <v>6902</v>
      </c>
      <c r="E3810" s="4" t="s">
        <v>6850</v>
      </c>
      <c r="F3810" s="4" t="s">
        <v>6410</v>
      </c>
      <c r="G3810" s="4" t="s">
        <v>1361</v>
      </c>
      <c r="H3810" s="4" t="s">
        <v>1466</v>
      </c>
      <c r="I3810" s="24">
        <v>115.4</v>
      </c>
      <c r="J3810" s="24">
        <v>84.9</v>
      </c>
      <c r="K3810" s="24">
        <v>4.0999999999999996</v>
      </c>
      <c r="L3810" s="24">
        <v>0.8</v>
      </c>
      <c r="N3810" s="24">
        <v>0.3</v>
      </c>
      <c r="O3810" s="24">
        <v>0.4</v>
      </c>
      <c r="Q3810" s="24">
        <v>1.1000000000000001</v>
      </c>
      <c r="R3810" s="24">
        <v>1.7</v>
      </c>
      <c r="T3810" s="24">
        <v>25.1</v>
      </c>
      <c r="X3810" s="24">
        <f t="shared" si="141"/>
        <v>118.4</v>
      </c>
      <c r="Y3810" s="8">
        <f t="shared" si="142"/>
        <v>-3</v>
      </c>
      <c r="Z3810" s="4"/>
    </row>
    <row r="3811" spans="1:26" x14ac:dyDescent="0.25">
      <c r="A3811" s="34">
        <v>13</v>
      </c>
      <c r="B3811" s="31">
        <v>13</v>
      </c>
      <c r="C3811" s="4" t="s">
        <v>6877</v>
      </c>
      <c r="D3811" s="4" t="s">
        <v>6870</v>
      </c>
      <c r="E3811" s="4" t="s">
        <v>6850</v>
      </c>
      <c r="F3811" s="4" t="s">
        <v>6410</v>
      </c>
      <c r="G3811" s="4" t="s">
        <v>1336</v>
      </c>
      <c r="H3811" s="4" t="s">
        <v>39</v>
      </c>
      <c r="I3811" s="24">
        <v>103.1</v>
      </c>
      <c r="J3811" s="24">
        <v>90.6</v>
      </c>
      <c r="K3811" s="24">
        <v>4.2</v>
      </c>
      <c r="M3811" s="24">
        <v>0.9</v>
      </c>
      <c r="N3811" s="24">
        <v>0.7</v>
      </c>
      <c r="O3811" s="24">
        <v>4.9000000000000004</v>
      </c>
      <c r="S3811" s="24">
        <v>1.8</v>
      </c>
      <c r="X3811" s="24">
        <f t="shared" si="141"/>
        <v>103.10000000000001</v>
      </c>
      <c r="Y3811" s="8">
        <f t="shared" si="142"/>
        <v>0</v>
      </c>
      <c r="Z3811" s="4"/>
    </row>
    <row r="3812" spans="1:26" x14ac:dyDescent="0.25">
      <c r="A3812" s="34">
        <v>62</v>
      </c>
      <c r="B3812" s="31">
        <v>63</v>
      </c>
      <c r="C3812" s="4" t="s">
        <v>6969</v>
      </c>
      <c r="D3812" s="4" t="s">
        <v>1249</v>
      </c>
      <c r="E3812" s="4" t="s">
        <v>6850</v>
      </c>
      <c r="F3812" s="4" t="s">
        <v>6410</v>
      </c>
      <c r="G3812" s="4" t="s">
        <v>6970</v>
      </c>
      <c r="H3812" s="4" t="s">
        <v>6971</v>
      </c>
      <c r="I3812" s="24">
        <v>200.2</v>
      </c>
      <c r="J3812" s="24">
        <v>178.8</v>
      </c>
      <c r="K3812" s="24">
        <v>14.1</v>
      </c>
      <c r="L3812" s="24">
        <v>2.6</v>
      </c>
      <c r="O3812" s="24">
        <v>1.9</v>
      </c>
      <c r="Q3812" s="24">
        <v>2.8</v>
      </c>
      <c r="X3812" s="24">
        <f t="shared" si="141"/>
        <v>200.20000000000002</v>
      </c>
      <c r="Y3812" s="8">
        <f t="shared" si="142"/>
        <v>0</v>
      </c>
      <c r="Z3812" s="4"/>
    </row>
    <row r="3813" spans="1:26" x14ac:dyDescent="0.25">
      <c r="A3813" s="34">
        <v>15</v>
      </c>
      <c r="B3813" s="31">
        <v>15</v>
      </c>
      <c r="C3813" s="4" t="s">
        <v>6881</v>
      </c>
      <c r="D3813" s="4" t="s">
        <v>6879</v>
      </c>
      <c r="E3813" s="4" t="s">
        <v>6850</v>
      </c>
      <c r="F3813" s="4" t="s">
        <v>6410</v>
      </c>
      <c r="G3813" s="4" t="s">
        <v>6882</v>
      </c>
      <c r="H3813" s="4" t="s">
        <v>374</v>
      </c>
      <c r="I3813" s="24">
        <v>202.9</v>
      </c>
      <c r="J3813" s="24">
        <v>139.69999999999999</v>
      </c>
      <c r="K3813" s="24">
        <v>9.1</v>
      </c>
      <c r="O3813" s="24">
        <v>0.6</v>
      </c>
      <c r="P3813" s="38">
        <v>48.8</v>
      </c>
      <c r="Q3813" s="24">
        <v>3.3</v>
      </c>
      <c r="S3813" s="24">
        <v>1.4</v>
      </c>
      <c r="X3813" s="24">
        <f t="shared" si="141"/>
        <v>202.9</v>
      </c>
      <c r="Y3813" s="8">
        <f t="shared" si="142"/>
        <v>0</v>
      </c>
      <c r="Z3813" s="11"/>
    </row>
    <row r="3814" spans="1:26" x14ac:dyDescent="0.25">
      <c r="A3814" s="34">
        <v>22</v>
      </c>
      <c r="B3814" s="31">
        <v>23</v>
      </c>
      <c r="C3814" s="4" t="s">
        <v>6899</v>
      </c>
      <c r="D3814" s="4" t="s">
        <v>6886</v>
      </c>
      <c r="E3814" s="4" t="s">
        <v>6850</v>
      </c>
      <c r="F3814" s="4" t="s">
        <v>6410</v>
      </c>
      <c r="G3814" s="4" t="s">
        <v>6900</v>
      </c>
      <c r="H3814" s="4"/>
      <c r="I3814" s="24">
        <v>191</v>
      </c>
      <c r="J3814" s="24">
        <v>137</v>
      </c>
      <c r="K3814" s="24">
        <v>30</v>
      </c>
      <c r="P3814" s="24">
        <v>23</v>
      </c>
      <c r="T3814" s="24">
        <v>1</v>
      </c>
      <c r="X3814" s="24">
        <f t="shared" si="141"/>
        <v>191</v>
      </c>
      <c r="Y3814" s="8">
        <f t="shared" si="142"/>
        <v>0</v>
      </c>
      <c r="Z3814" s="11"/>
    </row>
    <row r="3815" spans="1:26" x14ac:dyDescent="0.25">
      <c r="A3815" s="34">
        <v>54</v>
      </c>
      <c r="B3815" s="31">
        <v>55</v>
      </c>
      <c r="C3815" s="4" t="s">
        <v>6792</v>
      </c>
      <c r="D3815" s="4" t="s">
        <v>6952</v>
      </c>
      <c r="E3815" s="4" t="s">
        <v>6850</v>
      </c>
      <c r="F3815" s="4" t="s">
        <v>6410</v>
      </c>
      <c r="G3815" s="4" t="s">
        <v>5352</v>
      </c>
      <c r="H3815" s="4" t="s">
        <v>190</v>
      </c>
      <c r="I3815" s="24">
        <v>129.6</v>
      </c>
      <c r="J3815" s="24">
        <v>64.7</v>
      </c>
      <c r="K3815" s="24">
        <v>21</v>
      </c>
      <c r="L3815" s="24">
        <v>0.9</v>
      </c>
      <c r="N3815" s="24">
        <v>3</v>
      </c>
      <c r="O3815" s="24">
        <v>1.5</v>
      </c>
      <c r="Q3815" s="24">
        <v>1</v>
      </c>
      <c r="R3815" s="24">
        <v>1.2</v>
      </c>
      <c r="T3815" s="24">
        <v>31.3</v>
      </c>
      <c r="U3815" s="24">
        <v>5</v>
      </c>
      <c r="X3815" s="24">
        <f t="shared" si="141"/>
        <v>129.60000000000002</v>
      </c>
      <c r="Y3815" s="8">
        <f t="shared" si="142"/>
        <v>0</v>
      </c>
      <c r="Z3815" s="4"/>
    </row>
    <row r="3816" spans="1:26" x14ac:dyDescent="0.25">
      <c r="A3816" s="34">
        <v>25</v>
      </c>
      <c r="B3816" s="31">
        <v>26</v>
      </c>
      <c r="C3816" s="4" t="s">
        <v>6905</v>
      </c>
      <c r="D3816" s="4" t="s">
        <v>6902</v>
      </c>
      <c r="E3816" s="4" t="s">
        <v>6850</v>
      </c>
      <c r="F3816" s="4" t="s">
        <v>6410</v>
      </c>
      <c r="G3816" s="4" t="s">
        <v>6906</v>
      </c>
      <c r="H3816" s="4" t="s">
        <v>1096</v>
      </c>
      <c r="I3816" s="24">
        <v>490.2</v>
      </c>
      <c r="J3816" s="24">
        <v>313.89999999999998</v>
      </c>
      <c r="L3816" s="24">
        <v>3.2</v>
      </c>
      <c r="O3816" s="24">
        <v>1.7</v>
      </c>
      <c r="T3816" s="24">
        <v>171.4</v>
      </c>
      <c r="X3816" s="24">
        <f t="shared" si="141"/>
        <v>490.19999999999993</v>
      </c>
      <c r="Y3816" s="8">
        <f t="shared" si="142"/>
        <v>0</v>
      </c>
      <c r="Z3816" s="4"/>
    </row>
    <row r="3817" spans="1:26" x14ac:dyDescent="0.25">
      <c r="A3817" s="34">
        <v>55</v>
      </c>
      <c r="B3817" s="31">
        <v>56</v>
      </c>
      <c r="C3817" s="4" t="s">
        <v>6953</v>
      </c>
      <c r="D3817" s="4" t="s">
        <v>1179</v>
      </c>
      <c r="E3817" s="4" t="s">
        <v>6850</v>
      </c>
      <c r="F3817" s="4" t="s">
        <v>6410</v>
      </c>
      <c r="G3817" s="4" t="s">
        <v>6954</v>
      </c>
      <c r="H3817" s="4" t="s">
        <v>918</v>
      </c>
      <c r="I3817" s="24">
        <v>115.6</v>
      </c>
      <c r="J3817" s="24">
        <v>93.3</v>
      </c>
      <c r="K3817" s="24">
        <v>5.7</v>
      </c>
      <c r="L3817" s="24">
        <v>0.8</v>
      </c>
      <c r="M3817" s="24">
        <v>1.5</v>
      </c>
      <c r="O3817" s="24">
        <v>1.5</v>
      </c>
      <c r="Q3817" s="24">
        <v>5</v>
      </c>
      <c r="R3817" s="24">
        <v>1</v>
      </c>
      <c r="S3817" s="24">
        <v>0.5</v>
      </c>
      <c r="T3817" s="24">
        <v>5.4</v>
      </c>
      <c r="U3817" s="24">
        <v>0.9</v>
      </c>
      <c r="X3817" s="24">
        <f t="shared" si="141"/>
        <v>115.60000000000001</v>
      </c>
      <c r="Y3817" s="8">
        <f t="shared" si="142"/>
        <v>0</v>
      </c>
      <c r="Z3817" s="4"/>
    </row>
    <row r="3818" spans="1:26" x14ac:dyDescent="0.25">
      <c r="A3818" s="34">
        <v>18</v>
      </c>
      <c r="B3818" s="31">
        <v>19</v>
      </c>
      <c r="C3818" s="4" t="s">
        <v>6892</v>
      </c>
      <c r="D3818" s="4" t="s">
        <v>6886</v>
      </c>
      <c r="E3818" s="4" t="s">
        <v>6850</v>
      </c>
      <c r="F3818" s="4" t="s">
        <v>6410</v>
      </c>
      <c r="G3818" s="4" t="s">
        <v>6893</v>
      </c>
      <c r="H3818" s="4" t="s">
        <v>2111</v>
      </c>
      <c r="I3818" s="24">
        <v>275.39999999999998</v>
      </c>
      <c r="J3818" s="24">
        <v>262.10000000000002</v>
      </c>
      <c r="K3818" s="24">
        <v>4.5</v>
      </c>
      <c r="L3818" s="24">
        <v>1.4</v>
      </c>
      <c r="O3818" s="24">
        <v>1.5</v>
      </c>
      <c r="P3818" s="24">
        <v>3.8</v>
      </c>
      <c r="S3818" s="24">
        <v>2.1</v>
      </c>
      <c r="X3818" s="24">
        <f t="shared" si="141"/>
        <v>275.40000000000003</v>
      </c>
      <c r="Y3818" s="8">
        <f t="shared" si="142"/>
        <v>0</v>
      </c>
      <c r="Z3818" s="4"/>
    </row>
    <row r="3819" spans="1:26" ht="30" x14ac:dyDescent="0.25">
      <c r="A3819" s="34">
        <v>12</v>
      </c>
      <c r="B3819" s="31">
        <v>12</v>
      </c>
      <c r="C3819" s="4" t="s">
        <v>6874</v>
      </c>
      <c r="D3819" s="4" t="s">
        <v>6870</v>
      </c>
      <c r="E3819" s="4" t="s">
        <v>6850</v>
      </c>
      <c r="F3819" s="4" t="s">
        <v>6410</v>
      </c>
      <c r="G3819" s="5" t="s">
        <v>6875</v>
      </c>
      <c r="H3819" s="5" t="s">
        <v>6876</v>
      </c>
      <c r="I3819" s="24">
        <v>252.1</v>
      </c>
      <c r="J3819" s="24">
        <v>234.4</v>
      </c>
      <c r="K3819" s="24">
        <v>8.5</v>
      </c>
      <c r="M3819" s="24">
        <v>0.9</v>
      </c>
      <c r="N3819" s="24">
        <v>0.4</v>
      </c>
      <c r="O3819" s="24">
        <v>1.5</v>
      </c>
      <c r="Q3819" s="24">
        <v>1.5</v>
      </c>
      <c r="R3819" s="24">
        <v>4.2</v>
      </c>
      <c r="S3819" s="24">
        <v>0.7</v>
      </c>
      <c r="X3819" s="24">
        <f t="shared" si="141"/>
        <v>252.1</v>
      </c>
      <c r="Y3819" s="8">
        <f t="shared" si="142"/>
        <v>0</v>
      </c>
      <c r="Z3819" s="4"/>
    </row>
    <row r="3820" spans="1:26" x14ac:dyDescent="0.25">
      <c r="A3820" s="34">
        <v>6</v>
      </c>
      <c r="B3820" s="31">
        <v>6</v>
      </c>
      <c r="C3820" s="4" t="s">
        <v>6860</v>
      </c>
      <c r="D3820" s="4" t="s">
        <v>6849</v>
      </c>
      <c r="E3820" s="4" t="s">
        <v>6850</v>
      </c>
      <c r="F3820" s="4" t="s">
        <v>6410</v>
      </c>
      <c r="G3820" s="4" t="s">
        <v>6843</v>
      </c>
      <c r="H3820" s="4" t="s">
        <v>176</v>
      </c>
      <c r="I3820" s="24">
        <v>252.5</v>
      </c>
      <c r="J3820" s="24">
        <v>241.1</v>
      </c>
      <c r="K3820" s="24">
        <v>3.4</v>
      </c>
      <c r="M3820" s="24">
        <v>1.8</v>
      </c>
      <c r="O3820" s="24">
        <v>1.9</v>
      </c>
      <c r="R3820" s="24">
        <v>4.3</v>
      </c>
      <c r="X3820" s="24">
        <f t="shared" si="141"/>
        <v>252.50000000000003</v>
      </c>
      <c r="Y3820" s="8">
        <f t="shared" si="142"/>
        <v>0</v>
      </c>
      <c r="Z3820" s="4"/>
    </row>
    <row r="3821" spans="1:26" ht="30" x14ac:dyDescent="0.25">
      <c r="A3821" s="34">
        <v>7</v>
      </c>
      <c r="B3821" s="31">
        <v>7</v>
      </c>
      <c r="C3821" s="4" t="s">
        <v>6861</v>
      </c>
      <c r="D3821" s="4" t="s">
        <v>6849</v>
      </c>
      <c r="E3821" s="4" t="s">
        <v>6850</v>
      </c>
      <c r="F3821" s="4" t="s">
        <v>6410</v>
      </c>
      <c r="G3821" s="5" t="s">
        <v>6862</v>
      </c>
      <c r="H3821" s="5" t="s">
        <v>6863</v>
      </c>
      <c r="I3821" s="24">
        <v>524</v>
      </c>
      <c r="J3821" s="24">
        <v>463.3</v>
      </c>
      <c r="K3821" s="24">
        <v>37.9</v>
      </c>
      <c r="N3821" s="24">
        <v>1.1000000000000001</v>
      </c>
      <c r="O3821" s="24">
        <v>3</v>
      </c>
      <c r="Q3821" s="24">
        <v>2.5</v>
      </c>
      <c r="R3821" s="24">
        <v>6.2</v>
      </c>
      <c r="S3821" s="24">
        <v>7.1</v>
      </c>
      <c r="U3821" s="24">
        <v>2.9</v>
      </c>
      <c r="X3821" s="24">
        <f t="shared" si="141"/>
        <v>524</v>
      </c>
      <c r="Y3821" s="8">
        <f t="shared" si="142"/>
        <v>0</v>
      </c>
      <c r="Z3821" s="4"/>
    </row>
    <row r="3822" spans="1:26" x14ac:dyDescent="0.25">
      <c r="A3822" s="34">
        <v>16</v>
      </c>
      <c r="B3822" s="31">
        <v>16</v>
      </c>
      <c r="C3822" s="4" t="s">
        <v>6883</v>
      </c>
      <c r="D3822" s="4" t="s">
        <v>6879</v>
      </c>
      <c r="E3822" s="4" t="s">
        <v>6850</v>
      </c>
      <c r="F3822" s="4" t="s">
        <v>6410</v>
      </c>
      <c r="G3822" s="5" t="s">
        <v>6884</v>
      </c>
      <c r="H3822" s="4" t="s">
        <v>872</v>
      </c>
      <c r="I3822" s="24">
        <v>364.5</v>
      </c>
      <c r="J3822" s="24">
        <v>298.2</v>
      </c>
      <c r="K3822" s="24">
        <v>42.2</v>
      </c>
      <c r="L3822" s="24">
        <v>7.5</v>
      </c>
      <c r="N3822" s="24">
        <v>1.8</v>
      </c>
      <c r="O3822" s="24">
        <v>2.7</v>
      </c>
      <c r="P3822" s="24">
        <v>0.6</v>
      </c>
      <c r="T3822" s="24">
        <v>11.5</v>
      </c>
      <c r="X3822" s="24">
        <f t="shared" si="141"/>
        <v>364.5</v>
      </c>
      <c r="Y3822" s="8">
        <f t="shared" si="142"/>
        <v>0</v>
      </c>
      <c r="Z3822" s="4"/>
    </row>
    <row r="3823" spans="1:26" x14ac:dyDescent="0.25">
      <c r="A3823" s="34">
        <v>4</v>
      </c>
      <c r="B3823" s="31">
        <v>4</v>
      </c>
      <c r="C3823" s="4" t="s">
        <v>6855</v>
      </c>
      <c r="D3823" s="4" t="s">
        <v>6849</v>
      </c>
      <c r="E3823" s="4" t="s">
        <v>6850</v>
      </c>
      <c r="F3823" s="4" t="s">
        <v>6410</v>
      </c>
      <c r="G3823" s="4" t="s">
        <v>6856</v>
      </c>
      <c r="H3823" s="5" t="s">
        <v>6857</v>
      </c>
      <c r="I3823" s="24">
        <v>535.1</v>
      </c>
      <c r="J3823" s="24">
        <v>431.5</v>
      </c>
      <c r="K3823" s="24">
        <v>10.7</v>
      </c>
      <c r="L3823" s="24">
        <v>30</v>
      </c>
      <c r="O3823" s="24">
        <v>10</v>
      </c>
      <c r="R3823" s="24">
        <v>10</v>
      </c>
      <c r="T3823" s="24">
        <v>42.9</v>
      </c>
      <c r="X3823" s="24">
        <f t="shared" si="141"/>
        <v>535.1</v>
      </c>
      <c r="Y3823" s="8">
        <f t="shared" si="142"/>
        <v>0</v>
      </c>
      <c r="Z3823" s="4"/>
    </row>
    <row r="3824" spans="1:26" ht="30" x14ac:dyDescent="0.25">
      <c r="A3824" s="34">
        <v>8</v>
      </c>
      <c r="B3824" s="31">
        <v>8</v>
      </c>
      <c r="C3824" s="4" t="s">
        <v>6849</v>
      </c>
      <c r="D3824" s="4" t="s">
        <v>6849</v>
      </c>
      <c r="E3824" s="4" t="s">
        <v>6850</v>
      </c>
      <c r="F3824" s="4" t="s">
        <v>6410</v>
      </c>
      <c r="G3824" s="4" t="s">
        <v>6864</v>
      </c>
      <c r="H3824" s="5" t="s">
        <v>6865</v>
      </c>
      <c r="I3824" s="24">
        <v>122.8</v>
      </c>
      <c r="J3824" s="24">
        <v>119.6</v>
      </c>
      <c r="O3824" s="24">
        <v>1.2</v>
      </c>
      <c r="Q3824" s="24">
        <v>1.3</v>
      </c>
      <c r="R3824" s="24">
        <v>0.7</v>
      </c>
      <c r="X3824" s="24">
        <f t="shared" si="141"/>
        <v>122.8</v>
      </c>
      <c r="Y3824" s="8">
        <f t="shared" si="142"/>
        <v>0</v>
      </c>
      <c r="Z3824" s="4"/>
    </row>
    <row r="3825" spans="1:26" x14ac:dyDescent="0.25">
      <c r="A3825" s="34">
        <v>23</v>
      </c>
      <c r="B3825" s="31">
        <v>24</v>
      </c>
      <c r="C3825" s="4" t="s">
        <v>6901</v>
      </c>
      <c r="D3825" s="4" t="s">
        <v>6902</v>
      </c>
      <c r="E3825" s="4" t="s">
        <v>6850</v>
      </c>
      <c r="F3825" s="4" t="s">
        <v>6410</v>
      </c>
      <c r="G3825" s="4" t="s">
        <v>6903</v>
      </c>
      <c r="H3825" s="4" t="s">
        <v>6723</v>
      </c>
      <c r="I3825" s="24">
        <v>111</v>
      </c>
      <c r="J3825" s="24">
        <v>17</v>
      </c>
      <c r="K3825" s="24">
        <v>11</v>
      </c>
      <c r="Q3825" s="24">
        <v>36</v>
      </c>
      <c r="T3825" s="24">
        <v>47</v>
      </c>
      <c r="X3825" s="24">
        <f t="shared" si="141"/>
        <v>111</v>
      </c>
      <c r="Y3825" s="8">
        <f t="shared" si="142"/>
        <v>0</v>
      </c>
      <c r="Z3825" s="4"/>
    </row>
    <row r="3826" spans="1:26" ht="45" x14ac:dyDescent="0.25">
      <c r="A3826" s="34">
        <v>35</v>
      </c>
      <c r="B3826" s="31">
        <v>36</v>
      </c>
      <c r="C3826" s="4" t="s">
        <v>6919</v>
      </c>
      <c r="D3826" s="4" t="s">
        <v>1249</v>
      </c>
      <c r="E3826" s="4" t="s">
        <v>6850</v>
      </c>
      <c r="F3826" s="4" t="s">
        <v>6410</v>
      </c>
      <c r="G3826" s="4" t="s">
        <v>6920</v>
      </c>
      <c r="H3826" s="5" t="s">
        <v>6921</v>
      </c>
      <c r="I3826" s="24">
        <v>298.5</v>
      </c>
      <c r="J3826" s="24">
        <v>272.39999999999998</v>
      </c>
      <c r="K3826" s="24">
        <v>22.8</v>
      </c>
      <c r="O3826" s="24">
        <v>2.2000000000000002</v>
      </c>
      <c r="P3826" s="24">
        <v>0.6</v>
      </c>
      <c r="Q3826" s="24">
        <v>0.5</v>
      </c>
      <c r="X3826" s="24">
        <f t="shared" si="141"/>
        <v>298.5</v>
      </c>
      <c r="Y3826" s="8">
        <f t="shared" si="142"/>
        <v>0</v>
      </c>
      <c r="Z3826" s="4"/>
    </row>
    <row r="3827" spans="1:26" ht="45" x14ac:dyDescent="0.25">
      <c r="A3827" s="34">
        <v>40</v>
      </c>
      <c r="B3827" s="31">
        <v>41</v>
      </c>
      <c r="C3827" s="4" t="s">
        <v>6930</v>
      </c>
      <c r="D3827" s="4" t="s">
        <v>1249</v>
      </c>
      <c r="E3827" s="4" t="s">
        <v>6850</v>
      </c>
      <c r="F3827" s="4" t="s">
        <v>6410</v>
      </c>
      <c r="G3827" s="5" t="s">
        <v>6931</v>
      </c>
      <c r="H3827" s="5" t="s">
        <v>6932</v>
      </c>
      <c r="I3827" s="24">
        <v>227.5</v>
      </c>
      <c r="J3827" s="24">
        <v>201.2</v>
      </c>
      <c r="K3827" s="24">
        <v>15.6</v>
      </c>
      <c r="O3827" s="24">
        <v>1.6</v>
      </c>
      <c r="P3827" s="24">
        <v>6.7</v>
      </c>
      <c r="S3827" s="24">
        <v>2.4</v>
      </c>
      <c r="X3827" s="24">
        <f t="shared" si="141"/>
        <v>227.49999999999997</v>
      </c>
      <c r="Y3827" s="8">
        <f t="shared" si="142"/>
        <v>0</v>
      </c>
      <c r="Z3827" s="4"/>
    </row>
    <row r="3828" spans="1:26" x14ac:dyDescent="0.25">
      <c r="A3828" s="34">
        <v>9</v>
      </c>
      <c r="B3828" s="31">
        <v>9</v>
      </c>
      <c r="C3828" s="4" t="s">
        <v>6866</v>
      </c>
      <c r="D3828" s="4" t="s">
        <v>6867</v>
      </c>
      <c r="E3828" s="4" t="s">
        <v>6850</v>
      </c>
      <c r="F3828" s="4" t="s">
        <v>6410</v>
      </c>
      <c r="G3828" s="4" t="s">
        <v>6868</v>
      </c>
      <c r="H3828" s="4" t="s">
        <v>39</v>
      </c>
      <c r="I3828" s="24">
        <v>149.5</v>
      </c>
      <c r="J3828" s="24">
        <v>146.5</v>
      </c>
      <c r="M3828" s="24">
        <v>1</v>
      </c>
      <c r="O3828" s="24">
        <v>0.5</v>
      </c>
      <c r="R3828" s="24">
        <v>1.5</v>
      </c>
      <c r="X3828" s="24">
        <f t="shared" ref="X3828" si="143">SUM(J3828:W3828)</f>
        <v>149.5</v>
      </c>
      <c r="Y3828" s="8">
        <f t="shared" si="142"/>
        <v>0</v>
      </c>
      <c r="Z3828" s="4"/>
    </row>
    <row r="3829" spans="1:26" x14ac:dyDescent="0.25">
      <c r="B3829" s="31">
        <v>17</v>
      </c>
      <c r="C3829" s="4" t="s">
        <v>6885</v>
      </c>
      <c r="D3829" s="4" t="s">
        <v>6886</v>
      </c>
      <c r="E3829" s="4" t="s">
        <v>6850</v>
      </c>
      <c r="F3829" s="4" t="s">
        <v>6410</v>
      </c>
      <c r="G3829" s="5" t="s">
        <v>6887</v>
      </c>
      <c r="H3829" s="4" t="s">
        <v>6888</v>
      </c>
      <c r="I3829" s="24">
        <v>39.4</v>
      </c>
      <c r="J3829" s="24">
        <v>39.200000000000003</v>
      </c>
      <c r="O3829" s="24">
        <v>0.2</v>
      </c>
      <c r="X3829" s="24">
        <v>39.4</v>
      </c>
      <c r="Y3829" s="8">
        <v>0</v>
      </c>
      <c r="Z3829" s="4"/>
    </row>
    <row r="3830" spans="1:26" x14ac:dyDescent="0.25">
      <c r="A3830" s="34">
        <v>20</v>
      </c>
      <c r="B3830" s="31">
        <v>21</v>
      </c>
      <c r="C3830" s="4" t="s">
        <v>6896</v>
      </c>
      <c r="D3830" s="4" t="s">
        <v>6886</v>
      </c>
      <c r="E3830" s="4" t="s">
        <v>6850</v>
      </c>
      <c r="F3830" s="4" t="s">
        <v>6410</v>
      </c>
      <c r="G3830" s="4" t="s">
        <v>6887</v>
      </c>
      <c r="H3830" s="5" t="s">
        <v>6888</v>
      </c>
      <c r="I3830" s="24">
        <v>690.4</v>
      </c>
      <c r="J3830" s="24">
        <v>615.79999999999995</v>
      </c>
      <c r="K3830" s="24">
        <v>43.7</v>
      </c>
      <c r="L3830" s="24">
        <v>7.4</v>
      </c>
      <c r="N3830" s="24">
        <v>2.2999999999999998</v>
      </c>
      <c r="O3830" s="24">
        <v>6.2</v>
      </c>
      <c r="P3830" s="24">
        <v>11</v>
      </c>
      <c r="T3830" s="24">
        <v>4</v>
      </c>
      <c r="X3830" s="24">
        <f t="shared" ref="X3830:X3893" si="144">SUM(J3830:W3830)</f>
        <v>690.4</v>
      </c>
      <c r="Y3830" s="8">
        <f t="shared" ref="Y3830:Y3893" si="145">I3830-X3830</f>
        <v>0</v>
      </c>
      <c r="Z3830" s="4"/>
    </row>
    <row r="3831" spans="1:26" x14ac:dyDescent="0.25">
      <c r="A3831" s="34">
        <v>67</v>
      </c>
      <c r="B3831" s="31">
        <v>68</v>
      </c>
      <c r="C3831" s="4" t="s">
        <v>6982</v>
      </c>
      <c r="D3831" s="4" t="s">
        <v>6935</v>
      </c>
      <c r="E3831" s="4" t="s">
        <v>6850</v>
      </c>
      <c r="F3831" s="4" t="s">
        <v>6410</v>
      </c>
      <c r="G3831" s="5" t="s">
        <v>6983</v>
      </c>
      <c r="H3831" s="4" t="s">
        <v>19</v>
      </c>
      <c r="I3831" s="24">
        <v>145.30000000000001</v>
      </c>
      <c r="J3831" s="24">
        <v>138.30000000000001</v>
      </c>
      <c r="K3831" s="24">
        <v>4.4000000000000004</v>
      </c>
      <c r="O3831" s="24">
        <v>0.4</v>
      </c>
      <c r="Q3831" s="24">
        <v>0.4</v>
      </c>
      <c r="R3831" s="24">
        <v>1.7</v>
      </c>
      <c r="S3831" s="24">
        <v>0.1</v>
      </c>
      <c r="X3831" s="24">
        <f t="shared" si="144"/>
        <v>145.30000000000001</v>
      </c>
      <c r="Y3831" s="8">
        <f t="shared" si="145"/>
        <v>0</v>
      </c>
      <c r="Z3831" s="4"/>
    </row>
    <row r="3832" spans="1:26" ht="30" x14ac:dyDescent="0.25">
      <c r="A3832" s="34">
        <v>38</v>
      </c>
      <c r="B3832" s="31">
        <v>39</v>
      </c>
      <c r="C3832" s="4" t="s">
        <v>6925</v>
      </c>
      <c r="D3832" s="4" t="s">
        <v>1249</v>
      </c>
      <c r="E3832" s="4" t="s">
        <v>6850</v>
      </c>
      <c r="F3832" s="4" t="s">
        <v>6410</v>
      </c>
      <c r="G3832" s="4" t="s">
        <v>6926</v>
      </c>
      <c r="H3832" s="5" t="s">
        <v>6927</v>
      </c>
      <c r="I3832" s="24">
        <v>173.3</v>
      </c>
      <c r="J3832" s="24">
        <v>161</v>
      </c>
      <c r="K3832" s="24">
        <v>5.8</v>
      </c>
      <c r="M3832" s="24">
        <v>0.5</v>
      </c>
      <c r="O3832" s="24">
        <v>0.9</v>
      </c>
      <c r="P3832" s="24">
        <v>4.8</v>
      </c>
      <c r="Q3832" s="24">
        <v>0.3</v>
      </c>
      <c r="X3832" s="24">
        <f t="shared" si="144"/>
        <v>173.30000000000004</v>
      </c>
      <c r="Y3832" s="8">
        <f t="shared" si="145"/>
        <v>0</v>
      </c>
      <c r="Z3832" s="4"/>
    </row>
    <row r="3833" spans="1:26" x14ac:dyDescent="0.25">
      <c r="A3833" s="34">
        <v>64</v>
      </c>
      <c r="B3833" s="31" t="s">
        <v>6974</v>
      </c>
      <c r="C3833" s="4" t="s">
        <v>6975</v>
      </c>
      <c r="D3833" s="4" t="s">
        <v>1179</v>
      </c>
      <c r="E3833" s="4" t="s">
        <v>6850</v>
      </c>
      <c r="F3833" s="4" t="s">
        <v>6410</v>
      </c>
      <c r="G3833" s="4" t="s">
        <v>6976</v>
      </c>
      <c r="H3833" s="4" t="s">
        <v>292</v>
      </c>
      <c r="I3833" s="24">
        <v>162.9</v>
      </c>
      <c r="J3833" s="24">
        <v>128.9</v>
      </c>
      <c r="K3833" s="24">
        <v>8.3000000000000007</v>
      </c>
      <c r="L3833" s="24">
        <v>14.9</v>
      </c>
      <c r="M3833" s="24">
        <v>2</v>
      </c>
      <c r="O3833" s="24">
        <v>1.2</v>
      </c>
      <c r="P3833" s="24">
        <v>2.6</v>
      </c>
      <c r="Q3833" s="24">
        <v>4.0999999999999996</v>
      </c>
      <c r="R3833" s="24">
        <v>0.9</v>
      </c>
      <c r="X3833" s="24">
        <f t="shared" si="144"/>
        <v>162.9</v>
      </c>
      <c r="Y3833" s="8">
        <f t="shared" si="145"/>
        <v>0</v>
      </c>
      <c r="Z3833" s="4"/>
    </row>
    <row r="3834" spans="1:26" x14ac:dyDescent="0.25">
      <c r="A3834" s="34">
        <v>34</v>
      </c>
      <c r="B3834" s="31">
        <v>35</v>
      </c>
      <c r="C3834" s="4" t="s">
        <v>6918</v>
      </c>
      <c r="D3834" s="4" t="s">
        <v>1249</v>
      </c>
      <c r="E3834" s="4" t="s">
        <v>6850</v>
      </c>
      <c r="F3834" s="4" t="s">
        <v>6410</v>
      </c>
      <c r="G3834" s="4" t="s">
        <v>1323</v>
      </c>
      <c r="H3834" s="4" t="s">
        <v>1515</v>
      </c>
      <c r="I3834" s="24">
        <v>232</v>
      </c>
      <c r="J3834" s="24">
        <v>195.7</v>
      </c>
      <c r="K3834" s="24">
        <v>10.9</v>
      </c>
      <c r="L3834" s="24">
        <v>7.1</v>
      </c>
      <c r="M3834" s="24">
        <v>3.9</v>
      </c>
      <c r="O3834" s="24">
        <v>4.0999999999999996</v>
      </c>
      <c r="P3834" s="24">
        <v>0.9</v>
      </c>
      <c r="Q3834" s="24">
        <v>1.2</v>
      </c>
      <c r="R3834" s="24">
        <v>2.8</v>
      </c>
      <c r="U3834" s="24">
        <v>5.4</v>
      </c>
      <c r="X3834" s="24">
        <f t="shared" si="144"/>
        <v>232</v>
      </c>
      <c r="Y3834" s="8">
        <f t="shared" si="145"/>
        <v>0</v>
      </c>
      <c r="Z3834" s="4"/>
    </row>
    <row r="3835" spans="1:26" x14ac:dyDescent="0.25">
      <c r="A3835" s="34">
        <v>45</v>
      </c>
      <c r="B3835" s="31">
        <v>46</v>
      </c>
      <c r="C3835" s="4" t="s">
        <v>1383</v>
      </c>
      <c r="D3835" s="4" t="s">
        <v>6935</v>
      </c>
      <c r="E3835" s="4" t="s">
        <v>6850</v>
      </c>
      <c r="F3835" s="4" t="s">
        <v>6410</v>
      </c>
      <c r="G3835" s="4" t="s">
        <v>6939</v>
      </c>
      <c r="H3835" s="4" t="s">
        <v>300</v>
      </c>
      <c r="I3835" s="24">
        <v>149</v>
      </c>
      <c r="J3835" s="24">
        <v>108.6</v>
      </c>
      <c r="K3835" s="24">
        <v>8.1999999999999993</v>
      </c>
      <c r="O3835" s="24">
        <v>0.8</v>
      </c>
      <c r="Q3835" s="24">
        <v>5.7</v>
      </c>
      <c r="U3835" s="24">
        <v>25.7</v>
      </c>
      <c r="X3835" s="24">
        <f t="shared" si="144"/>
        <v>149</v>
      </c>
      <c r="Y3835" s="8">
        <f t="shared" si="145"/>
        <v>0</v>
      </c>
      <c r="Z3835" s="4"/>
    </row>
    <row r="3836" spans="1:26" x14ac:dyDescent="0.25">
      <c r="A3836" s="34">
        <v>36</v>
      </c>
      <c r="B3836" s="31">
        <v>37</v>
      </c>
      <c r="C3836" s="4" t="s">
        <v>6922</v>
      </c>
      <c r="D3836" s="4" t="s">
        <v>1249</v>
      </c>
      <c r="E3836" s="4" t="s">
        <v>6850</v>
      </c>
      <c r="F3836" s="4" t="s">
        <v>6410</v>
      </c>
      <c r="G3836" s="4" t="s">
        <v>6923</v>
      </c>
      <c r="H3836" s="4" t="s">
        <v>314</v>
      </c>
      <c r="I3836" s="24">
        <v>350.5</v>
      </c>
      <c r="J3836" s="24">
        <v>312.10000000000002</v>
      </c>
      <c r="K3836" s="24">
        <v>16</v>
      </c>
      <c r="O3836" s="24">
        <v>2.7</v>
      </c>
      <c r="P3836" s="24">
        <v>19.7</v>
      </c>
      <c r="X3836" s="24">
        <f t="shared" si="144"/>
        <v>350.5</v>
      </c>
      <c r="Y3836" s="8">
        <f t="shared" si="145"/>
        <v>0</v>
      </c>
      <c r="Z3836" s="4"/>
    </row>
    <row r="3837" spans="1:26" x14ac:dyDescent="0.25">
      <c r="A3837" s="34">
        <v>17</v>
      </c>
      <c r="B3837" s="31">
        <v>18</v>
      </c>
      <c r="C3837" s="4" t="s">
        <v>6889</v>
      </c>
      <c r="D3837" s="4" t="s">
        <v>6886</v>
      </c>
      <c r="E3837" s="4" t="s">
        <v>6850</v>
      </c>
      <c r="F3837" s="4" t="s">
        <v>6410</v>
      </c>
      <c r="G3837" s="4" t="s">
        <v>6890</v>
      </c>
      <c r="H3837" s="4" t="s">
        <v>6891</v>
      </c>
      <c r="I3837" s="24">
        <v>535.4</v>
      </c>
      <c r="J3837" s="24">
        <v>229.9</v>
      </c>
      <c r="K3837" s="24">
        <v>113.4</v>
      </c>
      <c r="Q3837" s="24">
        <v>26.4</v>
      </c>
      <c r="T3837" s="24">
        <v>165.7</v>
      </c>
      <c r="X3837" s="24">
        <f t="shared" si="144"/>
        <v>535.4</v>
      </c>
      <c r="Y3837" s="8">
        <f t="shared" si="145"/>
        <v>0</v>
      </c>
      <c r="Z3837" s="4"/>
    </row>
    <row r="3838" spans="1:26" x14ac:dyDescent="0.25">
      <c r="A3838" s="34">
        <v>11</v>
      </c>
      <c r="B3838" s="31">
        <v>11</v>
      </c>
      <c r="C3838" s="4" t="s">
        <v>6871</v>
      </c>
      <c r="D3838" s="4" t="s">
        <v>6870</v>
      </c>
      <c r="E3838" s="4" t="s">
        <v>6850</v>
      </c>
      <c r="F3838" s="4" t="s">
        <v>6410</v>
      </c>
      <c r="G3838" s="4" t="s">
        <v>6872</v>
      </c>
      <c r="H3838" s="4" t="s">
        <v>6873</v>
      </c>
      <c r="I3838" s="24">
        <v>579.5</v>
      </c>
      <c r="J3838" s="24">
        <v>485.3</v>
      </c>
      <c r="K3838" s="24">
        <v>52.8</v>
      </c>
      <c r="L3838" s="24">
        <v>27.4</v>
      </c>
      <c r="M3838" s="24">
        <v>0.3</v>
      </c>
      <c r="N3838" s="24">
        <v>2.5</v>
      </c>
      <c r="O3838" s="24">
        <v>4.3</v>
      </c>
      <c r="P3838" s="24">
        <v>0.3</v>
      </c>
      <c r="R3838" s="24">
        <v>0.1</v>
      </c>
      <c r="T3838" s="24">
        <v>6.5</v>
      </c>
      <c r="X3838" s="24">
        <f t="shared" si="144"/>
        <v>579.49999999999989</v>
      </c>
      <c r="Y3838" s="8">
        <f t="shared" si="145"/>
        <v>0</v>
      </c>
      <c r="Z3838" s="4"/>
    </row>
    <row r="3839" spans="1:26" x14ac:dyDescent="0.25">
      <c r="A3839" s="34">
        <v>69</v>
      </c>
      <c r="B3839" s="31">
        <v>70</v>
      </c>
      <c r="C3839" s="4" t="s">
        <v>6871</v>
      </c>
      <c r="D3839" s="4" t="s">
        <v>6870</v>
      </c>
      <c r="E3839" s="4" t="s">
        <v>6850</v>
      </c>
      <c r="F3839" s="4" t="s">
        <v>6410</v>
      </c>
      <c r="G3839" s="5" t="s">
        <v>6872</v>
      </c>
      <c r="H3839" s="4" t="s">
        <v>1797</v>
      </c>
      <c r="I3839" s="24">
        <v>431.8</v>
      </c>
      <c r="J3839" s="24">
        <v>8.5</v>
      </c>
      <c r="O3839" s="24">
        <v>0.3</v>
      </c>
      <c r="T3839" s="24">
        <f>421.7+1.3</f>
        <v>423</v>
      </c>
      <c r="X3839" s="24">
        <f t="shared" si="144"/>
        <v>431.8</v>
      </c>
      <c r="Y3839" s="8">
        <f t="shared" si="145"/>
        <v>0</v>
      </c>
      <c r="Z3839" s="4"/>
    </row>
    <row r="3840" spans="1:26" x14ac:dyDescent="0.25">
      <c r="A3840" s="34">
        <v>24</v>
      </c>
      <c r="B3840" s="31">
        <v>25</v>
      </c>
      <c r="C3840" s="4" t="s">
        <v>6768</v>
      </c>
      <c r="D3840" s="4" t="s">
        <v>6886</v>
      </c>
      <c r="E3840" s="4" t="s">
        <v>6850</v>
      </c>
      <c r="F3840" s="4" t="s">
        <v>6410</v>
      </c>
      <c r="G3840" s="4" t="s">
        <v>6904</v>
      </c>
      <c r="H3840" s="4" t="s">
        <v>19</v>
      </c>
      <c r="I3840" s="24">
        <v>180.8</v>
      </c>
      <c r="J3840" s="24">
        <v>169.4</v>
      </c>
      <c r="K3840" s="24">
        <v>1.4</v>
      </c>
      <c r="M3840" s="24">
        <v>1</v>
      </c>
      <c r="O3840" s="24">
        <v>3.7</v>
      </c>
      <c r="P3840" s="24">
        <v>0.1</v>
      </c>
      <c r="R3840" s="24">
        <v>1.5</v>
      </c>
      <c r="T3840" s="24">
        <v>0.6</v>
      </c>
      <c r="U3840" s="24">
        <v>3.1</v>
      </c>
      <c r="X3840" s="24">
        <f t="shared" si="144"/>
        <v>180.79999999999998</v>
      </c>
      <c r="Y3840" s="8">
        <f t="shared" si="145"/>
        <v>0</v>
      </c>
      <c r="Z3840" s="4"/>
    </row>
    <row r="3841" spans="1:26" x14ac:dyDescent="0.25">
      <c r="A3841" s="34">
        <v>57</v>
      </c>
      <c r="B3841" s="31">
        <v>58</v>
      </c>
      <c r="C3841" s="4" t="s">
        <v>6957</v>
      </c>
      <c r="D3841" s="4" t="s">
        <v>1179</v>
      </c>
      <c r="E3841" s="4" t="s">
        <v>6850</v>
      </c>
      <c r="F3841" s="4" t="s">
        <v>6410</v>
      </c>
      <c r="G3841" s="4" t="s">
        <v>6958</v>
      </c>
      <c r="H3841" s="4" t="s">
        <v>1318</v>
      </c>
      <c r="I3841" s="24">
        <v>333.7</v>
      </c>
      <c r="J3841" s="24">
        <v>125.9</v>
      </c>
      <c r="K3841" s="24">
        <v>26.1</v>
      </c>
      <c r="L3841" s="24">
        <v>3.8</v>
      </c>
      <c r="O3841" s="24">
        <v>2.4</v>
      </c>
      <c r="P3841" s="24">
        <v>2.6</v>
      </c>
      <c r="Q3841" s="24">
        <v>4.5999999999999996</v>
      </c>
      <c r="R3841" s="24">
        <v>0.9</v>
      </c>
      <c r="T3841" s="24">
        <v>167.4</v>
      </c>
      <c r="X3841" s="24">
        <f t="shared" si="144"/>
        <v>333.70000000000005</v>
      </c>
      <c r="Y3841" s="8">
        <f t="shared" si="145"/>
        <v>0</v>
      </c>
      <c r="Z3841" s="4"/>
    </row>
    <row r="3842" spans="1:26" x14ac:dyDescent="0.25">
      <c r="A3842" s="34">
        <v>53</v>
      </c>
      <c r="B3842" s="31">
        <v>54</v>
      </c>
      <c r="C3842" s="4" t="s">
        <v>6950</v>
      </c>
      <c r="D3842" s="4" t="s">
        <v>6935</v>
      </c>
      <c r="E3842" s="4" t="s">
        <v>6850</v>
      </c>
      <c r="F3842" s="4" t="s">
        <v>6410</v>
      </c>
      <c r="G3842" s="5" t="s">
        <v>6951</v>
      </c>
      <c r="H3842" s="4" t="s">
        <v>1071</v>
      </c>
      <c r="I3842" s="24">
        <v>118.7</v>
      </c>
      <c r="J3842" s="24">
        <v>113.8</v>
      </c>
      <c r="K3842" s="24">
        <v>3.1</v>
      </c>
      <c r="O3842" s="24">
        <v>0.3</v>
      </c>
      <c r="Q3842" s="24">
        <v>0.8</v>
      </c>
      <c r="R3842" s="24">
        <v>0.7</v>
      </c>
      <c r="X3842" s="24">
        <f t="shared" si="144"/>
        <v>118.69999999999999</v>
      </c>
      <c r="Y3842" s="8">
        <f t="shared" si="145"/>
        <v>0</v>
      </c>
      <c r="Z3842" s="4"/>
    </row>
    <row r="3843" spans="1:26" x14ac:dyDescent="0.25">
      <c r="A3843" s="34">
        <v>48</v>
      </c>
      <c r="B3843" s="31">
        <v>49</v>
      </c>
      <c r="C3843" s="4" t="s">
        <v>3797</v>
      </c>
      <c r="D3843" s="4" t="s">
        <v>6935</v>
      </c>
      <c r="E3843" s="4" t="s">
        <v>6850</v>
      </c>
      <c r="F3843" s="4" t="s">
        <v>6410</v>
      </c>
      <c r="G3843" s="4" t="s">
        <v>6942</v>
      </c>
      <c r="H3843" s="4" t="s">
        <v>216</v>
      </c>
      <c r="I3843" s="24">
        <v>246</v>
      </c>
      <c r="J3843" s="24">
        <v>238.9</v>
      </c>
      <c r="K3843" s="24">
        <v>1.6</v>
      </c>
      <c r="M3843" s="24">
        <v>1.4</v>
      </c>
      <c r="O3843" s="24">
        <v>1.7</v>
      </c>
      <c r="Q3843" s="24">
        <v>0.1</v>
      </c>
      <c r="R3843" s="24">
        <v>2.2999999999999998</v>
      </c>
      <c r="X3843" s="24">
        <f t="shared" si="144"/>
        <v>246</v>
      </c>
      <c r="Y3843" s="8">
        <f t="shared" si="145"/>
        <v>0</v>
      </c>
      <c r="Z3843" s="4"/>
    </row>
    <row r="3844" spans="1:26" x14ac:dyDescent="0.25">
      <c r="A3844" s="34">
        <v>28</v>
      </c>
      <c r="B3844" s="31">
        <v>29</v>
      </c>
      <c r="C3844" s="4" t="s">
        <v>6911</v>
      </c>
      <c r="D3844" s="4" t="s">
        <v>6902</v>
      </c>
      <c r="E3844" s="4" t="s">
        <v>6850</v>
      </c>
      <c r="F3844" s="4" t="s">
        <v>6410</v>
      </c>
      <c r="G3844" s="4" t="s">
        <v>6912</v>
      </c>
      <c r="H3844" s="4" t="s">
        <v>1096</v>
      </c>
      <c r="I3844" s="24">
        <v>2771</v>
      </c>
      <c r="J3844" s="24">
        <v>490</v>
      </c>
      <c r="K3844" s="24">
        <v>239</v>
      </c>
      <c r="L3844" s="24">
        <v>40</v>
      </c>
      <c r="O3844" s="24">
        <v>4.8</v>
      </c>
      <c r="P3844" s="24">
        <v>23.2</v>
      </c>
      <c r="T3844" s="24">
        <v>1974</v>
      </c>
      <c r="X3844" s="24">
        <f t="shared" si="144"/>
        <v>2771</v>
      </c>
      <c r="Y3844" s="8">
        <f t="shared" si="145"/>
        <v>0</v>
      </c>
      <c r="Z3844" s="4"/>
    </row>
    <row r="3845" spans="1:26" x14ac:dyDescent="0.25">
      <c r="A3845" s="34">
        <v>29</v>
      </c>
      <c r="B3845" s="31">
        <v>30</v>
      </c>
      <c r="C3845" s="4" t="s">
        <v>500</v>
      </c>
      <c r="D3845" s="4" t="s">
        <v>6902</v>
      </c>
      <c r="E3845" s="4" t="s">
        <v>6850</v>
      </c>
      <c r="F3845" s="4" t="s">
        <v>6410</v>
      </c>
      <c r="G3845" s="4" t="s">
        <v>6912</v>
      </c>
      <c r="H3845" s="4" t="s">
        <v>1096</v>
      </c>
      <c r="X3845" s="24">
        <f t="shared" si="144"/>
        <v>0</v>
      </c>
      <c r="Y3845" s="8">
        <f t="shared" si="145"/>
        <v>0</v>
      </c>
      <c r="Z3845" s="4"/>
    </row>
    <row r="3846" spans="1:26" x14ac:dyDescent="0.25">
      <c r="A3846" s="34">
        <v>27</v>
      </c>
      <c r="B3846" s="31">
        <v>28</v>
      </c>
      <c r="C3846" s="4" t="s">
        <v>6908</v>
      </c>
      <c r="D3846" s="4" t="s">
        <v>6902</v>
      </c>
      <c r="E3846" s="4" t="s">
        <v>6850</v>
      </c>
      <c r="F3846" s="4" t="s">
        <v>6410</v>
      </c>
      <c r="G3846" s="4" t="s">
        <v>6909</v>
      </c>
      <c r="H3846" s="4" t="s">
        <v>6910</v>
      </c>
      <c r="I3846" s="24">
        <v>107.3</v>
      </c>
      <c r="J3846" s="24">
        <v>59.3</v>
      </c>
      <c r="K3846" s="24">
        <v>1.2</v>
      </c>
      <c r="L3846" s="24">
        <v>7.3</v>
      </c>
      <c r="N3846" s="24">
        <v>0.2</v>
      </c>
      <c r="O3846" s="24">
        <v>0.7</v>
      </c>
      <c r="Q3846" s="24">
        <v>0.5</v>
      </c>
      <c r="R3846" s="24">
        <v>1.1000000000000001</v>
      </c>
      <c r="T3846" s="24">
        <v>37</v>
      </c>
      <c r="X3846" s="24">
        <f t="shared" si="144"/>
        <v>107.3</v>
      </c>
      <c r="Y3846" s="8">
        <f t="shared" si="145"/>
        <v>0</v>
      </c>
      <c r="Z3846" s="4"/>
    </row>
    <row r="3847" spans="1:26" x14ac:dyDescent="0.25">
      <c r="A3847" s="34">
        <v>31</v>
      </c>
      <c r="B3847" s="31">
        <v>32</v>
      </c>
      <c r="C3847" s="4" t="s">
        <v>1371</v>
      </c>
      <c r="D3847" s="4" t="s">
        <v>1249</v>
      </c>
      <c r="E3847" s="4" t="s">
        <v>6850</v>
      </c>
      <c r="F3847" s="4" t="s">
        <v>6410</v>
      </c>
      <c r="G3847" s="4" t="s">
        <v>45</v>
      </c>
      <c r="H3847" s="4"/>
      <c r="I3847" s="24">
        <v>181.7</v>
      </c>
      <c r="J3847" s="24">
        <v>163.5</v>
      </c>
      <c r="K3847" s="24">
        <v>7.6</v>
      </c>
      <c r="M3847" s="24">
        <v>0.8</v>
      </c>
      <c r="N3847" s="24">
        <v>0.6</v>
      </c>
      <c r="O3847" s="24">
        <v>1.4</v>
      </c>
      <c r="P3847" s="24">
        <v>6.1</v>
      </c>
      <c r="R3847" s="24">
        <v>1.7</v>
      </c>
      <c r="X3847" s="24">
        <f t="shared" si="144"/>
        <v>181.7</v>
      </c>
      <c r="Y3847" s="8">
        <f t="shared" si="145"/>
        <v>0</v>
      </c>
      <c r="Z3847" s="4"/>
    </row>
    <row r="3848" spans="1:26" x14ac:dyDescent="0.25">
      <c r="A3848" s="34">
        <v>32</v>
      </c>
      <c r="B3848" s="31">
        <v>33</v>
      </c>
      <c r="C3848" s="4" t="s">
        <v>6915</v>
      </c>
      <c r="D3848" s="4" t="s">
        <v>1249</v>
      </c>
      <c r="E3848" s="4" t="s">
        <v>6850</v>
      </c>
      <c r="F3848" s="4" t="s">
        <v>6410</v>
      </c>
      <c r="G3848" s="4" t="s">
        <v>45</v>
      </c>
      <c r="H3848" s="4"/>
      <c r="I3848" s="24">
        <v>357.4</v>
      </c>
      <c r="J3848" s="24">
        <v>236</v>
      </c>
      <c r="K3848" s="24">
        <v>28.3</v>
      </c>
      <c r="M3848" s="24">
        <v>1.5</v>
      </c>
      <c r="N3848" s="24">
        <v>1.4</v>
      </c>
      <c r="O3848" s="24">
        <v>3.9</v>
      </c>
      <c r="P3848" s="24">
        <v>67.900000000000006</v>
      </c>
      <c r="Q3848" s="24">
        <v>14.4</v>
      </c>
      <c r="R3848" s="24">
        <v>1.8</v>
      </c>
      <c r="S3848" s="24">
        <v>0.9</v>
      </c>
      <c r="T3848" s="24">
        <v>1.3</v>
      </c>
      <c r="X3848" s="24">
        <f t="shared" si="144"/>
        <v>357.4</v>
      </c>
      <c r="Y3848" s="8">
        <f t="shared" si="145"/>
        <v>0</v>
      </c>
      <c r="Z3848" s="4"/>
    </row>
    <row r="3849" spans="1:26" x14ac:dyDescent="0.25">
      <c r="A3849" s="34">
        <v>47</v>
      </c>
      <c r="B3849" s="31">
        <v>48</v>
      </c>
      <c r="C3849" s="4" t="s">
        <v>6935</v>
      </c>
      <c r="D3849" s="4" t="s">
        <v>6935</v>
      </c>
      <c r="E3849" s="4" t="s">
        <v>6850</v>
      </c>
      <c r="F3849" s="4" t="s">
        <v>6410</v>
      </c>
      <c r="G3849" s="4" t="s">
        <v>45</v>
      </c>
      <c r="H3849" s="4"/>
      <c r="I3849" s="24">
        <v>437.3</v>
      </c>
      <c r="J3849" s="24">
        <v>362</v>
      </c>
      <c r="K3849" s="24">
        <v>23.6</v>
      </c>
      <c r="O3849" s="24">
        <v>5.9</v>
      </c>
      <c r="P3849" s="24">
        <v>35.799999999999997</v>
      </c>
      <c r="Q3849" s="24">
        <v>2</v>
      </c>
      <c r="R3849" s="24">
        <v>8</v>
      </c>
      <c r="X3849" s="24">
        <f t="shared" si="144"/>
        <v>437.3</v>
      </c>
      <c r="Y3849" s="8">
        <f t="shared" si="145"/>
        <v>0</v>
      </c>
      <c r="Z3849" s="4"/>
    </row>
    <row r="3850" spans="1:26" ht="30" x14ac:dyDescent="0.25">
      <c r="A3850" s="34">
        <v>59</v>
      </c>
      <c r="B3850" s="31">
        <v>60</v>
      </c>
      <c r="C3850" s="4" t="s">
        <v>6962</v>
      </c>
      <c r="D3850" s="4" t="s">
        <v>1179</v>
      </c>
      <c r="E3850" s="4" t="s">
        <v>6850</v>
      </c>
      <c r="F3850" s="4" t="s">
        <v>6410</v>
      </c>
      <c r="G3850" s="4" t="s">
        <v>6963</v>
      </c>
      <c r="H3850" s="5" t="s">
        <v>6964</v>
      </c>
      <c r="I3850" s="24">
        <v>1098.9000000000001</v>
      </c>
      <c r="J3850" s="24">
        <v>532.20000000000005</v>
      </c>
      <c r="K3850" s="24">
        <v>24.4</v>
      </c>
      <c r="L3850" s="24">
        <v>2.6</v>
      </c>
      <c r="O3850" s="24">
        <v>3.3</v>
      </c>
      <c r="Q3850" s="24">
        <v>4.3</v>
      </c>
      <c r="R3850" s="24">
        <v>3.3</v>
      </c>
      <c r="T3850" s="24">
        <v>528.79999999999995</v>
      </c>
      <c r="X3850" s="24">
        <f t="shared" si="144"/>
        <v>1098.8999999999999</v>
      </c>
      <c r="Y3850" s="8">
        <f t="shared" si="145"/>
        <v>0</v>
      </c>
      <c r="Z3850" s="4"/>
    </row>
    <row r="3851" spans="1:26" x14ac:dyDescent="0.25">
      <c r="A3851" s="34">
        <v>42</v>
      </c>
      <c r="B3851" s="31">
        <v>43</v>
      </c>
      <c r="C3851" s="4" t="s">
        <v>6934</v>
      </c>
      <c r="D3851" s="4" t="s">
        <v>6935</v>
      </c>
      <c r="E3851" s="4" t="s">
        <v>6850</v>
      </c>
      <c r="F3851" s="4" t="s">
        <v>6410</v>
      </c>
      <c r="G3851" s="4" t="s">
        <v>6936</v>
      </c>
      <c r="H3851" s="4" t="s">
        <v>374</v>
      </c>
      <c r="I3851" s="24">
        <v>635.79999999999995</v>
      </c>
      <c r="J3851" s="24">
        <v>586</v>
      </c>
      <c r="K3851" s="24">
        <v>4</v>
      </c>
      <c r="L3851" s="24">
        <v>9</v>
      </c>
      <c r="M3851" s="24">
        <v>8.3000000000000007</v>
      </c>
      <c r="O3851" s="24">
        <v>4.5999999999999996</v>
      </c>
      <c r="P3851" s="24">
        <v>5</v>
      </c>
      <c r="Q3851" s="24">
        <v>11.1</v>
      </c>
      <c r="R3851" s="24">
        <v>1.9</v>
      </c>
      <c r="T3851" s="24">
        <v>4</v>
      </c>
      <c r="U3851" s="24">
        <v>1.9</v>
      </c>
      <c r="X3851" s="24">
        <f t="shared" si="144"/>
        <v>635.79999999999995</v>
      </c>
      <c r="Y3851" s="8">
        <f t="shared" si="145"/>
        <v>0</v>
      </c>
      <c r="Z3851" s="4"/>
    </row>
    <row r="3852" spans="1:26" x14ac:dyDescent="0.25">
      <c r="A3852" s="34">
        <v>19</v>
      </c>
      <c r="B3852" s="31">
        <v>20</v>
      </c>
      <c r="C3852" s="4" t="s">
        <v>6894</v>
      </c>
      <c r="D3852" s="4" t="s">
        <v>6886</v>
      </c>
      <c r="E3852" s="4" t="s">
        <v>6850</v>
      </c>
      <c r="F3852" s="4" t="s">
        <v>6410</v>
      </c>
      <c r="G3852" s="5" t="s">
        <v>6895</v>
      </c>
      <c r="H3852" s="4" t="s">
        <v>1136</v>
      </c>
      <c r="I3852" s="24">
        <v>602.1</v>
      </c>
      <c r="J3852" s="24">
        <v>369.4</v>
      </c>
      <c r="K3852" s="24">
        <v>36.4</v>
      </c>
      <c r="M3852" s="24">
        <v>1.2</v>
      </c>
      <c r="N3852" s="24">
        <v>0.5</v>
      </c>
      <c r="O3852" s="24">
        <v>7.2</v>
      </c>
      <c r="P3852" s="24">
        <v>1.3</v>
      </c>
      <c r="R3852" s="24">
        <v>6</v>
      </c>
      <c r="T3852" s="24">
        <v>180.1</v>
      </c>
      <c r="X3852" s="24">
        <f t="shared" si="144"/>
        <v>602.09999999999991</v>
      </c>
      <c r="Y3852" s="8">
        <f t="shared" si="145"/>
        <v>0</v>
      </c>
      <c r="Z3852" s="4"/>
    </row>
    <row r="3853" spans="1:26" x14ac:dyDescent="0.25">
      <c r="A3853" s="34">
        <v>49</v>
      </c>
      <c r="B3853" s="31">
        <v>50</v>
      </c>
      <c r="C3853" s="4" t="s">
        <v>6943</v>
      </c>
      <c r="D3853" s="4" t="s">
        <v>6935</v>
      </c>
      <c r="E3853" s="4" t="s">
        <v>6850</v>
      </c>
      <c r="F3853" s="4" t="s">
        <v>6410</v>
      </c>
      <c r="G3853" s="5" t="s">
        <v>6895</v>
      </c>
      <c r="H3853" s="4" t="s">
        <v>109</v>
      </c>
      <c r="I3853" s="24">
        <v>368.9</v>
      </c>
      <c r="J3853" s="24">
        <v>338.3</v>
      </c>
      <c r="K3853" s="24">
        <v>2.7</v>
      </c>
      <c r="M3853" s="24">
        <v>3.5</v>
      </c>
      <c r="O3853" s="24">
        <v>2.1</v>
      </c>
      <c r="P3853" s="24">
        <v>16.7</v>
      </c>
      <c r="Q3853" s="24">
        <v>1.8</v>
      </c>
      <c r="R3853" s="24">
        <v>2.4</v>
      </c>
      <c r="T3853" s="24">
        <v>1.4</v>
      </c>
      <c r="X3853" s="24">
        <f t="shared" si="144"/>
        <v>368.9</v>
      </c>
      <c r="Y3853" s="8">
        <f t="shared" si="145"/>
        <v>0</v>
      </c>
      <c r="Z3853" s="4"/>
    </row>
    <row r="3854" spans="1:26" x14ac:dyDescent="0.25">
      <c r="A3854" s="34">
        <v>68</v>
      </c>
      <c r="B3854" s="31">
        <v>69</v>
      </c>
      <c r="C3854" s="4" t="s">
        <v>6984</v>
      </c>
      <c r="D3854" s="4" t="s">
        <v>6902</v>
      </c>
      <c r="E3854" s="4" t="s">
        <v>6850</v>
      </c>
      <c r="F3854" s="4" t="s">
        <v>6410</v>
      </c>
      <c r="G3854" s="5" t="s">
        <v>6985</v>
      </c>
      <c r="H3854" s="4" t="s">
        <v>369</v>
      </c>
      <c r="I3854" s="24">
        <v>527.9</v>
      </c>
      <c r="J3854" s="24">
        <v>17.600000000000001</v>
      </c>
      <c r="K3854" s="24">
        <v>5</v>
      </c>
      <c r="O3854" s="24">
        <v>0.6</v>
      </c>
      <c r="Q3854" s="24">
        <v>0.7</v>
      </c>
      <c r="R3854" s="24">
        <v>0.3</v>
      </c>
      <c r="T3854" s="24">
        <f>303.7+200</f>
        <v>503.7</v>
      </c>
      <c r="X3854" s="24">
        <f t="shared" si="144"/>
        <v>527.9</v>
      </c>
      <c r="Y3854" s="8">
        <f t="shared" si="145"/>
        <v>0</v>
      </c>
      <c r="Z3854" s="4"/>
    </row>
    <row r="3855" spans="1:26" x14ac:dyDescent="0.25">
      <c r="A3855" s="34">
        <v>5</v>
      </c>
      <c r="B3855" s="31">
        <v>5</v>
      </c>
      <c r="C3855" s="4" t="s">
        <v>6858</v>
      </c>
      <c r="D3855" s="4" t="s">
        <v>6849</v>
      </c>
      <c r="E3855" s="4" t="s">
        <v>6850</v>
      </c>
      <c r="F3855" s="4" t="s">
        <v>6410</v>
      </c>
      <c r="G3855" s="4" t="s">
        <v>6859</v>
      </c>
      <c r="H3855" s="4" t="s">
        <v>553</v>
      </c>
      <c r="I3855" s="24">
        <v>191.5</v>
      </c>
      <c r="J3855" s="24">
        <v>177.8</v>
      </c>
      <c r="K3855" s="24">
        <v>5.4</v>
      </c>
      <c r="O3855" s="24">
        <v>2.1</v>
      </c>
      <c r="P3855" s="24">
        <v>0.2</v>
      </c>
      <c r="Q3855" s="24">
        <v>0.4</v>
      </c>
      <c r="R3855" s="24">
        <v>4.5999999999999996</v>
      </c>
      <c r="T3855" s="24">
        <v>1</v>
      </c>
      <c r="X3855" s="24">
        <f t="shared" si="144"/>
        <v>191.5</v>
      </c>
      <c r="Y3855" s="8">
        <f t="shared" si="145"/>
        <v>0</v>
      </c>
      <c r="Z3855" s="4"/>
    </row>
    <row r="3856" spans="1:26" x14ac:dyDescent="0.25">
      <c r="A3856" s="34">
        <v>1</v>
      </c>
      <c r="B3856" s="31">
        <v>1</v>
      </c>
      <c r="C3856" s="4" t="s">
        <v>6848</v>
      </c>
      <c r="D3856" s="4" t="s">
        <v>6849</v>
      </c>
      <c r="E3856" s="4" t="s">
        <v>6850</v>
      </c>
      <c r="F3856" s="4" t="s">
        <v>6410</v>
      </c>
      <c r="G3856" s="4" t="s">
        <v>2041</v>
      </c>
      <c r="H3856" s="4" t="s">
        <v>39</v>
      </c>
      <c r="I3856" s="24">
        <v>851.9</v>
      </c>
      <c r="J3856" s="24">
        <v>810.2</v>
      </c>
      <c r="K3856" s="24">
        <v>23.4</v>
      </c>
      <c r="O3856" s="24">
        <v>4.5999999999999996</v>
      </c>
      <c r="Q3856" s="24">
        <v>1.6</v>
      </c>
      <c r="R3856" s="24">
        <v>8.6999999999999993</v>
      </c>
      <c r="S3856" s="24">
        <v>3.4</v>
      </c>
      <c r="X3856" s="24">
        <f t="shared" si="144"/>
        <v>851.90000000000009</v>
      </c>
      <c r="Y3856" s="8">
        <f t="shared" si="145"/>
        <v>0</v>
      </c>
      <c r="Z3856" s="4"/>
    </row>
    <row r="3857" spans="1:26" x14ac:dyDescent="0.25">
      <c r="A3857" s="34">
        <v>66</v>
      </c>
      <c r="B3857" s="31">
        <v>67</v>
      </c>
      <c r="C3857" s="4" t="s">
        <v>6980</v>
      </c>
      <c r="D3857" s="4" t="s">
        <v>1179</v>
      </c>
      <c r="E3857" s="4" t="s">
        <v>6850</v>
      </c>
      <c r="F3857" s="4" t="s">
        <v>6410</v>
      </c>
      <c r="G3857" s="5" t="s">
        <v>6981</v>
      </c>
      <c r="H3857" s="4" t="s">
        <v>6813</v>
      </c>
      <c r="I3857" s="24">
        <v>114.5</v>
      </c>
      <c r="J3857" s="24">
        <v>75.400000000000006</v>
      </c>
      <c r="K3857" s="24">
        <v>34.700000000000003</v>
      </c>
      <c r="O3857" s="24">
        <v>0.9</v>
      </c>
      <c r="Q3857" s="24">
        <v>3.5</v>
      </c>
      <c r="X3857" s="24">
        <f t="shared" si="144"/>
        <v>114.50000000000001</v>
      </c>
      <c r="Y3857" s="8">
        <f t="shared" si="145"/>
        <v>0</v>
      </c>
      <c r="Z3857" s="4"/>
    </row>
    <row r="3858" spans="1:26" x14ac:dyDescent="0.25">
      <c r="A3858" s="34">
        <v>65</v>
      </c>
      <c r="B3858" s="31">
        <v>66</v>
      </c>
      <c r="C3858" s="4" t="s">
        <v>6977</v>
      </c>
      <c r="D3858" s="4" t="s">
        <v>1179</v>
      </c>
      <c r="E3858" s="4" t="s">
        <v>6850</v>
      </c>
      <c r="F3858" s="4" t="s">
        <v>6410</v>
      </c>
      <c r="G3858" s="5" t="s">
        <v>6978</v>
      </c>
      <c r="H3858" s="5" t="s">
        <v>6979</v>
      </c>
      <c r="I3858" s="24">
        <v>150.1</v>
      </c>
      <c r="J3858" s="24">
        <v>143.1</v>
      </c>
      <c r="K3858" s="24">
        <v>0.9</v>
      </c>
      <c r="O3858" s="24">
        <v>1.1000000000000001</v>
      </c>
      <c r="P3858" s="24">
        <v>1.2</v>
      </c>
      <c r="Q3858" s="24">
        <v>0.3</v>
      </c>
      <c r="R3858" s="24">
        <v>2.5</v>
      </c>
      <c r="S3858" s="24">
        <v>0.5</v>
      </c>
      <c r="U3858" s="24">
        <v>0.5</v>
      </c>
      <c r="X3858" s="24">
        <f t="shared" si="144"/>
        <v>150.1</v>
      </c>
      <c r="Y3858" s="8">
        <f t="shared" si="145"/>
        <v>0</v>
      </c>
      <c r="Z3858" s="4"/>
    </row>
    <row r="3859" spans="1:26" x14ac:dyDescent="0.25">
      <c r="A3859" s="34">
        <v>33</v>
      </c>
      <c r="B3859" s="31">
        <v>34</v>
      </c>
      <c r="C3859" s="4" t="s">
        <v>6916</v>
      </c>
      <c r="D3859" s="4" t="s">
        <v>1249</v>
      </c>
      <c r="E3859" s="4" t="s">
        <v>6850</v>
      </c>
      <c r="F3859" s="4" t="s">
        <v>6410</v>
      </c>
      <c r="G3859" s="4" t="s">
        <v>6917</v>
      </c>
      <c r="H3859" s="4" t="s">
        <v>6795</v>
      </c>
      <c r="I3859" s="24">
        <v>357.4</v>
      </c>
      <c r="J3859" s="24">
        <v>307.60000000000002</v>
      </c>
      <c r="K3859" s="24">
        <v>4</v>
      </c>
      <c r="L3859" s="24">
        <v>1.9</v>
      </c>
      <c r="P3859" s="24">
        <v>20.3</v>
      </c>
      <c r="Q3859" s="24">
        <v>23.6</v>
      </c>
      <c r="X3859" s="24">
        <f t="shared" si="144"/>
        <v>357.40000000000003</v>
      </c>
      <c r="Y3859" s="8">
        <f t="shared" si="145"/>
        <v>0</v>
      </c>
      <c r="Z3859" s="4"/>
    </row>
    <row r="3860" spans="1:26" x14ac:dyDescent="0.25">
      <c r="A3860" s="34">
        <v>58</v>
      </c>
      <c r="B3860" s="31">
        <v>59</v>
      </c>
      <c r="C3860" s="4" t="s">
        <v>6959</v>
      </c>
      <c r="D3860" s="4" t="s">
        <v>1179</v>
      </c>
      <c r="E3860" s="4" t="s">
        <v>6850</v>
      </c>
      <c r="F3860" s="4" t="s">
        <v>6410</v>
      </c>
      <c r="G3860" s="4" t="s">
        <v>6960</v>
      </c>
      <c r="H3860" s="4" t="s">
        <v>6961</v>
      </c>
      <c r="I3860" s="24">
        <v>304.7</v>
      </c>
      <c r="J3860" s="24">
        <v>279</v>
      </c>
      <c r="K3860" s="24">
        <v>1.1000000000000001</v>
      </c>
      <c r="L3860" s="24">
        <v>3.6</v>
      </c>
      <c r="Q3860" s="24">
        <v>21</v>
      </c>
      <c r="X3860" s="24">
        <f t="shared" si="144"/>
        <v>304.70000000000005</v>
      </c>
      <c r="Y3860" s="8">
        <f t="shared" si="145"/>
        <v>0</v>
      </c>
      <c r="Z3860" s="4"/>
    </row>
    <row r="3861" spans="1:26" x14ac:dyDescent="0.25">
      <c r="A3861" s="34">
        <v>61</v>
      </c>
      <c r="B3861" s="31">
        <v>62</v>
      </c>
      <c r="C3861" s="4" t="s">
        <v>6966</v>
      </c>
      <c r="D3861" s="4" t="s">
        <v>3990</v>
      </c>
      <c r="E3861" s="4" t="s">
        <v>6850</v>
      </c>
      <c r="F3861" s="4" t="s">
        <v>6410</v>
      </c>
      <c r="G3861" s="4" t="s">
        <v>6967</v>
      </c>
      <c r="H3861" s="4" t="s">
        <v>6968</v>
      </c>
      <c r="I3861" s="24">
        <v>126.6</v>
      </c>
      <c r="J3861" s="24">
        <v>100.3</v>
      </c>
      <c r="K3861" s="24">
        <v>17.100000000000001</v>
      </c>
      <c r="L3861" s="24">
        <v>3.1</v>
      </c>
      <c r="O3861" s="24">
        <v>1.6</v>
      </c>
      <c r="Q3861" s="24">
        <v>4.5</v>
      </c>
      <c r="X3861" s="24">
        <f t="shared" si="144"/>
        <v>126.6</v>
      </c>
      <c r="Y3861" s="8">
        <f t="shared" si="145"/>
        <v>0</v>
      </c>
      <c r="Z3861" s="4"/>
    </row>
    <row r="3862" spans="1:26" x14ac:dyDescent="0.25">
      <c r="A3862" s="34">
        <v>2</v>
      </c>
      <c r="B3862" s="31">
        <v>2</v>
      </c>
      <c r="C3862" s="4" t="s">
        <v>1872</v>
      </c>
      <c r="D3862" s="4" t="s">
        <v>6849</v>
      </c>
      <c r="E3862" s="4" t="s">
        <v>6850</v>
      </c>
      <c r="F3862" s="4" t="s">
        <v>6410</v>
      </c>
      <c r="G3862" s="4" t="s">
        <v>6851</v>
      </c>
      <c r="H3862" s="4" t="s">
        <v>1096</v>
      </c>
      <c r="I3862" s="24">
        <v>237.3</v>
      </c>
      <c r="J3862" s="24">
        <v>181.6</v>
      </c>
      <c r="O3862" s="24">
        <v>13</v>
      </c>
      <c r="P3862" s="24">
        <v>22.6</v>
      </c>
      <c r="Q3862" s="24">
        <v>0.5</v>
      </c>
      <c r="R3862" s="24">
        <v>2.2000000000000002</v>
      </c>
      <c r="T3862" s="24">
        <v>17.399999999999999</v>
      </c>
      <c r="X3862" s="24">
        <f t="shared" si="144"/>
        <v>237.29999999999998</v>
      </c>
      <c r="Y3862" s="8">
        <f t="shared" si="145"/>
        <v>0</v>
      </c>
      <c r="Z3862" s="4"/>
    </row>
    <row r="3863" spans="1:26" x14ac:dyDescent="0.25">
      <c r="A3863" s="34">
        <v>50</v>
      </c>
      <c r="B3863" s="31">
        <v>51</v>
      </c>
      <c r="C3863" s="4" t="s">
        <v>6944</v>
      </c>
      <c r="D3863" s="4" t="s">
        <v>6935</v>
      </c>
      <c r="E3863" s="4" t="s">
        <v>6850</v>
      </c>
      <c r="F3863" s="4" t="s">
        <v>6410</v>
      </c>
      <c r="G3863" s="4" t="s">
        <v>6945</v>
      </c>
      <c r="H3863" s="4" t="s">
        <v>1096</v>
      </c>
      <c r="I3863" s="24">
        <v>441.5</v>
      </c>
      <c r="J3863" s="24">
        <v>428.7</v>
      </c>
      <c r="K3863" s="24">
        <v>5.2</v>
      </c>
      <c r="L3863" s="24">
        <v>2.5</v>
      </c>
      <c r="M3863" s="24">
        <v>0.8</v>
      </c>
      <c r="N3863" s="24">
        <v>1.4</v>
      </c>
      <c r="O3863" s="24">
        <v>1.9</v>
      </c>
      <c r="P3863" s="24">
        <v>1</v>
      </c>
      <c r="X3863" s="24">
        <f t="shared" si="144"/>
        <v>441.49999999999994</v>
      </c>
      <c r="Y3863" s="8">
        <f t="shared" si="145"/>
        <v>0</v>
      </c>
      <c r="Z3863" s="4"/>
    </row>
    <row r="3864" spans="1:26" x14ac:dyDescent="0.25">
      <c r="A3864" s="34">
        <v>43</v>
      </c>
      <c r="B3864" s="31">
        <v>44</v>
      </c>
      <c r="C3864" s="4" t="s">
        <v>6937</v>
      </c>
      <c r="D3864" s="4" t="s">
        <v>6935</v>
      </c>
      <c r="E3864" s="4" t="s">
        <v>6850</v>
      </c>
      <c r="F3864" s="4" t="s">
        <v>6410</v>
      </c>
      <c r="G3864" s="4" t="s">
        <v>6477</v>
      </c>
      <c r="H3864" s="4" t="s">
        <v>1136</v>
      </c>
      <c r="I3864" s="24">
        <v>336</v>
      </c>
      <c r="J3864" s="24">
        <v>317.89999999999998</v>
      </c>
      <c r="K3864" s="24">
        <v>5.4</v>
      </c>
      <c r="M3864" s="24">
        <v>1.9</v>
      </c>
      <c r="O3864" s="24">
        <v>2.8</v>
      </c>
      <c r="Q3864" s="24">
        <v>1.5</v>
      </c>
      <c r="R3864" s="24">
        <v>6.5</v>
      </c>
      <c r="X3864" s="24">
        <f t="shared" si="144"/>
        <v>335.99999999999994</v>
      </c>
      <c r="Y3864" s="8">
        <f t="shared" si="145"/>
        <v>0</v>
      </c>
      <c r="Z3864" s="4"/>
    </row>
    <row r="3865" spans="1:26" x14ac:dyDescent="0.25">
      <c r="A3865" s="34">
        <v>44</v>
      </c>
      <c r="B3865" s="31">
        <v>45</v>
      </c>
      <c r="C3865" s="4" t="s">
        <v>6938</v>
      </c>
      <c r="D3865" s="4" t="s">
        <v>6935</v>
      </c>
      <c r="E3865" s="4" t="s">
        <v>6850</v>
      </c>
      <c r="F3865" s="4" t="s">
        <v>6410</v>
      </c>
      <c r="G3865" s="4" t="s">
        <v>6477</v>
      </c>
      <c r="H3865" s="4" t="s">
        <v>5270</v>
      </c>
      <c r="I3865" s="24">
        <v>344.3</v>
      </c>
      <c r="J3865" s="24">
        <v>321.7</v>
      </c>
      <c r="K3865" s="24">
        <v>5.2</v>
      </c>
      <c r="M3865" s="24">
        <v>2.5</v>
      </c>
      <c r="O3865" s="24">
        <v>2.1</v>
      </c>
      <c r="P3865" s="24">
        <v>5.8</v>
      </c>
      <c r="Q3865" s="24">
        <v>3.2</v>
      </c>
      <c r="R3865" s="24">
        <v>3.8</v>
      </c>
      <c r="X3865" s="24">
        <f t="shared" si="144"/>
        <v>344.3</v>
      </c>
      <c r="Y3865" s="8">
        <f t="shared" si="145"/>
        <v>0</v>
      </c>
      <c r="Z3865" s="4"/>
    </row>
    <row r="3866" spans="1:26" x14ac:dyDescent="0.25">
      <c r="A3866" s="34">
        <v>52</v>
      </c>
      <c r="B3866" s="31">
        <v>53</v>
      </c>
      <c r="C3866" s="4" t="s">
        <v>6948</v>
      </c>
      <c r="D3866" s="4" t="s">
        <v>6935</v>
      </c>
      <c r="E3866" s="4" t="s">
        <v>6850</v>
      </c>
      <c r="F3866" s="4" t="s">
        <v>6410</v>
      </c>
      <c r="G3866" s="4" t="s">
        <v>6949</v>
      </c>
      <c r="H3866" s="4" t="s">
        <v>2086</v>
      </c>
      <c r="I3866" s="24">
        <v>396.8</v>
      </c>
      <c r="J3866" s="24">
        <v>364.3</v>
      </c>
      <c r="K3866" s="24">
        <v>18.899999999999999</v>
      </c>
      <c r="L3866" s="24">
        <v>7.4</v>
      </c>
      <c r="N3866" s="24">
        <v>1.9</v>
      </c>
      <c r="O3866" s="24">
        <v>3.6</v>
      </c>
      <c r="P3866" s="24">
        <v>0.5</v>
      </c>
      <c r="R3866" s="24">
        <v>0.2</v>
      </c>
      <c r="X3866" s="24">
        <f t="shared" si="144"/>
        <v>396.79999999999995</v>
      </c>
      <c r="Y3866" s="8">
        <f t="shared" si="145"/>
        <v>0</v>
      </c>
      <c r="Z3866" s="4"/>
    </row>
    <row r="3867" spans="1:26" x14ac:dyDescent="0.25">
      <c r="A3867" s="34">
        <v>63</v>
      </c>
      <c r="B3867" s="31">
        <v>64</v>
      </c>
      <c r="C3867" s="4" t="s">
        <v>6972</v>
      </c>
      <c r="D3867" s="4" t="s">
        <v>1249</v>
      </c>
      <c r="E3867" s="4" t="s">
        <v>6850</v>
      </c>
      <c r="F3867" s="4" t="s">
        <v>6410</v>
      </c>
      <c r="G3867" s="4" t="s">
        <v>6949</v>
      </c>
      <c r="H3867" s="4" t="s">
        <v>6973</v>
      </c>
      <c r="I3867" s="24">
        <v>151.1</v>
      </c>
      <c r="J3867" s="24">
        <v>150</v>
      </c>
      <c r="K3867" s="24">
        <v>0.2</v>
      </c>
      <c r="O3867" s="24">
        <v>0.5</v>
      </c>
      <c r="R3867" s="24">
        <v>0.4</v>
      </c>
      <c r="X3867" s="24">
        <f t="shared" si="144"/>
        <v>151.1</v>
      </c>
      <c r="Y3867" s="8">
        <f t="shared" si="145"/>
        <v>0</v>
      </c>
      <c r="Z3867" s="4"/>
    </row>
    <row r="3868" spans="1:26" x14ac:dyDescent="0.25">
      <c r="A3868" s="34">
        <v>59</v>
      </c>
      <c r="B3868" s="31">
        <v>59</v>
      </c>
      <c r="C3868" s="4" t="s">
        <v>6737</v>
      </c>
      <c r="D3868" s="4" t="s">
        <v>7070</v>
      </c>
      <c r="E3868" s="4" t="s">
        <v>6988</v>
      </c>
      <c r="F3868" s="4" t="s">
        <v>6410</v>
      </c>
      <c r="G3868" s="4" t="s">
        <v>7079</v>
      </c>
      <c r="H3868" s="4" t="s">
        <v>995</v>
      </c>
      <c r="I3868" s="24">
        <v>117.4</v>
      </c>
      <c r="J3868" s="24">
        <v>98.2</v>
      </c>
      <c r="K3868" s="24">
        <v>9.1</v>
      </c>
      <c r="L3868" s="24">
        <v>2</v>
      </c>
      <c r="O3868" s="24">
        <v>0.2</v>
      </c>
      <c r="P3868" s="24">
        <v>6.9</v>
      </c>
      <c r="R3868" s="24">
        <v>0.9</v>
      </c>
      <c r="S3868" s="24">
        <v>0.1</v>
      </c>
      <c r="X3868" s="24">
        <f t="shared" si="144"/>
        <v>117.4</v>
      </c>
      <c r="Y3868" s="8">
        <f t="shared" si="145"/>
        <v>0</v>
      </c>
      <c r="Z3868" s="4"/>
    </row>
    <row r="3869" spans="1:26" x14ac:dyDescent="0.25">
      <c r="A3869" s="34">
        <v>113</v>
      </c>
      <c r="B3869" s="31">
        <v>114</v>
      </c>
      <c r="C3869" s="4" t="s">
        <v>7149</v>
      </c>
      <c r="D3869" s="4" t="s">
        <v>7146</v>
      </c>
      <c r="E3869" s="4" t="s">
        <v>6988</v>
      </c>
      <c r="F3869" s="4" t="s">
        <v>6410</v>
      </c>
      <c r="G3869" s="5" t="s">
        <v>7150</v>
      </c>
      <c r="H3869" s="4" t="s">
        <v>1567</v>
      </c>
      <c r="X3869" s="24">
        <f t="shared" si="144"/>
        <v>0</v>
      </c>
      <c r="Y3869" s="8">
        <f t="shared" si="145"/>
        <v>0</v>
      </c>
      <c r="Z3869" s="4"/>
    </row>
    <row r="3870" spans="1:26" x14ac:dyDescent="0.25">
      <c r="A3870" s="34">
        <v>119</v>
      </c>
      <c r="B3870" s="31">
        <v>120</v>
      </c>
      <c r="C3870" s="4" t="s">
        <v>7149</v>
      </c>
      <c r="D3870" s="4" t="s">
        <v>7146</v>
      </c>
      <c r="E3870" s="4" t="s">
        <v>6988</v>
      </c>
      <c r="F3870" s="4" t="s">
        <v>6410</v>
      </c>
      <c r="G3870" s="5" t="s">
        <v>7150</v>
      </c>
      <c r="H3870" s="4" t="s">
        <v>154</v>
      </c>
      <c r="I3870" s="24">
        <v>142.1</v>
      </c>
      <c r="P3870" s="24">
        <v>142.1</v>
      </c>
      <c r="X3870" s="24">
        <f t="shared" si="144"/>
        <v>142.1</v>
      </c>
      <c r="Y3870" s="8">
        <f t="shared" si="145"/>
        <v>0</v>
      </c>
      <c r="Z3870" s="4"/>
    </row>
    <row r="3871" spans="1:26" x14ac:dyDescent="0.25">
      <c r="A3871" s="34">
        <v>49</v>
      </c>
      <c r="B3871" s="31">
        <v>49</v>
      </c>
      <c r="C3871" s="4" t="s">
        <v>5463</v>
      </c>
      <c r="D3871" s="4" t="s">
        <v>7024</v>
      </c>
      <c r="E3871" s="4" t="s">
        <v>6988</v>
      </c>
      <c r="F3871" s="4" t="s">
        <v>6410</v>
      </c>
      <c r="G3871" s="4" t="s">
        <v>7061</v>
      </c>
      <c r="H3871" s="4" t="s">
        <v>1509</v>
      </c>
      <c r="I3871" s="24">
        <v>129.80000000000001</v>
      </c>
      <c r="J3871" s="24">
        <v>110</v>
      </c>
      <c r="K3871" s="24">
        <v>15.2</v>
      </c>
      <c r="O3871" s="24">
        <v>1.9</v>
      </c>
      <c r="P3871" s="24">
        <v>0.2</v>
      </c>
      <c r="Q3871" s="24">
        <v>0.2</v>
      </c>
      <c r="R3871" s="24">
        <v>1.5</v>
      </c>
      <c r="U3871" s="24">
        <v>0.8</v>
      </c>
      <c r="X3871" s="24">
        <f t="shared" si="144"/>
        <v>129.80000000000001</v>
      </c>
      <c r="Y3871" s="8">
        <f t="shared" si="145"/>
        <v>0</v>
      </c>
      <c r="Z3871" s="4"/>
    </row>
    <row r="3872" spans="1:26" x14ac:dyDescent="0.25">
      <c r="A3872" s="34">
        <v>110</v>
      </c>
      <c r="B3872" s="31">
        <v>111</v>
      </c>
      <c r="C3872" s="4" t="s">
        <v>7145</v>
      </c>
      <c r="D3872" s="4" t="s">
        <v>7146</v>
      </c>
      <c r="E3872" s="4" t="s">
        <v>6988</v>
      </c>
      <c r="F3872" s="4" t="s">
        <v>6410</v>
      </c>
      <c r="G3872" s="5" t="s">
        <v>7147</v>
      </c>
      <c r="H3872" s="4" t="s">
        <v>2143</v>
      </c>
      <c r="I3872" s="24">
        <v>170.1</v>
      </c>
      <c r="J3872" s="24">
        <v>20.100000000000001</v>
      </c>
      <c r="K3872" s="24">
        <v>8.8000000000000007</v>
      </c>
      <c r="L3872" s="24">
        <v>109.2</v>
      </c>
      <c r="M3872" s="24">
        <v>0.1</v>
      </c>
      <c r="O3872" s="24">
        <v>0.2</v>
      </c>
      <c r="Q3872" s="24">
        <v>6.7</v>
      </c>
      <c r="T3872" s="24">
        <v>25</v>
      </c>
      <c r="X3872" s="24">
        <f t="shared" si="144"/>
        <v>170.09999999999997</v>
      </c>
      <c r="Y3872" s="8">
        <f t="shared" si="145"/>
        <v>0</v>
      </c>
      <c r="Z3872" s="4"/>
    </row>
    <row r="3873" spans="1:26" x14ac:dyDescent="0.25">
      <c r="A3873" s="34">
        <v>102</v>
      </c>
      <c r="B3873" s="31">
        <v>103</v>
      </c>
      <c r="C3873" s="4" t="s">
        <v>7135</v>
      </c>
      <c r="D3873" s="4" t="s">
        <v>7133</v>
      </c>
      <c r="E3873" s="4" t="s">
        <v>6988</v>
      </c>
      <c r="F3873" s="4" t="s">
        <v>6410</v>
      </c>
      <c r="G3873" s="5" t="s">
        <v>7136</v>
      </c>
      <c r="H3873" s="4" t="s">
        <v>216</v>
      </c>
      <c r="I3873" s="24">
        <v>311.8</v>
      </c>
      <c r="J3873" s="24">
        <v>35.4</v>
      </c>
      <c r="K3873" s="24">
        <v>12.7</v>
      </c>
      <c r="L3873" s="24">
        <v>4.2</v>
      </c>
      <c r="O3873" s="24">
        <v>0.3</v>
      </c>
      <c r="Q3873" s="24">
        <v>10.9</v>
      </c>
      <c r="T3873" s="24">
        <v>248.3</v>
      </c>
      <c r="X3873" s="24">
        <f t="shared" si="144"/>
        <v>311.8</v>
      </c>
      <c r="Y3873" s="8">
        <f t="shared" si="145"/>
        <v>0</v>
      </c>
      <c r="Z3873" s="4"/>
    </row>
    <row r="3874" spans="1:26" x14ac:dyDescent="0.25">
      <c r="A3874" s="34">
        <v>72</v>
      </c>
      <c r="B3874" s="31">
        <v>72</v>
      </c>
      <c r="C3874" s="4" t="s">
        <v>7098</v>
      </c>
      <c r="D3874" s="4" t="s">
        <v>7095</v>
      </c>
      <c r="E3874" s="4" t="s">
        <v>6988</v>
      </c>
      <c r="F3874" s="4" t="s">
        <v>6410</v>
      </c>
      <c r="G3874" s="5" t="s">
        <v>1016</v>
      </c>
      <c r="H3874" s="4" t="s">
        <v>248</v>
      </c>
      <c r="I3874" s="24">
        <v>273.39999999999998</v>
      </c>
      <c r="J3874" s="24">
        <v>35</v>
      </c>
      <c r="T3874" s="24">
        <v>238.4</v>
      </c>
      <c r="X3874" s="24">
        <f t="shared" si="144"/>
        <v>273.39999999999998</v>
      </c>
      <c r="Y3874" s="8">
        <f t="shared" si="145"/>
        <v>0</v>
      </c>
      <c r="Z3874" s="4"/>
    </row>
    <row r="3875" spans="1:26" x14ac:dyDescent="0.25">
      <c r="A3875" s="34">
        <v>136</v>
      </c>
      <c r="B3875" s="31">
        <v>137</v>
      </c>
      <c r="C3875" s="4" t="s">
        <v>7180</v>
      </c>
      <c r="D3875" s="4" t="s">
        <v>7024</v>
      </c>
      <c r="E3875" s="4" t="s">
        <v>6988</v>
      </c>
      <c r="F3875" s="4" t="s">
        <v>6410</v>
      </c>
      <c r="G3875" s="5" t="s">
        <v>7181</v>
      </c>
      <c r="H3875" s="4" t="s">
        <v>201</v>
      </c>
      <c r="I3875" s="24">
        <v>121.7</v>
      </c>
      <c r="J3875" s="24">
        <v>100.9</v>
      </c>
      <c r="K3875" s="24">
        <v>5.2</v>
      </c>
      <c r="M3875" s="24">
        <v>0.1</v>
      </c>
      <c r="O3875" s="24">
        <v>0.6</v>
      </c>
      <c r="P3875" s="24">
        <v>0.2</v>
      </c>
      <c r="Q3875" s="24">
        <v>4.4000000000000004</v>
      </c>
      <c r="R3875" s="24">
        <v>0.2</v>
      </c>
      <c r="T3875" s="24">
        <v>10.1</v>
      </c>
      <c r="X3875" s="24">
        <f t="shared" si="144"/>
        <v>121.7</v>
      </c>
      <c r="Y3875" s="8">
        <f t="shared" si="145"/>
        <v>0</v>
      </c>
      <c r="Z3875" s="4"/>
    </row>
    <row r="3876" spans="1:26" x14ac:dyDescent="0.25">
      <c r="A3876" s="34">
        <v>32</v>
      </c>
      <c r="B3876" s="31">
        <v>32</v>
      </c>
      <c r="C3876" s="4" t="s">
        <v>7030</v>
      </c>
      <c r="D3876" s="4" t="s">
        <v>7024</v>
      </c>
      <c r="E3876" s="4" t="s">
        <v>6988</v>
      </c>
      <c r="F3876" s="4" t="s">
        <v>6410</v>
      </c>
      <c r="G3876" s="4" t="s">
        <v>7031</v>
      </c>
      <c r="H3876" s="4" t="s">
        <v>7032</v>
      </c>
      <c r="I3876" s="24">
        <v>122.7</v>
      </c>
      <c r="J3876" s="24">
        <v>99.2</v>
      </c>
      <c r="K3876" s="24">
        <v>12.7</v>
      </c>
      <c r="L3876" s="24">
        <v>0.6</v>
      </c>
      <c r="M3876" s="24">
        <v>0.3</v>
      </c>
      <c r="O3876" s="24">
        <v>0.6</v>
      </c>
      <c r="P3876" s="24">
        <v>0.1</v>
      </c>
      <c r="R3876" s="24">
        <v>1.8</v>
      </c>
      <c r="T3876" s="24">
        <v>7.4</v>
      </c>
      <c r="X3876" s="24">
        <f t="shared" si="144"/>
        <v>122.69999999999999</v>
      </c>
      <c r="Y3876" s="8">
        <f t="shared" si="145"/>
        <v>0</v>
      </c>
      <c r="Z3876" s="4"/>
    </row>
    <row r="3877" spans="1:26" x14ac:dyDescent="0.25">
      <c r="A3877" s="34">
        <v>53</v>
      </c>
      <c r="B3877" s="31">
        <v>53</v>
      </c>
      <c r="C3877" s="4" t="s">
        <v>7068</v>
      </c>
      <c r="D3877" s="4" t="s">
        <v>7024</v>
      </c>
      <c r="E3877" s="4" t="s">
        <v>6988</v>
      </c>
      <c r="F3877" s="4" t="s">
        <v>6410</v>
      </c>
      <c r="G3877" s="4" t="s">
        <v>1609</v>
      </c>
      <c r="H3877" s="4"/>
      <c r="I3877" s="24">
        <v>523.29999999999995</v>
      </c>
      <c r="J3877" s="24">
        <v>286.7</v>
      </c>
      <c r="K3877" s="24">
        <v>33.9</v>
      </c>
      <c r="L3877" s="24">
        <v>1.3</v>
      </c>
      <c r="M3877" s="24">
        <v>1</v>
      </c>
      <c r="N3877" s="24">
        <v>1</v>
      </c>
      <c r="O3877" s="24">
        <v>2.6</v>
      </c>
      <c r="P3877" s="24">
        <v>1</v>
      </c>
      <c r="Q3877" s="24">
        <v>4.8</v>
      </c>
      <c r="R3877" s="24">
        <v>3.2</v>
      </c>
      <c r="S3877" s="24">
        <v>0.6</v>
      </c>
      <c r="T3877" s="24">
        <v>186.1</v>
      </c>
      <c r="U3877" s="24">
        <v>1.1000000000000001</v>
      </c>
      <c r="X3877" s="24">
        <f t="shared" si="144"/>
        <v>523.30000000000007</v>
      </c>
      <c r="Y3877" s="8">
        <f t="shared" si="145"/>
        <v>0</v>
      </c>
      <c r="Z3877" s="4"/>
    </row>
    <row r="3878" spans="1:26" x14ac:dyDescent="0.25">
      <c r="A3878" s="34">
        <v>40</v>
      </c>
      <c r="B3878" s="31">
        <v>40</v>
      </c>
      <c r="C3878" s="4" t="s">
        <v>7043</v>
      </c>
      <c r="D3878" s="4" t="s">
        <v>7024</v>
      </c>
      <c r="E3878" s="4" t="s">
        <v>6988</v>
      </c>
      <c r="F3878" s="4" t="s">
        <v>6410</v>
      </c>
      <c r="G3878" s="4" t="s">
        <v>7044</v>
      </c>
      <c r="H3878" s="4" t="s">
        <v>201</v>
      </c>
      <c r="I3878" s="24">
        <v>359.6</v>
      </c>
      <c r="J3878" s="24">
        <v>242.8</v>
      </c>
      <c r="K3878" s="24">
        <v>20.5</v>
      </c>
      <c r="L3878" s="24">
        <v>7.8</v>
      </c>
      <c r="N3878" s="24">
        <v>2.7</v>
      </c>
      <c r="O3878" s="24">
        <v>2.1</v>
      </c>
      <c r="P3878" s="24">
        <v>0.5</v>
      </c>
      <c r="Q3878" s="24">
        <v>18.2</v>
      </c>
      <c r="R3878" s="24">
        <v>1.9</v>
      </c>
      <c r="S3878" s="24">
        <v>0.3</v>
      </c>
      <c r="T3878" s="24">
        <v>60.8</v>
      </c>
      <c r="U3878" s="24">
        <v>2</v>
      </c>
      <c r="X3878" s="24">
        <f t="shared" si="144"/>
        <v>359.6</v>
      </c>
      <c r="Y3878" s="8">
        <f t="shared" si="145"/>
        <v>0</v>
      </c>
      <c r="Z3878" s="4"/>
    </row>
    <row r="3879" spans="1:26" x14ac:dyDescent="0.25">
      <c r="A3879" s="34">
        <v>60</v>
      </c>
      <c r="B3879" s="31">
        <v>60</v>
      </c>
      <c r="C3879" s="4" t="s">
        <v>3821</v>
      </c>
      <c r="D3879" s="4" t="s">
        <v>7070</v>
      </c>
      <c r="E3879" s="4" t="s">
        <v>6988</v>
      </c>
      <c r="F3879" s="4" t="s">
        <v>6410</v>
      </c>
      <c r="G3879" s="4" t="s">
        <v>7080</v>
      </c>
      <c r="H3879" s="4" t="s">
        <v>1066</v>
      </c>
      <c r="I3879" s="24">
        <v>165.2</v>
      </c>
      <c r="J3879" s="24">
        <v>150</v>
      </c>
      <c r="K3879" s="24">
        <v>2.5</v>
      </c>
      <c r="O3879" s="24">
        <v>0.6</v>
      </c>
      <c r="P3879" s="24">
        <v>0.6</v>
      </c>
      <c r="Q3879" s="24">
        <v>4.3</v>
      </c>
      <c r="R3879" s="24">
        <v>2.4</v>
      </c>
      <c r="T3879" s="24">
        <v>4.8</v>
      </c>
      <c r="X3879" s="24">
        <f t="shared" si="144"/>
        <v>165.20000000000002</v>
      </c>
      <c r="Y3879" s="8">
        <f t="shared" si="145"/>
        <v>0</v>
      </c>
      <c r="Z3879" s="4"/>
    </row>
    <row r="3880" spans="1:26" x14ac:dyDescent="0.25">
      <c r="A3880" s="34">
        <v>63</v>
      </c>
      <c r="B3880" s="31">
        <v>63</v>
      </c>
      <c r="C3880" s="4" t="s">
        <v>7050</v>
      </c>
      <c r="D3880" s="4" t="s">
        <v>7024</v>
      </c>
      <c r="E3880" s="4" t="s">
        <v>6988</v>
      </c>
      <c r="F3880" s="4" t="s">
        <v>6410</v>
      </c>
      <c r="G3880" s="4" t="s">
        <v>7080</v>
      </c>
      <c r="H3880" s="4" t="s">
        <v>7083</v>
      </c>
      <c r="I3880" s="24">
        <v>125.7</v>
      </c>
      <c r="J3880" s="24">
        <v>66</v>
      </c>
      <c r="K3880" s="24">
        <v>2.5</v>
      </c>
      <c r="L3880" s="24">
        <v>20.2</v>
      </c>
      <c r="O3880" s="24">
        <v>2</v>
      </c>
      <c r="Q3880" s="24">
        <v>10</v>
      </c>
      <c r="T3880" s="24">
        <v>25</v>
      </c>
      <c r="X3880" s="24">
        <f t="shared" si="144"/>
        <v>125.7</v>
      </c>
      <c r="Y3880" s="8">
        <f t="shared" si="145"/>
        <v>0</v>
      </c>
      <c r="Z3880" s="4"/>
    </row>
    <row r="3881" spans="1:26" x14ac:dyDescent="0.25">
      <c r="A3881" s="34">
        <v>14</v>
      </c>
      <c r="B3881" s="31">
        <v>14</v>
      </c>
      <c r="C3881" s="4" t="s">
        <v>7008</v>
      </c>
      <c r="D3881" s="4" t="s">
        <v>7002</v>
      </c>
      <c r="E3881" s="4" t="s">
        <v>6988</v>
      </c>
      <c r="F3881" s="4" t="s">
        <v>6410</v>
      </c>
      <c r="G3881" s="4" t="s">
        <v>7009</v>
      </c>
      <c r="H3881" s="4" t="s">
        <v>154</v>
      </c>
      <c r="I3881" s="24">
        <v>100.7</v>
      </c>
      <c r="J3881" s="24">
        <v>19.899999999999999</v>
      </c>
      <c r="K3881" s="24">
        <v>6.2</v>
      </c>
      <c r="L3881" s="24">
        <v>0.6</v>
      </c>
      <c r="O3881" s="24">
        <v>1.2</v>
      </c>
      <c r="Q3881" s="24">
        <v>4.8</v>
      </c>
      <c r="T3881" s="24">
        <v>68</v>
      </c>
      <c r="X3881" s="24">
        <f t="shared" si="144"/>
        <v>100.69999999999999</v>
      </c>
      <c r="Y3881" s="8">
        <f t="shared" si="145"/>
        <v>0</v>
      </c>
      <c r="Z3881" s="4"/>
    </row>
    <row r="3882" spans="1:26" x14ac:dyDescent="0.25">
      <c r="A3882" s="34">
        <v>135</v>
      </c>
      <c r="B3882" s="31">
        <v>136</v>
      </c>
      <c r="C3882" s="4" t="s">
        <v>1906</v>
      </c>
      <c r="D3882" s="4" t="s">
        <v>1906</v>
      </c>
      <c r="E3882" s="4" t="s">
        <v>6988</v>
      </c>
      <c r="F3882" s="4" t="s">
        <v>6410</v>
      </c>
      <c r="G3882" s="5" t="s">
        <v>7178</v>
      </c>
      <c r="H3882" s="4" t="s">
        <v>7179</v>
      </c>
      <c r="X3882" s="24">
        <f t="shared" si="144"/>
        <v>0</v>
      </c>
      <c r="Y3882" s="8">
        <f t="shared" si="145"/>
        <v>0</v>
      </c>
      <c r="Z3882" s="4"/>
    </row>
    <row r="3883" spans="1:26" x14ac:dyDescent="0.25">
      <c r="A3883" s="34">
        <v>126</v>
      </c>
      <c r="B3883" s="31">
        <v>127</v>
      </c>
      <c r="C3883" s="4" t="s">
        <v>7167</v>
      </c>
      <c r="D3883" s="4" t="s">
        <v>1906</v>
      </c>
      <c r="E3883" s="4" t="s">
        <v>6988</v>
      </c>
      <c r="F3883" s="4" t="s">
        <v>6410</v>
      </c>
      <c r="G3883" s="5" t="s">
        <v>7168</v>
      </c>
      <c r="H3883" s="4" t="s">
        <v>277</v>
      </c>
      <c r="I3883" s="24">
        <v>198.8</v>
      </c>
      <c r="J3883" s="24">
        <v>74.8</v>
      </c>
      <c r="K3883" s="24">
        <v>6.6</v>
      </c>
      <c r="L3883" s="24">
        <v>3.4</v>
      </c>
      <c r="O3883" s="24">
        <v>1.5</v>
      </c>
      <c r="P3883" s="24">
        <v>0.1</v>
      </c>
      <c r="Q3883" s="24">
        <v>105.4</v>
      </c>
      <c r="T3883" s="24">
        <v>5.6</v>
      </c>
      <c r="U3883" s="24">
        <v>1.4</v>
      </c>
      <c r="X3883" s="24">
        <f t="shared" si="144"/>
        <v>198.8</v>
      </c>
      <c r="Y3883" s="8">
        <f t="shared" si="145"/>
        <v>0</v>
      </c>
      <c r="Z3883" s="4"/>
    </row>
    <row r="3884" spans="1:26" x14ac:dyDescent="0.25">
      <c r="A3884" s="34">
        <v>35</v>
      </c>
      <c r="B3884" s="31">
        <v>35</v>
      </c>
      <c r="C3884" s="4" t="s">
        <v>7036</v>
      </c>
      <c r="D3884" s="4" t="s">
        <v>7024</v>
      </c>
      <c r="E3884" s="4" t="s">
        <v>6988</v>
      </c>
      <c r="F3884" s="4" t="s">
        <v>6410</v>
      </c>
      <c r="G3884" s="4" t="s">
        <v>6882</v>
      </c>
      <c r="H3884" s="4" t="s">
        <v>995</v>
      </c>
      <c r="I3884" s="24">
        <v>648</v>
      </c>
      <c r="J3884" s="24">
        <v>359.2</v>
      </c>
      <c r="K3884" s="24">
        <v>25.7</v>
      </c>
      <c r="L3884" s="24">
        <v>0.5</v>
      </c>
      <c r="M3884" s="24">
        <v>2.2999999999999998</v>
      </c>
      <c r="O3884" s="24">
        <v>2.2000000000000002</v>
      </c>
      <c r="P3884" s="24">
        <v>2.7</v>
      </c>
      <c r="Q3884" s="24">
        <v>6.8</v>
      </c>
      <c r="R3884" s="24">
        <v>2.6</v>
      </c>
      <c r="S3884" s="24">
        <v>0.1</v>
      </c>
      <c r="T3884" s="24">
        <v>241.9</v>
      </c>
      <c r="U3884" s="24">
        <v>4</v>
      </c>
      <c r="X3884" s="24">
        <f t="shared" si="144"/>
        <v>648</v>
      </c>
      <c r="Y3884" s="8">
        <f t="shared" si="145"/>
        <v>0</v>
      </c>
      <c r="Z3884" s="4"/>
    </row>
    <row r="3885" spans="1:26" x14ac:dyDescent="0.25">
      <c r="A3885" s="34">
        <v>37</v>
      </c>
      <c r="B3885" s="31">
        <v>37</v>
      </c>
      <c r="C3885" s="4" t="s">
        <v>7039</v>
      </c>
      <c r="D3885" s="4" t="s">
        <v>7024</v>
      </c>
      <c r="E3885" s="4" t="s">
        <v>6988</v>
      </c>
      <c r="F3885" s="4" t="s">
        <v>6410</v>
      </c>
      <c r="G3885" s="4" t="s">
        <v>6882</v>
      </c>
      <c r="H3885" s="4" t="s">
        <v>245</v>
      </c>
      <c r="I3885" s="24">
        <v>660.7</v>
      </c>
      <c r="J3885" s="24">
        <v>309.10000000000002</v>
      </c>
      <c r="K3885" s="24">
        <v>19.899999999999999</v>
      </c>
      <c r="L3885" s="24">
        <v>0.7</v>
      </c>
      <c r="O3885" s="24">
        <v>4</v>
      </c>
      <c r="P3885" s="24">
        <v>9.6999999999999993</v>
      </c>
      <c r="R3885" s="24">
        <v>0.4</v>
      </c>
      <c r="T3885" s="24">
        <v>316.89999999999998</v>
      </c>
      <c r="X3885" s="24">
        <f t="shared" si="144"/>
        <v>660.69999999999993</v>
      </c>
      <c r="Y3885" s="8">
        <f t="shared" si="145"/>
        <v>0</v>
      </c>
      <c r="Z3885" s="4"/>
    </row>
    <row r="3886" spans="1:26" x14ac:dyDescent="0.25">
      <c r="A3886" s="34">
        <v>15</v>
      </c>
      <c r="B3886" s="31">
        <v>15</v>
      </c>
      <c r="C3886" s="4" t="s">
        <v>7008</v>
      </c>
      <c r="D3886" s="4" t="s">
        <v>7002</v>
      </c>
      <c r="E3886" s="4" t="s">
        <v>6988</v>
      </c>
      <c r="F3886" s="4" t="s">
        <v>6410</v>
      </c>
      <c r="G3886" s="4" t="s">
        <v>928</v>
      </c>
      <c r="H3886" s="4" t="s">
        <v>429</v>
      </c>
      <c r="I3886" s="24">
        <v>110.6</v>
      </c>
      <c r="J3886" s="24">
        <v>15.7</v>
      </c>
      <c r="K3886" s="24">
        <v>11.8</v>
      </c>
      <c r="L3886" s="24">
        <v>1</v>
      </c>
      <c r="O3886" s="24">
        <v>0.7</v>
      </c>
      <c r="Q3886" s="24">
        <v>21.9</v>
      </c>
      <c r="R3886" s="24">
        <v>0.3</v>
      </c>
      <c r="T3886" s="24">
        <v>59.2</v>
      </c>
      <c r="X3886" s="24">
        <f t="shared" si="144"/>
        <v>110.6</v>
      </c>
      <c r="Y3886" s="8">
        <f t="shared" si="145"/>
        <v>0</v>
      </c>
      <c r="Z3886" s="11"/>
    </row>
    <row r="3887" spans="1:26" x14ac:dyDescent="0.25">
      <c r="A3887" s="34">
        <v>38</v>
      </c>
      <c r="B3887" s="31">
        <v>38</v>
      </c>
      <c r="C3887" s="4" t="s">
        <v>7040</v>
      </c>
      <c r="D3887" s="4" t="s">
        <v>7024</v>
      </c>
      <c r="E3887" s="4" t="s">
        <v>6988</v>
      </c>
      <c r="F3887" s="4" t="s">
        <v>6410</v>
      </c>
      <c r="G3887" s="4" t="s">
        <v>928</v>
      </c>
      <c r="H3887" s="4" t="s">
        <v>39</v>
      </c>
      <c r="I3887" s="24">
        <v>335.9</v>
      </c>
      <c r="J3887" s="24">
        <v>150.19999999999999</v>
      </c>
      <c r="K3887" s="24">
        <v>21.4</v>
      </c>
      <c r="L3887" s="24">
        <v>1.3</v>
      </c>
      <c r="M3887" s="24">
        <v>0.8</v>
      </c>
      <c r="N3887" s="24">
        <v>1</v>
      </c>
      <c r="O3887" s="24">
        <v>4</v>
      </c>
      <c r="P3887" s="24">
        <v>2.7</v>
      </c>
      <c r="Q3887" s="24">
        <v>34</v>
      </c>
      <c r="R3887" s="24">
        <v>1</v>
      </c>
      <c r="S3887" s="24">
        <v>0.3</v>
      </c>
      <c r="T3887" s="24">
        <v>119.2</v>
      </c>
      <c r="X3887" s="24">
        <f t="shared" si="144"/>
        <v>335.90000000000003</v>
      </c>
      <c r="Y3887" s="8">
        <f t="shared" si="145"/>
        <v>0</v>
      </c>
      <c r="Z3887" s="4"/>
    </row>
    <row r="3888" spans="1:26" x14ac:dyDescent="0.25">
      <c r="A3888" s="34">
        <v>100</v>
      </c>
      <c r="B3888" s="31">
        <v>101</v>
      </c>
      <c r="C3888" s="4" t="s">
        <v>7134</v>
      </c>
      <c r="D3888" s="4" t="s">
        <v>7133</v>
      </c>
      <c r="E3888" s="4" t="s">
        <v>6988</v>
      </c>
      <c r="F3888" s="4" t="s">
        <v>6410</v>
      </c>
      <c r="G3888" s="5" t="s">
        <v>928</v>
      </c>
      <c r="H3888" s="4" t="s">
        <v>2086</v>
      </c>
      <c r="I3888" s="24">
        <v>434</v>
      </c>
      <c r="J3888" s="24">
        <v>41.9</v>
      </c>
      <c r="K3888" s="24">
        <v>21.5</v>
      </c>
      <c r="L3888" s="24">
        <v>12</v>
      </c>
      <c r="N3888" s="24">
        <v>0.4</v>
      </c>
      <c r="O3888" s="24">
        <v>0.8</v>
      </c>
      <c r="P3888" s="24">
        <v>13.9</v>
      </c>
      <c r="Q3888" s="24">
        <v>59.2</v>
      </c>
      <c r="R3888" s="24">
        <v>0.5</v>
      </c>
      <c r="T3888" s="24">
        <v>283.8</v>
      </c>
      <c r="X3888" s="24">
        <f t="shared" si="144"/>
        <v>434</v>
      </c>
      <c r="Y3888" s="8">
        <f t="shared" si="145"/>
        <v>0</v>
      </c>
      <c r="Z3888" s="4"/>
    </row>
    <row r="3889" spans="1:26" x14ac:dyDescent="0.25">
      <c r="A3889" s="34">
        <v>101</v>
      </c>
      <c r="B3889" s="31">
        <v>102</v>
      </c>
      <c r="C3889" s="4" t="s">
        <v>7134</v>
      </c>
      <c r="D3889" s="4" t="s">
        <v>7133</v>
      </c>
      <c r="E3889" s="4" t="s">
        <v>6988</v>
      </c>
      <c r="F3889" s="4" t="s">
        <v>6410</v>
      </c>
      <c r="G3889" s="5" t="s">
        <v>928</v>
      </c>
      <c r="H3889" s="4" t="s">
        <v>39</v>
      </c>
      <c r="I3889" s="24">
        <v>309</v>
      </c>
      <c r="J3889" s="24">
        <v>4.3</v>
      </c>
      <c r="T3889" s="24">
        <v>304.7</v>
      </c>
      <c r="X3889" s="24">
        <f t="shared" si="144"/>
        <v>309</v>
      </c>
      <c r="Y3889" s="8">
        <f t="shared" si="145"/>
        <v>0</v>
      </c>
      <c r="Z3889" s="4"/>
    </row>
    <row r="3890" spans="1:26" x14ac:dyDescent="0.25">
      <c r="A3890" s="34">
        <v>109</v>
      </c>
      <c r="B3890" s="31">
        <v>110</v>
      </c>
      <c r="C3890" s="4" t="s">
        <v>7134</v>
      </c>
      <c r="D3890" s="4" t="s">
        <v>7133</v>
      </c>
      <c r="E3890" s="4" t="s">
        <v>6988</v>
      </c>
      <c r="F3890" s="4" t="s">
        <v>6410</v>
      </c>
      <c r="G3890" s="5" t="s">
        <v>928</v>
      </c>
      <c r="H3890" s="4" t="s">
        <v>39</v>
      </c>
      <c r="X3890" s="24">
        <f t="shared" si="144"/>
        <v>0</v>
      </c>
      <c r="Y3890" s="8">
        <f t="shared" si="145"/>
        <v>0</v>
      </c>
      <c r="Z3890" s="4"/>
    </row>
    <row r="3891" spans="1:26" x14ac:dyDescent="0.25">
      <c r="A3891" s="34">
        <v>8</v>
      </c>
      <c r="B3891" s="31">
        <v>8</v>
      </c>
      <c r="C3891" s="4" t="s">
        <v>6996</v>
      </c>
      <c r="D3891" s="4" t="s">
        <v>6987</v>
      </c>
      <c r="E3891" s="4" t="s">
        <v>6988</v>
      </c>
      <c r="F3891" s="4" t="s">
        <v>6410</v>
      </c>
      <c r="G3891" s="4" t="s">
        <v>6999</v>
      </c>
      <c r="H3891" s="4"/>
      <c r="I3891" s="24">
        <v>255</v>
      </c>
      <c r="P3891" s="24">
        <v>255</v>
      </c>
      <c r="X3891" s="24">
        <f t="shared" si="144"/>
        <v>255</v>
      </c>
      <c r="Y3891" s="8">
        <f t="shared" si="145"/>
        <v>0</v>
      </c>
      <c r="Z3891" s="4"/>
    </row>
    <row r="3892" spans="1:26" x14ac:dyDescent="0.25">
      <c r="A3892" s="34">
        <v>61</v>
      </c>
      <c r="B3892" s="31">
        <v>61</v>
      </c>
      <c r="C3892" s="4" t="s">
        <v>7081</v>
      </c>
      <c r="D3892" s="4" t="s">
        <v>7070</v>
      </c>
      <c r="E3892" s="4" t="s">
        <v>6988</v>
      </c>
      <c r="F3892" s="4" t="s">
        <v>6410</v>
      </c>
      <c r="G3892" s="4" t="s">
        <v>7082</v>
      </c>
      <c r="H3892" s="4"/>
      <c r="I3892" s="24">
        <v>101</v>
      </c>
      <c r="J3892" s="24">
        <v>93.8</v>
      </c>
      <c r="M3892" s="24">
        <v>0.6</v>
      </c>
      <c r="O3892" s="24">
        <v>3.8</v>
      </c>
      <c r="Q3892" s="24">
        <v>2.8</v>
      </c>
      <c r="X3892" s="24">
        <f t="shared" si="144"/>
        <v>100.99999999999999</v>
      </c>
      <c r="Y3892" s="8">
        <f t="shared" si="145"/>
        <v>0</v>
      </c>
      <c r="Z3892" s="4"/>
    </row>
    <row r="3893" spans="1:26" x14ac:dyDescent="0.25">
      <c r="A3893" s="34">
        <v>62</v>
      </c>
      <c r="B3893" s="31">
        <v>62</v>
      </c>
      <c r="C3893" s="4" t="s">
        <v>7081</v>
      </c>
      <c r="D3893" s="4" t="s">
        <v>7070</v>
      </c>
      <c r="E3893" s="4" t="s">
        <v>6988</v>
      </c>
      <c r="F3893" s="4" t="s">
        <v>6410</v>
      </c>
      <c r="G3893" s="4" t="s">
        <v>7082</v>
      </c>
      <c r="H3893" s="4"/>
      <c r="I3893" s="24">
        <v>462</v>
      </c>
      <c r="J3893" s="24">
        <v>42.4</v>
      </c>
      <c r="Q3893" s="24">
        <v>41.3</v>
      </c>
      <c r="T3893" s="24">
        <v>333.8</v>
      </c>
      <c r="U3893" s="24">
        <v>44.5</v>
      </c>
      <c r="X3893" s="24">
        <f t="shared" si="144"/>
        <v>462</v>
      </c>
      <c r="Y3893" s="8">
        <f t="shared" si="145"/>
        <v>0</v>
      </c>
      <c r="Z3893" s="4"/>
    </row>
    <row r="3894" spans="1:26" x14ac:dyDescent="0.25">
      <c r="A3894" s="34">
        <v>68</v>
      </c>
      <c r="B3894" s="31">
        <v>68</v>
      </c>
      <c r="C3894" s="4" t="s">
        <v>5141</v>
      </c>
      <c r="D3894" s="4" t="s">
        <v>7087</v>
      </c>
      <c r="E3894" s="4" t="s">
        <v>6988</v>
      </c>
      <c r="F3894" s="4" t="s">
        <v>6410</v>
      </c>
      <c r="G3894" s="5" t="s">
        <v>7091</v>
      </c>
      <c r="H3894" s="4" t="s">
        <v>374</v>
      </c>
      <c r="I3894" s="24">
        <v>105</v>
      </c>
      <c r="J3894" s="24">
        <v>6</v>
      </c>
      <c r="K3894" s="24">
        <v>1</v>
      </c>
      <c r="L3894" s="24">
        <v>0.4</v>
      </c>
      <c r="O3894" s="24">
        <v>0.3</v>
      </c>
      <c r="Q3894" s="24">
        <v>97.3</v>
      </c>
      <c r="X3894" s="24">
        <f t="shared" ref="X3894:X3957" si="146">SUM(J3894:W3894)</f>
        <v>105</v>
      </c>
      <c r="Y3894" s="8">
        <f t="shared" ref="Y3894:Y3957" si="147">I3894-X3894</f>
        <v>0</v>
      </c>
      <c r="Z3894" s="4"/>
    </row>
    <row r="3895" spans="1:26" x14ac:dyDescent="0.25">
      <c r="A3895" s="34">
        <v>56</v>
      </c>
      <c r="B3895" s="31">
        <v>56</v>
      </c>
      <c r="C3895" s="4" t="s">
        <v>7074</v>
      </c>
      <c r="D3895" s="4" t="s">
        <v>7070</v>
      </c>
      <c r="E3895" s="4" t="s">
        <v>6988</v>
      </c>
      <c r="F3895" s="4" t="s">
        <v>6410</v>
      </c>
      <c r="G3895" s="4" t="s">
        <v>7075</v>
      </c>
      <c r="H3895" s="4" t="s">
        <v>39</v>
      </c>
      <c r="I3895" s="24">
        <v>104.1</v>
      </c>
      <c r="J3895" s="24">
        <v>66.900000000000006</v>
      </c>
      <c r="K3895" s="24">
        <v>17.5</v>
      </c>
      <c r="L3895" s="24">
        <v>11.9</v>
      </c>
      <c r="O3895" s="24">
        <v>0.9</v>
      </c>
      <c r="P3895" s="24">
        <v>0.6</v>
      </c>
      <c r="R3895" s="24">
        <v>0.2</v>
      </c>
      <c r="T3895" s="24">
        <v>6.1</v>
      </c>
      <c r="X3895" s="24">
        <f t="shared" si="146"/>
        <v>104.10000000000001</v>
      </c>
      <c r="Y3895" s="8">
        <f t="shared" si="147"/>
        <v>0</v>
      </c>
      <c r="Z3895" s="4"/>
    </row>
    <row r="3896" spans="1:26" x14ac:dyDescent="0.25">
      <c r="A3896" s="34">
        <v>31</v>
      </c>
      <c r="B3896" s="31">
        <v>31</v>
      </c>
      <c r="C3896" s="4" t="s">
        <v>7028</v>
      </c>
      <c r="D3896" s="4" t="s">
        <v>7024</v>
      </c>
      <c r="E3896" s="4" t="s">
        <v>6988</v>
      </c>
      <c r="F3896" s="4" t="s">
        <v>6410</v>
      </c>
      <c r="G3896" s="4" t="s">
        <v>7029</v>
      </c>
      <c r="H3896" s="4" t="s">
        <v>314</v>
      </c>
      <c r="I3896" s="24">
        <v>130.9</v>
      </c>
      <c r="J3896" s="24">
        <v>101.3</v>
      </c>
      <c r="K3896" s="24">
        <v>6</v>
      </c>
      <c r="O3896" s="24">
        <v>1.5</v>
      </c>
      <c r="R3896" s="24">
        <v>0.1</v>
      </c>
      <c r="T3896" s="24">
        <v>22</v>
      </c>
      <c r="X3896" s="24">
        <f t="shared" si="146"/>
        <v>130.89999999999998</v>
      </c>
      <c r="Y3896" s="8">
        <f t="shared" si="147"/>
        <v>0</v>
      </c>
      <c r="Z3896" s="4"/>
    </row>
    <row r="3897" spans="1:26" x14ac:dyDescent="0.25">
      <c r="A3897" s="34">
        <v>65</v>
      </c>
      <c r="B3897" s="31">
        <v>65</v>
      </c>
      <c r="C3897" s="4" t="s">
        <v>7054</v>
      </c>
      <c r="D3897" s="4" t="s">
        <v>7024</v>
      </c>
      <c r="E3897" s="4" t="s">
        <v>6988</v>
      </c>
      <c r="F3897" s="4" t="s">
        <v>6410</v>
      </c>
      <c r="G3897" s="4" t="s">
        <v>7085</v>
      </c>
      <c r="H3897" s="4" t="s">
        <v>409</v>
      </c>
      <c r="I3897" s="24">
        <v>102.6</v>
      </c>
      <c r="J3897" s="24">
        <v>87.6</v>
      </c>
      <c r="K3897" s="24">
        <v>7.5</v>
      </c>
      <c r="M3897" s="24">
        <v>0.3</v>
      </c>
      <c r="O3897" s="24">
        <v>0.7</v>
      </c>
      <c r="Q3897" s="24">
        <v>2</v>
      </c>
      <c r="T3897" s="24">
        <v>4.5</v>
      </c>
      <c r="X3897" s="24">
        <f t="shared" si="146"/>
        <v>102.6</v>
      </c>
      <c r="Y3897" s="8">
        <f t="shared" si="147"/>
        <v>0</v>
      </c>
      <c r="Z3897" s="4"/>
    </row>
    <row r="3898" spans="1:26" x14ac:dyDescent="0.25">
      <c r="A3898" s="34">
        <v>94</v>
      </c>
      <c r="B3898" s="31">
        <v>95</v>
      </c>
      <c r="C3898" s="4" t="s">
        <v>1083</v>
      </c>
      <c r="D3898" s="4" t="s">
        <v>7114</v>
      </c>
      <c r="E3898" s="4" t="s">
        <v>6988</v>
      </c>
      <c r="F3898" s="4" t="s">
        <v>6410</v>
      </c>
      <c r="G3898" s="5" t="s">
        <v>5486</v>
      </c>
      <c r="H3898" s="4" t="s">
        <v>7127</v>
      </c>
      <c r="I3898" s="24">
        <v>287.2</v>
      </c>
      <c r="J3898" s="24">
        <v>76.400000000000006</v>
      </c>
      <c r="L3898" s="24">
        <v>9</v>
      </c>
      <c r="O3898" s="24">
        <v>7.8</v>
      </c>
      <c r="P3898" s="24">
        <v>16.8</v>
      </c>
      <c r="Q3898" s="24">
        <v>97.8</v>
      </c>
      <c r="R3898" s="24">
        <v>0.1</v>
      </c>
      <c r="T3898" s="24">
        <v>77</v>
      </c>
      <c r="U3898" s="24">
        <v>2.2999999999999998</v>
      </c>
      <c r="X3898" s="24">
        <f t="shared" si="146"/>
        <v>287.2</v>
      </c>
      <c r="Y3898" s="8">
        <f t="shared" si="147"/>
        <v>0</v>
      </c>
      <c r="Z3898" s="4"/>
    </row>
    <row r="3899" spans="1:26" x14ac:dyDescent="0.25">
      <c r="A3899" s="34">
        <v>97</v>
      </c>
      <c r="B3899" s="31">
        <v>98</v>
      </c>
      <c r="C3899" s="4" t="s">
        <v>7129</v>
      </c>
      <c r="D3899" s="4" t="s">
        <v>7114</v>
      </c>
      <c r="E3899" s="4" t="s">
        <v>6988</v>
      </c>
      <c r="F3899" s="4" t="s">
        <v>6410</v>
      </c>
      <c r="G3899" s="5" t="s">
        <v>7130</v>
      </c>
      <c r="H3899" s="4" t="s">
        <v>7032</v>
      </c>
      <c r="I3899" s="24">
        <v>101.7</v>
      </c>
      <c r="J3899" s="24">
        <v>18</v>
      </c>
      <c r="K3899" s="24">
        <v>5</v>
      </c>
      <c r="O3899" s="24">
        <v>0.5</v>
      </c>
      <c r="Q3899" s="24">
        <v>57.7</v>
      </c>
      <c r="T3899" s="24">
        <v>20.5</v>
      </c>
      <c r="X3899" s="24">
        <f t="shared" si="146"/>
        <v>101.7</v>
      </c>
      <c r="Y3899" s="8">
        <f t="shared" si="147"/>
        <v>0</v>
      </c>
      <c r="Z3899" s="4"/>
    </row>
    <row r="3900" spans="1:26" x14ac:dyDescent="0.25">
      <c r="A3900" s="34">
        <v>80</v>
      </c>
      <c r="B3900" s="31">
        <v>80</v>
      </c>
      <c r="C3900" s="4" t="s">
        <v>7107</v>
      </c>
      <c r="D3900" s="4" t="s">
        <v>7095</v>
      </c>
      <c r="E3900" s="4" t="s">
        <v>6988</v>
      </c>
      <c r="F3900" s="4" t="s">
        <v>6410</v>
      </c>
      <c r="G3900" s="5" t="s">
        <v>7108</v>
      </c>
      <c r="H3900" s="4" t="s">
        <v>662</v>
      </c>
      <c r="X3900" s="24">
        <f t="shared" si="146"/>
        <v>0</v>
      </c>
      <c r="Y3900" s="8">
        <f t="shared" si="147"/>
        <v>0</v>
      </c>
      <c r="Z3900" s="4"/>
    </row>
    <row r="3901" spans="1:26" x14ac:dyDescent="0.25">
      <c r="A3901" s="34">
        <v>69</v>
      </c>
      <c r="B3901" s="31">
        <v>69</v>
      </c>
      <c r="C3901" s="4" t="s">
        <v>7092</v>
      </c>
      <c r="D3901" s="4" t="s">
        <v>7087</v>
      </c>
      <c r="E3901" s="4" t="s">
        <v>6988</v>
      </c>
      <c r="F3901" s="4" t="s">
        <v>6410</v>
      </c>
      <c r="G3901" s="5" t="s">
        <v>6843</v>
      </c>
      <c r="H3901" s="4" t="s">
        <v>7093</v>
      </c>
      <c r="X3901" s="24">
        <f t="shared" si="146"/>
        <v>0</v>
      </c>
      <c r="Y3901" s="8">
        <f t="shared" si="147"/>
        <v>0</v>
      </c>
      <c r="Z3901" s="4"/>
    </row>
    <row r="3902" spans="1:26" x14ac:dyDescent="0.25">
      <c r="A3902" s="34">
        <v>117</v>
      </c>
      <c r="B3902" s="31">
        <v>118</v>
      </c>
      <c r="C3902" s="4" t="s">
        <v>7156</v>
      </c>
      <c r="D3902" s="4" t="s">
        <v>7146</v>
      </c>
      <c r="E3902" s="4" t="s">
        <v>6988</v>
      </c>
      <c r="F3902" s="4" t="s">
        <v>6410</v>
      </c>
      <c r="G3902" s="5" t="s">
        <v>7157</v>
      </c>
      <c r="H3902" s="4" t="s">
        <v>662</v>
      </c>
      <c r="I3902" s="24">
        <v>139.69999999999999</v>
      </c>
      <c r="J3902" s="24">
        <v>124.3</v>
      </c>
      <c r="K3902" s="24">
        <v>8</v>
      </c>
      <c r="O3902" s="24">
        <v>0.7</v>
      </c>
      <c r="P3902" s="24">
        <v>0.7</v>
      </c>
      <c r="T3902" s="24">
        <v>32.5</v>
      </c>
      <c r="X3902" s="24">
        <f t="shared" si="146"/>
        <v>166.2</v>
      </c>
      <c r="Y3902" s="8">
        <f t="shared" si="147"/>
        <v>-26.5</v>
      </c>
      <c r="Z3902" s="4"/>
    </row>
    <row r="3903" spans="1:26" x14ac:dyDescent="0.25">
      <c r="A3903" s="34">
        <v>42</v>
      </c>
      <c r="B3903" s="31">
        <v>42</v>
      </c>
      <c r="C3903" s="4" t="s">
        <v>2483</v>
      </c>
      <c r="D3903" s="4" t="s">
        <v>7024</v>
      </c>
      <c r="E3903" s="4" t="s">
        <v>6988</v>
      </c>
      <c r="F3903" s="4" t="s">
        <v>6410</v>
      </c>
      <c r="G3903" s="4" t="s">
        <v>7048</v>
      </c>
      <c r="H3903" s="4" t="s">
        <v>7049</v>
      </c>
      <c r="I3903" s="24">
        <v>318.39999999999998</v>
      </c>
      <c r="J3903" s="24">
        <v>244.9</v>
      </c>
      <c r="K3903" s="24">
        <v>4.2</v>
      </c>
      <c r="L3903" s="24">
        <v>41.8</v>
      </c>
      <c r="N3903" s="24">
        <v>0.1</v>
      </c>
      <c r="P3903" s="24">
        <v>0.1</v>
      </c>
      <c r="Q3903" s="24">
        <v>3</v>
      </c>
      <c r="R3903" s="24">
        <v>2.2000000000000002</v>
      </c>
      <c r="T3903" s="24">
        <v>22.1</v>
      </c>
      <c r="X3903" s="24">
        <f t="shared" si="146"/>
        <v>318.40000000000003</v>
      </c>
      <c r="Y3903" s="8">
        <f t="shared" si="147"/>
        <v>0</v>
      </c>
      <c r="Z3903" s="4"/>
    </row>
    <row r="3904" spans="1:26" x14ac:dyDescent="0.25">
      <c r="A3904" s="34">
        <v>81</v>
      </c>
      <c r="B3904" s="31">
        <v>81</v>
      </c>
      <c r="C3904" s="4" t="s">
        <v>7101</v>
      </c>
      <c r="D3904" s="4" t="s">
        <v>7095</v>
      </c>
      <c r="E3904" s="4" t="s">
        <v>6988</v>
      </c>
      <c r="F3904" s="4" t="s">
        <v>6410</v>
      </c>
      <c r="G3904" s="5" t="s">
        <v>269</v>
      </c>
      <c r="H3904" s="4" t="s">
        <v>409</v>
      </c>
      <c r="X3904" s="24">
        <f t="shared" si="146"/>
        <v>0</v>
      </c>
      <c r="Y3904" s="8">
        <f t="shared" si="147"/>
        <v>0</v>
      </c>
      <c r="Z3904" s="4"/>
    </row>
    <row r="3905" spans="1:26" x14ac:dyDescent="0.25">
      <c r="A3905" s="34">
        <v>95</v>
      </c>
      <c r="B3905" s="31">
        <v>96</v>
      </c>
      <c r="C3905" s="4" t="s">
        <v>7128</v>
      </c>
      <c r="D3905" s="4" t="s">
        <v>7114</v>
      </c>
      <c r="E3905" s="4" t="s">
        <v>6988</v>
      </c>
      <c r="F3905" s="4" t="s">
        <v>6410</v>
      </c>
      <c r="G3905" s="5" t="s">
        <v>269</v>
      </c>
      <c r="H3905" s="4" t="s">
        <v>804</v>
      </c>
      <c r="I3905" s="24">
        <v>105</v>
      </c>
      <c r="J3905" s="24">
        <v>15.6</v>
      </c>
      <c r="K3905" s="24">
        <v>2.2000000000000002</v>
      </c>
      <c r="L3905" s="24">
        <v>47.2</v>
      </c>
      <c r="O3905" s="24">
        <v>0.2</v>
      </c>
      <c r="Q3905" s="24">
        <v>8.9</v>
      </c>
      <c r="T3905" s="24">
        <v>30.9</v>
      </c>
      <c r="X3905" s="24">
        <f t="shared" si="146"/>
        <v>105</v>
      </c>
      <c r="Y3905" s="8">
        <f t="shared" si="147"/>
        <v>0</v>
      </c>
      <c r="Z3905" s="4"/>
    </row>
    <row r="3906" spans="1:26" x14ac:dyDescent="0.25">
      <c r="A3906" s="34">
        <v>46</v>
      </c>
      <c r="B3906" s="31">
        <v>46</v>
      </c>
      <c r="C3906" s="4" t="s">
        <v>7056</v>
      </c>
      <c r="D3906" s="4" t="s">
        <v>7024</v>
      </c>
      <c r="E3906" s="4" t="s">
        <v>6988</v>
      </c>
      <c r="F3906" s="4" t="s">
        <v>6410</v>
      </c>
      <c r="G3906" s="4" t="s">
        <v>7057</v>
      </c>
      <c r="H3906" s="4" t="s">
        <v>7034</v>
      </c>
      <c r="I3906" s="24">
        <v>240.5</v>
      </c>
      <c r="J3906" s="24">
        <v>206.2</v>
      </c>
      <c r="K3906" s="24">
        <v>6.7</v>
      </c>
      <c r="O3906" s="24">
        <v>1</v>
      </c>
      <c r="P3906" s="24">
        <v>21.8</v>
      </c>
      <c r="Q3906" s="24">
        <v>3.5</v>
      </c>
      <c r="R3906" s="24">
        <v>0.6</v>
      </c>
      <c r="U3906" s="24">
        <v>0.7</v>
      </c>
      <c r="X3906" s="24">
        <f t="shared" si="146"/>
        <v>240.49999999999997</v>
      </c>
      <c r="Y3906" s="8">
        <f t="shared" si="147"/>
        <v>0</v>
      </c>
      <c r="Z3906" s="4"/>
    </row>
    <row r="3907" spans="1:26" x14ac:dyDescent="0.25">
      <c r="A3907" s="34">
        <v>33</v>
      </c>
      <c r="B3907" s="31">
        <v>33</v>
      </c>
      <c r="C3907" s="4" t="s">
        <v>7030</v>
      </c>
      <c r="D3907" s="4" t="s">
        <v>7024</v>
      </c>
      <c r="E3907" s="4" t="s">
        <v>6988</v>
      </c>
      <c r="F3907" s="4" t="s">
        <v>6410</v>
      </c>
      <c r="G3907" s="4" t="s">
        <v>7033</v>
      </c>
      <c r="H3907" s="4" t="s">
        <v>7034</v>
      </c>
      <c r="I3907" s="24">
        <v>173.6</v>
      </c>
      <c r="J3907" s="24">
        <v>139.9</v>
      </c>
      <c r="K3907" s="24">
        <v>10.1</v>
      </c>
      <c r="N3907" s="24">
        <v>0.5</v>
      </c>
      <c r="O3907" s="24">
        <v>0.9</v>
      </c>
      <c r="P3907" s="24">
        <v>2.2999999999999998</v>
      </c>
      <c r="Q3907" s="24">
        <v>1.3</v>
      </c>
      <c r="R3907" s="24">
        <v>2.4</v>
      </c>
      <c r="T3907" s="24">
        <v>16.2</v>
      </c>
      <c r="X3907" s="24">
        <f t="shared" si="146"/>
        <v>173.60000000000002</v>
      </c>
      <c r="Y3907" s="8">
        <f t="shared" si="147"/>
        <v>0</v>
      </c>
      <c r="Z3907" s="4"/>
    </row>
    <row r="3908" spans="1:26" x14ac:dyDescent="0.25">
      <c r="A3908" s="34">
        <v>45</v>
      </c>
      <c r="B3908" s="31">
        <v>45</v>
      </c>
      <c r="C3908" s="4" t="s">
        <v>7054</v>
      </c>
      <c r="D3908" s="4" t="s">
        <v>7024</v>
      </c>
      <c r="E3908" s="4" t="s">
        <v>6988</v>
      </c>
      <c r="F3908" s="4" t="s">
        <v>6410</v>
      </c>
      <c r="G3908" s="4" t="s">
        <v>7055</v>
      </c>
      <c r="H3908" s="4" t="s">
        <v>248</v>
      </c>
      <c r="I3908" s="24">
        <v>109.1</v>
      </c>
      <c r="J3908" s="24">
        <v>103.1</v>
      </c>
      <c r="K3908" s="24">
        <v>0.6</v>
      </c>
      <c r="N3908" s="24">
        <v>1</v>
      </c>
      <c r="O3908" s="24">
        <v>0.8</v>
      </c>
      <c r="P3908" s="24">
        <v>0.2</v>
      </c>
      <c r="R3908" s="24">
        <v>2.2000000000000002</v>
      </c>
      <c r="S3908" s="24">
        <v>0.7</v>
      </c>
      <c r="T3908" s="24">
        <v>0.5</v>
      </c>
      <c r="X3908" s="24">
        <f t="shared" si="146"/>
        <v>109.1</v>
      </c>
      <c r="Y3908" s="8">
        <f t="shared" si="147"/>
        <v>0</v>
      </c>
      <c r="Z3908" s="4"/>
    </row>
    <row r="3909" spans="1:26" x14ac:dyDescent="0.25">
      <c r="A3909" s="34">
        <v>55</v>
      </c>
      <c r="B3909" s="31">
        <v>55</v>
      </c>
      <c r="C3909" s="4" t="s">
        <v>7072</v>
      </c>
      <c r="D3909" s="4" t="s">
        <v>7070</v>
      </c>
      <c r="E3909" s="4" t="s">
        <v>6988</v>
      </c>
      <c r="F3909" s="4" t="s">
        <v>6410</v>
      </c>
      <c r="G3909" s="4" t="s">
        <v>7073</v>
      </c>
      <c r="H3909" s="4"/>
      <c r="I3909" s="24">
        <v>200.7</v>
      </c>
      <c r="J3909" s="24">
        <v>182.7</v>
      </c>
      <c r="K3909" s="24">
        <v>4.5</v>
      </c>
      <c r="L3909" s="24">
        <v>0.7</v>
      </c>
      <c r="M3909" s="24">
        <v>3</v>
      </c>
      <c r="O3909" s="24">
        <v>2.9</v>
      </c>
      <c r="Q3909" s="24">
        <v>4</v>
      </c>
      <c r="R3909" s="24">
        <v>1.2</v>
      </c>
      <c r="U3909" s="24">
        <v>1.7</v>
      </c>
      <c r="X3909" s="24">
        <f t="shared" si="146"/>
        <v>200.69999999999996</v>
      </c>
      <c r="Y3909" s="8">
        <f t="shared" si="147"/>
        <v>0</v>
      </c>
      <c r="Z3909" s="4"/>
    </row>
    <row r="3910" spans="1:26" x14ac:dyDescent="0.25">
      <c r="A3910" s="34">
        <v>21</v>
      </c>
      <c r="B3910" s="31">
        <v>21</v>
      </c>
      <c r="C3910" s="4" t="s">
        <v>7016</v>
      </c>
      <c r="D3910" s="4" t="s">
        <v>7002</v>
      </c>
      <c r="E3910" s="4" t="s">
        <v>6988</v>
      </c>
      <c r="F3910" s="4" t="s">
        <v>6410</v>
      </c>
      <c r="G3910" s="4" t="s">
        <v>7017</v>
      </c>
      <c r="H3910" s="4" t="s">
        <v>148</v>
      </c>
      <c r="I3910" s="24">
        <v>307</v>
      </c>
      <c r="J3910" s="24">
        <v>60</v>
      </c>
      <c r="O3910" s="24">
        <v>0.9</v>
      </c>
      <c r="P3910" s="24">
        <v>4.9000000000000004</v>
      </c>
      <c r="Q3910" s="24">
        <v>68.7</v>
      </c>
      <c r="T3910" s="24">
        <v>172.5</v>
      </c>
      <c r="X3910" s="24">
        <f t="shared" si="146"/>
        <v>307</v>
      </c>
      <c r="Y3910" s="8">
        <f t="shared" si="147"/>
        <v>0</v>
      </c>
      <c r="Z3910" s="4"/>
    </row>
    <row r="3911" spans="1:26" x14ac:dyDescent="0.25">
      <c r="A3911" s="34">
        <v>87</v>
      </c>
      <c r="B3911" s="31">
        <v>87</v>
      </c>
      <c r="C3911" s="4" t="s">
        <v>7118</v>
      </c>
      <c r="D3911" s="4" t="s">
        <v>7114</v>
      </c>
      <c r="E3911" s="4" t="s">
        <v>6988</v>
      </c>
      <c r="F3911" s="4" t="s">
        <v>6410</v>
      </c>
      <c r="G3911" s="5" t="s">
        <v>7119</v>
      </c>
      <c r="H3911" s="4" t="s">
        <v>1567</v>
      </c>
      <c r="I3911" s="24">
        <v>124.6</v>
      </c>
      <c r="J3911" s="24">
        <v>8.8000000000000007</v>
      </c>
      <c r="K3911" s="24">
        <v>1.3</v>
      </c>
      <c r="O3911" s="24">
        <v>0.1</v>
      </c>
      <c r="T3911" s="24">
        <v>114.4</v>
      </c>
      <c r="X3911" s="24">
        <f t="shared" si="146"/>
        <v>124.60000000000001</v>
      </c>
      <c r="Y3911" s="8">
        <f t="shared" si="147"/>
        <v>0</v>
      </c>
      <c r="Z3911" s="4"/>
    </row>
    <row r="3912" spans="1:26" x14ac:dyDescent="0.25">
      <c r="A3912" s="34">
        <v>64</v>
      </c>
      <c r="B3912" s="31">
        <v>64</v>
      </c>
      <c r="C3912" s="4" t="s">
        <v>7050</v>
      </c>
      <c r="D3912" s="4" t="s">
        <v>7024</v>
      </c>
      <c r="E3912" s="4" t="s">
        <v>6988</v>
      </c>
      <c r="F3912" s="4" t="s">
        <v>6410</v>
      </c>
      <c r="G3912" s="4" t="s">
        <v>7084</v>
      </c>
      <c r="H3912" s="4" t="s">
        <v>1846</v>
      </c>
      <c r="I3912" s="24">
        <v>128.30000000000001</v>
      </c>
      <c r="J3912" s="24">
        <v>62.5</v>
      </c>
      <c r="K3912" s="24">
        <v>3</v>
      </c>
      <c r="L3912" s="24">
        <v>21</v>
      </c>
      <c r="O3912" s="24">
        <v>1.8</v>
      </c>
      <c r="Q3912" s="24">
        <v>15</v>
      </c>
      <c r="T3912" s="24">
        <v>25</v>
      </c>
      <c r="X3912" s="24">
        <f t="shared" si="146"/>
        <v>128.30000000000001</v>
      </c>
      <c r="Y3912" s="8">
        <f t="shared" si="147"/>
        <v>0</v>
      </c>
      <c r="Z3912" s="4"/>
    </row>
    <row r="3913" spans="1:26" x14ac:dyDescent="0.25">
      <c r="A3913" s="34">
        <v>115</v>
      </c>
      <c r="B3913" s="31">
        <v>116</v>
      </c>
      <c r="C3913" s="4" t="s">
        <v>7152</v>
      </c>
      <c r="D3913" s="4" t="s">
        <v>7146</v>
      </c>
      <c r="E3913" s="4" t="s">
        <v>6988</v>
      </c>
      <c r="F3913" s="4" t="s">
        <v>6410</v>
      </c>
      <c r="G3913" s="5" t="s">
        <v>7153</v>
      </c>
      <c r="H3913" s="4" t="s">
        <v>1567</v>
      </c>
      <c r="I3913" s="24">
        <v>150.80000000000001</v>
      </c>
      <c r="J3913" s="24">
        <v>2.8</v>
      </c>
      <c r="L3913" s="24">
        <v>120</v>
      </c>
      <c r="O3913" s="24">
        <v>0.2</v>
      </c>
      <c r="P3913" s="24">
        <v>0.4</v>
      </c>
      <c r="Q3913" s="24">
        <v>27.4</v>
      </c>
      <c r="T3913" s="24">
        <v>28.2</v>
      </c>
      <c r="X3913" s="24">
        <f t="shared" si="146"/>
        <v>179</v>
      </c>
      <c r="Y3913" s="8">
        <f t="shared" si="147"/>
        <v>-28.199999999999989</v>
      </c>
      <c r="Z3913" s="4"/>
    </row>
    <row r="3914" spans="1:26" x14ac:dyDescent="0.25">
      <c r="A3914" s="34">
        <v>92</v>
      </c>
      <c r="B3914" s="31">
        <v>92</v>
      </c>
      <c r="C3914" s="4" t="s">
        <v>7123</v>
      </c>
      <c r="D3914" s="4" t="s">
        <v>7114</v>
      </c>
      <c r="E3914" s="4" t="s">
        <v>6988</v>
      </c>
      <c r="F3914" s="4" t="s">
        <v>6410</v>
      </c>
      <c r="G3914" s="5" t="s">
        <v>7124</v>
      </c>
      <c r="H3914" s="4" t="s">
        <v>730</v>
      </c>
      <c r="I3914" s="24">
        <v>165.4</v>
      </c>
      <c r="J3914" s="24">
        <v>66.5</v>
      </c>
      <c r="K3914" s="24">
        <v>17.600000000000001</v>
      </c>
      <c r="M3914" s="24">
        <v>0.2</v>
      </c>
      <c r="O3914" s="24">
        <v>0.7</v>
      </c>
      <c r="P3914" s="24">
        <v>1.3</v>
      </c>
      <c r="R3914" s="24">
        <v>0.6</v>
      </c>
      <c r="T3914" s="24">
        <v>78.5</v>
      </c>
      <c r="X3914" s="24">
        <f t="shared" si="146"/>
        <v>165.39999999999998</v>
      </c>
      <c r="Y3914" s="8">
        <f t="shared" si="147"/>
        <v>0</v>
      </c>
      <c r="Z3914" s="4"/>
    </row>
    <row r="3915" spans="1:26" x14ac:dyDescent="0.25">
      <c r="A3915" s="34">
        <v>75</v>
      </c>
      <c r="B3915" s="31">
        <v>75</v>
      </c>
      <c r="C3915" s="4" t="s">
        <v>7101</v>
      </c>
      <c r="D3915" s="4" t="s">
        <v>7095</v>
      </c>
      <c r="E3915" s="4" t="s">
        <v>6988</v>
      </c>
      <c r="F3915" s="4" t="s">
        <v>6410</v>
      </c>
      <c r="G3915" s="5" t="s">
        <v>7102</v>
      </c>
      <c r="H3915" s="4" t="s">
        <v>7103</v>
      </c>
      <c r="I3915" s="24">
        <v>154.80000000000001</v>
      </c>
      <c r="J3915" s="24">
        <v>45.4</v>
      </c>
      <c r="K3915" s="24">
        <v>25</v>
      </c>
      <c r="T3915" s="24">
        <v>84.4</v>
      </c>
      <c r="X3915" s="24">
        <f t="shared" si="146"/>
        <v>154.80000000000001</v>
      </c>
      <c r="Y3915" s="8">
        <f t="shared" si="147"/>
        <v>0</v>
      </c>
      <c r="Z3915" s="4"/>
    </row>
    <row r="3916" spans="1:26" x14ac:dyDescent="0.25">
      <c r="A3916" s="34">
        <v>73</v>
      </c>
      <c r="B3916" s="31">
        <v>73</v>
      </c>
      <c r="C3916" s="4" t="s">
        <v>7098</v>
      </c>
      <c r="D3916" s="4" t="s">
        <v>7095</v>
      </c>
      <c r="E3916" s="4" t="s">
        <v>6988</v>
      </c>
      <c r="F3916" s="4" t="s">
        <v>6410</v>
      </c>
      <c r="G3916" s="5" t="s">
        <v>7099</v>
      </c>
      <c r="H3916" s="4" t="s">
        <v>878</v>
      </c>
      <c r="I3916" s="24">
        <v>136.4</v>
      </c>
      <c r="J3916" s="24">
        <v>25</v>
      </c>
      <c r="K3916" s="24">
        <v>16</v>
      </c>
      <c r="T3916" s="24">
        <v>95.4</v>
      </c>
      <c r="X3916" s="24">
        <f t="shared" si="146"/>
        <v>136.4</v>
      </c>
      <c r="Y3916" s="8">
        <f t="shared" si="147"/>
        <v>0</v>
      </c>
      <c r="Z3916" s="4"/>
    </row>
    <row r="3917" spans="1:26" x14ac:dyDescent="0.25">
      <c r="A3917" s="34">
        <v>99</v>
      </c>
      <c r="B3917" s="31">
        <v>100</v>
      </c>
      <c r="C3917" s="4" t="s">
        <v>7132</v>
      </c>
      <c r="D3917" s="4" t="s">
        <v>7133</v>
      </c>
      <c r="E3917" s="4" t="s">
        <v>6988</v>
      </c>
      <c r="F3917" s="4" t="s">
        <v>6410</v>
      </c>
      <c r="G3917" s="5" t="s">
        <v>7099</v>
      </c>
      <c r="H3917" s="4" t="s">
        <v>1606</v>
      </c>
      <c r="I3917" s="24">
        <v>111.6</v>
      </c>
      <c r="J3917" s="24">
        <v>59.2</v>
      </c>
      <c r="K3917" s="24">
        <v>1</v>
      </c>
      <c r="L3917" s="24">
        <v>0.6</v>
      </c>
      <c r="O3917" s="24">
        <v>0.5</v>
      </c>
      <c r="P3917" s="24">
        <v>0.3</v>
      </c>
      <c r="T3917" s="24">
        <v>50</v>
      </c>
      <c r="X3917" s="24">
        <f t="shared" si="146"/>
        <v>111.6</v>
      </c>
      <c r="Y3917" s="8">
        <f t="shared" si="147"/>
        <v>0</v>
      </c>
      <c r="Z3917" s="4"/>
    </row>
    <row r="3918" spans="1:26" x14ac:dyDescent="0.25">
      <c r="A3918" s="34">
        <v>66</v>
      </c>
      <c r="B3918" s="31">
        <v>66</v>
      </c>
      <c r="C3918" s="4" t="s">
        <v>7086</v>
      </c>
      <c r="D3918" s="4" t="s">
        <v>7087</v>
      </c>
      <c r="E3918" s="4" t="s">
        <v>6988</v>
      </c>
      <c r="F3918" s="4" t="s">
        <v>6410</v>
      </c>
      <c r="G3918" s="5" t="s">
        <v>7088</v>
      </c>
      <c r="H3918" s="4" t="s">
        <v>471</v>
      </c>
      <c r="I3918" s="24">
        <v>190</v>
      </c>
      <c r="J3918" s="24">
        <v>87</v>
      </c>
      <c r="K3918" s="24">
        <v>6.5</v>
      </c>
      <c r="M3918" s="24">
        <v>0.5</v>
      </c>
      <c r="O3918" s="24">
        <v>1.3</v>
      </c>
      <c r="P3918" s="24">
        <v>0.1</v>
      </c>
      <c r="Q3918" s="24">
        <v>0.3</v>
      </c>
      <c r="R3918" s="24">
        <v>1.6</v>
      </c>
      <c r="S3918" s="24">
        <v>0.6</v>
      </c>
      <c r="T3918" s="24">
        <v>90.6</v>
      </c>
      <c r="U3918" s="24">
        <v>1.5</v>
      </c>
      <c r="X3918" s="24">
        <f t="shared" si="146"/>
        <v>189.99999999999997</v>
      </c>
      <c r="Y3918" s="8">
        <f t="shared" si="147"/>
        <v>0</v>
      </c>
      <c r="Z3918" s="4"/>
    </row>
    <row r="3919" spans="1:26" x14ac:dyDescent="0.25">
      <c r="A3919" s="34">
        <v>12</v>
      </c>
      <c r="B3919" s="31">
        <v>12</v>
      </c>
      <c r="C3919" s="4" t="s">
        <v>7004</v>
      </c>
      <c r="D3919" s="4" t="s">
        <v>7002</v>
      </c>
      <c r="E3919" s="4" t="s">
        <v>6988</v>
      </c>
      <c r="F3919" s="4" t="s">
        <v>6410</v>
      </c>
      <c r="G3919" s="4" t="s">
        <v>7005</v>
      </c>
      <c r="H3919" s="4" t="s">
        <v>1043</v>
      </c>
      <c r="I3919" s="24">
        <v>100.8</v>
      </c>
      <c r="J3919" s="24">
        <v>54.5</v>
      </c>
      <c r="K3919" s="24">
        <v>7</v>
      </c>
      <c r="L3919" s="24">
        <v>10.9</v>
      </c>
      <c r="O3919" s="24">
        <v>1.1000000000000001</v>
      </c>
      <c r="P3919" s="24">
        <v>1.5</v>
      </c>
      <c r="Q3919" s="24">
        <v>1.2</v>
      </c>
      <c r="R3919" s="24">
        <v>1</v>
      </c>
      <c r="T3919" s="24">
        <v>23.6</v>
      </c>
      <c r="X3919" s="24">
        <f t="shared" si="146"/>
        <v>100.80000000000001</v>
      </c>
      <c r="Y3919" s="8">
        <f t="shared" si="147"/>
        <v>0</v>
      </c>
      <c r="Z3919" s="4"/>
    </row>
    <row r="3920" spans="1:26" x14ac:dyDescent="0.25">
      <c r="A3920" s="34">
        <v>127</v>
      </c>
      <c r="B3920" s="31">
        <v>128</v>
      </c>
      <c r="C3920" s="4" t="s">
        <v>7169</v>
      </c>
      <c r="D3920" s="4" t="s">
        <v>1906</v>
      </c>
      <c r="E3920" s="4" t="s">
        <v>6988</v>
      </c>
      <c r="F3920" s="4" t="s">
        <v>6410</v>
      </c>
      <c r="G3920" s="5" t="s">
        <v>7170</v>
      </c>
      <c r="H3920" s="4" t="s">
        <v>623</v>
      </c>
      <c r="I3920" s="24">
        <v>126.1</v>
      </c>
      <c r="J3920" s="24">
        <v>60.4</v>
      </c>
      <c r="K3920" s="24">
        <v>2.1</v>
      </c>
      <c r="L3920" s="24">
        <v>1.5</v>
      </c>
      <c r="O3920" s="24">
        <v>0.2</v>
      </c>
      <c r="Q3920" s="24">
        <v>0.9</v>
      </c>
      <c r="R3920" s="24">
        <v>0.6</v>
      </c>
      <c r="T3920" s="24">
        <v>60.4</v>
      </c>
      <c r="X3920" s="24">
        <f t="shared" si="146"/>
        <v>126.1</v>
      </c>
      <c r="Y3920" s="8">
        <f t="shared" si="147"/>
        <v>0</v>
      </c>
      <c r="Z3920" s="4"/>
    </row>
    <row r="3921" spans="1:26" ht="30" x14ac:dyDescent="0.25">
      <c r="A3921" s="34">
        <v>134</v>
      </c>
      <c r="B3921" s="31">
        <v>135</v>
      </c>
      <c r="C3921" s="4" t="s">
        <v>1906</v>
      </c>
      <c r="D3921" s="4" t="s">
        <v>1906</v>
      </c>
      <c r="E3921" s="4" t="s">
        <v>6988</v>
      </c>
      <c r="F3921" s="4" t="s">
        <v>6410</v>
      </c>
      <c r="G3921" s="5" t="s">
        <v>15304</v>
      </c>
      <c r="H3921" s="4"/>
      <c r="X3921" s="24">
        <f t="shared" si="146"/>
        <v>0</v>
      </c>
      <c r="Y3921" s="8">
        <f t="shared" si="147"/>
        <v>0</v>
      </c>
      <c r="Z3921" s="4"/>
    </row>
    <row r="3922" spans="1:26" x14ac:dyDescent="0.25">
      <c r="A3922" s="34">
        <v>128</v>
      </c>
      <c r="B3922" s="31">
        <v>129</v>
      </c>
      <c r="C3922" s="4" t="s">
        <v>6737</v>
      </c>
      <c r="D3922" s="4" t="s">
        <v>1906</v>
      </c>
      <c r="E3922" s="4" t="s">
        <v>6988</v>
      </c>
      <c r="F3922" s="4" t="s">
        <v>6410</v>
      </c>
      <c r="G3922" s="5" t="s">
        <v>7171</v>
      </c>
      <c r="H3922" s="4" t="s">
        <v>7172</v>
      </c>
      <c r="X3922" s="24">
        <f t="shared" si="146"/>
        <v>0</v>
      </c>
      <c r="Y3922" s="8">
        <f t="shared" si="147"/>
        <v>0</v>
      </c>
      <c r="Z3922" s="4"/>
    </row>
    <row r="3923" spans="1:26" x14ac:dyDescent="0.25">
      <c r="A3923" s="34">
        <v>129</v>
      </c>
      <c r="B3923" s="31">
        <v>130</v>
      </c>
      <c r="C3923" s="4" t="s">
        <v>6737</v>
      </c>
      <c r="D3923" s="4" t="s">
        <v>1906</v>
      </c>
      <c r="E3923" s="4" t="s">
        <v>6988</v>
      </c>
      <c r="F3923" s="4" t="s">
        <v>6410</v>
      </c>
      <c r="G3923" s="5" t="s">
        <v>7171</v>
      </c>
      <c r="H3923" s="4" t="s">
        <v>3418</v>
      </c>
      <c r="I3923" s="24">
        <v>250.1</v>
      </c>
      <c r="J3923" s="24">
        <v>42.3</v>
      </c>
      <c r="K3923" s="24">
        <v>1.2</v>
      </c>
      <c r="O3923" s="24">
        <v>0.8</v>
      </c>
      <c r="Q3923" s="24">
        <v>121.2</v>
      </c>
      <c r="R3923" s="24">
        <v>1</v>
      </c>
      <c r="T3923" s="24">
        <v>83.6</v>
      </c>
      <c r="X3923" s="24">
        <f t="shared" si="146"/>
        <v>250.1</v>
      </c>
      <c r="Y3923" s="8">
        <f t="shared" si="147"/>
        <v>0</v>
      </c>
      <c r="Z3923" s="4"/>
    </row>
    <row r="3924" spans="1:26" x14ac:dyDescent="0.25">
      <c r="A3924" s="34">
        <v>133</v>
      </c>
      <c r="B3924" s="31">
        <v>134</v>
      </c>
      <c r="C3924" s="4" t="s">
        <v>7176</v>
      </c>
      <c r="D3924" s="4" t="s">
        <v>1906</v>
      </c>
      <c r="E3924" s="4" t="s">
        <v>6988</v>
      </c>
      <c r="F3924" s="4" t="s">
        <v>6410</v>
      </c>
      <c r="G3924" s="5" t="s">
        <v>7177</v>
      </c>
      <c r="H3924" s="4" t="s">
        <v>429</v>
      </c>
      <c r="I3924" s="24">
        <v>108.3</v>
      </c>
      <c r="J3924" s="24">
        <v>46.9</v>
      </c>
      <c r="K3924" s="24">
        <v>3.6</v>
      </c>
      <c r="O3924" s="24">
        <v>0.2</v>
      </c>
      <c r="Q3924" s="24">
        <v>16.5</v>
      </c>
      <c r="T3924" s="24">
        <v>41.1</v>
      </c>
      <c r="X3924" s="24">
        <f t="shared" si="146"/>
        <v>108.30000000000001</v>
      </c>
      <c r="Y3924" s="8">
        <f t="shared" si="147"/>
        <v>0</v>
      </c>
      <c r="Z3924" s="4"/>
    </row>
    <row r="3925" spans="1:26" x14ac:dyDescent="0.25">
      <c r="A3925" s="34">
        <v>13</v>
      </c>
      <c r="B3925" s="31">
        <v>13</v>
      </c>
      <c r="C3925" s="4" t="s">
        <v>7006</v>
      </c>
      <c r="D3925" s="4" t="s">
        <v>7002</v>
      </c>
      <c r="E3925" s="4" t="s">
        <v>6988</v>
      </c>
      <c r="F3925" s="4" t="s">
        <v>6410</v>
      </c>
      <c r="G3925" s="4" t="s">
        <v>7007</v>
      </c>
      <c r="H3925" s="4" t="s">
        <v>39</v>
      </c>
      <c r="I3925" s="24">
        <v>142.1</v>
      </c>
      <c r="J3925" s="24">
        <v>72.5</v>
      </c>
      <c r="K3925" s="24">
        <v>23</v>
      </c>
      <c r="L3925" s="24">
        <v>6.2</v>
      </c>
      <c r="N3925" s="24">
        <v>0.4</v>
      </c>
      <c r="O3925" s="24">
        <v>1</v>
      </c>
      <c r="Q3925" s="24">
        <v>2.6</v>
      </c>
      <c r="R3925" s="24">
        <v>0.4</v>
      </c>
      <c r="T3925" s="24">
        <v>36</v>
      </c>
      <c r="X3925" s="24">
        <f t="shared" si="146"/>
        <v>142.10000000000002</v>
      </c>
      <c r="Y3925" s="8">
        <f t="shared" si="147"/>
        <v>0</v>
      </c>
      <c r="Z3925" s="4"/>
    </row>
    <row r="3926" spans="1:26" x14ac:dyDescent="0.25">
      <c r="A3926" s="34">
        <v>104</v>
      </c>
      <c r="B3926" s="31">
        <v>105</v>
      </c>
      <c r="C3926" s="4" t="s">
        <v>7137</v>
      </c>
      <c r="D3926" s="4" t="s">
        <v>7133</v>
      </c>
      <c r="E3926" s="4" t="s">
        <v>6988</v>
      </c>
      <c r="F3926" s="4" t="s">
        <v>6410</v>
      </c>
      <c r="G3926" s="5" t="s">
        <v>7138</v>
      </c>
      <c r="H3926" s="4" t="s">
        <v>216</v>
      </c>
      <c r="I3926" s="24">
        <v>102.7</v>
      </c>
      <c r="J3926" s="24">
        <v>17</v>
      </c>
      <c r="K3926" s="24">
        <v>6.1</v>
      </c>
      <c r="L3926" s="24">
        <v>3.7</v>
      </c>
      <c r="O3926" s="24">
        <v>0.2</v>
      </c>
      <c r="R3926" s="24">
        <v>1.2</v>
      </c>
      <c r="T3926" s="24">
        <v>74.5</v>
      </c>
      <c r="X3926" s="24">
        <f t="shared" si="146"/>
        <v>102.7</v>
      </c>
      <c r="Y3926" s="8">
        <f t="shared" si="147"/>
        <v>0</v>
      </c>
      <c r="Z3926" s="4"/>
    </row>
    <row r="3927" spans="1:26" x14ac:dyDescent="0.25">
      <c r="A3927" s="34">
        <v>130</v>
      </c>
      <c r="B3927" s="31">
        <v>131</v>
      </c>
      <c r="C3927" s="4" t="s">
        <v>1906</v>
      </c>
      <c r="D3927" s="4" t="s">
        <v>1906</v>
      </c>
      <c r="E3927" s="4" t="s">
        <v>6988</v>
      </c>
      <c r="F3927" s="4" t="s">
        <v>6410</v>
      </c>
      <c r="G3927" s="5" t="s">
        <v>7138</v>
      </c>
      <c r="H3927" s="4" t="s">
        <v>154</v>
      </c>
      <c r="X3927" s="24">
        <f t="shared" si="146"/>
        <v>0</v>
      </c>
      <c r="Y3927" s="8">
        <f t="shared" si="147"/>
        <v>0</v>
      </c>
      <c r="Z3927" s="4"/>
    </row>
    <row r="3928" spans="1:26" x14ac:dyDescent="0.25">
      <c r="A3928" s="34">
        <v>78</v>
      </c>
      <c r="B3928" s="31">
        <v>78</v>
      </c>
      <c r="C3928" s="4" t="s">
        <v>520</v>
      </c>
      <c r="D3928" s="4" t="s">
        <v>7095</v>
      </c>
      <c r="E3928" s="4" t="s">
        <v>6988</v>
      </c>
      <c r="F3928" s="4" t="s">
        <v>6410</v>
      </c>
      <c r="G3928" s="5" t="s">
        <v>886</v>
      </c>
      <c r="H3928" s="4" t="s">
        <v>35</v>
      </c>
      <c r="I3928" s="24">
        <v>167.7</v>
      </c>
      <c r="J3928" s="24">
        <v>57.7</v>
      </c>
      <c r="P3928" s="24">
        <v>4</v>
      </c>
      <c r="Q3928" s="24">
        <v>3</v>
      </c>
      <c r="T3928" s="24">
        <v>103</v>
      </c>
      <c r="X3928" s="24">
        <f t="shared" si="146"/>
        <v>167.7</v>
      </c>
      <c r="Y3928" s="8">
        <f t="shared" si="147"/>
        <v>0</v>
      </c>
      <c r="Z3928" s="4"/>
    </row>
    <row r="3929" spans="1:26" x14ac:dyDescent="0.25">
      <c r="A3929" s="34">
        <v>88</v>
      </c>
      <c r="B3929" s="31">
        <v>88</v>
      </c>
      <c r="C3929" s="4" t="s">
        <v>7118</v>
      </c>
      <c r="D3929" s="4" t="s">
        <v>7114</v>
      </c>
      <c r="E3929" s="4" t="s">
        <v>6988</v>
      </c>
      <c r="F3929" s="4" t="s">
        <v>6410</v>
      </c>
      <c r="G3929" s="5" t="s">
        <v>7120</v>
      </c>
      <c r="H3929" s="4" t="s">
        <v>960</v>
      </c>
      <c r="I3929" s="24">
        <v>161.5</v>
      </c>
      <c r="J3929" s="24">
        <v>17</v>
      </c>
      <c r="K3929" s="24">
        <v>3.8</v>
      </c>
      <c r="L3929" s="24">
        <v>3.4</v>
      </c>
      <c r="O3929" s="24">
        <v>0.8</v>
      </c>
      <c r="Q3929" s="24">
        <v>17.7</v>
      </c>
      <c r="R3929" s="24">
        <v>0.3</v>
      </c>
      <c r="T3929" s="24">
        <v>118.5</v>
      </c>
      <c r="X3929" s="24">
        <f t="shared" si="146"/>
        <v>161.5</v>
      </c>
      <c r="Y3929" s="8">
        <f t="shared" si="147"/>
        <v>0</v>
      </c>
      <c r="Z3929" s="4"/>
    </row>
    <row r="3930" spans="1:26" x14ac:dyDescent="0.25">
      <c r="A3930" s="34">
        <v>89</v>
      </c>
      <c r="B3930" s="31">
        <v>89</v>
      </c>
      <c r="C3930" s="4" t="s">
        <v>7118</v>
      </c>
      <c r="D3930" s="4" t="s">
        <v>7114</v>
      </c>
      <c r="E3930" s="4" t="s">
        <v>6988</v>
      </c>
      <c r="F3930" s="4" t="s">
        <v>6410</v>
      </c>
      <c r="G3930" s="5" t="s">
        <v>7120</v>
      </c>
      <c r="H3930" s="4" t="s">
        <v>3243</v>
      </c>
      <c r="I3930" s="24">
        <v>196.4</v>
      </c>
      <c r="J3930" s="24">
        <v>13.5</v>
      </c>
      <c r="K3930" s="24">
        <v>1</v>
      </c>
      <c r="O3930" s="24">
        <v>0.1</v>
      </c>
      <c r="Q3930" s="24">
        <v>71.2</v>
      </c>
      <c r="T3930" s="24">
        <v>110.6</v>
      </c>
      <c r="X3930" s="24">
        <f t="shared" si="146"/>
        <v>196.39999999999998</v>
      </c>
      <c r="Y3930" s="8">
        <f t="shared" si="147"/>
        <v>0</v>
      </c>
      <c r="Z3930" s="4"/>
    </row>
    <row r="3931" spans="1:26" x14ac:dyDescent="0.25">
      <c r="A3931" s="34">
        <v>98</v>
      </c>
      <c r="B3931" s="31">
        <v>99</v>
      </c>
      <c r="C3931" s="4" t="s">
        <v>7131</v>
      </c>
      <c r="D3931" s="4" t="s">
        <v>7114</v>
      </c>
      <c r="E3931" s="4" t="s">
        <v>6988</v>
      </c>
      <c r="F3931" s="4" t="s">
        <v>6410</v>
      </c>
      <c r="G3931" s="5" t="s">
        <v>7120</v>
      </c>
      <c r="H3931" s="4" t="s">
        <v>804</v>
      </c>
      <c r="X3931" s="24">
        <f t="shared" si="146"/>
        <v>0</v>
      </c>
      <c r="Y3931" s="8">
        <f t="shared" si="147"/>
        <v>0</v>
      </c>
      <c r="Z3931" s="4"/>
    </row>
    <row r="3932" spans="1:26" x14ac:dyDescent="0.25">
      <c r="A3932" s="34">
        <v>93</v>
      </c>
      <c r="B3932" s="31">
        <v>94</v>
      </c>
      <c r="C3932" s="4" t="s">
        <v>7125</v>
      </c>
      <c r="D3932" s="4" t="s">
        <v>7114</v>
      </c>
      <c r="E3932" s="4" t="s">
        <v>6988</v>
      </c>
      <c r="F3932" s="4" t="s">
        <v>6410</v>
      </c>
      <c r="G3932" s="5" t="s">
        <v>7126</v>
      </c>
      <c r="H3932" s="4"/>
      <c r="I3932" s="24">
        <v>638.79999999999995</v>
      </c>
      <c r="J3932" s="24">
        <v>490.8</v>
      </c>
      <c r="K3932" s="24">
        <v>33.299999999999997</v>
      </c>
      <c r="L3932" s="24">
        <v>19.7</v>
      </c>
      <c r="M3932" s="24">
        <v>2</v>
      </c>
      <c r="O3932" s="24">
        <v>4.3</v>
      </c>
      <c r="P3932" s="24">
        <v>33.9</v>
      </c>
      <c r="Q3932" s="24">
        <v>21.3</v>
      </c>
      <c r="R3932" s="24">
        <v>0.2</v>
      </c>
      <c r="T3932" s="24">
        <v>30.9</v>
      </c>
      <c r="U3932" s="24">
        <v>2.4</v>
      </c>
      <c r="X3932" s="24">
        <f t="shared" si="146"/>
        <v>638.79999999999995</v>
      </c>
      <c r="Y3932" s="8">
        <f t="shared" si="147"/>
        <v>0</v>
      </c>
      <c r="Z3932" s="4"/>
    </row>
    <row r="3933" spans="1:26" x14ac:dyDescent="0.25">
      <c r="A3933" s="34">
        <v>139</v>
      </c>
      <c r="B3933" s="31">
        <v>140</v>
      </c>
      <c r="C3933" s="4" t="s">
        <v>7183</v>
      </c>
      <c r="D3933" s="4" t="s">
        <v>7133</v>
      </c>
      <c r="E3933" s="4" t="s">
        <v>6988</v>
      </c>
      <c r="F3933" s="4" t="s">
        <v>6410</v>
      </c>
      <c r="G3933" s="5" t="s">
        <v>577</v>
      </c>
      <c r="H3933" s="4" t="s">
        <v>7184</v>
      </c>
      <c r="I3933" s="24">
        <v>101.6</v>
      </c>
      <c r="J3933" s="24">
        <v>39</v>
      </c>
      <c r="K3933" s="24">
        <v>4.7</v>
      </c>
      <c r="L3933" s="24">
        <v>53.9</v>
      </c>
      <c r="O3933" s="24">
        <v>0.9</v>
      </c>
      <c r="T3933" s="24">
        <v>3.1</v>
      </c>
      <c r="X3933" s="24">
        <f t="shared" si="146"/>
        <v>101.6</v>
      </c>
      <c r="Y3933" s="8">
        <f t="shared" si="147"/>
        <v>0</v>
      </c>
      <c r="Z3933" s="4"/>
    </row>
    <row r="3934" spans="1:26" x14ac:dyDescent="0.25">
      <c r="A3934" s="34">
        <v>77</v>
      </c>
      <c r="B3934" s="31">
        <v>77</v>
      </c>
      <c r="C3934" s="4" t="s">
        <v>6959</v>
      </c>
      <c r="D3934" s="4" t="s">
        <v>7095</v>
      </c>
      <c r="E3934" s="4" t="s">
        <v>6988</v>
      </c>
      <c r="F3934" s="4" t="s">
        <v>6410</v>
      </c>
      <c r="G3934" s="5" t="s">
        <v>6868</v>
      </c>
      <c r="H3934" s="4" t="s">
        <v>154</v>
      </c>
      <c r="I3934" s="24">
        <v>122.5</v>
      </c>
      <c r="J3934" s="24">
        <v>57.3</v>
      </c>
      <c r="K3934" s="24">
        <v>6.1</v>
      </c>
      <c r="L3934" s="24">
        <v>13.6</v>
      </c>
      <c r="O3934" s="24">
        <v>0.5</v>
      </c>
      <c r="T3934" s="24">
        <v>45</v>
      </c>
      <c r="X3934" s="24">
        <f t="shared" si="146"/>
        <v>122.5</v>
      </c>
      <c r="Y3934" s="8">
        <f t="shared" si="147"/>
        <v>0</v>
      </c>
      <c r="Z3934" s="4"/>
    </row>
    <row r="3935" spans="1:26" x14ac:dyDescent="0.25">
      <c r="A3935" s="34">
        <v>20</v>
      </c>
      <c r="B3935" s="31">
        <v>20</v>
      </c>
      <c r="C3935" s="4" t="s">
        <v>7015</v>
      </c>
      <c r="D3935" s="4" t="s">
        <v>7002</v>
      </c>
      <c r="E3935" s="4" t="s">
        <v>6988</v>
      </c>
      <c r="F3935" s="4" t="s">
        <v>6410</v>
      </c>
      <c r="G3935" s="4" t="s">
        <v>2513</v>
      </c>
      <c r="H3935" s="4" t="s">
        <v>39</v>
      </c>
      <c r="I3935" s="24">
        <v>106.6</v>
      </c>
      <c r="J3935" s="24">
        <v>50.9</v>
      </c>
      <c r="K3935" s="24">
        <v>9.1</v>
      </c>
      <c r="L3935" s="24">
        <v>1.1000000000000001</v>
      </c>
      <c r="M3935" s="24">
        <v>0.4</v>
      </c>
      <c r="O3935" s="24">
        <v>0.7</v>
      </c>
      <c r="Q3935" s="24">
        <v>1.5</v>
      </c>
      <c r="R3935" s="24">
        <v>1.3</v>
      </c>
      <c r="T3935" s="24">
        <v>41.6</v>
      </c>
      <c r="X3935" s="24">
        <f t="shared" si="146"/>
        <v>106.6</v>
      </c>
      <c r="Y3935" s="8">
        <f t="shared" si="147"/>
        <v>0</v>
      </c>
      <c r="Z3935" s="4"/>
    </row>
    <row r="3936" spans="1:26" x14ac:dyDescent="0.25">
      <c r="A3936" s="34">
        <v>124</v>
      </c>
      <c r="B3936" s="31">
        <v>125</v>
      </c>
      <c r="C3936" s="4" t="s">
        <v>7165</v>
      </c>
      <c r="D3936" s="4" t="s">
        <v>7146</v>
      </c>
      <c r="E3936" s="4" t="s">
        <v>6988</v>
      </c>
      <c r="F3936" s="4" t="s">
        <v>6410</v>
      </c>
      <c r="G3936" s="5" t="s">
        <v>1711</v>
      </c>
      <c r="H3936" s="4" t="s">
        <v>475</v>
      </c>
      <c r="I3936" s="24">
        <v>127.5</v>
      </c>
      <c r="J3936" s="24">
        <v>53</v>
      </c>
      <c r="K3936" s="24">
        <v>0.1</v>
      </c>
      <c r="L3936" s="24">
        <v>74.099999999999994</v>
      </c>
      <c r="O3936" s="24">
        <v>0.3</v>
      </c>
      <c r="X3936" s="24">
        <f t="shared" si="146"/>
        <v>127.49999999999999</v>
      </c>
      <c r="Y3936" s="8">
        <f t="shared" si="147"/>
        <v>0</v>
      </c>
      <c r="Z3936" s="4"/>
    </row>
    <row r="3937" spans="1:26" x14ac:dyDescent="0.25">
      <c r="A3937" s="34">
        <v>118</v>
      </c>
      <c r="B3937" s="31">
        <v>119</v>
      </c>
      <c r="C3937" s="4" t="s">
        <v>7158</v>
      </c>
      <c r="D3937" s="4" t="s">
        <v>7146</v>
      </c>
      <c r="E3937" s="4" t="s">
        <v>6988</v>
      </c>
      <c r="F3937" s="4" t="s">
        <v>6410</v>
      </c>
      <c r="G3937" s="5" t="s">
        <v>2282</v>
      </c>
      <c r="H3937" s="4" t="s">
        <v>7042</v>
      </c>
      <c r="I3937" s="24">
        <v>131.6</v>
      </c>
      <c r="J3937" s="24">
        <v>30</v>
      </c>
      <c r="L3937" s="24">
        <v>19.7</v>
      </c>
      <c r="O3937" s="24">
        <v>0.3</v>
      </c>
      <c r="Q3937" s="24">
        <v>49.1</v>
      </c>
      <c r="X3937" s="24">
        <f t="shared" si="146"/>
        <v>99.1</v>
      </c>
      <c r="Y3937" s="8">
        <f t="shared" si="147"/>
        <v>32.5</v>
      </c>
      <c r="Z3937" s="4"/>
    </row>
    <row r="3938" spans="1:26" x14ac:dyDescent="0.25">
      <c r="A3938" s="34">
        <v>43</v>
      </c>
      <c r="B3938" s="31">
        <v>43</v>
      </c>
      <c r="C3938" s="4" t="s">
        <v>7050</v>
      </c>
      <c r="D3938" s="4" t="s">
        <v>7024</v>
      </c>
      <c r="E3938" s="4" t="s">
        <v>6988</v>
      </c>
      <c r="F3938" s="4" t="s">
        <v>6410</v>
      </c>
      <c r="G3938" s="4" t="s">
        <v>7051</v>
      </c>
      <c r="H3938" s="4" t="s">
        <v>7052</v>
      </c>
      <c r="I3938" s="24">
        <v>592.6</v>
      </c>
      <c r="J3938" s="24">
        <v>295.5</v>
      </c>
      <c r="K3938" s="24">
        <v>25</v>
      </c>
      <c r="L3938" s="24">
        <v>11.5</v>
      </c>
      <c r="M3938" s="24">
        <v>2</v>
      </c>
      <c r="O3938" s="24">
        <v>3.3</v>
      </c>
      <c r="P3938" s="24">
        <v>0.2</v>
      </c>
      <c r="R3938" s="24">
        <v>1</v>
      </c>
      <c r="S3938" s="24">
        <v>0.9</v>
      </c>
      <c r="T3938" s="24">
        <v>253.2</v>
      </c>
      <c r="X3938" s="24">
        <f t="shared" si="146"/>
        <v>592.59999999999991</v>
      </c>
      <c r="Y3938" s="8">
        <f t="shared" si="147"/>
        <v>0</v>
      </c>
      <c r="Z3938" s="4"/>
    </row>
    <row r="3939" spans="1:26" x14ac:dyDescent="0.25">
      <c r="A3939" s="34">
        <v>70</v>
      </c>
      <c r="B3939" s="31">
        <v>70</v>
      </c>
      <c r="C3939" s="4" t="s">
        <v>7094</v>
      </c>
      <c r="D3939" s="4" t="s">
        <v>7095</v>
      </c>
      <c r="E3939" s="4" t="s">
        <v>6988</v>
      </c>
      <c r="F3939" s="4" t="s">
        <v>6410</v>
      </c>
      <c r="G3939" s="5" t="s">
        <v>7096</v>
      </c>
      <c r="H3939" s="4" t="s">
        <v>19</v>
      </c>
      <c r="I3939" s="24">
        <v>527.5</v>
      </c>
      <c r="J3939" s="24">
        <v>135.80000000000001</v>
      </c>
      <c r="K3939" s="24">
        <v>36.299999999999997</v>
      </c>
      <c r="L3939" s="24">
        <v>32.299999999999997</v>
      </c>
      <c r="M3939" s="24">
        <v>4.5999999999999996</v>
      </c>
      <c r="N3939" s="24">
        <v>0.8</v>
      </c>
      <c r="O3939" s="24">
        <v>1.9</v>
      </c>
      <c r="P3939" s="24">
        <v>17</v>
      </c>
      <c r="Q3939" s="24">
        <v>7.9</v>
      </c>
      <c r="R3939" s="24">
        <v>2.7</v>
      </c>
      <c r="S3939" s="24">
        <v>1.5</v>
      </c>
      <c r="T3939" s="24">
        <v>285</v>
      </c>
      <c r="U3939" s="24">
        <v>1.7</v>
      </c>
      <c r="X3939" s="24">
        <f t="shared" si="146"/>
        <v>527.50000000000011</v>
      </c>
      <c r="Y3939" s="8">
        <f t="shared" si="147"/>
        <v>0</v>
      </c>
      <c r="Z3939" s="4"/>
    </row>
    <row r="3940" spans="1:26" x14ac:dyDescent="0.25">
      <c r="A3940" s="34">
        <v>16</v>
      </c>
      <c r="B3940" s="31">
        <v>16</v>
      </c>
      <c r="C3940" s="4" t="s">
        <v>7008</v>
      </c>
      <c r="D3940" s="4" t="s">
        <v>7002</v>
      </c>
      <c r="E3940" s="4" t="s">
        <v>6988</v>
      </c>
      <c r="F3940" s="4" t="s">
        <v>6410</v>
      </c>
      <c r="G3940" s="4" t="s">
        <v>5008</v>
      </c>
      <c r="H3940" s="4" t="s">
        <v>374</v>
      </c>
      <c r="I3940" s="24">
        <v>180.5</v>
      </c>
      <c r="J3940" s="24">
        <v>16.399999999999999</v>
      </c>
      <c r="K3940" s="24">
        <v>10.4</v>
      </c>
      <c r="L3940" s="24">
        <v>5.3</v>
      </c>
      <c r="O3940" s="24">
        <v>1.1000000000000001</v>
      </c>
      <c r="P3940" s="24">
        <v>21.3</v>
      </c>
      <c r="Q3940" s="24">
        <v>20.9</v>
      </c>
      <c r="T3940" s="24">
        <v>105.1</v>
      </c>
      <c r="X3940" s="24">
        <f t="shared" si="146"/>
        <v>180.5</v>
      </c>
      <c r="Y3940" s="8">
        <f t="shared" si="147"/>
        <v>0</v>
      </c>
      <c r="Z3940" s="4"/>
    </row>
    <row r="3941" spans="1:26" x14ac:dyDescent="0.25">
      <c r="A3941" s="34">
        <v>17</v>
      </c>
      <c r="B3941" s="31">
        <v>17</v>
      </c>
      <c r="C3941" s="4" t="s">
        <v>7008</v>
      </c>
      <c r="D3941" s="4" t="s">
        <v>7002</v>
      </c>
      <c r="E3941" s="4" t="s">
        <v>6988</v>
      </c>
      <c r="F3941" s="4" t="s">
        <v>6410</v>
      </c>
      <c r="G3941" s="4" t="s">
        <v>7010</v>
      </c>
      <c r="H3941" s="4" t="s">
        <v>7011</v>
      </c>
      <c r="I3941" s="24">
        <v>181.6</v>
      </c>
      <c r="J3941" s="24">
        <v>61</v>
      </c>
      <c r="K3941" s="24">
        <v>11.3</v>
      </c>
      <c r="L3941" s="24">
        <v>8</v>
      </c>
      <c r="N3941" s="24">
        <v>0.4</v>
      </c>
      <c r="O3941" s="24">
        <v>0.8</v>
      </c>
      <c r="P3941" s="24">
        <v>2.7</v>
      </c>
      <c r="Q3941" s="24">
        <v>0.6</v>
      </c>
      <c r="R3941" s="24">
        <v>0.3</v>
      </c>
      <c r="T3941" s="24">
        <v>96.5</v>
      </c>
      <c r="X3941" s="24">
        <f t="shared" si="146"/>
        <v>181.6</v>
      </c>
      <c r="Y3941" s="8">
        <f t="shared" si="147"/>
        <v>0</v>
      </c>
      <c r="Z3941" s="4"/>
    </row>
    <row r="3942" spans="1:26" x14ac:dyDescent="0.25">
      <c r="A3942" s="34">
        <v>48</v>
      </c>
      <c r="B3942" s="31">
        <v>48</v>
      </c>
      <c r="C3942" s="4" t="s">
        <v>7059</v>
      </c>
      <c r="D3942" s="4" t="s">
        <v>7024</v>
      </c>
      <c r="E3942" s="4" t="s">
        <v>6988</v>
      </c>
      <c r="F3942" s="4" t="s">
        <v>6410</v>
      </c>
      <c r="G3942" s="4" t="s">
        <v>7060</v>
      </c>
      <c r="H3942" s="4" t="s">
        <v>441</v>
      </c>
      <c r="I3942" s="24">
        <v>194.3</v>
      </c>
      <c r="J3942" s="24">
        <v>170.3</v>
      </c>
      <c r="K3942" s="24">
        <v>11.1</v>
      </c>
      <c r="M3942" s="24">
        <v>1.2</v>
      </c>
      <c r="O3942" s="24">
        <v>2.2000000000000002</v>
      </c>
      <c r="P3942" s="24">
        <v>0.7</v>
      </c>
      <c r="Q3942" s="24">
        <v>4.2</v>
      </c>
      <c r="R3942" s="24">
        <v>1.9</v>
      </c>
      <c r="U3942" s="24">
        <v>2.7</v>
      </c>
      <c r="X3942" s="24">
        <f t="shared" si="146"/>
        <v>194.29999999999995</v>
      </c>
      <c r="Y3942" s="8">
        <f t="shared" si="147"/>
        <v>0</v>
      </c>
      <c r="Z3942" s="4"/>
    </row>
    <row r="3943" spans="1:26" x14ac:dyDescent="0.25">
      <c r="A3943" s="34">
        <v>82</v>
      </c>
      <c r="B3943" s="31">
        <v>82</v>
      </c>
      <c r="C3943" s="4" t="s">
        <v>7101</v>
      </c>
      <c r="D3943" s="4" t="s">
        <v>7095</v>
      </c>
      <c r="E3943" s="4" t="s">
        <v>6988</v>
      </c>
      <c r="F3943" s="4" t="s">
        <v>6410</v>
      </c>
      <c r="G3943" s="5" t="s">
        <v>1049</v>
      </c>
      <c r="H3943" s="4" t="s">
        <v>154</v>
      </c>
      <c r="I3943" s="24">
        <v>103.7</v>
      </c>
      <c r="J3943" s="24">
        <v>20</v>
      </c>
      <c r="K3943" s="24">
        <v>1.5</v>
      </c>
      <c r="O3943" s="24">
        <v>1.5</v>
      </c>
      <c r="Q3943" s="24">
        <v>15.6</v>
      </c>
      <c r="R3943" s="24">
        <v>0.5</v>
      </c>
      <c r="S3943" s="24">
        <v>0.4</v>
      </c>
      <c r="T3943" s="24">
        <v>64.2</v>
      </c>
      <c r="X3943" s="24">
        <f t="shared" si="146"/>
        <v>103.7</v>
      </c>
      <c r="Y3943" s="8">
        <f t="shared" si="147"/>
        <v>0</v>
      </c>
      <c r="Z3943" s="4"/>
    </row>
    <row r="3944" spans="1:26" x14ac:dyDescent="0.25">
      <c r="A3944" s="34">
        <v>57</v>
      </c>
      <c r="B3944" s="31">
        <v>57</v>
      </c>
      <c r="C3944" s="4" t="s">
        <v>7037</v>
      </c>
      <c r="D3944" s="4" t="s">
        <v>7070</v>
      </c>
      <c r="E3944" s="4" t="s">
        <v>6988</v>
      </c>
      <c r="F3944" s="4" t="s">
        <v>6410</v>
      </c>
      <c r="G3944" s="4" t="s">
        <v>6816</v>
      </c>
      <c r="H3944" s="4" t="s">
        <v>7076</v>
      </c>
      <c r="I3944" s="24">
        <v>134.4</v>
      </c>
      <c r="J3944" s="24">
        <v>128.30000000000001</v>
      </c>
      <c r="L3944" s="24">
        <v>0.7</v>
      </c>
      <c r="N3944" s="24">
        <v>0.1</v>
      </c>
      <c r="O3944" s="24">
        <v>3.5</v>
      </c>
      <c r="Q3944" s="24">
        <v>0.5</v>
      </c>
      <c r="R3944" s="24">
        <v>0.2</v>
      </c>
      <c r="U3944" s="24">
        <v>1.1000000000000001</v>
      </c>
      <c r="X3944" s="24">
        <f t="shared" si="146"/>
        <v>134.39999999999998</v>
      </c>
      <c r="Y3944" s="8">
        <f t="shared" si="147"/>
        <v>0</v>
      </c>
      <c r="Z3944" s="4"/>
    </row>
    <row r="3945" spans="1:26" x14ac:dyDescent="0.25">
      <c r="A3945" s="34">
        <v>34</v>
      </c>
      <c r="B3945" s="31">
        <v>34</v>
      </c>
      <c r="C3945" s="4" t="s">
        <v>7030</v>
      </c>
      <c r="D3945" s="4" t="s">
        <v>7024</v>
      </c>
      <c r="E3945" s="4" t="s">
        <v>6988</v>
      </c>
      <c r="F3945" s="4" t="s">
        <v>6410</v>
      </c>
      <c r="G3945" s="4" t="s">
        <v>7035</v>
      </c>
      <c r="H3945" s="4" t="s">
        <v>1081</v>
      </c>
      <c r="I3945" s="24">
        <v>106.8</v>
      </c>
      <c r="J3945" s="24">
        <v>90.5</v>
      </c>
      <c r="K3945" s="24">
        <v>3.7</v>
      </c>
      <c r="L3945" s="24">
        <v>0.8</v>
      </c>
      <c r="N3945" s="24">
        <v>0.2</v>
      </c>
      <c r="O3945" s="24">
        <v>0.5</v>
      </c>
      <c r="P3945" s="24">
        <v>1.6</v>
      </c>
      <c r="R3945" s="24">
        <v>0.8</v>
      </c>
      <c r="T3945" s="24">
        <v>8.6999999999999993</v>
      </c>
      <c r="X3945" s="24">
        <f t="shared" si="146"/>
        <v>106.8</v>
      </c>
      <c r="Y3945" s="8">
        <f t="shared" si="147"/>
        <v>0</v>
      </c>
      <c r="Z3945" s="4"/>
    </row>
    <row r="3946" spans="1:26" x14ac:dyDescent="0.25">
      <c r="A3946" s="34">
        <v>18</v>
      </c>
      <c r="B3946" s="31">
        <v>18</v>
      </c>
      <c r="C3946" s="4" t="s">
        <v>7008</v>
      </c>
      <c r="D3946" s="4" t="s">
        <v>7002</v>
      </c>
      <c r="E3946" s="4" t="s">
        <v>6988</v>
      </c>
      <c r="F3946" s="4" t="s">
        <v>6410</v>
      </c>
      <c r="G3946" s="4" t="s">
        <v>7012</v>
      </c>
      <c r="H3946" s="4" t="s">
        <v>7013</v>
      </c>
      <c r="I3946" s="24">
        <v>128.1</v>
      </c>
      <c r="J3946" s="24">
        <v>17.600000000000001</v>
      </c>
      <c r="K3946" s="24">
        <v>7.7</v>
      </c>
      <c r="L3946" s="24">
        <v>42.2</v>
      </c>
      <c r="O3946" s="24">
        <v>0.4</v>
      </c>
      <c r="P3946" s="24">
        <v>1.4</v>
      </c>
      <c r="R3946" s="24">
        <v>1.5</v>
      </c>
      <c r="T3946" s="24">
        <v>57.3</v>
      </c>
      <c r="X3946" s="24">
        <f t="shared" si="146"/>
        <v>128.10000000000002</v>
      </c>
      <c r="Y3946" s="8">
        <f t="shared" si="147"/>
        <v>0</v>
      </c>
      <c r="Z3946" s="4"/>
    </row>
    <row r="3947" spans="1:26" x14ac:dyDescent="0.25">
      <c r="A3947" s="34">
        <v>1</v>
      </c>
      <c r="B3947" s="31">
        <v>1</v>
      </c>
      <c r="C3947" s="4" t="s">
        <v>6986</v>
      </c>
      <c r="D3947" s="4" t="s">
        <v>6987</v>
      </c>
      <c r="E3947" s="4" t="s">
        <v>6988</v>
      </c>
      <c r="F3947" s="4" t="s">
        <v>6410</v>
      </c>
      <c r="G3947" s="4" t="s">
        <v>6989</v>
      </c>
      <c r="H3947" s="4" t="s">
        <v>960</v>
      </c>
      <c r="I3947" s="24">
        <v>170</v>
      </c>
      <c r="J3947" s="24">
        <v>91.5</v>
      </c>
      <c r="K3947" s="24">
        <v>1</v>
      </c>
      <c r="L3947" s="24">
        <v>8.9</v>
      </c>
      <c r="O3947" s="24">
        <v>0.8</v>
      </c>
      <c r="P3947" s="24">
        <v>4.7</v>
      </c>
      <c r="Q3947" s="24">
        <v>1.7</v>
      </c>
      <c r="R3947" s="24">
        <v>0.6</v>
      </c>
      <c r="T3947" s="24">
        <v>60</v>
      </c>
      <c r="U3947" s="24">
        <v>0.8</v>
      </c>
      <c r="X3947" s="24">
        <f t="shared" si="146"/>
        <v>170</v>
      </c>
      <c r="Y3947" s="8">
        <f t="shared" si="147"/>
        <v>0</v>
      </c>
      <c r="Z3947" s="4"/>
    </row>
    <row r="3948" spans="1:26" x14ac:dyDescent="0.25">
      <c r="A3948" s="34">
        <v>122</v>
      </c>
      <c r="B3948" s="31">
        <v>123</v>
      </c>
      <c r="C3948" s="4" t="s">
        <v>7162</v>
      </c>
      <c r="D3948" s="4" t="s">
        <v>7146</v>
      </c>
      <c r="E3948" s="4" t="s">
        <v>6988</v>
      </c>
      <c r="F3948" s="4" t="s">
        <v>6410</v>
      </c>
      <c r="G3948" s="5" t="s">
        <v>7163</v>
      </c>
      <c r="H3948" s="4" t="s">
        <v>1066</v>
      </c>
      <c r="I3948" s="24">
        <v>160.19999999999999</v>
      </c>
      <c r="J3948" s="24">
        <v>71.5</v>
      </c>
      <c r="K3948" s="24">
        <v>2.6</v>
      </c>
      <c r="O3948" s="24">
        <v>0.6</v>
      </c>
      <c r="T3948" s="24">
        <v>85.5</v>
      </c>
      <c r="X3948" s="24">
        <f t="shared" si="146"/>
        <v>160.19999999999999</v>
      </c>
      <c r="Y3948" s="8">
        <f t="shared" si="147"/>
        <v>0</v>
      </c>
      <c r="Z3948" s="4"/>
    </row>
    <row r="3949" spans="1:26" x14ac:dyDescent="0.25">
      <c r="A3949" s="34">
        <v>132</v>
      </c>
      <c r="B3949" s="31">
        <v>133</v>
      </c>
      <c r="C3949" s="4" t="s">
        <v>7174</v>
      </c>
      <c r="D3949" s="4" t="s">
        <v>1906</v>
      </c>
      <c r="E3949" s="4" t="s">
        <v>6988</v>
      </c>
      <c r="F3949" s="4" t="s">
        <v>6410</v>
      </c>
      <c r="G3949" s="5" t="s">
        <v>7175</v>
      </c>
      <c r="H3949" s="4" t="s">
        <v>1616</v>
      </c>
      <c r="I3949" s="24">
        <v>322.7</v>
      </c>
      <c r="J3949" s="24">
        <v>20</v>
      </c>
      <c r="K3949" s="24">
        <v>1.5</v>
      </c>
      <c r="L3949" s="24">
        <v>18.8</v>
      </c>
      <c r="O3949" s="24">
        <v>1.6</v>
      </c>
      <c r="Q3949" s="24">
        <v>141</v>
      </c>
      <c r="T3949" s="24">
        <v>139.80000000000001</v>
      </c>
      <c r="X3949" s="24">
        <f t="shared" si="146"/>
        <v>322.70000000000005</v>
      </c>
      <c r="Y3949" s="8">
        <f t="shared" si="147"/>
        <v>0</v>
      </c>
      <c r="Z3949" s="4"/>
    </row>
    <row r="3950" spans="1:26" x14ac:dyDescent="0.25">
      <c r="A3950" s="34">
        <v>76</v>
      </c>
      <c r="B3950" s="31">
        <v>76</v>
      </c>
      <c r="C3950" s="4" t="s">
        <v>7101</v>
      </c>
      <c r="D3950" s="4" t="s">
        <v>7095</v>
      </c>
      <c r="E3950" s="4" t="s">
        <v>6988</v>
      </c>
      <c r="F3950" s="4" t="s">
        <v>6410</v>
      </c>
      <c r="G3950" s="5" t="s">
        <v>7104</v>
      </c>
      <c r="H3950" s="4" t="s">
        <v>39</v>
      </c>
      <c r="I3950" s="24">
        <v>110.4</v>
      </c>
      <c r="J3950" s="24">
        <v>24.1</v>
      </c>
      <c r="Q3950" s="24">
        <v>6</v>
      </c>
      <c r="T3950" s="24">
        <v>80.3</v>
      </c>
      <c r="X3950" s="24">
        <f t="shared" si="146"/>
        <v>110.4</v>
      </c>
      <c r="Y3950" s="8">
        <f t="shared" si="147"/>
        <v>0</v>
      </c>
      <c r="Z3950" s="4"/>
    </row>
    <row r="3951" spans="1:26" x14ac:dyDescent="0.25">
      <c r="A3951" s="34">
        <v>52</v>
      </c>
      <c r="B3951" s="31">
        <v>52</v>
      </c>
      <c r="C3951" s="4" t="s">
        <v>7066</v>
      </c>
      <c r="D3951" s="4" t="s">
        <v>7024</v>
      </c>
      <c r="E3951" s="4" t="s">
        <v>6988</v>
      </c>
      <c r="F3951" s="4" t="s">
        <v>6410</v>
      </c>
      <c r="G3951" s="4" t="s">
        <v>7067</v>
      </c>
      <c r="H3951" s="4" t="s">
        <v>1515</v>
      </c>
      <c r="I3951" s="24">
        <v>763.6</v>
      </c>
      <c r="J3951" s="24">
        <v>337.3</v>
      </c>
      <c r="K3951" s="24">
        <v>44.5</v>
      </c>
      <c r="L3951" s="24">
        <v>13.2</v>
      </c>
      <c r="M3951" s="24">
        <v>1.9</v>
      </c>
      <c r="O3951" s="24">
        <v>6.3</v>
      </c>
      <c r="P3951" s="24">
        <v>123.8</v>
      </c>
      <c r="T3951" s="24">
        <v>232.1</v>
      </c>
      <c r="U3951" s="24">
        <v>4.5</v>
      </c>
      <c r="X3951" s="24">
        <f t="shared" si="146"/>
        <v>763.6</v>
      </c>
      <c r="Y3951" s="8">
        <f t="shared" si="147"/>
        <v>0</v>
      </c>
      <c r="Z3951" s="4"/>
    </row>
    <row r="3952" spans="1:26" x14ac:dyDescent="0.25">
      <c r="A3952" s="34">
        <v>107</v>
      </c>
      <c r="B3952" s="31">
        <v>108</v>
      </c>
      <c r="C3952" s="4" t="s">
        <v>7141</v>
      </c>
      <c r="D3952" s="4" t="s">
        <v>7133</v>
      </c>
      <c r="E3952" s="4" t="s">
        <v>6988</v>
      </c>
      <c r="F3952" s="4" t="s">
        <v>6410</v>
      </c>
      <c r="G3952" s="5" t="s">
        <v>7142</v>
      </c>
      <c r="H3952" s="4" t="s">
        <v>7143</v>
      </c>
      <c r="I3952" s="24">
        <v>150.4</v>
      </c>
      <c r="J3952" s="24">
        <v>36.9</v>
      </c>
      <c r="K3952" s="24">
        <v>16.8</v>
      </c>
      <c r="L3952" s="24">
        <v>7.5</v>
      </c>
      <c r="M3952" s="24">
        <v>0.4</v>
      </c>
      <c r="N3952" s="24">
        <v>0.2</v>
      </c>
      <c r="O3952" s="24">
        <v>0.5</v>
      </c>
      <c r="P3952" s="24">
        <v>0.2</v>
      </c>
      <c r="Q3952" s="24">
        <v>65.5</v>
      </c>
      <c r="T3952" s="24">
        <v>22.4</v>
      </c>
      <c r="X3952" s="24">
        <f t="shared" si="146"/>
        <v>150.4</v>
      </c>
      <c r="Y3952" s="8">
        <f t="shared" si="147"/>
        <v>0</v>
      </c>
      <c r="Z3952" s="4"/>
    </row>
    <row r="3953" spans="1:26" x14ac:dyDescent="0.25">
      <c r="A3953" s="34">
        <v>22</v>
      </c>
      <c r="B3953" s="31">
        <v>22</v>
      </c>
      <c r="C3953" s="4" t="s">
        <v>7018</v>
      </c>
      <c r="D3953" s="4" t="s">
        <v>7002</v>
      </c>
      <c r="E3953" s="4" t="s">
        <v>6988</v>
      </c>
      <c r="F3953" s="4" t="s">
        <v>6410</v>
      </c>
      <c r="G3953" s="4" t="s">
        <v>7019</v>
      </c>
      <c r="H3953" s="4" t="s">
        <v>429</v>
      </c>
      <c r="I3953" s="24">
        <v>187.4</v>
      </c>
      <c r="J3953" s="24">
        <v>59.7</v>
      </c>
      <c r="K3953" s="24">
        <v>6.3</v>
      </c>
      <c r="O3953" s="24">
        <v>0.7</v>
      </c>
      <c r="P3953" s="24">
        <v>2.9</v>
      </c>
      <c r="Q3953" s="24">
        <v>3.2</v>
      </c>
      <c r="T3953" s="24">
        <v>114.6</v>
      </c>
      <c r="X3953" s="24">
        <f t="shared" si="146"/>
        <v>187.4</v>
      </c>
      <c r="Y3953" s="8">
        <f t="shared" si="147"/>
        <v>0</v>
      </c>
      <c r="Z3953" s="4"/>
    </row>
    <row r="3954" spans="1:26" x14ac:dyDescent="0.25">
      <c r="A3954" s="34">
        <v>29</v>
      </c>
      <c r="B3954" s="31">
        <v>29</v>
      </c>
      <c r="C3954" s="4" t="s">
        <v>7023</v>
      </c>
      <c r="D3954" s="4" t="s">
        <v>7024</v>
      </c>
      <c r="E3954" s="4" t="s">
        <v>6988</v>
      </c>
      <c r="F3954" s="4" t="s">
        <v>6410</v>
      </c>
      <c r="G3954" s="4" t="s">
        <v>7025</v>
      </c>
      <c r="H3954" s="4" t="s">
        <v>441</v>
      </c>
      <c r="I3954" s="24">
        <v>287.39999999999998</v>
      </c>
      <c r="J3954" s="24">
        <v>259.60000000000002</v>
      </c>
      <c r="K3954" s="24">
        <v>22.2</v>
      </c>
      <c r="L3954" s="24">
        <v>1.8</v>
      </c>
      <c r="M3954" s="24">
        <v>1.1000000000000001</v>
      </c>
      <c r="O3954" s="24">
        <v>2.7</v>
      </c>
      <c r="X3954" s="24">
        <f t="shared" si="146"/>
        <v>287.40000000000003</v>
      </c>
      <c r="Y3954" s="8">
        <f t="shared" si="147"/>
        <v>0</v>
      </c>
      <c r="Z3954" s="4"/>
    </row>
    <row r="3955" spans="1:26" x14ac:dyDescent="0.25">
      <c r="A3955" s="34">
        <v>86</v>
      </c>
      <c r="B3955" s="31">
        <v>86</v>
      </c>
      <c r="C3955" s="4" t="s">
        <v>7116</v>
      </c>
      <c r="D3955" s="4" t="s">
        <v>7114</v>
      </c>
      <c r="E3955" s="4" t="s">
        <v>6988</v>
      </c>
      <c r="F3955" s="4" t="s">
        <v>6410</v>
      </c>
      <c r="G3955" s="5" t="s">
        <v>7117</v>
      </c>
      <c r="H3955" s="4"/>
      <c r="X3955" s="24">
        <f t="shared" si="146"/>
        <v>0</v>
      </c>
      <c r="Y3955" s="8">
        <f t="shared" si="147"/>
        <v>0</v>
      </c>
      <c r="Z3955" s="4"/>
    </row>
    <row r="3956" spans="1:26" x14ac:dyDescent="0.25">
      <c r="A3956" s="34">
        <v>111</v>
      </c>
      <c r="B3956" s="31">
        <v>112</v>
      </c>
      <c r="C3956" s="4" t="s">
        <v>7145</v>
      </c>
      <c r="D3956" s="4" t="s">
        <v>7146</v>
      </c>
      <c r="E3956" s="4" t="s">
        <v>6988</v>
      </c>
      <c r="F3956" s="4" t="s">
        <v>6410</v>
      </c>
      <c r="G3956" s="5" t="s">
        <v>7117</v>
      </c>
      <c r="H3956" s="4"/>
      <c r="I3956" s="24">
        <v>120.2</v>
      </c>
      <c r="J3956" s="24">
        <v>10.3</v>
      </c>
      <c r="L3956" s="24">
        <v>6.4</v>
      </c>
      <c r="N3956" s="24">
        <v>0.5</v>
      </c>
      <c r="O3956" s="24">
        <v>0.3</v>
      </c>
      <c r="Q3956" s="24">
        <v>81.2</v>
      </c>
      <c r="T3956" s="24">
        <v>21.5</v>
      </c>
      <c r="X3956" s="24">
        <f t="shared" si="146"/>
        <v>120.2</v>
      </c>
      <c r="Y3956" s="8">
        <f t="shared" si="147"/>
        <v>0</v>
      </c>
      <c r="Z3956" s="4"/>
    </row>
    <row r="3957" spans="1:26" x14ac:dyDescent="0.25">
      <c r="A3957" s="34">
        <v>44</v>
      </c>
      <c r="B3957" s="31">
        <v>44</v>
      </c>
      <c r="C3957" s="4" t="s">
        <v>1470</v>
      </c>
      <c r="D3957" s="4" t="s">
        <v>7024</v>
      </c>
      <c r="E3957" s="4" t="s">
        <v>6988</v>
      </c>
      <c r="F3957" s="4" t="s">
        <v>6410</v>
      </c>
      <c r="G3957" s="4" t="s">
        <v>7053</v>
      </c>
      <c r="H3957" s="4" t="s">
        <v>277</v>
      </c>
      <c r="I3957" s="24">
        <v>106.9</v>
      </c>
      <c r="J3957" s="24">
        <v>95.6</v>
      </c>
      <c r="K3957" s="24">
        <v>7</v>
      </c>
      <c r="M3957" s="24">
        <v>0.4</v>
      </c>
      <c r="O3957" s="24">
        <v>0.4</v>
      </c>
      <c r="P3957" s="24">
        <v>0.7</v>
      </c>
      <c r="Q3957" s="24">
        <v>2.2999999999999998</v>
      </c>
      <c r="R3957" s="24">
        <v>0.4</v>
      </c>
      <c r="S3957" s="24">
        <v>0.1</v>
      </c>
      <c r="X3957" s="24">
        <f t="shared" si="146"/>
        <v>106.9</v>
      </c>
      <c r="Y3957" s="8">
        <f t="shared" si="147"/>
        <v>0</v>
      </c>
      <c r="Z3957" s="4"/>
    </row>
    <row r="3958" spans="1:26" x14ac:dyDescent="0.25">
      <c r="A3958" s="34">
        <v>58</v>
      </c>
      <c r="B3958" s="31">
        <v>58</v>
      </c>
      <c r="C3958" s="4" t="s">
        <v>7077</v>
      </c>
      <c r="D3958" s="4" t="s">
        <v>7070</v>
      </c>
      <c r="E3958" s="4" t="s">
        <v>6988</v>
      </c>
      <c r="F3958" s="4" t="s">
        <v>6410</v>
      </c>
      <c r="G3958" s="4" t="s">
        <v>7078</v>
      </c>
      <c r="H3958" s="4"/>
      <c r="I3958" s="24">
        <v>455.7</v>
      </c>
      <c r="J3958" s="24">
        <v>373</v>
      </c>
      <c r="K3958" s="24">
        <v>20</v>
      </c>
      <c r="L3958" s="24">
        <v>5</v>
      </c>
      <c r="M3958" s="24">
        <v>12.5</v>
      </c>
      <c r="N3958" s="24">
        <v>1.5</v>
      </c>
      <c r="O3958" s="24">
        <v>11</v>
      </c>
      <c r="P3958" s="24">
        <v>1</v>
      </c>
      <c r="Q3958" s="24">
        <v>21</v>
      </c>
      <c r="R3958" s="24">
        <v>1.5</v>
      </c>
      <c r="S3958" s="24">
        <v>1.6</v>
      </c>
      <c r="T3958" s="24">
        <v>7.6</v>
      </c>
      <c r="X3958" s="24">
        <f t="shared" ref="X3958:X4021" si="148">SUM(J3958:W3958)</f>
        <v>455.70000000000005</v>
      </c>
      <c r="Y3958" s="8">
        <f t="shared" ref="Y3958:Y4021" si="149">I3958-X3958</f>
        <v>0</v>
      </c>
      <c r="Z3958" s="4"/>
    </row>
    <row r="3959" spans="1:26" x14ac:dyDescent="0.25">
      <c r="A3959" s="34">
        <v>131</v>
      </c>
      <c r="B3959" s="31">
        <v>132</v>
      </c>
      <c r="C3959" s="4" t="s">
        <v>7173</v>
      </c>
      <c r="D3959" s="4" t="s">
        <v>1906</v>
      </c>
      <c r="E3959" s="4" t="s">
        <v>6988</v>
      </c>
      <c r="F3959" s="4" t="s">
        <v>6410</v>
      </c>
      <c r="G3959" s="5" t="s">
        <v>1153</v>
      </c>
      <c r="H3959" s="4" t="s">
        <v>3243</v>
      </c>
      <c r="I3959" s="24">
        <v>104</v>
      </c>
      <c r="J3959" s="24">
        <v>56</v>
      </c>
      <c r="K3959" s="24">
        <v>2.1</v>
      </c>
      <c r="O3959" s="24">
        <v>0.2</v>
      </c>
      <c r="P3959" s="24">
        <v>0.6</v>
      </c>
      <c r="Q3959" s="24">
        <v>9.9</v>
      </c>
      <c r="T3959" s="24">
        <v>35.200000000000003</v>
      </c>
      <c r="X3959" s="24">
        <f t="shared" si="148"/>
        <v>104.00000000000001</v>
      </c>
      <c r="Y3959" s="8">
        <f t="shared" si="149"/>
        <v>0</v>
      </c>
      <c r="Z3959" s="4"/>
    </row>
    <row r="3960" spans="1:26" x14ac:dyDescent="0.25">
      <c r="A3960" s="34">
        <v>116</v>
      </c>
      <c r="B3960" s="31">
        <v>117</v>
      </c>
      <c r="C3960" s="4" t="s">
        <v>7152</v>
      </c>
      <c r="D3960" s="4" t="s">
        <v>7146</v>
      </c>
      <c r="E3960" s="4" t="s">
        <v>6988</v>
      </c>
      <c r="F3960" s="4" t="s">
        <v>6410</v>
      </c>
      <c r="G3960" s="5" t="s">
        <v>7154</v>
      </c>
      <c r="H3960" s="4" t="s">
        <v>7155</v>
      </c>
      <c r="I3960" s="24">
        <v>115</v>
      </c>
      <c r="J3960" s="24">
        <v>39.299999999999997</v>
      </c>
      <c r="K3960" s="24">
        <v>3.5</v>
      </c>
      <c r="L3960" s="24">
        <v>12.9</v>
      </c>
      <c r="O3960" s="24">
        <v>1.6</v>
      </c>
      <c r="P3960" s="24">
        <v>0.8</v>
      </c>
      <c r="Q3960" s="24">
        <v>28.7</v>
      </c>
      <c r="T3960" s="24">
        <v>6</v>
      </c>
      <c r="X3960" s="24">
        <f t="shared" si="148"/>
        <v>92.8</v>
      </c>
      <c r="Y3960" s="8">
        <f t="shared" si="149"/>
        <v>22.200000000000003</v>
      </c>
      <c r="Z3960" s="4"/>
    </row>
    <row r="3961" spans="1:26" x14ac:dyDescent="0.25">
      <c r="A3961" s="34">
        <v>123</v>
      </c>
      <c r="B3961" s="31">
        <v>124</v>
      </c>
      <c r="C3961" s="4" t="s">
        <v>7164</v>
      </c>
      <c r="D3961" s="4" t="s">
        <v>7146</v>
      </c>
      <c r="E3961" s="4" t="s">
        <v>6988</v>
      </c>
      <c r="F3961" s="4" t="s">
        <v>6410</v>
      </c>
      <c r="G3961" s="5" t="s">
        <v>7154</v>
      </c>
      <c r="H3961" s="4" t="s">
        <v>730</v>
      </c>
      <c r="X3961" s="24">
        <f t="shared" si="148"/>
        <v>0</v>
      </c>
      <c r="Y3961" s="8">
        <f t="shared" si="149"/>
        <v>0</v>
      </c>
      <c r="Z3961" s="4"/>
    </row>
    <row r="3962" spans="1:26" x14ac:dyDescent="0.25">
      <c r="A3962" s="34">
        <v>137</v>
      </c>
      <c r="B3962" s="31">
        <v>138</v>
      </c>
      <c r="C3962" s="4" t="s">
        <v>7131</v>
      </c>
      <c r="D3962" s="4" t="s">
        <v>7114</v>
      </c>
      <c r="E3962" s="4" t="s">
        <v>6988</v>
      </c>
      <c r="F3962" s="4" t="s">
        <v>6410</v>
      </c>
      <c r="G3962" s="5" t="s">
        <v>7154</v>
      </c>
      <c r="H3962" s="4" t="s">
        <v>39</v>
      </c>
      <c r="I3962" s="24">
        <v>126.4</v>
      </c>
      <c r="J3962" s="24">
        <v>21.9</v>
      </c>
      <c r="K3962" s="24">
        <v>4.9000000000000004</v>
      </c>
      <c r="L3962" s="24">
        <v>4.4000000000000004</v>
      </c>
      <c r="N3962" s="24">
        <v>0.2</v>
      </c>
      <c r="O3962" s="24">
        <v>0.3</v>
      </c>
      <c r="P3962" s="24">
        <v>0.2</v>
      </c>
      <c r="Q3962" s="24">
        <v>29.3</v>
      </c>
      <c r="T3962" s="24">
        <v>65.2</v>
      </c>
      <c r="X3962" s="24">
        <f t="shared" si="148"/>
        <v>126.4</v>
      </c>
      <c r="Y3962" s="8">
        <f t="shared" si="149"/>
        <v>0</v>
      </c>
      <c r="Z3962" s="4"/>
    </row>
    <row r="3963" spans="1:26" x14ac:dyDescent="0.25">
      <c r="A3963" s="34">
        <v>39</v>
      </c>
      <c r="B3963" s="31">
        <v>39</v>
      </c>
      <c r="C3963" s="4" t="s">
        <v>7041</v>
      </c>
      <c r="D3963" s="4" t="s">
        <v>7024</v>
      </c>
      <c r="E3963" s="4" t="s">
        <v>6988</v>
      </c>
      <c r="F3963" s="4" t="s">
        <v>6410</v>
      </c>
      <c r="G3963" s="4" t="s">
        <v>2457</v>
      </c>
      <c r="H3963" s="4" t="s">
        <v>7042</v>
      </c>
      <c r="I3963" s="24">
        <v>180.3</v>
      </c>
      <c r="J3963" s="24">
        <v>147.9</v>
      </c>
      <c r="K3963" s="24">
        <v>14.1</v>
      </c>
      <c r="N3963" s="24">
        <v>0.9</v>
      </c>
      <c r="O3963" s="24">
        <v>4.3</v>
      </c>
      <c r="R3963" s="24">
        <v>0.6</v>
      </c>
      <c r="U3963" s="24">
        <v>12.5</v>
      </c>
      <c r="X3963" s="24">
        <f t="shared" si="148"/>
        <v>180.3</v>
      </c>
      <c r="Y3963" s="8">
        <f t="shared" si="149"/>
        <v>0</v>
      </c>
      <c r="Z3963" s="4"/>
    </row>
    <row r="3964" spans="1:26" x14ac:dyDescent="0.25">
      <c r="A3964" s="34">
        <v>105</v>
      </c>
      <c r="B3964" s="31">
        <v>106</v>
      </c>
      <c r="C3964" s="4" t="s">
        <v>7137</v>
      </c>
      <c r="D3964" s="4" t="s">
        <v>7133</v>
      </c>
      <c r="E3964" s="4" t="s">
        <v>6988</v>
      </c>
      <c r="F3964" s="4" t="s">
        <v>6410</v>
      </c>
      <c r="G3964" s="5" t="s">
        <v>7139</v>
      </c>
      <c r="H3964" s="4" t="s">
        <v>7140</v>
      </c>
      <c r="I3964" s="24">
        <v>270.10000000000002</v>
      </c>
      <c r="J3964" s="24">
        <v>43.2</v>
      </c>
      <c r="K3964" s="24">
        <v>8.1999999999999993</v>
      </c>
      <c r="L3964" s="24">
        <v>9.1999999999999993</v>
      </c>
      <c r="M3964" s="24">
        <v>0.2</v>
      </c>
      <c r="N3964" s="24">
        <v>0.3</v>
      </c>
      <c r="O3964" s="24">
        <v>1.3</v>
      </c>
      <c r="Q3964" s="24">
        <v>43.4</v>
      </c>
      <c r="R3964" s="24">
        <v>0.2</v>
      </c>
      <c r="T3964" s="24">
        <v>164.1</v>
      </c>
      <c r="X3964" s="24">
        <f t="shared" si="148"/>
        <v>270.10000000000002</v>
      </c>
      <c r="Y3964" s="8">
        <f t="shared" si="149"/>
        <v>0</v>
      </c>
      <c r="Z3964" s="4"/>
    </row>
    <row r="3965" spans="1:26" x14ac:dyDescent="0.25">
      <c r="A3965" s="34">
        <v>41</v>
      </c>
      <c r="B3965" s="31">
        <v>41</v>
      </c>
      <c r="C3965" s="4" t="s">
        <v>7045</v>
      </c>
      <c r="D3965" s="4" t="s">
        <v>7024</v>
      </c>
      <c r="E3965" s="4" t="s">
        <v>6988</v>
      </c>
      <c r="F3965" s="4" t="s">
        <v>6410</v>
      </c>
      <c r="G3965" s="4" t="s">
        <v>7046</v>
      </c>
      <c r="H3965" s="4" t="s">
        <v>7047</v>
      </c>
      <c r="I3965" s="24">
        <v>170.4</v>
      </c>
      <c r="J3965" s="24">
        <v>155.19999999999999</v>
      </c>
      <c r="K3965" s="24">
        <v>6.6</v>
      </c>
      <c r="L3965" s="24">
        <v>0.6</v>
      </c>
      <c r="M3965" s="24">
        <v>1</v>
      </c>
      <c r="O3965" s="24">
        <v>1.7</v>
      </c>
      <c r="P3965" s="24">
        <v>2.5</v>
      </c>
      <c r="Q3965" s="24">
        <v>1.8</v>
      </c>
      <c r="R3965" s="24">
        <v>0.7</v>
      </c>
      <c r="U3965" s="24">
        <v>0.3</v>
      </c>
      <c r="X3965" s="24">
        <f t="shared" si="148"/>
        <v>170.39999999999998</v>
      </c>
      <c r="Y3965" s="8">
        <f t="shared" si="149"/>
        <v>0</v>
      </c>
      <c r="Z3965" s="4"/>
    </row>
    <row r="3966" spans="1:26" x14ac:dyDescent="0.25">
      <c r="A3966" s="34">
        <v>5</v>
      </c>
      <c r="B3966" s="31">
        <v>5</v>
      </c>
      <c r="C3966" s="4" t="s">
        <v>6996</v>
      </c>
      <c r="D3966" s="4" t="s">
        <v>6987</v>
      </c>
      <c r="E3966" s="4" t="s">
        <v>6988</v>
      </c>
      <c r="F3966" s="4" t="s">
        <v>6410</v>
      </c>
      <c r="G3966" s="4" t="s">
        <v>6579</v>
      </c>
      <c r="H3966" s="4" t="s">
        <v>230</v>
      </c>
      <c r="I3966" s="24">
        <v>239.9</v>
      </c>
      <c r="J3966" s="24">
        <v>50.9</v>
      </c>
      <c r="K3966" s="24">
        <v>1.4</v>
      </c>
      <c r="L3966" s="24">
        <v>3.1</v>
      </c>
      <c r="O3966" s="24">
        <v>0.7</v>
      </c>
      <c r="P3966" s="24">
        <v>4.4000000000000004</v>
      </c>
      <c r="Q3966" s="24">
        <v>30.7</v>
      </c>
      <c r="T3966" s="24">
        <v>148.69999999999999</v>
      </c>
      <c r="X3966" s="24">
        <f t="shared" si="148"/>
        <v>239.89999999999998</v>
      </c>
      <c r="Y3966" s="8">
        <f t="shared" si="149"/>
        <v>0</v>
      </c>
      <c r="Z3966" s="4"/>
    </row>
    <row r="3967" spans="1:26" x14ac:dyDescent="0.25">
      <c r="A3967" s="34">
        <v>4</v>
      </c>
      <c r="B3967" s="31">
        <v>4</v>
      </c>
      <c r="C3967" s="4" t="s">
        <v>6994</v>
      </c>
      <c r="D3967" s="4" t="s">
        <v>6987</v>
      </c>
      <c r="E3967" s="4" t="s">
        <v>6988</v>
      </c>
      <c r="F3967" s="4" t="s">
        <v>6410</v>
      </c>
      <c r="G3967" s="4" t="s">
        <v>6995</v>
      </c>
      <c r="H3967" s="4" t="s">
        <v>866</v>
      </c>
      <c r="I3967" s="24">
        <v>108.9</v>
      </c>
      <c r="J3967" s="24">
        <v>58.3</v>
      </c>
      <c r="K3967" s="24">
        <v>14.3</v>
      </c>
      <c r="L3967" s="24">
        <v>1.8</v>
      </c>
      <c r="O3967" s="24">
        <v>0.4</v>
      </c>
      <c r="P3967" s="24">
        <v>0.1</v>
      </c>
      <c r="Q3967" s="24">
        <v>4.8</v>
      </c>
      <c r="T3967" s="24">
        <v>29.2</v>
      </c>
      <c r="X3967" s="24">
        <f t="shared" si="148"/>
        <v>108.89999999999999</v>
      </c>
      <c r="Y3967" s="8">
        <f t="shared" si="149"/>
        <v>0</v>
      </c>
      <c r="Z3967" s="4"/>
    </row>
    <row r="3968" spans="1:26" x14ac:dyDescent="0.25">
      <c r="A3968" s="34">
        <v>36</v>
      </c>
      <c r="B3968" s="31">
        <v>36</v>
      </c>
      <c r="C3968" s="4" t="s">
        <v>7037</v>
      </c>
      <c r="D3968" s="4" t="s">
        <v>7024</v>
      </c>
      <c r="E3968" s="4" t="s">
        <v>6988</v>
      </c>
      <c r="F3968" s="4" t="s">
        <v>6410</v>
      </c>
      <c r="G3968" s="4" t="s">
        <v>7038</v>
      </c>
      <c r="H3968" s="4" t="s">
        <v>39</v>
      </c>
      <c r="I3968" s="24">
        <v>126.8</v>
      </c>
      <c r="J3968" s="24">
        <v>111.7</v>
      </c>
      <c r="K3968" s="24">
        <v>9.4</v>
      </c>
      <c r="L3968" s="24">
        <v>0.8</v>
      </c>
      <c r="M3968" s="24">
        <v>2.2000000000000002</v>
      </c>
      <c r="O3968" s="24">
        <v>0.9</v>
      </c>
      <c r="Q3968" s="24">
        <v>0.9</v>
      </c>
      <c r="R3968" s="24">
        <v>0.9</v>
      </c>
      <c r="X3968" s="24">
        <f t="shared" si="148"/>
        <v>126.80000000000003</v>
      </c>
      <c r="Y3968" s="8">
        <f t="shared" si="149"/>
        <v>0</v>
      </c>
      <c r="Z3968" s="4"/>
    </row>
    <row r="3969" spans="1:26" x14ac:dyDescent="0.25">
      <c r="A3969" s="34">
        <v>24</v>
      </c>
      <c r="B3969" s="31">
        <v>24</v>
      </c>
      <c r="C3969" s="4" t="s">
        <v>7021</v>
      </c>
      <c r="D3969" s="4" t="s">
        <v>7002</v>
      </c>
      <c r="E3969" s="4" t="s">
        <v>6988</v>
      </c>
      <c r="F3969" s="4" t="s">
        <v>6410</v>
      </c>
      <c r="G3969" s="4" t="s">
        <v>7022</v>
      </c>
      <c r="H3969" s="4" t="s">
        <v>960</v>
      </c>
      <c r="I3969" s="24">
        <v>305.5</v>
      </c>
      <c r="J3969" s="24">
        <v>101.3</v>
      </c>
      <c r="K3969" s="24">
        <v>22</v>
      </c>
      <c r="L3969" s="24">
        <v>21.2</v>
      </c>
      <c r="N3969" s="24">
        <v>1.1000000000000001</v>
      </c>
      <c r="O3969" s="24">
        <v>2.9</v>
      </c>
      <c r="Q3969" s="24">
        <v>1.1000000000000001</v>
      </c>
      <c r="R3969" s="24">
        <v>3.4</v>
      </c>
      <c r="S3969" s="24">
        <v>0.2</v>
      </c>
      <c r="T3969" s="24">
        <v>152.30000000000001</v>
      </c>
      <c r="X3969" s="24">
        <f t="shared" si="148"/>
        <v>305.5</v>
      </c>
      <c r="Y3969" s="8">
        <f t="shared" si="149"/>
        <v>0</v>
      </c>
      <c r="Z3969" s="4"/>
    </row>
    <row r="3970" spans="1:26" x14ac:dyDescent="0.25">
      <c r="A3970" s="34">
        <v>10</v>
      </c>
      <c r="B3970" s="31">
        <v>10</v>
      </c>
      <c r="C3970" s="4" t="s">
        <v>7000</v>
      </c>
      <c r="D3970" s="4" t="s">
        <v>6987</v>
      </c>
      <c r="E3970" s="4" t="s">
        <v>6988</v>
      </c>
      <c r="F3970" s="4" t="s">
        <v>6410</v>
      </c>
      <c r="G3970" s="4" t="s">
        <v>4075</v>
      </c>
      <c r="H3970" s="4" t="s">
        <v>39</v>
      </c>
      <c r="I3970" s="24">
        <v>249.2</v>
      </c>
      <c r="J3970" s="24">
        <v>15</v>
      </c>
      <c r="K3970" s="24">
        <v>0.5</v>
      </c>
      <c r="O3970" s="24">
        <v>0.5</v>
      </c>
      <c r="P3970" s="24">
        <v>214.4</v>
      </c>
      <c r="Q3970" s="24">
        <v>18.8</v>
      </c>
      <c r="X3970" s="24">
        <f t="shared" si="148"/>
        <v>249.20000000000002</v>
      </c>
      <c r="Y3970" s="8">
        <f t="shared" si="149"/>
        <v>0</v>
      </c>
      <c r="Z3970" s="4"/>
    </row>
    <row r="3971" spans="1:26" x14ac:dyDescent="0.25">
      <c r="A3971" s="34">
        <v>90</v>
      </c>
      <c r="B3971" s="31">
        <v>90</v>
      </c>
      <c r="C3971" s="4" t="s">
        <v>7118</v>
      </c>
      <c r="D3971" s="4" t="s">
        <v>7114</v>
      </c>
      <c r="E3971" s="4" t="s">
        <v>6988</v>
      </c>
      <c r="F3971" s="4" t="s">
        <v>6410</v>
      </c>
      <c r="G3971" s="5" t="s">
        <v>4075</v>
      </c>
      <c r="H3971" s="4" t="s">
        <v>1043</v>
      </c>
      <c r="I3971" s="24">
        <v>168.6</v>
      </c>
      <c r="J3971" s="24">
        <v>16.5</v>
      </c>
      <c r="K3971" s="24">
        <v>2.5</v>
      </c>
      <c r="O3971" s="24">
        <v>0.1</v>
      </c>
      <c r="P3971" s="24">
        <v>2</v>
      </c>
      <c r="Q3971" s="24">
        <v>5</v>
      </c>
      <c r="T3971" s="24">
        <v>142.5</v>
      </c>
      <c r="X3971" s="24">
        <f t="shared" si="148"/>
        <v>168.6</v>
      </c>
      <c r="Y3971" s="8">
        <f t="shared" si="149"/>
        <v>0</v>
      </c>
      <c r="Z3971" s="4"/>
    </row>
    <row r="3972" spans="1:26" x14ac:dyDescent="0.25">
      <c r="A3972" s="34">
        <v>11</v>
      </c>
      <c r="B3972" s="31">
        <v>11</v>
      </c>
      <c r="C3972" s="4" t="s">
        <v>7001</v>
      </c>
      <c r="D3972" s="4" t="s">
        <v>7002</v>
      </c>
      <c r="E3972" s="4" t="s">
        <v>6988</v>
      </c>
      <c r="F3972" s="4" t="s">
        <v>6410</v>
      </c>
      <c r="G3972" s="4" t="s">
        <v>7003</v>
      </c>
      <c r="H3972" s="4" t="s">
        <v>154</v>
      </c>
      <c r="X3972" s="24">
        <f t="shared" si="148"/>
        <v>0</v>
      </c>
      <c r="Y3972" s="8">
        <f t="shared" si="149"/>
        <v>0</v>
      </c>
      <c r="Z3972" s="4"/>
    </row>
    <row r="3973" spans="1:26" x14ac:dyDescent="0.25">
      <c r="A3973" s="34">
        <v>23</v>
      </c>
      <c r="B3973" s="31">
        <v>23</v>
      </c>
      <c r="C3973" s="4" t="s">
        <v>7020</v>
      </c>
      <c r="D3973" s="4" t="s">
        <v>7002</v>
      </c>
      <c r="E3973" s="4" t="s">
        <v>6988</v>
      </c>
      <c r="F3973" s="4" t="s">
        <v>6410</v>
      </c>
      <c r="G3973" s="4" t="s">
        <v>2427</v>
      </c>
      <c r="H3973" s="4"/>
      <c r="I3973" s="24">
        <v>680.3</v>
      </c>
      <c r="J3973" s="24">
        <v>385.7</v>
      </c>
      <c r="K3973" s="24">
        <v>19.3</v>
      </c>
      <c r="L3973" s="24">
        <v>0.8</v>
      </c>
      <c r="O3973" s="24">
        <v>4</v>
      </c>
      <c r="Q3973" s="24">
        <v>24.3</v>
      </c>
      <c r="R3973" s="24">
        <v>8.3000000000000007</v>
      </c>
      <c r="T3973" s="24">
        <v>234.4</v>
      </c>
      <c r="U3973" s="24">
        <v>3.5</v>
      </c>
      <c r="X3973" s="24">
        <f t="shared" si="148"/>
        <v>680.30000000000007</v>
      </c>
      <c r="Y3973" s="8">
        <f t="shared" si="149"/>
        <v>0</v>
      </c>
      <c r="Z3973" s="11"/>
    </row>
    <row r="3974" spans="1:26" x14ac:dyDescent="0.25">
      <c r="A3974" s="34">
        <v>103</v>
      </c>
      <c r="B3974" s="31">
        <v>104</v>
      </c>
      <c r="C3974" s="4" t="s">
        <v>7133</v>
      </c>
      <c r="D3974" s="4" t="s">
        <v>7133</v>
      </c>
      <c r="E3974" s="4" t="s">
        <v>6988</v>
      </c>
      <c r="F3974" s="4" t="s">
        <v>6410</v>
      </c>
      <c r="G3974" s="5" t="s">
        <v>2427</v>
      </c>
      <c r="H3974" s="4" t="s">
        <v>13</v>
      </c>
      <c r="I3974" s="24">
        <v>852.8</v>
      </c>
      <c r="J3974" s="24">
        <v>171.2</v>
      </c>
      <c r="K3974" s="24">
        <v>59.2</v>
      </c>
      <c r="L3974" s="24">
        <v>29.1</v>
      </c>
      <c r="O3974" s="24">
        <v>2.9</v>
      </c>
      <c r="P3974" s="24">
        <v>52.6</v>
      </c>
      <c r="R3974" s="24">
        <v>2.2999999999999998</v>
      </c>
      <c r="S3974" s="24">
        <v>3.2</v>
      </c>
      <c r="T3974" s="24">
        <v>531.4</v>
      </c>
      <c r="X3974" s="24">
        <f t="shared" si="148"/>
        <v>851.9</v>
      </c>
      <c r="Y3974" s="8">
        <f t="shared" si="149"/>
        <v>0.89999999999997726</v>
      </c>
      <c r="Z3974" s="4"/>
    </row>
    <row r="3975" spans="1:26" x14ac:dyDescent="0.25">
      <c r="A3975" s="34">
        <v>2</v>
      </c>
      <c r="B3975" s="31">
        <v>2</v>
      </c>
      <c r="C3975" s="4" t="s">
        <v>6986</v>
      </c>
      <c r="D3975" s="4" t="s">
        <v>6987</v>
      </c>
      <c r="E3975" s="4" t="s">
        <v>6988</v>
      </c>
      <c r="F3975" s="4" t="s">
        <v>6410</v>
      </c>
      <c r="G3975" s="4" t="s">
        <v>6990</v>
      </c>
      <c r="H3975" s="4" t="s">
        <v>39</v>
      </c>
      <c r="X3975" s="24">
        <f t="shared" si="148"/>
        <v>0</v>
      </c>
      <c r="Y3975" s="8">
        <f t="shared" si="149"/>
        <v>0</v>
      </c>
      <c r="Z3975" s="4"/>
    </row>
    <row r="3976" spans="1:26" x14ac:dyDescent="0.25">
      <c r="A3976" s="34">
        <v>19</v>
      </c>
      <c r="B3976" s="31">
        <v>19</v>
      </c>
      <c r="C3976" s="4" t="s">
        <v>7008</v>
      </c>
      <c r="D3976" s="4" t="s">
        <v>7002</v>
      </c>
      <c r="E3976" s="4" t="s">
        <v>6988</v>
      </c>
      <c r="F3976" s="4" t="s">
        <v>6410</v>
      </c>
      <c r="G3976" s="4" t="s">
        <v>7014</v>
      </c>
      <c r="H3976" s="4" t="s">
        <v>1019</v>
      </c>
      <c r="I3976" s="24">
        <v>176.1</v>
      </c>
      <c r="J3976" s="24">
        <v>27.8</v>
      </c>
      <c r="K3976" s="24">
        <v>8.5</v>
      </c>
      <c r="L3976" s="24">
        <v>0.3</v>
      </c>
      <c r="O3976" s="24">
        <v>1.1000000000000001</v>
      </c>
      <c r="P3976" s="24">
        <v>0.6</v>
      </c>
      <c r="Q3976" s="24">
        <v>17</v>
      </c>
      <c r="R3976" s="24">
        <v>0.3</v>
      </c>
      <c r="T3976" s="24">
        <v>120.5</v>
      </c>
      <c r="X3976" s="24">
        <f t="shared" si="148"/>
        <v>176.1</v>
      </c>
      <c r="Y3976" s="8">
        <f t="shared" si="149"/>
        <v>0</v>
      </c>
      <c r="Z3976" s="4"/>
    </row>
    <row r="3977" spans="1:26" x14ac:dyDescent="0.25">
      <c r="A3977" s="34">
        <v>54</v>
      </c>
      <c r="B3977" s="31">
        <v>54</v>
      </c>
      <c r="C3977" s="4" t="s">
        <v>7069</v>
      </c>
      <c r="D3977" s="4" t="s">
        <v>7070</v>
      </c>
      <c r="E3977" s="4" t="s">
        <v>6988</v>
      </c>
      <c r="F3977" s="4" t="s">
        <v>6410</v>
      </c>
      <c r="G3977" s="4" t="s">
        <v>7071</v>
      </c>
      <c r="H3977" s="4" t="s">
        <v>39</v>
      </c>
      <c r="I3977" s="24">
        <v>122</v>
      </c>
      <c r="J3977" s="24">
        <v>117.2</v>
      </c>
      <c r="K3977" s="24">
        <v>2.6</v>
      </c>
      <c r="M3977" s="24">
        <v>0.8</v>
      </c>
      <c r="O3977" s="24">
        <v>1.1000000000000001</v>
      </c>
      <c r="P3977" s="24">
        <v>0.3</v>
      </c>
      <c r="X3977" s="24">
        <f t="shared" si="148"/>
        <v>121.99999999999999</v>
      </c>
      <c r="Y3977" s="8">
        <f t="shared" si="149"/>
        <v>0</v>
      </c>
      <c r="Z3977" s="4"/>
    </row>
    <row r="3978" spans="1:26" x14ac:dyDescent="0.25">
      <c r="A3978" s="34">
        <v>138</v>
      </c>
      <c r="B3978" s="31">
        <v>139</v>
      </c>
      <c r="C3978" s="4" t="s">
        <v>7165</v>
      </c>
      <c r="D3978" s="4" t="s">
        <v>7146</v>
      </c>
      <c r="E3978" s="4" t="s">
        <v>6988</v>
      </c>
      <c r="F3978" s="4" t="s">
        <v>6410</v>
      </c>
      <c r="G3978" s="5" t="s">
        <v>7182</v>
      </c>
      <c r="H3978" s="4" t="s">
        <v>960</v>
      </c>
      <c r="I3978" s="24">
        <v>101.7</v>
      </c>
      <c r="J3978" s="24">
        <v>65</v>
      </c>
      <c r="K3978" s="24">
        <v>1</v>
      </c>
      <c r="M3978" s="24">
        <v>0.1</v>
      </c>
      <c r="O3978" s="24">
        <v>0.5</v>
      </c>
      <c r="Q3978" s="24">
        <v>35.1</v>
      </c>
      <c r="X3978" s="24">
        <f t="shared" si="148"/>
        <v>101.69999999999999</v>
      </c>
      <c r="Y3978" s="8">
        <f t="shared" si="149"/>
        <v>0</v>
      </c>
      <c r="Z3978" s="4"/>
    </row>
    <row r="3979" spans="1:26" x14ac:dyDescent="0.25">
      <c r="A3979" s="34">
        <v>91</v>
      </c>
      <c r="B3979" s="31">
        <v>91</v>
      </c>
      <c r="C3979" s="4" t="s">
        <v>7118</v>
      </c>
      <c r="D3979" s="4" t="s">
        <v>7114</v>
      </c>
      <c r="E3979" s="4" t="s">
        <v>6988</v>
      </c>
      <c r="F3979" s="4" t="s">
        <v>6410</v>
      </c>
      <c r="G3979" s="5" t="s">
        <v>7121</v>
      </c>
      <c r="H3979" s="4" t="s">
        <v>7122</v>
      </c>
      <c r="I3979" s="24">
        <v>278.60000000000002</v>
      </c>
      <c r="J3979" s="24">
        <v>34.200000000000003</v>
      </c>
      <c r="K3979" s="24">
        <v>7.2</v>
      </c>
      <c r="L3979" s="24">
        <v>14.5</v>
      </c>
      <c r="N3979" s="24">
        <v>0.2</v>
      </c>
      <c r="O3979" s="24">
        <v>0.7</v>
      </c>
      <c r="Q3979" s="24">
        <v>18.100000000000001</v>
      </c>
      <c r="R3979" s="24">
        <v>0.5</v>
      </c>
      <c r="S3979" s="24">
        <v>0.2</v>
      </c>
      <c r="T3979" s="24">
        <v>203</v>
      </c>
      <c r="X3979" s="24">
        <f t="shared" si="148"/>
        <v>278.60000000000002</v>
      </c>
      <c r="Y3979" s="8">
        <f t="shared" si="149"/>
        <v>0</v>
      </c>
      <c r="Z3979" s="4"/>
    </row>
    <row r="3980" spans="1:26" x14ac:dyDescent="0.25">
      <c r="A3980" s="34">
        <v>114</v>
      </c>
      <c r="B3980" s="31">
        <v>115</v>
      </c>
      <c r="C3980" s="4" t="s">
        <v>7151</v>
      </c>
      <c r="D3980" s="4" t="s">
        <v>7146</v>
      </c>
      <c r="E3980" s="4" t="s">
        <v>6988</v>
      </c>
      <c r="F3980" s="4" t="s">
        <v>6410</v>
      </c>
      <c r="G3980" s="5" t="s">
        <v>7121</v>
      </c>
      <c r="H3980" s="4" t="s">
        <v>804</v>
      </c>
      <c r="I3980" s="24">
        <v>103.3</v>
      </c>
      <c r="J3980" s="24">
        <v>14.8</v>
      </c>
      <c r="K3980" s="24">
        <v>3.2</v>
      </c>
      <c r="L3980" s="24">
        <v>5.7</v>
      </c>
      <c r="O3980" s="24">
        <v>0.6</v>
      </c>
      <c r="P3980" s="24">
        <v>1.9</v>
      </c>
      <c r="Q3980" s="24">
        <v>20.9</v>
      </c>
      <c r="R3980" s="24">
        <v>0.2</v>
      </c>
      <c r="T3980" s="24">
        <v>56</v>
      </c>
      <c r="X3980" s="24">
        <f t="shared" si="148"/>
        <v>103.3</v>
      </c>
      <c r="Y3980" s="8">
        <f t="shared" si="149"/>
        <v>0</v>
      </c>
      <c r="Z3980" s="4"/>
    </row>
    <row r="3981" spans="1:26" x14ac:dyDescent="0.25">
      <c r="A3981" s="34">
        <v>83</v>
      </c>
      <c r="B3981" s="31">
        <v>83</v>
      </c>
      <c r="C3981" s="4" t="s">
        <v>7101</v>
      </c>
      <c r="D3981" s="4" t="s">
        <v>7095</v>
      </c>
      <c r="E3981" s="4" t="s">
        <v>6988</v>
      </c>
      <c r="F3981" s="4" t="s">
        <v>6410</v>
      </c>
      <c r="G3981" s="5" t="s">
        <v>7109</v>
      </c>
      <c r="H3981" s="4" t="s">
        <v>7110</v>
      </c>
      <c r="I3981" s="24">
        <v>171</v>
      </c>
      <c r="J3981" s="24">
        <v>0.7</v>
      </c>
      <c r="K3981" s="24">
        <v>0.3</v>
      </c>
      <c r="M3981" s="24">
        <v>0.1</v>
      </c>
      <c r="O3981" s="24">
        <v>0.2</v>
      </c>
      <c r="P3981" s="24">
        <v>90</v>
      </c>
      <c r="Q3981" s="24">
        <v>79.7</v>
      </c>
      <c r="X3981" s="24">
        <f t="shared" si="148"/>
        <v>171</v>
      </c>
      <c r="Y3981" s="8">
        <f t="shared" si="149"/>
        <v>0</v>
      </c>
      <c r="Z3981" s="4"/>
    </row>
    <row r="3982" spans="1:26" x14ac:dyDescent="0.25">
      <c r="A3982" s="34">
        <v>51</v>
      </c>
      <c r="B3982" s="31">
        <v>51</v>
      </c>
      <c r="C3982" s="4" t="s">
        <v>7064</v>
      </c>
      <c r="D3982" s="4" t="s">
        <v>7024</v>
      </c>
      <c r="E3982" s="4" t="s">
        <v>6988</v>
      </c>
      <c r="F3982" s="4" t="s">
        <v>6410</v>
      </c>
      <c r="G3982" s="4" t="s">
        <v>7065</v>
      </c>
      <c r="H3982" s="4" t="s">
        <v>1100</v>
      </c>
      <c r="I3982" s="24">
        <v>379</v>
      </c>
      <c r="J3982" s="24">
        <v>253.2</v>
      </c>
      <c r="K3982" s="24">
        <v>21.6</v>
      </c>
      <c r="M3982" s="24">
        <v>0.9</v>
      </c>
      <c r="O3982" s="24">
        <v>1.7</v>
      </c>
      <c r="Q3982" s="24">
        <v>38.4</v>
      </c>
      <c r="R3982" s="24">
        <v>0.7</v>
      </c>
      <c r="T3982" s="24">
        <v>60.9</v>
      </c>
      <c r="U3982" s="24">
        <v>1.6</v>
      </c>
      <c r="X3982" s="24">
        <f t="shared" si="148"/>
        <v>378.99999999999994</v>
      </c>
      <c r="Y3982" s="8">
        <f t="shared" si="149"/>
        <v>0</v>
      </c>
      <c r="Z3982" s="4"/>
    </row>
    <row r="3983" spans="1:26" x14ac:dyDescent="0.25">
      <c r="A3983" s="34">
        <v>25</v>
      </c>
      <c r="B3983" s="31">
        <v>25</v>
      </c>
      <c r="C3983" s="4" t="s">
        <v>7001</v>
      </c>
      <c r="D3983" s="4" t="s">
        <v>7002</v>
      </c>
      <c r="E3983" s="4" t="s">
        <v>6988</v>
      </c>
      <c r="F3983" s="4" t="s">
        <v>6410</v>
      </c>
      <c r="G3983" s="4" t="s">
        <v>15249</v>
      </c>
      <c r="H3983" s="4"/>
      <c r="I3983" s="24">
        <v>289</v>
      </c>
      <c r="J3983" s="24">
        <v>11.5</v>
      </c>
      <c r="K3983" s="24">
        <v>56.5</v>
      </c>
      <c r="O3983" s="24">
        <v>0.5</v>
      </c>
      <c r="P3983" s="24">
        <v>15.4</v>
      </c>
      <c r="Q3983" s="24">
        <v>19.7</v>
      </c>
      <c r="T3983" s="24">
        <v>185.4</v>
      </c>
      <c r="X3983" s="24">
        <f t="shared" si="148"/>
        <v>289</v>
      </c>
      <c r="Y3983" s="8">
        <f t="shared" si="149"/>
        <v>0</v>
      </c>
      <c r="Z3983" s="4"/>
    </row>
    <row r="3984" spans="1:26" x14ac:dyDescent="0.25">
      <c r="A3984" s="34">
        <v>3</v>
      </c>
      <c r="B3984" s="31">
        <v>3</v>
      </c>
      <c r="C3984" s="4" t="s">
        <v>6991</v>
      </c>
      <c r="D3984" s="4" t="s">
        <v>6987</v>
      </c>
      <c r="E3984" s="4" t="s">
        <v>6988</v>
      </c>
      <c r="F3984" s="4" t="s">
        <v>6410</v>
      </c>
      <c r="G3984" s="4" t="s">
        <v>6992</v>
      </c>
      <c r="H3984" s="4" t="s">
        <v>6993</v>
      </c>
      <c r="I3984" s="24">
        <v>101.1</v>
      </c>
      <c r="J3984" s="24">
        <v>49.1</v>
      </c>
      <c r="K3984" s="24">
        <v>7</v>
      </c>
      <c r="L3984" s="24">
        <v>10</v>
      </c>
      <c r="O3984" s="24">
        <v>0.4</v>
      </c>
      <c r="Q3984" s="24">
        <v>17.5</v>
      </c>
      <c r="R3984" s="24">
        <v>0.3</v>
      </c>
      <c r="T3984" s="24">
        <v>16.8</v>
      </c>
      <c r="X3984" s="24">
        <f t="shared" si="148"/>
        <v>101.1</v>
      </c>
      <c r="Y3984" s="8">
        <f t="shared" si="149"/>
        <v>0</v>
      </c>
      <c r="Z3984" s="4"/>
    </row>
    <row r="3985" spans="1:26" x14ac:dyDescent="0.25">
      <c r="A3985" s="34">
        <v>108</v>
      </c>
      <c r="B3985" s="31">
        <v>109</v>
      </c>
      <c r="C3985" s="4" t="s">
        <v>7144</v>
      </c>
      <c r="D3985" s="4" t="s">
        <v>7133</v>
      </c>
      <c r="E3985" s="4" t="s">
        <v>6988</v>
      </c>
      <c r="F3985" s="4" t="s">
        <v>6410</v>
      </c>
      <c r="G3985" s="5" t="s">
        <v>6992</v>
      </c>
      <c r="H3985" s="4" t="s">
        <v>6679</v>
      </c>
      <c r="I3985" s="24">
        <v>122.3</v>
      </c>
      <c r="J3985" s="24">
        <v>18.5</v>
      </c>
      <c r="K3985" s="24">
        <v>6.3</v>
      </c>
      <c r="N3985" s="24">
        <v>0.2</v>
      </c>
      <c r="O3985" s="24">
        <v>0.3</v>
      </c>
      <c r="Q3985" s="24">
        <v>46.8</v>
      </c>
      <c r="R3985" s="24">
        <v>0.2</v>
      </c>
      <c r="T3985" s="24">
        <v>50</v>
      </c>
      <c r="X3985" s="24">
        <f t="shared" si="148"/>
        <v>122.3</v>
      </c>
      <c r="Y3985" s="8">
        <f t="shared" si="149"/>
        <v>0</v>
      </c>
      <c r="Z3985" s="4"/>
    </row>
    <row r="3986" spans="1:26" x14ac:dyDescent="0.25">
      <c r="A3986" s="34">
        <v>6</v>
      </c>
      <c r="B3986" s="31">
        <v>6</v>
      </c>
      <c r="C3986" s="4" t="s">
        <v>6996</v>
      </c>
      <c r="D3986" s="4" t="s">
        <v>6987</v>
      </c>
      <c r="E3986" s="4" t="s">
        <v>6988</v>
      </c>
      <c r="F3986" s="4" t="s">
        <v>6410</v>
      </c>
      <c r="G3986" s="4" t="s">
        <v>6997</v>
      </c>
      <c r="H3986" s="4" t="s">
        <v>1567</v>
      </c>
      <c r="I3986" s="24">
        <v>107.6</v>
      </c>
      <c r="J3986" s="24">
        <v>33</v>
      </c>
      <c r="K3986" s="24">
        <v>0.6</v>
      </c>
      <c r="L3986" s="24">
        <v>0.2</v>
      </c>
      <c r="M3986" s="24">
        <v>0.1</v>
      </c>
      <c r="O3986" s="24">
        <v>0.4</v>
      </c>
      <c r="P3986" s="24">
        <v>3.7</v>
      </c>
      <c r="Q3986" s="24">
        <v>38.299999999999997</v>
      </c>
      <c r="R3986" s="24">
        <v>0.1</v>
      </c>
      <c r="T3986" s="24">
        <v>31.2</v>
      </c>
      <c r="X3986" s="24">
        <f t="shared" si="148"/>
        <v>107.60000000000001</v>
      </c>
      <c r="Y3986" s="8">
        <f t="shared" si="149"/>
        <v>0</v>
      </c>
      <c r="Z3986" s="4"/>
    </row>
    <row r="3987" spans="1:26" x14ac:dyDescent="0.25">
      <c r="A3987" s="34">
        <v>71</v>
      </c>
      <c r="B3987" s="31">
        <v>71</v>
      </c>
      <c r="C3987" s="4" t="s">
        <v>7097</v>
      </c>
      <c r="D3987" s="4" t="s">
        <v>7095</v>
      </c>
      <c r="E3987" s="4" t="s">
        <v>6988</v>
      </c>
      <c r="F3987" s="4" t="s">
        <v>6410</v>
      </c>
      <c r="G3987" s="5" t="s">
        <v>6997</v>
      </c>
      <c r="H3987" s="4" t="s">
        <v>358</v>
      </c>
      <c r="X3987" s="24">
        <f t="shared" si="148"/>
        <v>0</v>
      </c>
      <c r="Y3987" s="8">
        <f t="shared" si="149"/>
        <v>0</v>
      </c>
      <c r="Z3987" s="4"/>
    </row>
    <row r="3988" spans="1:26" x14ac:dyDescent="0.25">
      <c r="A3988" s="34">
        <v>106</v>
      </c>
      <c r="B3988" s="31">
        <v>107</v>
      </c>
      <c r="C3988" s="4" t="s">
        <v>7137</v>
      </c>
      <c r="D3988" s="4" t="s">
        <v>7133</v>
      </c>
      <c r="E3988" s="4" t="s">
        <v>6988</v>
      </c>
      <c r="F3988" s="4" t="s">
        <v>6410</v>
      </c>
      <c r="G3988" s="5" t="s">
        <v>6997</v>
      </c>
      <c r="H3988" s="4" t="s">
        <v>2397</v>
      </c>
      <c r="I3988" s="24">
        <v>244.2</v>
      </c>
      <c r="J3988" s="24">
        <v>61.4</v>
      </c>
      <c r="K3988" s="24">
        <v>8.3000000000000007</v>
      </c>
      <c r="L3988" s="24">
        <v>9</v>
      </c>
      <c r="M3988" s="24">
        <v>0.2</v>
      </c>
      <c r="O3988" s="24">
        <v>0.7</v>
      </c>
      <c r="P3988" s="24">
        <v>2</v>
      </c>
      <c r="Q3988" s="24">
        <v>3.2</v>
      </c>
      <c r="R3988" s="24">
        <v>0.3</v>
      </c>
      <c r="S3988" s="24">
        <v>0.1</v>
      </c>
      <c r="T3988" s="24">
        <v>159</v>
      </c>
      <c r="X3988" s="24">
        <f t="shared" si="148"/>
        <v>244.2</v>
      </c>
      <c r="Y3988" s="8">
        <f t="shared" si="149"/>
        <v>0</v>
      </c>
      <c r="Z3988" s="4"/>
    </row>
    <row r="3989" spans="1:26" x14ac:dyDescent="0.25">
      <c r="A3989" s="34">
        <v>112</v>
      </c>
      <c r="B3989" s="31">
        <v>113</v>
      </c>
      <c r="C3989" s="4" t="s">
        <v>7056</v>
      </c>
      <c r="D3989" s="4" t="s">
        <v>7146</v>
      </c>
      <c r="E3989" s="4" t="s">
        <v>6988</v>
      </c>
      <c r="F3989" s="4" t="s">
        <v>6410</v>
      </c>
      <c r="G3989" s="5" t="s">
        <v>7148</v>
      </c>
      <c r="H3989" s="4" t="s">
        <v>154</v>
      </c>
      <c r="I3989" s="24">
        <v>115.8</v>
      </c>
      <c r="J3989" s="24">
        <v>67.099999999999994</v>
      </c>
      <c r="O3989" s="24">
        <v>0.2</v>
      </c>
      <c r="T3989" s="24">
        <v>48.5</v>
      </c>
      <c r="X3989" s="24">
        <f t="shared" si="148"/>
        <v>115.8</v>
      </c>
      <c r="Y3989" s="8">
        <f t="shared" si="149"/>
        <v>0</v>
      </c>
      <c r="Z3989" s="4"/>
    </row>
    <row r="3990" spans="1:26" x14ac:dyDescent="0.25">
      <c r="A3990" s="34">
        <v>67</v>
      </c>
      <c r="B3990" s="31">
        <v>67</v>
      </c>
      <c r="C3990" s="4" t="s">
        <v>7089</v>
      </c>
      <c r="D3990" s="4" t="s">
        <v>7087</v>
      </c>
      <c r="E3990" s="4" t="s">
        <v>6988</v>
      </c>
      <c r="F3990" s="4" t="s">
        <v>6410</v>
      </c>
      <c r="G3990" s="5" t="s">
        <v>7090</v>
      </c>
      <c r="H3990" s="4" t="s">
        <v>728</v>
      </c>
      <c r="I3990" s="24">
        <v>119.8</v>
      </c>
      <c r="J3990" s="24">
        <v>29.6</v>
      </c>
      <c r="K3990" s="24">
        <v>11</v>
      </c>
      <c r="L3990" s="24">
        <v>7.4</v>
      </c>
      <c r="N3990" s="24">
        <v>1.4</v>
      </c>
      <c r="O3990" s="24">
        <v>0.5</v>
      </c>
      <c r="P3990" s="24">
        <v>35.1</v>
      </c>
      <c r="Q3990" s="24">
        <v>4.9000000000000004</v>
      </c>
      <c r="R3990" s="24">
        <v>1.3</v>
      </c>
      <c r="T3990" s="24">
        <v>28.6</v>
      </c>
      <c r="X3990" s="24">
        <f t="shared" si="148"/>
        <v>119.80000000000001</v>
      </c>
      <c r="Y3990" s="8">
        <f t="shared" si="149"/>
        <v>0</v>
      </c>
      <c r="Z3990" s="4"/>
    </row>
    <row r="3991" spans="1:26" x14ac:dyDescent="0.25">
      <c r="A3991" s="34">
        <v>47</v>
      </c>
      <c r="B3991" s="31">
        <v>47</v>
      </c>
      <c r="C3991" s="4" t="s">
        <v>7056</v>
      </c>
      <c r="D3991" s="4" t="s">
        <v>7024</v>
      </c>
      <c r="E3991" s="4" t="s">
        <v>6988</v>
      </c>
      <c r="F3991" s="4" t="s">
        <v>6410</v>
      </c>
      <c r="G3991" s="4" t="s">
        <v>7058</v>
      </c>
      <c r="H3991" s="4" t="s">
        <v>632</v>
      </c>
      <c r="I3991" s="24">
        <v>211.1</v>
      </c>
      <c r="J3991" s="24">
        <v>202.9</v>
      </c>
      <c r="K3991" s="24">
        <v>2.7</v>
      </c>
      <c r="L3991" s="24">
        <v>1.6</v>
      </c>
      <c r="M3991" s="24">
        <v>2.4</v>
      </c>
      <c r="O3991" s="24">
        <v>1</v>
      </c>
      <c r="R3991" s="24">
        <v>0.5</v>
      </c>
      <c r="X3991" s="24">
        <f t="shared" si="148"/>
        <v>211.1</v>
      </c>
      <c r="Y3991" s="8">
        <f t="shared" si="149"/>
        <v>0</v>
      </c>
      <c r="Z3991" s="4"/>
    </row>
    <row r="3992" spans="1:26" x14ac:dyDescent="0.25">
      <c r="A3992" s="34">
        <v>84</v>
      </c>
      <c r="B3992" s="31">
        <v>84</v>
      </c>
      <c r="C3992" s="4" t="s">
        <v>7101</v>
      </c>
      <c r="D3992" s="4" t="s">
        <v>7095</v>
      </c>
      <c r="E3992" s="4" t="s">
        <v>6988</v>
      </c>
      <c r="F3992" s="4" t="s">
        <v>6410</v>
      </c>
      <c r="G3992" s="5" t="s">
        <v>7111</v>
      </c>
      <c r="H3992" s="4" t="s">
        <v>7112</v>
      </c>
      <c r="X3992" s="24">
        <f t="shared" si="148"/>
        <v>0</v>
      </c>
      <c r="Y3992" s="8">
        <f t="shared" si="149"/>
        <v>0</v>
      </c>
      <c r="Z3992" s="4"/>
    </row>
    <row r="3993" spans="1:26" x14ac:dyDescent="0.25">
      <c r="A3993" s="34">
        <v>121</v>
      </c>
      <c r="B3993" s="31">
        <v>122</v>
      </c>
      <c r="C3993" s="4" t="s">
        <v>7160</v>
      </c>
      <c r="D3993" s="4" t="s">
        <v>7146</v>
      </c>
      <c r="E3993" s="4" t="s">
        <v>6988</v>
      </c>
      <c r="F3993" s="4" t="s">
        <v>6410</v>
      </c>
      <c r="G3993" s="5" t="s">
        <v>7161</v>
      </c>
      <c r="H3993" s="4" t="s">
        <v>1449</v>
      </c>
      <c r="I3993" s="24">
        <v>168.9</v>
      </c>
      <c r="J3993" s="24">
        <v>46.1</v>
      </c>
      <c r="K3993" s="24">
        <v>6</v>
      </c>
      <c r="L3993" s="24">
        <v>116.7</v>
      </c>
      <c r="O3993" s="24">
        <v>0.1</v>
      </c>
      <c r="X3993" s="24">
        <f t="shared" si="148"/>
        <v>168.9</v>
      </c>
      <c r="Y3993" s="8">
        <f t="shared" si="149"/>
        <v>0</v>
      </c>
      <c r="Z3993" s="4"/>
    </row>
    <row r="3994" spans="1:26" x14ac:dyDescent="0.25">
      <c r="A3994" s="34">
        <v>125</v>
      </c>
      <c r="B3994" s="31">
        <v>126</v>
      </c>
      <c r="C3994" s="4" t="s">
        <v>7166</v>
      </c>
      <c r="D3994" s="4" t="s">
        <v>7146</v>
      </c>
      <c r="E3994" s="4" t="s">
        <v>6988</v>
      </c>
      <c r="F3994" s="4" t="s">
        <v>6410</v>
      </c>
      <c r="G3994" s="5" t="s">
        <v>7161</v>
      </c>
      <c r="H3994" s="4" t="s">
        <v>2188</v>
      </c>
      <c r="I3994" s="24">
        <v>171.4</v>
      </c>
      <c r="J3994" s="24">
        <v>23.5</v>
      </c>
      <c r="K3994" s="24">
        <v>3.5</v>
      </c>
      <c r="L3994" s="24">
        <v>121.9</v>
      </c>
      <c r="O3994" s="24">
        <v>0.6</v>
      </c>
      <c r="T3994" s="24">
        <v>21.9</v>
      </c>
      <c r="X3994" s="24">
        <f t="shared" si="148"/>
        <v>171.4</v>
      </c>
      <c r="Y3994" s="8">
        <f t="shared" si="149"/>
        <v>0</v>
      </c>
      <c r="Z3994" s="4"/>
    </row>
    <row r="3995" spans="1:26" x14ac:dyDescent="0.25">
      <c r="A3995" s="34">
        <v>30</v>
      </c>
      <c r="B3995" s="31">
        <v>30</v>
      </c>
      <c r="C3995" s="4" t="s">
        <v>7026</v>
      </c>
      <c r="D3995" s="4" t="s">
        <v>7024</v>
      </c>
      <c r="E3995" s="4" t="s">
        <v>6988</v>
      </c>
      <c r="F3995" s="4" t="s">
        <v>6410</v>
      </c>
      <c r="G3995" s="5" t="s">
        <v>7027</v>
      </c>
      <c r="H3995" s="4" t="s">
        <v>369</v>
      </c>
      <c r="I3995" s="24">
        <v>258.60000000000002</v>
      </c>
      <c r="J3995" s="24">
        <v>215</v>
      </c>
      <c r="K3995" s="24">
        <v>8.3000000000000007</v>
      </c>
      <c r="L3995" s="24">
        <v>2.4</v>
      </c>
      <c r="M3995" s="24">
        <v>5</v>
      </c>
      <c r="O3995" s="24">
        <v>4.7</v>
      </c>
      <c r="Q3995" s="24">
        <v>5.2</v>
      </c>
      <c r="S3995" s="24">
        <v>0.8</v>
      </c>
      <c r="T3995" s="24">
        <v>17.2</v>
      </c>
      <c r="X3995" s="24">
        <f t="shared" si="148"/>
        <v>258.60000000000002</v>
      </c>
      <c r="Y3995" s="8">
        <f t="shared" si="149"/>
        <v>0</v>
      </c>
      <c r="Z3995" s="4"/>
    </row>
    <row r="3996" spans="1:26" ht="30" x14ac:dyDescent="0.25">
      <c r="A3996" s="34">
        <v>50</v>
      </c>
      <c r="B3996" s="31">
        <v>50</v>
      </c>
      <c r="C3996" s="4" t="s">
        <v>7062</v>
      </c>
      <c r="D3996" s="4" t="s">
        <v>7024</v>
      </c>
      <c r="E3996" s="4" t="s">
        <v>6988</v>
      </c>
      <c r="F3996" s="4" t="s">
        <v>6410</v>
      </c>
      <c r="G3996" s="5" t="s">
        <v>7063</v>
      </c>
      <c r="H3996" s="4"/>
      <c r="I3996" s="24">
        <v>373.7</v>
      </c>
      <c r="J3996" s="24">
        <v>327.9</v>
      </c>
      <c r="K3996" s="24">
        <v>14.1</v>
      </c>
      <c r="L3996" s="24">
        <v>7.5</v>
      </c>
      <c r="O3996" s="24">
        <v>4.8</v>
      </c>
      <c r="P3996" s="24">
        <v>2</v>
      </c>
      <c r="R3996" s="24">
        <v>1.9</v>
      </c>
      <c r="T3996" s="24">
        <v>12</v>
      </c>
      <c r="U3996" s="24">
        <v>3.5</v>
      </c>
      <c r="X3996" s="24">
        <f t="shared" si="148"/>
        <v>373.7</v>
      </c>
      <c r="Y3996" s="8">
        <f t="shared" si="149"/>
        <v>0</v>
      </c>
      <c r="Z3996" s="4"/>
    </row>
    <row r="3997" spans="1:26" x14ac:dyDescent="0.25">
      <c r="A3997" s="34">
        <v>28</v>
      </c>
      <c r="B3997" s="31">
        <v>28</v>
      </c>
      <c r="C3997" s="4" t="s">
        <v>7002</v>
      </c>
      <c r="D3997" s="4" t="s">
        <v>7002</v>
      </c>
      <c r="E3997" s="4" t="s">
        <v>6988</v>
      </c>
      <c r="F3997" s="4" t="s">
        <v>6410</v>
      </c>
      <c r="G3997" s="4" t="s">
        <v>5729</v>
      </c>
      <c r="H3997" s="4" t="s">
        <v>13</v>
      </c>
      <c r="I3997" s="24">
        <v>110.3</v>
      </c>
      <c r="J3997" s="24">
        <v>61.9</v>
      </c>
      <c r="K3997" s="24">
        <v>18.100000000000001</v>
      </c>
      <c r="L3997" s="24">
        <v>27</v>
      </c>
      <c r="M3997" s="24">
        <v>0.1</v>
      </c>
      <c r="O3997" s="24">
        <v>1.2</v>
      </c>
      <c r="Q3997" s="24">
        <v>2</v>
      </c>
      <c r="X3997" s="24">
        <f t="shared" si="148"/>
        <v>110.3</v>
      </c>
      <c r="Y3997" s="8">
        <f t="shared" si="149"/>
        <v>0</v>
      </c>
      <c r="Z3997" s="4"/>
    </row>
    <row r="3998" spans="1:26" x14ac:dyDescent="0.25">
      <c r="A3998" s="34">
        <v>74</v>
      </c>
      <c r="B3998" s="31">
        <v>74</v>
      </c>
      <c r="C3998" s="4" t="s">
        <v>7098</v>
      </c>
      <c r="D3998" s="4" t="s">
        <v>7095</v>
      </c>
      <c r="E3998" s="4" t="s">
        <v>6988</v>
      </c>
      <c r="F3998" s="4" t="s">
        <v>6410</v>
      </c>
      <c r="G3998" s="5" t="s">
        <v>7100</v>
      </c>
      <c r="H3998" s="4" t="s">
        <v>3086</v>
      </c>
      <c r="I3998" s="24">
        <v>112</v>
      </c>
      <c r="J3998" s="24">
        <v>36</v>
      </c>
      <c r="K3998" s="24">
        <v>11</v>
      </c>
      <c r="T3998" s="24">
        <v>65</v>
      </c>
      <c r="X3998" s="24">
        <f t="shared" si="148"/>
        <v>112</v>
      </c>
      <c r="Y3998" s="8">
        <f t="shared" si="149"/>
        <v>0</v>
      </c>
      <c r="Z3998" s="4"/>
    </row>
    <row r="3999" spans="1:26" x14ac:dyDescent="0.25">
      <c r="A3999" s="34">
        <v>85</v>
      </c>
      <c r="B3999" s="31">
        <v>85</v>
      </c>
      <c r="C3999" s="4" t="s">
        <v>7113</v>
      </c>
      <c r="D3999" s="4" t="s">
        <v>7114</v>
      </c>
      <c r="E3999" s="4" t="s">
        <v>6988</v>
      </c>
      <c r="F3999" s="4" t="s">
        <v>6410</v>
      </c>
      <c r="G3999" s="5" t="s">
        <v>7115</v>
      </c>
      <c r="H3999" s="4" t="s">
        <v>154</v>
      </c>
      <c r="I3999" s="24">
        <v>246.9</v>
      </c>
      <c r="J3999" s="24">
        <v>153.69999999999999</v>
      </c>
      <c r="K3999" s="24">
        <v>20.7</v>
      </c>
      <c r="L3999" s="24">
        <v>6.1</v>
      </c>
      <c r="N3999" s="24">
        <v>0.7</v>
      </c>
      <c r="O3999" s="24">
        <v>4.5</v>
      </c>
      <c r="P3999" s="24">
        <v>2</v>
      </c>
      <c r="Q3999" s="24">
        <v>11.9</v>
      </c>
      <c r="R3999" s="24">
        <v>2.2999999999999998</v>
      </c>
      <c r="T3999" s="24">
        <v>43</v>
      </c>
      <c r="U3999" s="24">
        <v>2</v>
      </c>
      <c r="X3999" s="24">
        <f t="shared" si="148"/>
        <v>246.89999999999998</v>
      </c>
      <c r="Y3999" s="8">
        <f t="shared" si="149"/>
        <v>0</v>
      </c>
      <c r="Z3999" s="4"/>
    </row>
    <row r="4000" spans="1:26" x14ac:dyDescent="0.25">
      <c r="A4000" s="34">
        <v>79</v>
      </c>
      <c r="B4000" s="31">
        <v>79</v>
      </c>
      <c r="C4000" s="4" t="s">
        <v>7095</v>
      </c>
      <c r="D4000" s="4" t="s">
        <v>7095</v>
      </c>
      <c r="E4000" s="4" t="s">
        <v>6988</v>
      </c>
      <c r="F4000" s="4" t="s">
        <v>6410</v>
      </c>
      <c r="G4000" s="5" t="s">
        <v>7105</v>
      </c>
      <c r="H4000" s="4" t="s">
        <v>7106</v>
      </c>
      <c r="X4000" s="24">
        <f t="shared" si="148"/>
        <v>0</v>
      </c>
      <c r="Y4000" s="8">
        <f t="shared" si="149"/>
        <v>0</v>
      </c>
      <c r="Z4000" s="4"/>
    </row>
    <row r="4001" spans="1:26" x14ac:dyDescent="0.25">
      <c r="A4001" s="34">
        <v>7</v>
      </c>
      <c r="B4001" s="31">
        <v>7</v>
      </c>
      <c r="C4001" s="4" t="s">
        <v>6996</v>
      </c>
      <c r="D4001" s="4" t="s">
        <v>6987</v>
      </c>
      <c r="E4001" s="4" t="s">
        <v>6988</v>
      </c>
      <c r="F4001" s="4" t="s">
        <v>6410</v>
      </c>
      <c r="G4001" s="4" t="s">
        <v>6998</v>
      </c>
      <c r="H4001" s="4"/>
      <c r="I4001" s="24">
        <v>180.4</v>
      </c>
      <c r="J4001" s="24">
        <v>26.7</v>
      </c>
      <c r="L4001" s="24">
        <v>131.30000000000001</v>
      </c>
      <c r="O4001" s="24">
        <v>0.2</v>
      </c>
      <c r="Q4001" s="24">
        <v>22.2</v>
      </c>
      <c r="X4001" s="24">
        <f t="shared" si="148"/>
        <v>180.39999999999998</v>
      </c>
      <c r="Y4001" s="8">
        <f t="shared" si="149"/>
        <v>0</v>
      </c>
      <c r="Z4001" s="4"/>
    </row>
    <row r="4002" spans="1:26" x14ac:dyDescent="0.25">
      <c r="A4002" s="34">
        <v>96</v>
      </c>
      <c r="B4002" s="31">
        <v>97</v>
      </c>
      <c r="C4002" s="4" t="s">
        <v>7113</v>
      </c>
      <c r="D4002" s="4" t="s">
        <v>7114</v>
      </c>
      <c r="E4002" s="4" t="s">
        <v>6988</v>
      </c>
      <c r="F4002" s="4" t="s">
        <v>6410</v>
      </c>
      <c r="G4002" s="5"/>
      <c r="H4002" s="4"/>
      <c r="X4002" s="24">
        <f t="shared" si="148"/>
        <v>0</v>
      </c>
      <c r="Y4002" s="8">
        <f t="shared" si="149"/>
        <v>0</v>
      </c>
      <c r="Z4002" s="4"/>
    </row>
    <row r="4003" spans="1:26" x14ac:dyDescent="0.25">
      <c r="A4003" s="34">
        <v>120</v>
      </c>
      <c r="B4003" s="31">
        <v>121</v>
      </c>
      <c r="C4003" s="4" t="s">
        <v>7159</v>
      </c>
      <c r="D4003" s="4" t="s">
        <v>7146</v>
      </c>
      <c r="E4003" s="4" t="s">
        <v>6988</v>
      </c>
      <c r="F4003" s="4" t="s">
        <v>6410</v>
      </c>
      <c r="G4003" s="5"/>
      <c r="H4003" s="4"/>
      <c r="X4003" s="24">
        <f t="shared" si="148"/>
        <v>0</v>
      </c>
      <c r="Y4003" s="8">
        <f t="shared" si="149"/>
        <v>0</v>
      </c>
      <c r="Z4003" s="4"/>
    </row>
    <row r="4004" spans="1:26" ht="30" x14ac:dyDescent="0.25">
      <c r="A4004" s="34">
        <v>32</v>
      </c>
      <c r="B4004" s="31">
        <v>32</v>
      </c>
      <c r="C4004" s="4" t="s">
        <v>7244</v>
      </c>
      <c r="D4004" s="4" t="s">
        <v>7231</v>
      </c>
      <c r="E4004" s="4" t="s">
        <v>7187</v>
      </c>
      <c r="F4004" s="4" t="s">
        <v>6410</v>
      </c>
      <c r="G4004" s="5" t="s">
        <v>7245</v>
      </c>
      <c r="H4004" s="5" t="s">
        <v>7246</v>
      </c>
      <c r="I4004" s="24">
        <v>438.2</v>
      </c>
      <c r="J4004" s="24">
        <v>280.39999999999998</v>
      </c>
      <c r="K4004" s="24">
        <v>25</v>
      </c>
      <c r="L4004" s="24">
        <v>8</v>
      </c>
      <c r="O4004" s="24">
        <v>2.2000000000000002</v>
      </c>
      <c r="Q4004" s="24">
        <v>122.4</v>
      </c>
      <c r="R4004" s="24">
        <v>0.2</v>
      </c>
      <c r="X4004" s="24">
        <f t="shared" si="148"/>
        <v>438.2</v>
      </c>
      <c r="Y4004" s="8">
        <f t="shared" si="149"/>
        <v>0</v>
      </c>
      <c r="Z4004" s="4"/>
    </row>
    <row r="4005" spans="1:26" x14ac:dyDescent="0.25">
      <c r="A4005" s="34">
        <v>10</v>
      </c>
      <c r="B4005" s="31">
        <v>10</v>
      </c>
      <c r="C4005" s="4" t="s">
        <v>7199</v>
      </c>
      <c r="D4005" s="4" t="s">
        <v>7186</v>
      </c>
      <c r="E4005" s="4" t="s">
        <v>7187</v>
      </c>
      <c r="F4005" s="4" t="s">
        <v>6410</v>
      </c>
      <c r="G4005" s="4" t="s">
        <v>7200</v>
      </c>
      <c r="H4005" s="4" t="s">
        <v>7201</v>
      </c>
      <c r="I4005" s="24">
        <v>235.5</v>
      </c>
      <c r="J4005" s="24">
        <v>186.1</v>
      </c>
      <c r="K4005" s="24">
        <v>22.1</v>
      </c>
      <c r="L4005" s="24">
        <v>10.1</v>
      </c>
      <c r="M4005" s="24">
        <v>1.4</v>
      </c>
      <c r="N4005" s="24">
        <v>0.2</v>
      </c>
      <c r="O4005" s="24">
        <v>2.2000000000000002</v>
      </c>
      <c r="Q4005" s="24">
        <v>8.6</v>
      </c>
      <c r="R4005" s="24">
        <v>2.2999999999999998</v>
      </c>
      <c r="U4005" s="24">
        <v>2.5</v>
      </c>
      <c r="X4005" s="24">
        <f t="shared" si="148"/>
        <v>235.49999999999997</v>
      </c>
      <c r="Y4005" s="8">
        <f t="shared" si="149"/>
        <v>0</v>
      </c>
      <c r="Z4005" s="4"/>
    </row>
    <row r="4006" spans="1:26" x14ac:dyDescent="0.25">
      <c r="A4006" s="34">
        <v>57</v>
      </c>
      <c r="B4006" s="31">
        <v>57</v>
      </c>
      <c r="C4006" s="4" t="s">
        <v>7280</v>
      </c>
      <c r="D4006" s="4" t="s">
        <v>7275</v>
      </c>
      <c r="E4006" s="4" t="s">
        <v>7187</v>
      </c>
      <c r="F4006" s="4" t="s">
        <v>6410</v>
      </c>
      <c r="G4006" s="4" t="s">
        <v>7281</v>
      </c>
      <c r="H4006" s="4" t="s">
        <v>7282</v>
      </c>
      <c r="I4006" s="24">
        <v>139.4</v>
      </c>
      <c r="J4006" s="24">
        <v>126.4</v>
      </c>
      <c r="K4006" s="24">
        <v>5.9</v>
      </c>
      <c r="O4006" s="24">
        <v>1.1000000000000001</v>
      </c>
      <c r="R4006" s="24">
        <v>5.8</v>
      </c>
      <c r="S4006" s="24">
        <v>0.2</v>
      </c>
      <c r="X4006" s="24">
        <f t="shared" si="148"/>
        <v>139.4</v>
      </c>
      <c r="Y4006" s="8">
        <f t="shared" si="149"/>
        <v>0</v>
      </c>
      <c r="Z4006" s="4"/>
    </row>
    <row r="4007" spans="1:26" x14ac:dyDescent="0.25">
      <c r="A4007" s="34">
        <v>74</v>
      </c>
      <c r="B4007" s="31">
        <v>75</v>
      </c>
      <c r="C4007" s="4" t="s">
        <v>7311</v>
      </c>
      <c r="D4007" s="4" t="s">
        <v>7299</v>
      </c>
      <c r="E4007" s="4" t="s">
        <v>7187</v>
      </c>
      <c r="F4007" s="4" t="s">
        <v>6410</v>
      </c>
      <c r="G4007" s="5" t="s">
        <v>7312</v>
      </c>
      <c r="H4007" s="4" t="s">
        <v>1288</v>
      </c>
      <c r="I4007" s="24">
        <v>595.4</v>
      </c>
      <c r="J4007" s="24">
        <v>543.1</v>
      </c>
      <c r="K4007" s="24">
        <v>32.200000000000003</v>
      </c>
      <c r="L4007" s="24">
        <v>6.2</v>
      </c>
      <c r="M4007" s="24">
        <v>1.8</v>
      </c>
      <c r="O4007" s="24">
        <v>3.8</v>
      </c>
      <c r="P4007" s="24">
        <v>2.2999999999999998</v>
      </c>
      <c r="R4007" s="24">
        <v>6</v>
      </c>
      <c r="X4007" s="24">
        <f t="shared" si="148"/>
        <v>595.4</v>
      </c>
      <c r="Y4007" s="8">
        <f t="shared" si="149"/>
        <v>0</v>
      </c>
      <c r="Z4007" s="4"/>
    </row>
    <row r="4008" spans="1:26" x14ac:dyDescent="0.25">
      <c r="A4008" s="34">
        <v>15</v>
      </c>
      <c r="B4008" s="31">
        <v>15</v>
      </c>
      <c r="C4008" s="4" t="s">
        <v>7208</v>
      </c>
      <c r="D4008" s="4" t="s">
        <v>7208</v>
      </c>
      <c r="E4008" s="4" t="s">
        <v>7187</v>
      </c>
      <c r="F4008" s="4" t="s">
        <v>6410</v>
      </c>
      <c r="G4008" s="4" t="s">
        <v>7210</v>
      </c>
      <c r="H4008" s="4" t="s">
        <v>7211</v>
      </c>
      <c r="I4008" s="24">
        <v>249</v>
      </c>
      <c r="J4008" s="24">
        <v>201.7</v>
      </c>
      <c r="K4008" s="24">
        <v>0.8</v>
      </c>
      <c r="M4008" s="24">
        <v>0.8</v>
      </c>
      <c r="O4008" s="24">
        <v>2</v>
      </c>
      <c r="R4008" s="24">
        <v>1</v>
      </c>
      <c r="T4008" s="24">
        <v>39.6</v>
      </c>
      <c r="U4008" s="24">
        <v>3.1</v>
      </c>
      <c r="X4008" s="24">
        <f t="shared" si="148"/>
        <v>249</v>
      </c>
      <c r="Y4008" s="8">
        <f t="shared" si="149"/>
        <v>0</v>
      </c>
      <c r="Z4008" s="11"/>
    </row>
    <row r="4009" spans="1:26" x14ac:dyDescent="0.25">
      <c r="A4009" s="34">
        <v>80</v>
      </c>
      <c r="B4009" s="31">
        <v>81</v>
      </c>
      <c r="C4009" s="4" t="s">
        <v>7320</v>
      </c>
      <c r="D4009" s="4" t="s">
        <v>7208</v>
      </c>
      <c r="E4009" s="4" t="s">
        <v>7187</v>
      </c>
      <c r="F4009" s="4" t="s">
        <v>6410</v>
      </c>
      <c r="G4009" s="5" t="s">
        <v>7210</v>
      </c>
      <c r="H4009" s="4" t="s">
        <v>7211</v>
      </c>
      <c r="I4009" s="24">
        <v>968.3</v>
      </c>
      <c r="J4009" s="24">
        <v>430.8</v>
      </c>
      <c r="K4009" s="24">
        <v>87.2</v>
      </c>
      <c r="L4009" s="24">
        <v>34.4</v>
      </c>
      <c r="M4009" s="24">
        <v>12</v>
      </c>
      <c r="O4009" s="24">
        <v>6</v>
      </c>
      <c r="P4009" s="24">
        <v>258.5</v>
      </c>
      <c r="T4009" s="24">
        <v>139.4</v>
      </c>
      <c r="X4009" s="24">
        <f t="shared" si="148"/>
        <v>968.3</v>
      </c>
      <c r="Y4009" s="8">
        <f t="shared" si="149"/>
        <v>0</v>
      </c>
      <c r="Z4009" s="4"/>
    </row>
    <row r="4010" spans="1:26" x14ac:dyDescent="0.25">
      <c r="A4010" s="34">
        <v>14</v>
      </c>
      <c r="B4010" s="31">
        <v>14</v>
      </c>
      <c r="C4010" s="4" t="s">
        <v>1148</v>
      </c>
      <c r="D4010" s="4" t="s">
        <v>7208</v>
      </c>
      <c r="E4010" s="4" t="s">
        <v>7187</v>
      </c>
      <c r="F4010" s="4" t="s">
        <v>6410</v>
      </c>
      <c r="G4010" s="4" t="s">
        <v>7209</v>
      </c>
      <c r="H4010" s="4" t="s">
        <v>300</v>
      </c>
      <c r="I4010" s="24">
        <v>767.5</v>
      </c>
      <c r="J4010" s="24">
        <v>330.3</v>
      </c>
      <c r="K4010" s="24">
        <v>20</v>
      </c>
      <c r="L4010" s="24">
        <v>20.8</v>
      </c>
      <c r="M4010" s="24">
        <v>5.3</v>
      </c>
      <c r="O4010" s="24">
        <v>8.5</v>
      </c>
      <c r="P4010" s="24">
        <v>20.399999999999999</v>
      </c>
      <c r="R4010" s="24">
        <v>0.6</v>
      </c>
      <c r="T4010" s="24">
        <v>358.9</v>
      </c>
      <c r="U4010" s="24">
        <v>2.7</v>
      </c>
      <c r="X4010" s="24">
        <f t="shared" si="148"/>
        <v>767.5</v>
      </c>
      <c r="Y4010" s="8">
        <f t="shared" si="149"/>
        <v>0</v>
      </c>
      <c r="Z4010" s="4"/>
    </row>
    <row r="4011" spans="1:26" x14ac:dyDescent="0.25">
      <c r="A4011" s="34">
        <v>52</v>
      </c>
      <c r="B4011" s="31">
        <v>52</v>
      </c>
      <c r="C4011" s="4" t="s">
        <v>7274</v>
      </c>
      <c r="D4011" s="4" t="s">
        <v>7261</v>
      </c>
      <c r="E4011" s="4" t="s">
        <v>7187</v>
      </c>
      <c r="F4011" s="4" t="s">
        <v>6410</v>
      </c>
      <c r="G4011" s="4" t="s">
        <v>1609</v>
      </c>
      <c r="H4011" s="4"/>
      <c r="I4011" s="24">
        <v>123.9</v>
      </c>
      <c r="J4011" s="24">
        <v>76.3</v>
      </c>
      <c r="K4011" s="24">
        <v>3.9</v>
      </c>
      <c r="L4011" s="24">
        <v>4.8</v>
      </c>
      <c r="O4011" s="24">
        <v>0.5</v>
      </c>
      <c r="T4011" s="24">
        <v>38.4</v>
      </c>
      <c r="X4011" s="24">
        <f t="shared" si="148"/>
        <v>123.9</v>
      </c>
      <c r="Y4011" s="8">
        <f t="shared" si="149"/>
        <v>0</v>
      </c>
      <c r="Z4011" s="4"/>
    </row>
    <row r="4012" spans="1:26" x14ac:dyDescent="0.25">
      <c r="A4012" s="34">
        <v>2</v>
      </c>
      <c r="B4012" s="31">
        <v>2</v>
      </c>
      <c r="C4012" s="4" t="s">
        <v>7188</v>
      </c>
      <c r="D4012" s="4" t="s">
        <v>7186</v>
      </c>
      <c r="E4012" s="4" t="s">
        <v>7187</v>
      </c>
      <c r="F4012" s="4" t="s">
        <v>6410</v>
      </c>
      <c r="G4012" s="4" t="s">
        <v>7189</v>
      </c>
      <c r="H4012" s="4" t="s">
        <v>1401</v>
      </c>
      <c r="I4012" s="24">
        <v>213</v>
      </c>
      <c r="J4012" s="24">
        <v>184</v>
      </c>
      <c r="K4012" s="24">
        <v>14.7</v>
      </c>
      <c r="L4012" s="24">
        <v>2.2000000000000002</v>
      </c>
      <c r="M4012" s="24">
        <v>1.3</v>
      </c>
      <c r="N4012" s="24">
        <v>0.1</v>
      </c>
      <c r="O4012" s="24">
        <v>1.9</v>
      </c>
      <c r="R4012" s="24">
        <v>0.7</v>
      </c>
      <c r="T4012" s="24">
        <v>5.3</v>
      </c>
      <c r="U4012" s="24">
        <v>2.8</v>
      </c>
      <c r="X4012" s="24">
        <f t="shared" si="148"/>
        <v>213</v>
      </c>
      <c r="Y4012" s="8">
        <f t="shared" si="149"/>
        <v>0</v>
      </c>
      <c r="Z4012" s="4"/>
    </row>
    <row r="4013" spans="1:26" x14ac:dyDescent="0.25">
      <c r="A4013" s="34">
        <v>75</v>
      </c>
      <c r="B4013" s="31">
        <v>76</v>
      </c>
      <c r="C4013" s="4" t="s">
        <v>7313</v>
      </c>
      <c r="D4013" s="4" t="s">
        <v>7299</v>
      </c>
      <c r="E4013" s="4" t="s">
        <v>7187</v>
      </c>
      <c r="F4013" s="4" t="s">
        <v>6410</v>
      </c>
      <c r="G4013" s="5" t="s">
        <v>7314</v>
      </c>
      <c r="H4013" s="4" t="s">
        <v>6723</v>
      </c>
      <c r="I4013" s="24">
        <v>308.5</v>
      </c>
      <c r="J4013" s="24">
        <v>230.2</v>
      </c>
      <c r="K4013" s="24">
        <v>9.3000000000000007</v>
      </c>
      <c r="L4013" s="24">
        <v>5.4</v>
      </c>
      <c r="O4013" s="24">
        <v>1.3</v>
      </c>
      <c r="Q4013" s="24">
        <v>1.8</v>
      </c>
      <c r="R4013" s="24">
        <v>2.1</v>
      </c>
      <c r="S4013" s="24">
        <v>3.2</v>
      </c>
      <c r="T4013" s="24">
        <v>53</v>
      </c>
      <c r="U4013" s="24">
        <v>2.2000000000000002</v>
      </c>
      <c r="X4013" s="24">
        <f t="shared" si="148"/>
        <v>308.5</v>
      </c>
      <c r="Y4013" s="8">
        <f t="shared" si="149"/>
        <v>0</v>
      </c>
      <c r="Z4013" s="4"/>
    </row>
    <row r="4014" spans="1:26" x14ac:dyDescent="0.25">
      <c r="A4014" s="34">
        <v>30</v>
      </c>
      <c r="B4014" s="31">
        <v>30</v>
      </c>
      <c r="C4014" s="4" t="s">
        <v>7240</v>
      </c>
      <c r="D4014" s="4" t="s">
        <v>7231</v>
      </c>
      <c r="E4014" s="4" t="s">
        <v>7187</v>
      </c>
      <c r="F4014" s="4" t="s">
        <v>6410</v>
      </c>
      <c r="G4014" s="4" t="s">
        <v>7241</v>
      </c>
      <c r="H4014" s="4" t="s">
        <v>201</v>
      </c>
      <c r="I4014" s="24">
        <v>335</v>
      </c>
      <c r="J4014" s="24">
        <v>149.5</v>
      </c>
      <c r="K4014" s="24">
        <v>31.9</v>
      </c>
      <c r="L4014" s="24">
        <v>16.5</v>
      </c>
      <c r="M4014" s="24">
        <v>1.8</v>
      </c>
      <c r="O4014" s="24">
        <v>1.6</v>
      </c>
      <c r="P4014" s="24">
        <v>0.4</v>
      </c>
      <c r="R4014" s="24">
        <v>0.3</v>
      </c>
      <c r="S4014" s="24">
        <v>0.3</v>
      </c>
      <c r="T4014" s="24">
        <v>132.69999999999999</v>
      </c>
      <c r="X4014" s="24">
        <f t="shared" si="148"/>
        <v>335</v>
      </c>
      <c r="Y4014" s="8">
        <f t="shared" si="149"/>
        <v>0</v>
      </c>
      <c r="Z4014" s="4"/>
    </row>
    <row r="4015" spans="1:26" x14ac:dyDescent="0.25">
      <c r="A4015" s="34">
        <v>13</v>
      </c>
      <c r="B4015" s="31">
        <v>13</v>
      </c>
      <c r="C4015" s="4" t="s">
        <v>3514</v>
      </c>
      <c r="D4015" s="4" t="s">
        <v>7186</v>
      </c>
      <c r="E4015" s="4" t="s">
        <v>7187</v>
      </c>
      <c r="F4015" s="4" t="s">
        <v>6410</v>
      </c>
      <c r="G4015" s="4" t="s">
        <v>7207</v>
      </c>
      <c r="H4015" s="4"/>
      <c r="I4015" s="24">
        <v>117.4</v>
      </c>
      <c r="J4015" s="24">
        <v>62.4</v>
      </c>
      <c r="K4015" s="24">
        <v>2</v>
      </c>
      <c r="L4015" s="24">
        <v>10</v>
      </c>
      <c r="M4015" s="24">
        <v>0.5</v>
      </c>
      <c r="O4015" s="24">
        <v>1</v>
      </c>
      <c r="P4015" s="24">
        <v>30</v>
      </c>
      <c r="Q4015" s="24">
        <v>7.8</v>
      </c>
      <c r="R4015" s="24">
        <v>1</v>
      </c>
      <c r="S4015" s="24">
        <v>1.2</v>
      </c>
      <c r="U4015" s="24">
        <v>1.5</v>
      </c>
      <c r="X4015" s="24">
        <f t="shared" si="148"/>
        <v>117.4</v>
      </c>
      <c r="Y4015" s="8">
        <f t="shared" si="149"/>
        <v>0</v>
      </c>
      <c r="Z4015" s="4"/>
    </row>
    <row r="4016" spans="1:26" x14ac:dyDescent="0.25">
      <c r="A4016" s="34">
        <v>51</v>
      </c>
      <c r="B4016" s="31">
        <v>51</v>
      </c>
      <c r="C4016" s="4" t="s">
        <v>7272</v>
      </c>
      <c r="D4016" s="4" t="s">
        <v>7261</v>
      </c>
      <c r="E4016" s="4" t="s">
        <v>7187</v>
      </c>
      <c r="F4016" s="4" t="s">
        <v>6410</v>
      </c>
      <c r="G4016" s="4" t="s">
        <v>7273</v>
      </c>
      <c r="H4016" s="4" t="s">
        <v>1318</v>
      </c>
      <c r="I4016" s="24">
        <v>818.5</v>
      </c>
      <c r="J4016" s="24">
        <v>368.8</v>
      </c>
      <c r="K4016" s="24">
        <v>7.8</v>
      </c>
      <c r="L4016" s="24">
        <v>0.9</v>
      </c>
      <c r="M4016" s="24">
        <v>1.5</v>
      </c>
      <c r="N4016" s="24">
        <v>2</v>
      </c>
      <c r="O4016" s="24">
        <v>11.7</v>
      </c>
      <c r="P4016" s="24">
        <v>14.1</v>
      </c>
      <c r="Q4016" s="24">
        <v>2.1</v>
      </c>
      <c r="R4016" s="24">
        <v>5</v>
      </c>
      <c r="S4016" s="24">
        <v>1.6</v>
      </c>
      <c r="T4016" s="24">
        <v>403</v>
      </c>
      <c r="X4016" s="24">
        <f t="shared" si="148"/>
        <v>818.5</v>
      </c>
      <c r="Y4016" s="8">
        <f t="shared" si="149"/>
        <v>0</v>
      </c>
      <c r="Z4016" s="4"/>
    </row>
    <row r="4017" spans="1:26" x14ac:dyDescent="0.25">
      <c r="A4017" s="34">
        <v>16</v>
      </c>
      <c r="B4017" s="31">
        <v>16</v>
      </c>
      <c r="C4017" s="4" t="s">
        <v>7212</v>
      </c>
      <c r="D4017" s="4" t="s">
        <v>7208</v>
      </c>
      <c r="E4017" s="4" t="s">
        <v>7187</v>
      </c>
      <c r="F4017" s="4" t="s">
        <v>6410</v>
      </c>
      <c r="G4017" s="4" t="s">
        <v>7213</v>
      </c>
      <c r="H4017" s="4" t="s">
        <v>866</v>
      </c>
      <c r="I4017" s="24">
        <v>205.3</v>
      </c>
      <c r="J4017" s="24">
        <v>181.1</v>
      </c>
      <c r="K4017" s="24">
        <v>16.2</v>
      </c>
      <c r="M4017" s="24">
        <v>0.3</v>
      </c>
      <c r="N4017" s="24">
        <v>0.2</v>
      </c>
      <c r="O4017" s="24">
        <v>2.1</v>
      </c>
      <c r="P4017" s="24">
        <v>1</v>
      </c>
      <c r="Q4017" s="24">
        <v>2.4</v>
      </c>
      <c r="R4017" s="24">
        <v>1.5</v>
      </c>
      <c r="U4017" s="24">
        <v>0.5</v>
      </c>
      <c r="X4017" s="24">
        <f t="shared" si="148"/>
        <v>205.29999999999998</v>
      </c>
      <c r="Y4017" s="8">
        <f t="shared" si="149"/>
        <v>0</v>
      </c>
      <c r="Z4017" s="4"/>
    </row>
    <row r="4018" spans="1:26" x14ac:dyDescent="0.25">
      <c r="A4018" s="34">
        <v>33</v>
      </c>
      <c r="B4018" s="31">
        <v>33</v>
      </c>
      <c r="C4018" s="4" t="s">
        <v>7247</v>
      </c>
      <c r="D4018" s="4" t="s">
        <v>5439</v>
      </c>
      <c r="E4018" s="4" t="s">
        <v>7187</v>
      </c>
      <c r="F4018" s="4" t="s">
        <v>6410</v>
      </c>
      <c r="G4018" s="4" t="s">
        <v>7248</v>
      </c>
      <c r="H4018" s="4" t="s">
        <v>1113</v>
      </c>
      <c r="I4018" s="24">
        <v>114.1</v>
      </c>
      <c r="J4018" s="24">
        <v>114.1</v>
      </c>
      <c r="X4018" s="24">
        <f t="shared" si="148"/>
        <v>114.1</v>
      </c>
      <c r="Y4018" s="8">
        <f t="shared" si="149"/>
        <v>0</v>
      </c>
      <c r="Z4018" s="4"/>
    </row>
    <row r="4019" spans="1:26" x14ac:dyDescent="0.25">
      <c r="A4019" s="34">
        <v>72</v>
      </c>
      <c r="B4019" s="31">
        <v>73</v>
      </c>
      <c r="C4019" s="4" t="s">
        <v>7307</v>
      </c>
      <c r="D4019" s="4" t="s">
        <v>7299</v>
      </c>
      <c r="E4019" s="4" t="s">
        <v>7187</v>
      </c>
      <c r="F4019" s="4" t="s">
        <v>6410</v>
      </c>
      <c r="G4019" s="5" t="s">
        <v>7308</v>
      </c>
      <c r="H4019" s="4" t="s">
        <v>882</v>
      </c>
      <c r="I4019" s="24">
        <v>200</v>
      </c>
      <c r="J4019" s="24">
        <v>147.80000000000001</v>
      </c>
      <c r="K4019" s="24">
        <v>23.6</v>
      </c>
      <c r="L4019" s="24">
        <v>0.7</v>
      </c>
      <c r="M4019" s="24">
        <v>0.9</v>
      </c>
      <c r="O4019" s="24">
        <v>1.7</v>
      </c>
      <c r="P4019" s="24">
        <v>2</v>
      </c>
      <c r="Q4019" s="24">
        <v>1.8</v>
      </c>
      <c r="R4019" s="24">
        <v>6.5</v>
      </c>
      <c r="T4019" s="24">
        <v>14</v>
      </c>
      <c r="U4019" s="24">
        <v>1</v>
      </c>
      <c r="X4019" s="24">
        <f t="shared" si="148"/>
        <v>200</v>
      </c>
      <c r="Y4019" s="8">
        <f t="shared" si="149"/>
        <v>0</v>
      </c>
      <c r="Z4019" s="4"/>
    </row>
    <row r="4020" spans="1:26" x14ac:dyDescent="0.25">
      <c r="A4020" s="34">
        <v>71</v>
      </c>
      <c r="B4020" s="31">
        <v>72</v>
      </c>
      <c r="C4020" s="4" t="s">
        <v>7305</v>
      </c>
      <c r="D4020" s="4" t="s">
        <v>7299</v>
      </c>
      <c r="E4020" s="4" t="s">
        <v>7187</v>
      </c>
      <c r="F4020" s="4" t="s">
        <v>6410</v>
      </c>
      <c r="G4020" s="5" t="s">
        <v>7306</v>
      </c>
      <c r="H4020" s="4" t="s">
        <v>7265</v>
      </c>
      <c r="I4020" s="24">
        <v>274.39999999999998</v>
      </c>
      <c r="J4020" s="24">
        <v>187.6</v>
      </c>
      <c r="M4020" s="24">
        <v>1</v>
      </c>
      <c r="N4020" s="24">
        <v>1.5</v>
      </c>
      <c r="O4020" s="24">
        <v>4</v>
      </c>
      <c r="P4020" s="24">
        <v>3.8</v>
      </c>
      <c r="Q4020" s="24">
        <v>0.3</v>
      </c>
      <c r="R4020" s="24">
        <v>4.8</v>
      </c>
      <c r="T4020" s="24">
        <v>71.400000000000006</v>
      </c>
      <c r="X4020" s="24">
        <f t="shared" si="148"/>
        <v>274.40000000000003</v>
      </c>
      <c r="Y4020" s="8">
        <f t="shared" si="149"/>
        <v>0</v>
      </c>
      <c r="Z4020" s="4"/>
    </row>
    <row r="4021" spans="1:26" x14ac:dyDescent="0.25">
      <c r="A4021" s="34">
        <v>12</v>
      </c>
      <c r="B4021" s="31">
        <v>12</v>
      </c>
      <c r="C4021" s="4" t="s">
        <v>7205</v>
      </c>
      <c r="D4021" s="4" t="s">
        <v>7186</v>
      </c>
      <c r="E4021" s="4" t="s">
        <v>7187</v>
      </c>
      <c r="F4021" s="4" t="s">
        <v>6410</v>
      </c>
      <c r="G4021" s="4" t="s">
        <v>7206</v>
      </c>
      <c r="H4021" s="4"/>
      <c r="I4021" s="24">
        <v>150.80000000000001</v>
      </c>
      <c r="J4021" s="24">
        <v>3</v>
      </c>
      <c r="L4021" s="24">
        <v>11.4</v>
      </c>
      <c r="P4021" s="24">
        <v>118.7</v>
      </c>
      <c r="Q4021" s="24">
        <v>0.6</v>
      </c>
      <c r="R4021" s="24">
        <v>17.100000000000001</v>
      </c>
      <c r="X4021" s="24">
        <f t="shared" si="148"/>
        <v>150.79999999999998</v>
      </c>
      <c r="Y4021" s="8">
        <f t="shared" si="149"/>
        <v>0</v>
      </c>
      <c r="Z4021" s="4"/>
    </row>
    <row r="4022" spans="1:26" x14ac:dyDescent="0.25">
      <c r="A4022" s="34">
        <v>64</v>
      </c>
      <c r="B4022" s="31">
        <v>65</v>
      </c>
      <c r="C4022" s="4" t="s">
        <v>7293</v>
      </c>
      <c r="D4022" s="4" t="s">
        <v>7275</v>
      </c>
      <c r="E4022" s="4" t="s">
        <v>7187</v>
      </c>
      <c r="F4022" s="4" t="s">
        <v>6410</v>
      </c>
      <c r="G4022" s="4" t="s">
        <v>5856</v>
      </c>
      <c r="H4022" s="4" t="s">
        <v>3941</v>
      </c>
      <c r="I4022" s="24">
        <v>521.79999999999995</v>
      </c>
      <c r="J4022" s="24">
        <v>464.2</v>
      </c>
      <c r="K4022" s="24">
        <v>47.2</v>
      </c>
      <c r="L4022" s="24">
        <v>0.4</v>
      </c>
      <c r="M4022" s="24">
        <v>4.3</v>
      </c>
      <c r="O4022" s="24">
        <v>4.8</v>
      </c>
      <c r="P4022" s="24">
        <v>0.9</v>
      </c>
      <c r="X4022" s="24">
        <f t="shared" ref="X4022:X4085" si="150">SUM(J4022:W4022)</f>
        <v>521.79999999999984</v>
      </c>
      <c r="Y4022" s="8">
        <f t="shared" ref="Y4022:Y4085" si="151">I4022-X4022</f>
        <v>0</v>
      </c>
      <c r="Z4022" s="4"/>
    </row>
    <row r="4023" spans="1:26" ht="30" x14ac:dyDescent="0.25">
      <c r="A4023" s="34">
        <v>39</v>
      </c>
      <c r="B4023" s="31">
        <v>39</v>
      </c>
      <c r="C4023" s="4" t="s">
        <v>7253</v>
      </c>
      <c r="D4023" s="4" t="s">
        <v>5439</v>
      </c>
      <c r="E4023" s="4" t="s">
        <v>7187</v>
      </c>
      <c r="F4023" s="4" t="s">
        <v>6410</v>
      </c>
      <c r="G4023" s="5" t="s">
        <v>7255</v>
      </c>
      <c r="H4023" s="5" t="s">
        <v>7256</v>
      </c>
      <c r="I4023" s="24">
        <v>146.80000000000001</v>
      </c>
      <c r="J4023" s="24">
        <v>136.5</v>
      </c>
      <c r="N4023" s="24">
        <v>0.3</v>
      </c>
      <c r="O4023" s="24">
        <v>1</v>
      </c>
      <c r="P4023" s="24">
        <v>0.6</v>
      </c>
      <c r="Q4023" s="24">
        <v>7.7</v>
      </c>
      <c r="R4023" s="24">
        <v>0.6</v>
      </c>
      <c r="S4023" s="24">
        <v>0.1</v>
      </c>
      <c r="X4023" s="24">
        <f t="shared" si="150"/>
        <v>146.79999999999998</v>
      </c>
      <c r="Y4023" s="8">
        <f t="shared" si="151"/>
        <v>0</v>
      </c>
      <c r="Z4023" s="4"/>
    </row>
    <row r="4024" spans="1:26" x14ac:dyDescent="0.25">
      <c r="A4024" s="34">
        <v>63</v>
      </c>
      <c r="B4024" s="31">
        <v>64</v>
      </c>
      <c r="C4024" s="4" t="s">
        <v>1197</v>
      </c>
      <c r="D4024" s="4" t="s">
        <v>7275</v>
      </c>
      <c r="E4024" s="4" t="s">
        <v>7187</v>
      </c>
      <c r="F4024" s="4" t="s">
        <v>6410</v>
      </c>
      <c r="G4024" s="4" t="s">
        <v>7291</v>
      </c>
      <c r="H4024" s="4" t="s">
        <v>7292</v>
      </c>
      <c r="I4024" s="24">
        <v>289.60000000000002</v>
      </c>
      <c r="J4024" s="24">
        <v>237</v>
      </c>
      <c r="K4024" s="24">
        <v>11.1</v>
      </c>
      <c r="L4024" s="24">
        <v>0.8</v>
      </c>
      <c r="O4024" s="24">
        <v>2</v>
      </c>
      <c r="P4024" s="24">
        <v>2.4</v>
      </c>
      <c r="Q4024" s="24">
        <v>8.6</v>
      </c>
      <c r="R4024" s="24">
        <v>4.5</v>
      </c>
      <c r="S4024" s="24">
        <v>0.4</v>
      </c>
      <c r="T4024" s="24">
        <v>20.5</v>
      </c>
      <c r="U4024" s="24">
        <v>2.2999999999999998</v>
      </c>
      <c r="X4024" s="24">
        <f t="shared" si="150"/>
        <v>289.60000000000002</v>
      </c>
      <c r="Y4024" s="8">
        <f t="shared" si="151"/>
        <v>0</v>
      </c>
      <c r="Z4024" s="4"/>
    </row>
    <row r="4025" spans="1:26" x14ac:dyDescent="0.25">
      <c r="A4025" s="34">
        <v>19</v>
      </c>
      <c r="B4025" s="31">
        <v>19</v>
      </c>
      <c r="C4025" s="4" t="s">
        <v>7217</v>
      </c>
      <c r="D4025" s="4" t="s">
        <v>7208</v>
      </c>
      <c r="E4025" s="4" t="s">
        <v>7187</v>
      </c>
      <c r="F4025" s="4" t="s">
        <v>6410</v>
      </c>
      <c r="G4025" s="4" t="s">
        <v>7218</v>
      </c>
      <c r="H4025" s="4" t="s">
        <v>7219</v>
      </c>
      <c r="I4025" s="24">
        <v>110.6</v>
      </c>
      <c r="J4025" s="24">
        <v>88.5</v>
      </c>
      <c r="K4025" s="24">
        <v>4.8</v>
      </c>
      <c r="L4025" s="24">
        <v>8.9</v>
      </c>
      <c r="M4025" s="24">
        <v>0.1</v>
      </c>
      <c r="N4025" s="24">
        <v>0.3</v>
      </c>
      <c r="O4025" s="24">
        <v>0.8</v>
      </c>
      <c r="Q4025" s="24">
        <v>0.2</v>
      </c>
      <c r="R4025" s="24">
        <v>0.7</v>
      </c>
      <c r="T4025" s="24">
        <v>6.3</v>
      </c>
      <c r="X4025" s="24">
        <f t="shared" si="150"/>
        <v>110.6</v>
      </c>
      <c r="Y4025" s="8">
        <f t="shared" si="151"/>
        <v>0</v>
      </c>
      <c r="Z4025" s="4"/>
    </row>
    <row r="4026" spans="1:26" x14ac:dyDescent="0.25">
      <c r="A4026" s="34">
        <v>49</v>
      </c>
      <c r="B4026" s="31">
        <v>49</v>
      </c>
      <c r="C4026" s="4" t="s">
        <v>7261</v>
      </c>
      <c r="D4026" s="4" t="s">
        <v>7261</v>
      </c>
      <c r="E4026" s="4" t="s">
        <v>7187</v>
      </c>
      <c r="F4026" s="4" t="s">
        <v>6410</v>
      </c>
      <c r="G4026" s="4" t="s">
        <v>7268</v>
      </c>
      <c r="H4026" s="4" t="s">
        <v>7269</v>
      </c>
      <c r="I4026" s="24">
        <v>124.8</v>
      </c>
      <c r="J4026" s="24">
        <v>76.7</v>
      </c>
      <c r="K4026" s="24">
        <v>33.9</v>
      </c>
      <c r="O4026" s="24">
        <v>5.3</v>
      </c>
      <c r="P4026" s="24">
        <v>0.1</v>
      </c>
      <c r="Q4026" s="24">
        <v>2.1</v>
      </c>
      <c r="R4026" s="24">
        <v>1.1000000000000001</v>
      </c>
      <c r="T4026" s="24">
        <v>5.6</v>
      </c>
      <c r="X4026" s="24">
        <f t="shared" si="150"/>
        <v>124.79999999999997</v>
      </c>
      <c r="Y4026" s="8">
        <f t="shared" si="151"/>
        <v>0</v>
      </c>
      <c r="Z4026" s="4"/>
    </row>
    <row r="4027" spans="1:26" x14ac:dyDescent="0.25">
      <c r="A4027" s="34">
        <v>36</v>
      </c>
      <c r="B4027" s="31">
        <v>36</v>
      </c>
      <c r="C4027" s="4" t="s">
        <v>7251</v>
      </c>
      <c r="D4027" s="4" t="s">
        <v>5439</v>
      </c>
      <c r="E4027" s="4" t="s">
        <v>7187</v>
      </c>
      <c r="F4027" s="4" t="s">
        <v>6410</v>
      </c>
      <c r="G4027" s="4" t="s">
        <v>7252</v>
      </c>
      <c r="H4027" s="4" t="s">
        <v>377</v>
      </c>
      <c r="I4027" s="24">
        <v>219.5</v>
      </c>
      <c r="J4027" s="24">
        <v>114.3</v>
      </c>
      <c r="N4027" s="24">
        <v>0.7</v>
      </c>
      <c r="O4027" s="24">
        <v>1.3</v>
      </c>
      <c r="R4027" s="24">
        <v>0.2</v>
      </c>
      <c r="T4027" s="24">
        <v>102</v>
      </c>
      <c r="U4027" s="24">
        <v>1</v>
      </c>
      <c r="X4027" s="24">
        <f t="shared" si="150"/>
        <v>219.5</v>
      </c>
      <c r="Y4027" s="8">
        <f t="shared" si="151"/>
        <v>0</v>
      </c>
      <c r="Z4027" s="4"/>
    </row>
    <row r="4028" spans="1:26" x14ac:dyDescent="0.25">
      <c r="A4028" s="34">
        <v>78</v>
      </c>
      <c r="B4028" s="31">
        <v>79</v>
      </c>
      <c r="C4028" s="4" t="s">
        <v>7217</v>
      </c>
      <c r="D4028" s="4" t="s">
        <v>7208</v>
      </c>
      <c r="E4028" s="4" t="s">
        <v>7187</v>
      </c>
      <c r="F4028" s="4" t="s">
        <v>6410</v>
      </c>
      <c r="G4028" s="5" t="s">
        <v>7318</v>
      </c>
      <c r="H4028" s="5" t="s">
        <v>7319</v>
      </c>
      <c r="I4028" s="24">
        <v>100.2</v>
      </c>
      <c r="J4028" s="24">
        <v>91.8</v>
      </c>
      <c r="K4028" s="24">
        <v>6.3</v>
      </c>
      <c r="M4028" s="24">
        <v>0.1</v>
      </c>
      <c r="N4028" s="24">
        <v>0.2</v>
      </c>
      <c r="O4028" s="24">
        <v>0.6</v>
      </c>
      <c r="Q4028" s="24">
        <v>0.1</v>
      </c>
      <c r="R4028" s="24">
        <v>1.1000000000000001</v>
      </c>
      <c r="X4028" s="24">
        <f t="shared" si="150"/>
        <v>100.19999999999997</v>
      </c>
      <c r="Y4028" s="8">
        <f t="shared" si="151"/>
        <v>0</v>
      </c>
      <c r="Z4028" s="4"/>
    </row>
    <row r="4029" spans="1:26" x14ac:dyDescent="0.25">
      <c r="A4029" s="34">
        <v>77</v>
      </c>
      <c r="B4029" s="31">
        <v>78</v>
      </c>
      <c r="C4029" s="4" t="s">
        <v>7316</v>
      </c>
      <c r="D4029" s="4" t="s">
        <v>7208</v>
      </c>
      <c r="E4029" s="4" t="s">
        <v>7187</v>
      </c>
      <c r="F4029" s="4" t="s">
        <v>6410</v>
      </c>
      <c r="G4029" s="5" t="s">
        <v>7317</v>
      </c>
      <c r="H4029" s="4" t="s">
        <v>1096</v>
      </c>
      <c r="I4029" s="24">
        <v>193.8</v>
      </c>
      <c r="J4029" s="24">
        <v>167.8</v>
      </c>
      <c r="L4029" s="24">
        <v>12.4</v>
      </c>
      <c r="M4029" s="24">
        <v>0.7</v>
      </c>
      <c r="N4029" s="24">
        <v>0.8</v>
      </c>
      <c r="O4029" s="24">
        <v>3</v>
      </c>
      <c r="P4029" s="24">
        <v>1.5</v>
      </c>
      <c r="Q4029" s="24">
        <v>3.6</v>
      </c>
      <c r="R4029" s="24">
        <v>4</v>
      </c>
      <c r="X4029" s="24">
        <f t="shared" si="150"/>
        <v>193.8</v>
      </c>
      <c r="Y4029" s="8">
        <f t="shared" si="151"/>
        <v>0</v>
      </c>
      <c r="Z4029" s="4"/>
    </row>
    <row r="4030" spans="1:26" x14ac:dyDescent="0.25">
      <c r="A4030" s="34">
        <v>31</v>
      </c>
      <c r="B4030" s="31">
        <v>31</v>
      </c>
      <c r="C4030" s="4" t="s">
        <v>7242</v>
      </c>
      <c r="D4030" s="4" t="s">
        <v>7231</v>
      </c>
      <c r="E4030" s="4" t="s">
        <v>7187</v>
      </c>
      <c r="F4030" s="4" t="s">
        <v>6410</v>
      </c>
      <c r="G4030" s="4" t="s">
        <v>7243</v>
      </c>
      <c r="H4030" s="4" t="s">
        <v>3269</v>
      </c>
      <c r="I4030" s="24">
        <v>104.9</v>
      </c>
      <c r="J4030" s="24">
        <v>97</v>
      </c>
      <c r="K4030" s="24">
        <v>4.7</v>
      </c>
      <c r="O4030" s="24">
        <v>1.7</v>
      </c>
      <c r="R4030" s="24">
        <v>1.5</v>
      </c>
      <c r="X4030" s="24">
        <f t="shared" si="150"/>
        <v>104.9</v>
      </c>
      <c r="Y4030" s="8">
        <f t="shared" si="151"/>
        <v>0</v>
      </c>
      <c r="Z4030" s="4"/>
    </row>
    <row r="4031" spans="1:26" x14ac:dyDescent="0.25">
      <c r="A4031" s="34">
        <v>11</v>
      </c>
      <c r="B4031" s="31">
        <v>11</v>
      </c>
      <c r="C4031" s="4" t="s">
        <v>7202</v>
      </c>
      <c r="D4031" s="4" t="s">
        <v>7186</v>
      </c>
      <c r="E4031" s="4" t="s">
        <v>7187</v>
      </c>
      <c r="F4031" s="4" t="s">
        <v>6410</v>
      </c>
      <c r="G4031" s="4" t="s">
        <v>7203</v>
      </c>
      <c r="H4031" s="4" t="s">
        <v>7204</v>
      </c>
      <c r="I4031" s="24">
        <v>593.29999999999995</v>
      </c>
      <c r="J4031" s="24">
        <v>411.5</v>
      </c>
      <c r="K4031" s="24">
        <v>42</v>
      </c>
      <c r="L4031" s="24">
        <v>2.2000000000000002</v>
      </c>
      <c r="M4031" s="24">
        <v>1.7</v>
      </c>
      <c r="O4031" s="24">
        <v>11.4</v>
      </c>
      <c r="P4031" s="24">
        <v>3.4</v>
      </c>
      <c r="Q4031" s="24">
        <v>0.3</v>
      </c>
      <c r="R4031" s="24">
        <v>1.4</v>
      </c>
      <c r="T4031" s="24">
        <v>119.4</v>
      </c>
      <c r="X4031" s="24">
        <f t="shared" si="150"/>
        <v>593.29999999999995</v>
      </c>
      <c r="Y4031" s="8">
        <f t="shared" si="151"/>
        <v>0</v>
      </c>
      <c r="Z4031" s="4"/>
    </row>
    <row r="4032" spans="1:26" x14ac:dyDescent="0.25">
      <c r="A4032" s="34">
        <v>45</v>
      </c>
      <c r="B4032" s="31">
        <v>45</v>
      </c>
      <c r="C4032" s="4" t="s">
        <v>2751</v>
      </c>
      <c r="D4032" s="4" t="s">
        <v>7261</v>
      </c>
      <c r="E4032" s="4" t="s">
        <v>7187</v>
      </c>
      <c r="F4032" s="4" t="s">
        <v>6410</v>
      </c>
      <c r="G4032" s="4" t="s">
        <v>7262</v>
      </c>
      <c r="H4032" s="4" t="s">
        <v>230</v>
      </c>
      <c r="I4032" s="24">
        <v>122.5</v>
      </c>
      <c r="J4032" s="24">
        <v>86.5</v>
      </c>
      <c r="K4032" s="24">
        <v>15</v>
      </c>
      <c r="L4032" s="24">
        <v>10</v>
      </c>
      <c r="P4032" s="24">
        <v>1</v>
      </c>
      <c r="Q4032" s="24">
        <v>5</v>
      </c>
      <c r="R4032" s="24">
        <v>5</v>
      </c>
      <c r="X4032" s="24">
        <f t="shared" si="150"/>
        <v>122.5</v>
      </c>
      <c r="Y4032" s="8">
        <f t="shared" si="151"/>
        <v>0</v>
      </c>
      <c r="Z4032" s="4"/>
    </row>
    <row r="4033" spans="1:26" x14ac:dyDescent="0.25">
      <c r="A4033" s="34">
        <v>26</v>
      </c>
      <c r="B4033" s="31">
        <v>26</v>
      </c>
      <c r="C4033" s="4" t="s">
        <v>4075</v>
      </c>
      <c r="D4033" s="4" t="s">
        <v>7231</v>
      </c>
      <c r="E4033" s="4" t="s">
        <v>7187</v>
      </c>
      <c r="F4033" s="4" t="s">
        <v>6410</v>
      </c>
      <c r="G4033" s="4" t="s">
        <v>7232</v>
      </c>
      <c r="H4033" s="4" t="s">
        <v>5287</v>
      </c>
      <c r="I4033" s="24">
        <v>238.4</v>
      </c>
      <c r="J4033" s="24">
        <v>13.1</v>
      </c>
      <c r="K4033" s="24">
        <v>9.8000000000000007</v>
      </c>
      <c r="M4033" s="24">
        <v>0.2</v>
      </c>
      <c r="N4033" s="24">
        <v>0.2</v>
      </c>
      <c r="O4033" s="24">
        <v>0.6</v>
      </c>
      <c r="P4033" s="24">
        <v>198.9</v>
      </c>
      <c r="Q4033" s="24">
        <v>9.1999999999999993</v>
      </c>
      <c r="T4033" s="24">
        <v>6.2</v>
      </c>
      <c r="X4033" s="24">
        <f t="shared" si="150"/>
        <v>238.2</v>
      </c>
      <c r="Y4033" s="8">
        <f t="shared" si="151"/>
        <v>0.20000000000001705</v>
      </c>
      <c r="Z4033" s="4"/>
    </row>
    <row r="4034" spans="1:26" x14ac:dyDescent="0.25">
      <c r="A4034" s="34">
        <v>48</v>
      </c>
      <c r="B4034" s="31">
        <v>48</v>
      </c>
      <c r="C4034" s="4" t="s">
        <v>7261</v>
      </c>
      <c r="D4034" s="4" t="s">
        <v>7261</v>
      </c>
      <c r="E4034" s="4" t="s">
        <v>7187</v>
      </c>
      <c r="F4034" s="4" t="s">
        <v>6410</v>
      </c>
      <c r="G4034" s="4" t="s">
        <v>7266</v>
      </c>
      <c r="H4034" s="4" t="s">
        <v>7267</v>
      </c>
      <c r="I4034" s="24">
        <v>153</v>
      </c>
      <c r="J4034" s="24">
        <v>81.5</v>
      </c>
      <c r="K4034" s="24">
        <v>17.5</v>
      </c>
      <c r="O4034" s="24">
        <v>1.1000000000000001</v>
      </c>
      <c r="P4034" s="24">
        <v>0.4</v>
      </c>
      <c r="Q4034" s="24">
        <v>13.7</v>
      </c>
      <c r="R4034" s="24">
        <v>0.4</v>
      </c>
      <c r="S4034" s="24">
        <v>0.4</v>
      </c>
      <c r="T4034" s="24">
        <v>38</v>
      </c>
      <c r="X4034" s="24">
        <f t="shared" si="150"/>
        <v>153</v>
      </c>
      <c r="Y4034" s="8">
        <f t="shared" si="151"/>
        <v>0</v>
      </c>
      <c r="Z4034" s="4"/>
    </row>
    <row r="4035" spans="1:26" x14ac:dyDescent="0.25">
      <c r="A4035" s="34">
        <v>37</v>
      </c>
      <c r="B4035" s="31">
        <v>37</v>
      </c>
      <c r="C4035" s="4" t="s">
        <v>7253</v>
      </c>
      <c r="D4035" s="4" t="s">
        <v>5439</v>
      </c>
      <c r="E4035" s="4" t="s">
        <v>7187</v>
      </c>
      <c r="F4035" s="4" t="s">
        <v>6410</v>
      </c>
      <c r="G4035" s="4" t="s">
        <v>2139</v>
      </c>
      <c r="H4035" s="4" t="s">
        <v>13</v>
      </c>
      <c r="I4035" s="24">
        <v>148.69999999999999</v>
      </c>
      <c r="J4035" s="24">
        <v>141.80000000000001</v>
      </c>
      <c r="K4035" s="24">
        <v>4</v>
      </c>
      <c r="M4035" s="24">
        <v>0.4</v>
      </c>
      <c r="O4035" s="24">
        <v>1.9</v>
      </c>
      <c r="P4035" s="24">
        <v>0.3</v>
      </c>
      <c r="R4035" s="24">
        <v>0.3</v>
      </c>
      <c r="X4035" s="24">
        <f t="shared" si="150"/>
        <v>148.70000000000005</v>
      </c>
      <c r="Y4035" s="8">
        <f t="shared" si="151"/>
        <v>0</v>
      </c>
      <c r="Z4035" s="4"/>
    </row>
    <row r="4036" spans="1:26" x14ac:dyDescent="0.25">
      <c r="A4036" s="34">
        <v>8</v>
      </c>
      <c r="B4036" s="31">
        <v>8</v>
      </c>
      <c r="C4036" s="4" t="s">
        <v>7196</v>
      </c>
      <c r="D4036" s="4" t="s">
        <v>7186</v>
      </c>
      <c r="E4036" s="4" t="s">
        <v>7187</v>
      </c>
      <c r="F4036" s="4" t="s">
        <v>6410</v>
      </c>
      <c r="G4036" s="4" t="s">
        <v>7197</v>
      </c>
      <c r="H4036" s="4" t="s">
        <v>216</v>
      </c>
      <c r="I4036" s="24">
        <v>488.5</v>
      </c>
      <c r="J4036" s="24">
        <v>360.1</v>
      </c>
      <c r="K4036" s="24">
        <v>28.5</v>
      </c>
      <c r="L4036" s="24">
        <v>20.8</v>
      </c>
      <c r="M4036" s="24">
        <v>2.5</v>
      </c>
      <c r="O4036" s="24">
        <v>3.4</v>
      </c>
      <c r="P4036" s="24">
        <v>65.3</v>
      </c>
      <c r="S4036" s="24">
        <v>0.2</v>
      </c>
      <c r="T4036" s="24">
        <v>7.7</v>
      </c>
      <c r="X4036" s="24">
        <f t="shared" si="150"/>
        <v>488.5</v>
      </c>
      <c r="Y4036" s="8">
        <f t="shared" si="151"/>
        <v>0</v>
      </c>
      <c r="Z4036" s="4"/>
    </row>
    <row r="4037" spans="1:26" x14ac:dyDescent="0.25">
      <c r="A4037" s="34">
        <v>4</v>
      </c>
      <c r="B4037" s="31">
        <v>4</v>
      </c>
      <c r="C4037" s="4" t="s">
        <v>7191</v>
      </c>
      <c r="D4037" s="4" t="s">
        <v>7186</v>
      </c>
      <c r="E4037" s="4" t="s">
        <v>7187</v>
      </c>
      <c r="F4037" s="4" t="s">
        <v>6410</v>
      </c>
      <c r="G4037" s="4" t="s">
        <v>7192</v>
      </c>
      <c r="H4037" s="4" t="s">
        <v>1318</v>
      </c>
      <c r="I4037" s="24">
        <v>270.5</v>
      </c>
      <c r="J4037" s="24">
        <v>178.9</v>
      </c>
      <c r="K4037" s="24">
        <v>20.100000000000001</v>
      </c>
      <c r="L4037" s="24">
        <v>21.8</v>
      </c>
      <c r="M4037" s="24">
        <v>0.9</v>
      </c>
      <c r="O4037" s="24">
        <v>1</v>
      </c>
      <c r="P4037" s="24">
        <v>1.2</v>
      </c>
      <c r="Q4037" s="24">
        <v>2</v>
      </c>
      <c r="T4037" s="24">
        <v>44.6</v>
      </c>
      <c r="X4037" s="24">
        <f t="shared" si="150"/>
        <v>270.5</v>
      </c>
      <c r="Y4037" s="8">
        <f t="shared" si="151"/>
        <v>0</v>
      </c>
      <c r="Z4037" s="4"/>
    </row>
    <row r="4038" spans="1:26" ht="45" x14ac:dyDescent="0.25">
      <c r="A4038" s="34">
        <v>20</v>
      </c>
      <c r="B4038" s="31">
        <v>20</v>
      </c>
      <c r="C4038" s="4" t="s">
        <v>7220</v>
      </c>
      <c r="D4038" s="4" t="s">
        <v>7208</v>
      </c>
      <c r="E4038" s="4" t="s">
        <v>7187</v>
      </c>
      <c r="F4038" s="4" t="s">
        <v>6410</v>
      </c>
      <c r="G4038" s="5" t="s">
        <v>7221</v>
      </c>
      <c r="H4038" s="5" t="s">
        <v>7222</v>
      </c>
      <c r="I4038" s="24">
        <v>113</v>
      </c>
      <c r="J4038" s="24">
        <v>99.7</v>
      </c>
      <c r="K4038" s="24">
        <v>6.6</v>
      </c>
      <c r="L4038" s="24">
        <v>1.1000000000000001</v>
      </c>
      <c r="O4038" s="24">
        <v>1.5</v>
      </c>
      <c r="P4038" s="24">
        <v>0.2</v>
      </c>
      <c r="Q4038" s="24">
        <v>2</v>
      </c>
      <c r="R4038" s="24">
        <v>1.1000000000000001</v>
      </c>
      <c r="S4038" s="24">
        <v>0.8</v>
      </c>
      <c r="X4038" s="24">
        <f t="shared" si="150"/>
        <v>112.99999999999999</v>
      </c>
      <c r="Y4038" s="8">
        <f t="shared" si="151"/>
        <v>0</v>
      </c>
      <c r="Z4038" s="4"/>
    </row>
    <row r="4039" spans="1:26" x14ac:dyDescent="0.25">
      <c r="A4039" s="34">
        <v>27</v>
      </c>
      <c r="B4039" s="31">
        <v>27</v>
      </c>
      <c r="C4039" s="4" t="s">
        <v>7233</v>
      </c>
      <c r="D4039" s="4" t="s">
        <v>7234</v>
      </c>
      <c r="E4039" s="4" t="s">
        <v>7187</v>
      </c>
      <c r="F4039" s="4" t="s">
        <v>6410</v>
      </c>
      <c r="G4039" s="4" t="s">
        <v>7235</v>
      </c>
      <c r="H4039" s="4"/>
      <c r="I4039" s="24">
        <v>139.80000000000001</v>
      </c>
      <c r="J4039" s="24">
        <v>139.80000000000001</v>
      </c>
      <c r="X4039" s="24">
        <f t="shared" si="150"/>
        <v>139.80000000000001</v>
      </c>
      <c r="Y4039" s="8">
        <f t="shared" si="151"/>
        <v>0</v>
      </c>
      <c r="Z4039" s="4"/>
    </row>
    <row r="4040" spans="1:26" x14ac:dyDescent="0.25">
      <c r="A4040" s="34">
        <v>40</v>
      </c>
      <c r="B4040" s="31">
        <v>40</v>
      </c>
      <c r="C4040" s="4" t="s">
        <v>7253</v>
      </c>
      <c r="D4040" s="4" t="s">
        <v>5439</v>
      </c>
      <c r="E4040" s="4" t="s">
        <v>7187</v>
      </c>
      <c r="F4040" s="4" t="s">
        <v>6410</v>
      </c>
      <c r="G4040" s="4" t="s">
        <v>4860</v>
      </c>
      <c r="H4040" s="4" t="s">
        <v>230</v>
      </c>
      <c r="I4040" s="24">
        <v>104.4</v>
      </c>
      <c r="J4040" s="24">
        <v>91</v>
      </c>
      <c r="K4040" s="24">
        <v>2.1</v>
      </c>
      <c r="M4040" s="24">
        <v>0.2</v>
      </c>
      <c r="O4040" s="24">
        <v>0.4</v>
      </c>
      <c r="P4040" s="24">
        <v>10.199999999999999</v>
      </c>
      <c r="R4040" s="24">
        <v>0.5</v>
      </c>
      <c r="X4040" s="24">
        <f t="shared" si="150"/>
        <v>104.4</v>
      </c>
      <c r="Y4040" s="8">
        <f t="shared" si="151"/>
        <v>0</v>
      </c>
      <c r="Z4040" s="4"/>
    </row>
    <row r="4041" spans="1:26" x14ac:dyDescent="0.25">
      <c r="A4041" s="34">
        <v>54</v>
      </c>
      <c r="B4041" s="31">
        <v>54</v>
      </c>
      <c r="C4041" s="4" t="s">
        <v>1422</v>
      </c>
      <c r="D4041" s="4" t="s">
        <v>7275</v>
      </c>
      <c r="E4041" s="4" t="s">
        <v>7187</v>
      </c>
      <c r="F4041" s="4" t="s">
        <v>6410</v>
      </c>
      <c r="G4041" s="4" t="s">
        <v>7276</v>
      </c>
      <c r="H4041" s="4" t="s">
        <v>230</v>
      </c>
      <c r="I4041" s="24">
        <v>120.2</v>
      </c>
      <c r="J4041" s="24">
        <v>108</v>
      </c>
      <c r="K4041" s="24">
        <v>3.4</v>
      </c>
      <c r="L4041" s="24">
        <v>4.0999999999999996</v>
      </c>
      <c r="N4041" s="24">
        <v>0.9</v>
      </c>
      <c r="O4041" s="24">
        <v>0.9</v>
      </c>
      <c r="Q4041" s="24">
        <v>2.7</v>
      </c>
      <c r="R4041" s="24">
        <v>0.2</v>
      </c>
      <c r="X4041" s="24">
        <f t="shared" si="150"/>
        <v>120.20000000000002</v>
      </c>
      <c r="Y4041" s="8">
        <f t="shared" si="151"/>
        <v>0</v>
      </c>
      <c r="Z4041" s="4"/>
    </row>
    <row r="4042" spans="1:26" ht="30" x14ac:dyDescent="0.25">
      <c r="A4042" s="34">
        <v>29</v>
      </c>
      <c r="B4042" s="31">
        <v>29</v>
      </c>
      <c r="C4042" s="4" t="s">
        <v>7237</v>
      </c>
      <c r="D4042" s="4" t="s">
        <v>7231</v>
      </c>
      <c r="E4042" s="4" t="s">
        <v>7187</v>
      </c>
      <c r="F4042" s="4" t="s">
        <v>6410</v>
      </c>
      <c r="G4042" s="5" t="s">
        <v>7238</v>
      </c>
      <c r="H4042" s="5" t="s">
        <v>7239</v>
      </c>
      <c r="I4042" s="24">
        <v>259.3</v>
      </c>
      <c r="J4042" s="24">
        <v>132.5</v>
      </c>
      <c r="K4042" s="24">
        <v>65.8</v>
      </c>
      <c r="L4042" s="24">
        <v>0.4</v>
      </c>
      <c r="M4042" s="24">
        <v>2.2000000000000002</v>
      </c>
      <c r="O4042" s="24">
        <v>3.2</v>
      </c>
      <c r="P4042" s="24">
        <v>32.9</v>
      </c>
      <c r="Q4042" s="24">
        <v>2.1</v>
      </c>
      <c r="T4042" s="24">
        <v>20.2</v>
      </c>
      <c r="X4042" s="24">
        <f t="shared" si="150"/>
        <v>259.3</v>
      </c>
      <c r="Y4042" s="8">
        <f t="shared" si="151"/>
        <v>0</v>
      </c>
      <c r="Z4042" s="4"/>
    </row>
    <row r="4043" spans="1:26" x14ac:dyDescent="0.25">
      <c r="A4043" s="34">
        <v>67</v>
      </c>
      <c r="B4043" s="31">
        <v>68</v>
      </c>
      <c r="C4043" s="4" t="s">
        <v>7296</v>
      </c>
      <c r="D4043" s="4" t="s">
        <v>7275</v>
      </c>
      <c r="E4043" s="4" t="s">
        <v>7187</v>
      </c>
      <c r="F4043" s="4" t="s">
        <v>6410</v>
      </c>
      <c r="G4043" s="5" t="s">
        <v>5551</v>
      </c>
      <c r="H4043" s="4" t="s">
        <v>7297</v>
      </c>
      <c r="I4043" s="24">
        <v>421</v>
      </c>
      <c r="J4043" s="24">
        <v>319.89999999999998</v>
      </c>
      <c r="K4043" s="24">
        <v>12.9</v>
      </c>
      <c r="M4043" s="24">
        <v>1</v>
      </c>
      <c r="O4043" s="24">
        <v>3.5</v>
      </c>
      <c r="P4043" s="24">
        <v>48</v>
      </c>
      <c r="Q4043" s="24">
        <v>15.8</v>
      </c>
      <c r="R4043" s="24">
        <v>8.6999999999999993</v>
      </c>
      <c r="T4043" s="24">
        <v>10.199999999999999</v>
      </c>
      <c r="U4043" s="24">
        <v>1</v>
      </c>
      <c r="X4043" s="24">
        <f t="shared" si="150"/>
        <v>420.99999999999994</v>
      </c>
      <c r="Y4043" s="8">
        <f t="shared" si="151"/>
        <v>0</v>
      </c>
      <c r="Z4043" s="4"/>
    </row>
    <row r="4044" spans="1:26" x14ac:dyDescent="0.25">
      <c r="A4044" s="34">
        <v>47</v>
      </c>
      <c r="B4044" s="31">
        <v>47</v>
      </c>
      <c r="C4044" s="4" t="s">
        <v>7263</v>
      </c>
      <c r="D4044" s="4" t="s">
        <v>7261</v>
      </c>
      <c r="E4044" s="4" t="s">
        <v>7187</v>
      </c>
      <c r="F4044" s="4" t="s">
        <v>6410</v>
      </c>
      <c r="G4044" s="4" t="s">
        <v>7264</v>
      </c>
      <c r="H4044" s="4" t="s">
        <v>7265</v>
      </c>
      <c r="I4044" s="24">
        <v>133.4</v>
      </c>
      <c r="J4044" s="24">
        <v>90.3</v>
      </c>
      <c r="K4044" s="24">
        <v>38.1</v>
      </c>
      <c r="N4044" s="24">
        <v>1.1000000000000001</v>
      </c>
      <c r="O4044" s="24">
        <v>1.3</v>
      </c>
      <c r="R4044" s="24">
        <v>1.5</v>
      </c>
      <c r="S4044" s="24">
        <v>1.1000000000000001</v>
      </c>
      <c r="X4044" s="24">
        <f t="shared" si="150"/>
        <v>133.4</v>
      </c>
      <c r="Y4044" s="8">
        <f t="shared" si="151"/>
        <v>0</v>
      </c>
      <c r="Z4044" s="4"/>
    </row>
    <row r="4045" spans="1:26" x14ac:dyDescent="0.25">
      <c r="A4045" s="34">
        <v>25</v>
      </c>
      <c r="B4045" s="31">
        <v>25</v>
      </c>
      <c r="C4045" s="4" t="s">
        <v>7229</v>
      </c>
      <c r="D4045" s="4" t="s">
        <v>7208</v>
      </c>
      <c r="E4045" s="4" t="s">
        <v>7187</v>
      </c>
      <c r="F4045" s="4" t="s">
        <v>6410</v>
      </c>
      <c r="G4045" s="4" t="s">
        <v>7230</v>
      </c>
      <c r="H4045" s="4" t="s">
        <v>882</v>
      </c>
      <c r="I4045" s="24">
        <v>404.1</v>
      </c>
      <c r="J4045" s="24">
        <v>350.9</v>
      </c>
      <c r="K4045" s="24">
        <v>8.8000000000000007</v>
      </c>
      <c r="L4045" s="24">
        <v>8.6</v>
      </c>
      <c r="M4045" s="24">
        <v>2.4</v>
      </c>
      <c r="O4045" s="24">
        <v>2.5</v>
      </c>
      <c r="P4045" s="24">
        <v>30.9</v>
      </c>
      <c r="X4045" s="24">
        <f t="shared" si="150"/>
        <v>404.09999999999997</v>
      </c>
      <c r="Y4045" s="8">
        <f t="shared" si="151"/>
        <v>0</v>
      </c>
      <c r="Z4045" s="4"/>
    </row>
    <row r="4046" spans="1:26" x14ac:dyDescent="0.25">
      <c r="A4046" s="34">
        <v>9</v>
      </c>
      <c r="B4046" s="31">
        <v>9</v>
      </c>
      <c r="C4046" s="4" t="s">
        <v>7198</v>
      </c>
      <c r="D4046" s="4" t="s">
        <v>7186</v>
      </c>
      <c r="E4046" s="4" t="s">
        <v>7187</v>
      </c>
      <c r="F4046" s="4" t="s">
        <v>6410</v>
      </c>
      <c r="G4046" s="4" t="s">
        <v>60</v>
      </c>
      <c r="H4046" s="4"/>
      <c r="I4046" s="24">
        <v>236.3</v>
      </c>
      <c r="J4046" s="24">
        <v>236.3</v>
      </c>
      <c r="X4046" s="24">
        <f t="shared" si="150"/>
        <v>236.3</v>
      </c>
      <c r="Y4046" s="8">
        <f t="shared" si="151"/>
        <v>0</v>
      </c>
      <c r="Z4046" s="4"/>
    </row>
    <row r="4047" spans="1:26" x14ac:dyDescent="0.25">
      <c r="A4047" s="34">
        <v>60</v>
      </c>
      <c r="B4047" s="31">
        <v>61</v>
      </c>
      <c r="C4047" s="4" t="s">
        <v>7280</v>
      </c>
      <c r="D4047" s="4" t="s">
        <v>7275</v>
      </c>
      <c r="E4047" s="4" t="s">
        <v>7187</v>
      </c>
      <c r="F4047" s="4" t="s">
        <v>6410</v>
      </c>
      <c r="G4047" s="4" t="s">
        <v>7286</v>
      </c>
      <c r="H4047" s="4" t="s">
        <v>7287</v>
      </c>
      <c r="I4047" s="24">
        <v>147</v>
      </c>
      <c r="J4047" s="24">
        <v>129.19999999999999</v>
      </c>
      <c r="K4047" s="24">
        <v>12.5</v>
      </c>
      <c r="M4047" s="24">
        <v>0.8</v>
      </c>
      <c r="O4047" s="24">
        <v>1.1000000000000001</v>
      </c>
      <c r="P4047" s="24">
        <v>0.4</v>
      </c>
      <c r="R4047" s="24">
        <v>1.9</v>
      </c>
      <c r="S4047" s="24">
        <v>0.9</v>
      </c>
      <c r="U4047" s="24">
        <v>0.2</v>
      </c>
      <c r="X4047" s="24">
        <f t="shared" si="150"/>
        <v>147</v>
      </c>
      <c r="Y4047" s="8">
        <f t="shared" si="151"/>
        <v>0</v>
      </c>
      <c r="Z4047" s="4"/>
    </row>
    <row r="4048" spans="1:26" x14ac:dyDescent="0.25">
      <c r="A4048" s="34">
        <v>76</v>
      </c>
      <c r="B4048" s="31">
        <v>77</v>
      </c>
      <c r="C4048" s="4" t="s">
        <v>7315</v>
      </c>
      <c r="D4048" s="4" t="s">
        <v>7299</v>
      </c>
      <c r="E4048" s="4" t="s">
        <v>7187</v>
      </c>
      <c r="F4048" s="4" t="s">
        <v>6410</v>
      </c>
      <c r="G4048" s="5" t="s">
        <v>7265</v>
      </c>
      <c r="H4048" s="4" t="s">
        <v>1501</v>
      </c>
      <c r="I4048" s="24">
        <v>693.5</v>
      </c>
      <c r="J4048" s="24">
        <v>493</v>
      </c>
      <c r="K4048" s="24">
        <v>56</v>
      </c>
      <c r="L4048" s="24">
        <v>9.3000000000000007</v>
      </c>
      <c r="M4048" s="24">
        <v>3</v>
      </c>
      <c r="O4048" s="24">
        <v>4.7</v>
      </c>
      <c r="P4048" s="24">
        <v>53</v>
      </c>
      <c r="R4048" s="24">
        <v>4.0999999999999996</v>
      </c>
      <c r="T4048" s="24">
        <v>70.400000000000006</v>
      </c>
      <c r="X4048" s="24">
        <f t="shared" si="150"/>
        <v>693.5</v>
      </c>
      <c r="Y4048" s="8">
        <f t="shared" si="151"/>
        <v>0</v>
      </c>
      <c r="Z4048" s="4"/>
    </row>
    <row r="4049" spans="1:26" x14ac:dyDescent="0.25">
      <c r="A4049" s="34">
        <v>42</v>
      </c>
      <c r="B4049" s="31">
        <v>42</v>
      </c>
      <c r="C4049" s="4" t="s">
        <v>1880</v>
      </c>
      <c r="D4049" s="4" t="s">
        <v>5439</v>
      </c>
      <c r="E4049" s="4" t="s">
        <v>7187</v>
      </c>
      <c r="F4049" s="4" t="s">
        <v>6410</v>
      </c>
      <c r="G4049" s="4" t="s">
        <v>7258</v>
      </c>
      <c r="H4049" s="4" t="s">
        <v>1543</v>
      </c>
      <c r="I4049" s="24">
        <v>128.4</v>
      </c>
      <c r="J4049" s="24">
        <v>119.4</v>
      </c>
      <c r="K4049" s="24">
        <v>0.6</v>
      </c>
      <c r="M4049" s="24">
        <v>0.3</v>
      </c>
      <c r="O4049" s="24">
        <v>1.7</v>
      </c>
      <c r="Q4049" s="24">
        <v>3.9</v>
      </c>
      <c r="R4049" s="24">
        <v>2.5</v>
      </c>
      <c r="X4049" s="24">
        <f t="shared" si="150"/>
        <v>128.4</v>
      </c>
      <c r="Y4049" s="8">
        <f t="shared" si="151"/>
        <v>0</v>
      </c>
      <c r="Z4049" s="4"/>
    </row>
    <row r="4050" spans="1:26" x14ac:dyDescent="0.25">
      <c r="A4050" s="34">
        <v>35</v>
      </c>
      <c r="B4050" s="31">
        <v>35</v>
      </c>
      <c r="C4050" s="4" t="s">
        <v>7249</v>
      </c>
      <c r="D4050" s="4" t="s">
        <v>5439</v>
      </c>
      <c r="E4050" s="4" t="s">
        <v>7187</v>
      </c>
      <c r="F4050" s="4" t="s">
        <v>6410</v>
      </c>
      <c r="G4050" s="4" t="s">
        <v>7250</v>
      </c>
      <c r="H4050" s="4" t="s">
        <v>1352</v>
      </c>
      <c r="I4050" s="24">
        <v>101.6</v>
      </c>
      <c r="J4050" s="24">
        <v>85.2</v>
      </c>
      <c r="L4050" s="24">
        <v>2.9</v>
      </c>
      <c r="N4050" s="24">
        <v>1.8</v>
      </c>
      <c r="O4050" s="24">
        <v>0.9</v>
      </c>
      <c r="T4050" s="24">
        <v>10.8</v>
      </c>
      <c r="X4050" s="24">
        <f t="shared" si="150"/>
        <v>101.60000000000001</v>
      </c>
      <c r="Y4050" s="8">
        <f t="shared" si="151"/>
        <v>0</v>
      </c>
      <c r="Z4050" s="4"/>
    </row>
    <row r="4051" spans="1:26" x14ac:dyDescent="0.25">
      <c r="A4051" s="34">
        <v>17</v>
      </c>
      <c r="B4051" s="31">
        <v>17</v>
      </c>
      <c r="C4051" s="4" t="s">
        <v>7212</v>
      </c>
      <c r="D4051" s="4" t="s">
        <v>7208</v>
      </c>
      <c r="E4051" s="4" t="s">
        <v>7187</v>
      </c>
      <c r="F4051" s="4" t="s">
        <v>6410</v>
      </c>
      <c r="G4051" s="4" t="s">
        <v>7214</v>
      </c>
      <c r="H4051" s="4" t="s">
        <v>19</v>
      </c>
      <c r="I4051" s="24">
        <v>234.4</v>
      </c>
      <c r="J4051" s="24">
        <v>210</v>
      </c>
      <c r="K4051" s="24">
        <v>5</v>
      </c>
      <c r="L4051" s="24">
        <v>2.7</v>
      </c>
      <c r="P4051" s="24">
        <v>4.8</v>
      </c>
      <c r="Q4051" s="24">
        <v>9</v>
      </c>
      <c r="R4051" s="24">
        <v>2.4</v>
      </c>
      <c r="S4051" s="24">
        <v>0.5</v>
      </c>
      <c r="X4051" s="24">
        <f t="shared" si="150"/>
        <v>234.4</v>
      </c>
      <c r="Y4051" s="8">
        <f t="shared" si="151"/>
        <v>0</v>
      </c>
      <c r="Z4051" s="4"/>
    </row>
    <row r="4052" spans="1:26" x14ac:dyDescent="0.25">
      <c r="A4052" s="34">
        <v>18</v>
      </c>
      <c r="B4052" s="31">
        <v>18</v>
      </c>
      <c r="C4052" s="4" t="s">
        <v>7215</v>
      </c>
      <c r="D4052" s="4" t="s">
        <v>7208</v>
      </c>
      <c r="E4052" s="4" t="s">
        <v>7187</v>
      </c>
      <c r="F4052" s="4" t="s">
        <v>6410</v>
      </c>
      <c r="G4052" s="4" t="s">
        <v>7216</v>
      </c>
      <c r="H4052" s="4" t="s">
        <v>2710</v>
      </c>
      <c r="I4052" s="24">
        <v>194.8</v>
      </c>
      <c r="J4052" s="24">
        <v>147.5</v>
      </c>
      <c r="K4052" s="24">
        <v>8.5</v>
      </c>
      <c r="L4052" s="24">
        <v>10.9</v>
      </c>
      <c r="M4052" s="24">
        <v>0.5</v>
      </c>
      <c r="N4052" s="24">
        <v>0.2</v>
      </c>
      <c r="O4052" s="24">
        <v>2.2999999999999998</v>
      </c>
      <c r="Q4052" s="24">
        <v>1.5</v>
      </c>
      <c r="R4052" s="24">
        <v>2.5</v>
      </c>
      <c r="T4052" s="24">
        <v>19.899999999999999</v>
      </c>
      <c r="U4052" s="24">
        <v>1</v>
      </c>
      <c r="X4052" s="24">
        <f t="shared" si="150"/>
        <v>194.8</v>
      </c>
      <c r="Y4052" s="8">
        <f t="shared" si="151"/>
        <v>0</v>
      </c>
      <c r="Z4052" s="4"/>
    </row>
    <row r="4053" spans="1:26" x14ac:dyDescent="0.25">
      <c r="A4053" s="34">
        <v>62</v>
      </c>
      <c r="B4053" s="31">
        <v>63</v>
      </c>
      <c r="C4053" s="4" t="s">
        <v>7289</v>
      </c>
      <c r="D4053" s="4" t="s">
        <v>7275</v>
      </c>
      <c r="E4053" s="4" t="s">
        <v>7187</v>
      </c>
      <c r="F4053" s="4" t="s">
        <v>6410</v>
      </c>
      <c r="G4053" s="4" t="s">
        <v>7290</v>
      </c>
      <c r="H4053" s="4"/>
      <c r="I4053" s="24">
        <v>192.1</v>
      </c>
      <c r="J4053" s="24">
        <v>173.3</v>
      </c>
      <c r="L4053" s="24">
        <v>9.9</v>
      </c>
      <c r="Q4053" s="24">
        <v>8</v>
      </c>
      <c r="R4053" s="24">
        <v>0.3</v>
      </c>
      <c r="S4053" s="24">
        <v>0.6</v>
      </c>
      <c r="X4053" s="24">
        <f t="shared" si="150"/>
        <v>192.10000000000002</v>
      </c>
      <c r="Y4053" s="8">
        <f t="shared" si="151"/>
        <v>0</v>
      </c>
      <c r="Z4053" s="4"/>
    </row>
    <row r="4054" spans="1:26" x14ac:dyDescent="0.25">
      <c r="A4054" s="34">
        <v>68</v>
      </c>
      <c r="B4054" s="31">
        <v>69</v>
      </c>
      <c r="C4054" s="4" t="s">
        <v>7298</v>
      </c>
      <c r="D4054" s="4" t="s">
        <v>7299</v>
      </c>
      <c r="E4054" s="4" t="s">
        <v>7187</v>
      </c>
      <c r="F4054" s="4" t="s">
        <v>6410</v>
      </c>
      <c r="G4054" s="5" t="s">
        <v>7300</v>
      </c>
      <c r="H4054" s="4" t="s">
        <v>7265</v>
      </c>
      <c r="I4054" s="24">
        <v>701.7</v>
      </c>
      <c r="J4054" s="24">
        <v>408</v>
      </c>
      <c r="K4054" s="24">
        <v>17.5</v>
      </c>
      <c r="L4054" s="24">
        <v>5.9</v>
      </c>
      <c r="M4054" s="24">
        <v>3.8</v>
      </c>
      <c r="O4054" s="24">
        <v>2.8</v>
      </c>
      <c r="P4054" s="24">
        <v>61.3</v>
      </c>
      <c r="S4054" s="24">
        <v>0.4</v>
      </c>
      <c r="T4054" s="24">
        <v>202</v>
      </c>
      <c r="X4054" s="24">
        <f t="shared" si="150"/>
        <v>701.7</v>
      </c>
      <c r="Y4054" s="8">
        <f t="shared" si="151"/>
        <v>0</v>
      </c>
      <c r="Z4054" s="4"/>
    </row>
    <row r="4055" spans="1:26" x14ac:dyDescent="0.25">
      <c r="A4055" s="34">
        <v>1</v>
      </c>
      <c r="B4055" s="31">
        <v>1</v>
      </c>
      <c r="C4055" s="4" t="s">
        <v>7185</v>
      </c>
      <c r="D4055" s="4" t="s">
        <v>7186</v>
      </c>
      <c r="E4055" s="4" t="s">
        <v>7187</v>
      </c>
      <c r="F4055" s="4" t="s">
        <v>6410</v>
      </c>
      <c r="G4055" s="4" t="s">
        <v>45</v>
      </c>
      <c r="H4055" s="4"/>
      <c r="I4055" s="24">
        <v>181.6</v>
      </c>
      <c r="J4055" s="24">
        <v>149.69999999999999</v>
      </c>
      <c r="K4055" s="24">
        <v>20.6</v>
      </c>
      <c r="M4055" s="24">
        <v>0.4</v>
      </c>
      <c r="N4055" s="24">
        <v>0.5</v>
      </c>
      <c r="O4055" s="24">
        <v>3.4</v>
      </c>
      <c r="P4055" s="24">
        <v>1.5</v>
      </c>
      <c r="Q4055" s="24">
        <v>1.1000000000000001</v>
      </c>
      <c r="R4055" s="24">
        <v>1.8</v>
      </c>
      <c r="S4055" s="24">
        <v>0.8</v>
      </c>
      <c r="U4055" s="24">
        <v>1.8</v>
      </c>
      <c r="X4055" s="24">
        <f t="shared" si="150"/>
        <v>181.60000000000002</v>
      </c>
      <c r="Y4055" s="8">
        <f t="shared" si="151"/>
        <v>0</v>
      </c>
      <c r="Z4055" s="4"/>
    </row>
    <row r="4056" spans="1:26" x14ac:dyDescent="0.25">
      <c r="A4056" s="34">
        <v>3</v>
      </c>
      <c r="B4056" s="31">
        <v>3</v>
      </c>
      <c r="C4056" s="4" t="s">
        <v>7190</v>
      </c>
      <c r="D4056" s="4" t="s">
        <v>7186</v>
      </c>
      <c r="E4056" s="4" t="s">
        <v>7187</v>
      </c>
      <c r="F4056" s="4" t="s">
        <v>6410</v>
      </c>
      <c r="G4056" s="4" t="s">
        <v>45</v>
      </c>
      <c r="H4056" s="4"/>
      <c r="I4056" s="24">
        <v>260.39999999999998</v>
      </c>
      <c r="J4056" s="24">
        <v>142.19999999999999</v>
      </c>
      <c r="K4056" s="24">
        <v>26.7</v>
      </c>
      <c r="L4056" s="24">
        <v>13.3</v>
      </c>
      <c r="N4056" s="24">
        <v>1.4</v>
      </c>
      <c r="O4056" s="24">
        <v>1.4</v>
      </c>
      <c r="P4056" s="24">
        <v>2</v>
      </c>
      <c r="R4056" s="24">
        <v>2.2000000000000002</v>
      </c>
      <c r="S4056" s="24">
        <v>0.9</v>
      </c>
      <c r="T4056" s="24">
        <v>70.3</v>
      </c>
      <c r="X4056" s="24">
        <f t="shared" si="150"/>
        <v>260.39999999999998</v>
      </c>
      <c r="Y4056" s="8">
        <f t="shared" si="151"/>
        <v>0</v>
      </c>
      <c r="Z4056" s="4"/>
    </row>
    <row r="4057" spans="1:26" x14ac:dyDescent="0.25">
      <c r="A4057" s="34">
        <v>5</v>
      </c>
      <c r="B4057" s="31">
        <v>5</v>
      </c>
      <c r="C4057" s="4" t="s">
        <v>7193</v>
      </c>
      <c r="D4057" s="4" t="s">
        <v>7186</v>
      </c>
      <c r="E4057" s="4" t="s">
        <v>7187</v>
      </c>
      <c r="F4057" s="4" t="s">
        <v>6410</v>
      </c>
      <c r="G4057" s="4" t="s">
        <v>45</v>
      </c>
      <c r="H4057" s="4"/>
      <c r="I4057" s="24">
        <v>225.1</v>
      </c>
      <c r="J4057" s="24">
        <v>183.3</v>
      </c>
      <c r="K4057" s="24">
        <v>7.2</v>
      </c>
      <c r="N4057" s="24">
        <v>2.2999999999999998</v>
      </c>
      <c r="O4057" s="24">
        <v>4.5999999999999996</v>
      </c>
      <c r="P4057" s="24">
        <v>7.5</v>
      </c>
      <c r="Q4057" s="24">
        <v>0.3</v>
      </c>
      <c r="R4057" s="24">
        <v>1.8</v>
      </c>
      <c r="S4057" s="24">
        <v>1.3</v>
      </c>
      <c r="T4057" s="24">
        <v>14.9</v>
      </c>
      <c r="U4057" s="24">
        <v>1.9</v>
      </c>
      <c r="X4057" s="24">
        <f t="shared" si="150"/>
        <v>225.10000000000005</v>
      </c>
      <c r="Y4057" s="8">
        <f t="shared" si="151"/>
        <v>0</v>
      </c>
      <c r="Z4057" s="4"/>
    </row>
    <row r="4058" spans="1:26" x14ac:dyDescent="0.25">
      <c r="A4058" s="34">
        <v>6</v>
      </c>
      <c r="B4058" s="31">
        <v>6</v>
      </c>
      <c r="C4058" s="4" t="s">
        <v>7194</v>
      </c>
      <c r="D4058" s="4" t="s">
        <v>7186</v>
      </c>
      <c r="E4058" s="4" t="s">
        <v>7187</v>
      </c>
      <c r="F4058" s="4" t="s">
        <v>6410</v>
      </c>
      <c r="G4058" s="4" t="s">
        <v>45</v>
      </c>
      <c r="H4058" s="4"/>
      <c r="I4058" s="24">
        <v>180</v>
      </c>
      <c r="J4058" s="24">
        <v>133.9</v>
      </c>
      <c r="K4058" s="24">
        <v>16</v>
      </c>
      <c r="L4058" s="24">
        <v>0.4</v>
      </c>
      <c r="M4058" s="24">
        <v>6</v>
      </c>
      <c r="O4058" s="24">
        <v>5.4</v>
      </c>
      <c r="P4058" s="24">
        <v>16</v>
      </c>
      <c r="Q4058" s="24">
        <v>1.5</v>
      </c>
      <c r="R4058" s="24">
        <v>0.8</v>
      </c>
      <c r="X4058" s="24">
        <f t="shared" si="150"/>
        <v>180.00000000000003</v>
      </c>
      <c r="Y4058" s="8">
        <f t="shared" si="151"/>
        <v>0</v>
      </c>
      <c r="Z4058" s="4"/>
    </row>
    <row r="4059" spans="1:26" x14ac:dyDescent="0.25">
      <c r="A4059" s="34">
        <v>7</v>
      </c>
      <c r="B4059" s="31">
        <v>7</v>
      </c>
      <c r="C4059" s="4" t="s">
        <v>7195</v>
      </c>
      <c r="D4059" s="4" t="s">
        <v>7186</v>
      </c>
      <c r="E4059" s="4" t="s">
        <v>7187</v>
      </c>
      <c r="F4059" s="4" t="s">
        <v>6410</v>
      </c>
      <c r="G4059" s="4" t="s">
        <v>45</v>
      </c>
      <c r="H4059" s="4"/>
      <c r="I4059" s="24">
        <v>168.5</v>
      </c>
      <c r="J4059" s="24">
        <v>162.1</v>
      </c>
      <c r="K4059" s="24">
        <v>0.9</v>
      </c>
      <c r="M4059" s="24">
        <v>0.5</v>
      </c>
      <c r="O4059" s="24">
        <v>1</v>
      </c>
      <c r="R4059" s="24">
        <v>4</v>
      </c>
      <c r="X4059" s="24">
        <f t="shared" si="150"/>
        <v>168.5</v>
      </c>
      <c r="Y4059" s="8">
        <f t="shared" si="151"/>
        <v>0</v>
      </c>
      <c r="Z4059" s="4"/>
    </row>
    <row r="4060" spans="1:26" x14ac:dyDescent="0.25">
      <c r="A4060" s="34">
        <v>34</v>
      </c>
      <c r="B4060" s="31">
        <v>34</v>
      </c>
      <c r="C4060" s="4" t="s">
        <v>7018</v>
      </c>
      <c r="D4060" s="4" t="s">
        <v>7231</v>
      </c>
      <c r="E4060" s="4" t="s">
        <v>7187</v>
      </c>
      <c r="F4060" s="4" t="s">
        <v>6410</v>
      </c>
      <c r="G4060" s="4" t="s">
        <v>45</v>
      </c>
      <c r="H4060" s="4"/>
      <c r="I4060" s="24">
        <v>121.2</v>
      </c>
      <c r="J4060" s="24">
        <v>102</v>
      </c>
      <c r="K4060" s="24">
        <v>0.7</v>
      </c>
      <c r="L4060" s="24">
        <v>1.3</v>
      </c>
      <c r="M4060" s="24">
        <v>0.2</v>
      </c>
      <c r="O4060" s="24">
        <v>2.1</v>
      </c>
      <c r="P4060" s="24">
        <v>0.8</v>
      </c>
      <c r="Q4060" s="24">
        <v>13.3</v>
      </c>
      <c r="R4060" s="24">
        <v>0.8</v>
      </c>
      <c r="X4060" s="24">
        <f t="shared" si="150"/>
        <v>121.19999999999999</v>
      </c>
      <c r="Y4060" s="8">
        <f t="shared" si="151"/>
        <v>0</v>
      </c>
      <c r="Z4060" s="4"/>
    </row>
    <row r="4061" spans="1:26" x14ac:dyDescent="0.25">
      <c r="A4061" s="34">
        <v>38</v>
      </c>
      <c r="B4061" s="31">
        <v>38</v>
      </c>
      <c r="C4061" s="4" t="s">
        <v>7254</v>
      </c>
      <c r="D4061" s="4" t="s">
        <v>5439</v>
      </c>
      <c r="E4061" s="4" t="s">
        <v>7187</v>
      </c>
      <c r="F4061" s="4" t="s">
        <v>6410</v>
      </c>
      <c r="G4061" s="4" t="s">
        <v>45</v>
      </c>
      <c r="H4061" s="4"/>
      <c r="I4061" s="24">
        <v>221.2</v>
      </c>
      <c r="J4061" s="24">
        <v>171.9</v>
      </c>
      <c r="M4061" s="24">
        <v>1.3</v>
      </c>
      <c r="O4061" s="24">
        <v>2.6</v>
      </c>
      <c r="P4061" s="24">
        <v>7.5</v>
      </c>
      <c r="R4061" s="24">
        <v>0.4</v>
      </c>
      <c r="T4061" s="24">
        <v>37.5</v>
      </c>
      <c r="X4061" s="24">
        <f t="shared" si="150"/>
        <v>221.20000000000002</v>
      </c>
      <c r="Y4061" s="8">
        <f t="shared" si="151"/>
        <v>0</v>
      </c>
      <c r="Z4061" s="4"/>
    </row>
    <row r="4062" spans="1:26" ht="30" x14ac:dyDescent="0.25">
      <c r="A4062" s="34">
        <v>41</v>
      </c>
      <c r="B4062" s="31">
        <v>41</v>
      </c>
      <c r="C4062" s="5" t="s">
        <v>7257</v>
      </c>
      <c r="D4062" s="4" t="s">
        <v>5439</v>
      </c>
      <c r="E4062" s="4" t="s">
        <v>7187</v>
      </c>
      <c r="F4062" s="4" t="s">
        <v>6410</v>
      </c>
      <c r="G4062" s="4" t="s">
        <v>45</v>
      </c>
      <c r="H4062" s="4"/>
      <c r="I4062" s="24">
        <v>462.9</v>
      </c>
      <c r="J4062" s="24">
        <v>378</v>
      </c>
      <c r="K4062" s="24">
        <v>21</v>
      </c>
      <c r="L4062" s="24">
        <v>1.2</v>
      </c>
      <c r="M4062" s="24">
        <v>2.9</v>
      </c>
      <c r="O4062" s="24">
        <v>4.7</v>
      </c>
      <c r="P4062" s="24">
        <v>1.9</v>
      </c>
      <c r="T4062" s="24">
        <v>53.2</v>
      </c>
      <c r="X4062" s="24">
        <f t="shared" si="150"/>
        <v>462.89999999999992</v>
      </c>
      <c r="Y4062" s="8">
        <f t="shared" si="151"/>
        <v>0</v>
      </c>
      <c r="Z4062" s="4"/>
    </row>
    <row r="4063" spans="1:26" x14ac:dyDescent="0.25">
      <c r="A4063" s="34">
        <v>43</v>
      </c>
      <c r="B4063" s="31">
        <v>43</v>
      </c>
      <c r="C4063" s="4" t="s">
        <v>7259</v>
      </c>
      <c r="D4063" s="4" t="s">
        <v>5439</v>
      </c>
      <c r="E4063" s="4" t="s">
        <v>7187</v>
      </c>
      <c r="F4063" s="4" t="s">
        <v>6410</v>
      </c>
      <c r="G4063" s="4" t="s">
        <v>45</v>
      </c>
      <c r="H4063" s="4"/>
      <c r="I4063" s="24">
        <v>91</v>
      </c>
      <c r="J4063" s="24">
        <v>71.2</v>
      </c>
      <c r="K4063" s="24">
        <v>9.5</v>
      </c>
      <c r="L4063" s="24">
        <v>1.1000000000000001</v>
      </c>
      <c r="O4063" s="24">
        <v>1.4</v>
      </c>
      <c r="P4063" s="24">
        <v>2.8</v>
      </c>
      <c r="Q4063" s="24">
        <v>0.6</v>
      </c>
      <c r="R4063" s="24">
        <v>0.1</v>
      </c>
      <c r="U4063" s="24">
        <v>4.3</v>
      </c>
      <c r="X4063" s="24">
        <f t="shared" si="150"/>
        <v>90.999999999999986</v>
      </c>
      <c r="Y4063" s="8">
        <f t="shared" si="151"/>
        <v>0</v>
      </c>
      <c r="Z4063" s="4"/>
    </row>
    <row r="4064" spans="1:26" x14ac:dyDescent="0.25">
      <c r="A4064" s="34">
        <v>44</v>
      </c>
      <c r="B4064" s="31">
        <v>44</v>
      </c>
      <c r="C4064" s="4" t="s">
        <v>7260</v>
      </c>
      <c r="D4064" s="4" t="s">
        <v>7231</v>
      </c>
      <c r="E4064" s="4" t="s">
        <v>7187</v>
      </c>
      <c r="F4064" s="4" t="s">
        <v>6410</v>
      </c>
      <c r="G4064" s="4" t="s">
        <v>45</v>
      </c>
      <c r="H4064" s="4"/>
      <c r="I4064" s="24">
        <v>220.8</v>
      </c>
      <c r="J4064" s="24">
        <v>146.5</v>
      </c>
      <c r="K4064" s="24">
        <v>23.6</v>
      </c>
      <c r="L4064" s="24">
        <v>3.3</v>
      </c>
      <c r="M4064" s="24">
        <v>0.5</v>
      </c>
      <c r="O4064" s="24">
        <v>2.1</v>
      </c>
      <c r="P4064" s="24">
        <v>40</v>
      </c>
      <c r="Q4064" s="24">
        <v>0.2</v>
      </c>
      <c r="T4064" s="24">
        <v>4.5999999999999996</v>
      </c>
      <c r="X4064" s="24">
        <f t="shared" si="150"/>
        <v>220.79999999999998</v>
      </c>
      <c r="Y4064" s="8">
        <f t="shared" si="151"/>
        <v>0</v>
      </c>
      <c r="Z4064" s="4"/>
    </row>
    <row r="4065" spans="1:26" x14ac:dyDescent="0.25">
      <c r="A4065" s="34">
        <v>53</v>
      </c>
      <c r="B4065" s="31">
        <v>53</v>
      </c>
      <c r="C4065" s="4" t="s">
        <v>1422</v>
      </c>
      <c r="D4065" s="4" t="s">
        <v>7275</v>
      </c>
      <c r="E4065" s="4" t="s">
        <v>7187</v>
      </c>
      <c r="F4065" s="4" t="s">
        <v>6410</v>
      </c>
      <c r="G4065" s="4" t="s">
        <v>45</v>
      </c>
      <c r="H4065" s="4"/>
      <c r="I4065" s="24">
        <v>239.6</v>
      </c>
      <c r="J4065" s="24">
        <v>199.7</v>
      </c>
      <c r="K4065" s="24">
        <v>21.4</v>
      </c>
      <c r="N4065" s="24">
        <v>0.8</v>
      </c>
      <c r="O4065" s="24">
        <v>1.6</v>
      </c>
      <c r="R4065" s="24">
        <v>0.5</v>
      </c>
      <c r="S4065" s="24">
        <v>0.5</v>
      </c>
      <c r="T4065" s="24">
        <v>14.5</v>
      </c>
      <c r="U4065" s="24">
        <v>0.6</v>
      </c>
      <c r="X4065" s="24">
        <f t="shared" si="150"/>
        <v>239.6</v>
      </c>
      <c r="Y4065" s="8">
        <f t="shared" si="151"/>
        <v>0</v>
      </c>
      <c r="Z4065" s="4"/>
    </row>
    <row r="4066" spans="1:26" x14ac:dyDescent="0.25">
      <c r="A4066" s="34">
        <v>61</v>
      </c>
      <c r="B4066" s="31">
        <v>62</v>
      </c>
      <c r="C4066" s="4" t="s">
        <v>7288</v>
      </c>
      <c r="D4066" s="4" t="s">
        <v>7275</v>
      </c>
      <c r="E4066" s="4" t="s">
        <v>7187</v>
      </c>
      <c r="F4066" s="4" t="s">
        <v>6410</v>
      </c>
      <c r="G4066" s="4" t="s">
        <v>45</v>
      </c>
      <c r="H4066" s="4"/>
      <c r="I4066" s="24">
        <v>396</v>
      </c>
      <c r="J4066" s="24">
        <v>219.5</v>
      </c>
      <c r="K4066" s="24">
        <v>70.3</v>
      </c>
      <c r="L4066" s="24">
        <v>18.100000000000001</v>
      </c>
      <c r="M4066" s="24">
        <v>2</v>
      </c>
      <c r="O4066" s="24">
        <v>3.2</v>
      </c>
      <c r="P4066" s="24">
        <v>72.3</v>
      </c>
      <c r="T4066" s="24">
        <v>10.6</v>
      </c>
      <c r="X4066" s="24">
        <f t="shared" si="150"/>
        <v>396.00000000000006</v>
      </c>
      <c r="Y4066" s="8">
        <f t="shared" si="151"/>
        <v>0</v>
      </c>
      <c r="Z4066" s="4"/>
    </row>
    <row r="4067" spans="1:26" x14ac:dyDescent="0.25">
      <c r="A4067" s="34">
        <v>65</v>
      </c>
      <c r="B4067" s="31">
        <v>66</v>
      </c>
      <c r="C4067" s="4" t="s">
        <v>7294</v>
      </c>
      <c r="D4067" s="4" t="s">
        <v>7275</v>
      </c>
      <c r="E4067" s="4" t="s">
        <v>7187</v>
      </c>
      <c r="F4067" s="4" t="s">
        <v>6410</v>
      </c>
      <c r="G4067" s="4" t="s">
        <v>45</v>
      </c>
      <c r="H4067" s="4"/>
      <c r="I4067" s="24">
        <v>180</v>
      </c>
      <c r="J4067" s="24">
        <v>164.2</v>
      </c>
      <c r="K4067" s="24">
        <v>3.8</v>
      </c>
      <c r="O4067" s="24">
        <v>6</v>
      </c>
      <c r="P4067" s="24">
        <v>1.8</v>
      </c>
      <c r="R4067" s="24">
        <v>1.5</v>
      </c>
      <c r="T4067" s="24">
        <v>1.8</v>
      </c>
      <c r="U4067" s="24">
        <v>0.9</v>
      </c>
      <c r="X4067" s="24">
        <f t="shared" si="150"/>
        <v>180.00000000000003</v>
      </c>
      <c r="Y4067" s="8">
        <f t="shared" si="151"/>
        <v>0</v>
      </c>
      <c r="Z4067" s="4"/>
    </row>
    <row r="4068" spans="1:26" x14ac:dyDescent="0.25">
      <c r="A4068" s="34">
        <v>55</v>
      </c>
      <c r="B4068" s="31">
        <v>55</v>
      </c>
      <c r="C4068" s="4" t="s">
        <v>7277</v>
      </c>
      <c r="D4068" s="4" t="s">
        <v>7275</v>
      </c>
      <c r="E4068" s="4" t="s">
        <v>7187</v>
      </c>
      <c r="F4068" s="4" t="s">
        <v>6410</v>
      </c>
      <c r="G4068" s="4" t="s">
        <v>7278</v>
      </c>
      <c r="H4068" s="4"/>
      <c r="I4068" s="24">
        <v>180</v>
      </c>
      <c r="J4068" s="24">
        <v>155</v>
      </c>
      <c r="K4068" s="24">
        <v>4</v>
      </c>
      <c r="O4068" s="24">
        <v>2</v>
      </c>
      <c r="P4068" s="24">
        <v>19</v>
      </c>
      <c r="X4068" s="24">
        <f t="shared" si="150"/>
        <v>180</v>
      </c>
      <c r="Y4068" s="8">
        <f t="shared" si="151"/>
        <v>0</v>
      </c>
      <c r="Z4068" s="4"/>
    </row>
    <row r="4069" spans="1:26" x14ac:dyDescent="0.25">
      <c r="A4069" s="34">
        <v>73</v>
      </c>
      <c r="B4069" s="31">
        <v>74</v>
      </c>
      <c r="C4069" s="4" t="s">
        <v>7309</v>
      </c>
      <c r="D4069" s="4" t="s">
        <v>7299</v>
      </c>
      <c r="E4069" s="4" t="s">
        <v>7187</v>
      </c>
      <c r="F4069" s="4" t="s">
        <v>6410</v>
      </c>
      <c r="G4069" s="5" t="s">
        <v>7310</v>
      </c>
      <c r="H4069" s="4" t="s">
        <v>1047</v>
      </c>
      <c r="I4069" s="24">
        <v>100.9</v>
      </c>
      <c r="J4069" s="24">
        <v>83</v>
      </c>
      <c r="K4069" s="24">
        <v>10.3</v>
      </c>
      <c r="O4069" s="24">
        <v>4.0999999999999996</v>
      </c>
      <c r="P4069" s="24">
        <v>0.3</v>
      </c>
      <c r="Q4069" s="24">
        <v>1.5</v>
      </c>
      <c r="R4069" s="24">
        <v>0.2</v>
      </c>
      <c r="T4069" s="24">
        <v>1.5</v>
      </c>
      <c r="X4069" s="24">
        <f t="shared" si="150"/>
        <v>100.89999999999999</v>
      </c>
      <c r="Y4069" s="8">
        <f t="shared" si="151"/>
        <v>0</v>
      </c>
      <c r="Z4069" s="4"/>
    </row>
    <row r="4070" spans="1:26" x14ac:dyDescent="0.25">
      <c r="A4070" s="34">
        <v>46</v>
      </c>
      <c r="B4070" s="31">
        <v>46</v>
      </c>
      <c r="C4070" s="4" t="s">
        <v>2751</v>
      </c>
      <c r="D4070" s="4" t="s">
        <v>7261</v>
      </c>
      <c r="E4070" s="4" t="s">
        <v>7187</v>
      </c>
      <c r="F4070" s="4" t="s">
        <v>6410</v>
      </c>
      <c r="G4070" s="4" t="s">
        <v>959</v>
      </c>
      <c r="H4070" s="4" t="s">
        <v>4226</v>
      </c>
      <c r="X4070" s="24">
        <f t="shared" si="150"/>
        <v>0</v>
      </c>
      <c r="Y4070" s="8">
        <f t="shared" si="151"/>
        <v>0</v>
      </c>
      <c r="Z4070" s="4"/>
    </row>
    <row r="4071" spans="1:26" x14ac:dyDescent="0.25">
      <c r="A4071" s="34">
        <v>56</v>
      </c>
      <c r="B4071" s="31">
        <v>56</v>
      </c>
      <c r="C4071" s="4" t="s">
        <v>228</v>
      </c>
      <c r="D4071" s="4" t="s">
        <v>7275</v>
      </c>
      <c r="E4071" s="4" t="s">
        <v>7187</v>
      </c>
      <c r="F4071" s="4" t="s">
        <v>6410</v>
      </c>
      <c r="G4071" s="4" t="s">
        <v>7279</v>
      </c>
      <c r="H4071" s="4" t="s">
        <v>19</v>
      </c>
      <c r="I4071" s="24">
        <v>189.5</v>
      </c>
      <c r="J4071" s="24">
        <v>175.2</v>
      </c>
      <c r="K4071" s="24">
        <v>7.8</v>
      </c>
      <c r="O4071" s="24">
        <v>1.9</v>
      </c>
      <c r="Q4071" s="24">
        <v>2.2000000000000002</v>
      </c>
      <c r="R4071" s="24">
        <v>2.4</v>
      </c>
      <c r="X4071" s="24">
        <f t="shared" si="150"/>
        <v>189.5</v>
      </c>
      <c r="Y4071" s="8">
        <f t="shared" si="151"/>
        <v>0</v>
      </c>
      <c r="Z4071" s="4"/>
    </row>
    <row r="4072" spans="1:26" x14ac:dyDescent="0.25">
      <c r="A4072" s="34">
        <v>50</v>
      </c>
      <c r="B4072" s="31">
        <v>50</v>
      </c>
      <c r="C4072" s="4" t="s">
        <v>7270</v>
      </c>
      <c r="D4072" s="4" t="s">
        <v>7261</v>
      </c>
      <c r="E4072" s="4" t="s">
        <v>7187</v>
      </c>
      <c r="F4072" s="4" t="s">
        <v>6410</v>
      </c>
      <c r="G4072" s="4" t="s">
        <v>7271</v>
      </c>
      <c r="H4072" s="4" t="s">
        <v>277</v>
      </c>
      <c r="I4072" s="24">
        <v>145.19999999999999</v>
      </c>
      <c r="J4072" s="24">
        <v>126.9</v>
      </c>
      <c r="K4072" s="24">
        <v>7.6</v>
      </c>
      <c r="L4072" s="24">
        <v>4.8</v>
      </c>
      <c r="M4072" s="24">
        <v>0.5</v>
      </c>
      <c r="O4072" s="24">
        <v>0.7</v>
      </c>
      <c r="R4072" s="24">
        <v>0.3</v>
      </c>
      <c r="T4072" s="24">
        <v>4.4000000000000004</v>
      </c>
      <c r="X4072" s="24">
        <f t="shared" si="150"/>
        <v>145.20000000000002</v>
      </c>
      <c r="Y4072" s="8">
        <f t="shared" si="151"/>
        <v>0</v>
      </c>
      <c r="Z4072" s="4"/>
    </row>
    <row r="4073" spans="1:26" x14ac:dyDescent="0.25">
      <c r="A4073" s="34">
        <v>23</v>
      </c>
      <c r="B4073" s="31">
        <v>23</v>
      </c>
      <c r="C4073" s="4" t="s">
        <v>7226</v>
      </c>
      <c r="D4073" s="4" t="s">
        <v>7208</v>
      </c>
      <c r="E4073" s="4" t="s">
        <v>7187</v>
      </c>
      <c r="F4073" s="4" t="s">
        <v>6410</v>
      </c>
      <c r="G4073" s="4" t="s">
        <v>7227</v>
      </c>
      <c r="H4073" s="4" t="s">
        <v>1318</v>
      </c>
      <c r="I4073" s="24">
        <v>176.7</v>
      </c>
      <c r="J4073" s="24">
        <v>158.80000000000001</v>
      </c>
      <c r="K4073" s="24">
        <v>10.9</v>
      </c>
      <c r="L4073" s="24">
        <v>3</v>
      </c>
      <c r="M4073" s="24">
        <v>0.5</v>
      </c>
      <c r="N4073" s="24">
        <v>0.5</v>
      </c>
      <c r="O4073" s="24">
        <v>1.6</v>
      </c>
      <c r="R4073" s="24">
        <v>1</v>
      </c>
      <c r="U4073" s="24">
        <v>0.4</v>
      </c>
      <c r="X4073" s="24">
        <f t="shared" si="150"/>
        <v>176.70000000000002</v>
      </c>
      <c r="Y4073" s="8">
        <f t="shared" si="151"/>
        <v>0</v>
      </c>
      <c r="Z4073" s="11"/>
    </row>
    <row r="4074" spans="1:26" x14ac:dyDescent="0.25">
      <c r="A4074" s="34">
        <v>28</v>
      </c>
      <c r="B4074" s="31">
        <v>28</v>
      </c>
      <c r="C4074" s="4" t="s">
        <v>7236</v>
      </c>
      <c r="D4074" s="4" t="s">
        <v>7231</v>
      </c>
      <c r="E4074" s="4" t="s">
        <v>7187</v>
      </c>
      <c r="F4074" s="4" t="s">
        <v>6410</v>
      </c>
      <c r="G4074" s="4" t="s">
        <v>7227</v>
      </c>
      <c r="H4074" s="4" t="s">
        <v>1543</v>
      </c>
      <c r="I4074" s="24">
        <v>272.10000000000002</v>
      </c>
      <c r="J4074" s="24">
        <v>172.4</v>
      </c>
      <c r="K4074" s="24">
        <v>10.3</v>
      </c>
      <c r="L4074" s="24">
        <v>3.8</v>
      </c>
      <c r="M4074" s="24">
        <v>3</v>
      </c>
      <c r="O4074" s="24">
        <v>3.1</v>
      </c>
      <c r="P4074" s="24">
        <v>0.6</v>
      </c>
      <c r="Q4074" s="24">
        <v>1.6</v>
      </c>
      <c r="R4074" s="24">
        <v>2.5</v>
      </c>
      <c r="S4074" s="24">
        <v>0.5</v>
      </c>
      <c r="T4074" s="24">
        <v>73.2</v>
      </c>
      <c r="U4074" s="24">
        <v>1.1000000000000001</v>
      </c>
      <c r="X4074" s="24">
        <f t="shared" si="150"/>
        <v>272.10000000000002</v>
      </c>
      <c r="Y4074" s="8">
        <f t="shared" si="151"/>
        <v>0</v>
      </c>
      <c r="Z4074" s="4"/>
    </row>
    <row r="4075" spans="1:26" x14ac:dyDescent="0.25">
      <c r="A4075" s="34">
        <v>21</v>
      </c>
      <c r="B4075" s="31">
        <v>21</v>
      </c>
      <c r="C4075" s="4" t="s">
        <v>7220</v>
      </c>
      <c r="D4075" s="4" t="s">
        <v>7208</v>
      </c>
      <c r="E4075" s="4" t="s">
        <v>7187</v>
      </c>
      <c r="F4075" s="4" t="s">
        <v>6410</v>
      </c>
      <c r="G4075" s="4" t="s">
        <v>7223</v>
      </c>
      <c r="H4075" s="4" t="s">
        <v>2597</v>
      </c>
      <c r="I4075" s="24">
        <v>107.8</v>
      </c>
      <c r="J4075" s="24">
        <v>98.5</v>
      </c>
      <c r="K4075" s="24">
        <v>4.3</v>
      </c>
      <c r="M4075" s="24">
        <v>0.6</v>
      </c>
      <c r="O4075" s="24">
        <v>2</v>
      </c>
      <c r="Q4075" s="24">
        <v>1.4</v>
      </c>
      <c r="R4075" s="24">
        <v>0.9</v>
      </c>
      <c r="S4075" s="24">
        <v>0.1</v>
      </c>
      <c r="X4075" s="24">
        <f t="shared" si="150"/>
        <v>107.8</v>
      </c>
      <c r="Y4075" s="8">
        <f t="shared" si="151"/>
        <v>0</v>
      </c>
      <c r="Z4075" s="4"/>
    </row>
    <row r="4076" spans="1:26" x14ac:dyDescent="0.25">
      <c r="A4076" s="34">
        <v>69</v>
      </c>
      <c r="B4076" s="31">
        <v>70</v>
      </c>
      <c r="C4076" s="4" t="s">
        <v>7301</v>
      </c>
      <c r="D4076" s="4" t="s">
        <v>7299</v>
      </c>
      <c r="E4076" s="4" t="s">
        <v>7187</v>
      </c>
      <c r="F4076" s="4" t="s">
        <v>6410</v>
      </c>
      <c r="G4076" s="5" t="s">
        <v>7302</v>
      </c>
      <c r="H4076" s="4" t="s">
        <v>3269</v>
      </c>
      <c r="I4076" s="24">
        <v>236</v>
      </c>
      <c r="J4076" s="24">
        <v>191</v>
      </c>
      <c r="K4076" s="24">
        <v>16</v>
      </c>
      <c r="M4076" s="24">
        <v>1.9</v>
      </c>
      <c r="O4076" s="24">
        <v>0.9</v>
      </c>
      <c r="Q4076" s="24">
        <v>6.4</v>
      </c>
      <c r="R4076" s="24">
        <v>0.7</v>
      </c>
      <c r="T4076" s="24">
        <v>19.100000000000001</v>
      </c>
      <c r="X4076" s="24">
        <f t="shared" si="150"/>
        <v>236</v>
      </c>
      <c r="Y4076" s="8">
        <f t="shared" si="151"/>
        <v>0</v>
      </c>
      <c r="Z4076" s="4"/>
    </row>
    <row r="4077" spans="1:26" x14ac:dyDescent="0.25">
      <c r="A4077" s="34">
        <v>22</v>
      </c>
      <c r="B4077" s="31">
        <v>22</v>
      </c>
      <c r="C4077" s="4" t="s">
        <v>7224</v>
      </c>
      <c r="D4077" s="4" t="s">
        <v>7208</v>
      </c>
      <c r="E4077" s="4" t="s">
        <v>7187</v>
      </c>
      <c r="F4077" s="4" t="s">
        <v>6410</v>
      </c>
      <c r="G4077" s="4" t="s">
        <v>7225</v>
      </c>
      <c r="H4077" s="4" t="s">
        <v>1288</v>
      </c>
      <c r="I4077" s="24">
        <v>299</v>
      </c>
      <c r="J4077" s="24">
        <v>279.39999999999998</v>
      </c>
      <c r="K4077" s="24">
        <v>2.4</v>
      </c>
      <c r="L4077" s="24">
        <v>0.9</v>
      </c>
      <c r="N4077" s="24">
        <v>0.5</v>
      </c>
      <c r="O4077" s="24">
        <v>3.5</v>
      </c>
      <c r="P4077" s="24">
        <v>3.6</v>
      </c>
      <c r="R4077" s="24">
        <v>7</v>
      </c>
      <c r="S4077" s="24">
        <v>0.2</v>
      </c>
      <c r="U4077" s="24">
        <v>1.5</v>
      </c>
      <c r="X4077" s="24">
        <f t="shared" si="150"/>
        <v>298.99999999999994</v>
      </c>
      <c r="Y4077" s="8">
        <f t="shared" si="151"/>
        <v>0</v>
      </c>
      <c r="Z4077" s="4"/>
    </row>
    <row r="4078" spans="1:26" x14ac:dyDescent="0.25">
      <c r="A4078" s="34">
        <v>24</v>
      </c>
      <c r="B4078" s="31">
        <v>24</v>
      </c>
      <c r="C4078" s="4" t="s">
        <v>7228</v>
      </c>
      <c r="D4078" s="4" t="s">
        <v>7208</v>
      </c>
      <c r="E4078" s="4" t="s">
        <v>7187</v>
      </c>
      <c r="F4078" s="4" t="s">
        <v>6410</v>
      </c>
      <c r="G4078" s="4" t="s">
        <v>7225</v>
      </c>
      <c r="H4078" s="4" t="s">
        <v>328</v>
      </c>
      <c r="I4078" s="24">
        <v>189.8</v>
      </c>
      <c r="J4078" s="24">
        <v>176</v>
      </c>
      <c r="K4078" s="24">
        <v>0.4</v>
      </c>
      <c r="M4078" s="24">
        <v>1.6</v>
      </c>
      <c r="N4078" s="24">
        <v>0.7</v>
      </c>
      <c r="O4078" s="24">
        <v>3</v>
      </c>
      <c r="P4078" s="24">
        <v>0.5</v>
      </c>
      <c r="R4078" s="24">
        <v>3.4</v>
      </c>
      <c r="T4078" s="24">
        <v>3.2</v>
      </c>
      <c r="U4078" s="24">
        <v>1</v>
      </c>
      <c r="X4078" s="24">
        <f t="shared" si="150"/>
        <v>189.79999999999998</v>
      </c>
      <c r="Y4078" s="8">
        <f t="shared" si="151"/>
        <v>0</v>
      </c>
      <c r="Z4078" s="4"/>
    </row>
    <row r="4079" spans="1:26" x14ac:dyDescent="0.25">
      <c r="A4079" s="34">
        <v>59</v>
      </c>
      <c r="B4079" s="31" t="s">
        <v>7284</v>
      </c>
      <c r="C4079" s="4" t="s">
        <v>7280</v>
      </c>
      <c r="D4079" s="4" t="s">
        <v>7275</v>
      </c>
      <c r="E4079" s="4" t="s">
        <v>7187</v>
      </c>
      <c r="F4079" s="4" t="s">
        <v>6410</v>
      </c>
      <c r="G4079" s="4" t="s">
        <v>7285</v>
      </c>
      <c r="H4079" s="4" t="s">
        <v>216</v>
      </c>
      <c r="I4079" s="24">
        <v>124.8</v>
      </c>
      <c r="J4079" s="24">
        <v>107.5</v>
      </c>
      <c r="K4079" s="24">
        <v>11.6</v>
      </c>
      <c r="O4079" s="24">
        <v>1.6</v>
      </c>
      <c r="Q4079" s="24">
        <v>0.4</v>
      </c>
      <c r="R4079" s="24">
        <v>3.2</v>
      </c>
      <c r="S4079" s="24">
        <v>0.5</v>
      </c>
      <c r="X4079" s="24">
        <f t="shared" si="150"/>
        <v>124.8</v>
      </c>
      <c r="Y4079" s="8">
        <f t="shared" si="151"/>
        <v>0</v>
      </c>
      <c r="Z4079" s="4"/>
    </row>
    <row r="4080" spans="1:26" x14ac:dyDescent="0.25">
      <c r="A4080" s="34">
        <v>58</v>
      </c>
      <c r="B4080" s="31">
        <v>58</v>
      </c>
      <c r="C4080" s="4" t="s">
        <v>7280</v>
      </c>
      <c r="D4080" s="4" t="s">
        <v>7275</v>
      </c>
      <c r="E4080" s="4" t="s">
        <v>7187</v>
      </c>
      <c r="F4080" s="4" t="s">
        <v>6410</v>
      </c>
      <c r="G4080" s="4" t="s">
        <v>7283</v>
      </c>
      <c r="H4080" s="4" t="s">
        <v>1318</v>
      </c>
      <c r="I4080" s="24">
        <v>100.5</v>
      </c>
      <c r="J4080" s="24">
        <v>86</v>
      </c>
      <c r="K4080" s="24">
        <v>7.1</v>
      </c>
      <c r="N4080" s="24">
        <v>0.3</v>
      </c>
      <c r="O4080" s="24">
        <v>2.4</v>
      </c>
      <c r="R4080" s="24">
        <v>3.7</v>
      </c>
      <c r="U4080" s="24">
        <v>1</v>
      </c>
      <c r="X4080" s="24">
        <f t="shared" si="150"/>
        <v>100.5</v>
      </c>
      <c r="Y4080" s="8">
        <f t="shared" si="151"/>
        <v>0</v>
      </c>
      <c r="Z4080" s="4"/>
    </row>
    <row r="4081" spans="1:26" x14ac:dyDescent="0.25">
      <c r="A4081" s="34">
        <v>70</v>
      </c>
      <c r="B4081" s="31">
        <v>71</v>
      </c>
      <c r="C4081" s="4" t="s">
        <v>7303</v>
      </c>
      <c r="D4081" s="4" t="s">
        <v>7299</v>
      </c>
      <c r="E4081" s="4" t="s">
        <v>7187</v>
      </c>
      <c r="F4081" s="4" t="s">
        <v>6410</v>
      </c>
      <c r="G4081" s="5" t="s">
        <v>7304</v>
      </c>
      <c r="H4081" s="4" t="s">
        <v>5287</v>
      </c>
      <c r="I4081" s="24">
        <v>147.19999999999999</v>
      </c>
      <c r="J4081" s="24">
        <v>136.30000000000001</v>
      </c>
      <c r="K4081" s="24">
        <v>5.2</v>
      </c>
      <c r="L4081" s="24">
        <v>2</v>
      </c>
      <c r="O4081" s="24">
        <v>1.4</v>
      </c>
      <c r="P4081" s="24">
        <v>0.7</v>
      </c>
      <c r="Q4081" s="24">
        <v>1.6</v>
      </c>
      <c r="X4081" s="24">
        <f t="shared" si="150"/>
        <v>147.19999999999999</v>
      </c>
      <c r="Y4081" s="8">
        <f t="shared" si="151"/>
        <v>0</v>
      </c>
      <c r="Z4081" s="4"/>
    </row>
    <row r="4082" spans="1:26" x14ac:dyDescent="0.25">
      <c r="A4082" s="34">
        <v>66</v>
      </c>
      <c r="B4082" s="31">
        <v>67</v>
      </c>
      <c r="C4082" s="4" t="s">
        <v>7275</v>
      </c>
      <c r="D4082" s="4" t="s">
        <v>7275</v>
      </c>
      <c r="E4082" s="4" t="s">
        <v>7187</v>
      </c>
      <c r="F4082" s="4" t="s">
        <v>6410</v>
      </c>
      <c r="G4082" s="5" t="s">
        <v>7295</v>
      </c>
      <c r="H4082" s="4" t="s">
        <v>13</v>
      </c>
      <c r="I4082" s="24">
        <v>106.2</v>
      </c>
      <c r="J4082" s="24">
        <v>89.9</v>
      </c>
      <c r="K4082" s="24">
        <v>12</v>
      </c>
      <c r="L4082" s="24">
        <v>3.3</v>
      </c>
      <c r="M4082" s="24">
        <v>0.3</v>
      </c>
      <c r="P4082" s="24">
        <v>0.3</v>
      </c>
      <c r="R4082" s="24">
        <v>0.4</v>
      </c>
      <c r="X4082" s="24">
        <f t="shared" si="150"/>
        <v>106.2</v>
      </c>
      <c r="Y4082" s="8">
        <f t="shared" si="151"/>
        <v>0</v>
      </c>
      <c r="Z4082" s="4"/>
    </row>
    <row r="4083" spans="1:26" x14ac:dyDescent="0.25">
      <c r="A4083" s="34">
        <v>79</v>
      </c>
      <c r="B4083" s="31">
        <v>80</v>
      </c>
      <c r="C4083" s="4" t="s">
        <v>7186</v>
      </c>
      <c r="D4083" s="4" t="s">
        <v>7186</v>
      </c>
      <c r="E4083" s="4" t="s">
        <v>7187</v>
      </c>
      <c r="F4083" s="4" t="s">
        <v>6410</v>
      </c>
      <c r="G4083" s="5" t="s">
        <v>6672</v>
      </c>
      <c r="H4083" s="4"/>
      <c r="I4083" s="24">
        <v>222.2</v>
      </c>
      <c r="P4083" s="24">
        <v>222.2</v>
      </c>
      <c r="X4083" s="24">
        <f t="shared" si="150"/>
        <v>222.2</v>
      </c>
      <c r="Y4083" s="8">
        <f t="shared" si="151"/>
        <v>0</v>
      </c>
      <c r="Z4083" s="4"/>
    </row>
    <row r="4084" spans="1:26" x14ac:dyDescent="0.25">
      <c r="A4084" s="34">
        <v>109</v>
      </c>
      <c r="B4084" s="35">
        <v>108</v>
      </c>
      <c r="C4084" s="8" t="s">
        <v>7510</v>
      </c>
      <c r="D4084" s="8" t="s">
        <v>7471</v>
      </c>
      <c r="E4084" s="8" t="s">
        <v>7323</v>
      </c>
      <c r="F4084" s="8" t="s">
        <v>6410</v>
      </c>
      <c r="G4084" s="8" t="s">
        <v>7511</v>
      </c>
      <c r="H4084" s="8" t="s">
        <v>286</v>
      </c>
      <c r="I4084" s="24">
        <v>411.9</v>
      </c>
      <c r="J4084" s="24">
        <v>340.4</v>
      </c>
      <c r="K4084" s="24">
        <v>39.799999999999997</v>
      </c>
      <c r="L4084" s="24">
        <v>13.4</v>
      </c>
      <c r="N4084" s="24">
        <v>0.9</v>
      </c>
      <c r="O4084" s="24">
        <v>2.5</v>
      </c>
      <c r="P4084" s="24">
        <v>0.2</v>
      </c>
      <c r="Q4084" s="24">
        <v>0.2</v>
      </c>
      <c r="R4084" s="24">
        <v>7.7</v>
      </c>
      <c r="S4084" s="24">
        <v>1.3</v>
      </c>
      <c r="T4084" s="24">
        <v>4.9000000000000004</v>
      </c>
      <c r="U4084" s="24">
        <v>0.6</v>
      </c>
      <c r="X4084" s="24">
        <f t="shared" si="150"/>
        <v>411.89999999999992</v>
      </c>
      <c r="Y4084" s="8">
        <f t="shared" si="151"/>
        <v>0</v>
      </c>
      <c r="Z4084" s="4"/>
    </row>
    <row r="4085" spans="1:26" x14ac:dyDescent="0.25">
      <c r="A4085" s="34">
        <v>150</v>
      </c>
      <c r="B4085" s="35">
        <v>151</v>
      </c>
      <c r="C4085" s="8" t="s">
        <v>7579</v>
      </c>
      <c r="D4085" s="4" t="s">
        <v>7580</v>
      </c>
      <c r="E4085" s="8" t="s">
        <v>7323</v>
      </c>
      <c r="F4085" s="8" t="s">
        <v>6410</v>
      </c>
      <c r="G4085" s="5" t="s">
        <v>7581</v>
      </c>
      <c r="H4085" s="8" t="s">
        <v>2086</v>
      </c>
      <c r="I4085" s="24">
        <v>103.5</v>
      </c>
      <c r="J4085" s="24">
        <v>68.3</v>
      </c>
      <c r="K4085" s="24">
        <v>8</v>
      </c>
      <c r="L4085" s="24">
        <v>10</v>
      </c>
      <c r="N4085" s="24">
        <v>6.2</v>
      </c>
      <c r="O4085" s="24">
        <v>1</v>
      </c>
      <c r="T4085" s="24">
        <v>10</v>
      </c>
      <c r="X4085" s="24">
        <f t="shared" si="150"/>
        <v>103.5</v>
      </c>
      <c r="Y4085" s="8">
        <f t="shared" si="151"/>
        <v>0</v>
      </c>
      <c r="Z4085" s="4"/>
    </row>
    <row r="4086" spans="1:26" ht="30" x14ac:dyDescent="0.25">
      <c r="A4086" s="34">
        <v>89</v>
      </c>
      <c r="B4086" s="35">
        <v>88</v>
      </c>
      <c r="C4086" s="8" t="s">
        <v>7475</v>
      </c>
      <c r="D4086" s="8" t="s">
        <v>7471</v>
      </c>
      <c r="E4086" s="8" t="s">
        <v>7323</v>
      </c>
      <c r="F4086" s="8" t="s">
        <v>6410</v>
      </c>
      <c r="G4086" s="7" t="s">
        <v>7476</v>
      </c>
      <c r="H4086" s="7" t="s">
        <v>7477</v>
      </c>
      <c r="I4086" s="24">
        <v>88.5</v>
      </c>
      <c r="J4086" s="24">
        <v>64.400000000000006</v>
      </c>
      <c r="K4086" s="24">
        <v>11.3</v>
      </c>
      <c r="L4086" s="24">
        <v>2.7</v>
      </c>
      <c r="O4086" s="24">
        <v>0.8</v>
      </c>
      <c r="Q4086" s="24">
        <v>9.3000000000000007</v>
      </c>
      <c r="X4086" s="24">
        <f t="shared" ref="X4086:X4149" si="152">SUM(J4086:W4086)</f>
        <v>88.5</v>
      </c>
      <c r="Y4086" s="8">
        <f t="shared" ref="Y4086:Y4149" si="153">I4086-X4086</f>
        <v>0</v>
      </c>
      <c r="Z4086" s="4"/>
    </row>
    <row r="4087" spans="1:26" x14ac:dyDescent="0.25">
      <c r="A4087" s="34">
        <v>136</v>
      </c>
      <c r="B4087" s="35">
        <v>135</v>
      </c>
      <c r="C4087" s="8" t="s">
        <v>7556</v>
      </c>
      <c r="D4087" s="8" t="s">
        <v>7519</v>
      </c>
      <c r="E4087" s="8" t="s">
        <v>7323</v>
      </c>
      <c r="F4087" s="8" t="s">
        <v>6410</v>
      </c>
      <c r="G4087" s="7" t="s">
        <v>7557</v>
      </c>
      <c r="H4087" s="8" t="s">
        <v>950</v>
      </c>
      <c r="I4087" s="24">
        <v>561.79999999999995</v>
      </c>
      <c r="J4087" s="24">
        <v>522.9</v>
      </c>
      <c r="K4087" s="24">
        <v>4.8</v>
      </c>
      <c r="L4087" s="24">
        <v>4.5999999999999996</v>
      </c>
      <c r="M4087" s="24">
        <v>1.1000000000000001</v>
      </c>
      <c r="N4087" s="24">
        <v>2</v>
      </c>
      <c r="O4087" s="24">
        <v>6.9</v>
      </c>
      <c r="P4087" s="24">
        <v>0.8</v>
      </c>
      <c r="Q4087" s="24">
        <v>1.4</v>
      </c>
      <c r="R4087" s="24">
        <v>9.6</v>
      </c>
      <c r="S4087" s="24">
        <v>1.2</v>
      </c>
      <c r="T4087" s="24">
        <v>4.2</v>
      </c>
      <c r="U4087" s="24">
        <v>2.2999999999999998</v>
      </c>
      <c r="X4087" s="24">
        <f t="shared" si="152"/>
        <v>561.79999999999995</v>
      </c>
      <c r="Y4087" s="8">
        <f t="shared" si="153"/>
        <v>0</v>
      </c>
      <c r="Z4087" s="4"/>
    </row>
    <row r="4088" spans="1:26" x14ac:dyDescent="0.25">
      <c r="A4088" s="34">
        <v>56</v>
      </c>
      <c r="B4088" s="35">
        <v>56</v>
      </c>
      <c r="C4088" s="8" t="s">
        <v>7420</v>
      </c>
      <c r="D4088" s="8" t="s">
        <v>7421</v>
      </c>
      <c r="E4088" s="8" t="s">
        <v>7323</v>
      </c>
      <c r="F4088" s="8" t="s">
        <v>6410</v>
      </c>
      <c r="G4088" s="8" t="s">
        <v>116</v>
      </c>
      <c r="H4088" s="8" t="s">
        <v>1109</v>
      </c>
      <c r="I4088" s="24">
        <v>705.7</v>
      </c>
      <c r="J4088" s="24">
        <v>603.70000000000005</v>
      </c>
      <c r="K4088" s="24">
        <v>42.4</v>
      </c>
      <c r="L4088" s="24">
        <v>6.8</v>
      </c>
      <c r="M4088" s="24">
        <v>6.8</v>
      </c>
      <c r="O4088" s="24">
        <v>9.6</v>
      </c>
      <c r="Q4088" s="24">
        <v>4.5999999999999996</v>
      </c>
      <c r="R4088" s="24">
        <v>19</v>
      </c>
      <c r="S4088" s="24">
        <v>6.6</v>
      </c>
      <c r="U4088" s="24">
        <v>6.2</v>
      </c>
      <c r="X4088" s="24">
        <f t="shared" si="152"/>
        <v>705.7</v>
      </c>
      <c r="Y4088" s="8">
        <f t="shared" si="153"/>
        <v>0</v>
      </c>
      <c r="Z4088" s="4"/>
    </row>
    <row r="4089" spans="1:26" x14ac:dyDescent="0.25">
      <c r="A4089" s="34">
        <v>91</v>
      </c>
      <c r="B4089" s="35">
        <v>90</v>
      </c>
      <c r="C4089" s="8" t="s">
        <v>7481</v>
      </c>
      <c r="D4089" s="8" t="s">
        <v>7471</v>
      </c>
      <c r="E4089" s="8" t="s">
        <v>7323</v>
      </c>
      <c r="F4089" s="8" t="s">
        <v>6410</v>
      </c>
      <c r="G4089" s="8" t="s">
        <v>7482</v>
      </c>
      <c r="H4089" s="8" t="s">
        <v>7483</v>
      </c>
      <c r="I4089" s="24">
        <v>549.29999999999995</v>
      </c>
      <c r="J4089" s="24">
        <v>467</v>
      </c>
      <c r="K4089" s="24">
        <v>38</v>
      </c>
      <c r="L4089" s="24">
        <v>3</v>
      </c>
      <c r="M4089" s="24">
        <v>4.5</v>
      </c>
      <c r="O4089" s="24">
        <v>3.7</v>
      </c>
      <c r="P4089" s="24">
        <v>13.7</v>
      </c>
      <c r="R4089" s="24">
        <v>13.8</v>
      </c>
      <c r="T4089" s="24">
        <v>5.6</v>
      </c>
      <c r="X4089" s="24">
        <f t="shared" si="152"/>
        <v>549.30000000000007</v>
      </c>
      <c r="Y4089" s="8">
        <f t="shared" si="153"/>
        <v>0</v>
      </c>
      <c r="Z4089" s="4"/>
    </row>
    <row r="4090" spans="1:26" ht="45" x14ac:dyDescent="0.25">
      <c r="A4090" s="34">
        <v>80</v>
      </c>
      <c r="B4090" s="35">
        <v>80</v>
      </c>
      <c r="C4090" s="8" t="s">
        <v>7460</v>
      </c>
      <c r="D4090" s="8" t="s">
        <v>7447</v>
      </c>
      <c r="E4090" s="8" t="s">
        <v>7323</v>
      </c>
      <c r="F4090" s="8" t="s">
        <v>6410</v>
      </c>
      <c r="G4090" s="7" t="s">
        <v>7461</v>
      </c>
      <c r="H4090" s="7" t="s">
        <v>7462</v>
      </c>
      <c r="I4090" s="24">
        <v>304.89999999999998</v>
      </c>
      <c r="J4090" s="24">
        <v>272.10000000000002</v>
      </c>
      <c r="K4090" s="24">
        <v>14.5</v>
      </c>
      <c r="M4090" s="24">
        <v>2.5</v>
      </c>
      <c r="O4090" s="24">
        <v>3.7</v>
      </c>
      <c r="P4090" s="24">
        <v>0.3</v>
      </c>
      <c r="Q4090" s="24">
        <v>4.3</v>
      </c>
      <c r="R4090" s="24">
        <v>3</v>
      </c>
      <c r="S4090" s="24">
        <v>2.2000000000000002</v>
      </c>
      <c r="U4090" s="24">
        <v>2.2999999999999998</v>
      </c>
      <c r="X4090" s="24">
        <f t="shared" si="152"/>
        <v>304.90000000000003</v>
      </c>
      <c r="Y4090" s="8">
        <f t="shared" si="153"/>
        <v>0</v>
      </c>
      <c r="Z4090" s="4"/>
    </row>
    <row r="4091" spans="1:26" x14ac:dyDescent="0.25">
      <c r="A4091" s="34">
        <v>144</v>
      </c>
      <c r="B4091" s="35">
        <v>143</v>
      </c>
      <c r="C4091" s="8" t="s">
        <v>7566</v>
      </c>
      <c r="D4091" s="8" t="s">
        <v>7562</v>
      </c>
      <c r="E4091" s="8" t="s">
        <v>7323</v>
      </c>
      <c r="F4091" s="8" t="s">
        <v>6410</v>
      </c>
      <c r="G4091" s="7" t="s">
        <v>7567</v>
      </c>
      <c r="H4091" s="8" t="s">
        <v>39</v>
      </c>
      <c r="I4091" s="24">
        <v>127.2</v>
      </c>
      <c r="J4091" s="24">
        <v>108.1</v>
      </c>
      <c r="K4091" s="24">
        <v>7.4</v>
      </c>
      <c r="L4091" s="24">
        <v>6.5</v>
      </c>
      <c r="N4091" s="24">
        <v>0.2</v>
      </c>
      <c r="O4091" s="24">
        <v>0.9</v>
      </c>
      <c r="R4091" s="24">
        <v>0.4</v>
      </c>
      <c r="S4091" s="24">
        <v>1</v>
      </c>
      <c r="T4091" s="24">
        <v>2.7</v>
      </c>
      <c r="X4091" s="24">
        <f t="shared" si="152"/>
        <v>127.20000000000002</v>
      </c>
      <c r="Y4091" s="8">
        <f t="shared" si="153"/>
        <v>0</v>
      </c>
      <c r="Z4091" s="4"/>
    </row>
    <row r="4092" spans="1:26" x14ac:dyDescent="0.25">
      <c r="A4092" s="34">
        <v>59</v>
      </c>
      <c r="B4092" s="35">
        <v>59</v>
      </c>
      <c r="C4092" s="8" t="s">
        <v>7424</v>
      </c>
      <c r="D4092" s="8" t="s">
        <v>7421</v>
      </c>
      <c r="E4092" s="8" t="s">
        <v>7323</v>
      </c>
      <c r="F4092" s="8" t="s">
        <v>6410</v>
      </c>
      <c r="G4092" s="8" t="s">
        <v>7425</v>
      </c>
      <c r="H4092" s="8" t="s">
        <v>109</v>
      </c>
      <c r="I4092" s="24">
        <v>945</v>
      </c>
      <c r="J4092" s="24">
        <v>615.79999999999995</v>
      </c>
      <c r="K4092" s="24">
        <v>91.4</v>
      </c>
      <c r="L4092" s="24">
        <v>49</v>
      </c>
      <c r="M4092" s="24">
        <v>1</v>
      </c>
      <c r="N4092" s="24">
        <v>0.6</v>
      </c>
      <c r="O4092" s="24">
        <v>5.4</v>
      </c>
      <c r="P4092" s="24">
        <v>142.9</v>
      </c>
      <c r="Q4092" s="24">
        <v>5.6</v>
      </c>
      <c r="R4092" s="24">
        <v>16.3</v>
      </c>
      <c r="S4092" s="24">
        <v>12.4</v>
      </c>
      <c r="T4092" s="24">
        <v>0.2</v>
      </c>
      <c r="U4092" s="24">
        <v>4.4000000000000004</v>
      </c>
      <c r="X4092" s="24">
        <f t="shared" si="152"/>
        <v>944.99999999999989</v>
      </c>
      <c r="Y4092" s="8">
        <f t="shared" si="153"/>
        <v>0</v>
      </c>
      <c r="Z4092" s="4"/>
    </row>
    <row r="4093" spans="1:26" ht="60" x14ac:dyDescent="0.25">
      <c r="A4093" s="34">
        <v>119</v>
      </c>
      <c r="B4093" s="35">
        <v>118</v>
      </c>
      <c r="C4093" s="8" t="s">
        <v>7527</v>
      </c>
      <c r="D4093" s="8" t="s">
        <v>7519</v>
      </c>
      <c r="E4093" s="8" t="s">
        <v>7323</v>
      </c>
      <c r="F4093" s="8" t="s">
        <v>6410</v>
      </c>
      <c r="G4093" s="7" t="s">
        <v>15250</v>
      </c>
      <c r="H4093" s="8"/>
      <c r="I4093" s="24">
        <v>251.4</v>
      </c>
      <c r="J4093" s="24">
        <v>249</v>
      </c>
      <c r="K4093" s="24">
        <v>2.4</v>
      </c>
      <c r="X4093" s="24">
        <f t="shared" si="152"/>
        <v>251.4</v>
      </c>
      <c r="Y4093" s="8">
        <f t="shared" si="153"/>
        <v>0</v>
      </c>
      <c r="Z4093" s="4"/>
    </row>
    <row r="4094" spans="1:26" x14ac:dyDescent="0.25">
      <c r="A4094" s="34">
        <v>84</v>
      </c>
      <c r="B4094" s="35">
        <v>84</v>
      </c>
      <c r="C4094" s="13" t="s">
        <v>209</v>
      </c>
      <c r="D4094" s="8" t="s">
        <v>7447</v>
      </c>
      <c r="E4094" s="8" t="s">
        <v>7323</v>
      </c>
      <c r="F4094" s="8" t="s">
        <v>6410</v>
      </c>
      <c r="G4094" s="8" t="s">
        <v>7468</v>
      </c>
      <c r="H4094" s="8" t="s">
        <v>485</v>
      </c>
      <c r="I4094" s="24">
        <v>733</v>
      </c>
      <c r="J4094" s="24">
        <v>481.3</v>
      </c>
      <c r="K4094" s="24">
        <v>18</v>
      </c>
      <c r="M4094" s="24">
        <v>0.7</v>
      </c>
      <c r="O4094" s="24">
        <v>5.8</v>
      </c>
      <c r="P4094" s="24">
        <v>0.2</v>
      </c>
      <c r="Q4094" s="24">
        <f>198.6+2.5</f>
        <v>201.1</v>
      </c>
      <c r="R4094" s="24">
        <v>8.9</v>
      </c>
      <c r="S4094" s="24">
        <v>3.6</v>
      </c>
      <c r="T4094" s="24">
        <v>5.4</v>
      </c>
      <c r="U4094" s="24">
        <v>8</v>
      </c>
      <c r="X4094" s="24">
        <f t="shared" si="152"/>
        <v>733</v>
      </c>
      <c r="Y4094" s="8">
        <f t="shared" si="153"/>
        <v>0</v>
      </c>
      <c r="Z4094" s="4"/>
    </row>
    <row r="4095" spans="1:26" ht="30" x14ac:dyDescent="0.25">
      <c r="A4095" s="34">
        <v>85</v>
      </c>
      <c r="B4095" s="35">
        <v>84</v>
      </c>
      <c r="C4095" s="7" t="s">
        <v>7469</v>
      </c>
      <c r="D4095" s="8" t="s">
        <v>7447</v>
      </c>
      <c r="E4095" s="8" t="s">
        <v>7323</v>
      </c>
      <c r="F4095" s="8" t="s">
        <v>6410</v>
      </c>
      <c r="G4095" s="8" t="s">
        <v>7468</v>
      </c>
      <c r="H4095" s="8" t="s">
        <v>485</v>
      </c>
      <c r="I4095" s="24">
        <v>222.2</v>
      </c>
      <c r="J4095" s="24">
        <v>208.8</v>
      </c>
      <c r="M4095" s="24">
        <v>0.8</v>
      </c>
      <c r="O4095" s="24">
        <v>3.1</v>
      </c>
      <c r="P4095" s="24">
        <v>0.4</v>
      </c>
      <c r="Q4095" s="24">
        <v>2</v>
      </c>
      <c r="R4095" s="24">
        <v>4.4000000000000004</v>
      </c>
      <c r="S4095" s="24">
        <v>0.1</v>
      </c>
      <c r="U4095" s="24">
        <v>2.6</v>
      </c>
      <c r="X4095" s="24">
        <f t="shared" si="152"/>
        <v>222.20000000000002</v>
      </c>
      <c r="Y4095" s="8">
        <f t="shared" si="153"/>
        <v>0</v>
      </c>
      <c r="Z4095" s="4"/>
    </row>
    <row r="4096" spans="1:26" x14ac:dyDescent="0.25">
      <c r="A4096" s="34">
        <v>96</v>
      </c>
      <c r="B4096" s="35">
        <v>95</v>
      </c>
      <c r="C4096" s="8" t="s">
        <v>7492</v>
      </c>
      <c r="D4096" s="8" t="s">
        <v>7471</v>
      </c>
      <c r="E4096" s="8" t="s">
        <v>7323</v>
      </c>
      <c r="F4096" s="8" t="s">
        <v>6410</v>
      </c>
      <c r="G4096" s="8" t="s">
        <v>1609</v>
      </c>
      <c r="H4096" s="8" t="s">
        <v>39</v>
      </c>
      <c r="I4096" s="24">
        <v>236.2</v>
      </c>
      <c r="J4096" s="24">
        <v>222.6</v>
      </c>
      <c r="M4096" s="24">
        <v>1.9</v>
      </c>
      <c r="N4096" s="24">
        <v>1.4</v>
      </c>
      <c r="O4096" s="24">
        <v>2.5</v>
      </c>
      <c r="Q4096" s="24">
        <v>0.2</v>
      </c>
      <c r="R4096" s="24">
        <v>4.5</v>
      </c>
      <c r="S4096" s="24">
        <v>1</v>
      </c>
      <c r="U4096" s="24">
        <v>2.1</v>
      </c>
      <c r="X4096" s="24">
        <f t="shared" si="152"/>
        <v>236.2</v>
      </c>
      <c r="Y4096" s="8">
        <f t="shared" si="153"/>
        <v>0</v>
      </c>
      <c r="Z4096" s="4"/>
    </row>
    <row r="4097" spans="1:26" ht="30" x14ac:dyDescent="0.25">
      <c r="A4097" s="34">
        <v>138</v>
      </c>
      <c r="B4097" s="35">
        <v>137</v>
      </c>
      <c r="C4097" s="8" t="s">
        <v>6530</v>
      </c>
      <c r="D4097" s="8" t="s">
        <v>7519</v>
      </c>
      <c r="E4097" s="8" t="s">
        <v>7323</v>
      </c>
      <c r="F4097" s="8" t="s">
        <v>6410</v>
      </c>
      <c r="G4097" s="5" t="s">
        <v>7559</v>
      </c>
      <c r="H4097" s="4"/>
      <c r="I4097" s="24">
        <v>272.8</v>
      </c>
      <c r="J4097" s="24">
        <v>241.9</v>
      </c>
      <c r="M4097" s="24">
        <v>0.8</v>
      </c>
      <c r="O4097" s="24">
        <v>7.1</v>
      </c>
      <c r="P4097" s="24">
        <v>2.1</v>
      </c>
      <c r="Q4097" s="24">
        <v>2.6</v>
      </c>
      <c r="R4097" s="24">
        <v>4.5</v>
      </c>
      <c r="S4097" s="24">
        <v>2.9</v>
      </c>
      <c r="U4097" s="24">
        <v>10.9</v>
      </c>
      <c r="X4097" s="24">
        <f t="shared" si="152"/>
        <v>272.79999999999995</v>
      </c>
      <c r="Y4097" s="8">
        <f t="shared" si="153"/>
        <v>0</v>
      </c>
      <c r="Z4097" s="4"/>
    </row>
    <row r="4098" spans="1:26" ht="30" x14ac:dyDescent="0.25">
      <c r="A4098" s="34">
        <v>143</v>
      </c>
      <c r="B4098" s="35">
        <v>142</v>
      </c>
      <c r="C4098" s="8" t="s">
        <v>7565</v>
      </c>
      <c r="D4098" s="8" t="s">
        <v>7447</v>
      </c>
      <c r="E4098" s="8" t="s">
        <v>7323</v>
      </c>
      <c r="F4098" s="8" t="s">
        <v>6410</v>
      </c>
      <c r="G4098" s="7" t="s">
        <v>15305</v>
      </c>
      <c r="H4098" s="8" t="s">
        <v>758</v>
      </c>
      <c r="I4098" s="24">
        <v>100.1</v>
      </c>
      <c r="J4098" s="24">
        <v>95.5</v>
      </c>
      <c r="K4098" s="24">
        <v>2.2999999999999998</v>
      </c>
      <c r="N4098" s="24">
        <v>1.1000000000000001</v>
      </c>
      <c r="O4098" s="24">
        <v>1</v>
      </c>
      <c r="P4098" s="24">
        <v>0.2</v>
      </c>
      <c r="X4098" s="24">
        <f t="shared" si="152"/>
        <v>100.1</v>
      </c>
      <c r="Y4098" s="8">
        <f t="shared" si="153"/>
        <v>0</v>
      </c>
      <c r="Z4098" s="4"/>
    </row>
    <row r="4099" spans="1:26" x14ac:dyDescent="0.25">
      <c r="A4099" s="34">
        <v>108</v>
      </c>
      <c r="B4099" s="35">
        <v>107</v>
      </c>
      <c r="C4099" s="8" t="s">
        <v>7509</v>
      </c>
      <c r="D4099" s="8" t="s">
        <v>7471</v>
      </c>
      <c r="E4099" s="8" t="s">
        <v>7323</v>
      </c>
      <c r="F4099" s="8" t="s">
        <v>6410</v>
      </c>
      <c r="G4099" s="8" t="s">
        <v>2076</v>
      </c>
      <c r="H4099" s="8" t="s">
        <v>896</v>
      </c>
      <c r="I4099" s="24">
        <v>175.6</v>
      </c>
      <c r="J4099" s="24">
        <v>135.19999999999999</v>
      </c>
      <c r="K4099" s="24">
        <v>5.4</v>
      </c>
      <c r="N4099" s="24">
        <v>2.2999999999999998</v>
      </c>
      <c r="O4099" s="24">
        <v>1.8</v>
      </c>
      <c r="P4099" s="24">
        <v>25.5</v>
      </c>
      <c r="Q4099" s="24">
        <v>1.2</v>
      </c>
      <c r="R4099" s="24">
        <v>2.9</v>
      </c>
      <c r="U4099" s="24">
        <v>1.3</v>
      </c>
      <c r="X4099" s="24">
        <f t="shared" si="152"/>
        <v>175.60000000000002</v>
      </c>
      <c r="Y4099" s="8">
        <f t="shared" si="153"/>
        <v>0</v>
      </c>
      <c r="Z4099" s="4"/>
    </row>
    <row r="4100" spans="1:26" ht="30" x14ac:dyDescent="0.25">
      <c r="A4100" s="34">
        <v>111</v>
      </c>
      <c r="B4100" s="35">
        <v>110</v>
      </c>
      <c r="C4100" s="8" t="s">
        <v>7513</v>
      </c>
      <c r="D4100" s="8" t="s">
        <v>7471</v>
      </c>
      <c r="E4100" s="8" t="s">
        <v>7323</v>
      </c>
      <c r="F4100" s="8" t="s">
        <v>6410</v>
      </c>
      <c r="G4100" s="8" t="s">
        <v>2076</v>
      </c>
      <c r="H4100" s="7" t="s">
        <v>7514</v>
      </c>
      <c r="I4100" s="24">
        <v>470.3</v>
      </c>
      <c r="J4100" s="24">
        <v>353</v>
      </c>
      <c r="K4100" s="24">
        <v>39.299999999999997</v>
      </c>
      <c r="L4100" s="24">
        <v>21.3</v>
      </c>
      <c r="M4100" s="24">
        <v>2.2000000000000002</v>
      </c>
      <c r="O4100" s="24">
        <v>3.2</v>
      </c>
      <c r="P4100" s="24">
        <v>27.8</v>
      </c>
      <c r="Q4100" s="24">
        <v>14.4</v>
      </c>
      <c r="R4100" s="24">
        <v>3.3</v>
      </c>
      <c r="T4100" s="24">
        <v>3.5</v>
      </c>
      <c r="U4100" s="24">
        <v>2.2999999999999998</v>
      </c>
      <c r="X4100" s="24">
        <f t="shared" si="152"/>
        <v>470.3</v>
      </c>
      <c r="Y4100" s="8">
        <f t="shared" si="153"/>
        <v>0</v>
      </c>
      <c r="Z4100" s="4"/>
    </row>
    <row r="4101" spans="1:26" ht="30" x14ac:dyDescent="0.25">
      <c r="A4101" s="34">
        <v>118</v>
      </c>
      <c r="B4101" s="35">
        <v>117</v>
      </c>
      <c r="C4101" s="8" t="s">
        <v>7524</v>
      </c>
      <c r="D4101" s="8" t="s">
        <v>7519</v>
      </c>
      <c r="E4101" s="8" t="s">
        <v>7323</v>
      </c>
      <c r="F4101" s="8" t="s">
        <v>6410</v>
      </c>
      <c r="G4101" s="7" t="s">
        <v>7525</v>
      </c>
      <c r="H4101" s="7" t="s">
        <v>7526</v>
      </c>
      <c r="I4101" s="24">
        <v>258.60000000000002</v>
      </c>
      <c r="J4101" s="24">
        <v>245.6</v>
      </c>
      <c r="O4101" s="24">
        <v>4.7</v>
      </c>
      <c r="R4101" s="24">
        <v>4.2</v>
      </c>
      <c r="T4101" s="24">
        <v>4.0999999999999996</v>
      </c>
      <c r="X4101" s="24">
        <f t="shared" si="152"/>
        <v>258.59999999999997</v>
      </c>
      <c r="Y4101" s="8">
        <f t="shared" si="153"/>
        <v>0</v>
      </c>
      <c r="Z4101" s="4"/>
    </row>
    <row r="4102" spans="1:26" x14ac:dyDescent="0.25">
      <c r="A4102" s="34">
        <v>90</v>
      </c>
      <c r="B4102" s="35">
        <v>89</v>
      </c>
      <c r="C4102" s="8" t="s">
        <v>7478</v>
      </c>
      <c r="D4102" s="8" t="s">
        <v>7471</v>
      </c>
      <c r="E4102" s="8" t="s">
        <v>7323</v>
      </c>
      <c r="F4102" s="8" t="s">
        <v>6410</v>
      </c>
      <c r="G4102" s="8" t="s">
        <v>7479</v>
      </c>
      <c r="H4102" s="8" t="s">
        <v>7480</v>
      </c>
      <c r="I4102" s="24">
        <v>510.3</v>
      </c>
      <c r="J4102" s="24">
        <v>370.2</v>
      </c>
      <c r="K4102" s="24">
        <v>18.2</v>
      </c>
      <c r="M4102" s="24">
        <v>14.6</v>
      </c>
      <c r="O4102" s="24">
        <v>3.6</v>
      </c>
      <c r="P4102" s="24">
        <v>85.7</v>
      </c>
      <c r="Q4102" s="24">
        <v>3.1</v>
      </c>
      <c r="R4102" s="24">
        <v>7.2</v>
      </c>
      <c r="S4102" s="24">
        <v>3.5</v>
      </c>
      <c r="U4102" s="24">
        <v>4.2</v>
      </c>
      <c r="X4102" s="24">
        <f t="shared" si="152"/>
        <v>510.3</v>
      </c>
      <c r="Y4102" s="8">
        <f t="shared" si="153"/>
        <v>0</v>
      </c>
      <c r="Z4102" s="4"/>
    </row>
    <row r="4103" spans="1:26" x14ac:dyDescent="0.25">
      <c r="A4103" s="34">
        <v>123</v>
      </c>
      <c r="B4103" s="35">
        <v>122</v>
      </c>
      <c r="C4103" s="8" t="s">
        <v>7533</v>
      </c>
      <c r="D4103" s="8" t="s">
        <v>7519</v>
      </c>
      <c r="E4103" s="8" t="s">
        <v>7323</v>
      </c>
      <c r="F4103" s="8" t="s">
        <v>6410</v>
      </c>
      <c r="G4103" s="7" t="s">
        <v>7534</v>
      </c>
      <c r="H4103" s="7" t="s">
        <v>7535</v>
      </c>
      <c r="I4103" s="24">
        <v>268.10000000000002</v>
      </c>
      <c r="J4103" s="24">
        <v>231.7</v>
      </c>
      <c r="K4103" s="24">
        <v>15.2</v>
      </c>
      <c r="M4103" s="24">
        <v>0.8</v>
      </c>
      <c r="O4103" s="24">
        <v>2.2000000000000002</v>
      </c>
      <c r="P4103" s="24">
        <v>0.8</v>
      </c>
      <c r="Q4103" s="24">
        <v>1</v>
      </c>
      <c r="R4103" s="24">
        <v>5.7</v>
      </c>
      <c r="S4103" s="24">
        <v>3.2</v>
      </c>
      <c r="U4103" s="24">
        <v>7.5</v>
      </c>
      <c r="X4103" s="24">
        <f t="shared" si="152"/>
        <v>268.09999999999997</v>
      </c>
      <c r="Y4103" s="8">
        <f t="shared" si="153"/>
        <v>0</v>
      </c>
      <c r="Z4103" s="4"/>
    </row>
    <row r="4104" spans="1:26" x14ac:dyDescent="0.25">
      <c r="A4104" s="34">
        <v>63</v>
      </c>
      <c r="B4104" s="35">
        <v>63</v>
      </c>
      <c r="C4104" s="8" t="s">
        <v>7433</v>
      </c>
      <c r="D4104" s="8" t="s">
        <v>7421</v>
      </c>
      <c r="E4104" s="8" t="s">
        <v>7323</v>
      </c>
      <c r="F4104" s="8" t="s">
        <v>6410</v>
      </c>
      <c r="G4104" s="8" t="s">
        <v>7434</v>
      </c>
      <c r="H4104" s="8" t="s">
        <v>148</v>
      </c>
      <c r="I4104" s="24">
        <v>253.1</v>
      </c>
      <c r="J4104" s="24">
        <v>215.8</v>
      </c>
      <c r="K4104" s="24">
        <v>22.7</v>
      </c>
      <c r="M4104" s="24">
        <v>0.5</v>
      </c>
      <c r="O4104" s="24">
        <v>2.4</v>
      </c>
      <c r="Q4104" s="24">
        <v>1.6</v>
      </c>
      <c r="R4104" s="24">
        <v>4.7</v>
      </c>
      <c r="S4104" s="24">
        <v>2.2000000000000002</v>
      </c>
      <c r="T4104" s="24">
        <v>2.5</v>
      </c>
      <c r="U4104" s="24">
        <v>0.7</v>
      </c>
      <c r="X4104" s="24">
        <f t="shared" si="152"/>
        <v>253.09999999999997</v>
      </c>
      <c r="Y4104" s="8">
        <f t="shared" si="153"/>
        <v>0</v>
      </c>
      <c r="Z4104" s="4"/>
    </row>
    <row r="4105" spans="1:26" x14ac:dyDescent="0.25">
      <c r="A4105" s="34">
        <v>106</v>
      </c>
      <c r="B4105" s="35">
        <v>105</v>
      </c>
      <c r="C4105" s="8" t="s">
        <v>1467</v>
      </c>
      <c r="D4105" s="8" t="s">
        <v>7471</v>
      </c>
      <c r="E4105" s="8" t="s">
        <v>7323</v>
      </c>
      <c r="F4105" s="8" t="s">
        <v>6410</v>
      </c>
      <c r="G4105" s="8" t="s">
        <v>7506</v>
      </c>
      <c r="H4105" s="8" t="s">
        <v>7507</v>
      </c>
      <c r="I4105" s="24">
        <v>191.4</v>
      </c>
      <c r="J4105" s="24">
        <v>181.2</v>
      </c>
      <c r="K4105" s="24">
        <v>3.7</v>
      </c>
      <c r="N4105" s="24">
        <v>0.6</v>
      </c>
      <c r="O4105" s="24">
        <v>3.5</v>
      </c>
      <c r="Q4105" s="24">
        <v>0.7</v>
      </c>
      <c r="R4105" s="24">
        <v>1</v>
      </c>
      <c r="U4105" s="24">
        <v>0.7</v>
      </c>
      <c r="X4105" s="24">
        <f t="shared" si="152"/>
        <v>191.39999999999995</v>
      </c>
      <c r="Y4105" s="8">
        <f t="shared" si="153"/>
        <v>0</v>
      </c>
      <c r="Z4105" s="4"/>
    </row>
    <row r="4106" spans="1:26" x14ac:dyDescent="0.25">
      <c r="A4106" s="34">
        <v>120</v>
      </c>
      <c r="B4106" s="35">
        <v>119</v>
      </c>
      <c r="C4106" s="8" t="s">
        <v>7528</v>
      </c>
      <c r="D4106" s="8" t="s">
        <v>7519</v>
      </c>
      <c r="E4106" s="8" t="s">
        <v>7323</v>
      </c>
      <c r="F4106" s="8" t="s">
        <v>6410</v>
      </c>
      <c r="G4106" s="7" t="s">
        <v>7506</v>
      </c>
      <c r="H4106" s="8" t="s">
        <v>7529</v>
      </c>
      <c r="I4106" s="24">
        <v>403.1</v>
      </c>
      <c r="J4106" s="24">
        <v>387.9</v>
      </c>
      <c r="M4106" s="24">
        <v>1</v>
      </c>
      <c r="O4106" s="24">
        <v>4</v>
      </c>
      <c r="Q4106" s="24">
        <v>1.3</v>
      </c>
      <c r="R4106" s="24">
        <v>5.4</v>
      </c>
      <c r="S4106" s="24">
        <v>1.6</v>
      </c>
      <c r="U4106" s="24">
        <v>1.9</v>
      </c>
      <c r="X4106" s="24">
        <f t="shared" si="152"/>
        <v>403.09999999999997</v>
      </c>
      <c r="Y4106" s="8">
        <f t="shared" si="153"/>
        <v>0</v>
      </c>
      <c r="Z4106" s="4"/>
    </row>
    <row r="4107" spans="1:26" x14ac:dyDescent="0.25">
      <c r="A4107" s="34">
        <v>121</v>
      </c>
      <c r="B4107" s="35">
        <v>120</v>
      </c>
      <c r="C4107" s="8" t="s">
        <v>7530</v>
      </c>
      <c r="D4107" s="8" t="s">
        <v>7519</v>
      </c>
      <c r="E4107" s="8" t="s">
        <v>7323</v>
      </c>
      <c r="F4107" s="8" t="s">
        <v>6410</v>
      </c>
      <c r="G4107" s="7" t="s">
        <v>7506</v>
      </c>
      <c r="H4107" s="8" t="s">
        <v>1401</v>
      </c>
      <c r="I4107" s="24">
        <v>252.4</v>
      </c>
      <c r="J4107" s="24">
        <v>239.3</v>
      </c>
      <c r="M4107" s="24">
        <v>2.4</v>
      </c>
      <c r="O4107" s="24">
        <v>2.2000000000000002</v>
      </c>
      <c r="Q4107" s="24">
        <v>0.9</v>
      </c>
      <c r="R4107" s="24">
        <v>6</v>
      </c>
      <c r="S4107" s="24">
        <v>0.7</v>
      </c>
      <c r="U4107" s="24">
        <v>0.9</v>
      </c>
      <c r="X4107" s="24">
        <f t="shared" si="152"/>
        <v>252.4</v>
      </c>
      <c r="Y4107" s="8">
        <f t="shared" si="153"/>
        <v>0</v>
      </c>
      <c r="Z4107" s="4"/>
    </row>
    <row r="4108" spans="1:26" x14ac:dyDescent="0.25">
      <c r="A4108" s="34">
        <v>110</v>
      </c>
      <c r="B4108" s="35">
        <v>109</v>
      </c>
      <c r="C4108" s="8" t="s">
        <v>7512</v>
      </c>
      <c r="D4108" s="8" t="s">
        <v>7471</v>
      </c>
      <c r="E4108" s="8" t="s">
        <v>7323</v>
      </c>
      <c r="F4108" s="8" t="s">
        <v>6410</v>
      </c>
      <c r="G4108" s="5" t="s">
        <v>3310</v>
      </c>
      <c r="H4108" s="8" t="s">
        <v>1401</v>
      </c>
      <c r="I4108" s="24">
        <v>449.4</v>
      </c>
      <c r="J4108" s="24">
        <v>336</v>
      </c>
      <c r="K4108" s="24">
        <v>16.7</v>
      </c>
      <c r="N4108" s="24">
        <v>0.9</v>
      </c>
      <c r="O4108" s="24">
        <v>5</v>
      </c>
      <c r="P4108" s="24">
        <v>71</v>
      </c>
      <c r="Q4108" s="24">
        <v>0.4</v>
      </c>
      <c r="R4108" s="24">
        <v>7.9</v>
      </c>
      <c r="S4108" s="24">
        <v>1.1000000000000001</v>
      </c>
      <c r="T4108" s="24">
        <v>5.4</v>
      </c>
      <c r="U4108" s="24">
        <v>5</v>
      </c>
      <c r="X4108" s="24">
        <f t="shared" si="152"/>
        <v>449.39999999999992</v>
      </c>
      <c r="Y4108" s="8">
        <f t="shared" si="153"/>
        <v>0</v>
      </c>
      <c r="Z4108" s="4"/>
    </row>
    <row r="4109" spans="1:26" x14ac:dyDescent="0.25">
      <c r="A4109" s="34">
        <v>105</v>
      </c>
      <c r="B4109" s="35">
        <v>104</v>
      </c>
      <c r="C4109" s="8" t="s">
        <v>5463</v>
      </c>
      <c r="D4109" s="8" t="s">
        <v>7471</v>
      </c>
      <c r="E4109" s="8" t="s">
        <v>7323</v>
      </c>
      <c r="F4109" s="8" t="s">
        <v>6410</v>
      </c>
      <c r="G4109" s="8" t="s">
        <v>5103</v>
      </c>
      <c r="H4109" s="8" t="s">
        <v>328</v>
      </c>
      <c r="I4109" s="24">
        <v>233.8</v>
      </c>
      <c r="J4109" s="24">
        <v>200.9</v>
      </c>
      <c r="K4109" s="24">
        <v>14.8</v>
      </c>
      <c r="M4109" s="24">
        <v>2.2000000000000002</v>
      </c>
      <c r="O4109" s="24">
        <v>3.2</v>
      </c>
      <c r="P4109" s="24">
        <v>0.3</v>
      </c>
      <c r="Q4109" s="24">
        <v>4.5</v>
      </c>
      <c r="R4109" s="24">
        <v>5.0999999999999996</v>
      </c>
      <c r="S4109" s="24">
        <v>1.6</v>
      </c>
      <c r="U4109" s="24">
        <v>1.2</v>
      </c>
      <c r="X4109" s="24">
        <f t="shared" si="152"/>
        <v>233.79999999999998</v>
      </c>
      <c r="Y4109" s="8">
        <f t="shared" si="153"/>
        <v>0</v>
      </c>
      <c r="Z4109" s="4"/>
    </row>
    <row r="4110" spans="1:26" x14ac:dyDescent="0.25">
      <c r="A4110" s="34">
        <v>25</v>
      </c>
      <c r="B4110" s="35">
        <v>25</v>
      </c>
      <c r="C4110" s="8" t="s">
        <v>7344</v>
      </c>
      <c r="D4110" s="8" t="s">
        <v>7355</v>
      </c>
      <c r="E4110" s="8" t="s">
        <v>7323</v>
      </c>
      <c r="F4110" s="8" t="s">
        <v>6410</v>
      </c>
      <c r="G4110" s="8" t="s">
        <v>7366</v>
      </c>
      <c r="H4110" s="8" t="s">
        <v>1293</v>
      </c>
      <c r="I4110" s="24">
        <v>422</v>
      </c>
      <c r="J4110" s="24">
        <v>348.8</v>
      </c>
      <c r="K4110" s="24">
        <v>11.3</v>
      </c>
      <c r="M4110" s="24">
        <v>2.5</v>
      </c>
      <c r="O4110" s="24">
        <v>2.9</v>
      </c>
      <c r="P4110" s="24">
        <v>16.7</v>
      </c>
      <c r="Q4110" s="24">
        <v>13.8</v>
      </c>
      <c r="R4110" s="24">
        <v>11.5</v>
      </c>
      <c r="S4110" s="24">
        <v>1.1000000000000001</v>
      </c>
      <c r="T4110" s="24">
        <v>11.2</v>
      </c>
      <c r="U4110" s="24">
        <v>2.2000000000000002</v>
      </c>
      <c r="X4110" s="24">
        <f t="shared" si="152"/>
        <v>422</v>
      </c>
      <c r="Y4110" s="8">
        <f t="shared" si="153"/>
        <v>0</v>
      </c>
      <c r="Z4110" s="4"/>
    </row>
    <row r="4111" spans="1:26" x14ac:dyDescent="0.25">
      <c r="A4111" s="34">
        <v>26</v>
      </c>
      <c r="B4111" s="35">
        <v>26</v>
      </c>
      <c r="C4111" s="8" t="s">
        <v>2352</v>
      </c>
      <c r="D4111" s="8" t="s">
        <v>7355</v>
      </c>
      <c r="E4111" s="8" t="s">
        <v>7323</v>
      </c>
      <c r="F4111" s="8" t="s">
        <v>6410</v>
      </c>
      <c r="G4111" s="8" t="s">
        <v>7367</v>
      </c>
      <c r="H4111" s="8" t="s">
        <v>5168</v>
      </c>
      <c r="I4111" s="24">
        <v>283.60000000000002</v>
      </c>
      <c r="J4111" s="24">
        <v>240.1</v>
      </c>
      <c r="K4111" s="24">
        <v>22.1</v>
      </c>
      <c r="M4111" s="24">
        <v>0.3</v>
      </c>
      <c r="N4111" s="24">
        <v>0.9</v>
      </c>
      <c r="O4111" s="24">
        <v>3.6</v>
      </c>
      <c r="P4111" s="24">
        <v>0.1</v>
      </c>
      <c r="Q4111" s="24">
        <v>3.4</v>
      </c>
      <c r="R4111" s="24">
        <v>11</v>
      </c>
      <c r="S4111" s="24">
        <v>1.4</v>
      </c>
      <c r="U4111" s="24">
        <v>0.7</v>
      </c>
      <c r="X4111" s="24">
        <f t="shared" si="152"/>
        <v>283.59999999999997</v>
      </c>
      <c r="Y4111" s="8">
        <f t="shared" si="153"/>
        <v>0</v>
      </c>
      <c r="Z4111" s="4"/>
    </row>
    <row r="4112" spans="1:26" x14ac:dyDescent="0.25">
      <c r="A4112" s="34">
        <v>38</v>
      </c>
      <c r="B4112" s="35">
        <v>38</v>
      </c>
      <c r="C4112" s="8" t="s">
        <v>7388</v>
      </c>
      <c r="D4112" s="8" t="s">
        <v>7376</v>
      </c>
      <c r="E4112" s="8" t="s">
        <v>7323</v>
      </c>
      <c r="F4112" s="8" t="s">
        <v>6410</v>
      </c>
      <c r="G4112" s="8" t="s">
        <v>7389</v>
      </c>
      <c r="H4112" s="8" t="s">
        <v>485</v>
      </c>
      <c r="I4112" s="24">
        <v>618.4</v>
      </c>
      <c r="J4112" s="24">
        <v>575.79999999999995</v>
      </c>
      <c r="K4112" s="24">
        <v>10.199999999999999</v>
      </c>
      <c r="L4112" s="24">
        <v>1</v>
      </c>
      <c r="N4112" s="24">
        <v>3.5</v>
      </c>
      <c r="O4112" s="24">
        <v>6.4</v>
      </c>
      <c r="P4112" s="24">
        <v>0.1</v>
      </c>
      <c r="Q4112" s="24">
        <v>0.6</v>
      </c>
      <c r="R4112" s="24">
        <v>10.7</v>
      </c>
      <c r="S4112" s="24">
        <v>7.1</v>
      </c>
      <c r="U4112" s="24">
        <v>3</v>
      </c>
      <c r="X4112" s="24">
        <f t="shared" si="152"/>
        <v>618.40000000000009</v>
      </c>
      <c r="Y4112" s="8">
        <f t="shared" si="153"/>
        <v>0</v>
      </c>
      <c r="Z4112" s="4"/>
    </row>
    <row r="4113" spans="1:26" x14ac:dyDescent="0.25">
      <c r="A4113" s="34">
        <v>39</v>
      </c>
      <c r="B4113" s="35">
        <v>39</v>
      </c>
      <c r="C4113" s="8" t="s">
        <v>2138</v>
      </c>
      <c r="D4113" s="8" t="s">
        <v>7376</v>
      </c>
      <c r="E4113" s="8" t="s">
        <v>7323</v>
      </c>
      <c r="F4113" s="8" t="s">
        <v>6410</v>
      </c>
      <c r="G4113" s="8" t="s">
        <v>7389</v>
      </c>
      <c r="H4113" s="8" t="s">
        <v>485</v>
      </c>
      <c r="I4113" s="24">
        <v>377.3</v>
      </c>
      <c r="J4113" s="24">
        <v>353.3</v>
      </c>
      <c r="K4113" s="24">
        <v>6.7</v>
      </c>
      <c r="L4113" s="24">
        <v>4.8</v>
      </c>
      <c r="M4113" s="24">
        <v>0.3</v>
      </c>
      <c r="O4113" s="24">
        <v>4.4000000000000004</v>
      </c>
      <c r="P4113" s="24">
        <v>0.5</v>
      </c>
      <c r="Q4113" s="24">
        <v>0.7</v>
      </c>
      <c r="R4113" s="24">
        <v>4.2</v>
      </c>
      <c r="S4113" s="24">
        <v>2.4</v>
      </c>
      <c r="X4113" s="24">
        <f t="shared" si="152"/>
        <v>377.29999999999995</v>
      </c>
      <c r="Y4113" s="8">
        <f t="shared" si="153"/>
        <v>0</v>
      </c>
      <c r="Z4113" s="4"/>
    </row>
    <row r="4114" spans="1:26" x14ac:dyDescent="0.25">
      <c r="A4114" s="34">
        <v>62</v>
      </c>
      <c r="B4114" s="35">
        <v>62</v>
      </c>
      <c r="C4114" s="8" t="s">
        <v>3142</v>
      </c>
      <c r="D4114" s="8" t="s">
        <v>7421</v>
      </c>
      <c r="E4114" s="8" t="s">
        <v>7323</v>
      </c>
      <c r="F4114" s="8" t="s">
        <v>6410</v>
      </c>
      <c r="G4114" s="8" t="s">
        <v>7431</v>
      </c>
      <c r="H4114" s="8" t="s">
        <v>7432</v>
      </c>
      <c r="I4114" s="24">
        <v>957.8</v>
      </c>
      <c r="J4114" s="24">
        <v>887.9</v>
      </c>
      <c r="K4114" s="24">
        <v>33.200000000000003</v>
      </c>
      <c r="L4114" s="24">
        <v>3.5</v>
      </c>
      <c r="N4114" s="24">
        <v>5.6</v>
      </c>
      <c r="O4114" s="24">
        <v>6.5</v>
      </c>
      <c r="P4114" s="24">
        <v>3.7</v>
      </c>
      <c r="R4114" s="24">
        <v>17.399999999999999</v>
      </c>
      <c r="X4114" s="24">
        <f t="shared" si="152"/>
        <v>957.80000000000007</v>
      </c>
      <c r="Y4114" s="8">
        <f t="shared" si="153"/>
        <v>0</v>
      </c>
      <c r="Z4114" s="4"/>
    </row>
    <row r="4115" spans="1:26" x14ac:dyDescent="0.25">
      <c r="A4115" s="34">
        <v>131</v>
      </c>
      <c r="B4115" s="35">
        <v>130</v>
      </c>
      <c r="C4115" s="8" t="s">
        <v>7551</v>
      </c>
      <c r="D4115" s="8" t="s">
        <v>7519</v>
      </c>
      <c r="E4115" s="8" t="s">
        <v>7323</v>
      </c>
      <c r="F4115" s="8" t="s">
        <v>6410</v>
      </c>
      <c r="G4115" s="7" t="s">
        <v>7431</v>
      </c>
      <c r="H4115" s="8" t="s">
        <v>992</v>
      </c>
      <c r="I4115" s="24">
        <v>243.6</v>
      </c>
      <c r="J4115" s="24">
        <v>178.6</v>
      </c>
      <c r="K4115" s="24">
        <v>0.9</v>
      </c>
      <c r="M4115" s="24">
        <v>0.7</v>
      </c>
      <c r="N4115" s="24">
        <v>0.6</v>
      </c>
      <c r="O4115" s="24">
        <v>3.5</v>
      </c>
      <c r="P4115" s="24">
        <v>31.7</v>
      </c>
      <c r="Q4115" s="24">
        <v>4.7</v>
      </c>
      <c r="R4115" s="24">
        <v>7.3</v>
      </c>
      <c r="S4115" s="24">
        <v>0.9</v>
      </c>
      <c r="T4115" s="24">
        <v>12.9</v>
      </c>
      <c r="U4115" s="24">
        <v>1.8</v>
      </c>
      <c r="X4115" s="24">
        <f t="shared" si="152"/>
        <v>243.6</v>
      </c>
      <c r="Y4115" s="8">
        <f t="shared" si="153"/>
        <v>0</v>
      </c>
      <c r="Z4115" s="4"/>
    </row>
    <row r="4116" spans="1:26" ht="30" x14ac:dyDescent="0.25">
      <c r="A4116" s="34">
        <v>145</v>
      </c>
      <c r="B4116" s="35">
        <v>144</v>
      </c>
      <c r="C4116" s="8" t="s">
        <v>7568</v>
      </c>
      <c r="D4116" s="8" t="s">
        <v>7562</v>
      </c>
      <c r="E4116" s="8" t="s">
        <v>7323</v>
      </c>
      <c r="F4116" s="8" t="s">
        <v>6410</v>
      </c>
      <c r="G4116" s="7" t="s">
        <v>7569</v>
      </c>
      <c r="H4116" s="8"/>
      <c r="I4116" s="24">
        <v>118.1</v>
      </c>
      <c r="J4116" s="24">
        <v>97.1</v>
      </c>
      <c r="K4116" s="24">
        <v>7</v>
      </c>
      <c r="L4116" s="24">
        <v>4</v>
      </c>
      <c r="O4116" s="24">
        <v>5</v>
      </c>
      <c r="R4116" s="24">
        <v>5</v>
      </c>
      <c r="X4116" s="24">
        <f t="shared" si="152"/>
        <v>118.1</v>
      </c>
      <c r="Y4116" s="8">
        <f t="shared" si="153"/>
        <v>0</v>
      </c>
      <c r="Z4116" s="4"/>
    </row>
    <row r="4117" spans="1:26" x14ac:dyDescent="0.25">
      <c r="A4117" s="34">
        <v>10</v>
      </c>
      <c r="B4117" s="35">
        <v>10</v>
      </c>
      <c r="C4117" s="8" t="s">
        <v>7343</v>
      </c>
      <c r="D4117" s="8" t="s">
        <v>7322</v>
      </c>
      <c r="E4117" s="8" t="s">
        <v>7323</v>
      </c>
      <c r="F4117" s="8" t="s">
        <v>6410</v>
      </c>
      <c r="G4117" s="8" t="s">
        <v>5546</v>
      </c>
      <c r="H4117" s="8" t="s">
        <v>237</v>
      </c>
      <c r="I4117" s="24">
        <v>186.3</v>
      </c>
      <c r="J4117" s="24">
        <v>173.8</v>
      </c>
      <c r="K4117" s="24">
        <v>1.6</v>
      </c>
      <c r="N4117" s="24">
        <v>1.3</v>
      </c>
      <c r="O4117" s="24">
        <v>1.2</v>
      </c>
      <c r="Q4117" s="24">
        <v>1.1000000000000001</v>
      </c>
      <c r="R4117" s="24">
        <v>4</v>
      </c>
      <c r="S4117" s="24">
        <v>1.6</v>
      </c>
      <c r="T4117" s="24">
        <v>1.7</v>
      </c>
      <c r="X4117" s="24">
        <f t="shared" si="152"/>
        <v>186.29999999999998</v>
      </c>
      <c r="Y4117" s="8">
        <f t="shared" si="153"/>
        <v>0</v>
      </c>
      <c r="Z4117" s="4"/>
    </row>
    <row r="4118" spans="1:26" x14ac:dyDescent="0.25">
      <c r="A4118" s="34">
        <v>11</v>
      </c>
      <c r="B4118" s="35">
        <v>11</v>
      </c>
      <c r="C4118" s="8" t="s">
        <v>7344</v>
      </c>
      <c r="D4118" s="8" t="s">
        <v>7322</v>
      </c>
      <c r="E4118" s="8" t="s">
        <v>7323</v>
      </c>
      <c r="F4118" s="8" t="s">
        <v>6410</v>
      </c>
      <c r="G4118" s="8" t="s">
        <v>5546</v>
      </c>
      <c r="H4118" s="8" t="s">
        <v>237</v>
      </c>
      <c r="I4118" s="24">
        <v>179.6</v>
      </c>
      <c r="J4118" s="24">
        <v>163</v>
      </c>
      <c r="K4118" s="24">
        <v>3.3</v>
      </c>
      <c r="N4118" s="24">
        <v>1.9</v>
      </c>
      <c r="O4118" s="24">
        <v>2.2999999999999998</v>
      </c>
      <c r="Q4118" s="24">
        <v>2.2000000000000002</v>
      </c>
      <c r="R4118" s="24">
        <v>3.3</v>
      </c>
      <c r="S4118" s="24">
        <v>0.1</v>
      </c>
      <c r="T4118" s="24">
        <v>1.1000000000000001</v>
      </c>
      <c r="U4118" s="24">
        <v>2.4</v>
      </c>
      <c r="X4118" s="24">
        <f t="shared" si="152"/>
        <v>179.60000000000002</v>
      </c>
      <c r="Y4118" s="8">
        <f t="shared" si="153"/>
        <v>0</v>
      </c>
      <c r="Z4118" s="4"/>
    </row>
    <row r="4119" spans="1:26" x14ac:dyDescent="0.25">
      <c r="A4119" s="34">
        <v>35</v>
      </c>
      <c r="B4119" s="35">
        <v>35</v>
      </c>
      <c r="C4119" s="8" t="s">
        <v>7382</v>
      </c>
      <c r="D4119" s="8" t="s">
        <v>7376</v>
      </c>
      <c r="E4119" s="8" t="s">
        <v>7323</v>
      </c>
      <c r="F4119" s="8" t="s">
        <v>6410</v>
      </c>
      <c r="G4119" s="8" t="s">
        <v>7383</v>
      </c>
      <c r="H4119" s="8" t="s">
        <v>230</v>
      </c>
      <c r="I4119" s="24">
        <v>430.9</v>
      </c>
      <c r="J4119" s="24">
        <v>355.7</v>
      </c>
      <c r="K4119" s="24">
        <v>13.3</v>
      </c>
      <c r="M4119" s="24">
        <v>3.7</v>
      </c>
      <c r="N4119" s="24">
        <v>0.5</v>
      </c>
      <c r="O4119" s="24">
        <v>1.9</v>
      </c>
      <c r="P4119" s="24">
        <v>16.5</v>
      </c>
      <c r="Q4119" s="24">
        <v>1.6</v>
      </c>
      <c r="R4119" s="24">
        <v>5.3</v>
      </c>
      <c r="S4119" s="24">
        <v>0.8</v>
      </c>
      <c r="T4119" s="24">
        <v>27.5</v>
      </c>
      <c r="U4119" s="24">
        <v>4.0999999999999996</v>
      </c>
      <c r="X4119" s="24">
        <f t="shared" si="152"/>
        <v>430.90000000000003</v>
      </c>
      <c r="Y4119" s="8">
        <f t="shared" si="153"/>
        <v>0</v>
      </c>
      <c r="Z4119" s="4"/>
    </row>
    <row r="4120" spans="1:26" x14ac:dyDescent="0.25">
      <c r="A4120" s="34">
        <v>100</v>
      </c>
      <c r="B4120" s="35">
        <v>99</v>
      </c>
      <c r="C4120" s="8" t="s">
        <v>7500</v>
      </c>
      <c r="D4120" s="8" t="s">
        <v>7471</v>
      </c>
      <c r="E4120" s="8" t="s">
        <v>7323</v>
      </c>
      <c r="F4120" s="8" t="s">
        <v>6410</v>
      </c>
      <c r="G4120" s="8" t="s">
        <v>7383</v>
      </c>
      <c r="H4120" s="8" t="s">
        <v>230</v>
      </c>
      <c r="I4120" s="24">
        <v>285.39999999999998</v>
      </c>
      <c r="J4120" s="24">
        <v>262.3</v>
      </c>
      <c r="K4120" s="24">
        <v>3.5</v>
      </c>
      <c r="M4120" s="24">
        <v>2.2000000000000002</v>
      </c>
      <c r="N4120" s="24">
        <v>1.4</v>
      </c>
      <c r="O4120" s="24">
        <v>3.3</v>
      </c>
      <c r="P4120" s="24">
        <v>2</v>
      </c>
      <c r="R4120" s="24">
        <v>5.8</v>
      </c>
      <c r="S4120" s="24">
        <v>3.9</v>
      </c>
      <c r="U4120" s="24">
        <v>1</v>
      </c>
      <c r="X4120" s="24">
        <f t="shared" si="152"/>
        <v>285.39999999999998</v>
      </c>
      <c r="Y4120" s="8">
        <f t="shared" si="153"/>
        <v>0</v>
      </c>
      <c r="Z4120" s="4"/>
    </row>
    <row r="4121" spans="1:26" x14ac:dyDescent="0.25">
      <c r="A4121" s="34">
        <v>104</v>
      </c>
      <c r="B4121" s="35">
        <v>103</v>
      </c>
      <c r="C4121" s="8" t="s">
        <v>7505</v>
      </c>
      <c r="D4121" s="8" t="s">
        <v>7471</v>
      </c>
      <c r="E4121" s="8" t="s">
        <v>7323</v>
      </c>
      <c r="F4121" s="8" t="s">
        <v>6410</v>
      </c>
      <c r="G4121" s="8" t="s">
        <v>7383</v>
      </c>
      <c r="H4121" s="8" t="s">
        <v>369</v>
      </c>
      <c r="I4121" s="24">
        <v>128.69999999999999</v>
      </c>
      <c r="J4121" s="24">
        <v>103.6</v>
      </c>
      <c r="K4121" s="24">
        <v>13.9</v>
      </c>
      <c r="N4121" s="24">
        <v>2.1</v>
      </c>
      <c r="O4121" s="24">
        <v>2.6</v>
      </c>
      <c r="P4121" s="24">
        <v>0.3</v>
      </c>
      <c r="Q4121" s="24">
        <v>1.5</v>
      </c>
      <c r="R4121" s="24">
        <v>4.0999999999999996</v>
      </c>
      <c r="S4121" s="24">
        <v>0.6</v>
      </c>
      <c r="X4121" s="24">
        <f t="shared" si="152"/>
        <v>128.69999999999999</v>
      </c>
      <c r="Y4121" s="8">
        <f t="shared" si="153"/>
        <v>0</v>
      </c>
      <c r="Z4121" s="4"/>
    </row>
    <row r="4122" spans="1:26" x14ac:dyDescent="0.25">
      <c r="A4122" s="34">
        <v>78</v>
      </c>
      <c r="B4122" s="35">
        <v>78</v>
      </c>
      <c r="C4122" s="8" t="s">
        <v>7457</v>
      </c>
      <c r="D4122" s="8" t="s">
        <v>7447</v>
      </c>
      <c r="E4122" s="8" t="s">
        <v>7323</v>
      </c>
      <c r="F4122" s="8" t="s">
        <v>6410</v>
      </c>
      <c r="G4122" s="8" t="s">
        <v>7458</v>
      </c>
      <c r="H4122" s="7" t="s">
        <v>292</v>
      </c>
      <c r="I4122" s="24">
        <v>916.5</v>
      </c>
      <c r="J4122" s="24">
        <v>530.1</v>
      </c>
      <c r="K4122" s="24">
        <v>56</v>
      </c>
      <c r="L4122" s="24">
        <v>5.7</v>
      </c>
      <c r="M4122" s="24">
        <v>2.6</v>
      </c>
      <c r="O4122" s="24">
        <v>6.3</v>
      </c>
      <c r="P4122" s="24">
        <v>1.3</v>
      </c>
      <c r="Q4122" s="24">
        <v>39</v>
      </c>
      <c r="R4122" s="24">
        <v>18.5</v>
      </c>
      <c r="S4122" s="24">
        <v>2.4</v>
      </c>
      <c r="T4122" s="24">
        <v>243</v>
      </c>
      <c r="U4122" s="24">
        <v>11.6</v>
      </c>
      <c r="X4122" s="24">
        <f t="shared" si="152"/>
        <v>916.5</v>
      </c>
      <c r="Y4122" s="8">
        <f t="shared" si="153"/>
        <v>0</v>
      </c>
      <c r="Z4122" s="4"/>
    </row>
    <row r="4123" spans="1:26" x14ac:dyDescent="0.25">
      <c r="A4123" s="34">
        <v>73</v>
      </c>
      <c r="B4123" s="35">
        <v>73</v>
      </c>
      <c r="C4123" s="8" t="s">
        <v>7446</v>
      </c>
      <c r="D4123" s="8" t="s">
        <v>7447</v>
      </c>
      <c r="E4123" s="8" t="s">
        <v>7323</v>
      </c>
      <c r="F4123" s="8" t="s">
        <v>6410</v>
      </c>
      <c r="G4123" s="8" t="s">
        <v>7448</v>
      </c>
      <c r="H4123" s="8" t="s">
        <v>7449</v>
      </c>
      <c r="I4123" s="24">
        <v>234.6</v>
      </c>
      <c r="J4123" s="24">
        <v>194.2</v>
      </c>
      <c r="K4123" s="24">
        <v>3.2</v>
      </c>
      <c r="L4123" s="24">
        <v>9</v>
      </c>
      <c r="M4123" s="24">
        <v>1.2</v>
      </c>
      <c r="N4123" s="24">
        <v>1.2</v>
      </c>
      <c r="O4123" s="24">
        <v>1.1000000000000001</v>
      </c>
      <c r="P4123" s="24">
        <v>7.6</v>
      </c>
      <c r="Q4123" s="24">
        <v>12.9</v>
      </c>
      <c r="R4123" s="24">
        <v>3.4</v>
      </c>
      <c r="S4123" s="24">
        <v>0.8</v>
      </c>
      <c r="X4123" s="24">
        <f t="shared" si="152"/>
        <v>234.59999999999997</v>
      </c>
      <c r="Y4123" s="8">
        <f t="shared" si="153"/>
        <v>0</v>
      </c>
      <c r="Z4123" s="4"/>
    </row>
    <row r="4124" spans="1:26" ht="30" x14ac:dyDescent="0.25">
      <c r="A4124" s="34">
        <v>77</v>
      </c>
      <c r="B4124" s="35">
        <v>77</v>
      </c>
      <c r="C4124" s="8" t="s">
        <v>1263</v>
      </c>
      <c r="D4124" s="8" t="s">
        <v>7447</v>
      </c>
      <c r="E4124" s="8" t="s">
        <v>7323</v>
      </c>
      <c r="F4124" s="8" t="s">
        <v>6410</v>
      </c>
      <c r="G4124" s="7" t="s">
        <v>7455</v>
      </c>
      <c r="H4124" s="7" t="s">
        <v>7456</v>
      </c>
      <c r="I4124" s="24">
        <v>577.29999999999995</v>
      </c>
      <c r="J4124" s="24">
        <v>274.2</v>
      </c>
      <c r="K4124" s="24">
        <v>55.2</v>
      </c>
      <c r="L4124" s="24">
        <v>9.1</v>
      </c>
      <c r="M4124" s="24">
        <v>1</v>
      </c>
      <c r="O4124" s="24">
        <v>3.4</v>
      </c>
      <c r="P4124" s="24">
        <v>8.8000000000000007</v>
      </c>
      <c r="Q4124" s="24">
        <v>63.9</v>
      </c>
      <c r="R4124" s="24">
        <v>11.3</v>
      </c>
      <c r="S4124" s="24">
        <v>3.1</v>
      </c>
      <c r="T4124" s="24">
        <v>147.30000000000001</v>
      </c>
      <c r="X4124" s="24">
        <f t="shared" si="152"/>
        <v>577.29999999999995</v>
      </c>
      <c r="Y4124" s="8">
        <f t="shared" si="153"/>
        <v>0</v>
      </c>
      <c r="Z4124" s="4"/>
    </row>
    <row r="4125" spans="1:26" ht="30" x14ac:dyDescent="0.25">
      <c r="A4125" s="34">
        <v>64</v>
      </c>
      <c r="B4125" s="35">
        <v>64</v>
      </c>
      <c r="C4125" s="8" t="s">
        <v>7435</v>
      </c>
      <c r="D4125" s="8" t="s">
        <v>7421</v>
      </c>
      <c r="E4125" s="8" t="s">
        <v>7323</v>
      </c>
      <c r="F4125" s="8" t="s">
        <v>6410</v>
      </c>
      <c r="G4125" s="7" t="s">
        <v>7436</v>
      </c>
      <c r="H4125" s="8" t="s">
        <v>7437</v>
      </c>
      <c r="I4125" s="24">
        <v>201.7</v>
      </c>
      <c r="J4125" s="24">
        <v>181.7</v>
      </c>
      <c r="O4125" s="24">
        <v>2</v>
      </c>
      <c r="R4125" s="24">
        <v>10</v>
      </c>
      <c r="U4125" s="24">
        <v>8</v>
      </c>
      <c r="X4125" s="24">
        <f t="shared" si="152"/>
        <v>201.7</v>
      </c>
      <c r="Y4125" s="8">
        <f t="shared" si="153"/>
        <v>0</v>
      </c>
      <c r="Z4125" s="4"/>
    </row>
    <row r="4126" spans="1:26" x14ac:dyDescent="0.25">
      <c r="A4126" s="34">
        <v>41</v>
      </c>
      <c r="B4126" s="35">
        <v>41</v>
      </c>
      <c r="C4126" s="8" t="s">
        <v>7391</v>
      </c>
      <c r="D4126" s="8" t="s">
        <v>7376</v>
      </c>
      <c r="E4126" s="8" t="s">
        <v>7323</v>
      </c>
      <c r="F4126" s="8" t="s">
        <v>6410</v>
      </c>
      <c r="G4126" s="8" t="s">
        <v>7392</v>
      </c>
      <c r="H4126" s="8" t="s">
        <v>1318</v>
      </c>
      <c r="I4126" s="24">
        <v>229.8</v>
      </c>
      <c r="J4126" s="24">
        <v>209.6</v>
      </c>
      <c r="M4126" s="24">
        <v>1.6</v>
      </c>
      <c r="O4126" s="24">
        <v>4.2</v>
      </c>
      <c r="Q4126" s="24">
        <v>0.8</v>
      </c>
      <c r="R4126" s="24">
        <v>9.1</v>
      </c>
      <c r="S4126" s="24">
        <v>0.5</v>
      </c>
      <c r="U4126" s="24">
        <v>4</v>
      </c>
      <c r="X4126" s="24">
        <f t="shared" si="152"/>
        <v>229.79999999999998</v>
      </c>
      <c r="Y4126" s="8">
        <f t="shared" si="153"/>
        <v>0</v>
      </c>
      <c r="Z4126" s="4"/>
    </row>
    <row r="4127" spans="1:26" x14ac:dyDescent="0.25">
      <c r="A4127" s="34">
        <v>43</v>
      </c>
      <c r="B4127" s="35">
        <v>43</v>
      </c>
      <c r="C4127" s="8" t="s">
        <v>7394</v>
      </c>
      <c r="D4127" s="8" t="s">
        <v>7395</v>
      </c>
      <c r="E4127" s="8" t="s">
        <v>7323</v>
      </c>
      <c r="F4127" s="8" t="s">
        <v>6410</v>
      </c>
      <c r="G4127" s="8" t="s">
        <v>7392</v>
      </c>
      <c r="H4127" s="8" t="s">
        <v>992</v>
      </c>
      <c r="I4127" s="24">
        <v>244</v>
      </c>
      <c r="J4127" s="24">
        <v>227.8</v>
      </c>
      <c r="K4127" s="24">
        <v>3.1</v>
      </c>
      <c r="M4127" s="24">
        <v>1.6</v>
      </c>
      <c r="N4127" s="24">
        <v>0.4</v>
      </c>
      <c r="O4127" s="24">
        <v>2.7</v>
      </c>
      <c r="P4127" s="24">
        <v>0.5</v>
      </c>
      <c r="Q4127" s="24">
        <v>1.7</v>
      </c>
      <c r="R4127" s="24">
        <v>4.4000000000000004</v>
      </c>
      <c r="S4127" s="24">
        <v>1.8</v>
      </c>
      <c r="X4127" s="24">
        <f t="shared" si="152"/>
        <v>244</v>
      </c>
      <c r="Y4127" s="8">
        <f t="shared" si="153"/>
        <v>0</v>
      </c>
      <c r="Z4127" s="4"/>
    </row>
    <row r="4128" spans="1:26" x14ac:dyDescent="0.25">
      <c r="A4128" s="34">
        <v>21</v>
      </c>
      <c r="B4128" s="35">
        <v>21</v>
      </c>
      <c r="C4128" s="8" t="s">
        <v>7359</v>
      </c>
      <c r="D4128" s="8" t="s">
        <v>7355</v>
      </c>
      <c r="E4128" s="8" t="s">
        <v>7323</v>
      </c>
      <c r="F4128" s="8" t="s">
        <v>6410</v>
      </c>
      <c r="G4128" s="8" t="s">
        <v>1175</v>
      </c>
      <c r="H4128" s="8" t="s">
        <v>1100</v>
      </c>
      <c r="I4128" s="24">
        <v>314</v>
      </c>
      <c r="J4128" s="24">
        <v>173.4</v>
      </c>
      <c r="K4128" s="24">
        <v>52.9</v>
      </c>
      <c r="M4128" s="24">
        <v>2.2999999999999998</v>
      </c>
      <c r="O4128" s="24">
        <v>1.8</v>
      </c>
      <c r="P4128" s="24">
        <v>0.3</v>
      </c>
      <c r="Q4128" s="24">
        <v>0.4</v>
      </c>
      <c r="R4128" s="24">
        <v>11.7</v>
      </c>
      <c r="S4128" s="24">
        <v>1.8</v>
      </c>
      <c r="T4128" s="24">
        <v>69</v>
      </c>
      <c r="U4128" s="24">
        <v>0.4</v>
      </c>
      <c r="X4128" s="24">
        <f t="shared" si="152"/>
        <v>314</v>
      </c>
      <c r="Y4128" s="8">
        <f t="shared" si="153"/>
        <v>0</v>
      </c>
      <c r="Z4128" s="4"/>
    </row>
    <row r="4129" spans="1:26" x14ac:dyDescent="0.25">
      <c r="A4129" s="34">
        <v>61</v>
      </c>
      <c r="B4129" s="35">
        <v>61</v>
      </c>
      <c r="C4129" s="8" t="s">
        <v>7429</v>
      </c>
      <c r="D4129" s="8" t="s">
        <v>7421</v>
      </c>
      <c r="E4129" s="8" t="s">
        <v>7323</v>
      </c>
      <c r="F4129" s="8" t="s">
        <v>6410</v>
      </c>
      <c r="G4129" s="8" t="s">
        <v>7430</v>
      </c>
      <c r="H4129" s="8" t="s">
        <v>374</v>
      </c>
      <c r="I4129" s="24">
        <v>567.29999999999995</v>
      </c>
      <c r="J4129" s="24">
        <v>187.4</v>
      </c>
      <c r="K4129" s="24">
        <v>17</v>
      </c>
      <c r="L4129" s="24">
        <v>13.3</v>
      </c>
      <c r="N4129" s="24">
        <v>1.2</v>
      </c>
      <c r="O4129" s="24">
        <v>5.2</v>
      </c>
      <c r="P4129" s="24">
        <v>240.9</v>
      </c>
      <c r="R4129" s="24">
        <v>4.2</v>
      </c>
      <c r="S4129" s="24">
        <v>1.5</v>
      </c>
      <c r="T4129" s="24">
        <v>95.1</v>
      </c>
      <c r="U4129" s="24">
        <v>1.5</v>
      </c>
      <c r="X4129" s="24">
        <f t="shared" si="152"/>
        <v>567.29999999999995</v>
      </c>
      <c r="Y4129" s="8">
        <f t="shared" si="153"/>
        <v>0</v>
      </c>
      <c r="Z4129" s="4"/>
    </row>
    <row r="4130" spans="1:26" x14ac:dyDescent="0.25">
      <c r="A4130" s="34">
        <v>29</v>
      </c>
      <c r="B4130" s="35">
        <v>29</v>
      </c>
      <c r="C4130" s="8" t="s">
        <v>7371</v>
      </c>
      <c r="D4130" s="8" t="s">
        <v>7355</v>
      </c>
      <c r="E4130" s="8" t="s">
        <v>7323</v>
      </c>
      <c r="F4130" s="8" t="s">
        <v>6410</v>
      </c>
      <c r="G4130" s="8" t="s">
        <v>6843</v>
      </c>
      <c r="H4130" s="8" t="s">
        <v>13</v>
      </c>
      <c r="I4130" s="24">
        <v>567.1</v>
      </c>
      <c r="J4130" s="24">
        <v>513.4</v>
      </c>
      <c r="K4130" s="24">
        <v>6.1</v>
      </c>
      <c r="L4130" s="24">
        <v>16.100000000000001</v>
      </c>
      <c r="M4130" s="24">
        <v>3.8</v>
      </c>
      <c r="O4130" s="24">
        <v>6.8</v>
      </c>
      <c r="Q4130" s="24">
        <v>2.4</v>
      </c>
      <c r="R4130" s="24">
        <v>13.3</v>
      </c>
      <c r="S4130" s="24">
        <v>2.4</v>
      </c>
      <c r="U4130" s="24">
        <v>2.8</v>
      </c>
      <c r="X4130" s="24">
        <f t="shared" si="152"/>
        <v>567.0999999999998</v>
      </c>
      <c r="Y4130" s="8">
        <f t="shared" si="153"/>
        <v>0</v>
      </c>
      <c r="Z4130" s="4"/>
    </row>
    <row r="4131" spans="1:26" x14ac:dyDescent="0.25">
      <c r="A4131" s="34">
        <v>99</v>
      </c>
      <c r="B4131" s="35">
        <v>98</v>
      </c>
      <c r="C4131" s="8" t="s">
        <v>7498</v>
      </c>
      <c r="D4131" s="8" t="s">
        <v>7471</v>
      </c>
      <c r="E4131" s="8" t="s">
        <v>7323</v>
      </c>
      <c r="F4131" s="8" t="s">
        <v>6410</v>
      </c>
      <c r="G4131" s="8" t="s">
        <v>7499</v>
      </c>
      <c r="H4131" s="8" t="s">
        <v>154</v>
      </c>
      <c r="I4131" s="24">
        <v>286.2</v>
      </c>
      <c r="J4131" s="24">
        <v>256.8</v>
      </c>
      <c r="K4131" s="24">
        <v>11</v>
      </c>
      <c r="O4131" s="24">
        <v>5.5</v>
      </c>
      <c r="P4131" s="24">
        <v>0.1</v>
      </c>
      <c r="R4131" s="24">
        <v>6.9</v>
      </c>
      <c r="S4131" s="24">
        <v>3.4</v>
      </c>
      <c r="T4131" s="24">
        <v>0.6</v>
      </c>
      <c r="U4131" s="24">
        <v>1.9</v>
      </c>
      <c r="X4131" s="24">
        <f t="shared" si="152"/>
        <v>286.2</v>
      </c>
      <c r="Y4131" s="8">
        <f t="shared" si="153"/>
        <v>0</v>
      </c>
      <c r="Z4131" s="4"/>
    </row>
    <row r="4132" spans="1:26" x14ac:dyDescent="0.25">
      <c r="A4132" s="34">
        <v>49</v>
      </c>
      <c r="B4132" s="35">
        <v>49</v>
      </c>
      <c r="C4132" s="8" t="s">
        <v>7406</v>
      </c>
      <c r="D4132" s="8" t="s">
        <v>7395</v>
      </c>
      <c r="E4132" s="8" t="s">
        <v>7323</v>
      </c>
      <c r="F4132" s="8" t="s">
        <v>6410</v>
      </c>
      <c r="G4132" s="8" t="s">
        <v>6734</v>
      </c>
      <c r="H4132" s="8" t="s">
        <v>216</v>
      </c>
      <c r="I4132" s="24">
        <v>194.5</v>
      </c>
      <c r="J4132" s="24">
        <v>181.9</v>
      </c>
      <c r="K4132" s="24">
        <v>1.2</v>
      </c>
      <c r="M4132" s="24">
        <v>1.5</v>
      </c>
      <c r="O4132" s="24">
        <v>0.6</v>
      </c>
      <c r="P4132" s="24">
        <v>0.9</v>
      </c>
      <c r="Q4132" s="24">
        <v>0.8</v>
      </c>
      <c r="R4132" s="24">
        <v>2.2999999999999998</v>
      </c>
      <c r="S4132" s="24">
        <v>1.8</v>
      </c>
      <c r="T4132" s="24">
        <v>3.5</v>
      </c>
      <c r="X4132" s="24">
        <f t="shared" si="152"/>
        <v>194.50000000000003</v>
      </c>
      <c r="Y4132" s="8">
        <f t="shared" si="153"/>
        <v>0</v>
      </c>
      <c r="Z4132" s="4"/>
    </row>
    <row r="4133" spans="1:26" x14ac:dyDescent="0.25">
      <c r="A4133" s="34">
        <v>17</v>
      </c>
      <c r="B4133" s="35">
        <v>17</v>
      </c>
      <c r="C4133" s="8" t="s">
        <v>7350</v>
      </c>
      <c r="D4133" s="8" t="s">
        <v>7322</v>
      </c>
      <c r="E4133" s="8" t="s">
        <v>7323</v>
      </c>
      <c r="F4133" s="8" t="s">
        <v>6410</v>
      </c>
      <c r="G4133" s="7" t="s">
        <v>7351</v>
      </c>
      <c r="H4133" s="8" t="s">
        <v>245</v>
      </c>
      <c r="I4133" s="24">
        <v>349.9</v>
      </c>
      <c r="J4133" s="24">
        <v>253.6</v>
      </c>
      <c r="K4133" s="24">
        <v>19.8</v>
      </c>
      <c r="L4133" s="24">
        <v>1.6</v>
      </c>
      <c r="M4133" s="24">
        <v>0.7</v>
      </c>
      <c r="O4133" s="24">
        <v>2.1</v>
      </c>
      <c r="P4133" s="24">
        <v>56.5</v>
      </c>
      <c r="Q4133" s="24">
        <v>1.4</v>
      </c>
      <c r="R4133" s="24">
        <v>5.2</v>
      </c>
      <c r="S4133" s="24">
        <v>1.7</v>
      </c>
      <c r="T4133" s="24">
        <v>5.5</v>
      </c>
      <c r="U4133" s="24">
        <v>1.8</v>
      </c>
      <c r="X4133" s="24">
        <f t="shared" si="152"/>
        <v>349.9</v>
      </c>
      <c r="Y4133" s="8">
        <f t="shared" si="153"/>
        <v>0</v>
      </c>
      <c r="Z4133" s="4"/>
    </row>
    <row r="4134" spans="1:26" x14ac:dyDescent="0.25">
      <c r="A4134" s="34">
        <v>65</v>
      </c>
      <c r="B4134" s="35">
        <v>65</v>
      </c>
      <c r="C4134" s="8" t="s">
        <v>1662</v>
      </c>
      <c r="D4134" s="8" t="s">
        <v>7421</v>
      </c>
      <c r="E4134" s="8" t="s">
        <v>7323</v>
      </c>
      <c r="F4134" s="8" t="s">
        <v>6410</v>
      </c>
      <c r="G4134" s="8" t="s">
        <v>7438</v>
      </c>
      <c r="H4134" s="8" t="s">
        <v>13</v>
      </c>
      <c r="I4134" s="24">
        <v>395</v>
      </c>
      <c r="J4134" s="24">
        <v>349.2</v>
      </c>
      <c r="M4134" s="24">
        <v>3.6</v>
      </c>
      <c r="O4134" s="24">
        <v>3.1</v>
      </c>
      <c r="P4134" s="24">
        <v>0.2</v>
      </c>
      <c r="Q4134" s="24">
        <v>3.6</v>
      </c>
      <c r="R4134" s="24">
        <v>9</v>
      </c>
      <c r="T4134" s="24">
        <v>25</v>
      </c>
      <c r="U4134" s="24">
        <v>1.3</v>
      </c>
      <c r="X4134" s="24">
        <f t="shared" si="152"/>
        <v>395.00000000000006</v>
      </c>
      <c r="Y4134" s="8">
        <f t="shared" si="153"/>
        <v>0</v>
      </c>
      <c r="Z4134" s="4"/>
    </row>
    <row r="4135" spans="1:26" x14ac:dyDescent="0.25">
      <c r="A4135" s="34">
        <v>114</v>
      </c>
      <c r="B4135" s="35">
        <v>113</v>
      </c>
      <c r="C4135" s="8" t="s">
        <v>7517</v>
      </c>
      <c r="D4135" s="8" t="s">
        <v>7421</v>
      </c>
      <c r="E4135" s="8" t="s">
        <v>7323</v>
      </c>
      <c r="F4135" s="8" t="s">
        <v>6410</v>
      </c>
      <c r="G4135" s="7" t="s">
        <v>7438</v>
      </c>
      <c r="H4135" s="8" t="s">
        <v>13</v>
      </c>
      <c r="I4135" s="24">
        <v>178.7</v>
      </c>
      <c r="J4135" s="24">
        <v>102.8</v>
      </c>
      <c r="K4135" s="24">
        <v>32.200000000000003</v>
      </c>
      <c r="L4135" s="24">
        <v>8.8000000000000007</v>
      </c>
      <c r="O4135" s="24">
        <v>0.4</v>
      </c>
      <c r="P4135" s="24">
        <v>0.3</v>
      </c>
      <c r="R4135" s="24">
        <v>2</v>
      </c>
      <c r="S4135" s="24">
        <v>1.2</v>
      </c>
      <c r="T4135" s="24">
        <v>31</v>
      </c>
      <c r="X4135" s="24">
        <f t="shared" si="152"/>
        <v>178.70000000000002</v>
      </c>
      <c r="Y4135" s="8">
        <f t="shared" si="153"/>
        <v>0</v>
      </c>
      <c r="Z4135" s="4"/>
    </row>
    <row r="4136" spans="1:26" x14ac:dyDescent="0.25">
      <c r="A4136" s="34">
        <v>28</v>
      </c>
      <c r="B4136" s="35">
        <v>28</v>
      </c>
      <c r="C4136" s="8" t="s">
        <v>7369</v>
      </c>
      <c r="D4136" s="8" t="s">
        <v>7355</v>
      </c>
      <c r="E4136" s="8" t="s">
        <v>7323</v>
      </c>
      <c r="F4136" s="8" t="s">
        <v>6410</v>
      </c>
      <c r="G4136" s="8" t="s">
        <v>7370</v>
      </c>
      <c r="H4136" s="8" t="s">
        <v>4105</v>
      </c>
      <c r="I4136" s="24">
        <v>275.8</v>
      </c>
      <c r="J4136" s="24">
        <v>192.4</v>
      </c>
      <c r="K4136" s="24">
        <v>23.9</v>
      </c>
      <c r="M4136" s="24">
        <v>3.1</v>
      </c>
      <c r="N4136" s="24">
        <v>0.6</v>
      </c>
      <c r="O4136" s="24">
        <v>3.9</v>
      </c>
      <c r="Q4136" s="24">
        <v>2.1</v>
      </c>
      <c r="R4136" s="24">
        <v>4.5999999999999996</v>
      </c>
      <c r="S4136" s="24">
        <v>1.5</v>
      </c>
      <c r="T4136" s="24">
        <v>39.700000000000003</v>
      </c>
      <c r="U4136" s="24">
        <v>4</v>
      </c>
      <c r="X4136" s="24">
        <f t="shared" si="152"/>
        <v>275.8</v>
      </c>
      <c r="Y4136" s="8">
        <f t="shared" si="153"/>
        <v>0</v>
      </c>
      <c r="Z4136" s="4"/>
    </row>
    <row r="4137" spans="1:26" x14ac:dyDescent="0.25">
      <c r="A4137" s="34">
        <v>132</v>
      </c>
      <c r="B4137" s="35">
        <v>131</v>
      </c>
      <c r="C4137" s="4" t="s">
        <v>7552</v>
      </c>
      <c r="D4137" s="8" t="s">
        <v>7519</v>
      </c>
      <c r="E4137" s="8" t="s">
        <v>7323</v>
      </c>
      <c r="F4137" s="8" t="s">
        <v>6410</v>
      </c>
      <c r="G4137" s="7" t="s">
        <v>7553</v>
      </c>
      <c r="H4137" s="8" t="s">
        <v>429</v>
      </c>
      <c r="I4137" s="24">
        <v>306.89999999999998</v>
      </c>
      <c r="J4137" s="24">
        <v>273</v>
      </c>
      <c r="K4137" s="24">
        <v>6.8</v>
      </c>
      <c r="M4137" s="24">
        <v>0.6</v>
      </c>
      <c r="O4137" s="24">
        <v>3</v>
      </c>
      <c r="Q4137" s="24">
        <v>18.600000000000001</v>
      </c>
      <c r="R4137" s="24">
        <v>2.2000000000000002</v>
      </c>
      <c r="S4137" s="24">
        <v>0.2</v>
      </c>
      <c r="T4137" s="24">
        <v>2.5</v>
      </c>
      <c r="X4137" s="24">
        <f t="shared" si="152"/>
        <v>306.90000000000003</v>
      </c>
      <c r="Y4137" s="8">
        <f t="shared" si="153"/>
        <v>0</v>
      </c>
      <c r="Z4137" s="4"/>
    </row>
    <row r="4138" spans="1:26" x14ac:dyDescent="0.25">
      <c r="A4138" s="34">
        <v>72</v>
      </c>
      <c r="B4138" s="35">
        <v>72</v>
      </c>
      <c r="C4138" s="8" t="s">
        <v>7441</v>
      </c>
      <c r="D4138" s="8" t="s">
        <v>7421</v>
      </c>
      <c r="E4138" s="8" t="s">
        <v>7323</v>
      </c>
      <c r="F4138" s="8" t="s">
        <v>6410</v>
      </c>
      <c r="G4138" s="8" t="s">
        <v>7445</v>
      </c>
      <c r="H4138" s="8" t="s">
        <v>13</v>
      </c>
      <c r="I4138" s="24">
        <v>177.7</v>
      </c>
      <c r="J4138" s="24">
        <v>129.69999999999999</v>
      </c>
      <c r="K4138" s="24">
        <v>16.8</v>
      </c>
      <c r="L4138" s="24">
        <v>16</v>
      </c>
      <c r="O4138" s="24">
        <v>1.5</v>
      </c>
      <c r="P4138" s="24">
        <v>0.2</v>
      </c>
      <c r="R4138" s="24">
        <v>1.9</v>
      </c>
      <c r="S4138" s="24">
        <v>1.1000000000000001</v>
      </c>
      <c r="T4138" s="24">
        <v>6.7</v>
      </c>
      <c r="U4138" s="24">
        <v>3.8</v>
      </c>
      <c r="X4138" s="24">
        <f t="shared" si="152"/>
        <v>177.7</v>
      </c>
      <c r="Y4138" s="8">
        <f t="shared" si="153"/>
        <v>0</v>
      </c>
      <c r="Z4138" s="4"/>
    </row>
    <row r="4139" spans="1:26" x14ac:dyDescent="0.25">
      <c r="A4139" s="34">
        <v>37</v>
      </c>
      <c r="B4139" s="35">
        <v>37</v>
      </c>
      <c r="C4139" s="8" t="s">
        <v>7386</v>
      </c>
      <c r="D4139" s="8" t="s">
        <v>7376</v>
      </c>
      <c r="E4139" s="8" t="s">
        <v>7323</v>
      </c>
      <c r="F4139" s="8" t="s">
        <v>6410</v>
      </c>
      <c r="G4139" s="8" t="s">
        <v>7387</v>
      </c>
      <c r="H4139" s="8" t="s">
        <v>237</v>
      </c>
      <c r="I4139" s="24">
        <v>302.60000000000002</v>
      </c>
      <c r="J4139" s="24">
        <v>265.2</v>
      </c>
      <c r="K4139" s="24">
        <v>19.2</v>
      </c>
      <c r="M4139" s="24">
        <v>1.6</v>
      </c>
      <c r="O4139" s="24">
        <v>3.5</v>
      </c>
      <c r="P4139" s="24">
        <v>0.2</v>
      </c>
      <c r="Q4139" s="24">
        <v>2.1</v>
      </c>
      <c r="R4139" s="24">
        <v>6.3</v>
      </c>
      <c r="S4139" s="24">
        <v>3.3</v>
      </c>
      <c r="U4139" s="24">
        <v>1.2</v>
      </c>
      <c r="X4139" s="24">
        <f t="shared" si="152"/>
        <v>302.60000000000002</v>
      </c>
      <c r="Y4139" s="8">
        <f t="shared" si="153"/>
        <v>0</v>
      </c>
      <c r="Z4139" s="4"/>
    </row>
    <row r="4140" spans="1:26" x14ac:dyDescent="0.25">
      <c r="A4140" s="34">
        <v>32</v>
      </c>
      <c r="B4140" s="35">
        <v>32</v>
      </c>
      <c r="C4140" s="8" t="s">
        <v>7375</v>
      </c>
      <c r="D4140" s="8" t="s">
        <v>7376</v>
      </c>
      <c r="E4140" s="8" t="s">
        <v>7323</v>
      </c>
      <c r="F4140" s="8" t="s">
        <v>6410</v>
      </c>
      <c r="G4140" s="8" t="s">
        <v>7377</v>
      </c>
      <c r="H4140" s="8" t="s">
        <v>283</v>
      </c>
      <c r="I4140" s="24">
        <v>326.10000000000002</v>
      </c>
      <c r="J4140" s="24">
        <v>259.7</v>
      </c>
      <c r="K4140" s="24">
        <v>46</v>
      </c>
      <c r="L4140" s="24">
        <v>5.7</v>
      </c>
      <c r="N4140" s="24">
        <v>0.8</v>
      </c>
      <c r="O4140" s="24">
        <v>3.3</v>
      </c>
      <c r="P4140" s="24">
        <v>1.9</v>
      </c>
      <c r="Q4140" s="24">
        <v>0.7</v>
      </c>
      <c r="R4140" s="24">
        <v>5.9</v>
      </c>
      <c r="T4140" s="24">
        <v>0.5</v>
      </c>
      <c r="U4140" s="24">
        <v>1.6</v>
      </c>
      <c r="X4140" s="24">
        <f t="shared" si="152"/>
        <v>326.09999999999997</v>
      </c>
      <c r="Y4140" s="8">
        <f t="shared" si="153"/>
        <v>0</v>
      </c>
      <c r="Z4140" s="4"/>
    </row>
    <row r="4141" spans="1:26" x14ac:dyDescent="0.25">
      <c r="A4141" s="34">
        <v>147</v>
      </c>
      <c r="B4141" s="35">
        <v>146</v>
      </c>
      <c r="C4141" s="8" t="s">
        <v>7572</v>
      </c>
      <c r="D4141" s="4" t="s">
        <v>7421</v>
      </c>
      <c r="E4141" s="8" t="s">
        <v>7323</v>
      </c>
      <c r="F4141" s="8" t="s">
        <v>6410</v>
      </c>
      <c r="G4141" s="5" t="s">
        <v>7573</v>
      </c>
      <c r="H4141" s="8" t="s">
        <v>19</v>
      </c>
      <c r="I4141" s="24">
        <v>106.9</v>
      </c>
      <c r="J4141" s="24">
        <v>95.2</v>
      </c>
      <c r="K4141" s="24">
        <v>7</v>
      </c>
      <c r="L4141" s="24">
        <v>3.8</v>
      </c>
      <c r="O4141" s="24">
        <v>0.9</v>
      </c>
      <c r="X4141" s="24">
        <f t="shared" si="152"/>
        <v>106.9</v>
      </c>
      <c r="Y4141" s="8">
        <f t="shared" si="153"/>
        <v>0</v>
      </c>
      <c r="Z4141" s="4"/>
    </row>
    <row r="4142" spans="1:26" ht="30" x14ac:dyDescent="0.25">
      <c r="A4142" s="34">
        <v>51</v>
      </c>
      <c r="B4142" s="35">
        <v>51</v>
      </c>
      <c r="C4142" s="8" t="s">
        <v>7410</v>
      </c>
      <c r="D4142" s="8" t="s">
        <v>7395</v>
      </c>
      <c r="E4142" s="8" t="s">
        <v>7323</v>
      </c>
      <c r="F4142" s="8" t="s">
        <v>6410</v>
      </c>
      <c r="G4142" s="7" t="s">
        <v>7411</v>
      </c>
      <c r="H4142" s="7" t="s">
        <v>7412</v>
      </c>
      <c r="I4142" s="24">
        <v>188.2</v>
      </c>
      <c r="J4142" s="24">
        <v>179.3</v>
      </c>
      <c r="O4142" s="24">
        <v>1.2</v>
      </c>
      <c r="P4142" s="24">
        <v>0.4</v>
      </c>
      <c r="R4142" s="24">
        <v>4</v>
      </c>
      <c r="S4142" s="24">
        <v>1.6</v>
      </c>
      <c r="U4142" s="24">
        <v>1.7</v>
      </c>
      <c r="X4142" s="24">
        <f t="shared" si="152"/>
        <v>188.2</v>
      </c>
      <c r="Y4142" s="8">
        <f t="shared" si="153"/>
        <v>0</v>
      </c>
      <c r="Z4142" s="4"/>
    </row>
    <row r="4143" spans="1:26" ht="45" x14ac:dyDescent="0.25">
      <c r="A4143" s="34">
        <v>115</v>
      </c>
      <c r="B4143" s="35">
        <v>114</v>
      </c>
      <c r="C4143" s="8" t="s">
        <v>7518</v>
      </c>
      <c r="D4143" s="8" t="s">
        <v>7519</v>
      </c>
      <c r="E4143" s="8" t="s">
        <v>7323</v>
      </c>
      <c r="F4143" s="8" t="s">
        <v>6410</v>
      </c>
      <c r="G4143" s="7" t="s">
        <v>7520</v>
      </c>
      <c r="H4143" s="7" t="s">
        <v>7521</v>
      </c>
      <c r="I4143" s="24">
        <v>758.1</v>
      </c>
      <c r="J4143" s="24">
        <v>580.1</v>
      </c>
      <c r="K4143" s="24">
        <v>70</v>
      </c>
      <c r="L4143" s="24">
        <v>65</v>
      </c>
      <c r="O4143" s="24">
        <v>8</v>
      </c>
      <c r="P4143" s="24">
        <v>5</v>
      </c>
      <c r="Q4143" s="24">
        <v>15</v>
      </c>
      <c r="R4143" s="24">
        <v>10</v>
      </c>
      <c r="S4143" s="24">
        <v>5</v>
      </c>
      <c r="X4143" s="24">
        <f t="shared" si="152"/>
        <v>758.1</v>
      </c>
      <c r="Y4143" s="8">
        <f t="shared" si="153"/>
        <v>0</v>
      </c>
      <c r="Z4143" s="4"/>
    </row>
    <row r="4144" spans="1:26" ht="45" x14ac:dyDescent="0.25">
      <c r="A4144" s="34">
        <v>116</v>
      </c>
      <c r="B4144" s="35">
        <v>115</v>
      </c>
      <c r="C4144" s="8" t="s">
        <v>7522</v>
      </c>
      <c r="D4144" s="8" t="s">
        <v>7519</v>
      </c>
      <c r="E4144" s="8" t="s">
        <v>7323</v>
      </c>
      <c r="F4144" s="8" t="s">
        <v>6410</v>
      </c>
      <c r="G4144" s="7" t="s">
        <v>7520</v>
      </c>
      <c r="H4144" s="7" t="s">
        <v>7521</v>
      </c>
      <c r="I4144" s="24">
        <v>363</v>
      </c>
      <c r="J4144" s="24">
        <v>303</v>
      </c>
      <c r="K4144" s="24">
        <v>20</v>
      </c>
      <c r="L4144" s="24">
        <v>10</v>
      </c>
      <c r="O4144" s="24">
        <v>5</v>
      </c>
      <c r="Q4144" s="24">
        <v>10</v>
      </c>
      <c r="R4144" s="24">
        <v>10</v>
      </c>
      <c r="S4144" s="24">
        <v>5</v>
      </c>
      <c r="X4144" s="24">
        <f t="shared" si="152"/>
        <v>363</v>
      </c>
      <c r="Y4144" s="8">
        <f t="shared" si="153"/>
        <v>0</v>
      </c>
      <c r="Z4144" s="4"/>
    </row>
    <row r="4145" spans="1:26" ht="45" x14ac:dyDescent="0.25">
      <c r="A4145" s="34">
        <v>117</v>
      </c>
      <c r="B4145" s="35">
        <v>116</v>
      </c>
      <c r="C4145" s="8" t="s">
        <v>7523</v>
      </c>
      <c r="D4145" s="8" t="s">
        <v>7519</v>
      </c>
      <c r="E4145" s="8" t="s">
        <v>7323</v>
      </c>
      <c r="F4145" s="8" t="s">
        <v>6410</v>
      </c>
      <c r="G4145" s="7" t="s">
        <v>7520</v>
      </c>
      <c r="H4145" s="7" t="s">
        <v>7521</v>
      </c>
      <c r="I4145" s="24">
        <v>630.5</v>
      </c>
      <c r="J4145" s="24">
        <v>584.5</v>
      </c>
      <c r="K4145" s="24">
        <v>15</v>
      </c>
      <c r="L4145" s="24">
        <v>7</v>
      </c>
      <c r="O4145" s="24">
        <v>10</v>
      </c>
      <c r="Q4145" s="24">
        <v>5</v>
      </c>
      <c r="R4145" s="24">
        <v>5</v>
      </c>
      <c r="S4145" s="24">
        <v>4</v>
      </c>
      <c r="X4145" s="24">
        <f t="shared" si="152"/>
        <v>630.5</v>
      </c>
      <c r="Y4145" s="8">
        <f t="shared" si="153"/>
        <v>0</v>
      </c>
      <c r="Z4145" s="4"/>
    </row>
    <row r="4146" spans="1:26" x14ac:dyDescent="0.25">
      <c r="A4146" s="34">
        <v>146</v>
      </c>
      <c r="B4146" s="35">
        <v>145</v>
      </c>
      <c r="C4146" s="8" t="s">
        <v>7570</v>
      </c>
      <c r="D4146" s="4" t="s">
        <v>7322</v>
      </c>
      <c r="E4146" s="8" t="s">
        <v>7323</v>
      </c>
      <c r="F4146" s="8" t="s">
        <v>6410</v>
      </c>
      <c r="G4146" s="5" t="s">
        <v>5917</v>
      </c>
      <c r="H4146" s="8" t="s">
        <v>7571</v>
      </c>
      <c r="I4146" s="24">
        <v>114.2</v>
      </c>
      <c r="J4146" s="24">
        <v>93.2</v>
      </c>
      <c r="K4146" s="24">
        <v>7</v>
      </c>
      <c r="L4146" s="24">
        <v>4</v>
      </c>
      <c r="O4146" s="24">
        <v>5</v>
      </c>
      <c r="R4146" s="24">
        <v>5</v>
      </c>
      <c r="X4146" s="24">
        <f t="shared" si="152"/>
        <v>114.2</v>
      </c>
      <c r="Y4146" s="8">
        <f t="shared" si="153"/>
        <v>0</v>
      </c>
      <c r="Z4146" s="4"/>
    </row>
    <row r="4147" spans="1:26" x14ac:dyDescent="0.25">
      <c r="A4147" s="34">
        <v>24</v>
      </c>
      <c r="B4147" s="35">
        <v>24</v>
      </c>
      <c r="C4147" s="8" t="s">
        <v>7365</v>
      </c>
      <c r="D4147" s="8" t="s">
        <v>7355</v>
      </c>
      <c r="E4147" s="8" t="s">
        <v>7323</v>
      </c>
      <c r="F4147" s="8" t="s">
        <v>6410</v>
      </c>
      <c r="G4147" s="8" t="s">
        <v>141</v>
      </c>
      <c r="H4147" s="8" t="s">
        <v>429</v>
      </c>
      <c r="I4147" s="24">
        <v>149.1</v>
      </c>
      <c r="J4147" s="24">
        <v>122.1</v>
      </c>
      <c r="K4147" s="24">
        <v>14.1</v>
      </c>
      <c r="L4147" s="24">
        <v>2</v>
      </c>
      <c r="M4147" s="24">
        <v>2.9</v>
      </c>
      <c r="O4147" s="24">
        <v>1.1000000000000001</v>
      </c>
      <c r="P4147" s="24">
        <v>1.9</v>
      </c>
      <c r="Q4147" s="24">
        <v>0.5</v>
      </c>
      <c r="R4147" s="24">
        <v>3</v>
      </c>
      <c r="S4147" s="24">
        <v>0.6</v>
      </c>
      <c r="U4147" s="24">
        <v>0.9</v>
      </c>
      <c r="X4147" s="24">
        <f t="shared" si="152"/>
        <v>149.1</v>
      </c>
      <c r="Y4147" s="8">
        <f t="shared" si="153"/>
        <v>0</v>
      </c>
      <c r="Z4147" s="4"/>
    </row>
    <row r="4148" spans="1:26" ht="30" x14ac:dyDescent="0.25">
      <c r="A4148" s="34">
        <v>124</v>
      </c>
      <c r="B4148" s="35">
        <v>123</v>
      </c>
      <c r="C4148" s="8" t="s">
        <v>7536</v>
      </c>
      <c r="D4148" s="8" t="s">
        <v>7519</v>
      </c>
      <c r="E4148" s="8" t="s">
        <v>7323</v>
      </c>
      <c r="F4148" s="8" t="s">
        <v>6410</v>
      </c>
      <c r="G4148" s="7" t="s">
        <v>141</v>
      </c>
      <c r="H4148" s="5" t="s">
        <v>7537</v>
      </c>
      <c r="I4148" s="24">
        <v>437.1</v>
      </c>
      <c r="J4148" s="24">
        <v>243.7</v>
      </c>
      <c r="K4148" s="24">
        <v>17.2</v>
      </c>
      <c r="L4148" s="24">
        <v>156.4</v>
      </c>
      <c r="M4148" s="24">
        <v>0.6</v>
      </c>
      <c r="O4148" s="24">
        <v>3.1</v>
      </c>
      <c r="P4148" s="24">
        <v>0.2</v>
      </c>
      <c r="Q4148" s="24">
        <v>1.4</v>
      </c>
      <c r="R4148" s="24">
        <v>6.9</v>
      </c>
      <c r="S4148" s="24">
        <v>1.7</v>
      </c>
      <c r="T4148" s="24">
        <v>5.7</v>
      </c>
      <c r="U4148" s="24">
        <v>0.2</v>
      </c>
      <c r="X4148" s="24">
        <f t="shared" si="152"/>
        <v>437.09999999999991</v>
      </c>
      <c r="Y4148" s="8">
        <f t="shared" si="153"/>
        <v>0</v>
      </c>
      <c r="Z4148" s="4"/>
    </row>
    <row r="4149" spans="1:26" x14ac:dyDescent="0.25">
      <c r="A4149" s="34">
        <v>135</v>
      </c>
      <c r="B4149" s="35">
        <v>134</v>
      </c>
      <c r="C4149" s="8" t="s">
        <v>7555</v>
      </c>
      <c r="D4149" s="8" t="s">
        <v>7519</v>
      </c>
      <c r="E4149" s="8" t="s">
        <v>7323</v>
      </c>
      <c r="F4149" s="8" t="s">
        <v>6410</v>
      </c>
      <c r="G4149" s="7" t="s">
        <v>141</v>
      </c>
      <c r="H4149" s="8" t="s">
        <v>10</v>
      </c>
      <c r="I4149" s="24">
        <v>351.1</v>
      </c>
      <c r="J4149" s="24">
        <v>258.2</v>
      </c>
      <c r="K4149" s="24">
        <v>69.400000000000006</v>
      </c>
      <c r="M4149" s="24">
        <v>0.8</v>
      </c>
      <c r="O4149" s="24">
        <v>2.5</v>
      </c>
      <c r="P4149" s="24">
        <v>8.6</v>
      </c>
      <c r="Q4149" s="24">
        <v>0.6</v>
      </c>
      <c r="R4149" s="24">
        <v>8.9</v>
      </c>
      <c r="S4149" s="24">
        <v>1.1000000000000001</v>
      </c>
      <c r="U4149" s="24">
        <v>1</v>
      </c>
      <c r="X4149" s="24">
        <f t="shared" si="152"/>
        <v>351.10000000000008</v>
      </c>
      <c r="Y4149" s="8">
        <f t="shared" si="153"/>
        <v>0</v>
      </c>
      <c r="Z4149" s="4"/>
    </row>
    <row r="4150" spans="1:26" x14ac:dyDescent="0.25">
      <c r="A4150" s="34">
        <v>23</v>
      </c>
      <c r="B4150" s="35">
        <v>23</v>
      </c>
      <c r="C4150" s="8" t="s">
        <v>7363</v>
      </c>
      <c r="D4150" s="8" t="s">
        <v>7355</v>
      </c>
      <c r="E4150" s="8" t="s">
        <v>7323</v>
      </c>
      <c r="F4150" s="8" t="s">
        <v>6410</v>
      </c>
      <c r="G4150" s="8" t="s">
        <v>7364</v>
      </c>
      <c r="H4150" s="8" t="s">
        <v>4105</v>
      </c>
      <c r="I4150" s="24">
        <v>280.60000000000002</v>
      </c>
      <c r="J4150" s="24">
        <v>226.6</v>
      </c>
      <c r="K4150" s="24">
        <v>3.1</v>
      </c>
      <c r="M4150" s="24">
        <v>2.7</v>
      </c>
      <c r="O4150" s="24">
        <v>5.3</v>
      </c>
      <c r="P4150" s="24">
        <v>18.3</v>
      </c>
      <c r="Q4150" s="24">
        <v>2.9</v>
      </c>
      <c r="R4150" s="24">
        <v>10.7</v>
      </c>
      <c r="T4150" s="24">
        <v>2.2999999999999998</v>
      </c>
      <c r="U4150" s="24">
        <v>8.6999999999999993</v>
      </c>
      <c r="X4150" s="24">
        <f t="shared" ref="X4150:X4213" si="154">SUM(J4150:W4150)</f>
        <v>280.59999999999997</v>
      </c>
      <c r="Y4150" s="8">
        <f t="shared" ref="Y4150:Y4213" si="155">I4150-X4150</f>
        <v>0</v>
      </c>
      <c r="Z4150" s="11"/>
    </row>
    <row r="4151" spans="1:26" x14ac:dyDescent="0.25">
      <c r="A4151" s="34">
        <v>42</v>
      </c>
      <c r="B4151" s="35">
        <v>42</v>
      </c>
      <c r="C4151" s="8" t="s">
        <v>6558</v>
      </c>
      <c r="D4151" s="8" t="s">
        <v>7376</v>
      </c>
      <c r="E4151" s="8" t="s">
        <v>7323</v>
      </c>
      <c r="F4151" s="8" t="s">
        <v>6410</v>
      </c>
      <c r="G4151" s="8" t="s">
        <v>7393</v>
      </c>
      <c r="H4151" s="8" t="s">
        <v>494</v>
      </c>
      <c r="I4151" s="24">
        <v>109.3</v>
      </c>
      <c r="J4151" s="24">
        <v>109.3</v>
      </c>
      <c r="X4151" s="24">
        <f t="shared" si="154"/>
        <v>109.3</v>
      </c>
      <c r="Y4151" s="8">
        <f t="shared" si="155"/>
        <v>0</v>
      </c>
      <c r="Z4151" s="4"/>
    </row>
    <row r="4152" spans="1:26" x14ac:dyDescent="0.25">
      <c r="A4152" s="34">
        <v>82</v>
      </c>
      <c r="B4152" s="35">
        <v>82</v>
      </c>
      <c r="C4152" s="8" t="s">
        <v>7465</v>
      </c>
      <c r="D4152" s="8" t="s">
        <v>7447</v>
      </c>
      <c r="E4152" s="8" t="s">
        <v>7323</v>
      </c>
      <c r="F4152" s="8" t="s">
        <v>6410</v>
      </c>
      <c r="G4152" s="8" t="s">
        <v>7466</v>
      </c>
      <c r="H4152" s="8" t="s">
        <v>358</v>
      </c>
      <c r="I4152" s="24">
        <v>123.2</v>
      </c>
      <c r="J4152" s="24">
        <v>114.9</v>
      </c>
      <c r="O4152" s="24">
        <v>1.6</v>
      </c>
      <c r="P4152" s="24">
        <v>3.5</v>
      </c>
      <c r="U4152" s="24">
        <v>3.2</v>
      </c>
      <c r="X4152" s="24">
        <f t="shared" si="154"/>
        <v>123.2</v>
      </c>
      <c r="Y4152" s="8">
        <f t="shared" si="155"/>
        <v>0</v>
      </c>
      <c r="Z4152" s="4"/>
    </row>
    <row r="4153" spans="1:26" x14ac:dyDescent="0.25">
      <c r="A4153" s="34">
        <v>7</v>
      </c>
      <c r="B4153" s="35">
        <v>7</v>
      </c>
      <c r="C4153" s="8" t="s">
        <v>7335</v>
      </c>
      <c r="D4153" s="8" t="s">
        <v>7322</v>
      </c>
      <c r="E4153" s="8" t="s">
        <v>7323</v>
      </c>
      <c r="F4153" s="8" t="s">
        <v>6410</v>
      </c>
      <c r="G4153" s="5" t="s">
        <v>7336</v>
      </c>
      <c r="H4153" s="8" t="s">
        <v>230</v>
      </c>
      <c r="I4153" s="24">
        <v>186.4</v>
      </c>
      <c r="J4153" s="24">
        <v>159.5</v>
      </c>
      <c r="K4153" s="24">
        <v>19.2</v>
      </c>
      <c r="O4153" s="24">
        <v>0.9</v>
      </c>
      <c r="Q4153" s="24">
        <v>1.3</v>
      </c>
      <c r="R4153" s="24">
        <v>2.9</v>
      </c>
      <c r="S4153" s="24">
        <v>1.7</v>
      </c>
      <c r="U4153" s="24">
        <v>0.9</v>
      </c>
      <c r="X4153" s="24">
        <f t="shared" si="154"/>
        <v>186.4</v>
      </c>
      <c r="Y4153" s="8">
        <f t="shared" si="155"/>
        <v>0</v>
      </c>
      <c r="Z4153" s="4"/>
    </row>
    <row r="4154" spans="1:26" ht="30" x14ac:dyDescent="0.25">
      <c r="A4154" s="34">
        <v>126</v>
      </c>
      <c r="B4154" s="35">
        <v>125</v>
      </c>
      <c r="C4154" s="8" t="s">
        <v>7541</v>
      </c>
      <c r="D4154" s="8" t="s">
        <v>7519</v>
      </c>
      <c r="E4154" s="8" t="s">
        <v>7323</v>
      </c>
      <c r="F4154" s="8" t="s">
        <v>6410</v>
      </c>
      <c r="G4154" s="7" t="s">
        <v>7542</v>
      </c>
      <c r="H4154" s="7" t="s">
        <v>7543</v>
      </c>
      <c r="I4154" s="24">
        <v>285.2</v>
      </c>
      <c r="J4154" s="24">
        <v>174</v>
      </c>
      <c r="K4154" s="24">
        <v>70.900000000000006</v>
      </c>
      <c r="L4154" s="24">
        <v>29</v>
      </c>
      <c r="O4154" s="24">
        <v>2.1</v>
      </c>
      <c r="P4154" s="24">
        <v>1.4</v>
      </c>
      <c r="Q4154" s="24">
        <v>0.4</v>
      </c>
      <c r="R4154" s="24">
        <v>5.6</v>
      </c>
      <c r="S4154" s="24">
        <v>1.8</v>
      </c>
      <c r="X4154" s="24">
        <f t="shared" si="154"/>
        <v>285.2</v>
      </c>
      <c r="Y4154" s="8">
        <f t="shared" si="155"/>
        <v>0</v>
      </c>
      <c r="Z4154" s="4"/>
    </row>
    <row r="4155" spans="1:26" x14ac:dyDescent="0.25">
      <c r="A4155" s="34">
        <v>4</v>
      </c>
      <c r="B4155" s="35">
        <v>4</v>
      </c>
      <c r="C4155" s="8" t="s">
        <v>7330</v>
      </c>
      <c r="D4155" s="8" t="s">
        <v>7322</v>
      </c>
      <c r="E4155" s="8" t="s">
        <v>7323</v>
      </c>
      <c r="F4155" s="8" t="s">
        <v>6410</v>
      </c>
      <c r="G4155" s="7" t="s">
        <v>7331</v>
      </c>
      <c r="H4155" s="8" t="s">
        <v>995</v>
      </c>
      <c r="I4155" s="24">
        <v>1140.8</v>
      </c>
      <c r="J4155" s="24">
        <v>461.6</v>
      </c>
      <c r="K4155" s="24">
        <v>12.3</v>
      </c>
      <c r="L4155" s="24">
        <v>46.4</v>
      </c>
      <c r="O4155" s="24">
        <v>8</v>
      </c>
      <c r="P4155" s="24">
        <v>529.20000000000005</v>
      </c>
      <c r="Q4155" s="24">
        <v>1.5</v>
      </c>
      <c r="R4155" s="24">
        <v>7.6</v>
      </c>
      <c r="S4155" s="24">
        <v>3.7</v>
      </c>
      <c r="T4155" s="24">
        <v>64.8</v>
      </c>
      <c r="U4155" s="24">
        <v>5.7</v>
      </c>
      <c r="X4155" s="24">
        <f t="shared" si="154"/>
        <v>1140.8</v>
      </c>
      <c r="Y4155" s="8">
        <f t="shared" si="155"/>
        <v>0</v>
      </c>
      <c r="Z4155" s="4"/>
    </row>
    <row r="4156" spans="1:26" x14ac:dyDescent="0.25">
      <c r="A4156" s="34">
        <v>54</v>
      </c>
      <c r="B4156" s="35">
        <v>54</v>
      </c>
      <c r="C4156" s="8" t="s">
        <v>7417</v>
      </c>
      <c r="D4156" s="8" t="s">
        <v>7395</v>
      </c>
      <c r="E4156" s="8" t="s">
        <v>7323</v>
      </c>
      <c r="F4156" s="8" t="s">
        <v>6410</v>
      </c>
      <c r="G4156" s="8" t="s">
        <v>7418</v>
      </c>
      <c r="H4156" s="8" t="s">
        <v>1501</v>
      </c>
      <c r="I4156" s="24">
        <v>272.5</v>
      </c>
      <c r="J4156" s="24">
        <v>229.2</v>
      </c>
      <c r="K4156" s="24">
        <v>22.4</v>
      </c>
      <c r="M4156" s="24">
        <v>1.7</v>
      </c>
      <c r="N4156" s="24">
        <v>0.2</v>
      </c>
      <c r="O4156" s="24">
        <v>2.2999999999999998</v>
      </c>
      <c r="R4156" s="24">
        <v>5.6</v>
      </c>
      <c r="S4156" s="24">
        <v>1.9</v>
      </c>
      <c r="T4156" s="24">
        <v>8.3000000000000007</v>
      </c>
      <c r="U4156" s="24">
        <v>0.9</v>
      </c>
      <c r="X4156" s="24">
        <f t="shared" si="154"/>
        <v>272.49999999999994</v>
      </c>
      <c r="Y4156" s="8">
        <f t="shared" si="155"/>
        <v>0</v>
      </c>
      <c r="Z4156" s="4"/>
    </row>
    <row r="4157" spans="1:26" x14ac:dyDescent="0.25">
      <c r="A4157" s="34">
        <v>31</v>
      </c>
      <c r="B4157" s="35">
        <v>31</v>
      </c>
      <c r="C4157" s="8" t="s">
        <v>7373</v>
      </c>
      <c r="D4157" s="8" t="s">
        <v>7355</v>
      </c>
      <c r="E4157" s="8" t="s">
        <v>7323</v>
      </c>
      <c r="F4157" s="8" t="s">
        <v>6410</v>
      </c>
      <c r="G4157" s="8" t="s">
        <v>7374</v>
      </c>
      <c r="H4157" s="8" t="s">
        <v>1040</v>
      </c>
      <c r="I4157" s="24">
        <v>178.8</v>
      </c>
      <c r="J4157" s="24">
        <v>127.4</v>
      </c>
      <c r="K4157" s="24">
        <v>39.5</v>
      </c>
      <c r="M4157" s="24">
        <v>6</v>
      </c>
      <c r="O4157" s="24">
        <v>1.9</v>
      </c>
      <c r="Q4157" s="24">
        <v>1.6</v>
      </c>
      <c r="R4157" s="24">
        <v>1.9</v>
      </c>
      <c r="U4157" s="24">
        <v>0.5</v>
      </c>
      <c r="X4157" s="24">
        <f t="shared" si="154"/>
        <v>178.8</v>
      </c>
      <c r="Y4157" s="8">
        <f t="shared" si="155"/>
        <v>0</v>
      </c>
      <c r="Z4157" s="4"/>
    </row>
    <row r="4158" spans="1:26" x14ac:dyDescent="0.25">
      <c r="A4158" s="34">
        <v>129</v>
      </c>
      <c r="B4158" s="35">
        <v>128</v>
      </c>
      <c r="C4158" s="8" t="s">
        <v>7548</v>
      </c>
      <c r="D4158" s="8" t="s">
        <v>7519</v>
      </c>
      <c r="E4158" s="8" t="s">
        <v>7323</v>
      </c>
      <c r="F4158" s="8" t="s">
        <v>6410</v>
      </c>
      <c r="G4158" s="7" t="s">
        <v>4860</v>
      </c>
      <c r="H4158" s="8" t="s">
        <v>7110</v>
      </c>
      <c r="I4158" s="24">
        <v>305.2</v>
      </c>
      <c r="J4158" s="24">
        <v>187.7</v>
      </c>
      <c r="L4158" s="24">
        <v>103.6</v>
      </c>
      <c r="N4158" s="24">
        <v>1.2</v>
      </c>
      <c r="O4158" s="24">
        <v>3</v>
      </c>
      <c r="P4158" s="24">
        <v>1.2</v>
      </c>
      <c r="Q4158" s="24">
        <v>0.8</v>
      </c>
      <c r="R4158" s="24">
        <v>6.6</v>
      </c>
      <c r="S4158" s="24">
        <v>1.1000000000000001</v>
      </c>
      <c r="X4158" s="24">
        <f t="shared" si="154"/>
        <v>305.2</v>
      </c>
      <c r="Y4158" s="8">
        <f t="shared" si="155"/>
        <v>0</v>
      </c>
      <c r="Z4158" s="4"/>
    </row>
    <row r="4159" spans="1:26" x14ac:dyDescent="0.25">
      <c r="A4159" s="34">
        <v>34</v>
      </c>
      <c r="B4159" s="35">
        <v>34</v>
      </c>
      <c r="C4159" s="8" t="s">
        <v>7379</v>
      </c>
      <c r="D4159" s="8" t="s">
        <v>7376</v>
      </c>
      <c r="E4159" s="8" t="s">
        <v>7323</v>
      </c>
      <c r="F4159" s="8" t="s">
        <v>6410</v>
      </c>
      <c r="G4159" s="8" t="s">
        <v>7380</v>
      </c>
      <c r="H4159" s="8" t="s">
        <v>7381</v>
      </c>
      <c r="I4159" s="24">
        <v>238.2</v>
      </c>
      <c r="J4159" s="24">
        <v>215.1</v>
      </c>
      <c r="L4159" s="24">
        <v>6.2</v>
      </c>
      <c r="N4159" s="24">
        <v>4.5</v>
      </c>
      <c r="O4159" s="24">
        <v>3</v>
      </c>
      <c r="P4159" s="24">
        <v>2</v>
      </c>
      <c r="Q4159" s="24">
        <v>1.2</v>
      </c>
      <c r="R4159" s="24">
        <v>5.5</v>
      </c>
      <c r="S4159" s="24">
        <v>0.7</v>
      </c>
      <c r="X4159" s="24">
        <f t="shared" si="154"/>
        <v>238.19999999999996</v>
      </c>
      <c r="Y4159" s="8">
        <f t="shared" si="155"/>
        <v>0</v>
      </c>
      <c r="Z4159" s="4"/>
    </row>
    <row r="4160" spans="1:26" x14ac:dyDescent="0.25">
      <c r="A4160" s="34">
        <v>33</v>
      </c>
      <c r="B4160" s="35">
        <v>33</v>
      </c>
      <c r="C4160" s="8" t="s">
        <v>2057</v>
      </c>
      <c r="D4160" s="8" t="s">
        <v>7376</v>
      </c>
      <c r="E4160" s="8" t="s">
        <v>7323</v>
      </c>
      <c r="F4160" s="8" t="s">
        <v>6410</v>
      </c>
      <c r="G4160" s="8" t="s">
        <v>7378</v>
      </c>
      <c r="H4160" s="8" t="s">
        <v>485</v>
      </c>
      <c r="I4160" s="24">
        <v>333.5</v>
      </c>
      <c r="J4160" s="24">
        <v>294.60000000000002</v>
      </c>
      <c r="L4160" s="24">
        <v>8.6</v>
      </c>
      <c r="M4160" s="24">
        <v>3.6</v>
      </c>
      <c r="O4160" s="24">
        <v>4.2</v>
      </c>
      <c r="P4160" s="24">
        <v>0.4</v>
      </c>
      <c r="Q4160" s="24">
        <v>1.9</v>
      </c>
      <c r="R4160" s="24">
        <v>6.7</v>
      </c>
      <c r="S4160" s="24">
        <v>1.6</v>
      </c>
      <c r="T4160" s="24">
        <v>6.8</v>
      </c>
      <c r="U4160" s="24">
        <v>5.0999999999999996</v>
      </c>
      <c r="X4160" s="24">
        <f t="shared" si="154"/>
        <v>333.50000000000006</v>
      </c>
      <c r="Y4160" s="8">
        <f t="shared" si="155"/>
        <v>0</v>
      </c>
      <c r="Z4160" s="4"/>
    </row>
    <row r="4161" spans="1:26" ht="45" x14ac:dyDescent="0.25">
      <c r="A4161" s="34">
        <v>22</v>
      </c>
      <c r="B4161" s="35">
        <v>22</v>
      </c>
      <c r="C4161" s="8" t="s">
        <v>7360</v>
      </c>
      <c r="D4161" s="8" t="s">
        <v>7355</v>
      </c>
      <c r="E4161" s="8" t="s">
        <v>7323</v>
      </c>
      <c r="F4161" s="8" t="s">
        <v>6410</v>
      </c>
      <c r="G4161" s="7" t="s">
        <v>7361</v>
      </c>
      <c r="H4161" s="7" t="s">
        <v>7362</v>
      </c>
      <c r="I4161" s="24">
        <v>249.9</v>
      </c>
      <c r="J4161" s="24">
        <v>183.8</v>
      </c>
      <c r="K4161" s="24">
        <v>52.5</v>
      </c>
      <c r="M4161" s="24">
        <v>4.7</v>
      </c>
      <c r="O4161" s="24">
        <v>1.4</v>
      </c>
      <c r="Q4161" s="24">
        <v>3.3</v>
      </c>
      <c r="R4161" s="24">
        <v>3.7</v>
      </c>
      <c r="U4161" s="24">
        <v>0.5</v>
      </c>
      <c r="X4161" s="24">
        <f t="shared" si="154"/>
        <v>249.9</v>
      </c>
      <c r="Y4161" s="8">
        <f t="shared" si="155"/>
        <v>0</v>
      </c>
      <c r="Z4161" s="4"/>
    </row>
    <row r="4162" spans="1:26" x14ac:dyDescent="0.25">
      <c r="A4162" s="34">
        <v>128</v>
      </c>
      <c r="B4162" s="35">
        <v>127</v>
      </c>
      <c r="C4162" s="8" t="s">
        <v>4525</v>
      </c>
      <c r="D4162" s="8" t="s">
        <v>7519</v>
      </c>
      <c r="E4162" s="8" t="s">
        <v>7323</v>
      </c>
      <c r="F4162" s="8" t="s">
        <v>6410</v>
      </c>
      <c r="G4162" s="7" t="s">
        <v>7547</v>
      </c>
      <c r="H4162" s="8" t="s">
        <v>39</v>
      </c>
      <c r="I4162" s="24">
        <v>261.3</v>
      </c>
      <c r="J4162" s="24">
        <v>227</v>
      </c>
      <c r="K4162" s="24">
        <v>17.600000000000001</v>
      </c>
      <c r="N4162" s="24">
        <v>2.7</v>
      </c>
      <c r="O4162" s="24">
        <v>3.4</v>
      </c>
      <c r="P4162" s="24">
        <v>0.4</v>
      </c>
      <c r="Q4162" s="24">
        <v>2.4</v>
      </c>
      <c r="R4162" s="24">
        <v>5.7</v>
      </c>
      <c r="S4162" s="24">
        <v>2.1</v>
      </c>
      <c r="X4162" s="24">
        <f t="shared" si="154"/>
        <v>261.3</v>
      </c>
      <c r="Y4162" s="8">
        <f t="shared" si="155"/>
        <v>0</v>
      </c>
      <c r="Z4162" s="4"/>
    </row>
    <row r="4163" spans="1:26" x14ac:dyDescent="0.25">
      <c r="A4163" s="34">
        <v>1</v>
      </c>
      <c r="B4163" s="35">
        <v>1</v>
      </c>
      <c r="C4163" s="8" t="s">
        <v>7321</v>
      </c>
      <c r="D4163" s="8" t="s">
        <v>7322</v>
      </c>
      <c r="E4163" s="8" t="s">
        <v>7323</v>
      </c>
      <c r="F4163" s="8" t="s">
        <v>6410</v>
      </c>
      <c r="G4163" s="8" t="s">
        <v>7324</v>
      </c>
      <c r="H4163" s="8" t="s">
        <v>377</v>
      </c>
      <c r="I4163" s="24">
        <v>446.1</v>
      </c>
      <c r="J4163" s="24">
        <v>416.6</v>
      </c>
      <c r="L4163" s="24">
        <v>2.6</v>
      </c>
      <c r="M4163" s="24">
        <v>5.7</v>
      </c>
      <c r="O4163" s="24">
        <v>6.1</v>
      </c>
      <c r="Q4163" s="24">
        <v>2.2999999999999998</v>
      </c>
      <c r="R4163" s="24">
        <v>10.199999999999999</v>
      </c>
      <c r="S4163" s="24">
        <v>1.4</v>
      </c>
      <c r="U4163" s="24">
        <v>1.2</v>
      </c>
      <c r="X4163" s="24">
        <f t="shared" si="154"/>
        <v>446.1</v>
      </c>
      <c r="Y4163" s="8">
        <f t="shared" si="155"/>
        <v>0</v>
      </c>
      <c r="Z4163" s="4"/>
    </row>
    <row r="4164" spans="1:26" x14ac:dyDescent="0.25">
      <c r="A4164" s="34">
        <v>44</v>
      </c>
      <c r="B4164" s="35">
        <v>44</v>
      </c>
      <c r="C4164" s="8" t="s">
        <v>7396</v>
      </c>
      <c r="D4164" s="8" t="s">
        <v>7395</v>
      </c>
      <c r="E4164" s="8" t="s">
        <v>7323</v>
      </c>
      <c r="F4164" s="8" t="s">
        <v>6410</v>
      </c>
      <c r="G4164" s="8" t="s">
        <v>7397</v>
      </c>
      <c r="H4164" s="8" t="s">
        <v>377</v>
      </c>
      <c r="I4164" s="24">
        <v>348.5</v>
      </c>
      <c r="J4164" s="24">
        <v>309.10000000000002</v>
      </c>
      <c r="K4164" s="24">
        <v>21.6</v>
      </c>
      <c r="M4164" s="24">
        <v>2.9</v>
      </c>
      <c r="O4164" s="24">
        <v>2.9</v>
      </c>
      <c r="P4164" s="24">
        <v>0.3</v>
      </c>
      <c r="R4164" s="24">
        <v>5.7</v>
      </c>
      <c r="S4164" s="24">
        <v>1.7</v>
      </c>
      <c r="T4164" s="24">
        <v>4.3</v>
      </c>
      <c r="X4164" s="24">
        <f t="shared" si="154"/>
        <v>348.5</v>
      </c>
      <c r="Y4164" s="8">
        <f t="shared" si="155"/>
        <v>0</v>
      </c>
      <c r="Z4164" s="4"/>
    </row>
    <row r="4165" spans="1:26" x14ac:dyDescent="0.25">
      <c r="A4165" s="34">
        <v>13</v>
      </c>
      <c r="B4165" s="35">
        <v>13</v>
      </c>
      <c r="C4165" s="8" t="s">
        <v>4666</v>
      </c>
      <c r="D4165" s="8" t="s">
        <v>7322</v>
      </c>
      <c r="E4165" s="8" t="s">
        <v>7323</v>
      </c>
      <c r="F4165" s="8" t="s">
        <v>6410</v>
      </c>
      <c r="G4165" s="8" t="s">
        <v>7346</v>
      </c>
      <c r="H4165" s="8" t="s">
        <v>154</v>
      </c>
      <c r="I4165" s="24">
        <v>577.20000000000005</v>
      </c>
      <c r="J4165" s="24">
        <v>249.6</v>
      </c>
      <c r="K4165" s="24">
        <v>34.1</v>
      </c>
      <c r="L4165" s="24">
        <v>113.1</v>
      </c>
      <c r="N4165" s="24">
        <v>3.8</v>
      </c>
      <c r="O4165" s="24">
        <v>3.8</v>
      </c>
      <c r="P4165" s="24">
        <v>153.69999999999999</v>
      </c>
      <c r="R4165" s="24">
        <v>7.5</v>
      </c>
      <c r="S4165" s="24">
        <v>0.4</v>
      </c>
      <c r="T4165" s="24">
        <v>8.6</v>
      </c>
      <c r="U4165" s="24">
        <v>2.6</v>
      </c>
      <c r="X4165" s="24">
        <f t="shared" si="154"/>
        <v>577.19999999999993</v>
      </c>
      <c r="Y4165" s="8">
        <f t="shared" si="155"/>
        <v>0</v>
      </c>
      <c r="Z4165" s="4"/>
    </row>
    <row r="4166" spans="1:26" x14ac:dyDescent="0.25">
      <c r="A4166" s="34">
        <v>101</v>
      </c>
      <c r="B4166" s="35">
        <v>100</v>
      </c>
      <c r="C4166" s="8" t="s">
        <v>2175</v>
      </c>
      <c r="D4166" s="8" t="s">
        <v>7471</v>
      </c>
      <c r="E4166" s="8" t="s">
        <v>7323</v>
      </c>
      <c r="F4166" s="8" t="s">
        <v>6410</v>
      </c>
      <c r="G4166" s="8" t="s">
        <v>7346</v>
      </c>
      <c r="H4166" s="8" t="s">
        <v>19</v>
      </c>
      <c r="I4166" s="24">
        <v>411.4</v>
      </c>
      <c r="J4166" s="24">
        <v>394.4</v>
      </c>
      <c r="M4166" s="24">
        <v>0.6</v>
      </c>
      <c r="O4166" s="24">
        <v>2.9</v>
      </c>
      <c r="P4166" s="24">
        <v>0.2</v>
      </c>
      <c r="Q4166" s="24">
        <v>0.7</v>
      </c>
      <c r="R4166" s="24">
        <v>6.2</v>
      </c>
      <c r="S4166" s="24">
        <v>2.6</v>
      </c>
      <c r="U4166" s="24">
        <v>3.8</v>
      </c>
      <c r="X4166" s="24">
        <f t="shared" si="154"/>
        <v>411.4</v>
      </c>
      <c r="Y4166" s="8">
        <f t="shared" si="155"/>
        <v>0</v>
      </c>
      <c r="Z4166" s="4"/>
    </row>
    <row r="4167" spans="1:26" x14ac:dyDescent="0.25">
      <c r="A4167" s="34">
        <v>9</v>
      </c>
      <c r="B4167" s="35">
        <v>9</v>
      </c>
      <c r="C4167" s="8" t="s">
        <v>7340</v>
      </c>
      <c r="D4167" s="8" t="s">
        <v>7322</v>
      </c>
      <c r="E4167" s="8" t="s">
        <v>7323</v>
      </c>
      <c r="F4167" s="8" t="s">
        <v>6410</v>
      </c>
      <c r="G4167" s="8" t="s">
        <v>7341</v>
      </c>
      <c r="H4167" s="7" t="s">
        <v>7342</v>
      </c>
      <c r="I4167" s="24">
        <v>262.10000000000002</v>
      </c>
      <c r="J4167" s="24">
        <v>223.8</v>
      </c>
      <c r="K4167" s="24">
        <v>25.6</v>
      </c>
      <c r="N4167" s="24">
        <v>1.1000000000000001</v>
      </c>
      <c r="O4167" s="24">
        <v>3</v>
      </c>
      <c r="Q4167" s="24">
        <v>1.5</v>
      </c>
      <c r="R4167" s="24">
        <v>5.8</v>
      </c>
      <c r="U4167" s="24">
        <v>1.3</v>
      </c>
      <c r="X4167" s="24">
        <f t="shared" si="154"/>
        <v>262.10000000000002</v>
      </c>
      <c r="Y4167" s="8">
        <f t="shared" si="155"/>
        <v>0</v>
      </c>
      <c r="Z4167" s="4"/>
    </row>
    <row r="4168" spans="1:26" ht="30" x14ac:dyDescent="0.25">
      <c r="A4168" s="34">
        <v>2</v>
      </c>
      <c r="B4168" s="35">
        <v>2</v>
      </c>
      <c r="C4168" s="8" t="s">
        <v>7325</v>
      </c>
      <c r="D4168" s="8" t="s">
        <v>7322</v>
      </c>
      <c r="E4168" s="8" t="s">
        <v>7323</v>
      </c>
      <c r="F4168" s="8" t="s">
        <v>6410</v>
      </c>
      <c r="G4168" s="7" t="s">
        <v>7326</v>
      </c>
      <c r="H4168" s="7" t="s">
        <v>7327</v>
      </c>
      <c r="I4168" s="24">
        <v>286.7</v>
      </c>
      <c r="J4168" s="24">
        <v>271.39999999999998</v>
      </c>
      <c r="K4168" s="24">
        <v>2.9</v>
      </c>
      <c r="N4168" s="24">
        <v>1.6</v>
      </c>
      <c r="O4168" s="24">
        <v>2.2999999999999998</v>
      </c>
      <c r="Q4168" s="24">
        <v>2.1</v>
      </c>
      <c r="R4168" s="24">
        <v>4.8</v>
      </c>
      <c r="S4168" s="24">
        <v>1.6</v>
      </c>
      <c r="X4168" s="24">
        <f t="shared" si="154"/>
        <v>286.70000000000005</v>
      </c>
      <c r="Y4168" s="8">
        <f t="shared" si="155"/>
        <v>0</v>
      </c>
      <c r="Z4168" s="4"/>
    </row>
    <row r="4169" spans="1:26" x14ac:dyDescent="0.25">
      <c r="A4169" s="34">
        <v>98</v>
      </c>
      <c r="B4169" s="35">
        <v>97</v>
      </c>
      <c r="C4169" s="8" t="s">
        <v>7496</v>
      </c>
      <c r="D4169" s="8" t="s">
        <v>7471</v>
      </c>
      <c r="E4169" s="8" t="s">
        <v>7323</v>
      </c>
      <c r="F4169" s="8" t="s">
        <v>6410</v>
      </c>
      <c r="G4169" s="8" t="s">
        <v>7497</v>
      </c>
      <c r="H4169" s="8" t="s">
        <v>213</v>
      </c>
      <c r="I4169" s="24">
        <v>249.5</v>
      </c>
      <c r="J4169" s="24">
        <v>239.1</v>
      </c>
      <c r="L4169" s="24">
        <v>1.4</v>
      </c>
      <c r="M4169" s="24">
        <v>3.4</v>
      </c>
      <c r="O4169" s="24">
        <v>1.9</v>
      </c>
      <c r="P4169" s="24">
        <v>0.6</v>
      </c>
      <c r="R4169" s="24">
        <v>3.1</v>
      </c>
      <c r="X4169" s="24">
        <f t="shared" si="154"/>
        <v>249.5</v>
      </c>
      <c r="Y4169" s="8">
        <f t="shared" si="155"/>
        <v>0</v>
      </c>
      <c r="Z4169" s="4"/>
    </row>
    <row r="4170" spans="1:26" x14ac:dyDescent="0.25">
      <c r="A4170" s="34">
        <v>137</v>
      </c>
      <c r="B4170" s="35">
        <v>136</v>
      </c>
      <c r="C4170" s="8" t="s">
        <v>7558</v>
      </c>
      <c r="D4170" s="8" t="s">
        <v>7519</v>
      </c>
      <c r="E4170" s="8" t="s">
        <v>7323</v>
      </c>
      <c r="F4170" s="8" t="s">
        <v>6410</v>
      </c>
      <c r="G4170" s="7" t="s">
        <v>7497</v>
      </c>
      <c r="H4170" s="8" t="s">
        <v>213</v>
      </c>
      <c r="I4170" s="24">
        <v>213.7</v>
      </c>
      <c r="J4170" s="24">
        <v>206.2</v>
      </c>
      <c r="M4170" s="24">
        <v>1.2</v>
      </c>
      <c r="O4170" s="24">
        <v>1.3</v>
      </c>
      <c r="P4170" s="24">
        <v>0.3</v>
      </c>
      <c r="Q4170" s="24">
        <v>0.2</v>
      </c>
      <c r="R4170" s="24">
        <v>2.9</v>
      </c>
      <c r="S4170" s="24">
        <v>1.6</v>
      </c>
      <c r="X4170" s="24">
        <f t="shared" si="154"/>
        <v>213.7</v>
      </c>
      <c r="Y4170" s="8">
        <f t="shared" si="155"/>
        <v>0</v>
      </c>
      <c r="Z4170" s="4"/>
    </row>
    <row r="4171" spans="1:26" x14ac:dyDescent="0.25">
      <c r="A4171" s="34">
        <v>141</v>
      </c>
      <c r="B4171" s="35">
        <v>140</v>
      </c>
      <c r="C4171" s="8" t="s">
        <v>7563</v>
      </c>
      <c r="D4171" s="8" t="s">
        <v>7562</v>
      </c>
      <c r="E4171" s="8" t="s">
        <v>7323</v>
      </c>
      <c r="F4171" s="8" t="s">
        <v>6410</v>
      </c>
      <c r="G4171" s="7" t="s">
        <v>300</v>
      </c>
      <c r="H4171" s="8" t="s">
        <v>4676</v>
      </c>
      <c r="I4171" s="24">
        <v>175.7</v>
      </c>
      <c r="J4171" s="24">
        <v>166</v>
      </c>
      <c r="K4171" s="24">
        <v>3.3</v>
      </c>
      <c r="M4171" s="24">
        <v>0.4</v>
      </c>
      <c r="O4171" s="24">
        <v>2.2000000000000002</v>
      </c>
      <c r="P4171" s="24">
        <v>0.5</v>
      </c>
      <c r="R4171" s="24">
        <v>1.6</v>
      </c>
      <c r="S4171" s="24">
        <v>0.2</v>
      </c>
      <c r="U4171" s="24">
        <v>1.5</v>
      </c>
      <c r="X4171" s="24">
        <f t="shared" si="154"/>
        <v>175.7</v>
      </c>
      <c r="Y4171" s="8">
        <f t="shared" si="155"/>
        <v>0</v>
      </c>
      <c r="Z4171" s="4"/>
    </row>
    <row r="4172" spans="1:26" x14ac:dyDescent="0.25">
      <c r="A4172" s="34">
        <v>107</v>
      </c>
      <c r="B4172" s="35">
        <v>106</v>
      </c>
      <c r="C4172" s="8" t="s">
        <v>7508</v>
      </c>
      <c r="D4172" s="8" t="s">
        <v>7471</v>
      </c>
      <c r="E4172" s="8" t="s">
        <v>7323</v>
      </c>
      <c r="F4172" s="8" t="s">
        <v>6410</v>
      </c>
      <c r="G4172" s="8" t="s">
        <v>1521</v>
      </c>
      <c r="H4172" s="8" t="s">
        <v>154</v>
      </c>
      <c r="I4172" s="24">
        <v>152.80000000000001</v>
      </c>
      <c r="J4172" s="24">
        <v>114.9</v>
      </c>
      <c r="K4172" s="24">
        <v>28.3</v>
      </c>
      <c r="L4172" s="24">
        <v>4.4000000000000004</v>
      </c>
      <c r="N4172" s="24">
        <v>3.3</v>
      </c>
      <c r="O4172" s="24">
        <v>1.4</v>
      </c>
      <c r="Q4172" s="24">
        <v>0.1</v>
      </c>
      <c r="R4172" s="24">
        <v>0.4</v>
      </c>
      <c r="X4172" s="24">
        <f t="shared" si="154"/>
        <v>152.80000000000004</v>
      </c>
      <c r="Y4172" s="8">
        <f t="shared" si="155"/>
        <v>0</v>
      </c>
      <c r="Z4172" s="4"/>
    </row>
    <row r="4173" spans="1:26" x14ac:dyDescent="0.25">
      <c r="A4173" s="34">
        <v>27</v>
      </c>
      <c r="B4173" s="35">
        <v>27</v>
      </c>
      <c r="C4173" s="8" t="s">
        <v>7368</v>
      </c>
      <c r="D4173" s="8" t="s">
        <v>7355</v>
      </c>
      <c r="E4173" s="8" t="s">
        <v>7323</v>
      </c>
      <c r="F4173" s="8" t="s">
        <v>6410</v>
      </c>
      <c r="G4173" s="8" t="s">
        <v>60</v>
      </c>
      <c r="H4173" s="8"/>
      <c r="I4173" s="24">
        <v>787.6</v>
      </c>
      <c r="J4173" s="24">
        <v>599.5</v>
      </c>
      <c r="K4173" s="24">
        <v>149</v>
      </c>
      <c r="M4173" s="24">
        <v>2.2000000000000002</v>
      </c>
      <c r="O4173" s="24">
        <v>5.4</v>
      </c>
      <c r="P4173" s="24">
        <v>3.6</v>
      </c>
      <c r="Q4173" s="24">
        <v>5.0999999999999996</v>
      </c>
      <c r="R4173" s="24">
        <v>18.8</v>
      </c>
      <c r="S4173" s="24">
        <v>4</v>
      </c>
      <c r="X4173" s="24">
        <f t="shared" si="154"/>
        <v>787.6</v>
      </c>
      <c r="Y4173" s="8">
        <f t="shared" si="155"/>
        <v>0</v>
      </c>
      <c r="Z4173" s="4"/>
    </row>
    <row r="4174" spans="1:26" ht="30" x14ac:dyDescent="0.25">
      <c r="A4174" s="34">
        <v>50</v>
      </c>
      <c r="B4174" s="35">
        <v>50</v>
      </c>
      <c r="C4174" s="8" t="s">
        <v>7407</v>
      </c>
      <c r="D4174" s="8" t="s">
        <v>7395</v>
      </c>
      <c r="E4174" s="8" t="s">
        <v>7323</v>
      </c>
      <c r="F4174" s="8" t="s">
        <v>6410</v>
      </c>
      <c r="G4174" s="7" t="s">
        <v>7408</v>
      </c>
      <c r="H4174" s="7" t="s">
        <v>7409</v>
      </c>
      <c r="I4174" s="24">
        <v>345.8</v>
      </c>
      <c r="J4174" s="24">
        <v>309.60000000000002</v>
      </c>
      <c r="M4174" s="24">
        <v>2.5</v>
      </c>
      <c r="O4174" s="24">
        <v>2.2000000000000002</v>
      </c>
      <c r="Q4174" s="24">
        <v>3.1</v>
      </c>
      <c r="R4174" s="24">
        <v>5.0999999999999996</v>
      </c>
      <c r="S4174" s="24">
        <v>2.1</v>
      </c>
      <c r="T4174" s="24">
        <v>20.5</v>
      </c>
      <c r="U4174" s="24">
        <v>0.7</v>
      </c>
      <c r="X4174" s="24">
        <f t="shared" si="154"/>
        <v>345.80000000000007</v>
      </c>
      <c r="Y4174" s="8">
        <f t="shared" si="155"/>
        <v>0</v>
      </c>
      <c r="Z4174" s="4"/>
    </row>
    <row r="4175" spans="1:26" x14ac:dyDescent="0.25">
      <c r="A4175" s="34">
        <v>47</v>
      </c>
      <c r="B4175" s="35">
        <v>47</v>
      </c>
      <c r="C4175" s="8" t="s">
        <v>7401</v>
      </c>
      <c r="D4175" s="8" t="s">
        <v>7395</v>
      </c>
      <c r="E4175" s="8" t="s">
        <v>7323</v>
      </c>
      <c r="F4175" s="8" t="s">
        <v>6410</v>
      </c>
      <c r="G4175" s="8" t="s">
        <v>7402</v>
      </c>
      <c r="H4175" s="8" t="s">
        <v>7403</v>
      </c>
      <c r="I4175" s="24">
        <v>268.8</v>
      </c>
      <c r="J4175" s="24">
        <v>171.4</v>
      </c>
      <c r="K4175" s="24">
        <v>43</v>
      </c>
      <c r="M4175" s="24">
        <v>1.2</v>
      </c>
      <c r="O4175" s="24">
        <v>1.7</v>
      </c>
      <c r="P4175" s="24">
        <v>0.5</v>
      </c>
      <c r="R4175" s="24">
        <v>6.1</v>
      </c>
      <c r="S4175" s="24">
        <v>1.9</v>
      </c>
      <c r="T4175" s="24">
        <v>43</v>
      </c>
      <c r="X4175" s="24">
        <f t="shared" si="154"/>
        <v>268.79999999999995</v>
      </c>
      <c r="Y4175" s="8">
        <f t="shared" si="155"/>
        <v>0</v>
      </c>
      <c r="Z4175" s="4"/>
    </row>
    <row r="4176" spans="1:26" x14ac:dyDescent="0.25">
      <c r="A4176" s="34">
        <v>58</v>
      </c>
      <c r="B4176" s="35">
        <v>58</v>
      </c>
      <c r="C4176" s="8" t="s">
        <v>2566</v>
      </c>
      <c r="D4176" s="8" t="s">
        <v>7421</v>
      </c>
      <c r="E4176" s="8" t="s">
        <v>7323</v>
      </c>
      <c r="F4176" s="8" t="s">
        <v>6410</v>
      </c>
      <c r="G4176" s="8" t="s">
        <v>7423</v>
      </c>
      <c r="H4176" s="8" t="s">
        <v>39</v>
      </c>
      <c r="I4176" s="24">
        <v>209.9</v>
      </c>
      <c r="J4176" s="24">
        <v>158.80000000000001</v>
      </c>
      <c r="K4176" s="24">
        <v>10.5</v>
      </c>
      <c r="L4176" s="24">
        <v>26.2</v>
      </c>
      <c r="M4176" s="24">
        <v>1.4</v>
      </c>
      <c r="N4176" s="24">
        <v>0.3</v>
      </c>
      <c r="O4176" s="24">
        <v>1.5</v>
      </c>
      <c r="P4176" s="24">
        <v>1.1000000000000001</v>
      </c>
      <c r="Q4176" s="24">
        <v>1.5</v>
      </c>
      <c r="R4176" s="24">
        <v>4.7</v>
      </c>
      <c r="S4176" s="24">
        <v>2.2000000000000002</v>
      </c>
      <c r="U4176" s="24">
        <v>1.7</v>
      </c>
      <c r="X4176" s="24">
        <f t="shared" si="154"/>
        <v>209.89999999999998</v>
      </c>
      <c r="Y4176" s="8">
        <f t="shared" si="155"/>
        <v>0</v>
      </c>
      <c r="Z4176" s="4"/>
    </row>
    <row r="4177" spans="1:26" x14ac:dyDescent="0.25">
      <c r="A4177" s="34">
        <v>48</v>
      </c>
      <c r="B4177" s="35">
        <v>48</v>
      </c>
      <c r="C4177" s="8" t="s">
        <v>7404</v>
      </c>
      <c r="D4177" s="8" t="s">
        <v>7395</v>
      </c>
      <c r="E4177" s="8" t="s">
        <v>7323</v>
      </c>
      <c r="F4177" s="8" t="s">
        <v>6410</v>
      </c>
      <c r="G4177" s="8" t="s">
        <v>7405</v>
      </c>
      <c r="H4177" s="8" t="s">
        <v>553</v>
      </c>
      <c r="I4177" s="24">
        <v>169.7</v>
      </c>
      <c r="J4177" s="24">
        <v>129.9</v>
      </c>
      <c r="K4177" s="24">
        <v>25.9</v>
      </c>
      <c r="M4177" s="24">
        <v>0.4</v>
      </c>
      <c r="O4177" s="24">
        <v>1.9</v>
      </c>
      <c r="Q4177" s="24">
        <v>6.3</v>
      </c>
      <c r="R4177" s="24">
        <v>4.7</v>
      </c>
      <c r="S4177" s="24">
        <v>0.6</v>
      </c>
      <c r="X4177" s="24">
        <f t="shared" si="154"/>
        <v>169.70000000000002</v>
      </c>
      <c r="Y4177" s="8">
        <f t="shared" si="155"/>
        <v>0</v>
      </c>
      <c r="Z4177" s="4"/>
    </row>
    <row r="4178" spans="1:26" x14ac:dyDescent="0.25">
      <c r="A4178" s="34">
        <v>55</v>
      </c>
      <c r="B4178" s="35">
        <v>55</v>
      </c>
      <c r="C4178" s="8" t="s">
        <v>1359</v>
      </c>
      <c r="D4178" s="8" t="s">
        <v>7395</v>
      </c>
      <c r="E4178" s="8" t="s">
        <v>7323</v>
      </c>
      <c r="F4178" s="8" t="s">
        <v>6410</v>
      </c>
      <c r="G4178" s="8" t="s">
        <v>7419</v>
      </c>
      <c r="H4178" s="8" t="s">
        <v>154</v>
      </c>
      <c r="I4178" s="24">
        <v>281.5</v>
      </c>
      <c r="J4178" s="24">
        <v>255.8</v>
      </c>
      <c r="K4178" s="24">
        <v>3.9</v>
      </c>
      <c r="M4178" s="24">
        <v>1.7</v>
      </c>
      <c r="O4178" s="24">
        <v>2.8</v>
      </c>
      <c r="P4178" s="24">
        <v>1.9</v>
      </c>
      <c r="Q4178" s="24">
        <v>1.8</v>
      </c>
      <c r="R4178" s="24">
        <v>9.1</v>
      </c>
      <c r="S4178" s="24">
        <v>2.5</v>
      </c>
      <c r="U4178" s="24">
        <v>2</v>
      </c>
      <c r="X4178" s="24">
        <f t="shared" si="154"/>
        <v>281.5</v>
      </c>
      <c r="Y4178" s="8">
        <f t="shared" si="155"/>
        <v>0</v>
      </c>
      <c r="Z4178" s="4"/>
    </row>
    <row r="4179" spans="1:26" x14ac:dyDescent="0.25">
      <c r="A4179" s="34">
        <v>112</v>
      </c>
      <c r="B4179" s="35">
        <v>111</v>
      </c>
      <c r="C4179" s="8" t="s">
        <v>7515</v>
      </c>
      <c r="D4179" s="8" t="s">
        <v>7471</v>
      </c>
      <c r="E4179" s="8" t="s">
        <v>7323</v>
      </c>
      <c r="F4179" s="8" t="s">
        <v>6410</v>
      </c>
      <c r="G4179" s="8" t="s">
        <v>2018</v>
      </c>
      <c r="H4179" s="8" t="s">
        <v>1109</v>
      </c>
      <c r="I4179" s="24">
        <v>499.2</v>
      </c>
      <c r="J4179" s="24">
        <v>389.1</v>
      </c>
      <c r="K4179" s="24">
        <v>38.299999999999997</v>
      </c>
      <c r="L4179" s="24">
        <v>37.5</v>
      </c>
      <c r="N4179" s="24">
        <v>0.3</v>
      </c>
      <c r="O4179" s="24">
        <v>3.8</v>
      </c>
      <c r="Q4179" s="24">
        <v>12.1</v>
      </c>
      <c r="R4179" s="24">
        <v>11.6</v>
      </c>
      <c r="S4179" s="24">
        <v>3.3</v>
      </c>
      <c r="T4179" s="24">
        <v>3.2</v>
      </c>
      <c r="X4179" s="24">
        <f t="shared" si="154"/>
        <v>499.2000000000001</v>
      </c>
      <c r="Y4179" s="8">
        <f t="shared" si="155"/>
        <v>0</v>
      </c>
      <c r="Z4179" s="4"/>
    </row>
    <row r="4180" spans="1:26" ht="60" x14ac:dyDescent="0.25">
      <c r="A4180" s="34">
        <v>92</v>
      </c>
      <c r="B4180" s="35">
        <v>91</v>
      </c>
      <c r="C4180" s="8" t="s">
        <v>2091</v>
      </c>
      <c r="D4180" s="8" t="s">
        <v>7471</v>
      </c>
      <c r="E4180" s="8" t="s">
        <v>7323</v>
      </c>
      <c r="F4180" s="8" t="s">
        <v>6410</v>
      </c>
      <c r="G4180" s="7" t="s">
        <v>7484</v>
      </c>
      <c r="H4180" s="7" t="s">
        <v>7485</v>
      </c>
      <c r="I4180" s="24">
        <v>590</v>
      </c>
      <c r="J4180" s="24">
        <v>441.6</v>
      </c>
      <c r="K4180" s="24">
        <v>58.6</v>
      </c>
      <c r="L4180" s="24">
        <v>5</v>
      </c>
      <c r="N4180" s="24">
        <v>4.9000000000000004</v>
      </c>
      <c r="O4180" s="24">
        <v>7.7</v>
      </c>
      <c r="P4180" s="24">
        <v>15.2</v>
      </c>
      <c r="Q4180" s="24">
        <v>4.3</v>
      </c>
      <c r="R4180" s="24">
        <v>18.899999999999999</v>
      </c>
      <c r="S4180" s="24">
        <v>5.4</v>
      </c>
      <c r="T4180" s="24">
        <v>20.8</v>
      </c>
      <c r="U4180" s="24">
        <v>7.6</v>
      </c>
      <c r="X4180" s="24">
        <f t="shared" si="154"/>
        <v>590</v>
      </c>
      <c r="Y4180" s="8">
        <f t="shared" si="155"/>
        <v>0</v>
      </c>
      <c r="Z4180" s="4"/>
    </row>
    <row r="4181" spans="1:26" x14ac:dyDescent="0.25">
      <c r="A4181" s="34">
        <v>57</v>
      </c>
      <c r="B4181" s="35">
        <v>57</v>
      </c>
      <c r="C4181" s="8" t="s">
        <v>7422</v>
      </c>
      <c r="D4181" s="8" t="s">
        <v>7421</v>
      </c>
      <c r="E4181" s="8" t="s">
        <v>7323</v>
      </c>
      <c r="F4181" s="8" t="s">
        <v>6410</v>
      </c>
      <c r="G4181" s="8" t="s">
        <v>4885</v>
      </c>
      <c r="H4181" s="8" t="s">
        <v>213</v>
      </c>
      <c r="I4181" s="24">
        <v>300.39999999999998</v>
      </c>
      <c r="J4181" s="24">
        <v>265.3</v>
      </c>
      <c r="K4181" s="24">
        <v>24.8</v>
      </c>
      <c r="M4181" s="24">
        <v>1</v>
      </c>
      <c r="O4181" s="24">
        <v>2.2000000000000002</v>
      </c>
      <c r="Q4181" s="24">
        <v>0.1</v>
      </c>
      <c r="R4181" s="24">
        <v>4.4000000000000004</v>
      </c>
      <c r="S4181" s="24">
        <v>1</v>
      </c>
      <c r="U4181" s="24">
        <v>1.6</v>
      </c>
      <c r="X4181" s="24">
        <f t="shared" si="154"/>
        <v>300.40000000000003</v>
      </c>
      <c r="Y4181" s="8">
        <f t="shared" si="155"/>
        <v>0</v>
      </c>
      <c r="Z4181" s="4"/>
    </row>
    <row r="4182" spans="1:26" x14ac:dyDescent="0.25">
      <c r="A4182" s="34">
        <v>40</v>
      </c>
      <c r="B4182" s="35">
        <v>40</v>
      </c>
      <c r="C4182" s="8" t="s">
        <v>6074</v>
      </c>
      <c r="D4182" s="8" t="s">
        <v>7376</v>
      </c>
      <c r="E4182" s="8" t="s">
        <v>7323</v>
      </c>
      <c r="F4182" s="8" t="s">
        <v>6410</v>
      </c>
      <c r="G4182" s="8" t="s">
        <v>7390</v>
      </c>
      <c r="H4182" s="8" t="s">
        <v>1019</v>
      </c>
      <c r="I4182" s="24">
        <v>209.2</v>
      </c>
      <c r="J4182" s="24">
        <v>199.1</v>
      </c>
      <c r="L4182" s="24">
        <v>1.8</v>
      </c>
      <c r="M4182" s="24">
        <v>2.5</v>
      </c>
      <c r="O4182" s="24">
        <v>1.3</v>
      </c>
      <c r="P4182" s="24">
        <v>1.7</v>
      </c>
      <c r="R4182" s="24">
        <v>0.7</v>
      </c>
      <c r="S4182" s="24">
        <v>0.3</v>
      </c>
      <c r="T4182" s="24">
        <v>0.8</v>
      </c>
      <c r="U4182" s="24">
        <v>1</v>
      </c>
      <c r="X4182" s="24">
        <f t="shared" si="154"/>
        <v>209.20000000000002</v>
      </c>
      <c r="Y4182" s="8">
        <f t="shared" si="155"/>
        <v>0</v>
      </c>
      <c r="Z4182" s="4"/>
    </row>
    <row r="4183" spans="1:26" x14ac:dyDescent="0.25">
      <c r="A4183" s="34">
        <v>130</v>
      </c>
      <c r="B4183" s="35">
        <v>129</v>
      </c>
      <c r="C4183" s="8" t="s">
        <v>7549</v>
      </c>
      <c r="D4183" s="8" t="s">
        <v>7519</v>
      </c>
      <c r="E4183" s="8" t="s">
        <v>7323</v>
      </c>
      <c r="F4183" s="8" t="s">
        <v>6410</v>
      </c>
      <c r="G4183" s="7" t="s">
        <v>7550</v>
      </c>
      <c r="H4183" s="8" t="s">
        <v>374</v>
      </c>
      <c r="I4183" s="24">
        <v>152.19999999999999</v>
      </c>
      <c r="J4183" s="24">
        <v>127.2</v>
      </c>
      <c r="K4183" s="24">
        <v>10</v>
      </c>
      <c r="L4183" s="24">
        <v>5</v>
      </c>
      <c r="O4183" s="24">
        <v>5</v>
      </c>
      <c r="R4183" s="24">
        <v>5</v>
      </c>
      <c r="X4183" s="24">
        <f t="shared" si="154"/>
        <v>152.19999999999999</v>
      </c>
      <c r="Y4183" s="8">
        <f t="shared" si="155"/>
        <v>0</v>
      </c>
      <c r="Z4183" s="4"/>
    </row>
    <row r="4184" spans="1:26" x14ac:dyDescent="0.25">
      <c r="A4184" s="34">
        <v>102</v>
      </c>
      <c r="B4184" s="35">
        <v>101</v>
      </c>
      <c r="C4184" s="8" t="s">
        <v>3372</v>
      </c>
      <c r="D4184" s="8" t="s">
        <v>7471</v>
      </c>
      <c r="E4184" s="8" t="s">
        <v>7323</v>
      </c>
      <c r="F4184" s="8" t="s">
        <v>6410</v>
      </c>
      <c r="G4184" s="8" t="s">
        <v>7501</v>
      </c>
      <c r="H4184" s="8"/>
      <c r="I4184" s="24">
        <v>520.29999999999995</v>
      </c>
      <c r="J4184" s="24">
        <v>357.4</v>
      </c>
      <c r="K4184" s="24">
        <v>64.7</v>
      </c>
      <c r="N4184" s="24">
        <v>0.6</v>
      </c>
      <c r="O4184" s="24">
        <v>5.9</v>
      </c>
      <c r="P4184" s="24">
        <v>2.9</v>
      </c>
      <c r="Q4184" s="24">
        <v>19.7</v>
      </c>
      <c r="R4184" s="24">
        <v>7.7</v>
      </c>
      <c r="S4184" s="24">
        <v>1.7</v>
      </c>
      <c r="T4184" s="24">
        <v>55.4</v>
      </c>
      <c r="U4184" s="24">
        <v>4.3</v>
      </c>
      <c r="X4184" s="24">
        <f t="shared" si="154"/>
        <v>520.29999999999984</v>
      </c>
      <c r="Y4184" s="8">
        <f t="shared" si="155"/>
        <v>0</v>
      </c>
      <c r="Z4184" s="4"/>
    </row>
    <row r="4185" spans="1:26" x14ac:dyDescent="0.25">
      <c r="A4185" s="34">
        <v>142</v>
      </c>
      <c r="B4185" s="35">
        <v>141</v>
      </c>
      <c r="C4185" s="8" t="s">
        <v>7551</v>
      </c>
      <c r="D4185" s="8" t="s">
        <v>7519</v>
      </c>
      <c r="E4185" s="8" t="s">
        <v>7323</v>
      </c>
      <c r="F4185" s="8" t="s">
        <v>6410</v>
      </c>
      <c r="G4185" s="7" t="s">
        <v>7564</v>
      </c>
      <c r="H4185" s="8" t="s">
        <v>358</v>
      </c>
      <c r="I4185" s="24">
        <v>111.9</v>
      </c>
      <c r="J4185" s="24">
        <v>92.9</v>
      </c>
      <c r="K4185" s="24">
        <v>5</v>
      </c>
      <c r="L4185" s="24">
        <v>4</v>
      </c>
      <c r="O4185" s="24">
        <v>5</v>
      </c>
      <c r="R4185" s="24">
        <v>5</v>
      </c>
      <c r="X4185" s="24">
        <f t="shared" si="154"/>
        <v>111.9</v>
      </c>
      <c r="Y4185" s="8">
        <f t="shared" si="155"/>
        <v>0</v>
      </c>
      <c r="Z4185" s="4"/>
    </row>
    <row r="4186" spans="1:26" x14ac:dyDescent="0.25">
      <c r="A4186" s="34">
        <v>122</v>
      </c>
      <c r="B4186" s="35">
        <v>121</v>
      </c>
      <c r="C4186" s="8" t="s">
        <v>7531</v>
      </c>
      <c r="D4186" s="8" t="s">
        <v>7519</v>
      </c>
      <c r="E4186" s="8" t="s">
        <v>7323</v>
      </c>
      <c r="F4186" s="8" t="s">
        <v>6410</v>
      </c>
      <c r="G4186" s="7" t="s">
        <v>7532</v>
      </c>
      <c r="H4186" s="8" t="s">
        <v>154</v>
      </c>
      <c r="I4186" s="24">
        <v>162.9</v>
      </c>
      <c r="J4186" s="24">
        <v>151.30000000000001</v>
      </c>
      <c r="K4186" s="24">
        <v>6.1</v>
      </c>
      <c r="M4186" s="24">
        <v>0.6</v>
      </c>
      <c r="O4186" s="24">
        <v>1.1000000000000001</v>
      </c>
      <c r="R4186" s="24">
        <v>1.9</v>
      </c>
      <c r="S4186" s="24">
        <v>1.9</v>
      </c>
      <c r="X4186" s="24">
        <f t="shared" si="154"/>
        <v>162.9</v>
      </c>
      <c r="Y4186" s="8">
        <f t="shared" si="155"/>
        <v>0</v>
      </c>
      <c r="Z4186" s="4"/>
    </row>
    <row r="4187" spans="1:26" x14ac:dyDescent="0.25">
      <c r="A4187" s="34">
        <v>83</v>
      </c>
      <c r="B4187" s="35">
        <v>83</v>
      </c>
      <c r="C4187" s="8" t="s">
        <v>2290</v>
      </c>
      <c r="D4187" s="8" t="s">
        <v>7447</v>
      </c>
      <c r="E4187" s="8" t="s">
        <v>7323</v>
      </c>
      <c r="F4187" s="8" t="s">
        <v>6410</v>
      </c>
      <c r="G4187" s="8" t="s">
        <v>7467</v>
      </c>
      <c r="H4187" s="8" t="s">
        <v>889</v>
      </c>
      <c r="I4187" s="24">
        <v>797.6</v>
      </c>
      <c r="J4187" s="24">
        <v>675.2</v>
      </c>
      <c r="K4187" s="24">
        <v>28.7</v>
      </c>
      <c r="L4187" s="24">
        <v>25</v>
      </c>
      <c r="M4187" s="24">
        <v>2.5</v>
      </c>
      <c r="O4187" s="24">
        <v>18</v>
      </c>
      <c r="P4187" s="24">
        <v>6</v>
      </c>
      <c r="Q4187" s="24">
        <v>25.2</v>
      </c>
      <c r="R4187" s="24">
        <v>15</v>
      </c>
      <c r="U4187" s="24">
        <v>2</v>
      </c>
      <c r="X4187" s="24">
        <f t="shared" si="154"/>
        <v>797.60000000000014</v>
      </c>
      <c r="Y4187" s="8">
        <f t="shared" si="155"/>
        <v>0</v>
      </c>
      <c r="Z4187" s="4"/>
    </row>
    <row r="4188" spans="1:26" x14ac:dyDescent="0.25">
      <c r="A4188" s="34">
        <v>18</v>
      </c>
      <c r="B4188" s="35">
        <v>18</v>
      </c>
      <c r="C4188" s="8" t="s">
        <v>7352</v>
      </c>
      <c r="D4188" s="8" t="s">
        <v>7322</v>
      </c>
      <c r="E4188" s="8" t="s">
        <v>7323</v>
      </c>
      <c r="F4188" s="8" t="s">
        <v>6410</v>
      </c>
      <c r="G4188" s="7" t="s">
        <v>7353</v>
      </c>
      <c r="H4188" s="8" t="s">
        <v>1103</v>
      </c>
      <c r="I4188" s="24">
        <v>105.4</v>
      </c>
      <c r="J4188" s="24">
        <v>99.3</v>
      </c>
      <c r="L4188" s="24">
        <v>1</v>
      </c>
      <c r="N4188" s="24">
        <v>0.9</v>
      </c>
      <c r="O4188" s="24">
        <v>0.8</v>
      </c>
      <c r="P4188" s="24">
        <v>0.8</v>
      </c>
      <c r="Q4188" s="24">
        <v>0.6</v>
      </c>
      <c r="R4188" s="24">
        <v>1.9</v>
      </c>
      <c r="S4188" s="24">
        <v>0.1</v>
      </c>
      <c r="X4188" s="24">
        <f t="shared" si="154"/>
        <v>105.39999999999999</v>
      </c>
      <c r="Y4188" s="8">
        <f t="shared" si="155"/>
        <v>0</v>
      </c>
      <c r="Z4188" s="4"/>
    </row>
    <row r="4189" spans="1:26" x14ac:dyDescent="0.25">
      <c r="A4189" s="34">
        <v>20</v>
      </c>
      <c r="B4189" s="35">
        <v>20</v>
      </c>
      <c r="C4189" s="8" t="s">
        <v>7357</v>
      </c>
      <c r="D4189" s="8" t="s">
        <v>7355</v>
      </c>
      <c r="E4189" s="8" t="s">
        <v>7323</v>
      </c>
      <c r="F4189" s="8" t="s">
        <v>6410</v>
      </c>
      <c r="G4189" s="8" t="s">
        <v>7358</v>
      </c>
      <c r="H4189" s="8" t="s">
        <v>1109</v>
      </c>
      <c r="I4189" s="24">
        <v>789.2</v>
      </c>
      <c r="J4189" s="24">
        <v>355.4</v>
      </c>
      <c r="K4189" s="24">
        <v>319.2</v>
      </c>
      <c r="M4189" s="24">
        <v>1.8</v>
      </c>
      <c r="O4189" s="24">
        <v>4.0999999999999996</v>
      </c>
      <c r="P4189" s="24">
        <v>0.1</v>
      </c>
      <c r="Q4189" s="24">
        <v>4.5999999999999996</v>
      </c>
      <c r="R4189" s="24">
        <v>11.9</v>
      </c>
      <c r="S4189" s="24">
        <v>7.8</v>
      </c>
      <c r="T4189" s="24">
        <v>83</v>
      </c>
      <c r="U4189" s="24">
        <v>1.3</v>
      </c>
      <c r="X4189" s="24">
        <f t="shared" si="154"/>
        <v>789.19999999999982</v>
      </c>
      <c r="Y4189" s="8">
        <f t="shared" si="155"/>
        <v>0</v>
      </c>
      <c r="Z4189" s="4"/>
    </row>
    <row r="4190" spans="1:26" x14ac:dyDescent="0.25">
      <c r="A4190" s="34">
        <v>76</v>
      </c>
      <c r="B4190" s="35">
        <v>76</v>
      </c>
      <c r="C4190" s="8" t="s">
        <v>4340</v>
      </c>
      <c r="D4190" s="8" t="s">
        <v>7447</v>
      </c>
      <c r="E4190" s="8" t="s">
        <v>7323</v>
      </c>
      <c r="F4190" s="8" t="s">
        <v>6410</v>
      </c>
      <c r="G4190" s="8" t="s">
        <v>7454</v>
      </c>
      <c r="H4190" s="8" t="s">
        <v>882</v>
      </c>
      <c r="I4190" s="24">
        <v>199.6</v>
      </c>
      <c r="J4190" s="24">
        <v>177.3</v>
      </c>
      <c r="K4190" s="24">
        <v>2.1</v>
      </c>
      <c r="N4190" s="24">
        <v>1.1000000000000001</v>
      </c>
      <c r="O4190" s="24">
        <v>3.6</v>
      </c>
      <c r="P4190" s="24">
        <v>2.5</v>
      </c>
      <c r="Q4190" s="24">
        <v>4.3</v>
      </c>
      <c r="R4190" s="24">
        <v>5.0999999999999996</v>
      </c>
      <c r="S4190" s="24">
        <v>0.1</v>
      </c>
      <c r="U4190" s="24">
        <v>3.5</v>
      </c>
      <c r="X4190" s="24">
        <f t="shared" si="154"/>
        <v>199.6</v>
      </c>
      <c r="Y4190" s="8">
        <f t="shared" si="155"/>
        <v>0</v>
      </c>
      <c r="Z4190" s="4"/>
    </row>
    <row r="4191" spans="1:26" x14ac:dyDescent="0.25">
      <c r="A4191" s="34">
        <v>88</v>
      </c>
      <c r="B4191" s="35">
        <v>87</v>
      </c>
      <c r="C4191" s="8" t="s">
        <v>7473</v>
      </c>
      <c r="D4191" s="8" t="s">
        <v>7471</v>
      </c>
      <c r="E4191" s="8" t="s">
        <v>7323</v>
      </c>
      <c r="F4191" s="8" t="s">
        <v>6410</v>
      </c>
      <c r="G4191" s="8" t="s">
        <v>7474</v>
      </c>
      <c r="H4191" s="8" t="s">
        <v>328</v>
      </c>
      <c r="I4191" s="24">
        <v>169.6</v>
      </c>
      <c r="J4191" s="24">
        <v>163.9</v>
      </c>
      <c r="M4191" s="24">
        <v>0.6</v>
      </c>
      <c r="O4191" s="24">
        <v>1.3</v>
      </c>
      <c r="P4191" s="24">
        <v>0.7</v>
      </c>
      <c r="R4191" s="24">
        <v>2.4</v>
      </c>
      <c r="S4191" s="24">
        <v>0.7</v>
      </c>
      <c r="X4191" s="24">
        <f t="shared" si="154"/>
        <v>169.6</v>
      </c>
      <c r="Y4191" s="8">
        <f t="shared" si="155"/>
        <v>0</v>
      </c>
      <c r="Z4191" s="4"/>
    </row>
    <row r="4192" spans="1:26" x14ac:dyDescent="0.25">
      <c r="A4192" s="34">
        <v>86</v>
      </c>
      <c r="B4192" s="35">
        <v>85</v>
      </c>
      <c r="C4192" s="8" t="s">
        <v>7470</v>
      </c>
      <c r="D4192" s="8" t="s">
        <v>7471</v>
      </c>
      <c r="E4192" s="8" t="s">
        <v>7323</v>
      </c>
      <c r="F4192" s="8" t="s">
        <v>6410</v>
      </c>
      <c r="G4192" s="8" t="s">
        <v>1504</v>
      </c>
      <c r="H4192" s="8" t="s">
        <v>1501</v>
      </c>
      <c r="I4192" s="24">
        <v>137.69999999999999</v>
      </c>
      <c r="J4192" s="24">
        <v>131.6</v>
      </c>
      <c r="N4192" s="24">
        <v>1.1000000000000001</v>
      </c>
      <c r="O4192" s="24">
        <v>1.9</v>
      </c>
      <c r="P4192" s="24">
        <v>0.5</v>
      </c>
      <c r="Q4192" s="24">
        <v>0.1</v>
      </c>
      <c r="R4192" s="24">
        <v>1.9</v>
      </c>
      <c r="S4192" s="24">
        <v>0.6</v>
      </c>
      <c r="X4192" s="24">
        <f t="shared" si="154"/>
        <v>137.69999999999999</v>
      </c>
      <c r="Y4192" s="8">
        <f t="shared" si="155"/>
        <v>0</v>
      </c>
      <c r="Z4192" s="4"/>
    </row>
    <row r="4193" spans="1:26" x14ac:dyDescent="0.25">
      <c r="A4193" s="34">
        <v>87</v>
      </c>
      <c r="B4193" s="35">
        <v>86</v>
      </c>
      <c r="C4193" s="8" t="s">
        <v>7472</v>
      </c>
      <c r="D4193" s="8" t="s">
        <v>7471</v>
      </c>
      <c r="E4193" s="8" t="s">
        <v>7323</v>
      </c>
      <c r="F4193" s="8" t="s">
        <v>6410</v>
      </c>
      <c r="G4193" s="8" t="s">
        <v>1504</v>
      </c>
      <c r="H4193" s="8" t="s">
        <v>1501</v>
      </c>
      <c r="I4193" s="24">
        <v>299.60000000000002</v>
      </c>
      <c r="J4193" s="24">
        <v>279.5</v>
      </c>
      <c r="K4193" s="24">
        <v>2.5</v>
      </c>
      <c r="N4193" s="24">
        <v>1.8</v>
      </c>
      <c r="O4193" s="24">
        <v>3.2</v>
      </c>
      <c r="P4193" s="24">
        <v>0.2</v>
      </c>
      <c r="Q4193" s="24">
        <v>1.9</v>
      </c>
      <c r="R4193" s="24">
        <v>3.4</v>
      </c>
      <c r="S4193" s="24">
        <v>2.9</v>
      </c>
      <c r="T4193" s="24">
        <v>2.2000000000000002</v>
      </c>
      <c r="U4193" s="24">
        <v>2</v>
      </c>
      <c r="X4193" s="24">
        <f t="shared" si="154"/>
        <v>299.59999999999991</v>
      </c>
      <c r="Y4193" s="8">
        <f t="shared" si="155"/>
        <v>0</v>
      </c>
      <c r="Z4193" s="4"/>
    </row>
    <row r="4194" spans="1:26" ht="45" x14ac:dyDescent="0.25">
      <c r="A4194" s="34">
        <v>95</v>
      </c>
      <c r="B4194" s="35">
        <v>94</v>
      </c>
      <c r="C4194" s="8" t="s">
        <v>7489</v>
      </c>
      <c r="D4194" s="8" t="s">
        <v>7471</v>
      </c>
      <c r="E4194" s="8" t="s">
        <v>7323</v>
      </c>
      <c r="F4194" s="8" t="s">
        <v>6410</v>
      </c>
      <c r="G4194" s="7" t="s">
        <v>7490</v>
      </c>
      <c r="H4194" s="7" t="s">
        <v>7491</v>
      </c>
      <c r="I4194" s="24">
        <v>214.8</v>
      </c>
      <c r="J4194" s="24">
        <v>183.8</v>
      </c>
      <c r="K4194" s="24">
        <v>20.8</v>
      </c>
      <c r="N4194" s="24">
        <v>0.6</v>
      </c>
      <c r="O4194" s="24">
        <v>2.1</v>
      </c>
      <c r="Q4194" s="24">
        <v>0.8</v>
      </c>
      <c r="R4194" s="24">
        <v>4.9000000000000004</v>
      </c>
      <c r="S4194" s="24">
        <v>1.8</v>
      </c>
      <c r="X4194" s="24">
        <f t="shared" si="154"/>
        <v>214.80000000000004</v>
      </c>
      <c r="Y4194" s="8">
        <f t="shared" si="155"/>
        <v>0</v>
      </c>
      <c r="Z4194" s="4"/>
    </row>
    <row r="4195" spans="1:26" x14ac:dyDescent="0.25">
      <c r="A4195" s="34">
        <v>68</v>
      </c>
      <c r="B4195" s="35">
        <v>68</v>
      </c>
      <c r="C4195" s="8" t="s">
        <v>425</v>
      </c>
      <c r="D4195" s="8" t="s">
        <v>7421</v>
      </c>
      <c r="E4195" s="8" t="s">
        <v>7323</v>
      </c>
      <c r="F4195" s="8" t="s">
        <v>6410</v>
      </c>
      <c r="G4195" s="8" t="s">
        <v>7442</v>
      </c>
      <c r="H4195" s="8" t="s">
        <v>13</v>
      </c>
      <c r="I4195" s="24">
        <v>349.2</v>
      </c>
      <c r="J4195" s="24">
        <v>322.3</v>
      </c>
      <c r="K4195" s="24">
        <v>8.4</v>
      </c>
      <c r="N4195" s="24">
        <v>1.9</v>
      </c>
      <c r="O4195" s="24">
        <v>2.6</v>
      </c>
      <c r="Q4195" s="24">
        <v>3</v>
      </c>
      <c r="R4195" s="24">
        <v>6.3</v>
      </c>
      <c r="S4195" s="24">
        <v>2.2000000000000002</v>
      </c>
      <c r="U4195" s="24">
        <v>2.5</v>
      </c>
      <c r="X4195" s="24">
        <f t="shared" si="154"/>
        <v>349.2</v>
      </c>
      <c r="Y4195" s="8">
        <f t="shared" si="155"/>
        <v>0</v>
      </c>
      <c r="Z4195" s="4"/>
    </row>
    <row r="4196" spans="1:26" x14ac:dyDescent="0.25">
      <c r="A4196" s="34">
        <v>30</v>
      </c>
      <c r="B4196" s="35">
        <v>30</v>
      </c>
      <c r="C4196" s="8" t="s">
        <v>7372</v>
      </c>
      <c r="D4196" s="8" t="s">
        <v>7355</v>
      </c>
      <c r="E4196" s="8" t="s">
        <v>7323</v>
      </c>
      <c r="F4196" s="8" t="s">
        <v>6410</v>
      </c>
      <c r="G4196" s="8" t="s">
        <v>45</v>
      </c>
      <c r="H4196" s="8"/>
      <c r="I4196" s="24">
        <v>362.8</v>
      </c>
      <c r="J4196" s="24">
        <v>326</v>
      </c>
      <c r="K4196" s="24">
        <v>17.2</v>
      </c>
      <c r="L4196" s="24">
        <v>1.8</v>
      </c>
      <c r="M4196" s="24">
        <v>2</v>
      </c>
      <c r="O4196" s="24">
        <v>4.5</v>
      </c>
      <c r="Q4196" s="24">
        <v>2.2000000000000002</v>
      </c>
      <c r="R4196" s="24">
        <v>6.2</v>
      </c>
      <c r="S4196" s="24">
        <v>1.4</v>
      </c>
      <c r="U4196" s="24">
        <v>1.5</v>
      </c>
      <c r="X4196" s="24">
        <f t="shared" si="154"/>
        <v>362.79999999999995</v>
      </c>
      <c r="Y4196" s="8">
        <f t="shared" si="155"/>
        <v>0</v>
      </c>
      <c r="Z4196" s="4"/>
    </row>
    <row r="4197" spans="1:26" x14ac:dyDescent="0.25">
      <c r="A4197" s="34">
        <v>67</v>
      </c>
      <c r="B4197" s="35">
        <v>67</v>
      </c>
      <c r="C4197" s="8" t="s">
        <v>7441</v>
      </c>
      <c r="D4197" s="8" t="s">
        <v>7421</v>
      </c>
      <c r="E4197" s="8" t="s">
        <v>7323</v>
      </c>
      <c r="F4197" s="8" t="s">
        <v>6410</v>
      </c>
      <c r="G4197" s="8" t="s">
        <v>45</v>
      </c>
      <c r="H4197" s="8"/>
      <c r="I4197" s="24">
        <v>148.5</v>
      </c>
      <c r="P4197" s="24">
        <v>148.5</v>
      </c>
      <c r="X4197" s="24">
        <f t="shared" si="154"/>
        <v>148.5</v>
      </c>
      <c r="Y4197" s="8">
        <f t="shared" si="155"/>
        <v>0</v>
      </c>
      <c r="Z4197" s="4"/>
    </row>
    <row r="4198" spans="1:26" x14ac:dyDescent="0.25">
      <c r="A4198" s="34">
        <v>140</v>
      </c>
      <c r="B4198" s="35">
        <v>139</v>
      </c>
      <c r="C4198" s="8" t="s">
        <v>7561</v>
      </c>
      <c r="D4198" s="8" t="s">
        <v>7562</v>
      </c>
      <c r="E4198" s="8" t="s">
        <v>7323</v>
      </c>
      <c r="F4198" s="8" t="s">
        <v>6410</v>
      </c>
      <c r="G4198" s="7" t="s">
        <v>45</v>
      </c>
      <c r="H4198" s="8"/>
      <c r="I4198" s="24">
        <v>163.19999999999999</v>
      </c>
      <c r="J4198" s="24">
        <v>156.80000000000001</v>
      </c>
      <c r="M4198" s="24">
        <v>0.6</v>
      </c>
      <c r="N4198" s="24">
        <v>0.8</v>
      </c>
      <c r="O4198" s="24">
        <v>2.1</v>
      </c>
      <c r="R4198" s="24">
        <v>0.9</v>
      </c>
      <c r="S4198" s="24">
        <v>1.1000000000000001</v>
      </c>
      <c r="U4198" s="24">
        <v>0.9</v>
      </c>
      <c r="X4198" s="24">
        <f t="shared" si="154"/>
        <v>163.20000000000002</v>
      </c>
      <c r="Y4198" s="8">
        <f t="shared" si="155"/>
        <v>0</v>
      </c>
      <c r="Z4198" s="4"/>
    </row>
    <row r="4199" spans="1:26" x14ac:dyDescent="0.25">
      <c r="A4199" s="34">
        <v>149</v>
      </c>
      <c r="B4199" s="35">
        <v>149</v>
      </c>
      <c r="C4199" s="8" t="s">
        <v>7577</v>
      </c>
      <c r="D4199" s="4" t="s">
        <v>7578</v>
      </c>
      <c r="E4199" s="8" t="s">
        <v>7323</v>
      </c>
      <c r="F4199" s="8" t="s">
        <v>6410</v>
      </c>
      <c r="G4199" s="5" t="s">
        <v>45</v>
      </c>
      <c r="H4199" s="4"/>
      <c r="I4199" s="24">
        <v>77.099999999999994</v>
      </c>
      <c r="J4199" s="24">
        <v>70.099999999999994</v>
      </c>
      <c r="K4199" s="24">
        <v>7</v>
      </c>
      <c r="X4199" s="24">
        <f t="shared" si="154"/>
        <v>77.099999999999994</v>
      </c>
      <c r="Y4199" s="8">
        <f t="shared" si="155"/>
        <v>0</v>
      </c>
      <c r="Z4199" s="4"/>
    </row>
    <row r="4200" spans="1:26" x14ac:dyDescent="0.25">
      <c r="A4200" s="34">
        <v>52</v>
      </c>
      <c r="B4200" s="35">
        <v>52</v>
      </c>
      <c r="C4200" s="8" t="s">
        <v>7413</v>
      </c>
      <c r="D4200" s="8" t="s">
        <v>7395</v>
      </c>
      <c r="E4200" s="8" t="s">
        <v>7323</v>
      </c>
      <c r="F4200" s="8" t="s">
        <v>6410</v>
      </c>
      <c r="G4200" s="7" t="s">
        <v>7414</v>
      </c>
      <c r="H4200" s="8" t="s">
        <v>213</v>
      </c>
      <c r="I4200" s="24">
        <v>232.6</v>
      </c>
      <c r="J4200" s="24">
        <v>214.7</v>
      </c>
      <c r="M4200" s="24">
        <v>0.5</v>
      </c>
      <c r="N4200" s="24">
        <v>1</v>
      </c>
      <c r="O4200" s="24">
        <v>2.2999999999999998</v>
      </c>
      <c r="P4200" s="24">
        <v>0.5</v>
      </c>
      <c r="Q4200" s="24">
        <v>1.1000000000000001</v>
      </c>
      <c r="R4200" s="24">
        <v>6.1</v>
      </c>
      <c r="S4200" s="24">
        <v>2.4</v>
      </c>
      <c r="U4200" s="24">
        <v>4</v>
      </c>
      <c r="X4200" s="24">
        <f t="shared" si="154"/>
        <v>232.6</v>
      </c>
      <c r="Y4200" s="8">
        <f t="shared" si="155"/>
        <v>0</v>
      </c>
      <c r="Z4200" s="4"/>
    </row>
    <row r="4201" spans="1:26" x14ac:dyDescent="0.25">
      <c r="A4201" s="34">
        <v>74</v>
      </c>
      <c r="B4201" s="35">
        <v>74</v>
      </c>
      <c r="C4201" s="8" t="s">
        <v>7450</v>
      </c>
      <c r="D4201" s="8" t="s">
        <v>7447</v>
      </c>
      <c r="E4201" s="8" t="s">
        <v>7323</v>
      </c>
      <c r="F4201" s="8" t="s">
        <v>6410</v>
      </c>
      <c r="G4201" s="8" t="s">
        <v>7451</v>
      </c>
      <c r="H4201" s="8" t="s">
        <v>227</v>
      </c>
      <c r="I4201" s="24">
        <v>245.7</v>
      </c>
      <c r="J4201" s="24">
        <v>213.9</v>
      </c>
      <c r="K4201" s="24">
        <v>22.3</v>
      </c>
      <c r="M4201" s="24">
        <v>0.5</v>
      </c>
      <c r="O4201" s="24">
        <v>2.7</v>
      </c>
      <c r="P4201" s="24">
        <v>0.3</v>
      </c>
      <c r="R4201" s="24">
        <v>3</v>
      </c>
      <c r="S4201" s="24">
        <v>2.1</v>
      </c>
      <c r="U4201" s="24">
        <v>0.9</v>
      </c>
      <c r="X4201" s="24">
        <f t="shared" si="154"/>
        <v>245.70000000000002</v>
      </c>
      <c r="Y4201" s="8">
        <f t="shared" si="155"/>
        <v>0</v>
      </c>
      <c r="Z4201" s="4"/>
    </row>
    <row r="4202" spans="1:26" x14ac:dyDescent="0.25">
      <c r="A4202" s="34">
        <v>81</v>
      </c>
      <c r="B4202" s="35">
        <v>81</v>
      </c>
      <c r="C4202" s="8" t="s">
        <v>7463</v>
      </c>
      <c r="D4202" s="8" t="s">
        <v>7447</v>
      </c>
      <c r="E4202" s="8" t="s">
        <v>7323</v>
      </c>
      <c r="F4202" s="8" t="s">
        <v>6410</v>
      </c>
      <c r="G4202" s="8" t="s">
        <v>7464</v>
      </c>
      <c r="H4202" s="8" t="s">
        <v>6679</v>
      </c>
      <c r="I4202" s="24">
        <v>380.9</v>
      </c>
      <c r="J4202" s="24">
        <v>251.9</v>
      </c>
      <c r="K4202" s="24">
        <v>44.1</v>
      </c>
      <c r="M4202" s="24">
        <v>3.6</v>
      </c>
      <c r="O4202" s="24">
        <v>3.3</v>
      </c>
      <c r="P4202" s="24">
        <v>13.8</v>
      </c>
      <c r="Q4202" s="24">
        <v>3.7</v>
      </c>
      <c r="R4202" s="24">
        <v>6.1</v>
      </c>
      <c r="S4202" s="24">
        <v>1.7</v>
      </c>
      <c r="T4202" s="24">
        <v>52.7</v>
      </c>
      <c r="X4202" s="24">
        <f t="shared" si="154"/>
        <v>380.90000000000003</v>
      </c>
      <c r="Y4202" s="8">
        <f t="shared" si="155"/>
        <v>0</v>
      </c>
      <c r="Z4202" s="4"/>
    </row>
    <row r="4203" spans="1:26" x14ac:dyDescent="0.25">
      <c r="A4203" s="34">
        <v>113</v>
      </c>
      <c r="B4203" s="35">
        <v>112</v>
      </c>
      <c r="C4203" s="8" t="s">
        <v>2101</v>
      </c>
      <c r="D4203" s="8" t="s">
        <v>7471</v>
      </c>
      <c r="E4203" s="8" t="s">
        <v>7323</v>
      </c>
      <c r="F4203" s="8" t="s">
        <v>6410</v>
      </c>
      <c r="G4203" s="7" t="s">
        <v>7516</v>
      </c>
      <c r="H4203" s="8"/>
      <c r="X4203" s="24">
        <f t="shared" si="154"/>
        <v>0</v>
      </c>
      <c r="Y4203" s="8">
        <f t="shared" si="155"/>
        <v>0</v>
      </c>
      <c r="Z4203" s="4"/>
    </row>
    <row r="4204" spans="1:26" x14ac:dyDescent="0.25">
      <c r="A4204" s="34">
        <v>139</v>
      </c>
      <c r="B4204" s="35">
        <v>138</v>
      </c>
      <c r="C4204" s="8" t="s">
        <v>7560</v>
      </c>
      <c r="D4204" s="8" t="s">
        <v>7519</v>
      </c>
      <c r="E4204" s="8" t="s">
        <v>7323</v>
      </c>
      <c r="F4204" s="8" t="s">
        <v>6410</v>
      </c>
      <c r="G4204" s="7" t="s">
        <v>6936</v>
      </c>
      <c r="H4204" s="4" t="s">
        <v>374</v>
      </c>
      <c r="I4204" s="24">
        <v>250.5</v>
      </c>
      <c r="J4204" s="24">
        <v>237.4</v>
      </c>
      <c r="K4204" s="24">
        <v>2.4</v>
      </c>
      <c r="M4204" s="24">
        <v>0.7</v>
      </c>
      <c r="O4204" s="24">
        <v>2.2999999999999998</v>
      </c>
      <c r="P4204" s="24">
        <v>0.3</v>
      </c>
      <c r="Q4204" s="24">
        <v>0.5</v>
      </c>
      <c r="R4204" s="24">
        <v>2.9</v>
      </c>
      <c r="S4204" s="24">
        <v>1.9</v>
      </c>
      <c r="U4204" s="24">
        <v>2.1</v>
      </c>
      <c r="X4204" s="24">
        <f t="shared" si="154"/>
        <v>250.50000000000003</v>
      </c>
      <c r="Y4204" s="8">
        <f t="shared" si="155"/>
        <v>0</v>
      </c>
      <c r="Z4204" s="4"/>
    </row>
    <row r="4205" spans="1:26" x14ac:dyDescent="0.25">
      <c r="A4205" s="34">
        <v>79</v>
      </c>
      <c r="B4205" s="35">
        <v>79</v>
      </c>
      <c r="C4205" s="4" t="s">
        <v>3457</v>
      </c>
      <c r="D4205" s="8" t="s">
        <v>7447</v>
      </c>
      <c r="E4205" s="8" t="s">
        <v>7323</v>
      </c>
      <c r="F4205" s="8" t="s">
        <v>6410</v>
      </c>
      <c r="G4205" s="8" t="s">
        <v>7459</v>
      </c>
      <c r="H4205" s="8" t="s">
        <v>283</v>
      </c>
      <c r="I4205" s="24">
        <v>365.7</v>
      </c>
      <c r="J4205" s="24">
        <v>321.3</v>
      </c>
      <c r="K4205" s="24">
        <v>1.2</v>
      </c>
      <c r="L4205" s="24">
        <v>4.4000000000000004</v>
      </c>
      <c r="M4205" s="24">
        <v>0.7</v>
      </c>
      <c r="N4205" s="24">
        <v>0.2</v>
      </c>
      <c r="O4205" s="24">
        <v>2.9</v>
      </c>
      <c r="P4205" s="24">
        <v>18</v>
      </c>
      <c r="Q4205" s="24">
        <v>9.1</v>
      </c>
      <c r="R4205" s="24">
        <v>4.3</v>
      </c>
      <c r="S4205" s="24">
        <v>2.2999999999999998</v>
      </c>
      <c r="U4205" s="24">
        <v>1.3</v>
      </c>
      <c r="X4205" s="24">
        <f t="shared" si="154"/>
        <v>365.7</v>
      </c>
      <c r="Y4205" s="8">
        <f t="shared" si="155"/>
        <v>0</v>
      </c>
      <c r="Z4205" s="4"/>
    </row>
    <row r="4206" spans="1:26" x14ac:dyDescent="0.25">
      <c r="A4206" s="34">
        <v>53</v>
      </c>
      <c r="B4206" s="35">
        <v>53</v>
      </c>
      <c r="C4206" s="8" t="s">
        <v>7415</v>
      </c>
      <c r="D4206" s="8" t="s">
        <v>7395</v>
      </c>
      <c r="E4206" s="8" t="s">
        <v>7323</v>
      </c>
      <c r="F4206" s="8" t="s">
        <v>6410</v>
      </c>
      <c r="G4206" s="8" t="s">
        <v>7416</v>
      </c>
      <c r="H4206" s="8" t="s">
        <v>2666</v>
      </c>
      <c r="I4206" s="24">
        <v>310.3</v>
      </c>
      <c r="J4206" s="24">
        <v>214.2</v>
      </c>
      <c r="K4206" s="24">
        <v>69.7</v>
      </c>
      <c r="L4206" s="24">
        <v>7.9</v>
      </c>
      <c r="M4206" s="24">
        <v>1.9</v>
      </c>
      <c r="N4206" s="24">
        <v>1.7</v>
      </c>
      <c r="O4206" s="24">
        <v>1</v>
      </c>
      <c r="P4206" s="24">
        <v>0.6</v>
      </c>
      <c r="R4206" s="24">
        <v>4.8</v>
      </c>
      <c r="S4206" s="24">
        <v>3.8</v>
      </c>
      <c r="T4206" s="24">
        <v>3.9</v>
      </c>
      <c r="U4206" s="24">
        <v>0.8</v>
      </c>
      <c r="X4206" s="24">
        <f t="shared" si="154"/>
        <v>310.29999999999995</v>
      </c>
      <c r="Y4206" s="8">
        <f t="shared" si="155"/>
        <v>0</v>
      </c>
      <c r="Z4206" s="4"/>
    </row>
    <row r="4207" spans="1:26" x14ac:dyDescent="0.25">
      <c r="A4207" s="34">
        <v>36</v>
      </c>
      <c r="B4207" s="35">
        <v>36</v>
      </c>
      <c r="C4207" s="8" t="s">
        <v>7384</v>
      </c>
      <c r="D4207" s="8" t="s">
        <v>7376</v>
      </c>
      <c r="E4207" s="8" t="s">
        <v>7323</v>
      </c>
      <c r="F4207" s="8" t="s">
        <v>6410</v>
      </c>
      <c r="G4207" s="8" t="s">
        <v>7385</v>
      </c>
      <c r="H4207" s="8" t="s">
        <v>2731</v>
      </c>
      <c r="I4207" s="24">
        <v>282.39999999999998</v>
      </c>
      <c r="J4207" s="24">
        <v>181.1</v>
      </c>
      <c r="K4207" s="24">
        <v>4.7</v>
      </c>
      <c r="L4207" s="24">
        <v>1</v>
      </c>
      <c r="M4207" s="24">
        <v>0.7</v>
      </c>
      <c r="N4207" s="24">
        <v>0.5</v>
      </c>
      <c r="O4207" s="24">
        <v>8.1999999999999993</v>
      </c>
      <c r="P4207" s="24">
        <v>0.7</v>
      </c>
      <c r="Q4207" s="24">
        <v>1.3</v>
      </c>
      <c r="R4207" s="24">
        <v>1.6</v>
      </c>
      <c r="S4207" s="24">
        <v>0.8</v>
      </c>
      <c r="T4207" s="24">
        <v>81.8</v>
      </c>
      <c r="X4207" s="24">
        <f t="shared" si="154"/>
        <v>282.39999999999998</v>
      </c>
      <c r="Y4207" s="8">
        <f t="shared" si="155"/>
        <v>0</v>
      </c>
      <c r="Z4207" s="4"/>
    </row>
    <row r="4208" spans="1:26" x14ac:dyDescent="0.25">
      <c r="A4208" s="34">
        <v>45</v>
      </c>
      <c r="B4208" s="35">
        <v>45</v>
      </c>
      <c r="C4208" s="8" t="s">
        <v>7398</v>
      </c>
      <c r="D4208" s="8" t="s">
        <v>7395</v>
      </c>
      <c r="E4208" s="8" t="s">
        <v>7323</v>
      </c>
      <c r="F4208" s="8" t="s">
        <v>6410</v>
      </c>
      <c r="G4208" s="8" t="s">
        <v>7399</v>
      </c>
      <c r="H4208" s="8" t="s">
        <v>154</v>
      </c>
      <c r="I4208" s="24">
        <v>115</v>
      </c>
      <c r="J4208" s="24">
        <v>96.2</v>
      </c>
      <c r="K4208" s="24">
        <v>9.6</v>
      </c>
      <c r="M4208" s="24">
        <v>0.7</v>
      </c>
      <c r="O4208" s="24">
        <v>2</v>
      </c>
      <c r="P4208" s="24">
        <v>0.2</v>
      </c>
      <c r="Q4208" s="24">
        <v>0.2</v>
      </c>
      <c r="R4208" s="24">
        <v>4.8</v>
      </c>
      <c r="S4208" s="24">
        <v>0.5</v>
      </c>
      <c r="U4208" s="24">
        <v>0.8</v>
      </c>
      <c r="X4208" s="24">
        <f t="shared" si="154"/>
        <v>115</v>
      </c>
      <c r="Y4208" s="8">
        <f t="shared" si="155"/>
        <v>0</v>
      </c>
      <c r="Z4208" s="4"/>
    </row>
    <row r="4209" spans="1:26" x14ac:dyDescent="0.25">
      <c r="A4209" s="34">
        <v>8</v>
      </c>
      <c r="B4209" s="35">
        <v>8</v>
      </c>
      <c r="C4209" s="8" t="s">
        <v>7337</v>
      </c>
      <c r="D4209" s="8" t="s">
        <v>7322</v>
      </c>
      <c r="E4209" s="8" t="s">
        <v>7323</v>
      </c>
      <c r="F4209" s="8" t="s">
        <v>6410</v>
      </c>
      <c r="G4209" s="8" t="s">
        <v>7338</v>
      </c>
      <c r="H4209" s="8" t="s">
        <v>7339</v>
      </c>
      <c r="I4209" s="24">
        <v>152.5</v>
      </c>
      <c r="J4209" s="24">
        <v>128.69999999999999</v>
      </c>
      <c r="K4209" s="24">
        <v>16.399999999999999</v>
      </c>
      <c r="M4209" s="24">
        <v>1.5</v>
      </c>
      <c r="O4209" s="24">
        <v>0.9</v>
      </c>
      <c r="Q4209" s="24">
        <v>1.9</v>
      </c>
      <c r="R4209" s="24">
        <v>2.4</v>
      </c>
      <c r="U4209" s="24">
        <v>0.7</v>
      </c>
      <c r="X4209" s="24">
        <f t="shared" si="154"/>
        <v>152.5</v>
      </c>
      <c r="Y4209" s="8">
        <f t="shared" si="155"/>
        <v>0</v>
      </c>
      <c r="Z4209" s="4"/>
    </row>
    <row r="4210" spans="1:26" x14ac:dyDescent="0.25">
      <c r="A4210" s="34">
        <v>3</v>
      </c>
      <c r="B4210" s="35">
        <v>3</v>
      </c>
      <c r="C4210" s="8" t="s">
        <v>7328</v>
      </c>
      <c r="D4210" s="8" t="s">
        <v>7322</v>
      </c>
      <c r="E4210" s="8" t="s">
        <v>7323</v>
      </c>
      <c r="F4210" s="8" t="s">
        <v>6410</v>
      </c>
      <c r="G4210" s="8" t="s">
        <v>7329</v>
      </c>
      <c r="H4210" s="8" t="s">
        <v>328</v>
      </c>
      <c r="I4210" s="24">
        <v>328</v>
      </c>
      <c r="J4210" s="24">
        <v>290.8</v>
      </c>
      <c r="K4210" s="24">
        <v>25.7</v>
      </c>
      <c r="N4210" s="24">
        <v>2.2999999999999998</v>
      </c>
      <c r="O4210" s="24">
        <v>4.9000000000000004</v>
      </c>
      <c r="P4210" s="24">
        <v>0.8</v>
      </c>
      <c r="Q4210" s="24">
        <v>1.4</v>
      </c>
      <c r="R4210" s="24">
        <v>0.8</v>
      </c>
      <c r="S4210" s="24">
        <v>1.3</v>
      </c>
      <c r="X4210" s="24">
        <f t="shared" si="154"/>
        <v>328</v>
      </c>
      <c r="Y4210" s="8">
        <f t="shared" si="155"/>
        <v>0</v>
      </c>
      <c r="Z4210" s="4"/>
    </row>
    <row r="4211" spans="1:26" x14ac:dyDescent="0.25">
      <c r="A4211" s="34">
        <v>12</v>
      </c>
      <c r="B4211" s="35">
        <v>12</v>
      </c>
      <c r="C4211" s="8" t="s">
        <v>7345</v>
      </c>
      <c r="D4211" s="8" t="s">
        <v>7322</v>
      </c>
      <c r="E4211" s="8" t="s">
        <v>7323</v>
      </c>
      <c r="F4211" s="8" t="s">
        <v>6410</v>
      </c>
      <c r="G4211" s="8" t="s">
        <v>7329</v>
      </c>
      <c r="H4211" s="8" t="s">
        <v>2500</v>
      </c>
      <c r="I4211" s="24">
        <v>321.8</v>
      </c>
      <c r="J4211" s="24">
        <v>197.6</v>
      </c>
      <c r="L4211" s="24">
        <v>16.7</v>
      </c>
      <c r="M4211" s="24">
        <v>2.6</v>
      </c>
      <c r="O4211" s="24">
        <v>1.8</v>
      </c>
      <c r="P4211" s="24">
        <v>67.599999999999994</v>
      </c>
      <c r="Q4211" s="24">
        <v>2.6</v>
      </c>
      <c r="R4211" s="24">
        <v>7.4</v>
      </c>
      <c r="T4211" s="24">
        <v>25.5</v>
      </c>
      <c r="X4211" s="24">
        <f t="shared" si="154"/>
        <v>321.79999999999995</v>
      </c>
      <c r="Y4211" s="8">
        <f t="shared" si="155"/>
        <v>0</v>
      </c>
      <c r="Z4211" s="4"/>
    </row>
    <row r="4212" spans="1:26" x14ac:dyDescent="0.25">
      <c r="A4212" s="34">
        <v>14</v>
      </c>
      <c r="B4212" s="35">
        <v>14</v>
      </c>
      <c r="C4212" s="8" t="s">
        <v>7347</v>
      </c>
      <c r="D4212" s="8" t="s">
        <v>7322</v>
      </c>
      <c r="E4212" s="8" t="s">
        <v>7323</v>
      </c>
      <c r="F4212" s="8" t="s">
        <v>6410</v>
      </c>
      <c r="G4212" s="8" t="s">
        <v>7329</v>
      </c>
      <c r="H4212" s="8" t="s">
        <v>1171</v>
      </c>
      <c r="I4212" s="24">
        <v>510.5</v>
      </c>
      <c r="J4212" s="24">
        <v>301.39999999999998</v>
      </c>
      <c r="K4212" s="24">
        <v>8.1999999999999993</v>
      </c>
      <c r="L4212" s="24">
        <v>13.7</v>
      </c>
      <c r="M4212" s="24">
        <v>1.1000000000000001</v>
      </c>
      <c r="O4212" s="24">
        <v>3.7</v>
      </c>
      <c r="P4212" s="24">
        <v>142</v>
      </c>
      <c r="Q4212" s="24">
        <v>0.2</v>
      </c>
      <c r="R4212" s="24">
        <v>11.9</v>
      </c>
      <c r="S4212" s="24">
        <v>0.3</v>
      </c>
      <c r="T4212" s="24">
        <v>25.6</v>
      </c>
      <c r="U4212" s="24">
        <v>2.4</v>
      </c>
      <c r="X4212" s="24">
        <f t="shared" si="154"/>
        <v>510.49999999999994</v>
      </c>
      <c r="Y4212" s="8">
        <f t="shared" si="155"/>
        <v>0</v>
      </c>
      <c r="Z4212" s="4"/>
    </row>
    <row r="4213" spans="1:26" x14ac:dyDescent="0.25">
      <c r="A4213" s="34">
        <v>15</v>
      </c>
      <c r="B4213" s="35">
        <v>15</v>
      </c>
      <c r="C4213" s="8" t="s">
        <v>7348</v>
      </c>
      <c r="D4213" s="8" t="s">
        <v>7322</v>
      </c>
      <c r="E4213" s="8" t="s">
        <v>7323</v>
      </c>
      <c r="F4213" s="8" t="s">
        <v>6410</v>
      </c>
      <c r="G4213" s="8" t="s">
        <v>7329</v>
      </c>
      <c r="H4213" s="8" t="s">
        <v>358</v>
      </c>
      <c r="I4213" s="24">
        <v>569.4</v>
      </c>
      <c r="J4213" s="24">
        <v>321.2</v>
      </c>
      <c r="K4213" s="24">
        <v>22.9</v>
      </c>
      <c r="N4213" s="24">
        <v>3.3</v>
      </c>
      <c r="O4213" s="24">
        <v>4.5999999999999996</v>
      </c>
      <c r="P4213" s="24">
        <v>185.5</v>
      </c>
      <c r="Q4213" s="24">
        <v>4.8</v>
      </c>
      <c r="R4213" s="24">
        <v>5.4</v>
      </c>
      <c r="S4213" s="24">
        <v>0.1</v>
      </c>
      <c r="T4213" s="24">
        <v>14.2</v>
      </c>
      <c r="U4213" s="24">
        <v>7.4</v>
      </c>
      <c r="X4213" s="24">
        <f t="shared" si="154"/>
        <v>569.4</v>
      </c>
      <c r="Y4213" s="8">
        <f t="shared" si="155"/>
        <v>0</v>
      </c>
      <c r="Z4213" s="11"/>
    </row>
    <row r="4214" spans="1:26" x14ac:dyDescent="0.25">
      <c r="A4214" s="34">
        <v>19</v>
      </c>
      <c r="B4214" s="35">
        <v>19</v>
      </c>
      <c r="C4214" s="8" t="s">
        <v>7354</v>
      </c>
      <c r="D4214" s="8" t="s">
        <v>7355</v>
      </c>
      <c r="E4214" s="8" t="s">
        <v>7323</v>
      </c>
      <c r="F4214" s="8" t="s">
        <v>6410</v>
      </c>
      <c r="G4214" s="8" t="s">
        <v>7356</v>
      </c>
      <c r="H4214" s="8" t="s">
        <v>3418</v>
      </c>
      <c r="I4214" s="24">
        <v>1375.8</v>
      </c>
      <c r="J4214" s="24">
        <v>1028</v>
      </c>
      <c r="K4214" s="24">
        <v>0.2</v>
      </c>
      <c r="M4214" s="24">
        <v>0.5</v>
      </c>
      <c r="O4214" s="24">
        <v>8.3000000000000007</v>
      </c>
      <c r="P4214" s="24">
        <v>1.7</v>
      </c>
      <c r="Q4214" s="24">
        <v>16.5</v>
      </c>
      <c r="R4214" s="24">
        <v>2.5</v>
      </c>
      <c r="S4214" s="24">
        <v>6</v>
      </c>
      <c r="T4214" s="24">
        <v>308.60000000000002</v>
      </c>
      <c r="U4214" s="24">
        <v>3.5</v>
      </c>
      <c r="X4214" s="24">
        <f t="shared" ref="X4214:X4277" si="156">SUM(J4214:W4214)</f>
        <v>1375.8000000000002</v>
      </c>
      <c r="Y4214" s="8">
        <f t="shared" ref="Y4214:Y4277" si="157">I4214-X4214</f>
        <v>0</v>
      </c>
      <c r="Z4214" s="4"/>
    </row>
    <row r="4215" spans="1:26" x14ac:dyDescent="0.25">
      <c r="A4215" s="34">
        <v>5</v>
      </c>
      <c r="B4215" s="35">
        <v>5</v>
      </c>
      <c r="C4215" s="8" t="s">
        <v>7332</v>
      </c>
      <c r="D4215" s="8" t="s">
        <v>7322</v>
      </c>
      <c r="E4215" s="8" t="s">
        <v>7323</v>
      </c>
      <c r="F4215" s="8" t="s">
        <v>6410</v>
      </c>
      <c r="G4215" s="8" t="s">
        <v>7333</v>
      </c>
      <c r="H4215" s="8" t="s">
        <v>429</v>
      </c>
      <c r="I4215" s="24">
        <v>580.1</v>
      </c>
      <c r="J4215" s="24">
        <v>547.1</v>
      </c>
      <c r="K4215" s="24">
        <v>20</v>
      </c>
      <c r="L4215" s="24">
        <v>9</v>
      </c>
      <c r="N4215" s="24">
        <v>4</v>
      </c>
      <c r="X4215" s="24">
        <f t="shared" si="156"/>
        <v>580.1</v>
      </c>
      <c r="Y4215" s="8">
        <f t="shared" si="157"/>
        <v>0</v>
      </c>
      <c r="Z4215" s="4"/>
    </row>
    <row r="4216" spans="1:26" x14ac:dyDescent="0.25">
      <c r="A4216" s="34">
        <v>6</v>
      </c>
      <c r="B4216" s="35">
        <v>6</v>
      </c>
      <c r="C4216" s="8" t="s">
        <v>7334</v>
      </c>
      <c r="D4216" s="8" t="s">
        <v>7322</v>
      </c>
      <c r="E4216" s="8" t="s">
        <v>7323</v>
      </c>
      <c r="F4216" s="8" t="s">
        <v>6410</v>
      </c>
      <c r="G4216" s="8" t="s">
        <v>7333</v>
      </c>
      <c r="H4216" s="8" t="s">
        <v>429</v>
      </c>
      <c r="I4216" s="24">
        <v>367.3</v>
      </c>
      <c r="J4216" s="24">
        <v>299.10000000000002</v>
      </c>
      <c r="K4216" s="24">
        <v>9</v>
      </c>
      <c r="M4216" s="24">
        <v>0.3</v>
      </c>
      <c r="O4216" s="24">
        <v>2.7</v>
      </c>
      <c r="P4216" s="24">
        <v>0.4</v>
      </c>
      <c r="Q4216" s="24">
        <v>3.8</v>
      </c>
      <c r="R4216" s="24">
        <v>7.6</v>
      </c>
      <c r="S4216" s="24">
        <v>0.6</v>
      </c>
      <c r="T4216" s="24">
        <v>43.8</v>
      </c>
      <c r="X4216" s="24">
        <f t="shared" si="156"/>
        <v>367.30000000000007</v>
      </c>
      <c r="Y4216" s="8">
        <f t="shared" si="157"/>
        <v>0</v>
      </c>
      <c r="Z4216" s="4"/>
    </row>
    <row r="4217" spans="1:26" x14ac:dyDescent="0.25">
      <c r="A4217" s="34">
        <v>16</v>
      </c>
      <c r="B4217" s="35">
        <v>16</v>
      </c>
      <c r="C4217" s="8" t="s">
        <v>4793</v>
      </c>
      <c r="D4217" s="8" t="s">
        <v>7322</v>
      </c>
      <c r="E4217" s="8" t="s">
        <v>7323</v>
      </c>
      <c r="F4217" s="8" t="s">
        <v>6410</v>
      </c>
      <c r="G4217" s="8" t="s">
        <v>7349</v>
      </c>
      <c r="H4217" s="8" t="s">
        <v>237</v>
      </c>
      <c r="I4217" s="24">
        <v>424.6</v>
      </c>
      <c r="J4217" s="24">
        <v>343</v>
      </c>
      <c r="K4217" s="24">
        <v>24.1</v>
      </c>
      <c r="L4217" s="24">
        <v>7.1</v>
      </c>
      <c r="N4217" s="24">
        <v>3.2</v>
      </c>
      <c r="O4217" s="24">
        <v>3.9</v>
      </c>
      <c r="Q4217" s="24">
        <v>1.1000000000000001</v>
      </c>
      <c r="R4217" s="24">
        <v>9.5</v>
      </c>
      <c r="S4217" s="24">
        <v>4.9000000000000004</v>
      </c>
      <c r="T4217" s="24">
        <v>27.8</v>
      </c>
      <c r="X4217" s="24">
        <f t="shared" si="156"/>
        <v>424.6</v>
      </c>
      <c r="Y4217" s="8">
        <f t="shared" si="157"/>
        <v>0</v>
      </c>
      <c r="Z4217" s="4"/>
    </row>
    <row r="4218" spans="1:26" ht="30" x14ac:dyDescent="0.25">
      <c r="A4218" s="34">
        <v>66</v>
      </c>
      <c r="B4218" s="35">
        <v>66</v>
      </c>
      <c r="C4218" s="8" t="s">
        <v>1725</v>
      </c>
      <c r="D4218" s="8" t="s">
        <v>7421</v>
      </c>
      <c r="E4218" s="8" t="s">
        <v>7323</v>
      </c>
      <c r="F4218" s="8" t="s">
        <v>6410</v>
      </c>
      <c r="G4218" s="7" t="s">
        <v>7439</v>
      </c>
      <c r="H4218" s="7" t="s">
        <v>7440</v>
      </c>
      <c r="I4218" s="24">
        <v>605.79999999999995</v>
      </c>
      <c r="J4218" s="24">
        <v>492</v>
      </c>
      <c r="K4218" s="24">
        <v>48.3</v>
      </c>
      <c r="M4218" s="24">
        <v>0.5</v>
      </c>
      <c r="O4218" s="24">
        <v>4</v>
      </c>
      <c r="P4218" s="24">
        <v>4.4000000000000004</v>
      </c>
      <c r="Q4218" s="24">
        <v>2.7</v>
      </c>
      <c r="R4218" s="24">
        <v>14.6</v>
      </c>
      <c r="S4218" s="24">
        <v>3.6</v>
      </c>
      <c r="T4218" s="24">
        <v>33.799999999999997</v>
      </c>
      <c r="U4218" s="24">
        <v>1.9</v>
      </c>
      <c r="X4218" s="24">
        <f t="shared" si="156"/>
        <v>605.79999999999995</v>
      </c>
      <c r="Y4218" s="8">
        <f t="shared" si="157"/>
        <v>0</v>
      </c>
      <c r="Z4218" s="4"/>
    </row>
    <row r="4219" spans="1:26" x14ac:dyDescent="0.25">
      <c r="A4219" s="34">
        <v>103</v>
      </c>
      <c r="B4219" s="35">
        <v>102</v>
      </c>
      <c r="C4219" s="8" t="s">
        <v>7502</v>
      </c>
      <c r="D4219" s="8" t="s">
        <v>7471</v>
      </c>
      <c r="E4219" s="8" t="s">
        <v>7323</v>
      </c>
      <c r="F4219" s="8" t="s">
        <v>6410</v>
      </c>
      <c r="G4219" s="8" t="s">
        <v>7503</v>
      </c>
      <c r="H4219" s="8" t="s">
        <v>7504</v>
      </c>
      <c r="I4219" s="24">
        <v>671.1</v>
      </c>
      <c r="J4219" s="24">
        <v>479.3</v>
      </c>
      <c r="K4219" s="24">
        <v>10</v>
      </c>
      <c r="L4219" s="24">
        <v>3.8</v>
      </c>
      <c r="M4219" s="24">
        <v>0.8</v>
      </c>
      <c r="N4219" s="24">
        <v>1.2</v>
      </c>
      <c r="O4219" s="24">
        <v>7.3</v>
      </c>
      <c r="P4219" s="24">
        <v>98</v>
      </c>
      <c r="Q4219" s="24">
        <v>4.0999999999999996</v>
      </c>
      <c r="R4219" s="24">
        <v>10.199999999999999</v>
      </c>
      <c r="S4219" s="24">
        <v>1.7</v>
      </c>
      <c r="T4219" s="24">
        <v>52.6</v>
      </c>
      <c r="U4219" s="24">
        <v>2.1</v>
      </c>
      <c r="X4219" s="24">
        <f t="shared" si="156"/>
        <v>671.10000000000025</v>
      </c>
      <c r="Y4219" s="8">
        <f t="shared" si="157"/>
        <v>0</v>
      </c>
      <c r="Z4219" s="4"/>
    </row>
    <row r="4220" spans="1:26" x14ac:dyDescent="0.25">
      <c r="A4220" s="34">
        <v>93</v>
      </c>
      <c r="B4220" s="35">
        <v>92</v>
      </c>
      <c r="C4220" s="8" t="s">
        <v>7486</v>
      </c>
      <c r="D4220" s="8" t="s">
        <v>7471</v>
      </c>
      <c r="E4220" s="8" t="s">
        <v>7323</v>
      </c>
      <c r="F4220" s="8" t="s">
        <v>6410</v>
      </c>
      <c r="G4220" s="8" t="s">
        <v>7487</v>
      </c>
      <c r="H4220" s="8" t="s">
        <v>39</v>
      </c>
      <c r="I4220" s="24">
        <v>286.60000000000002</v>
      </c>
      <c r="J4220" s="24">
        <v>262.5</v>
      </c>
      <c r="K4220" s="24">
        <v>3.1</v>
      </c>
      <c r="N4220" s="24">
        <v>2.2999999999999998</v>
      </c>
      <c r="O4220" s="24">
        <v>4</v>
      </c>
      <c r="P4220" s="24">
        <v>3.5</v>
      </c>
      <c r="Q4220" s="24">
        <v>1.9</v>
      </c>
      <c r="R4220" s="24">
        <v>6</v>
      </c>
      <c r="S4220" s="24">
        <v>1.5</v>
      </c>
      <c r="U4220" s="24">
        <v>1.8</v>
      </c>
      <c r="X4220" s="24">
        <f t="shared" si="156"/>
        <v>286.60000000000002</v>
      </c>
      <c r="Y4220" s="8">
        <f t="shared" si="157"/>
        <v>0</v>
      </c>
      <c r="Z4220" s="4"/>
    </row>
    <row r="4221" spans="1:26" x14ac:dyDescent="0.25">
      <c r="A4221" s="34">
        <v>94</v>
      </c>
      <c r="B4221" s="35">
        <v>93</v>
      </c>
      <c r="C4221" s="8" t="s">
        <v>7488</v>
      </c>
      <c r="D4221" s="8" t="s">
        <v>7471</v>
      </c>
      <c r="E4221" s="8" t="s">
        <v>7323</v>
      </c>
      <c r="F4221" s="8" t="s">
        <v>6410</v>
      </c>
      <c r="G4221" s="8" t="s">
        <v>7487</v>
      </c>
      <c r="H4221" s="8" t="s">
        <v>237</v>
      </c>
      <c r="I4221" s="24">
        <v>159</v>
      </c>
      <c r="J4221" s="24">
        <v>149.69999999999999</v>
      </c>
      <c r="N4221" s="24">
        <v>0.7</v>
      </c>
      <c r="O4221" s="24">
        <v>1.8</v>
      </c>
      <c r="Q4221" s="24">
        <v>1.1000000000000001</v>
      </c>
      <c r="R4221" s="24">
        <v>3.3</v>
      </c>
      <c r="S4221" s="24">
        <v>0.4</v>
      </c>
      <c r="U4221" s="24">
        <v>2</v>
      </c>
      <c r="X4221" s="24">
        <f t="shared" si="156"/>
        <v>159</v>
      </c>
      <c r="Y4221" s="8">
        <f t="shared" si="157"/>
        <v>0</v>
      </c>
      <c r="Z4221" s="4"/>
    </row>
    <row r="4222" spans="1:26" ht="30" x14ac:dyDescent="0.25">
      <c r="A4222" s="34">
        <v>127</v>
      </c>
      <c r="B4222" s="35">
        <v>126</v>
      </c>
      <c r="C4222" s="8" t="s">
        <v>7544</v>
      </c>
      <c r="D4222" s="8" t="s">
        <v>7519</v>
      </c>
      <c r="E4222" s="8" t="s">
        <v>7323</v>
      </c>
      <c r="F4222" s="8" t="s">
        <v>6410</v>
      </c>
      <c r="G4222" s="7" t="s">
        <v>7545</v>
      </c>
      <c r="H4222" s="8" t="s">
        <v>7546</v>
      </c>
      <c r="I4222" s="24">
        <v>208.1</v>
      </c>
      <c r="J4222" s="24">
        <v>191.8</v>
      </c>
      <c r="K4222" s="24">
        <v>3.7</v>
      </c>
      <c r="O4222" s="24">
        <v>2.9</v>
      </c>
      <c r="Q4222" s="24">
        <v>0.8</v>
      </c>
      <c r="R4222" s="24">
        <v>6.5</v>
      </c>
      <c r="S4222" s="24">
        <v>0.8</v>
      </c>
      <c r="T4222" s="24">
        <v>1.6</v>
      </c>
      <c r="X4222" s="24">
        <f t="shared" si="156"/>
        <v>208.10000000000002</v>
      </c>
      <c r="Y4222" s="8">
        <f t="shared" si="157"/>
        <v>0</v>
      </c>
      <c r="Z4222" s="4"/>
    </row>
    <row r="4223" spans="1:26" x14ac:dyDescent="0.25">
      <c r="A4223" s="34">
        <v>69</v>
      </c>
      <c r="B4223" s="35">
        <v>69</v>
      </c>
      <c r="C4223" s="8" t="s">
        <v>2162</v>
      </c>
      <c r="D4223" s="8" t="s">
        <v>7421</v>
      </c>
      <c r="E4223" s="8" t="s">
        <v>7323</v>
      </c>
      <c r="F4223" s="8" t="s">
        <v>6410</v>
      </c>
      <c r="G4223" s="8" t="s">
        <v>7443</v>
      </c>
      <c r="H4223" s="8" t="s">
        <v>950</v>
      </c>
      <c r="I4223" s="24">
        <v>642.1</v>
      </c>
      <c r="J4223" s="24">
        <v>485.5</v>
      </c>
      <c r="K4223" s="24">
        <v>52.3</v>
      </c>
      <c r="L4223" s="24">
        <v>25.1</v>
      </c>
      <c r="N4223" s="24">
        <v>0.7</v>
      </c>
      <c r="O4223" s="24">
        <v>4.2</v>
      </c>
      <c r="P4223" s="24">
        <v>60.6</v>
      </c>
      <c r="R4223" s="24">
        <v>6.2</v>
      </c>
      <c r="S4223" s="24">
        <v>2.2999999999999998</v>
      </c>
      <c r="T4223" s="24">
        <v>5.2</v>
      </c>
      <c r="X4223" s="24">
        <f t="shared" si="156"/>
        <v>642.10000000000014</v>
      </c>
      <c r="Y4223" s="8">
        <f t="shared" si="157"/>
        <v>0</v>
      </c>
      <c r="Z4223" s="4"/>
    </row>
    <row r="4224" spans="1:26" x14ac:dyDescent="0.25">
      <c r="A4224" s="34">
        <v>71</v>
      </c>
      <c r="B4224" s="35">
        <v>71</v>
      </c>
      <c r="C4224" s="8" t="s">
        <v>7444</v>
      </c>
      <c r="D4224" s="8" t="s">
        <v>7421</v>
      </c>
      <c r="E4224" s="8" t="s">
        <v>7323</v>
      </c>
      <c r="F4224" s="8" t="s">
        <v>6410</v>
      </c>
      <c r="G4224" s="8" t="s">
        <v>7443</v>
      </c>
      <c r="H4224" s="8" t="s">
        <v>950</v>
      </c>
      <c r="I4224" s="24">
        <v>329.2</v>
      </c>
      <c r="J4224" s="24">
        <v>310.39999999999998</v>
      </c>
      <c r="N4224" s="24">
        <v>0.7</v>
      </c>
      <c r="O4224" s="24">
        <v>4.2</v>
      </c>
      <c r="P4224" s="24">
        <v>0.9</v>
      </c>
      <c r="Q4224" s="24">
        <v>2.1</v>
      </c>
      <c r="R4224" s="24">
        <v>7.3</v>
      </c>
      <c r="S4224" s="24">
        <v>3.6</v>
      </c>
      <c r="X4224" s="24">
        <f t="shared" si="156"/>
        <v>329.2</v>
      </c>
      <c r="Y4224" s="8">
        <f t="shared" si="157"/>
        <v>0</v>
      </c>
      <c r="Z4224" s="4"/>
    </row>
    <row r="4225" spans="1:26" x14ac:dyDescent="0.25">
      <c r="A4225" s="34">
        <v>60</v>
      </c>
      <c r="B4225" s="35">
        <v>60</v>
      </c>
      <c r="C4225" s="8" t="s">
        <v>7426</v>
      </c>
      <c r="D4225" s="8" t="s">
        <v>7421</v>
      </c>
      <c r="E4225" s="8" t="s">
        <v>7323</v>
      </c>
      <c r="F4225" s="8" t="s">
        <v>6410</v>
      </c>
      <c r="G4225" s="8" t="s">
        <v>7427</v>
      </c>
      <c r="H4225" s="8" t="s">
        <v>7428</v>
      </c>
      <c r="I4225" s="24">
        <v>1011.6</v>
      </c>
      <c r="J4225" s="24">
        <v>724.4</v>
      </c>
      <c r="K4225" s="24">
        <v>51.5</v>
      </c>
      <c r="L4225" s="24">
        <v>56.4</v>
      </c>
      <c r="N4225" s="24">
        <v>3.5</v>
      </c>
      <c r="O4225" s="24">
        <v>10.6</v>
      </c>
      <c r="P4225" s="24">
        <v>23.2</v>
      </c>
      <c r="Q4225" s="24">
        <v>5.0999999999999996</v>
      </c>
      <c r="R4225" s="24">
        <v>17.2</v>
      </c>
      <c r="S4225" s="24">
        <v>5.8</v>
      </c>
      <c r="T4225" s="24">
        <v>99.7</v>
      </c>
      <c r="U4225" s="24">
        <v>14.2</v>
      </c>
      <c r="X4225" s="24">
        <f t="shared" si="156"/>
        <v>1011.6000000000001</v>
      </c>
      <c r="Y4225" s="8">
        <f t="shared" si="157"/>
        <v>0</v>
      </c>
      <c r="Z4225" s="4"/>
    </row>
    <row r="4226" spans="1:26" x14ac:dyDescent="0.25">
      <c r="A4226" s="34">
        <v>75</v>
      </c>
      <c r="B4226" s="35">
        <v>75</v>
      </c>
      <c r="C4226" s="8" t="s">
        <v>7452</v>
      </c>
      <c r="D4226" s="8" t="s">
        <v>7447</v>
      </c>
      <c r="E4226" s="8" t="s">
        <v>7323</v>
      </c>
      <c r="F4226" s="8" t="s">
        <v>6410</v>
      </c>
      <c r="G4226" s="8" t="s">
        <v>7453</v>
      </c>
      <c r="H4226" s="8" t="s">
        <v>230</v>
      </c>
      <c r="I4226" s="24">
        <v>112</v>
      </c>
      <c r="J4226" s="24">
        <v>83.6</v>
      </c>
      <c r="K4226" s="24">
        <v>3.2</v>
      </c>
      <c r="L4226" s="24">
        <v>2.1</v>
      </c>
      <c r="N4226" s="24">
        <v>1</v>
      </c>
      <c r="O4226" s="24">
        <v>1.8</v>
      </c>
      <c r="P4226" s="24">
        <v>0.6</v>
      </c>
      <c r="Q4226" s="24">
        <v>1</v>
      </c>
      <c r="R4226" s="24">
        <v>0.5</v>
      </c>
      <c r="S4226" s="24">
        <v>0.2</v>
      </c>
      <c r="T4226" s="24">
        <v>18</v>
      </c>
      <c r="X4226" s="24">
        <f t="shared" si="156"/>
        <v>111.99999999999999</v>
      </c>
      <c r="Y4226" s="8">
        <f t="shared" si="157"/>
        <v>0</v>
      </c>
      <c r="Z4226" s="4"/>
    </row>
    <row r="4227" spans="1:26" ht="30" x14ac:dyDescent="0.25">
      <c r="A4227" s="34">
        <v>148</v>
      </c>
      <c r="B4227" s="35">
        <v>148</v>
      </c>
      <c r="C4227" s="8" t="s">
        <v>7574</v>
      </c>
      <c r="D4227" s="8" t="s">
        <v>7395</v>
      </c>
      <c r="E4227" s="8" t="s">
        <v>7323</v>
      </c>
      <c r="F4227" s="8" t="s">
        <v>6410</v>
      </c>
      <c r="G4227" s="5" t="s">
        <v>7575</v>
      </c>
      <c r="H4227" s="5" t="s">
        <v>7576</v>
      </c>
      <c r="I4227" s="24">
        <v>104.3</v>
      </c>
      <c r="J4227" s="24">
        <v>86</v>
      </c>
      <c r="L4227" s="24">
        <v>4</v>
      </c>
      <c r="M4227" s="24">
        <v>0.3</v>
      </c>
      <c r="N4227" s="24">
        <v>0.2</v>
      </c>
      <c r="O4227" s="24">
        <v>1.5</v>
      </c>
      <c r="P4227" s="24">
        <v>1</v>
      </c>
      <c r="Q4227" s="24">
        <v>2.2999999999999998</v>
      </c>
      <c r="R4227" s="24">
        <v>1</v>
      </c>
      <c r="S4227" s="24">
        <v>1</v>
      </c>
      <c r="T4227" s="24">
        <v>7</v>
      </c>
      <c r="X4227" s="24">
        <f t="shared" si="156"/>
        <v>104.3</v>
      </c>
      <c r="Y4227" s="8">
        <f t="shared" si="157"/>
        <v>0</v>
      </c>
      <c r="Z4227" s="4"/>
    </row>
    <row r="4228" spans="1:26" ht="60" x14ac:dyDescent="0.25">
      <c r="A4228" s="34">
        <v>97</v>
      </c>
      <c r="B4228" s="35">
        <v>96</v>
      </c>
      <c r="C4228" s="8" t="s">
        <v>7493</v>
      </c>
      <c r="D4228" s="8" t="s">
        <v>7471</v>
      </c>
      <c r="E4228" s="8" t="s">
        <v>7323</v>
      </c>
      <c r="F4228" s="8" t="s">
        <v>6410</v>
      </c>
      <c r="G4228" s="7" t="s">
        <v>7494</v>
      </c>
      <c r="H4228" s="7" t="s">
        <v>7495</v>
      </c>
      <c r="I4228" s="24">
        <v>401.5</v>
      </c>
      <c r="J4228" s="24">
        <v>379</v>
      </c>
      <c r="N4228" s="24">
        <v>1.1000000000000001</v>
      </c>
      <c r="O4228" s="24">
        <v>4.7</v>
      </c>
      <c r="P4228" s="24">
        <v>2.5</v>
      </c>
      <c r="Q4228" s="24">
        <v>5.0999999999999996</v>
      </c>
      <c r="R4228" s="24">
        <v>4.2</v>
      </c>
      <c r="S4228" s="24">
        <v>1.8</v>
      </c>
      <c r="U4228" s="24">
        <v>3.1</v>
      </c>
      <c r="X4228" s="24">
        <f t="shared" si="156"/>
        <v>401.50000000000006</v>
      </c>
      <c r="Y4228" s="8">
        <f t="shared" si="157"/>
        <v>0</v>
      </c>
      <c r="Z4228" s="4"/>
    </row>
    <row r="4229" spans="1:26" x14ac:dyDescent="0.25">
      <c r="A4229" s="34">
        <v>46</v>
      </c>
      <c r="B4229" s="35">
        <v>46</v>
      </c>
      <c r="C4229" s="8" t="s">
        <v>7400</v>
      </c>
      <c r="D4229" s="8" t="s">
        <v>7395</v>
      </c>
      <c r="E4229" s="8" t="s">
        <v>7323</v>
      </c>
      <c r="F4229" s="8" t="s">
        <v>6410</v>
      </c>
      <c r="G4229" s="8" t="s">
        <v>3807</v>
      </c>
      <c r="H4229" s="8" t="s">
        <v>358</v>
      </c>
      <c r="I4229" s="24">
        <v>224.7</v>
      </c>
      <c r="J4229" s="24">
        <v>182.4</v>
      </c>
      <c r="K4229" s="24">
        <v>27.6</v>
      </c>
      <c r="M4229" s="24">
        <v>1.1000000000000001</v>
      </c>
      <c r="O4229" s="24">
        <v>2.7</v>
      </c>
      <c r="P4229" s="24">
        <v>1</v>
      </c>
      <c r="Q4229" s="24">
        <v>1.4</v>
      </c>
      <c r="R4229" s="24">
        <v>4.7</v>
      </c>
      <c r="S4229" s="24">
        <v>1.4</v>
      </c>
      <c r="T4229" s="24">
        <v>1.6</v>
      </c>
      <c r="U4229" s="24">
        <v>0.8</v>
      </c>
      <c r="X4229" s="24">
        <f t="shared" si="156"/>
        <v>224.7</v>
      </c>
      <c r="Y4229" s="8">
        <f t="shared" si="157"/>
        <v>0</v>
      </c>
      <c r="Z4229" s="4"/>
    </row>
    <row r="4230" spans="1:26" x14ac:dyDescent="0.25">
      <c r="A4230" s="34">
        <v>133</v>
      </c>
      <c r="B4230" s="35">
        <v>132</v>
      </c>
      <c r="C4230" s="8" t="s">
        <v>7554</v>
      </c>
      <c r="D4230" s="8" t="s">
        <v>7519</v>
      </c>
      <c r="E4230" s="8" t="s">
        <v>7323</v>
      </c>
      <c r="F4230" s="8" t="s">
        <v>6410</v>
      </c>
      <c r="G4230" s="7" t="s">
        <v>5550</v>
      </c>
      <c r="H4230" s="8" t="s">
        <v>154</v>
      </c>
      <c r="I4230" s="24">
        <v>237.3</v>
      </c>
      <c r="J4230" s="24">
        <v>195.7</v>
      </c>
      <c r="K4230" s="24">
        <v>20.3</v>
      </c>
      <c r="M4230" s="24">
        <v>0.7</v>
      </c>
      <c r="O4230" s="24">
        <v>1.8</v>
      </c>
      <c r="P4230" s="24">
        <v>0.3</v>
      </c>
      <c r="Q4230" s="24">
        <v>6.7</v>
      </c>
      <c r="R4230" s="24">
        <v>5.6</v>
      </c>
      <c r="S4230" s="24">
        <v>1.1000000000000001</v>
      </c>
      <c r="T4230" s="24">
        <v>4.0999999999999996</v>
      </c>
      <c r="U4230" s="24">
        <v>1</v>
      </c>
      <c r="X4230" s="24">
        <f t="shared" si="156"/>
        <v>237.29999999999998</v>
      </c>
      <c r="Y4230" s="8">
        <f t="shared" si="157"/>
        <v>0</v>
      </c>
      <c r="Z4230" s="4"/>
    </row>
    <row r="4231" spans="1:26" x14ac:dyDescent="0.25">
      <c r="A4231" s="34">
        <v>134</v>
      </c>
      <c r="B4231" s="35">
        <v>133</v>
      </c>
      <c r="C4231" s="8" t="s">
        <v>1097</v>
      </c>
      <c r="D4231" s="8" t="s">
        <v>7519</v>
      </c>
      <c r="E4231" s="8" t="s">
        <v>7323</v>
      </c>
      <c r="F4231" s="8" t="s">
        <v>6410</v>
      </c>
      <c r="G4231" s="7" t="s">
        <v>5550</v>
      </c>
      <c r="H4231" s="8" t="s">
        <v>369</v>
      </c>
      <c r="I4231" s="24">
        <v>259.5</v>
      </c>
      <c r="J4231" s="24">
        <v>191.9</v>
      </c>
      <c r="K4231" s="24">
        <v>9.6999999999999993</v>
      </c>
      <c r="L4231" s="24">
        <v>33.4</v>
      </c>
      <c r="N4231" s="24">
        <v>0.9</v>
      </c>
      <c r="O4231" s="24">
        <v>1.7</v>
      </c>
      <c r="P4231" s="24">
        <v>2.2000000000000002</v>
      </c>
      <c r="Q4231" s="24">
        <v>1.8</v>
      </c>
      <c r="R4231" s="24">
        <v>9.1999999999999993</v>
      </c>
      <c r="T4231" s="24">
        <v>4.2</v>
      </c>
      <c r="U4231" s="24">
        <v>4.5</v>
      </c>
      <c r="X4231" s="24">
        <f t="shared" si="156"/>
        <v>259.5</v>
      </c>
      <c r="Y4231" s="8">
        <f t="shared" si="157"/>
        <v>0</v>
      </c>
      <c r="Z4231" s="4"/>
    </row>
    <row r="4232" spans="1:26" ht="30" x14ac:dyDescent="0.25">
      <c r="A4232" s="34">
        <v>125</v>
      </c>
      <c r="B4232" s="35">
        <v>124</v>
      </c>
      <c r="C4232" s="8" t="s">
        <v>7538</v>
      </c>
      <c r="D4232" s="8" t="s">
        <v>7519</v>
      </c>
      <c r="E4232" s="8" t="s">
        <v>7323</v>
      </c>
      <c r="F4232" s="8" t="s">
        <v>6410</v>
      </c>
      <c r="G4232" s="7" t="s">
        <v>7539</v>
      </c>
      <c r="H4232" s="7" t="s">
        <v>7540</v>
      </c>
      <c r="I4232" s="24">
        <v>507.3</v>
      </c>
      <c r="J4232" s="24">
        <v>293.5</v>
      </c>
      <c r="K4232" s="24">
        <v>63.2</v>
      </c>
      <c r="L4232" s="24">
        <v>31.8</v>
      </c>
      <c r="M4232" s="24">
        <v>2.4</v>
      </c>
      <c r="O4232" s="24">
        <v>3.5</v>
      </c>
      <c r="Q4232" s="24">
        <v>1.8</v>
      </c>
      <c r="R4232" s="24">
        <v>10.9</v>
      </c>
      <c r="S4232" s="24">
        <v>1.5</v>
      </c>
      <c r="T4232" s="24">
        <v>96.4</v>
      </c>
      <c r="U4232" s="24">
        <v>2.2999999999999998</v>
      </c>
      <c r="X4232" s="24">
        <f t="shared" si="156"/>
        <v>507.3</v>
      </c>
      <c r="Y4232" s="8">
        <f t="shared" si="157"/>
        <v>0</v>
      </c>
      <c r="Z4232" s="4"/>
    </row>
    <row r="4233" spans="1:26" x14ac:dyDescent="0.25">
      <c r="A4233" s="34">
        <v>39</v>
      </c>
      <c r="B4233" s="31">
        <v>39</v>
      </c>
      <c r="C4233" s="4" t="s">
        <v>7652</v>
      </c>
      <c r="D4233" s="4" t="s">
        <v>7649</v>
      </c>
      <c r="E4233" s="4" t="s">
        <v>7583</v>
      </c>
      <c r="F4233" s="4" t="s">
        <v>6410</v>
      </c>
      <c r="G4233" s="4" t="s">
        <v>7653</v>
      </c>
      <c r="H4233" s="4" t="s">
        <v>335</v>
      </c>
      <c r="I4233" s="24">
        <v>667.7</v>
      </c>
      <c r="J4233" s="24">
        <v>151.5</v>
      </c>
      <c r="K4233" s="24">
        <v>21.1</v>
      </c>
      <c r="N4233" s="24">
        <v>1.5</v>
      </c>
      <c r="O4233" s="24">
        <v>2.2999999999999998</v>
      </c>
      <c r="P4233" s="24">
        <v>1.1000000000000001</v>
      </c>
      <c r="Q4233" s="24">
        <v>43.8</v>
      </c>
      <c r="R4233" s="24">
        <v>8.9</v>
      </c>
      <c r="S4233" s="24">
        <v>0.9</v>
      </c>
      <c r="T4233" s="24">
        <v>436</v>
      </c>
      <c r="U4233" s="24">
        <v>0.6</v>
      </c>
      <c r="X4233" s="24">
        <f t="shared" si="156"/>
        <v>667.7</v>
      </c>
      <c r="Y4233" s="8">
        <f t="shared" si="157"/>
        <v>0</v>
      </c>
      <c r="Z4233" s="4"/>
    </row>
    <row r="4234" spans="1:26" x14ac:dyDescent="0.25">
      <c r="A4234" s="34">
        <v>42</v>
      </c>
      <c r="B4234" s="31">
        <v>42</v>
      </c>
      <c r="C4234" s="4" t="s">
        <v>7657</v>
      </c>
      <c r="D4234" s="4" t="s">
        <v>7649</v>
      </c>
      <c r="E4234" s="4" t="s">
        <v>7583</v>
      </c>
      <c r="F4234" s="4" t="s">
        <v>6410</v>
      </c>
      <c r="G4234" s="4" t="s">
        <v>7653</v>
      </c>
      <c r="H4234" s="4" t="s">
        <v>335</v>
      </c>
      <c r="I4234" s="24">
        <v>146.5</v>
      </c>
      <c r="J4234" s="24">
        <v>122.6</v>
      </c>
      <c r="K4234" s="24">
        <v>11</v>
      </c>
      <c r="N4234" s="24">
        <v>3.9</v>
      </c>
      <c r="O4234" s="24">
        <v>2.9</v>
      </c>
      <c r="P4234" s="24">
        <v>1.1000000000000001</v>
      </c>
      <c r="R4234" s="24">
        <v>4.0999999999999996</v>
      </c>
      <c r="S4234" s="24">
        <v>0.9</v>
      </c>
      <c r="X4234" s="24">
        <f t="shared" si="156"/>
        <v>146.5</v>
      </c>
      <c r="Y4234" s="8">
        <f t="shared" si="157"/>
        <v>0</v>
      </c>
      <c r="Z4234" s="4"/>
    </row>
    <row r="4235" spans="1:26" x14ac:dyDescent="0.25">
      <c r="A4235" s="34">
        <v>48</v>
      </c>
      <c r="B4235" s="31">
        <v>48</v>
      </c>
      <c r="C4235" s="4" t="s">
        <v>7666</v>
      </c>
      <c r="D4235" s="4" t="s">
        <v>7649</v>
      </c>
      <c r="E4235" s="4" t="s">
        <v>7583</v>
      </c>
      <c r="F4235" s="4" t="s">
        <v>6410</v>
      </c>
      <c r="G4235" s="4" t="s">
        <v>7653</v>
      </c>
      <c r="H4235" s="4" t="s">
        <v>277</v>
      </c>
      <c r="I4235" s="24">
        <v>1066.2</v>
      </c>
      <c r="J4235" s="24">
        <v>73.2</v>
      </c>
      <c r="K4235" s="24">
        <v>5.5</v>
      </c>
      <c r="M4235" s="24">
        <v>8.5</v>
      </c>
      <c r="O4235" s="24">
        <v>1.8</v>
      </c>
      <c r="P4235" s="24">
        <v>0.4</v>
      </c>
      <c r="Q4235" s="24">
        <v>3.1</v>
      </c>
      <c r="R4235" s="24">
        <v>1.3</v>
      </c>
      <c r="T4235" s="24">
        <v>969.5</v>
      </c>
      <c r="U4235" s="24">
        <v>2.9</v>
      </c>
      <c r="X4235" s="24">
        <f t="shared" si="156"/>
        <v>1066.2</v>
      </c>
      <c r="Y4235" s="8">
        <f t="shared" si="157"/>
        <v>0</v>
      </c>
      <c r="Z4235" s="4"/>
    </row>
    <row r="4236" spans="1:26" ht="30" x14ac:dyDescent="0.25">
      <c r="A4236" s="34">
        <v>88</v>
      </c>
      <c r="B4236" s="31">
        <v>88</v>
      </c>
      <c r="C4236" s="4" t="s">
        <v>7723</v>
      </c>
      <c r="D4236" s="5" t="s">
        <v>7720</v>
      </c>
      <c r="E4236" s="4" t="s">
        <v>7583</v>
      </c>
      <c r="F4236" s="4" t="s">
        <v>6410</v>
      </c>
      <c r="G4236" s="5" t="s">
        <v>7724</v>
      </c>
      <c r="H4236" s="4"/>
      <c r="I4236" s="24">
        <v>450</v>
      </c>
      <c r="T4236" s="24">
        <v>450</v>
      </c>
      <c r="X4236" s="24">
        <f t="shared" si="156"/>
        <v>450</v>
      </c>
      <c r="Y4236" s="8">
        <f t="shared" si="157"/>
        <v>0</v>
      </c>
      <c r="Z4236" s="4"/>
    </row>
    <row r="4237" spans="1:26" x14ac:dyDescent="0.25">
      <c r="A4237" s="34">
        <v>98</v>
      </c>
      <c r="B4237" s="31">
        <v>98</v>
      </c>
      <c r="C4237" s="4" t="s">
        <v>7744</v>
      </c>
      <c r="D4237" s="4" t="s">
        <v>7720</v>
      </c>
      <c r="E4237" s="4" t="s">
        <v>7583</v>
      </c>
      <c r="F4237" s="4" t="s">
        <v>6410</v>
      </c>
      <c r="G4237" s="5" t="s">
        <v>7745</v>
      </c>
      <c r="H4237" s="4"/>
      <c r="I4237" s="24">
        <v>201</v>
      </c>
      <c r="J4237" s="24">
        <v>174.8</v>
      </c>
      <c r="K4237" s="24">
        <v>6.2</v>
      </c>
      <c r="N4237" s="24">
        <v>0.8</v>
      </c>
      <c r="O4237" s="24">
        <v>0.9</v>
      </c>
      <c r="P4237" s="24">
        <v>12.7</v>
      </c>
      <c r="Q4237" s="24">
        <v>2</v>
      </c>
      <c r="R4237" s="24">
        <v>3.5</v>
      </c>
      <c r="S4237" s="24">
        <v>0.1</v>
      </c>
      <c r="X4237" s="24">
        <f t="shared" si="156"/>
        <v>201</v>
      </c>
      <c r="Y4237" s="8">
        <f t="shared" si="157"/>
        <v>0</v>
      </c>
      <c r="Z4237" s="4"/>
    </row>
    <row r="4238" spans="1:26" x14ac:dyDescent="0.25">
      <c r="A4238" s="34">
        <v>77</v>
      </c>
      <c r="B4238" s="31">
        <v>77</v>
      </c>
      <c r="C4238" s="4" t="s">
        <v>2162</v>
      </c>
      <c r="D4238" s="5" t="s">
        <v>7706</v>
      </c>
      <c r="E4238" s="4" t="s">
        <v>7583</v>
      </c>
      <c r="F4238" s="4" t="s">
        <v>6410</v>
      </c>
      <c r="G4238" s="5" t="s">
        <v>7708</v>
      </c>
      <c r="H4238" s="4" t="s">
        <v>471</v>
      </c>
      <c r="I4238" s="24">
        <v>190</v>
      </c>
      <c r="J4238" s="24">
        <v>97</v>
      </c>
      <c r="K4238" s="24">
        <v>17.600000000000001</v>
      </c>
      <c r="L4238" s="24">
        <v>2.9</v>
      </c>
      <c r="N4238" s="24">
        <v>1.8</v>
      </c>
      <c r="O4238" s="24">
        <v>1.9</v>
      </c>
      <c r="P4238" s="24">
        <v>33.1</v>
      </c>
      <c r="Q4238" s="24">
        <v>1.9</v>
      </c>
      <c r="R4238" s="24">
        <v>2.4</v>
      </c>
      <c r="T4238" s="24">
        <v>31.4</v>
      </c>
      <c r="X4238" s="24">
        <f t="shared" si="156"/>
        <v>190.00000000000003</v>
      </c>
      <c r="Y4238" s="8">
        <f t="shared" si="157"/>
        <v>0</v>
      </c>
      <c r="Z4238" s="4"/>
    </row>
    <row r="4239" spans="1:26" x14ac:dyDescent="0.25">
      <c r="A4239" s="34">
        <v>99</v>
      </c>
      <c r="B4239" s="31">
        <v>99</v>
      </c>
      <c r="C4239" s="4" t="s">
        <v>7746</v>
      </c>
      <c r="D4239" s="4" t="s">
        <v>7618</v>
      </c>
      <c r="E4239" s="4" t="s">
        <v>7583</v>
      </c>
      <c r="F4239" s="4" t="s">
        <v>6410</v>
      </c>
      <c r="G4239" s="5" t="s">
        <v>7708</v>
      </c>
      <c r="H4239" s="4"/>
      <c r="I4239" s="24">
        <v>107.8</v>
      </c>
      <c r="J4239" s="24">
        <v>92.5</v>
      </c>
      <c r="K4239" s="24">
        <v>10</v>
      </c>
      <c r="N4239" s="24">
        <v>1</v>
      </c>
      <c r="Q4239" s="24">
        <v>2</v>
      </c>
      <c r="R4239" s="24">
        <v>1.9</v>
      </c>
      <c r="S4239" s="24">
        <v>0.4</v>
      </c>
      <c r="X4239" s="24">
        <f t="shared" si="156"/>
        <v>107.80000000000001</v>
      </c>
      <c r="Y4239" s="8">
        <f t="shared" si="157"/>
        <v>0</v>
      </c>
      <c r="Z4239" s="4"/>
    </row>
    <row r="4240" spans="1:26" x14ac:dyDescent="0.25">
      <c r="A4240" s="34">
        <v>61</v>
      </c>
      <c r="B4240" s="31">
        <v>61</v>
      </c>
      <c r="C4240" s="4" t="s">
        <v>7686</v>
      </c>
      <c r="D4240" s="4" t="s">
        <v>7677</v>
      </c>
      <c r="E4240" s="4" t="s">
        <v>7583</v>
      </c>
      <c r="F4240" s="4" t="s">
        <v>6410</v>
      </c>
      <c r="G4240" s="4" t="s">
        <v>5269</v>
      </c>
      <c r="H4240" s="4" t="s">
        <v>5</v>
      </c>
      <c r="I4240" s="24">
        <v>130.5</v>
      </c>
      <c r="J4240" s="24">
        <v>108.9</v>
      </c>
      <c r="K4240" s="24">
        <v>2.2000000000000002</v>
      </c>
      <c r="L4240" s="24">
        <v>8.9</v>
      </c>
      <c r="M4240" s="24">
        <v>0.2</v>
      </c>
      <c r="N4240" s="24">
        <v>0.3</v>
      </c>
      <c r="O4240" s="24">
        <v>0.7</v>
      </c>
      <c r="P4240" s="24">
        <v>0.2</v>
      </c>
      <c r="Q4240" s="24">
        <v>3.6</v>
      </c>
      <c r="R4240" s="24">
        <v>4</v>
      </c>
      <c r="S4240" s="24">
        <v>1.2</v>
      </c>
      <c r="U4240" s="24">
        <v>0.3</v>
      </c>
      <c r="X4240" s="24">
        <f t="shared" si="156"/>
        <v>130.5</v>
      </c>
      <c r="Y4240" s="8">
        <f t="shared" si="157"/>
        <v>0</v>
      </c>
      <c r="Z4240" s="4"/>
    </row>
    <row r="4241" spans="1:26" x14ac:dyDescent="0.25">
      <c r="A4241" s="34">
        <v>16</v>
      </c>
      <c r="B4241" s="31">
        <v>16</v>
      </c>
      <c r="C4241" s="4" t="s">
        <v>7609</v>
      </c>
      <c r="D4241" s="4" t="s">
        <v>7602</v>
      </c>
      <c r="E4241" s="4" t="s">
        <v>7583</v>
      </c>
      <c r="F4241" s="4" t="s">
        <v>6410</v>
      </c>
      <c r="G4241" s="4" t="s">
        <v>7610</v>
      </c>
      <c r="H4241" s="4"/>
      <c r="I4241" s="24">
        <v>119.2</v>
      </c>
      <c r="J4241" s="24">
        <v>55.3</v>
      </c>
      <c r="L4241" s="24">
        <v>6.7</v>
      </c>
      <c r="N4241" s="24">
        <v>3.3</v>
      </c>
      <c r="O4241" s="24">
        <v>0.7</v>
      </c>
      <c r="P4241" s="24">
        <v>0.4</v>
      </c>
      <c r="Q4241" s="24">
        <v>48.7</v>
      </c>
      <c r="R4241" s="24">
        <v>2.7</v>
      </c>
      <c r="S4241" s="24">
        <v>0.5</v>
      </c>
      <c r="U4241" s="24">
        <v>0.9</v>
      </c>
      <c r="X4241" s="24">
        <f t="shared" si="156"/>
        <v>119.20000000000002</v>
      </c>
      <c r="Y4241" s="8">
        <f t="shared" si="157"/>
        <v>0</v>
      </c>
      <c r="Z4241" s="4"/>
    </row>
    <row r="4242" spans="1:26" x14ac:dyDescent="0.25">
      <c r="A4242" s="34">
        <v>95</v>
      </c>
      <c r="B4242" s="31">
        <v>95</v>
      </c>
      <c r="C4242" s="4" t="s">
        <v>7738</v>
      </c>
      <c r="D4242" s="4" t="s">
        <v>7736</v>
      </c>
      <c r="E4242" s="4" t="s">
        <v>7583</v>
      </c>
      <c r="F4242" s="4" t="s">
        <v>6410</v>
      </c>
      <c r="G4242" s="5" t="s">
        <v>7739</v>
      </c>
      <c r="H4242" s="4"/>
      <c r="I4242" s="24">
        <v>162.5</v>
      </c>
      <c r="J4242" s="24">
        <v>131.5</v>
      </c>
      <c r="K4242" s="24">
        <v>7.4</v>
      </c>
      <c r="L4242" s="24">
        <v>4.5</v>
      </c>
      <c r="M4242" s="24">
        <v>9.1999999999999993</v>
      </c>
      <c r="O4242" s="24">
        <v>2.5</v>
      </c>
      <c r="P4242" s="24">
        <v>0.5</v>
      </c>
      <c r="Q4242" s="24">
        <v>1.3</v>
      </c>
      <c r="R4242" s="24">
        <v>5.0999999999999996</v>
      </c>
      <c r="S4242" s="24">
        <v>0.5</v>
      </c>
      <c r="X4242" s="24">
        <f t="shared" si="156"/>
        <v>162.5</v>
      </c>
      <c r="Y4242" s="8">
        <f t="shared" si="157"/>
        <v>0</v>
      </c>
      <c r="Z4242" s="4"/>
    </row>
    <row r="4243" spans="1:26" x14ac:dyDescent="0.25">
      <c r="A4243" s="34">
        <v>65</v>
      </c>
      <c r="B4243" s="31">
        <v>65</v>
      </c>
      <c r="C4243" s="4" t="s">
        <v>7691</v>
      </c>
      <c r="D4243" s="4" t="s">
        <v>1814</v>
      </c>
      <c r="E4243" s="4" t="s">
        <v>7583</v>
      </c>
      <c r="F4243" s="4" t="s">
        <v>6410</v>
      </c>
      <c r="G4243" s="4" t="s">
        <v>2678</v>
      </c>
      <c r="H4243" s="4" t="s">
        <v>328</v>
      </c>
      <c r="I4243" s="24">
        <v>225.5</v>
      </c>
      <c r="J4243" s="24">
        <v>115.4</v>
      </c>
      <c r="K4243" s="24">
        <v>7.6</v>
      </c>
      <c r="L4243" s="24">
        <v>1.4</v>
      </c>
      <c r="M4243" s="24">
        <v>1.3</v>
      </c>
      <c r="O4243" s="24">
        <v>0.9</v>
      </c>
      <c r="P4243" s="24">
        <v>7.2</v>
      </c>
      <c r="Q4243" s="24">
        <v>57.8</v>
      </c>
      <c r="R4243" s="24">
        <v>7.2</v>
      </c>
      <c r="S4243" s="24">
        <v>2</v>
      </c>
      <c r="T4243" s="24">
        <v>24.7</v>
      </c>
      <c r="X4243" s="24">
        <f t="shared" si="156"/>
        <v>225.5</v>
      </c>
      <c r="Y4243" s="8">
        <f t="shared" si="157"/>
        <v>0</v>
      </c>
      <c r="Z4243" s="4"/>
    </row>
    <row r="4244" spans="1:26" ht="30" x14ac:dyDescent="0.25">
      <c r="A4244" s="34">
        <v>101</v>
      </c>
      <c r="B4244" s="31">
        <v>101</v>
      </c>
      <c r="C4244" s="4" t="s">
        <v>7750</v>
      </c>
      <c r="D4244" s="4" t="s">
        <v>7602</v>
      </c>
      <c r="E4244" s="4" t="s">
        <v>7583</v>
      </c>
      <c r="F4244" s="4" t="s">
        <v>6410</v>
      </c>
      <c r="G4244" s="5" t="s">
        <v>7751</v>
      </c>
      <c r="H4244" s="4"/>
      <c r="X4244" s="24">
        <f t="shared" si="156"/>
        <v>0</v>
      </c>
      <c r="Y4244" s="8">
        <f t="shared" si="157"/>
        <v>0</v>
      </c>
      <c r="Z4244" s="4"/>
    </row>
    <row r="4245" spans="1:26" ht="30" x14ac:dyDescent="0.25">
      <c r="A4245" s="34">
        <v>106</v>
      </c>
      <c r="B4245" s="31">
        <v>106</v>
      </c>
      <c r="C4245" s="4" t="s">
        <v>7760</v>
      </c>
      <c r="D4245" s="4" t="s">
        <v>7199</v>
      </c>
      <c r="E4245" s="4" t="s">
        <v>7583</v>
      </c>
      <c r="F4245" s="4" t="s">
        <v>6410</v>
      </c>
      <c r="G4245" s="5" t="s">
        <v>15169</v>
      </c>
      <c r="H4245" s="5" t="s">
        <v>7761</v>
      </c>
      <c r="I4245" s="24">
        <v>217</v>
      </c>
      <c r="J4245" s="24">
        <v>72.099999999999994</v>
      </c>
      <c r="L4245" s="24">
        <v>7</v>
      </c>
      <c r="M4245" s="24">
        <v>3</v>
      </c>
      <c r="N4245" s="24">
        <v>2</v>
      </c>
      <c r="O4245" s="24">
        <v>1</v>
      </c>
      <c r="P4245" s="24">
        <v>4</v>
      </c>
      <c r="R4245" s="24">
        <v>1</v>
      </c>
      <c r="T4245" s="24">
        <v>126.9</v>
      </c>
      <c r="X4245" s="24">
        <f t="shared" si="156"/>
        <v>217</v>
      </c>
      <c r="Y4245" s="8">
        <f t="shared" si="157"/>
        <v>0</v>
      </c>
      <c r="Z4245" s="4"/>
    </row>
    <row r="4246" spans="1:26" x14ac:dyDescent="0.25">
      <c r="A4246" s="34">
        <v>70</v>
      </c>
      <c r="B4246" s="31">
        <v>70</v>
      </c>
      <c r="C4246" s="4" t="s">
        <v>7698</v>
      </c>
      <c r="D4246" s="4" t="s">
        <v>7199</v>
      </c>
      <c r="E4246" s="4" t="s">
        <v>7583</v>
      </c>
      <c r="F4246" s="4" t="s">
        <v>6410</v>
      </c>
      <c r="G4246" s="5" t="s">
        <v>7699</v>
      </c>
      <c r="H4246" s="4" t="s">
        <v>35</v>
      </c>
      <c r="I4246" s="24">
        <v>217</v>
      </c>
      <c r="J4246" s="24">
        <v>54</v>
      </c>
      <c r="K4246" s="24">
        <v>14</v>
      </c>
      <c r="L4246" s="24">
        <v>4</v>
      </c>
      <c r="N4246" s="24">
        <v>3</v>
      </c>
      <c r="O4246" s="24">
        <v>1.5</v>
      </c>
      <c r="Q4246" s="24">
        <v>8</v>
      </c>
      <c r="R4246" s="24">
        <v>0.5</v>
      </c>
      <c r="S4246" s="24">
        <v>0.5</v>
      </c>
      <c r="T4246" s="24">
        <v>131.5</v>
      </c>
      <c r="X4246" s="24">
        <f t="shared" si="156"/>
        <v>217</v>
      </c>
      <c r="Y4246" s="8">
        <f t="shared" si="157"/>
        <v>0</v>
      </c>
      <c r="Z4246" s="4"/>
    </row>
    <row r="4247" spans="1:26" x14ac:dyDescent="0.25">
      <c r="A4247" s="34">
        <v>10</v>
      </c>
      <c r="B4247" s="31">
        <v>10</v>
      </c>
      <c r="C4247" s="4" t="s">
        <v>7056</v>
      </c>
      <c r="D4247" s="4" t="s">
        <v>7595</v>
      </c>
      <c r="E4247" s="4" t="s">
        <v>7583</v>
      </c>
      <c r="F4247" s="4" t="s">
        <v>6410</v>
      </c>
      <c r="G4247" s="4" t="s">
        <v>4398</v>
      </c>
      <c r="H4247" s="4" t="s">
        <v>409</v>
      </c>
      <c r="X4247" s="24">
        <f t="shared" si="156"/>
        <v>0</v>
      </c>
      <c r="Y4247" s="8">
        <f t="shared" si="157"/>
        <v>0</v>
      </c>
      <c r="Z4247" s="4"/>
    </row>
    <row r="4248" spans="1:26" x14ac:dyDescent="0.25">
      <c r="A4248" s="34">
        <v>31</v>
      </c>
      <c r="B4248" s="31">
        <v>31</v>
      </c>
      <c r="C4248" s="4" t="s">
        <v>7636</v>
      </c>
      <c r="D4248" s="4" t="s">
        <v>7637</v>
      </c>
      <c r="E4248" s="4" t="s">
        <v>7583</v>
      </c>
      <c r="F4248" s="4" t="s">
        <v>6410</v>
      </c>
      <c r="G4248" s="4" t="s">
        <v>7638</v>
      </c>
      <c r="H4248" s="4"/>
      <c r="I4248" s="24">
        <v>166.9</v>
      </c>
      <c r="J4248" s="24">
        <v>119.7</v>
      </c>
      <c r="K4248" s="24">
        <v>2.6</v>
      </c>
      <c r="L4248" s="24">
        <v>6.1</v>
      </c>
      <c r="N4248" s="24">
        <v>1</v>
      </c>
      <c r="O4248" s="24">
        <v>1</v>
      </c>
      <c r="P4248" s="24">
        <v>3.4</v>
      </c>
      <c r="R4248" s="24">
        <v>4.2</v>
      </c>
      <c r="S4248" s="24">
        <v>0.4</v>
      </c>
      <c r="T4248" s="24">
        <v>28.5</v>
      </c>
      <c r="X4248" s="24">
        <f t="shared" si="156"/>
        <v>166.9</v>
      </c>
      <c r="Y4248" s="8">
        <f t="shared" si="157"/>
        <v>0</v>
      </c>
      <c r="Z4248" s="4"/>
    </row>
    <row r="4249" spans="1:26" x14ac:dyDescent="0.25">
      <c r="A4249" s="34">
        <v>68</v>
      </c>
      <c r="B4249" s="31">
        <v>68</v>
      </c>
      <c r="C4249" s="4" t="s">
        <v>7694</v>
      </c>
      <c r="D4249" s="4" t="s">
        <v>7199</v>
      </c>
      <c r="E4249" s="4" t="s">
        <v>7583</v>
      </c>
      <c r="F4249" s="4" t="s">
        <v>6410</v>
      </c>
      <c r="G4249" s="5" t="s">
        <v>7695</v>
      </c>
      <c r="H4249" s="4" t="s">
        <v>7696</v>
      </c>
      <c r="I4249" s="24">
        <v>232.9</v>
      </c>
      <c r="J4249" s="24">
        <v>196.6</v>
      </c>
      <c r="K4249" s="24">
        <v>1.3</v>
      </c>
      <c r="L4249" s="24">
        <v>13.7</v>
      </c>
      <c r="M4249" s="24">
        <v>3.2</v>
      </c>
      <c r="N4249" s="24">
        <v>0.6</v>
      </c>
      <c r="O4249" s="24">
        <v>1.3</v>
      </c>
      <c r="P4249" s="24">
        <v>0.2</v>
      </c>
      <c r="Q4249" s="24">
        <v>8.5</v>
      </c>
      <c r="R4249" s="24">
        <v>5</v>
      </c>
      <c r="S4249" s="24">
        <v>2.1</v>
      </c>
      <c r="U4249" s="24">
        <v>0.4</v>
      </c>
      <c r="X4249" s="24">
        <f t="shared" si="156"/>
        <v>232.89999999999998</v>
      </c>
      <c r="Y4249" s="8">
        <f t="shared" si="157"/>
        <v>0</v>
      </c>
      <c r="Z4249" s="4"/>
    </row>
    <row r="4250" spans="1:26" x14ac:dyDescent="0.25">
      <c r="A4250" s="34">
        <v>78</v>
      </c>
      <c r="B4250" s="31">
        <v>78</v>
      </c>
      <c r="C4250" s="4" t="s">
        <v>7709</v>
      </c>
      <c r="D4250" s="5" t="s">
        <v>7706</v>
      </c>
      <c r="E4250" s="4" t="s">
        <v>7583</v>
      </c>
      <c r="F4250" s="4" t="s">
        <v>6410</v>
      </c>
      <c r="G4250" s="5" t="s">
        <v>7710</v>
      </c>
      <c r="H4250" s="4" t="s">
        <v>2397</v>
      </c>
      <c r="I4250" s="24">
        <v>172.2</v>
      </c>
      <c r="J4250" s="24">
        <v>156.5</v>
      </c>
      <c r="K4250" s="24">
        <v>3.6</v>
      </c>
      <c r="L4250" s="24">
        <v>0.1</v>
      </c>
      <c r="N4250" s="24">
        <v>1.5</v>
      </c>
      <c r="O4250" s="24">
        <v>1.1000000000000001</v>
      </c>
      <c r="Q4250" s="24">
        <v>1.3</v>
      </c>
      <c r="R4250" s="24">
        <v>3.8</v>
      </c>
      <c r="S4250" s="24">
        <v>2.2999999999999998</v>
      </c>
      <c r="T4250" s="24">
        <v>1.3</v>
      </c>
      <c r="U4250" s="24">
        <v>0.7</v>
      </c>
      <c r="X4250" s="24">
        <f t="shared" si="156"/>
        <v>172.20000000000002</v>
      </c>
      <c r="Y4250" s="8">
        <f t="shared" si="157"/>
        <v>0</v>
      </c>
      <c r="Z4250" s="4"/>
    </row>
    <row r="4251" spans="1:26" x14ac:dyDescent="0.25">
      <c r="A4251" s="34">
        <v>30</v>
      </c>
      <c r="B4251" s="31">
        <v>30</v>
      </c>
      <c r="C4251" s="4" t="s">
        <v>7634</v>
      </c>
      <c r="D4251" s="4" t="s">
        <v>7618</v>
      </c>
      <c r="E4251" s="4" t="s">
        <v>7583</v>
      </c>
      <c r="F4251" s="4" t="s">
        <v>6410</v>
      </c>
      <c r="G4251" s="4" t="s">
        <v>7635</v>
      </c>
      <c r="H4251" s="4" t="s">
        <v>245</v>
      </c>
      <c r="I4251" s="24">
        <v>233.3</v>
      </c>
      <c r="J4251" s="24">
        <v>209.5</v>
      </c>
      <c r="K4251" s="24">
        <v>3.3</v>
      </c>
      <c r="L4251" s="24">
        <v>7.7</v>
      </c>
      <c r="M4251" s="24">
        <v>0.2</v>
      </c>
      <c r="N4251" s="24">
        <v>1.2</v>
      </c>
      <c r="O4251" s="24">
        <v>1.6</v>
      </c>
      <c r="P4251" s="24">
        <v>0.3</v>
      </c>
      <c r="R4251" s="24">
        <v>6</v>
      </c>
      <c r="S4251" s="24">
        <v>3.1</v>
      </c>
      <c r="U4251" s="24">
        <v>0.4</v>
      </c>
      <c r="X4251" s="24">
        <f t="shared" si="156"/>
        <v>233.29999999999998</v>
      </c>
      <c r="Y4251" s="8">
        <f t="shared" si="157"/>
        <v>0</v>
      </c>
      <c r="Z4251" s="4"/>
    </row>
    <row r="4252" spans="1:26" x14ac:dyDescent="0.25">
      <c r="A4252" s="34">
        <v>49</v>
      </c>
      <c r="B4252" s="31">
        <v>49</v>
      </c>
      <c r="C4252" s="4" t="s">
        <v>7667</v>
      </c>
      <c r="D4252" s="4" t="s">
        <v>7668</v>
      </c>
      <c r="E4252" s="4" t="s">
        <v>7583</v>
      </c>
      <c r="F4252" s="4" t="s">
        <v>6410</v>
      </c>
      <c r="G4252" s="4" t="s">
        <v>7669</v>
      </c>
      <c r="H4252" s="4"/>
      <c r="I4252" s="24">
        <v>269.5</v>
      </c>
      <c r="J4252" s="24">
        <v>182.7</v>
      </c>
      <c r="K4252" s="24">
        <v>10.5</v>
      </c>
      <c r="L4252" s="24">
        <v>2.6</v>
      </c>
      <c r="N4252" s="24">
        <v>3.9</v>
      </c>
      <c r="O4252" s="24">
        <v>3.2</v>
      </c>
      <c r="P4252" s="24">
        <v>51</v>
      </c>
      <c r="Q4252" s="24">
        <v>8.8000000000000007</v>
      </c>
      <c r="R4252" s="24">
        <v>6.8</v>
      </c>
      <c r="X4252" s="24">
        <f t="shared" si="156"/>
        <v>269.5</v>
      </c>
      <c r="Y4252" s="8">
        <f t="shared" si="157"/>
        <v>0</v>
      </c>
      <c r="Z4252" s="4"/>
    </row>
    <row r="4253" spans="1:26" x14ac:dyDescent="0.25">
      <c r="A4253" s="34">
        <v>34</v>
      </c>
      <c r="B4253" s="31">
        <v>34</v>
      </c>
      <c r="C4253" s="4" t="s">
        <v>7637</v>
      </c>
      <c r="D4253" s="4" t="s">
        <v>7637</v>
      </c>
      <c r="E4253" s="4" t="s">
        <v>7583</v>
      </c>
      <c r="F4253" s="4" t="s">
        <v>6410</v>
      </c>
      <c r="G4253" s="4" t="s">
        <v>7642</v>
      </c>
      <c r="H4253" s="4"/>
      <c r="I4253" s="24">
        <v>251.9</v>
      </c>
      <c r="J4253" s="24">
        <v>155.80000000000001</v>
      </c>
      <c r="K4253" s="24">
        <v>10.8</v>
      </c>
      <c r="L4253" s="24">
        <v>4.0999999999999996</v>
      </c>
      <c r="N4253" s="24">
        <v>2</v>
      </c>
      <c r="O4253" s="24">
        <v>2.4</v>
      </c>
      <c r="P4253" s="24">
        <v>1.4</v>
      </c>
      <c r="Q4253" s="24">
        <v>1</v>
      </c>
      <c r="R4253" s="24">
        <v>2.4</v>
      </c>
      <c r="S4253" s="24">
        <v>2.5</v>
      </c>
      <c r="T4253" s="24">
        <v>69.5</v>
      </c>
      <c r="X4253" s="24">
        <f t="shared" si="156"/>
        <v>251.90000000000003</v>
      </c>
      <c r="Y4253" s="8">
        <f t="shared" si="157"/>
        <v>0</v>
      </c>
      <c r="Z4253" s="4"/>
    </row>
    <row r="4254" spans="1:26" x14ac:dyDescent="0.25">
      <c r="A4254" s="34">
        <v>103</v>
      </c>
      <c r="B4254" s="31">
        <v>103</v>
      </c>
      <c r="C4254" s="4" t="s">
        <v>7754</v>
      </c>
      <c r="D4254" s="4" t="s">
        <v>7649</v>
      </c>
      <c r="E4254" s="4" t="s">
        <v>7583</v>
      </c>
      <c r="F4254" s="4" t="s">
        <v>6410</v>
      </c>
      <c r="G4254" s="5" t="s">
        <v>4944</v>
      </c>
      <c r="H4254" s="4" t="s">
        <v>39</v>
      </c>
      <c r="I4254" s="24">
        <v>98.5</v>
      </c>
      <c r="J4254" s="24">
        <v>79.3</v>
      </c>
      <c r="K4254" s="24">
        <v>0.7</v>
      </c>
      <c r="L4254" s="24">
        <v>4.5999999999999996</v>
      </c>
      <c r="M4254" s="24">
        <v>6.1</v>
      </c>
      <c r="O4254" s="24">
        <v>0.7</v>
      </c>
      <c r="P4254" s="24">
        <v>0.2</v>
      </c>
      <c r="Q4254" s="24">
        <v>1.9</v>
      </c>
      <c r="R4254" s="24">
        <v>2.7</v>
      </c>
      <c r="S4254" s="24">
        <v>1</v>
      </c>
      <c r="U4254" s="24">
        <v>1.3</v>
      </c>
      <c r="X4254" s="24">
        <f t="shared" si="156"/>
        <v>98.5</v>
      </c>
      <c r="Y4254" s="8">
        <f t="shared" si="157"/>
        <v>0</v>
      </c>
      <c r="Z4254" s="4"/>
    </row>
    <row r="4255" spans="1:26" x14ac:dyDescent="0.25">
      <c r="A4255" s="34">
        <v>12</v>
      </c>
      <c r="B4255" s="31">
        <v>12</v>
      </c>
      <c r="C4255" s="4" t="s">
        <v>7604</v>
      </c>
      <c r="D4255" s="4" t="s">
        <v>7602</v>
      </c>
      <c r="E4255" s="4" t="s">
        <v>7583</v>
      </c>
      <c r="F4255" s="4" t="s">
        <v>6410</v>
      </c>
      <c r="G4255" s="4" t="s">
        <v>6170</v>
      </c>
      <c r="H4255" s="4" t="s">
        <v>441</v>
      </c>
      <c r="I4255" s="24">
        <v>298.2</v>
      </c>
      <c r="J4255" s="24">
        <v>267.60000000000002</v>
      </c>
      <c r="L4255" s="24">
        <v>5.8</v>
      </c>
      <c r="N4255" s="24">
        <v>11.1</v>
      </c>
      <c r="O4255" s="24">
        <v>2.8</v>
      </c>
      <c r="P4255" s="24">
        <v>0.1</v>
      </c>
      <c r="Q4255" s="24">
        <v>0.1</v>
      </c>
      <c r="R4255" s="24">
        <v>8.5</v>
      </c>
      <c r="S4255" s="24">
        <v>2.2000000000000002</v>
      </c>
      <c r="X4255" s="24">
        <f t="shared" si="156"/>
        <v>298.2000000000001</v>
      </c>
      <c r="Y4255" s="8">
        <f t="shared" si="157"/>
        <v>0</v>
      </c>
      <c r="Z4255" s="4"/>
    </row>
    <row r="4256" spans="1:26" x14ac:dyDescent="0.25">
      <c r="A4256" s="34">
        <v>11</v>
      </c>
      <c r="B4256" s="31">
        <v>11</v>
      </c>
      <c r="C4256" s="4" t="s">
        <v>7601</v>
      </c>
      <c r="D4256" s="4" t="s">
        <v>7602</v>
      </c>
      <c r="E4256" s="4" t="s">
        <v>7583</v>
      </c>
      <c r="F4256" s="4" t="s">
        <v>6410</v>
      </c>
      <c r="G4256" s="4" t="s">
        <v>7603</v>
      </c>
      <c r="H4256" s="4" t="s">
        <v>429</v>
      </c>
      <c r="I4256" s="24">
        <v>336.7</v>
      </c>
      <c r="J4256" s="24">
        <v>296.3</v>
      </c>
      <c r="L4256" s="24">
        <v>15.5</v>
      </c>
      <c r="M4256" s="24">
        <v>0.9</v>
      </c>
      <c r="N4256" s="24">
        <v>1</v>
      </c>
      <c r="O4256" s="24">
        <v>3.7</v>
      </c>
      <c r="P4256" s="24">
        <v>0.3</v>
      </c>
      <c r="R4256" s="24">
        <v>12.5</v>
      </c>
      <c r="S4256" s="24">
        <v>0.9</v>
      </c>
      <c r="T4256" s="24">
        <v>4.4000000000000004</v>
      </c>
      <c r="U4256" s="24">
        <v>1.2</v>
      </c>
      <c r="X4256" s="24">
        <f t="shared" si="156"/>
        <v>336.69999999999993</v>
      </c>
      <c r="Y4256" s="8">
        <f t="shared" si="157"/>
        <v>0</v>
      </c>
      <c r="Z4256" s="4"/>
    </row>
    <row r="4257" spans="1:26" x14ac:dyDescent="0.25">
      <c r="A4257" s="34">
        <v>20</v>
      </c>
      <c r="B4257" s="31">
        <v>20</v>
      </c>
      <c r="C4257" s="4" t="s">
        <v>7616</v>
      </c>
      <c r="D4257" s="4" t="s">
        <v>7602</v>
      </c>
      <c r="E4257" s="4" t="s">
        <v>7583</v>
      </c>
      <c r="F4257" s="4" t="s">
        <v>6410</v>
      </c>
      <c r="G4257" s="4" t="s">
        <v>7603</v>
      </c>
      <c r="H4257" s="4" t="s">
        <v>429</v>
      </c>
      <c r="I4257" s="24">
        <v>238.5</v>
      </c>
      <c r="J4257" s="24">
        <v>206.9</v>
      </c>
      <c r="L4257" s="24">
        <v>2.5</v>
      </c>
      <c r="N4257" s="24">
        <v>3.8</v>
      </c>
      <c r="O4257" s="24">
        <v>2.5</v>
      </c>
      <c r="Q4257" s="24">
        <v>11.6</v>
      </c>
      <c r="R4257" s="24">
        <v>10.199999999999999</v>
      </c>
      <c r="S4257" s="24">
        <v>0.5</v>
      </c>
      <c r="U4257" s="24">
        <v>0.5</v>
      </c>
      <c r="X4257" s="24">
        <f t="shared" si="156"/>
        <v>238.5</v>
      </c>
      <c r="Y4257" s="8">
        <f t="shared" si="157"/>
        <v>0</v>
      </c>
      <c r="Z4257" s="4"/>
    </row>
    <row r="4258" spans="1:26" x14ac:dyDescent="0.25">
      <c r="A4258" s="34">
        <v>63</v>
      </c>
      <c r="B4258" s="31">
        <v>63</v>
      </c>
      <c r="C4258" s="4" t="s">
        <v>7688</v>
      </c>
      <c r="D4258" s="4" t="s">
        <v>7677</v>
      </c>
      <c r="E4258" s="4" t="s">
        <v>7583</v>
      </c>
      <c r="F4258" s="4" t="s">
        <v>6410</v>
      </c>
      <c r="G4258" s="4" t="s">
        <v>7603</v>
      </c>
      <c r="H4258" s="4"/>
      <c r="I4258" s="24">
        <v>433</v>
      </c>
      <c r="J4258" s="24">
        <v>132</v>
      </c>
      <c r="L4258" s="24">
        <v>2.2000000000000002</v>
      </c>
      <c r="N4258" s="24">
        <v>1.1000000000000001</v>
      </c>
      <c r="O4258" s="24">
        <v>3.7</v>
      </c>
      <c r="P4258" s="24">
        <v>7.2</v>
      </c>
      <c r="Q4258" s="24">
        <v>0.4</v>
      </c>
      <c r="R4258" s="24">
        <v>0.6</v>
      </c>
      <c r="S4258" s="24">
        <v>0.5</v>
      </c>
      <c r="T4258" s="24">
        <v>282.3</v>
      </c>
      <c r="U4258" s="24">
        <v>3</v>
      </c>
      <c r="X4258" s="24">
        <f t="shared" si="156"/>
        <v>433</v>
      </c>
      <c r="Y4258" s="8">
        <f t="shared" si="157"/>
        <v>0</v>
      </c>
      <c r="Z4258" s="4"/>
    </row>
    <row r="4259" spans="1:26" x14ac:dyDescent="0.25">
      <c r="A4259" s="34">
        <v>91</v>
      </c>
      <c r="B4259" s="31">
        <v>91</v>
      </c>
      <c r="C4259" s="4" t="s">
        <v>7731</v>
      </c>
      <c r="D4259" s="4" t="s">
        <v>7732</v>
      </c>
      <c r="E4259" s="4" t="s">
        <v>7583</v>
      </c>
      <c r="F4259" s="4" t="s">
        <v>6410</v>
      </c>
      <c r="G4259" s="5" t="s">
        <v>7085</v>
      </c>
      <c r="H4259" s="4" t="s">
        <v>265</v>
      </c>
      <c r="I4259" s="24">
        <v>402</v>
      </c>
      <c r="J4259" s="24">
        <v>244.6</v>
      </c>
      <c r="K4259" s="24">
        <v>3.5</v>
      </c>
      <c r="M4259" s="24">
        <v>4</v>
      </c>
      <c r="O4259" s="24">
        <v>4.7</v>
      </c>
      <c r="P4259" s="24">
        <v>0.3</v>
      </c>
      <c r="Q4259" s="24">
        <v>6.9</v>
      </c>
      <c r="R4259" s="24">
        <v>5.5</v>
      </c>
      <c r="S4259" s="24">
        <v>2</v>
      </c>
      <c r="T4259" s="24">
        <v>130.5</v>
      </c>
      <c r="X4259" s="24">
        <f t="shared" si="156"/>
        <v>402</v>
      </c>
      <c r="Y4259" s="8">
        <f t="shared" si="157"/>
        <v>0</v>
      </c>
      <c r="Z4259" s="4"/>
    </row>
    <row r="4260" spans="1:26" x14ac:dyDescent="0.25">
      <c r="A4260" s="34">
        <v>60</v>
      </c>
      <c r="B4260" s="31">
        <v>60</v>
      </c>
      <c r="C4260" s="4" t="s">
        <v>7685</v>
      </c>
      <c r="D4260" s="4" t="s">
        <v>7677</v>
      </c>
      <c r="E4260" s="4" t="s">
        <v>7583</v>
      </c>
      <c r="F4260" s="4" t="s">
        <v>6410</v>
      </c>
      <c r="G4260" s="4" t="s">
        <v>460</v>
      </c>
      <c r="H4260" s="4" t="s">
        <v>198</v>
      </c>
      <c r="I4260" s="24">
        <v>230.5</v>
      </c>
      <c r="J4260" s="24">
        <v>171</v>
      </c>
      <c r="K4260" s="24">
        <v>5</v>
      </c>
      <c r="L4260" s="24">
        <v>16</v>
      </c>
      <c r="N4260" s="24">
        <v>3</v>
      </c>
      <c r="O4260" s="24">
        <v>2</v>
      </c>
      <c r="Q4260" s="24">
        <v>10</v>
      </c>
      <c r="R4260" s="24">
        <v>4</v>
      </c>
      <c r="T4260" s="24">
        <v>17.5</v>
      </c>
      <c r="U4260" s="24">
        <v>2</v>
      </c>
      <c r="X4260" s="24">
        <f t="shared" si="156"/>
        <v>230.5</v>
      </c>
      <c r="Y4260" s="8">
        <f t="shared" si="157"/>
        <v>0</v>
      </c>
      <c r="Z4260" s="4"/>
    </row>
    <row r="4261" spans="1:26" x14ac:dyDescent="0.25">
      <c r="A4261" s="34">
        <v>79</v>
      </c>
      <c r="B4261" s="31">
        <v>79</v>
      </c>
      <c r="C4261" s="4" t="s">
        <v>7711</v>
      </c>
      <c r="D4261" s="5" t="s">
        <v>7706</v>
      </c>
      <c r="E4261" s="4" t="s">
        <v>7583</v>
      </c>
      <c r="F4261" s="4" t="s">
        <v>6410</v>
      </c>
      <c r="G4261" s="5" t="s">
        <v>7712</v>
      </c>
      <c r="H4261" s="4" t="s">
        <v>2086</v>
      </c>
      <c r="I4261" s="24">
        <v>302.3</v>
      </c>
      <c r="J4261" s="24">
        <v>225.8</v>
      </c>
      <c r="K4261" s="24">
        <v>1.7</v>
      </c>
      <c r="L4261" s="24">
        <v>36.9</v>
      </c>
      <c r="N4261" s="24">
        <v>4.7</v>
      </c>
      <c r="O4261" s="24">
        <v>2.5</v>
      </c>
      <c r="P4261" s="24">
        <v>0.7</v>
      </c>
      <c r="Q4261" s="24">
        <v>7.7</v>
      </c>
      <c r="R4261" s="24">
        <v>8.8000000000000007</v>
      </c>
      <c r="S4261" s="24">
        <v>0.8</v>
      </c>
      <c r="T4261" s="24">
        <v>8.9</v>
      </c>
      <c r="U4261" s="24">
        <v>3.8</v>
      </c>
      <c r="X4261" s="24">
        <f t="shared" si="156"/>
        <v>302.29999999999995</v>
      </c>
      <c r="Y4261" s="8">
        <f t="shared" si="157"/>
        <v>0</v>
      </c>
      <c r="Z4261" s="4"/>
    </row>
    <row r="4262" spans="1:26" x14ac:dyDescent="0.25">
      <c r="A4262" s="34">
        <v>19</v>
      </c>
      <c r="B4262" s="31">
        <v>19</v>
      </c>
      <c r="C4262" s="4" t="s">
        <v>7614</v>
      </c>
      <c r="D4262" s="4" t="s">
        <v>7602</v>
      </c>
      <c r="E4262" s="4" t="s">
        <v>7583</v>
      </c>
      <c r="F4262" s="4" t="s">
        <v>6410</v>
      </c>
      <c r="G4262" s="4" t="s">
        <v>7615</v>
      </c>
      <c r="H4262" s="4" t="s">
        <v>4835</v>
      </c>
      <c r="I4262" s="24">
        <v>359.6</v>
      </c>
      <c r="J4262" s="24">
        <v>274.5</v>
      </c>
      <c r="K4262" s="24">
        <v>1.5</v>
      </c>
      <c r="L4262" s="24">
        <v>67.599999999999994</v>
      </c>
      <c r="N4262" s="24">
        <v>1.4</v>
      </c>
      <c r="O4262" s="24">
        <v>2.2999999999999998</v>
      </c>
      <c r="P4262" s="24">
        <v>0.4</v>
      </c>
      <c r="Q4262" s="24">
        <v>0.8</v>
      </c>
      <c r="R4262" s="24">
        <v>6.4</v>
      </c>
      <c r="S4262" s="24">
        <v>3.4</v>
      </c>
      <c r="U4262" s="24">
        <v>1.3</v>
      </c>
      <c r="X4262" s="24">
        <f t="shared" si="156"/>
        <v>359.59999999999997</v>
      </c>
      <c r="Y4262" s="8">
        <f t="shared" si="157"/>
        <v>0</v>
      </c>
      <c r="Z4262" s="4"/>
    </row>
    <row r="4263" spans="1:26" x14ac:dyDescent="0.25">
      <c r="A4263" s="34">
        <v>6</v>
      </c>
      <c r="B4263" s="31">
        <v>6</v>
      </c>
      <c r="C4263" s="4" t="s">
        <v>7592</v>
      </c>
      <c r="D4263" s="4" t="s">
        <v>6639</v>
      </c>
      <c r="E4263" s="4" t="s">
        <v>7583</v>
      </c>
      <c r="F4263" s="4" t="s">
        <v>6410</v>
      </c>
      <c r="G4263" s="4" t="s">
        <v>7593</v>
      </c>
      <c r="H4263" s="4"/>
      <c r="I4263" s="24">
        <v>1025</v>
      </c>
      <c r="J4263" s="24">
        <v>444</v>
      </c>
      <c r="K4263" s="24">
        <v>1</v>
      </c>
      <c r="N4263" s="24">
        <v>40</v>
      </c>
      <c r="O4263" s="24">
        <v>4</v>
      </c>
      <c r="Q4263" s="24">
        <v>8</v>
      </c>
      <c r="T4263" s="24">
        <v>525</v>
      </c>
      <c r="U4263" s="24">
        <v>3</v>
      </c>
      <c r="X4263" s="24">
        <f t="shared" si="156"/>
        <v>1025</v>
      </c>
      <c r="Y4263" s="8">
        <f t="shared" si="157"/>
        <v>0</v>
      </c>
      <c r="Z4263" s="4"/>
    </row>
    <row r="4264" spans="1:26" x14ac:dyDescent="0.25">
      <c r="A4264" s="34">
        <v>17</v>
      </c>
      <c r="B4264" s="31">
        <v>17</v>
      </c>
      <c r="C4264" s="4" t="s">
        <v>2645</v>
      </c>
      <c r="D4264" s="4" t="s">
        <v>7602</v>
      </c>
      <c r="E4264" s="4" t="s">
        <v>7583</v>
      </c>
      <c r="F4264" s="4" t="s">
        <v>6410</v>
      </c>
      <c r="G4264" s="4" t="s">
        <v>7611</v>
      </c>
      <c r="H4264" s="4" t="s">
        <v>1043</v>
      </c>
      <c r="I4264" s="24">
        <v>523.5</v>
      </c>
      <c r="J4264" s="24">
        <v>428.7</v>
      </c>
      <c r="K4264" s="24">
        <v>21.9</v>
      </c>
      <c r="L4264" s="24">
        <v>37</v>
      </c>
      <c r="N4264" s="24">
        <v>5.5</v>
      </c>
      <c r="O4264" s="24">
        <v>3.4</v>
      </c>
      <c r="P4264" s="24">
        <v>2.8</v>
      </c>
      <c r="Q4264" s="24">
        <v>3.8</v>
      </c>
      <c r="R4264" s="24">
        <v>10.9</v>
      </c>
      <c r="S4264" s="24">
        <v>2.4</v>
      </c>
      <c r="T4264" s="24">
        <v>5.5</v>
      </c>
      <c r="U4264" s="24">
        <v>1.6</v>
      </c>
      <c r="X4264" s="24">
        <f t="shared" si="156"/>
        <v>523.5</v>
      </c>
      <c r="Y4264" s="8">
        <f t="shared" si="157"/>
        <v>0</v>
      </c>
      <c r="Z4264" s="4"/>
    </row>
    <row r="4265" spans="1:26" x14ac:dyDescent="0.25">
      <c r="A4265" s="34">
        <v>92</v>
      </c>
      <c r="B4265" s="31">
        <v>92</v>
      </c>
      <c r="C4265" s="4" t="s">
        <v>7733</v>
      </c>
      <c r="D4265" s="4" t="s">
        <v>7732</v>
      </c>
      <c r="E4265" s="4" t="s">
        <v>7583</v>
      </c>
      <c r="F4265" s="4" t="s">
        <v>6410</v>
      </c>
      <c r="G4265" s="5" t="s">
        <v>7734</v>
      </c>
      <c r="H4265" s="4" t="s">
        <v>1043</v>
      </c>
      <c r="I4265" s="24">
        <v>416</v>
      </c>
      <c r="T4265" s="24">
        <v>416</v>
      </c>
      <c r="X4265" s="24">
        <f t="shared" si="156"/>
        <v>416</v>
      </c>
      <c r="Y4265" s="8">
        <f t="shared" si="157"/>
        <v>0</v>
      </c>
      <c r="Z4265" s="4"/>
    </row>
    <row r="4266" spans="1:26" x14ac:dyDescent="0.25">
      <c r="A4266" s="34">
        <v>72</v>
      </c>
      <c r="B4266" s="31">
        <v>72</v>
      </c>
      <c r="C4266" s="4" t="s">
        <v>7701</v>
      </c>
      <c r="D4266" s="4" t="s">
        <v>7199</v>
      </c>
      <c r="E4266" s="4" t="s">
        <v>7583</v>
      </c>
      <c r="F4266" s="4" t="s">
        <v>6410</v>
      </c>
      <c r="G4266" s="5" t="s">
        <v>7702</v>
      </c>
      <c r="H4266" s="4" t="s">
        <v>13</v>
      </c>
      <c r="I4266" s="24">
        <v>289.39999999999998</v>
      </c>
      <c r="J4266" s="24">
        <v>236.6</v>
      </c>
      <c r="K4266" s="24">
        <v>11.8</v>
      </c>
      <c r="L4266" s="24">
        <v>1.7</v>
      </c>
      <c r="M4266" s="24">
        <v>3.1</v>
      </c>
      <c r="O4266" s="24">
        <v>2.1</v>
      </c>
      <c r="P4266" s="24">
        <v>0.6</v>
      </c>
      <c r="Q4266" s="24">
        <v>4.7</v>
      </c>
      <c r="R4266" s="24">
        <v>10.1</v>
      </c>
      <c r="S4266" s="24">
        <v>1.4</v>
      </c>
      <c r="T4266" s="24">
        <v>16.899999999999999</v>
      </c>
      <c r="U4266" s="24">
        <v>0.4</v>
      </c>
      <c r="X4266" s="24">
        <f t="shared" si="156"/>
        <v>289.39999999999992</v>
      </c>
      <c r="Y4266" s="8">
        <f t="shared" si="157"/>
        <v>0</v>
      </c>
      <c r="Z4266" s="4"/>
    </row>
    <row r="4267" spans="1:26" x14ac:dyDescent="0.25">
      <c r="A4267" s="34">
        <v>43</v>
      </c>
      <c r="B4267" s="31">
        <v>43</v>
      </c>
      <c r="C4267" s="4" t="s">
        <v>7658</v>
      </c>
      <c r="D4267" s="4" t="s">
        <v>7649</v>
      </c>
      <c r="E4267" s="4" t="s">
        <v>7583</v>
      </c>
      <c r="F4267" s="4" t="s">
        <v>6410</v>
      </c>
      <c r="G4267" s="4" t="s">
        <v>3133</v>
      </c>
      <c r="H4267" s="4" t="s">
        <v>475</v>
      </c>
      <c r="I4267" s="24">
        <v>417.7</v>
      </c>
      <c r="J4267" s="24">
        <v>294.3</v>
      </c>
      <c r="K4267" s="24">
        <v>8.3000000000000007</v>
      </c>
      <c r="M4267" s="24">
        <v>9.5</v>
      </c>
      <c r="N4267" s="24">
        <v>9.9</v>
      </c>
      <c r="O4267" s="24">
        <v>4.8</v>
      </c>
      <c r="P4267" s="24">
        <v>72.5</v>
      </c>
      <c r="Q4267" s="24">
        <v>1.1000000000000001</v>
      </c>
      <c r="R4267" s="24">
        <v>10.3</v>
      </c>
      <c r="S4267" s="24">
        <v>3.2</v>
      </c>
      <c r="U4267" s="24">
        <v>3.8</v>
      </c>
      <c r="X4267" s="24">
        <f t="shared" si="156"/>
        <v>417.70000000000005</v>
      </c>
      <c r="Y4267" s="8">
        <f t="shared" si="157"/>
        <v>0</v>
      </c>
      <c r="Z4267" s="4"/>
    </row>
    <row r="4268" spans="1:26" x14ac:dyDescent="0.25">
      <c r="A4268" s="34">
        <v>8</v>
      </c>
      <c r="B4268" s="31">
        <v>8</v>
      </c>
      <c r="C4268" s="4" t="s">
        <v>7597</v>
      </c>
      <c r="D4268" s="4" t="s">
        <v>7595</v>
      </c>
      <c r="E4268" s="4" t="s">
        <v>7583</v>
      </c>
      <c r="F4268" s="4" t="s">
        <v>6410</v>
      </c>
      <c r="G4268" s="4" t="s">
        <v>7598</v>
      </c>
      <c r="H4268" s="4"/>
      <c r="I4268" s="24">
        <v>256.5</v>
      </c>
      <c r="J4268" s="24">
        <v>182</v>
      </c>
      <c r="K4268" s="24">
        <v>16.8</v>
      </c>
      <c r="L4268" s="24">
        <v>5.0999999999999996</v>
      </c>
      <c r="M4268" s="24">
        <v>2.4</v>
      </c>
      <c r="O4268" s="24">
        <v>2.1</v>
      </c>
      <c r="P4268" s="24">
        <v>0.5</v>
      </c>
      <c r="Q4268" s="24">
        <v>6.4</v>
      </c>
      <c r="R4268" s="24">
        <v>7.3</v>
      </c>
      <c r="S4268" s="24">
        <v>5.0999999999999996</v>
      </c>
      <c r="T4268" s="24">
        <v>28.8</v>
      </c>
      <c r="X4268" s="24">
        <f t="shared" si="156"/>
        <v>256.5</v>
      </c>
      <c r="Y4268" s="8">
        <f t="shared" si="157"/>
        <v>0</v>
      </c>
      <c r="Z4268" s="4"/>
    </row>
    <row r="4269" spans="1:26" x14ac:dyDescent="0.25">
      <c r="A4269" s="34">
        <v>64</v>
      </c>
      <c r="B4269" s="31">
        <v>64</v>
      </c>
      <c r="C4269" s="4" t="s">
        <v>7689</v>
      </c>
      <c r="D4269" s="4" t="s">
        <v>1814</v>
      </c>
      <c r="E4269" s="4" t="s">
        <v>7583</v>
      </c>
      <c r="F4269" s="4" t="s">
        <v>6410</v>
      </c>
      <c r="G4269" s="4" t="s">
        <v>7598</v>
      </c>
      <c r="H4269" s="4" t="s">
        <v>7690</v>
      </c>
      <c r="I4269" s="24">
        <v>260.7</v>
      </c>
      <c r="J4269" s="24">
        <v>171</v>
      </c>
      <c r="K4269" s="24">
        <v>3.7</v>
      </c>
      <c r="L4269" s="24">
        <v>1.1000000000000001</v>
      </c>
      <c r="M4269" s="24">
        <v>3.2</v>
      </c>
      <c r="O4269" s="24">
        <v>1.8</v>
      </c>
      <c r="P4269" s="24">
        <v>1.8</v>
      </c>
      <c r="Q4269" s="24">
        <v>0.4</v>
      </c>
      <c r="R4269" s="24">
        <v>3.4</v>
      </c>
      <c r="S4269" s="24">
        <v>0.4</v>
      </c>
      <c r="T4269" s="24">
        <v>73.900000000000006</v>
      </c>
      <c r="X4269" s="24">
        <f t="shared" si="156"/>
        <v>260.70000000000005</v>
      </c>
      <c r="Y4269" s="8">
        <f t="shared" si="157"/>
        <v>0</v>
      </c>
      <c r="Z4269" s="4"/>
    </row>
    <row r="4270" spans="1:26" x14ac:dyDescent="0.25">
      <c r="A4270" s="34">
        <v>29</v>
      </c>
      <c r="B4270" s="31">
        <v>29</v>
      </c>
      <c r="C4270" s="4" t="s">
        <v>7632</v>
      </c>
      <c r="D4270" s="4" t="s">
        <v>7618</v>
      </c>
      <c r="E4270" s="4" t="s">
        <v>7583</v>
      </c>
      <c r="F4270" s="4" t="s">
        <v>6410</v>
      </c>
      <c r="G4270" s="4" t="s">
        <v>7633</v>
      </c>
      <c r="H4270" s="4"/>
      <c r="I4270" s="24">
        <v>125.2</v>
      </c>
      <c r="J4270" s="24">
        <v>113.9</v>
      </c>
      <c r="K4270" s="24">
        <v>4.7</v>
      </c>
      <c r="O4270" s="24">
        <v>0.1</v>
      </c>
      <c r="P4270" s="24">
        <v>0.5</v>
      </c>
      <c r="Q4270" s="24">
        <v>1.3</v>
      </c>
      <c r="R4270" s="24">
        <v>3.4</v>
      </c>
      <c r="S4270" s="24">
        <v>1.3</v>
      </c>
      <c r="X4270" s="24">
        <f t="shared" si="156"/>
        <v>125.2</v>
      </c>
      <c r="Y4270" s="8">
        <f t="shared" si="157"/>
        <v>0</v>
      </c>
      <c r="Z4270" s="4"/>
    </row>
    <row r="4271" spans="1:26" x14ac:dyDescent="0.25">
      <c r="A4271" s="34">
        <v>80</v>
      </c>
      <c r="B4271" s="31">
        <v>80</v>
      </c>
      <c r="C4271" s="4" t="s">
        <v>7713</v>
      </c>
      <c r="D4271" s="5" t="s">
        <v>7706</v>
      </c>
      <c r="E4271" s="4" t="s">
        <v>7583</v>
      </c>
      <c r="F4271" s="4" t="s">
        <v>6410</v>
      </c>
      <c r="G4271" s="5" t="s">
        <v>7714</v>
      </c>
      <c r="H4271" s="4" t="s">
        <v>154</v>
      </c>
      <c r="I4271" s="24">
        <v>292</v>
      </c>
      <c r="J4271" s="24">
        <v>233.9</v>
      </c>
      <c r="K4271" s="24">
        <v>13.4</v>
      </c>
      <c r="L4271" s="24">
        <v>3</v>
      </c>
      <c r="N4271" s="24">
        <v>3.4</v>
      </c>
      <c r="O4271" s="24">
        <v>2.2999999999999998</v>
      </c>
      <c r="Q4271" s="24">
        <v>12.8</v>
      </c>
      <c r="R4271" s="24">
        <v>6.9</v>
      </c>
      <c r="S4271" s="24">
        <v>2.4</v>
      </c>
      <c r="U4271" s="24">
        <v>13.9</v>
      </c>
      <c r="X4271" s="24">
        <f t="shared" si="156"/>
        <v>291.99999999999994</v>
      </c>
      <c r="Y4271" s="8">
        <f t="shared" si="157"/>
        <v>0</v>
      </c>
      <c r="Z4271" s="4"/>
    </row>
    <row r="4272" spans="1:26" x14ac:dyDescent="0.25">
      <c r="A4272" s="34">
        <v>13</v>
      </c>
      <c r="B4272" s="31">
        <v>13</v>
      </c>
      <c r="C4272" s="4" t="s">
        <v>131</v>
      </c>
      <c r="D4272" s="4" t="s">
        <v>7602</v>
      </c>
      <c r="E4272" s="4" t="s">
        <v>7583</v>
      </c>
      <c r="F4272" s="4" t="s">
        <v>6410</v>
      </c>
      <c r="G4272" s="4" t="s">
        <v>7605</v>
      </c>
      <c r="H4272" s="4" t="s">
        <v>391</v>
      </c>
      <c r="I4272" s="24">
        <v>356</v>
      </c>
      <c r="J4272" s="24">
        <v>188.6</v>
      </c>
      <c r="K4272" s="24">
        <v>27.3</v>
      </c>
      <c r="N4272" s="24">
        <v>1.2</v>
      </c>
      <c r="O4272" s="24">
        <v>2.2999999999999998</v>
      </c>
      <c r="P4272" s="24">
        <v>2</v>
      </c>
      <c r="Q4272" s="24">
        <v>15.5</v>
      </c>
      <c r="R4272" s="24">
        <v>10.7</v>
      </c>
      <c r="S4272" s="24">
        <v>1.2</v>
      </c>
      <c r="T4272" s="24">
        <v>106.4</v>
      </c>
      <c r="U4272" s="24">
        <v>0.8</v>
      </c>
      <c r="X4272" s="24">
        <f t="shared" si="156"/>
        <v>356</v>
      </c>
      <c r="Y4272" s="8">
        <f t="shared" si="157"/>
        <v>0</v>
      </c>
      <c r="Z4272" s="4"/>
    </row>
    <row r="4273" spans="1:26" x14ac:dyDescent="0.25">
      <c r="A4273" s="34">
        <v>37</v>
      </c>
      <c r="B4273" s="31">
        <v>37</v>
      </c>
      <c r="C4273" s="4" t="s">
        <v>7648</v>
      </c>
      <c r="D4273" s="4" t="s">
        <v>7649</v>
      </c>
      <c r="E4273" s="4" t="s">
        <v>7583</v>
      </c>
      <c r="F4273" s="4" t="s">
        <v>6410</v>
      </c>
      <c r="G4273" s="4" t="s">
        <v>7650</v>
      </c>
      <c r="H4273" s="4"/>
      <c r="I4273" s="24">
        <v>142.19999999999999</v>
      </c>
      <c r="J4273" s="24">
        <v>89.2</v>
      </c>
      <c r="K4273" s="24">
        <v>9.6</v>
      </c>
      <c r="N4273" s="24">
        <v>1</v>
      </c>
      <c r="O4273" s="24">
        <v>1.5</v>
      </c>
      <c r="P4273" s="24">
        <v>1.1000000000000001</v>
      </c>
      <c r="R4273" s="24">
        <v>4.8</v>
      </c>
      <c r="S4273" s="24">
        <v>1.7</v>
      </c>
      <c r="T4273" s="24">
        <v>32.4</v>
      </c>
      <c r="U4273" s="24">
        <v>0.9</v>
      </c>
      <c r="X4273" s="24">
        <f t="shared" si="156"/>
        <v>142.19999999999999</v>
      </c>
      <c r="Y4273" s="8">
        <f t="shared" si="157"/>
        <v>0</v>
      </c>
      <c r="Z4273" s="4"/>
    </row>
    <row r="4274" spans="1:26" x14ac:dyDescent="0.25">
      <c r="A4274" s="34">
        <v>52</v>
      </c>
      <c r="B4274" s="31">
        <v>52</v>
      </c>
      <c r="C4274" s="4" t="s">
        <v>7673</v>
      </c>
      <c r="D4274" s="4" t="s">
        <v>7668</v>
      </c>
      <c r="E4274" s="4" t="s">
        <v>7583</v>
      </c>
      <c r="F4274" s="4" t="s">
        <v>6410</v>
      </c>
      <c r="G4274" s="4" t="s">
        <v>7674</v>
      </c>
      <c r="H4274" s="4" t="s">
        <v>19</v>
      </c>
      <c r="I4274" s="24">
        <v>404.8</v>
      </c>
      <c r="J4274" s="24">
        <v>250.4</v>
      </c>
      <c r="K4274" s="24">
        <v>52.5</v>
      </c>
      <c r="N4274" s="24">
        <v>4.9000000000000004</v>
      </c>
      <c r="O4274" s="24">
        <v>4.5999999999999996</v>
      </c>
      <c r="P4274" s="24">
        <v>54.2</v>
      </c>
      <c r="Q4274" s="24">
        <v>9.5</v>
      </c>
      <c r="R4274" s="24">
        <v>15.4</v>
      </c>
      <c r="S4274" s="24">
        <v>4</v>
      </c>
      <c r="T4274" s="24">
        <v>4.9000000000000004</v>
      </c>
      <c r="U4274" s="24">
        <v>4.4000000000000004</v>
      </c>
      <c r="X4274" s="24">
        <f t="shared" si="156"/>
        <v>404.7999999999999</v>
      </c>
      <c r="Y4274" s="8">
        <f t="shared" si="157"/>
        <v>0</v>
      </c>
      <c r="Z4274" s="4"/>
    </row>
    <row r="4275" spans="1:26" x14ac:dyDescent="0.25">
      <c r="A4275" s="34">
        <v>73</v>
      </c>
      <c r="B4275" s="31">
        <v>73</v>
      </c>
      <c r="C4275" s="4" t="s">
        <v>7703</v>
      </c>
      <c r="D4275" s="4" t="s">
        <v>7199</v>
      </c>
      <c r="E4275" s="4" t="s">
        <v>7583</v>
      </c>
      <c r="F4275" s="4" t="s">
        <v>6410</v>
      </c>
      <c r="G4275" s="5" t="s">
        <v>2034</v>
      </c>
      <c r="H4275" s="4" t="s">
        <v>960</v>
      </c>
      <c r="I4275" s="24">
        <v>446</v>
      </c>
      <c r="J4275" s="24">
        <v>357</v>
      </c>
      <c r="K4275" s="24">
        <v>10</v>
      </c>
      <c r="M4275" s="24">
        <v>7</v>
      </c>
      <c r="N4275" s="24">
        <v>7</v>
      </c>
      <c r="O4275" s="24">
        <v>5</v>
      </c>
      <c r="P4275" s="24">
        <v>40</v>
      </c>
      <c r="Q4275" s="24">
        <v>1</v>
      </c>
      <c r="R4275" s="24">
        <v>4</v>
      </c>
      <c r="T4275" s="24">
        <v>15</v>
      </c>
      <c r="X4275" s="24">
        <f t="shared" si="156"/>
        <v>446</v>
      </c>
      <c r="Y4275" s="8">
        <f t="shared" si="157"/>
        <v>0</v>
      </c>
      <c r="Z4275" s="4"/>
    </row>
    <row r="4276" spans="1:26" x14ac:dyDescent="0.25">
      <c r="A4276" s="34">
        <v>1</v>
      </c>
      <c r="B4276" s="31">
        <v>1</v>
      </c>
      <c r="C4276" s="4" t="s">
        <v>7582</v>
      </c>
      <c r="D4276" s="4" t="s">
        <v>6639</v>
      </c>
      <c r="E4276" s="4" t="s">
        <v>7583</v>
      </c>
      <c r="F4276" s="4" t="s">
        <v>6410</v>
      </c>
      <c r="G4276" s="4" t="s">
        <v>7584</v>
      </c>
      <c r="H4276" s="4" t="s">
        <v>2397</v>
      </c>
      <c r="I4276" s="24">
        <v>267.2</v>
      </c>
      <c r="J4276" s="24">
        <v>151.80000000000001</v>
      </c>
      <c r="K4276" s="24">
        <v>18.7</v>
      </c>
      <c r="N4276" s="24">
        <v>3.8</v>
      </c>
      <c r="O4276" s="24">
        <v>3.5</v>
      </c>
      <c r="P4276" s="24">
        <v>4.2</v>
      </c>
      <c r="Q4276" s="24">
        <v>3.3</v>
      </c>
      <c r="R4276" s="24">
        <v>9.5</v>
      </c>
      <c r="T4276" s="24">
        <v>69.2</v>
      </c>
      <c r="U4276" s="24">
        <v>3.2</v>
      </c>
      <c r="X4276" s="24">
        <f t="shared" si="156"/>
        <v>267.2</v>
      </c>
      <c r="Y4276" s="8">
        <f t="shared" si="157"/>
        <v>0</v>
      </c>
      <c r="Z4276" s="4"/>
    </row>
    <row r="4277" spans="1:26" x14ac:dyDescent="0.25">
      <c r="A4277" s="34">
        <v>94</v>
      </c>
      <c r="B4277" s="31">
        <v>94</v>
      </c>
      <c r="C4277" s="4" t="s">
        <v>7735</v>
      </c>
      <c r="D4277" s="4" t="s">
        <v>7736</v>
      </c>
      <c r="E4277" s="4" t="s">
        <v>7583</v>
      </c>
      <c r="F4277" s="4" t="s">
        <v>6410</v>
      </c>
      <c r="G4277" s="5" t="s">
        <v>7737</v>
      </c>
      <c r="H4277" s="4" t="s">
        <v>374</v>
      </c>
      <c r="I4277" s="24">
        <v>593.9</v>
      </c>
      <c r="J4277" s="24">
        <v>412.2</v>
      </c>
      <c r="K4277" s="24">
        <v>19.899999999999999</v>
      </c>
      <c r="L4277" s="24">
        <v>7.4</v>
      </c>
      <c r="M4277" s="24">
        <v>6.9</v>
      </c>
      <c r="O4277" s="24">
        <v>4</v>
      </c>
      <c r="P4277" s="24">
        <v>108.5</v>
      </c>
      <c r="Q4277" s="24">
        <v>11.2</v>
      </c>
      <c r="R4277" s="24">
        <v>18.5</v>
      </c>
      <c r="S4277" s="24">
        <v>0.2</v>
      </c>
      <c r="U4277" s="24">
        <v>5.0999999999999996</v>
      </c>
      <c r="X4277" s="24">
        <f t="shared" si="156"/>
        <v>593.9</v>
      </c>
      <c r="Y4277" s="8">
        <f t="shared" si="157"/>
        <v>0</v>
      </c>
      <c r="Z4277" s="4"/>
    </row>
    <row r="4278" spans="1:26" x14ac:dyDescent="0.25">
      <c r="A4278" s="34">
        <v>102</v>
      </c>
      <c r="B4278" s="31">
        <v>102</v>
      </c>
      <c r="C4278" s="4" t="s">
        <v>7752</v>
      </c>
      <c r="D4278" s="4" t="s">
        <v>7736</v>
      </c>
      <c r="E4278" s="4" t="s">
        <v>7583</v>
      </c>
      <c r="F4278" s="4" t="s">
        <v>6410</v>
      </c>
      <c r="G4278" s="5" t="s">
        <v>7753</v>
      </c>
      <c r="H4278" s="4" t="s">
        <v>374</v>
      </c>
      <c r="I4278" s="24">
        <v>91.5</v>
      </c>
      <c r="J4278" s="24">
        <v>79.599999999999994</v>
      </c>
      <c r="K4278" s="24">
        <v>2.6</v>
      </c>
      <c r="L4278" s="24">
        <v>2.2999999999999998</v>
      </c>
      <c r="M4278" s="24">
        <v>1.9</v>
      </c>
      <c r="O4278" s="24">
        <v>0.4</v>
      </c>
      <c r="Q4278" s="24">
        <v>1.1000000000000001</v>
      </c>
      <c r="R4278" s="24">
        <v>3.1</v>
      </c>
      <c r="S4278" s="24">
        <v>0.5</v>
      </c>
      <c r="X4278" s="24">
        <f t="shared" ref="X4278:X4341" si="158">SUM(J4278:W4278)</f>
        <v>91.499999999999986</v>
      </c>
      <c r="Y4278" s="8">
        <f t="shared" ref="Y4278:Y4341" si="159">I4278-X4278</f>
        <v>0</v>
      </c>
      <c r="Z4278" s="4"/>
    </row>
    <row r="4279" spans="1:26" x14ac:dyDescent="0.25">
      <c r="A4279" s="34">
        <v>27</v>
      </c>
      <c r="B4279" s="31">
        <v>27</v>
      </c>
      <c r="C4279" s="4" t="s">
        <v>7626</v>
      </c>
      <c r="D4279" s="4" t="s">
        <v>7618</v>
      </c>
      <c r="E4279" s="4" t="s">
        <v>7583</v>
      </c>
      <c r="F4279" s="4" t="s">
        <v>6410</v>
      </c>
      <c r="G4279" s="4" t="s">
        <v>7627</v>
      </c>
      <c r="H4279" s="4" t="s">
        <v>7628</v>
      </c>
      <c r="I4279" s="24">
        <v>116.6</v>
      </c>
      <c r="J4279" s="24">
        <v>91.3</v>
      </c>
      <c r="K4279" s="24">
        <v>8.4</v>
      </c>
      <c r="N4279" s="24">
        <v>1.4</v>
      </c>
      <c r="O4279" s="24">
        <v>0.9</v>
      </c>
      <c r="P4279" s="24">
        <v>2</v>
      </c>
      <c r="Q4279" s="24">
        <v>2.9</v>
      </c>
      <c r="R4279" s="24">
        <v>3.6</v>
      </c>
      <c r="S4279" s="24">
        <v>0.8</v>
      </c>
      <c r="T4279" s="24">
        <v>5.2</v>
      </c>
      <c r="U4279" s="24">
        <v>0.1</v>
      </c>
      <c r="X4279" s="24">
        <f t="shared" si="158"/>
        <v>116.60000000000001</v>
      </c>
      <c r="Y4279" s="8">
        <f t="shared" si="159"/>
        <v>0</v>
      </c>
      <c r="Z4279" s="4"/>
    </row>
    <row r="4280" spans="1:26" x14ac:dyDescent="0.25">
      <c r="A4280" s="34">
        <v>32</v>
      </c>
      <c r="B4280" s="31">
        <v>32</v>
      </c>
      <c r="C4280" s="4" t="s">
        <v>7639</v>
      </c>
      <c r="D4280" s="4" t="s">
        <v>7637</v>
      </c>
      <c r="E4280" s="4" t="s">
        <v>7583</v>
      </c>
      <c r="F4280" s="4" t="s">
        <v>6410</v>
      </c>
      <c r="G4280" s="4" t="s">
        <v>2249</v>
      </c>
      <c r="H4280" s="4" t="s">
        <v>602</v>
      </c>
      <c r="I4280" s="24">
        <v>146.19999999999999</v>
      </c>
      <c r="J4280" s="24">
        <v>44.3</v>
      </c>
      <c r="K4280" s="24">
        <v>7</v>
      </c>
      <c r="N4280" s="24">
        <v>0.7</v>
      </c>
      <c r="O4280" s="24">
        <v>1.1000000000000001</v>
      </c>
      <c r="Q4280" s="24">
        <v>1.9</v>
      </c>
      <c r="R4280" s="24">
        <v>1.8</v>
      </c>
      <c r="S4280" s="24">
        <v>0.5</v>
      </c>
      <c r="T4280" s="24">
        <f>83.2+5.3</f>
        <v>88.5</v>
      </c>
      <c r="U4280" s="24">
        <v>0.4</v>
      </c>
      <c r="X4280" s="24">
        <f t="shared" si="158"/>
        <v>146.20000000000002</v>
      </c>
      <c r="Y4280" s="8">
        <f t="shared" si="159"/>
        <v>0</v>
      </c>
      <c r="Z4280" s="4"/>
    </row>
    <row r="4281" spans="1:26" x14ac:dyDescent="0.25">
      <c r="A4281" s="34">
        <v>82</v>
      </c>
      <c r="B4281" s="31">
        <v>82</v>
      </c>
      <c r="C4281" s="4" t="s">
        <v>7716</v>
      </c>
      <c r="D4281" s="5" t="s">
        <v>7706</v>
      </c>
      <c r="E4281" s="4" t="s">
        <v>7583</v>
      </c>
      <c r="F4281" s="4" t="s">
        <v>6410</v>
      </c>
      <c r="G4281" s="5" t="s">
        <v>7717</v>
      </c>
      <c r="H4281" s="4" t="s">
        <v>39</v>
      </c>
      <c r="I4281" s="24">
        <v>173.3</v>
      </c>
      <c r="J4281" s="24">
        <v>156.1</v>
      </c>
      <c r="K4281" s="24">
        <v>6.3</v>
      </c>
      <c r="L4281" s="24">
        <v>0.8</v>
      </c>
      <c r="N4281" s="24">
        <v>1.9</v>
      </c>
      <c r="O4281" s="24">
        <v>2.5</v>
      </c>
      <c r="P4281" s="24">
        <v>1</v>
      </c>
      <c r="R4281" s="24">
        <v>4.3</v>
      </c>
      <c r="S4281" s="24">
        <v>0.4</v>
      </c>
      <c r="X4281" s="24">
        <f t="shared" si="158"/>
        <v>173.30000000000004</v>
      </c>
      <c r="Y4281" s="8">
        <f t="shared" si="159"/>
        <v>0</v>
      </c>
      <c r="Z4281" s="4"/>
    </row>
    <row r="4282" spans="1:26" x14ac:dyDescent="0.25">
      <c r="A4282" s="34">
        <v>108</v>
      </c>
      <c r="B4282" s="31">
        <v>108</v>
      </c>
      <c r="C4282" s="4" t="s">
        <v>6737</v>
      </c>
      <c r="D4282" s="4" t="s">
        <v>7677</v>
      </c>
      <c r="E4282" s="4" t="s">
        <v>7583</v>
      </c>
      <c r="F4282" s="4" t="s">
        <v>6410</v>
      </c>
      <c r="G4282" s="5" t="s">
        <v>6754</v>
      </c>
      <c r="H4282" s="5" t="s">
        <v>7763</v>
      </c>
      <c r="I4282" s="24">
        <v>164</v>
      </c>
      <c r="T4282" s="24">
        <v>164</v>
      </c>
      <c r="X4282" s="24">
        <f t="shared" si="158"/>
        <v>164</v>
      </c>
      <c r="Y4282" s="8">
        <f t="shared" si="159"/>
        <v>0</v>
      </c>
      <c r="Z4282" s="4"/>
    </row>
    <row r="4283" spans="1:26" x14ac:dyDescent="0.25">
      <c r="A4283" s="34">
        <v>50</v>
      </c>
      <c r="B4283" s="31">
        <v>50</v>
      </c>
      <c r="C4283" s="4" t="s">
        <v>7670</v>
      </c>
      <c r="D4283" s="4" t="s">
        <v>7668</v>
      </c>
      <c r="E4283" s="4" t="s">
        <v>7583</v>
      </c>
      <c r="F4283" s="4" t="s">
        <v>6410</v>
      </c>
      <c r="G4283" s="4" t="s">
        <v>7671</v>
      </c>
      <c r="H4283" s="4" t="s">
        <v>19</v>
      </c>
      <c r="I4283" s="24">
        <v>187.8</v>
      </c>
      <c r="J4283" s="24">
        <v>165.3</v>
      </c>
      <c r="K4283" s="24">
        <v>6.9</v>
      </c>
      <c r="M4283" s="24">
        <v>1.5</v>
      </c>
      <c r="N4283" s="24">
        <v>0.7</v>
      </c>
      <c r="O4283" s="24">
        <v>1.6</v>
      </c>
      <c r="Q4283" s="24">
        <v>2.2000000000000002</v>
      </c>
      <c r="R4283" s="24">
        <v>4.5</v>
      </c>
      <c r="S4283" s="24">
        <v>3.9</v>
      </c>
      <c r="T4283" s="24">
        <v>1.2</v>
      </c>
      <c r="X4283" s="24">
        <f t="shared" si="158"/>
        <v>187.79999999999998</v>
      </c>
      <c r="Y4283" s="8">
        <f t="shared" si="159"/>
        <v>0</v>
      </c>
      <c r="Z4283" s="4"/>
    </row>
    <row r="4284" spans="1:26" x14ac:dyDescent="0.25">
      <c r="A4284" s="34">
        <v>15</v>
      </c>
      <c r="B4284" s="31">
        <v>15</v>
      </c>
      <c r="C4284" s="4" t="s">
        <v>7607</v>
      </c>
      <c r="D4284" s="4" t="s">
        <v>7602</v>
      </c>
      <c r="E4284" s="4" t="s">
        <v>7583</v>
      </c>
      <c r="F4284" s="4" t="s">
        <v>6410</v>
      </c>
      <c r="G4284" s="4" t="s">
        <v>7608</v>
      </c>
      <c r="H4284" s="4" t="s">
        <v>358</v>
      </c>
      <c r="I4284" s="24">
        <v>147.69999999999999</v>
      </c>
      <c r="J4284" s="24">
        <v>139</v>
      </c>
      <c r="K4284" s="24">
        <v>1.6</v>
      </c>
      <c r="N4284" s="24">
        <v>1.6</v>
      </c>
      <c r="O4284" s="24">
        <v>1.4</v>
      </c>
      <c r="R4284" s="24">
        <v>2.9</v>
      </c>
      <c r="T4284" s="24">
        <v>1.2</v>
      </c>
      <c r="X4284" s="24">
        <f t="shared" si="158"/>
        <v>147.69999999999999</v>
      </c>
      <c r="Y4284" s="8">
        <f t="shared" si="159"/>
        <v>0</v>
      </c>
      <c r="Z4284" s="11"/>
    </row>
    <row r="4285" spans="1:26" x14ac:dyDescent="0.25">
      <c r="A4285" s="34">
        <v>36</v>
      </c>
      <c r="B4285" s="31">
        <v>36</v>
      </c>
      <c r="C4285" s="4" t="s">
        <v>7646</v>
      </c>
      <c r="D4285" s="4" t="s">
        <v>7637</v>
      </c>
      <c r="E4285" s="4" t="s">
        <v>7583</v>
      </c>
      <c r="F4285" s="4" t="s">
        <v>6410</v>
      </c>
      <c r="G4285" s="4" t="s">
        <v>7647</v>
      </c>
      <c r="H4285" s="4"/>
      <c r="I4285" s="24">
        <v>126.8</v>
      </c>
      <c r="J4285" s="24">
        <v>116.4</v>
      </c>
      <c r="K4285" s="24">
        <v>1.6</v>
      </c>
      <c r="L4285" s="24">
        <v>1.6</v>
      </c>
      <c r="N4285" s="24">
        <v>1.4</v>
      </c>
      <c r="O4285" s="24">
        <v>1</v>
      </c>
      <c r="P4285" s="24">
        <v>0.3</v>
      </c>
      <c r="Q4285" s="24">
        <v>0.2</v>
      </c>
      <c r="R4285" s="24">
        <v>2.4</v>
      </c>
      <c r="S4285" s="24">
        <v>1.7</v>
      </c>
      <c r="U4285" s="24">
        <v>0.2</v>
      </c>
      <c r="X4285" s="24">
        <f t="shared" si="158"/>
        <v>126.80000000000001</v>
      </c>
      <c r="Y4285" s="8">
        <f t="shared" si="159"/>
        <v>0</v>
      </c>
      <c r="Z4285" s="4"/>
    </row>
    <row r="4286" spans="1:26" x14ac:dyDescent="0.25">
      <c r="A4286" s="34">
        <v>83</v>
      </c>
      <c r="B4286" s="31">
        <v>83</v>
      </c>
      <c r="C4286" s="4" t="s">
        <v>7718</v>
      </c>
      <c r="D4286" s="5" t="s">
        <v>7706</v>
      </c>
      <c r="E4286" s="4" t="s">
        <v>7583</v>
      </c>
      <c r="F4286" s="4" t="s">
        <v>6410</v>
      </c>
      <c r="G4286" s="5" t="s">
        <v>726</v>
      </c>
      <c r="H4286" s="4" t="s">
        <v>265</v>
      </c>
      <c r="I4286" s="24">
        <v>351.4</v>
      </c>
      <c r="J4286" s="24">
        <v>297.2</v>
      </c>
      <c r="K4286" s="24">
        <v>15</v>
      </c>
      <c r="L4286" s="24">
        <v>1</v>
      </c>
      <c r="M4286" s="24">
        <v>2</v>
      </c>
      <c r="O4286" s="24">
        <v>2.8</v>
      </c>
      <c r="P4286" s="24">
        <v>0.5</v>
      </c>
      <c r="Q4286" s="24">
        <v>0.4</v>
      </c>
      <c r="R4286" s="24">
        <v>5.5</v>
      </c>
      <c r="S4286" s="24">
        <v>1.8</v>
      </c>
      <c r="T4286" s="24">
        <v>23.5</v>
      </c>
      <c r="U4286" s="24">
        <v>1.7</v>
      </c>
      <c r="X4286" s="24">
        <f t="shared" si="158"/>
        <v>351.4</v>
      </c>
      <c r="Y4286" s="8">
        <f t="shared" si="159"/>
        <v>0</v>
      </c>
      <c r="Z4286" s="4"/>
    </row>
    <row r="4287" spans="1:26" x14ac:dyDescent="0.25">
      <c r="A4287" s="34">
        <v>44</v>
      </c>
      <c r="B4287" s="31">
        <v>44</v>
      </c>
      <c r="C4287" s="4" t="s">
        <v>7659</v>
      </c>
      <c r="D4287" s="4" t="s">
        <v>7649</v>
      </c>
      <c r="E4287" s="4" t="s">
        <v>7583</v>
      </c>
      <c r="F4287" s="4" t="s">
        <v>6410</v>
      </c>
      <c r="G4287" s="4" t="s">
        <v>7660</v>
      </c>
      <c r="H4287" s="4" t="s">
        <v>7661</v>
      </c>
      <c r="I4287" s="24">
        <v>172.4</v>
      </c>
      <c r="J4287" s="24">
        <v>159.19999999999999</v>
      </c>
      <c r="K4287" s="24">
        <v>4.5999999999999996</v>
      </c>
      <c r="N4287" s="24">
        <v>2.1</v>
      </c>
      <c r="O4287" s="24">
        <v>1.3</v>
      </c>
      <c r="R4287" s="24">
        <v>4.4000000000000004</v>
      </c>
      <c r="S4287" s="24">
        <v>0.8</v>
      </c>
      <c r="X4287" s="24">
        <f t="shared" si="158"/>
        <v>172.4</v>
      </c>
      <c r="Y4287" s="8">
        <f t="shared" si="159"/>
        <v>0</v>
      </c>
      <c r="Z4287" s="4"/>
    </row>
    <row r="4288" spans="1:26" x14ac:dyDescent="0.25">
      <c r="A4288" s="34">
        <v>53</v>
      </c>
      <c r="B4288" s="31">
        <v>53</v>
      </c>
      <c r="C4288" s="4" t="s">
        <v>7675</v>
      </c>
      <c r="D4288" s="4" t="s">
        <v>7668</v>
      </c>
      <c r="E4288" s="4" t="s">
        <v>7583</v>
      </c>
      <c r="F4288" s="4" t="s">
        <v>6410</v>
      </c>
      <c r="G4288" s="4" t="s">
        <v>4</v>
      </c>
      <c r="H4288" s="4" t="s">
        <v>289</v>
      </c>
      <c r="I4288" s="24">
        <v>461.2</v>
      </c>
      <c r="J4288" s="24">
        <v>322.10000000000002</v>
      </c>
      <c r="K4288" s="24">
        <v>7.3</v>
      </c>
      <c r="L4288" s="24">
        <v>6.3</v>
      </c>
      <c r="N4288" s="24">
        <v>2.8</v>
      </c>
      <c r="O4288" s="24">
        <v>2.6</v>
      </c>
      <c r="P4288" s="24">
        <v>0.7</v>
      </c>
      <c r="Q4288" s="24">
        <v>17.600000000000001</v>
      </c>
      <c r="R4288" s="24">
        <v>10.6</v>
      </c>
      <c r="S4288" s="24">
        <v>1.4</v>
      </c>
      <c r="T4288" s="24">
        <v>89.4</v>
      </c>
      <c r="U4288" s="24">
        <v>0.4</v>
      </c>
      <c r="X4288" s="24">
        <f t="shared" si="158"/>
        <v>461.20000000000005</v>
      </c>
      <c r="Y4288" s="8">
        <f t="shared" si="159"/>
        <v>0</v>
      </c>
      <c r="Z4288" s="4"/>
    </row>
    <row r="4289" spans="1:26" x14ac:dyDescent="0.25">
      <c r="A4289" s="34">
        <v>69</v>
      </c>
      <c r="B4289" s="31">
        <v>69</v>
      </c>
      <c r="C4289" s="4" t="s">
        <v>7697</v>
      </c>
      <c r="D4289" s="4" t="s">
        <v>7199</v>
      </c>
      <c r="E4289" s="4" t="s">
        <v>7583</v>
      </c>
      <c r="F4289" s="4" t="s">
        <v>6410</v>
      </c>
      <c r="G4289" s="5" t="s">
        <v>1021</v>
      </c>
      <c r="H4289" s="4"/>
      <c r="I4289" s="24">
        <v>162.69999999999999</v>
      </c>
      <c r="J4289" s="24">
        <v>140.1</v>
      </c>
      <c r="K4289" s="24">
        <v>9.4</v>
      </c>
      <c r="L4289" s="24">
        <v>5.3</v>
      </c>
      <c r="N4289" s="24">
        <v>1.1000000000000001</v>
      </c>
      <c r="O4289" s="24">
        <v>1</v>
      </c>
      <c r="P4289" s="24">
        <v>0.1</v>
      </c>
      <c r="Q4289" s="24">
        <v>0.8</v>
      </c>
      <c r="R4289" s="24">
        <v>3.1</v>
      </c>
      <c r="S4289" s="24">
        <v>1.8</v>
      </c>
      <c r="X4289" s="24">
        <f t="shared" si="158"/>
        <v>162.70000000000002</v>
      </c>
      <c r="Y4289" s="8">
        <f t="shared" si="159"/>
        <v>0</v>
      </c>
      <c r="Z4289" s="4"/>
    </row>
    <row r="4290" spans="1:26" x14ac:dyDescent="0.25">
      <c r="A4290" s="34">
        <v>24</v>
      </c>
      <c r="B4290" s="31">
        <v>24</v>
      </c>
      <c r="C4290" s="4" t="s">
        <v>7621</v>
      </c>
      <c r="D4290" s="4" t="s">
        <v>7618</v>
      </c>
      <c r="E4290" s="4" t="s">
        <v>7583</v>
      </c>
      <c r="F4290" s="4" t="s">
        <v>6410</v>
      </c>
      <c r="G4290" s="4" t="s">
        <v>7622</v>
      </c>
      <c r="H4290" s="4" t="s">
        <v>494</v>
      </c>
      <c r="I4290" s="24">
        <v>150.5</v>
      </c>
      <c r="J4290" s="24">
        <v>126.8</v>
      </c>
      <c r="K4290" s="24">
        <v>4.8</v>
      </c>
      <c r="L4290" s="24">
        <v>3.2</v>
      </c>
      <c r="N4290" s="24">
        <v>3</v>
      </c>
      <c r="O4290" s="24">
        <v>1.1000000000000001</v>
      </c>
      <c r="P4290" s="24">
        <v>2.8</v>
      </c>
      <c r="R4290" s="24">
        <v>4.5</v>
      </c>
      <c r="S4290" s="24">
        <v>1.9</v>
      </c>
      <c r="T4290" s="24">
        <v>2.2000000000000002</v>
      </c>
      <c r="U4290" s="24">
        <v>0.2</v>
      </c>
      <c r="X4290" s="24">
        <f t="shared" si="158"/>
        <v>150.49999999999997</v>
      </c>
      <c r="Y4290" s="8">
        <f t="shared" si="159"/>
        <v>0</v>
      </c>
      <c r="Z4290" s="4"/>
    </row>
    <row r="4291" spans="1:26" x14ac:dyDescent="0.25">
      <c r="A4291" s="34">
        <v>62</v>
      </c>
      <c r="B4291" s="31">
        <v>62</v>
      </c>
      <c r="C4291" s="4" t="s">
        <v>1197</v>
      </c>
      <c r="D4291" s="4" t="s">
        <v>7677</v>
      </c>
      <c r="E4291" s="4" t="s">
        <v>7583</v>
      </c>
      <c r="F4291" s="4" t="s">
        <v>6410</v>
      </c>
      <c r="G4291" s="4" t="s">
        <v>7687</v>
      </c>
      <c r="H4291" s="4" t="s">
        <v>22</v>
      </c>
      <c r="I4291" s="24">
        <v>144</v>
      </c>
      <c r="J4291" s="24">
        <v>114.2</v>
      </c>
      <c r="K4291" s="24">
        <v>12.8</v>
      </c>
      <c r="L4291" s="24">
        <v>2.1</v>
      </c>
      <c r="N4291" s="24">
        <v>1.7</v>
      </c>
      <c r="O4291" s="24">
        <v>1.8</v>
      </c>
      <c r="Q4291" s="24">
        <v>4.8</v>
      </c>
      <c r="R4291" s="24">
        <v>3.8</v>
      </c>
      <c r="S4291" s="24">
        <v>2</v>
      </c>
      <c r="U4291" s="24">
        <v>0.8</v>
      </c>
      <c r="X4291" s="24">
        <f t="shared" si="158"/>
        <v>144.00000000000003</v>
      </c>
      <c r="Y4291" s="8">
        <f t="shared" si="159"/>
        <v>0</v>
      </c>
      <c r="Z4291" s="4"/>
    </row>
    <row r="4292" spans="1:26" x14ac:dyDescent="0.25">
      <c r="A4292" s="34">
        <v>2</v>
      </c>
      <c r="B4292" s="31">
        <v>2</v>
      </c>
      <c r="C4292" s="4" t="s">
        <v>7585</v>
      </c>
      <c r="D4292" s="4" t="s">
        <v>6639</v>
      </c>
      <c r="E4292" s="4" t="s">
        <v>7583</v>
      </c>
      <c r="F4292" s="4" t="s">
        <v>6410</v>
      </c>
      <c r="G4292" s="4" t="s">
        <v>7586</v>
      </c>
      <c r="H4292" s="4" t="s">
        <v>289</v>
      </c>
      <c r="I4292" s="24">
        <v>164.5</v>
      </c>
      <c r="J4292" s="24">
        <v>141.1</v>
      </c>
      <c r="L4292" s="24">
        <v>8.5</v>
      </c>
      <c r="M4292" s="24">
        <v>1.4</v>
      </c>
      <c r="N4292" s="24">
        <v>1</v>
      </c>
      <c r="O4292" s="24">
        <v>0.7</v>
      </c>
      <c r="Q4292" s="24">
        <v>4.4000000000000004</v>
      </c>
      <c r="R4292" s="24">
        <v>7.2</v>
      </c>
      <c r="U4292" s="24">
        <v>0.2</v>
      </c>
      <c r="X4292" s="24">
        <f t="shared" si="158"/>
        <v>164.49999999999997</v>
      </c>
      <c r="Y4292" s="8">
        <f t="shared" si="159"/>
        <v>0</v>
      </c>
      <c r="Z4292" s="4"/>
    </row>
    <row r="4293" spans="1:26" x14ac:dyDescent="0.25">
      <c r="A4293" s="34">
        <v>51</v>
      </c>
      <c r="B4293" s="31">
        <v>51</v>
      </c>
      <c r="C4293" s="4" t="s">
        <v>7672</v>
      </c>
      <c r="D4293" s="4" t="s">
        <v>7668</v>
      </c>
      <c r="E4293" s="4" t="s">
        <v>7583</v>
      </c>
      <c r="F4293" s="4" t="s">
        <v>6410</v>
      </c>
      <c r="G4293" s="4" t="s">
        <v>6140</v>
      </c>
      <c r="H4293" s="4" t="s">
        <v>277</v>
      </c>
      <c r="I4293" s="24">
        <v>165.5</v>
      </c>
      <c r="J4293" s="24">
        <v>103.1</v>
      </c>
      <c r="K4293" s="24">
        <v>19.8</v>
      </c>
      <c r="N4293" s="24">
        <v>1.1000000000000001</v>
      </c>
      <c r="O4293" s="24">
        <v>1.2</v>
      </c>
      <c r="P4293" s="24">
        <v>14.9</v>
      </c>
      <c r="Q4293" s="24">
        <v>22.7</v>
      </c>
      <c r="R4293" s="24">
        <v>2.7</v>
      </c>
      <c r="X4293" s="24">
        <f t="shared" si="158"/>
        <v>165.49999999999997</v>
      </c>
      <c r="Y4293" s="8">
        <f t="shared" si="159"/>
        <v>0</v>
      </c>
      <c r="Z4293" s="4"/>
    </row>
    <row r="4294" spans="1:26" x14ac:dyDescent="0.25">
      <c r="A4294" s="34">
        <v>55</v>
      </c>
      <c r="B4294" s="31">
        <v>55</v>
      </c>
      <c r="C4294" s="4" t="s">
        <v>6673</v>
      </c>
      <c r="D4294" s="4" t="s">
        <v>7668</v>
      </c>
      <c r="E4294" s="4" t="s">
        <v>7583</v>
      </c>
      <c r="F4294" s="4" t="s">
        <v>6410</v>
      </c>
      <c r="G4294" s="4" t="s">
        <v>6140</v>
      </c>
      <c r="H4294" s="4" t="s">
        <v>277</v>
      </c>
      <c r="I4294" s="24">
        <v>300</v>
      </c>
      <c r="J4294" s="24">
        <v>275</v>
      </c>
      <c r="K4294" s="24">
        <v>5.3</v>
      </c>
      <c r="M4294" s="24">
        <v>3</v>
      </c>
      <c r="N4294" s="24">
        <v>2.7</v>
      </c>
      <c r="O4294" s="24">
        <v>6</v>
      </c>
      <c r="Q4294" s="24">
        <v>4</v>
      </c>
      <c r="R4294" s="24">
        <v>4</v>
      </c>
      <c r="X4294" s="24">
        <f t="shared" si="158"/>
        <v>300</v>
      </c>
      <c r="Y4294" s="8">
        <f t="shared" si="159"/>
        <v>0</v>
      </c>
      <c r="Z4294" s="4"/>
    </row>
    <row r="4295" spans="1:26" ht="30" x14ac:dyDescent="0.25">
      <c r="A4295" s="34">
        <v>18</v>
      </c>
      <c r="B4295" s="31">
        <v>18</v>
      </c>
      <c r="C4295" s="4" t="s">
        <v>7612</v>
      </c>
      <c r="D4295" s="4" t="s">
        <v>7602</v>
      </c>
      <c r="E4295" s="4" t="s">
        <v>7583</v>
      </c>
      <c r="F4295" s="4" t="s">
        <v>6410</v>
      </c>
      <c r="G4295" s="4" t="s">
        <v>5271</v>
      </c>
      <c r="H4295" s="5" t="s">
        <v>7613</v>
      </c>
      <c r="I4295" s="24">
        <v>248.8</v>
      </c>
      <c r="J4295" s="24">
        <v>225</v>
      </c>
      <c r="K4295" s="24">
        <v>2.7</v>
      </c>
      <c r="L4295" s="24">
        <v>9.3000000000000007</v>
      </c>
      <c r="N4295" s="24">
        <v>0.6</v>
      </c>
      <c r="O4295" s="24">
        <v>2.4</v>
      </c>
      <c r="P4295" s="24">
        <v>0.9</v>
      </c>
      <c r="Q4295" s="24">
        <v>0.8</v>
      </c>
      <c r="R4295" s="24">
        <v>6.5</v>
      </c>
      <c r="S4295" s="24">
        <v>0.6</v>
      </c>
      <c r="X4295" s="24">
        <f t="shared" si="158"/>
        <v>248.8</v>
      </c>
      <c r="Y4295" s="8">
        <f t="shared" si="159"/>
        <v>0</v>
      </c>
      <c r="Z4295" s="4"/>
    </row>
    <row r="4296" spans="1:26" x14ac:dyDescent="0.25">
      <c r="A4296" s="34">
        <v>81</v>
      </c>
      <c r="B4296" s="31">
        <v>81</v>
      </c>
      <c r="C4296" s="4" t="s">
        <v>7715</v>
      </c>
      <c r="D4296" s="5" t="s">
        <v>7706</v>
      </c>
      <c r="E4296" s="4" t="s">
        <v>7583</v>
      </c>
      <c r="F4296" s="4" t="s">
        <v>6410</v>
      </c>
      <c r="G4296" s="5" t="s">
        <v>5271</v>
      </c>
      <c r="H4296" s="4" t="s">
        <v>237</v>
      </c>
      <c r="I4296" s="24">
        <v>458.1</v>
      </c>
      <c r="J4296" s="24">
        <v>372.5</v>
      </c>
      <c r="K4296" s="24">
        <v>12.5</v>
      </c>
      <c r="L4296" s="24">
        <v>2.2000000000000002</v>
      </c>
      <c r="N4296" s="24">
        <v>3.3</v>
      </c>
      <c r="O4296" s="24">
        <v>8.1999999999999993</v>
      </c>
      <c r="Q4296" s="24">
        <v>2.6</v>
      </c>
      <c r="R4296" s="24">
        <v>13.3</v>
      </c>
      <c r="S4296" s="24">
        <v>1.6</v>
      </c>
      <c r="T4296" s="24">
        <v>41.9</v>
      </c>
      <c r="X4296" s="24">
        <f t="shared" si="158"/>
        <v>458.1</v>
      </c>
      <c r="Y4296" s="8">
        <f t="shared" si="159"/>
        <v>0</v>
      </c>
      <c r="Z4296" s="4"/>
    </row>
    <row r="4297" spans="1:26" x14ac:dyDescent="0.25">
      <c r="A4297" s="34">
        <v>33</v>
      </c>
      <c r="B4297" s="31">
        <v>33</v>
      </c>
      <c r="C4297" s="4" t="s">
        <v>7640</v>
      </c>
      <c r="D4297" s="4" t="s">
        <v>7637</v>
      </c>
      <c r="E4297" s="4" t="s">
        <v>7583</v>
      </c>
      <c r="F4297" s="4" t="s">
        <v>6410</v>
      </c>
      <c r="G4297" s="4" t="s">
        <v>7641</v>
      </c>
      <c r="H4297" s="4" t="s">
        <v>279</v>
      </c>
      <c r="I4297" s="24">
        <v>133.5</v>
      </c>
      <c r="J4297" s="24">
        <v>125.1</v>
      </c>
      <c r="K4297" s="24">
        <v>0.8</v>
      </c>
      <c r="L4297" s="24">
        <v>1.1000000000000001</v>
      </c>
      <c r="M4297" s="24">
        <v>0.3</v>
      </c>
      <c r="O4297" s="24">
        <v>1.3</v>
      </c>
      <c r="P4297" s="24">
        <v>0.2</v>
      </c>
      <c r="R4297" s="24">
        <v>3.1</v>
      </c>
      <c r="S4297" s="24">
        <v>1.6</v>
      </c>
      <c r="X4297" s="24">
        <f t="shared" si="158"/>
        <v>133.49999999999997</v>
      </c>
      <c r="Y4297" s="8">
        <f t="shared" si="159"/>
        <v>0</v>
      </c>
      <c r="Z4297" s="4"/>
    </row>
    <row r="4298" spans="1:26" x14ac:dyDescent="0.25">
      <c r="A4298" s="34">
        <v>97</v>
      </c>
      <c r="B4298" s="31">
        <v>97</v>
      </c>
      <c r="C4298" s="4" t="s">
        <v>7741</v>
      </c>
      <c r="D4298" s="4" t="s">
        <v>7736</v>
      </c>
      <c r="E4298" s="4" t="s">
        <v>7583</v>
      </c>
      <c r="F4298" s="4" t="s">
        <v>6410</v>
      </c>
      <c r="G4298" s="5" t="s">
        <v>7742</v>
      </c>
      <c r="H4298" s="4" t="s">
        <v>7743</v>
      </c>
      <c r="I4298" s="24">
        <v>289.5</v>
      </c>
      <c r="J4298" s="24">
        <v>144.69999999999999</v>
      </c>
      <c r="K4298" s="24">
        <v>34.5</v>
      </c>
      <c r="L4298" s="24">
        <v>1.9</v>
      </c>
      <c r="N4298" s="24">
        <v>2.8</v>
      </c>
      <c r="O4298" s="24">
        <v>4.9000000000000004</v>
      </c>
      <c r="P4298" s="24">
        <v>1.2</v>
      </c>
      <c r="Q4298" s="24">
        <v>80.099999999999994</v>
      </c>
      <c r="R4298" s="24">
        <v>12</v>
      </c>
      <c r="S4298" s="24">
        <v>1.6</v>
      </c>
      <c r="U4298" s="24">
        <v>5.8</v>
      </c>
      <c r="X4298" s="24">
        <f t="shared" si="158"/>
        <v>289.50000000000006</v>
      </c>
      <c r="Y4298" s="8">
        <f t="shared" si="159"/>
        <v>0</v>
      </c>
      <c r="Z4298" s="4"/>
    </row>
    <row r="4299" spans="1:26" x14ac:dyDescent="0.25">
      <c r="A4299" s="34">
        <v>90</v>
      </c>
      <c r="B4299" s="31">
        <v>90</v>
      </c>
      <c r="C4299" s="4" t="s">
        <v>7729</v>
      </c>
      <c r="D4299" s="4" t="s">
        <v>7726</v>
      </c>
      <c r="E4299" s="4" t="s">
        <v>7583</v>
      </c>
      <c r="F4299" s="4" t="s">
        <v>6410</v>
      </c>
      <c r="G4299" s="5" t="s">
        <v>7730</v>
      </c>
      <c r="H4299" s="4" t="s">
        <v>2140</v>
      </c>
      <c r="I4299" s="24">
        <v>294</v>
      </c>
      <c r="T4299" s="24">
        <v>294</v>
      </c>
      <c r="X4299" s="24">
        <f t="shared" si="158"/>
        <v>294</v>
      </c>
      <c r="Y4299" s="8">
        <f t="shared" si="159"/>
        <v>0</v>
      </c>
      <c r="Z4299" s="4"/>
    </row>
    <row r="4300" spans="1:26" x14ac:dyDescent="0.25">
      <c r="A4300" s="34">
        <v>28</v>
      </c>
      <c r="B4300" s="31">
        <v>28</v>
      </c>
      <c r="C4300" s="4" t="s">
        <v>7629</v>
      </c>
      <c r="D4300" s="4" t="s">
        <v>7618</v>
      </c>
      <c r="E4300" s="4" t="s">
        <v>7583</v>
      </c>
      <c r="F4300" s="4" t="s">
        <v>6410</v>
      </c>
      <c r="G4300" s="4" t="s">
        <v>7630</v>
      </c>
      <c r="H4300" s="5" t="s">
        <v>7631</v>
      </c>
      <c r="I4300" s="24">
        <v>240.3</v>
      </c>
      <c r="J4300" s="24">
        <v>90.3</v>
      </c>
      <c r="K4300" s="24">
        <v>5.3</v>
      </c>
      <c r="L4300" s="24">
        <v>0.4</v>
      </c>
      <c r="N4300" s="24">
        <v>3.9</v>
      </c>
      <c r="O4300" s="24">
        <v>1.3</v>
      </c>
      <c r="P4300" s="24">
        <v>0.1</v>
      </c>
      <c r="Q4300" s="24">
        <v>5.5</v>
      </c>
      <c r="R4300" s="24">
        <v>8.1</v>
      </c>
      <c r="S4300" s="24">
        <v>1.4</v>
      </c>
      <c r="T4300" s="24">
        <v>123.2</v>
      </c>
      <c r="U4300" s="24">
        <v>0.8</v>
      </c>
      <c r="X4300" s="24">
        <f t="shared" si="158"/>
        <v>240.3</v>
      </c>
      <c r="Y4300" s="8">
        <f t="shared" si="159"/>
        <v>0</v>
      </c>
      <c r="Z4300" s="4"/>
    </row>
    <row r="4301" spans="1:26" x14ac:dyDescent="0.25">
      <c r="A4301" s="34">
        <v>3</v>
      </c>
      <c r="B4301" s="31">
        <v>3</v>
      </c>
      <c r="C4301" s="4" t="s">
        <v>6639</v>
      </c>
      <c r="D4301" s="4" t="s">
        <v>6639</v>
      </c>
      <c r="E4301" s="4" t="s">
        <v>7583</v>
      </c>
      <c r="F4301" s="4" t="s">
        <v>6410</v>
      </c>
      <c r="G4301" s="4" t="s">
        <v>5149</v>
      </c>
      <c r="H4301" s="4" t="s">
        <v>358</v>
      </c>
      <c r="I4301" s="24">
        <v>360</v>
      </c>
      <c r="J4301" s="24">
        <v>330.5</v>
      </c>
      <c r="L4301" s="24">
        <v>1.6</v>
      </c>
      <c r="M4301" s="24">
        <v>0.6</v>
      </c>
      <c r="N4301" s="24">
        <v>2</v>
      </c>
      <c r="O4301" s="24">
        <v>2.4</v>
      </c>
      <c r="P4301" s="24">
        <v>1.6</v>
      </c>
      <c r="Q4301" s="24">
        <v>0.9</v>
      </c>
      <c r="R4301" s="24">
        <v>6.8</v>
      </c>
      <c r="S4301" s="24">
        <v>0.6</v>
      </c>
      <c r="T4301" s="24">
        <v>10.6</v>
      </c>
      <c r="U4301" s="24">
        <v>2.4</v>
      </c>
      <c r="X4301" s="24">
        <f t="shared" si="158"/>
        <v>360.00000000000006</v>
      </c>
      <c r="Y4301" s="8">
        <f t="shared" si="159"/>
        <v>0</v>
      </c>
      <c r="Z4301" s="4"/>
    </row>
    <row r="4302" spans="1:26" x14ac:dyDescent="0.25">
      <c r="A4302" s="34">
        <v>38</v>
      </c>
      <c r="B4302" s="31">
        <v>38</v>
      </c>
      <c r="C4302" s="4" t="s">
        <v>7651</v>
      </c>
      <c r="D4302" s="4" t="s">
        <v>7649</v>
      </c>
      <c r="E4302" s="4" t="s">
        <v>7583</v>
      </c>
      <c r="F4302" s="4" t="s">
        <v>6410</v>
      </c>
      <c r="G4302" s="4" t="s">
        <v>164</v>
      </c>
      <c r="H4302" s="4" t="s">
        <v>2086</v>
      </c>
      <c r="I4302" s="24">
        <v>1029.8</v>
      </c>
      <c r="J4302" s="24">
        <v>391.2</v>
      </c>
      <c r="L4302" s="24">
        <v>2</v>
      </c>
      <c r="N4302" s="24">
        <v>3.5</v>
      </c>
      <c r="O4302" s="24">
        <v>4.7</v>
      </c>
      <c r="P4302" s="24">
        <v>0.8</v>
      </c>
      <c r="Q4302" s="24">
        <v>0.8</v>
      </c>
      <c r="R4302" s="24">
        <v>6.9</v>
      </c>
      <c r="S4302" s="24">
        <v>1.4</v>
      </c>
      <c r="T4302" s="24">
        <v>615.29999999999995</v>
      </c>
      <c r="U4302" s="24">
        <v>3.2</v>
      </c>
      <c r="X4302" s="24">
        <f t="shared" si="158"/>
        <v>1029.8</v>
      </c>
      <c r="Y4302" s="8">
        <f t="shared" si="159"/>
        <v>0</v>
      </c>
      <c r="Z4302" s="4"/>
    </row>
    <row r="4303" spans="1:26" x14ac:dyDescent="0.25">
      <c r="A4303" s="34">
        <v>40</v>
      </c>
      <c r="B4303" s="31">
        <v>40</v>
      </c>
      <c r="C4303" s="4" t="s">
        <v>7654</v>
      </c>
      <c r="D4303" s="4" t="s">
        <v>7649</v>
      </c>
      <c r="E4303" s="4" t="s">
        <v>7583</v>
      </c>
      <c r="F4303" s="4" t="s">
        <v>6410</v>
      </c>
      <c r="G4303" s="4" t="s">
        <v>164</v>
      </c>
      <c r="H4303" s="4" t="s">
        <v>2334</v>
      </c>
      <c r="I4303" s="24">
        <v>197.2</v>
      </c>
      <c r="J4303" s="24">
        <v>175.7</v>
      </c>
      <c r="L4303" s="24">
        <v>7.9</v>
      </c>
      <c r="O4303" s="24">
        <v>1.1000000000000001</v>
      </c>
      <c r="P4303" s="24">
        <v>0.1</v>
      </c>
      <c r="Q4303" s="24">
        <v>5.9</v>
      </c>
      <c r="R4303" s="24">
        <v>6.3</v>
      </c>
      <c r="S4303" s="24">
        <v>0.2</v>
      </c>
      <c r="X4303" s="24">
        <f t="shared" si="158"/>
        <v>197.2</v>
      </c>
      <c r="Y4303" s="8">
        <f t="shared" si="159"/>
        <v>0</v>
      </c>
      <c r="Z4303" s="4"/>
    </row>
    <row r="4304" spans="1:26" x14ac:dyDescent="0.25">
      <c r="A4304" s="34">
        <v>9</v>
      </c>
      <c r="B4304" s="31">
        <v>9</v>
      </c>
      <c r="C4304" s="4" t="s">
        <v>7599</v>
      </c>
      <c r="D4304" s="4" t="s">
        <v>7595</v>
      </c>
      <c r="E4304" s="4" t="s">
        <v>7583</v>
      </c>
      <c r="F4304" s="4" t="s">
        <v>6410</v>
      </c>
      <c r="G4304" s="4" t="s">
        <v>7600</v>
      </c>
      <c r="H4304" s="4" t="s">
        <v>485</v>
      </c>
      <c r="I4304" s="24">
        <v>235.6</v>
      </c>
      <c r="J4304" s="24">
        <v>186.5</v>
      </c>
      <c r="K4304" s="24">
        <v>20.6</v>
      </c>
      <c r="M4304" s="24">
        <v>0.6</v>
      </c>
      <c r="O4304" s="24">
        <v>1.4</v>
      </c>
      <c r="Q4304" s="24">
        <v>17.100000000000001</v>
      </c>
      <c r="R4304" s="24">
        <v>7</v>
      </c>
      <c r="S4304" s="24">
        <v>2.1</v>
      </c>
      <c r="U4304" s="24">
        <v>0.3</v>
      </c>
      <c r="X4304" s="24">
        <f t="shared" si="158"/>
        <v>235.6</v>
      </c>
      <c r="Y4304" s="8">
        <f t="shared" si="159"/>
        <v>0</v>
      </c>
      <c r="Z4304" s="4"/>
    </row>
    <row r="4305" spans="1:26" x14ac:dyDescent="0.25">
      <c r="A4305" s="34">
        <v>41</v>
      </c>
      <c r="B4305" s="31">
        <v>41</v>
      </c>
      <c r="C4305" s="4" t="s">
        <v>7655</v>
      </c>
      <c r="D4305" s="4" t="s">
        <v>7649</v>
      </c>
      <c r="E4305" s="4" t="s">
        <v>7583</v>
      </c>
      <c r="F4305" s="4" t="s">
        <v>6410</v>
      </c>
      <c r="G4305" s="4" t="s">
        <v>7656</v>
      </c>
      <c r="H4305" s="4"/>
      <c r="I4305" s="24">
        <v>330.1</v>
      </c>
      <c r="J4305" s="24">
        <v>128.5</v>
      </c>
      <c r="K4305" s="24">
        <v>4.5999999999999996</v>
      </c>
      <c r="N4305" s="24">
        <v>2.8</v>
      </c>
      <c r="O4305" s="24">
        <v>2.2000000000000002</v>
      </c>
      <c r="P4305" s="24">
        <v>1.6</v>
      </c>
      <c r="Q4305" s="24">
        <v>61.6</v>
      </c>
      <c r="R4305" s="24">
        <v>6.3</v>
      </c>
      <c r="S4305" s="24">
        <v>2</v>
      </c>
      <c r="T4305" s="24">
        <v>120</v>
      </c>
      <c r="U4305" s="24">
        <v>0.5</v>
      </c>
      <c r="X4305" s="24">
        <f t="shared" si="158"/>
        <v>330.1</v>
      </c>
      <c r="Y4305" s="8">
        <f t="shared" si="159"/>
        <v>0</v>
      </c>
      <c r="Z4305" s="4"/>
    </row>
    <row r="4306" spans="1:26" x14ac:dyDescent="0.25">
      <c r="A4306" s="34">
        <v>57</v>
      </c>
      <c r="B4306" s="31">
        <v>57</v>
      </c>
      <c r="C4306" s="4" t="s">
        <v>7679</v>
      </c>
      <c r="D4306" s="4" t="s">
        <v>7677</v>
      </c>
      <c r="E4306" s="4" t="s">
        <v>7583</v>
      </c>
      <c r="F4306" s="4" t="s">
        <v>6410</v>
      </c>
      <c r="G4306" s="4" t="s">
        <v>7680</v>
      </c>
      <c r="H4306" s="4" t="s">
        <v>1043</v>
      </c>
      <c r="I4306" s="24">
        <v>132.80000000000001</v>
      </c>
      <c r="J4306" s="24">
        <v>85.8</v>
      </c>
      <c r="K4306" s="24">
        <v>34</v>
      </c>
      <c r="L4306" s="24">
        <v>2</v>
      </c>
      <c r="O4306" s="24">
        <v>0.4</v>
      </c>
      <c r="Q4306" s="24">
        <v>4.2</v>
      </c>
      <c r="R4306" s="24">
        <v>3.4</v>
      </c>
      <c r="S4306" s="24">
        <v>2.2999999999999998</v>
      </c>
      <c r="T4306" s="24">
        <v>0.7</v>
      </c>
      <c r="X4306" s="24">
        <f t="shared" si="158"/>
        <v>132.80000000000001</v>
      </c>
      <c r="Y4306" s="8">
        <f t="shared" si="159"/>
        <v>0</v>
      </c>
      <c r="Z4306" s="4"/>
    </row>
    <row r="4307" spans="1:26" x14ac:dyDescent="0.25">
      <c r="A4307" s="34">
        <v>104</v>
      </c>
      <c r="B4307" s="31">
        <v>104</v>
      </c>
      <c r="C4307" s="4" t="s">
        <v>7755</v>
      </c>
      <c r="D4307" s="4" t="s">
        <v>7668</v>
      </c>
      <c r="E4307" s="4" t="s">
        <v>7583</v>
      </c>
      <c r="F4307" s="4" t="s">
        <v>6410</v>
      </c>
      <c r="G4307" s="5" t="s">
        <v>7756</v>
      </c>
      <c r="H4307" s="4"/>
      <c r="I4307" s="24">
        <v>142.1</v>
      </c>
      <c r="J4307" s="24">
        <v>103.1</v>
      </c>
      <c r="K4307" s="24">
        <v>7.7</v>
      </c>
      <c r="L4307" s="24">
        <v>0.4</v>
      </c>
      <c r="O4307" s="24">
        <v>0.1</v>
      </c>
      <c r="P4307" s="24">
        <v>3</v>
      </c>
      <c r="Q4307" s="24">
        <v>5.2</v>
      </c>
      <c r="R4307" s="24">
        <v>6.5</v>
      </c>
      <c r="S4307" s="24">
        <v>1.1000000000000001</v>
      </c>
      <c r="T4307" s="24">
        <v>15</v>
      </c>
      <c r="X4307" s="24">
        <f t="shared" si="158"/>
        <v>142.1</v>
      </c>
      <c r="Y4307" s="8">
        <f t="shared" si="159"/>
        <v>0</v>
      </c>
      <c r="Z4307" s="4"/>
    </row>
    <row r="4308" spans="1:26" x14ac:dyDescent="0.25">
      <c r="A4308" s="34">
        <v>26</v>
      </c>
      <c r="B4308" s="31">
        <v>26</v>
      </c>
      <c r="C4308" s="4" t="s">
        <v>7624</v>
      </c>
      <c r="D4308" s="4" t="s">
        <v>7618</v>
      </c>
      <c r="E4308" s="4" t="s">
        <v>7583</v>
      </c>
      <c r="F4308" s="4" t="s">
        <v>6410</v>
      </c>
      <c r="G4308" s="4" t="s">
        <v>7625</v>
      </c>
      <c r="H4308" s="4" t="s">
        <v>213</v>
      </c>
      <c r="I4308" s="24">
        <v>120.8</v>
      </c>
      <c r="J4308" s="24">
        <v>98.5</v>
      </c>
      <c r="K4308" s="24">
        <v>7.5</v>
      </c>
      <c r="N4308" s="24">
        <v>1.6</v>
      </c>
      <c r="O4308" s="24">
        <v>0.8</v>
      </c>
      <c r="P4308" s="24">
        <v>0.1</v>
      </c>
      <c r="Q4308" s="24">
        <v>4.5</v>
      </c>
      <c r="R4308" s="24">
        <v>1.8</v>
      </c>
      <c r="S4308" s="24">
        <v>1.3</v>
      </c>
      <c r="T4308" s="24">
        <v>4.7</v>
      </c>
      <c r="X4308" s="24">
        <f t="shared" si="158"/>
        <v>120.79999999999998</v>
      </c>
      <c r="Y4308" s="8">
        <f t="shared" si="159"/>
        <v>0</v>
      </c>
      <c r="Z4308" s="4"/>
    </row>
    <row r="4309" spans="1:26" ht="30" x14ac:dyDescent="0.25">
      <c r="A4309" s="34">
        <v>109</v>
      </c>
      <c r="B4309" s="31">
        <v>109</v>
      </c>
      <c r="C4309" s="4" t="s">
        <v>7764</v>
      </c>
      <c r="D4309" s="4" t="s">
        <v>7732</v>
      </c>
      <c r="E4309" s="4" t="s">
        <v>7583</v>
      </c>
      <c r="F4309" s="4" t="s">
        <v>6410</v>
      </c>
      <c r="G4309" s="5" t="s">
        <v>7765</v>
      </c>
      <c r="H4309" s="4" t="s">
        <v>39</v>
      </c>
      <c r="I4309" s="24">
        <v>139.6</v>
      </c>
      <c r="T4309" s="24">
        <v>139.6</v>
      </c>
      <c r="X4309" s="24">
        <f t="shared" si="158"/>
        <v>139.6</v>
      </c>
      <c r="Y4309" s="8">
        <f t="shared" si="159"/>
        <v>0</v>
      </c>
      <c r="Z4309" s="4"/>
    </row>
    <row r="4310" spans="1:26" ht="30" x14ac:dyDescent="0.25">
      <c r="A4310" s="34">
        <v>110</v>
      </c>
      <c r="B4310" s="31">
        <v>110</v>
      </c>
      <c r="C4310" s="4" t="s">
        <v>2524</v>
      </c>
      <c r="D4310" s="4" t="s">
        <v>7726</v>
      </c>
      <c r="E4310" s="4" t="s">
        <v>7583</v>
      </c>
      <c r="F4310" s="4" t="s">
        <v>6410</v>
      </c>
      <c r="G4310" s="5" t="s">
        <v>7765</v>
      </c>
      <c r="H4310" s="4" t="s">
        <v>39</v>
      </c>
      <c r="I4310" s="24">
        <v>100.5</v>
      </c>
      <c r="T4310" s="24">
        <v>100.5</v>
      </c>
      <c r="X4310" s="24">
        <f t="shared" si="158"/>
        <v>100.5</v>
      </c>
      <c r="Y4310" s="8">
        <f t="shared" si="159"/>
        <v>0</v>
      </c>
      <c r="Z4310" s="4"/>
    </row>
    <row r="4311" spans="1:26" x14ac:dyDescent="0.25">
      <c r="A4311" s="34">
        <v>107</v>
      </c>
      <c r="B4311" s="31">
        <v>107</v>
      </c>
      <c r="C4311" s="4" t="s">
        <v>7762</v>
      </c>
      <c r="D4311" s="4" t="s">
        <v>7706</v>
      </c>
      <c r="E4311" s="4" t="s">
        <v>7583</v>
      </c>
      <c r="F4311" s="4" t="s">
        <v>6410</v>
      </c>
      <c r="G4311" s="5" t="s">
        <v>45</v>
      </c>
      <c r="H4311" s="4"/>
      <c r="I4311" s="24">
        <v>62.4</v>
      </c>
      <c r="J4311" s="24">
        <v>50.4</v>
      </c>
      <c r="M4311" s="24">
        <v>5.6</v>
      </c>
      <c r="O4311" s="24">
        <v>1.2</v>
      </c>
      <c r="T4311" s="24">
        <v>5.2</v>
      </c>
      <c r="X4311" s="24">
        <f t="shared" si="158"/>
        <v>62.400000000000006</v>
      </c>
      <c r="Y4311" s="8">
        <f t="shared" si="159"/>
        <v>0</v>
      </c>
      <c r="Z4311" s="4"/>
    </row>
    <row r="4312" spans="1:26" x14ac:dyDescent="0.25">
      <c r="A4312" s="34">
        <v>14</v>
      </c>
      <c r="B4312" s="31">
        <v>14</v>
      </c>
      <c r="C4312" s="4" t="s">
        <v>7606</v>
      </c>
      <c r="D4312" s="4" t="s">
        <v>7602</v>
      </c>
      <c r="E4312" s="4" t="s">
        <v>7583</v>
      </c>
      <c r="F4312" s="4" t="s">
        <v>6410</v>
      </c>
      <c r="G4312" s="4" t="s">
        <v>5167</v>
      </c>
      <c r="H4312" s="4" t="s">
        <v>13</v>
      </c>
      <c r="I4312" s="24">
        <v>262.8</v>
      </c>
      <c r="J4312" s="24">
        <v>218.1</v>
      </c>
      <c r="K4312" s="24">
        <v>23</v>
      </c>
      <c r="L4312" s="24">
        <v>1.7</v>
      </c>
      <c r="N4312" s="24">
        <v>1.5</v>
      </c>
      <c r="O4312" s="24">
        <v>2.5</v>
      </c>
      <c r="P4312" s="24">
        <v>1.1000000000000001</v>
      </c>
      <c r="Q4312" s="24">
        <v>6.3</v>
      </c>
      <c r="R4312" s="24">
        <v>6.5</v>
      </c>
      <c r="S4312" s="24">
        <v>0.6</v>
      </c>
      <c r="U4312" s="24">
        <v>1.5</v>
      </c>
      <c r="X4312" s="24">
        <f t="shared" si="158"/>
        <v>262.8</v>
      </c>
      <c r="Y4312" s="8">
        <f t="shared" si="159"/>
        <v>0</v>
      </c>
      <c r="Z4312" s="4"/>
    </row>
    <row r="4313" spans="1:26" x14ac:dyDescent="0.25">
      <c r="A4313" s="34">
        <v>71</v>
      </c>
      <c r="B4313" s="31">
        <v>71</v>
      </c>
      <c r="C4313" s="4" t="s">
        <v>1438</v>
      </c>
      <c r="D4313" s="4" t="s">
        <v>7199</v>
      </c>
      <c r="E4313" s="4" t="s">
        <v>7583</v>
      </c>
      <c r="F4313" s="4" t="s">
        <v>6410</v>
      </c>
      <c r="G4313" s="5" t="s">
        <v>7700</v>
      </c>
      <c r="H4313" s="4" t="s">
        <v>734</v>
      </c>
      <c r="I4313" s="24">
        <v>303.5</v>
      </c>
      <c r="J4313" s="24">
        <v>256.10000000000002</v>
      </c>
      <c r="K4313" s="24">
        <v>14</v>
      </c>
      <c r="M4313" s="24">
        <v>1.9</v>
      </c>
      <c r="O4313" s="24">
        <v>3.5</v>
      </c>
      <c r="P4313" s="24">
        <v>6.3</v>
      </c>
      <c r="Q4313" s="24">
        <v>7.7</v>
      </c>
      <c r="R4313" s="24">
        <v>7.1</v>
      </c>
      <c r="S4313" s="24">
        <v>1.9</v>
      </c>
      <c r="U4313" s="24">
        <v>5</v>
      </c>
      <c r="X4313" s="24">
        <f t="shared" si="158"/>
        <v>303.5</v>
      </c>
      <c r="Y4313" s="8">
        <f t="shared" si="159"/>
        <v>0</v>
      </c>
      <c r="Z4313" s="4"/>
    </row>
    <row r="4314" spans="1:26" x14ac:dyDescent="0.25">
      <c r="A4314" s="34">
        <v>54</v>
      </c>
      <c r="B4314" s="31">
        <v>54</v>
      </c>
      <c r="C4314" s="4" t="s">
        <v>7676</v>
      </c>
      <c r="D4314" s="4" t="s">
        <v>7668</v>
      </c>
      <c r="E4314" s="4" t="s">
        <v>7583</v>
      </c>
      <c r="F4314" s="4" t="s">
        <v>6410</v>
      </c>
      <c r="G4314" s="4" t="s">
        <v>15251</v>
      </c>
      <c r="H4314" s="4"/>
      <c r="I4314" s="24">
        <v>296.8</v>
      </c>
      <c r="J4314" s="24">
        <v>182.3</v>
      </c>
      <c r="K4314" s="24">
        <v>14.5</v>
      </c>
      <c r="L4314" s="24">
        <v>3.9</v>
      </c>
      <c r="M4314" s="24">
        <v>3</v>
      </c>
      <c r="N4314" s="24">
        <v>0.7</v>
      </c>
      <c r="O4314" s="24">
        <v>4.3</v>
      </c>
      <c r="P4314" s="24">
        <v>69.7</v>
      </c>
      <c r="Q4314" s="24">
        <v>3</v>
      </c>
      <c r="R4314" s="24">
        <v>8.5</v>
      </c>
      <c r="S4314" s="24">
        <v>1.7</v>
      </c>
      <c r="T4314" s="24">
        <v>0.1</v>
      </c>
      <c r="U4314" s="24">
        <v>5.0999999999999996</v>
      </c>
      <c r="X4314" s="24">
        <f t="shared" si="158"/>
        <v>296.80000000000007</v>
      </c>
      <c r="Y4314" s="8">
        <f t="shared" si="159"/>
        <v>0</v>
      </c>
      <c r="Z4314" s="4"/>
    </row>
    <row r="4315" spans="1:26" x14ac:dyDescent="0.25">
      <c r="A4315" s="34">
        <v>66</v>
      </c>
      <c r="B4315" s="31">
        <v>66</v>
      </c>
      <c r="C4315" s="4" t="s">
        <v>7692</v>
      </c>
      <c r="D4315" s="4" t="s">
        <v>6639</v>
      </c>
      <c r="E4315" s="4" t="s">
        <v>7583</v>
      </c>
      <c r="F4315" s="4" t="s">
        <v>6410</v>
      </c>
      <c r="G4315" s="5" t="s">
        <v>782</v>
      </c>
      <c r="H4315" s="4"/>
      <c r="I4315" s="24">
        <v>417.5</v>
      </c>
      <c r="J4315" s="24">
        <v>221.3</v>
      </c>
      <c r="K4315" s="24">
        <v>31.9</v>
      </c>
      <c r="L4315" s="24">
        <v>2.7</v>
      </c>
      <c r="O4315" s="24">
        <v>6.5</v>
      </c>
      <c r="P4315" s="24">
        <v>2.4</v>
      </c>
      <c r="Q4315" s="24">
        <v>11.5</v>
      </c>
      <c r="R4315" s="24">
        <v>7.6</v>
      </c>
      <c r="S4315" s="24">
        <v>2.2000000000000002</v>
      </c>
      <c r="T4315" s="24">
        <v>131.4</v>
      </c>
      <c r="X4315" s="24">
        <f t="shared" si="158"/>
        <v>417.5</v>
      </c>
      <c r="Y4315" s="8">
        <f t="shared" si="159"/>
        <v>0</v>
      </c>
      <c r="Z4315" s="4"/>
    </row>
    <row r="4316" spans="1:26" x14ac:dyDescent="0.25">
      <c r="A4316" s="34">
        <v>105</v>
      </c>
      <c r="B4316" s="31">
        <v>105</v>
      </c>
      <c r="C4316" s="4" t="s">
        <v>7757</v>
      </c>
      <c r="D4316" s="4" t="s">
        <v>7595</v>
      </c>
      <c r="E4316" s="4" t="s">
        <v>7583</v>
      </c>
      <c r="F4316" s="4" t="s">
        <v>6410</v>
      </c>
      <c r="G4316" s="5" t="s">
        <v>7758</v>
      </c>
      <c r="H4316" s="4" t="s">
        <v>7759</v>
      </c>
      <c r="I4316" s="24">
        <v>179.6</v>
      </c>
      <c r="J4316" s="24">
        <v>18.2</v>
      </c>
      <c r="K4316" s="24">
        <v>2</v>
      </c>
      <c r="L4316" s="24">
        <v>4</v>
      </c>
      <c r="N4316" s="24">
        <v>1</v>
      </c>
      <c r="O4316" s="24">
        <v>0.5</v>
      </c>
      <c r="P4316" s="24">
        <v>153</v>
      </c>
      <c r="Q4316" s="24">
        <v>0.4</v>
      </c>
      <c r="R4316" s="24">
        <v>0.5</v>
      </c>
      <c r="X4316" s="24">
        <f t="shared" si="158"/>
        <v>179.6</v>
      </c>
      <c r="Y4316" s="8">
        <f t="shared" si="159"/>
        <v>0</v>
      </c>
      <c r="Z4316" s="4"/>
    </row>
    <row r="4317" spans="1:26" x14ac:dyDescent="0.25">
      <c r="A4317" s="34">
        <v>25</v>
      </c>
      <c r="B4317" s="31">
        <v>25</v>
      </c>
      <c r="C4317" s="4" t="s">
        <v>7618</v>
      </c>
      <c r="D4317" s="4" t="s">
        <v>7618</v>
      </c>
      <c r="E4317" s="4" t="s">
        <v>7583</v>
      </c>
      <c r="F4317" s="4" t="s">
        <v>6410</v>
      </c>
      <c r="G4317" s="4" t="s">
        <v>7623</v>
      </c>
      <c r="H4317" s="4" t="s">
        <v>5534</v>
      </c>
      <c r="I4317" s="24">
        <v>188.3</v>
      </c>
      <c r="J4317" s="24">
        <v>133</v>
      </c>
      <c r="K4317" s="24">
        <v>8.4</v>
      </c>
      <c r="N4317" s="24">
        <v>3.5</v>
      </c>
      <c r="O4317" s="24">
        <v>1</v>
      </c>
      <c r="P4317" s="24">
        <v>2.2999999999999998</v>
      </c>
      <c r="R4317" s="24">
        <v>2.7</v>
      </c>
      <c r="T4317" s="24">
        <v>37.4</v>
      </c>
      <c r="X4317" s="24">
        <f t="shared" si="158"/>
        <v>188.3</v>
      </c>
      <c r="Y4317" s="8">
        <f t="shared" si="159"/>
        <v>0</v>
      </c>
      <c r="Z4317" s="4"/>
    </row>
    <row r="4318" spans="1:26" x14ac:dyDescent="0.25">
      <c r="A4318" s="34">
        <v>100</v>
      </c>
      <c r="B4318" s="31">
        <v>100</v>
      </c>
      <c r="C4318" s="4" t="s">
        <v>7747</v>
      </c>
      <c r="D4318" s="4" t="s">
        <v>7668</v>
      </c>
      <c r="E4318" s="4" t="s">
        <v>7583</v>
      </c>
      <c r="F4318" s="4" t="s">
        <v>6410</v>
      </c>
      <c r="G4318" s="5" t="s">
        <v>7748</v>
      </c>
      <c r="H4318" s="4" t="s">
        <v>7749</v>
      </c>
      <c r="I4318" s="24">
        <v>112</v>
      </c>
      <c r="J4318" s="24">
        <v>104</v>
      </c>
      <c r="K4318" s="24">
        <v>1</v>
      </c>
      <c r="L4318" s="24">
        <v>1</v>
      </c>
      <c r="N4318" s="24">
        <v>2</v>
      </c>
      <c r="O4318" s="24">
        <v>1</v>
      </c>
      <c r="R4318" s="24">
        <v>1</v>
      </c>
      <c r="S4318" s="24">
        <v>2</v>
      </c>
      <c r="X4318" s="24">
        <f t="shared" si="158"/>
        <v>112</v>
      </c>
      <c r="Y4318" s="8">
        <f t="shared" si="159"/>
        <v>0</v>
      </c>
      <c r="Z4318" s="4"/>
    </row>
    <row r="4319" spans="1:26" x14ac:dyDescent="0.25">
      <c r="A4319" s="34">
        <v>35</v>
      </c>
      <c r="B4319" s="31">
        <v>35</v>
      </c>
      <c r="C4319" s="4" t="s">
        <v>7643</v>
      </c>
      <c r="D4319" s="4" t="s">
        <v>7637</v>
      </c>
      <c r="E4319" s="4" t="s">
        <v>7583</v>
      </c>
      <c r="F4319" s="4" t="s">
        <v>6410</v>
      </c>
      <c r="G4319" s="4" t="s">
        <v>7644</v>
      </c>
      <c r="H4319" s="4" t="s">
        <v>7645</v>
      </c>
      <c r="I4319" s="24">
        <v>176.9</v>
      </c>
      <c r="J4319" s="24">
        <v>94.8</v>
      </c>
      <c r="K4319" s="24">
        <v>15.3</v>
      </c>
      <c r="L4319" s="24">
        <v>54.8</v>
      </c>
      <c r="N4319" s="24">
        <v>0.9</v>
      </c>
      <c r="O4319" s="24">
        <v>1.7</v>
      </c>
      <c r="P4319" s="24">
        <v>1</v>
      </c>
      <c r="Q4319" s="24">
        <v>2.5</v>
      </c>
      <c r="R4319" s="24">
        <v>4.5999999999999996</v>
      </c>
      <c r="S4319" s="24">
        <v>1.3</v>
      </c>
      <c r="X4319" s="24">
        <f t="shared" si="158"/>
        <v>176.89999999999998</v>
      </c>
      <c r="Y4319" s="8">
        <f t="shared" si="159"/>
        <v>0</v>
      </c>
      <c r="Z4319" s="4"/>
    </row>
    <row r="4320" spans="1:26" x14ac:dyDescent="0.25">
      <c r="A4320" s="34">
        <v>56</v>
      </c>
      <c r="B4320" s="31">
        <v>56</v>
      </c>
      <c r="C4320" s="4" t="s">
        <v>7677</v>
      </c>
      <c r="D4320" s="4" t="s">
        <v>7677</v>
      </c>
      <c r="E4320" s="4" t="s">
        <v>7583</v>
      </c>
      <c r="F4320" s="4" t="s">
        <v>6410</v>
      </c>
      <c r="G4320" s="4" t="s">
        <v>7678</v>
      </c>
      <c r="H4320" s="4"/>
      <c r="I4320" s="24">
        <v>224</v>
      </c>
      <c r="J4320" s="24">
        <v>115.6</v>
      </c>
      <c r="K4320" s="24">
        <v>20.7</v>
      </c>
      <c r="L4320" s="24">
        <v>0.6</v>
      </c>
      <c r="N4320" s="24">
        <v>5.8</v>
      </c>
      <c r="O4320" s="24">
        <v>2.2999999999999998</v>
      </c>
      <c r="P4320" s="24">
        <v>12.1</v>
      </c>
      <c r="Q4320" s="24">
        <v>1.4</v>
      </c>
      <c r="R4320" s="24">
        <v>6.6</v>
      </c>
      <c r="S4320" s="24">
        <v>1.6</v>
      </c>
      <c r="T4320" s="24">
        <v>57.3</v>
      </c>
      <c r="X4320" s="24">
        <f t="shared" si="158"/>
        <v>224</v>
      </c>
      <c r="Y4320" s="8">
        <f t="shared" si="159"/>
        <v>0</v>
      </c>
      <c r="Z4320" s="4"/>
    </row>
    <row r="4321" spans="1:26" x14ac:dyDescent="0.25">
      <c r="A4321" s="34">
        <v>89</v>
      </c>
      <c r="B4321" s="31">
        <v>89</v>
      </c>
      <c r="C4321" s="4" t="s">
        <v>7725</v>
      </c>
      <c r="D4321" s="4" t="s">
        <v>7726</v>
      </c>
      <c r="E4321" s="4" t="s">
        <v>7583</v>
      </c>
      <c r="F4321" s="4" t="s">
        <v>6410</v>
      </c>
      <c r="G4321" s="5" t="s">
        <v>7727</v>
      </c>
      <c r="H4321" s="4" t="s">
        <v>7728</v>
      </c>
      <c r="I4321" s="24">
        <v>127.1</v>
      </c>
      <c r="J4321" s="24">
        <v>79.2</v>
      </c>
      <c r="K4321" s="24">
        <v>3.8</v>
      </c>
      <c r="L4321" s="24">
        <v>7.6</v>
      </c>
      <c r="N4321" s="24">
        <v>1.2</v>
      </c>
      <c r="O4321" s="24">
        <v>1.7</v>
      </c>
      <c r="P4321" s="24">
        <v>23.9</v>
      </c>
      <c r="Q4321" s="24">
        <v>4.9000000000000004</v>
      </c>
      <c r="R4321" s="24">
        <v>4.5999999999999996</v>
      </c>
      <c r="S4321" s="24">
        <v>0.2</v>
      </c>
      <c r="X4321" s="24">
        <f t="shared" si="158"/>
        <v>127.10000000000001</v>
      </c>
      <c r="Y4321" s="8">
        <f t="shared" si="159"/>
        <v>0</v>
      </c>
      <c r="Z4321" s="4"/>
    </row>
    <row r="4322" spans="1:26" x14ac:dyDescent="0.25">
      <c r="A4322" s="34">
        <v>7</v>
      </c>
      <c r="B4322" s="31">
        <v>7</v>
      </c>
      <c r="C4322" s="4" t="s">
        <v>7594</v>
      </c>
      <c r="D4322" s="4" t="s">
        <v>7595</v>
      </c>
      <c r="E4322" s="4" t="s">
        <v>7583</v>
      </c>
      <c r="F4322" s="4" t="s">
        <v>6410</v>
      </c>
      <c r="G4322" s="4" t="s">
        <v>7596</v>
      </c>
      <c r="H4322" s="4" t="s">
        <v>237</v>
      </c>
      <c r="I4322" s="24">
        <v>386.3</v>
      </c>
      <c r="J4322" s="24">
        <v>258</v>
      </c>
      <c r="K4322" s="24">
        <v>59.8</v>
      </c>
      <c r="L4322" s="24">
        <v>1.2</v>
      </c>
      <c r="N4322" s="24">
        <v>1.8</v>
      </c>
      <c r="O4322" s="24">
        <v>4.3</v>
      </c>
      <c r="P4322" s="24">
        <v>2.2999999999999998</v>
      </c>
      <c r="Q4322" s="24">
        <v>2.7</v>
      </c>
      <c r="R4322" s="24">
        <v>9.3000000000000007</v>
      </c>
      <c r="S4322" s="24">
        <v>3.9</v>
      </c>
      <c r="T4322" s="24">
        <v>40.5</v>
      </c>
      <c r="U4322" s="24">
        <v>2.5</v>
      </c>
      <c r="X4322" s="24">
        <f t="shared" si="158"/>
        <v>386.3</v>
      </c>
      <c r="Y4322" s="8">
        <f t="shared" si="159"/>
        <v>0</v>
      </c>
      <c r="Z4322" s="4"/>
    </row>
    <row r="4323" spans="1:26" x14ac:dyDescent="0.25">
      <c r="A4323" s="34">
        <v>75</v>
      </c>
      <c r="B4323" s="31">
        <v>75</v>
      </c>
      <c r="C4323" s="4" t="s">
        <v>7199</v>
      </c>
      <c r="D4323" s="4" t="s">
        <v>7199</v>
      </c>
      <c r="E4323" s="4" t="s">
        <v>7583</v>
      </c>
      <c r="F4323" s="4" t="s">
        <v>6410</v>
      </c>
      <c r="G4323" s="5" t="s">
        <v>5808</v>
      </c>
      <c r="H4323" s="4" t="s">
        <v>10</v>
      </c>
      <c r="I4323" s="24">
        <v>2534.3000000000002</v>
      </c>
      <c r="T4323" s="24">
        <v>2534.3000000000002</v>
      </c>
      <c r="X4323" s="24">
        <f t="shared" si="158"/>
        <v>2534.3000000000002</v>
      </c>
      <c r="Y4323" s="8">
        <f t="shared" si="159"/>
        <v>0</v>
      </c>
      <c r="Z4323" s="4"/>
    </row>
    <row r="4324" spans="1:26" x14ac:dyDescent="0.25">
      <c r="A4324" s="34">
        <v>46</v>
      </c>
      <c r="B4324" s="31">
        <v>46</v>
      </c>
      <c r="C4324" s="4" t="s">
        <v>7664</v>
      </c>
      <c r="D4324" s="4" t="s">
        <v>7649</v>
      </c>
      <c r="E4324" s="4" t="s">
        <v>7583</v>
      </c>
      <c r="F4324" s="4" t="s">
        <v>6410</v>
      </c>
      <c r="G4324" s="4" t="s">
        <v>15251</v>
      </c>
      <c r="H4324" s="4"/>
      <c r="I4324" s="24">
        <v>218.6</v>
      </c>
      <c r="J4324" s="24">
        <v>145.1</v>
      </c>
      <c r="K4324" s="24">
        <v>7</v>
      </c>
      <c r="L4324" s="24">
        <v>8.5</v>
      </c>
      <c r="M4324" s="24">
        <v>4</v>
      </c>
      <c r="N4324" s="24">
        <v>3</v>
      </c>
      <c r="O4324" s="24">
        <v>2.2999999999999998</v>
      </c>
      <c r="Q4324" s="24">
        <v>9.6999999999999993</v>
      </c>
      <c r="R4324" s="24">
        <v>3</v>
      </c>
      <c r="T4324" s="24">
        <v>35.5</v>
      </c>
      <c r="U4324" s="24">
        <v>0.5</v>
      </c>
      <c r="X4324" s="24">
        <f t="shared" si="158"/>
        <v>218.6</v>
      </c>
      <c r="Y4324" s="8">
        <f t="shared" si="159"/>
        <v>0</v>
      </c>
      <c r="Z4324" s="4"/>
    </row>
    <row r="4325" spans="1:26" x14ac:dyDescent="0.25">
      <c r="A4325" s="34">
        <v>58</v>
      </c>
      <c r="B4325" s="31">
        <v>58</v>
      </c>
      <c r="C4325" s="4" t="s">
        <v>7681</v>
      </c>
      <c r="D4325" s="4" t="s">
        <v>7677</v>
      </c>
      <c r="E4325" s="4" t="s">
        <v>7583</v>
      </c>
      <c r="F4325" s="4" t="s">
        <v>6410</v>
      </c>
      <c r="G4325" s="4" t="s">
        <v>7682</v>
      </c>
      <c r="H4325" s="4" t="s">
        <v>2334</v>
      </c>
      <c r="I4325" s="24">
        <v>241.5</v>
      </c>
      <c r="J4325" s="24">
        <v>203.3</v>
      </c>
      <c r="K4325" s="24">
        <v>23.5</v>
      </c>
      <c r="N4325" s="24">
        <v>1.2</v>
      </c>
      <c r="O4325" s="24">
        <v>1.6</v>
      </c>
      <c r="P4325" s="24">
        <v>1.4</v>
      </c>
      <c r="Q4325" s="24">
        <v>2.8</v>
      </c>
      <c r="R4325" s="24">
        <v>6.1</v>
      </c>
      <c r="S4325" s="24">
        <v>1.6</v>
      </c>
      <c r="X4325" s="24">
        <f t="shared" si="158"/>
        <v>241.5</v>
      </c>
      <c r="Y4325" s="8">
        <f t="shared" si="159"/>
        <v>0</v>
      </c>
      <c r="Z4325" s="4"/>
    </row>
    <row r="4326" spans="1:26" x14ac:dyDescent="0.25">
      <c r="A4326" s="34">
        <v>67</v>
      </c>
      <c r="B4326" s="31">
        <v>67</v>
      </c>
      <c r="C4326" s="4" t="s">
        <v>7000</v>
      </c>
      <c r="D4326" s="4" t="s">
        <v>1814</v>
      </c>
      <c r="E4326" s="4" t="s">
        <v>7583</v>
      </c>
      <c r="F4326" s="4" t="s">
        <v>6410</v>
      </c>
      <c r="G4326" s="5" t="s">
        <v>7693</v>
      </c>
      <c r="H4326" s="4" t="s">
        <v>39</v>
      </c>
      <c r="I4326" s="24">
        <v>1737.5</v>
      </c>
      <c r="J4326" s="24">
        <v>142.5</v>
      </c>
      <c r="K4326" s="24">
        <v>8.6999999999999993</v>
      </c>
      <c r="L4326" s="24">
        <v>0.5</v>
      </c>
      <c r="N4326" s="24">
        <v>8</v>
      </c>
      <c r="O4326" s="24">
        <v>1.8</v>
      </c>
      <c r="P4326" s="24">
        <v>1.5</v>
      </c>
      <c r="Q4326" s="24">
        <v>6.7</v>
      </c>
      <c r="R4326" s="24">
        <v>5.2</v>
      </c>
      <c r="S4326" s="24">
        <v>0.1</v>
      </c>
      <c r="T4326" s="24">
        <v>1562</v>
      </c>
      <c r="U4326" s="24">
        <v>0.5</v>
      </c>
      <c r="X4326" s="24">
        <f t="shared" si="158"/>
        <v>1737.5</v>
      </c>
      <c r="Y4326" s="8">
        <f t="shared" si="159"/>
        <v>0</v>
      </c>
      <c r="Z4326" s="4"/>
    </row>
    <row r="4327" spans="1:26" ht="30" x14ac:dyDescent="0.25">
      <c r="A4327" s="34">
        <v>45</v>
      </c>
      <c r="B4327" s="31">
        <v>45</v>
      </c>
      <c r="C4327" s="5" t="s">
        <v>7662</v>
      </c>
      <c r="D4327" s="4" t="s">
        <v>7649</v>
      </c>
      <c r="E4327" s="4" t="s">
        <v>7583</v>
      </c>
      <c r="F4327" s="4" t="s">
        <v>6410</v>
      </c>
      <c r="G4327" s="4" t="s">
        <v>5151</v>
      </c>
      <c r="H4327" s="4" t="s">
        <v>7663</v>
      </c>
      <c r="I4327" s="24">
        <v>93.7</v>
      </c>
      <c r="J4327" s="24">
        <v>58.8</v>
      </c>
      <c r="K4327" s="24">
        <v>2.2000000000000002</v>
      </c>
      <c r="L4327" s="24">
        <v>10.199999999999999</v>
      </c>
      <c r="M4327" s="24">
        <v>1</v>
      </c>
      <c r="O4327" s="24">
        <v>0.7</v>
      </c>
      <c r="P4327" s="24">
        <v>0.4</v>
      </c>
      <c r="Q4327" s="24">
        <v>18.3</v>
      </c>
      <c r="R4327" s="24">
        <v>1.8</v>
      </c>
      <c r="S4327" s="24">
        <v>0.3</v>
      </c>
      <c r="X4327" s="24">
        <f t="shared" si="158"/>
        <v>93.7</v>
      </c>
      <c r="Y4327" s="8">
        <f t="shared" si="159"/>
        <v>0</v>
      </c>
      <c r="Z4327" s="4"/>
    </row>
    <row r="4328" spans="1:26" x14ac:dyDescent="0.25">
      <c r="A4328" s="34">
        <v>74</v>
      </c>
      <c r="B4328" s="31">
        <v>74</v>
      </c>
      <c r="C4328" s="4" t="s">
        <v>7704</v>
      </c>
      <c r="D4328" s="4" t="s">
        <v>7199</v>
      </c>
      <c r="E4328" s="4" t="s">
        <v>7583</v>
      </c>
      <c r="F4328" s="4" t="s">
        <v>6410</v>
      </c>
      <c r="G4328" s="5" t="s">
        <v>5205</v>
      </c>
      <c r="H4328" s="4" t="s">
        <v>39</v>
      </c>
      <c r="I4328" s="24">
        <v>1400</v>
      </c>
      <c r="J4328" s="24">
        <v>69</v>
      </c>
      <c r="K4328" s="24">
        <v>36</v>
      </c>
      <c r="L4328" s="24">
        <v>46</v>
      </c>
      <c r="N4328" s="24">
        <v>1</v>
      </c>
      <c r="O4328" s="24">
        <v>2</v>
      </c>
      <c r="Q4328" s="24">
        <v>50</v>
      </c>
      <c r="R4328" s="24">
        <v>1.5</v>
      </c>
      <c r="S4328" s="24">
        <v>1</v>
      </c>
      <c r="T4328" s="24">
        <v>1193.5</v>
      </c>
      <c r="X4328" s="24">
        <f t="shared" si="158"/>
        <v>1400</v>
      </c>
      <c r="Y4328" s="8">
        <f t="shared" si="159"/>
        <v>0</v>
      </c>
      <c r="Z4328" s="4"/>
    </row>
    <row r="4329" spans="1:26" x14ac:dyDescent="0.25">
      <c r="A4329" s="34">
        <v>22</v>
      </c>
      <c r="B4329" s="31">
        <v>22</v>
      </c>
      <c r="C4329" s="4" t="s">
        <v>2832</v>
      </c>
      <c r="D4329" s="4" t="s">
        <v>7618</v>
      </c>
      <c r="E4329" s="4" t="s">
        <v>7583</v>
      </c>
      <c r="F4329" s="4" t="s">
        <v>6410</v>
      </c>
      <c r="G4329" s="4" t="s">
        <v>7619</v>
      </c>
      <c r="H4329" s="4" t="s">
        <v>335</v>
      </c>
      <c r="I4329" s="24">
        <v>562.70000000000005</v>
      </c>
      <c r="J4329" s="24">
        <v>199.8</v>
      </c>
      <c r="K4329" s="24">
        <v>8.4</v>
      </c>
      <c r="L4329" s="24">
        <v>1.8</v>
      </c>
      <c r="N4329" s="24">
        <v>2.7</v>
      </c>
      <c r="O4329" s="24">
        <v>2.2999999999999998</v>
      </c>
      <c r="P4329" s="24">
        <v>2.1</v>
      </c>
      <c r="R4329" s="24">
        <v>6.5</v>
      </c>
      <c r="S4329" s="24">
        <v>1.5</v>
      </c>
      <c r="T4329" s="24">
        <v>336</v>
      </c>
      <c r="U4329" s="24">
        <v>1.6</v>
      </c>
      <c r="X4329" s="24">
        <f t="shared" si="158"/>
        <v>562.70000000000005</v>
      </c>
      <c r="Y4329" s="8">
        <f t="shared" si="159"/>
        <v>0</v>
      </c>
      <c r="Z4329" s="4"/>
    </row>
    <row r="4330" spans="1:26" x14ac:dyDescent="0.25">
      <c r="A4330" s="34">
        <v>23</v>
      </c>
      <c r="B4330" s="31">
        <v>23</v>
      </c>
      <c r="C4330" s="4" t="s">
        <v>7620</v>
      </c>
      <c r="D4330" s="4" t="s">
        <v>7618</v>
      </c>
      <c r="E4330" s="4" t="s">
        <v>7583</v>
      </c>
      <c r="F4330" s="4" t="s">
        <v>6410</v>
      </c>
      <c r="G4330" s="4" t="s">
        <v>7619</v>
      </c>
      <c r="H4330" s="4" t="s">
        <v>391</v>
      </c>
      <c r="I4330" s="24">
        <v>135.1</v>
      </c>
      <c r="J4330" s="24">
        <v>112.2</v>
      </c>
      <c r="K4330" s="24">
        <v>6.5</v>
      </c>
      <c r="M4330" s="24">
        <v>1.5</v>
      </c>
      <c r="O4330" s="24">
        <v>1.9</v>
      </c>
      <c r="P4330" s="24">
        <v>6.3</v>
      </c>
      <c r="R4330" s="24">
        <v>3.5</v>
      </c>
      <c r="S4330" s="24">
        <v>1.8</v>
      </c>
      <c r="U4330" s="24">
        <v>1.4</v>
      </c>
      <c r="X4330" s="24">
        <f t="shared" si="158"/>
        <v>135.10000000000002</v>
      </c>
      <c r="Y4330" s="8">
        <f t="shared" si="159"/>
        <v>0</v>
      </c>
      <c r="Z4330" s="11"/>
    </row>
    <row r="4331" spans="1:26" x14ac:dyDescent="0.25">
      <c r="A4331" s="34">
        <v>47</v>
      </c>
      <c r="B4331" s="31">
        <v>47</v>
      </c>
      <c r="C4331" s="4" t="s">
        <v>7665</v>
      </c>
      <c r="D4331" s="4" t="s">
        <v>7649</v>
      </c>
      <c r="E4331" s="4" t="s">
        <v>7583</v>
      </c>
      <c r="F4331" s="4" t="s">
        <v>6410</v>
      </c>
      <c r="G4331" s="4" t="s">
        <v>459</v>
      </c>
      <c r="H4331" s="4"/>
      <c r="X4331" s="24">
        <f t="shared" si="158"/>
        <v>0</v>
      </c>
      <c r="Y4331" s="8">
        <f t="shared" si="159"/>
        <v>0</v>
      </c>
      <c r="Z4331" s="4"/>
    </row>
    <row r="4332" spans="1:26" x14ac:dyDescent="0.25">
      <c r="A4332" s="34">
        <v>59</v>
      </c>
      <c r="B4332" s="31">
        <v>59</v>
      </c>
      <c r="C4332" s="4" t="s">
        <v>7683</v>
      </c>
      <c r="D4332" s="4" t="s">
        <v>7677</v>
      </c>
      <c r="E4332" s="4" t="s">
        <v>7583</v>
      </c>
      <c r="F4332" s="4" t="s">
        <v>6410</v>
      </c>
      <c r="G4332" s="4" t="s">
        <v>5032</v>
      </c>
      <c r="H4332" s="5" t="s">
        <v>7684</v>
      </c>
      <c r="I4332" s="24">
        <v>878.4</v>
      </c>
      <c r="J4332" s="24">
        <v>575.29999999999995</v>
      </c>
      <c r="K4332" s="24">
        <v>48.8</v>
      </c>
      <c r="L4332" s="24">
        <v>8.9</v>
      </c>
      <c r="N4332" s="24">
        <v>3</v>
      </c>
      <c r="O4332" s="24">
        <v>7.1</v>
      </c>
      <c r="P4332" s="24">
        <v>8.6</v>
      </c>
      <c r="Q4332" s="24">
        <v>5.4</v>
      </c>
      <c r="R4332" s="24">
        <v>17</v>
      </c>
      <c r="S4332" s="24">
        <v>10</v>
      </c>
      <c r="T4332" s="24">
        <v>180</v>
      </c>
      <c r="U4332" s="24">
        <v>14.3</v>
      </c>
      <c r="X4332" s="24">
        <f t="shared" si="158"/>
        <v>878.39999999999986</v>
      </c>
      <c r="Y4332" s="8">
        <f t="shared" si="159"/>
        <v>0</v>
      </c>
      <c r="Z4332" s="4"/>
    </row>
    <row r="4333" spans="1:26" x14ac:dyDescent="0.25">
      <c r="A4333" s="34">
        <v>21</v>
      </c>
      <c r="B4333" s="31">
        <v>21</v>
      </c>
      <c r="C4333" s="4" t="s">
        <v>7602</v>
      </c>
      <c r="D4333" s="4" t="s">
        <v>7602</v>
      </c>
      <c r="E4333" s="4" t="s">
        <v>7583</v>
      </c>
      <c r="F4333" s="4" t="s">
        <v>6410</v>
      </c>
      <c r="G4333" s="4" t="s">
        <v>7617</v>
      </c>
      <c r="H4333" s="4" t="s">
        <v>1362</v>
      </c>
      <c r="X4333" s="24">
        <f t="shared" si="158"/>
        <v>0</v>
      </c>
      <c r="Y4333" s="8">
        <f t="shared" si="159"/>
        <v>0</v>
      </c>
      <c r="Z4333" s="4"/>
    </row>
    <row r="4334" spans="1:26" ht="30" x14ac:dyDescent="0.25">
      <c r="A4334" s="34">
        <v>5</v>
      </c>
      <c r="B4334" s="31">
        <v>5</v>
      </c>
      <c r="C4334" s="4" t="s">
        <v>7589</v>
      </c>
      <c r="D4334" s="4" t="s">
        <v>6639</v>
      </c>
      <c r="E4334" s="4" t="s">
        <v>7583</v>
      </c>
      <c r="F4334" s="4" t="s">
        <v>6410</v>
      </c>
      <c r="G4334" s="5" t="s">
        <v>7590</v>
      </c>
      <c r="H4334" s="5" t="s">
        <v>7591</v>
      </c>
      <c r="I4334" s="24">
        <v>125.5</v>
      </c>
      <c r="J4334" s="24">
        <v>116.4</v>
      </c>
      <c r="L4334" s="24">
        <v>0.4</v>
      </c>
      <c r="N4334" s="24">
        <v>1.5</v>
      </c>
      <c r="O4334" s="24">
        <v>2.1</v>
      </c>
      <c r="P4334" s="24">
        <v>1.1000000000000001</v>
      </c>
      <c r="R4334" s="24">
        <v>3.3</v>
      </c>
      <c r="S4334" s="24">
        <v>0.2</v>
      </c>
      <c r="U4334" s="24">
        <v>0.5</v>
      </c>
      <c r="X4334" s="24">
        <f t="shared" si="158"/>
        <v>125.5</v>
      </c>
      <c r="Y4334" s="8">
        <f t="shared" si="159"/>
        <v>0</v>
      </c>
      <c r="Z4334" s="4"/>
    </row>
    <row r="4335" spans="1:26" x14ac:dyDescent="0.25">
      <c r="A4335" s="34">
        <v>4</v>
      </c>
      <c r="B4335" s="31">
        <v>4</v>
      </c>
      <c r="C4335" s="4" t="s">
        <v>7587</v>
      </c>
      <c r="D4335" s="4" t="s">
        <v>6639</v>
      </c>
      <c r="E4335" s="4" t="s">
        <v>7583</v>
      </c>
      <c r="F4335" s="4" t="s">
        <v>6410</v>
      </c>
      <c r="G4335" s="4" t="s">
        <v>3807</v>
      </c>
      <c r="H4335" s="4" t="s">
        <v>7588</v>
      </c>
      <c r="I4335" s="24">
        <v>339</v>
      </c>
      <c r="J4335" s="24">
        <v>208.8</v>
      </c>
      <c r="K4335" s="24">
        <v>19</v>
      </c>
      <c r="N4335" s="24">
        <v>4.0999999999999996</v>
      </c>
      <c r="O4335" s="24">
        <v>2.4</v>
      </c>
      <c r="Q4335" s="24">
        <v>11.8</v>
      </c>
      <c r="R4335" s="24">
        <v>6.4</v>
      </c>
      <c r="T4335" s="24">
        <v>79.599999999999994</v>
      </c>
      <c r="U4335" s="24">
        <v>6.9</v>
      </c>
      <c r="X4335" s="24">
        <f t="shared" si="158"/>
        <v>339</v>
      </c>
      <c r="Y4335" s="8">
        <f t="shared" si="159"/>
        <v>0</v>
      </c>
      <c r="Z4335" s="4"/>
    </row>
    <row r="4336" spans="1:26" x14ac:dyDescent="0.25">
      <c r="A4336" s="34">
        <v>84</v>
      </c>
      <c r="B4336" s="31">
        <v>84</v>
      </c>
      <c r="C4336" s="4" t="s">
        <v>7706</v>
      </c>
      <c r="D4336" s="5" t="s">
        <v>7706</v>
      </c>
      <c r="E4336" s="4" t="s">
        <v>7583</v>
      </c>
      <c r="F4336" s="4" t="s">
        <v>6410</v>
      </c>
      <c r="G4336" s="5" t="s">
        <v>3807</v>
      </c>
      <c r="H4336" s="4" t="s">
        <v>216</v>
      </c>
      <c r="I4336" s="24">
        <v>315.8</v>
      </c>
      <c r="J4336" s="24">
        <v>235.6</v>
      </c>
      <c r="K4336" s="24">
        <v>1.4</v>
      </c>
      <c r="L4336" s="24">
        <v>5.3</v>
      </c>
      <c r="M4336" s="24">
        <v>10</v>
      </c>
      <c r="O4336" s="24">
        <v>2.9</v>
      </c>
      <c r="P4336" s="24">
        <v>34.9</v>
      </c>
      <c r="Q4336" s="24">
        <v>3.1</v>
      </c>
      <c r="R4336" s="24">
        <v>9.6999999999999993</v>
      </c>
      <c r="S4336" s="24">
        <v>0.9</v>
      </c>
      <c r="T4336" s="24">
        <v>10.7</v>
      </c>
      <c r="U4336" s="24">
        <v>1.3</v>
      </c>
      <c r="X4336" s="24">
        <f t="shared" si="158"/>
        <v>315.8</v>
      </c>
      <c r="Y4336" s="8">
        <f t="shared" si="159"/>
        <v>0</v>
      </c>
      <c r="Z4336" s="4"/>
    </row>
    <row r="4337" spans="1:26" x14ac:dyDescent="0.25">
      <c r="A4337" s="34">
        <v>85</v>
      </c>
      <c r="B4337" s="31">
        <v>85</v>
      </c>
      <c r="C4337" s="4" t="s">
        <v>7719</v>
      </c>
      <c r="D4337" s="5" t="s">
        <v>7720</v>
      </c>
      <c r="E4337" s="4" t="s">
        <v>7583</v>
      </c>
      <c r="F4337" s="4" t="s">
        <v>6410</v>
      </c>
      <c r="G4337" s="5" t="s">
        <v>3807</v>
      </c>
      <c r="H4337" s="4" t="s">
        <v>19</v>
      </c>
      <c r="I4337" s="24">
        <v>310.39999999999998</v>
      </c>
      <c r="J4337" s="24">
        <v>293.2</v>
      </c>
      <c r="K4337" s="24">
        <v>2.5</v>
      </c>
      <c r="O4337" s="24">
        <v>2.7</v>
      </c>
      <c r="P4337" s="24">
        <v>0.8</v>
      </c>
      <c r="Q4337" s="24">
        <v>0.1</v>
      </c>
      <c r="R4337" s="24">
        <v>7.9</v>
      </c>
      <c r="S4337" s="24">
        <v>3.2</v>
      </c>
      <c r="X4337" s="24">
        <f t="shared" si="158"/>
        <v>310.39999999999998</v>
      </c>
      <c r="Y4337" s="8">
        <f t="shared" si="159"/>
        <v>0</v>
      </c>
      <c r="Z4337" s="4"/>
    </row>
    <row r="4338" spans="1:26" x14ac:dyDescent="0.25">
      <c r="A4338" s="34">
        <v>86</v>
      </c>
      <c r="B4338" s="31">
        <v>86</v>
      </c>
      <c r="C4338" s="4" t="s">
        <v>7721</v>
      </c>
      <c r="D4338" s="5" t="s">
        <v>7720</v>
      </c>
      <c r="E4338" s="4" t="s">
        <v>7583</v>
      </c>
      <c r="F4338" s="4" t="s">
        <v>6410</v>
      </c>
      <c r="G4338" s="5" t="s">
        <v>3807</v>
      </c>
      <c r="H4338" s="4" t="s">
        <v>19</v>
      </c>
      <c r="X4338" s="24">
        <f t="shared" si="158"/>
        <v>0</v>
      </c>
      <c r="Y4338" s="8">
        <f t="shared" si="159"/>
        <v>0</v>
      </c>
      <c r="Z4338" s="4"/>
    </row>
    <row r="4339" spans="1:26" x14ac:dyDescent="0.25">
      <c r="A4339" s="34">
        <v>87</v>
      </c>
      <c r="B4339" s="31">
        <v>87</v>
      </c>
      <c r="C4339" s="4" t="s">
        <v>7722</v>
      </c>
      <c r="D4339" s="5" t="s">
        <v>7720</v>
      </c>
      <c r="E4339" s="4" t="s">
        <v>7583</v>
      </c>
      <c r="F4339" s="4" t="s">
        <v>6410</v>
      </c>
      <c r="G4339" s="5" t="s">
        <v>3807</v>
      </c>
      <c r="H4339" s="4" t="s">
        <v>19</v>
      </c>
      <c r="I4339" s="24">
        <v>1479</v>
      </c>
      <c r="T4339" s="24">
        <v>1479</v>
      </c>
      <c r="X4339" s="24">
        <f t="shared" si="158"/>
        <v>1479</v>
      </c>
      <c r="Y4339" s="8">
        <f t="shared" si="159"/>
        <v>0</v>
      </c>
      <c r="Z4339" s="4"/>
    </row>
    <row r="4340" spans="1:26" x14ac:dyDescent="0.25">
      <c r="A4340" s="34">
        <v>93</v>
      </c>
      <c r="B4340" s="31">
        <v>93</v>
      </c>
      <c r="C4340" s="4" t="s">
        <v>7720</v>
      </c>
      <c r="D4340" s="4" t="s">
        <v>7720</v>
      </c>
      <c r="E4340" s="4" t="s">
        <v>7583</v>
      </c>
      <c r="F4340" s="4" t="s">
        <v>6410</v>
      </c>
      <c r="G4340" s="5" t="s">
        <v>3807</v>
      </c>
      <c r="H4340" s="4" t="s">
        <v>19</v>
      </c>
      <c r="I4340" s="24">
        <v>1001.5</v>
      </c>
      <c r="J4340" s="24">
        <v>420</v>
      </c>
      <c r="K4340" s="24">
        <v>24.8</v>
      </c>
      <c r="M4340" s="24">
        <v>11.2</v>
      </c>
      <c r="O4340" s="24">
        <v>6</v>
      </c>
      <c r="P4340" s="24">
        <v>110</v>
      </c>
      <c r="Q4340" s="24">
        <v>19</v>
      </c>
      <c r="R4340" s="24">
        <v>3.5</v>
      </c>
      <c r="T4340" s="24">
        <v>397</v>
      </c>
      <c r="U4340" s="24">
        <v>10</v>
      </c>
      <c r="X4340" s="24">
        <f t="shared" si="158"/>
        <v>1001.5</v>
      </c>
      <c r="Y4340" s="8">
        <f t="shared" si="159"/>
        <v>0</v>
      </c>
      <c r="Z4340" s="4"/>
    </row>
    <row r="4341" spans="1:26" x14ac:dyDescent="0.25">
      <c r="A4341" s="34">
        <v>96</v>
      </c>
      <c r="B4341" s="31">
        <v>96</v>
      </c>
      <c r="C4341" s="4" t="s">
        <v>7740</v>
      </c>
      <c r="D4341" s="4" t="s">
        <v>7736</v>
      </c>
      <c r="E4341" s="4" t="s">
        <v>7583</v>
      </c>
      <c r="F4341" s="4" t="s">
        <v>6410</v>
      </c>
      <c r="G4341" s="5" t="s">
        <v>3807</v>
      </c>
      <c r="H4341" s="4" t="s">
        <v>5534</v>
      </c>
      <c r="I4341" s="24">
        <v>256.3</v>
      </c>
      <c r="J4341" s="24">
        <v>213.3</v>
      </c>
      <c r="K4341" s="24">
        <v>9.8000000000000007</v>
      </c>
      <c r="L4341" s="24">
        <v>1.2</v>
      </c>
      <c r="M4341" s="24">
        <v>2.9</v>
      </c>
      <c r="O4341" s="24">
        <v>5.4</v>
      </c>
      <c r="P4341" s="24">
        <v>3.6</v>
      </c>
      <c r="Q4341" s="24">
        <v>6.2</v>
      </c>
      <c r="R4341" s="24">
        <v>8.1</v>
      </c>
      <c r="S4341" s="24">
        <v>0.3</v>
      </c>
      <c r="U4341" s="24">
        <v>5.5</v>
      </c>
      <c r="X4341" s="24">
        <f t="shared" si="158"/>
        <v>256.3</v>
      </c>
      <c r="Y4341" s="8">
        <f t="shared" si="159"/>
        <v>0</v>
      </c>
      <c r="Z4341" s="4"/>
    </row>
    <row r="4342" spans="1:26" x14ac:dyDescent="0.25">
      <c r="A4342" s="34">
        <v>76</v>
      </c>
      <c r="B4342" s="31">
        <v>76</v>
      </c>
      <c r="C4342" s="4" t="s">
        <v>7705</v>
      </c>
      <c r="D4342" s="5" t="s">
        <v>7706</v>
      </c>
      <c r="E4342" s="4" t="s">
        <v>7583</v>
      </c>
      <c r="F4342" s="4" t="s">
        <v>6410</v>
      </c>
      <c r="G4342" s="5" t="s">
        <v>7707</v>
      </c>
      <c r="H4342" s="4" t="s">
        <v>154</v>
      </c>
      <c r="I4342" s="24">
        <v>296.10000000000002</v>
      </c>
      <c r="J4342" s="24">
        <v>275.60000000000002</v>
      </c>
      <c r="K4342" s="24">
        <v>2.7</v>
      </c>
      <c r="L4342" s="24">
        <v>3.6</v>
      </c>
      <c r="M4342" s="24">
        <v>0.6</v>
      </c>
      <c r="N4342" s="24">
        <v>1.4</v>
      </c>
      <c r="O4342" s="24">
        <v>3.8</v>
      </c>
      <c r="P4342" s="24">
        <v>0.4</v>
      </c>
      <c r="Q4342" s="24">
        <v>2</v>
      </c>
      <c r="R4342" s="24">
        <v>5.0999999999999996</v>
      </c>
      <c r="S4342" s="24">
        <v>0.9</v>
      </c>
      <c r="X4342" s="24">
        <f t="shared" ref="X4342:X4405" si="160">SUM(J4342:W4342)</f>
        <v>296.10000000000002</v>
      </c>
      <c r="Y4342" s="8">
        <f t="shared" ref="Y4342:Y4405" si="161">I4342-X4342</f>
        <v>0</v>
      </c>
      <c r="Z4342" s="4"/>
    </row>
    <row r="4343" spans="1:26" ht="30" x14ac:dyDescent="0.25">
      <c r="A4343" s="34">
        <v>50</v>
      </c>
      <c r="B4343" s="31">
        <v>50</v>
      </c>
      <c r="C4343" s="4" t="s">
        <v>7853</v>
      </c>
      <c r="D4343" s="4" t="s">
        <v>7809</v>
      </c>
      <c r="E4343" s="4" t="s">
        <v>7768</v>
      </c>
      <c r="F4343" s="4" t="s">
        <v>6410</v>
      </c>
      <c r="G4343" s="5" t="s">
        <v>7854</v>
      </c>
      <c r="H4343" s="4" t="s">
        <v>1096</v>
      </c>
      <c r="I4343" s="24">
        <v>201</v>
      </c>
      <c r="T4343" s="24">
        <v>201</v>
      </c>
      <c r="X4343" s="24">
        <f t="shared" si="160"/>
        <v>201</v>
      </c>
      <c r="Y4343" s="8">
        <f t="shared" si="161"/>
        <v>0</v>
      </c>
      <c r="Z4343" s="4"/>
    </row>
    <row r="4344" spans="1:26" x14ac:dyDescent="0.25">
      <c r="A4344" s="34">
        <v>21</v>
      </c>
      <c r="B4344" s="31">
        <v>21</v>
      </c>
      <c r="C4344" s="4" t="s">
        <v>7808</v>
      </c>
      <c r="D4344" s="4" t="s">
        <v>7804</v>
      </c>
      <c r="E4344" s="4" t="s">
        <v>7768</v>
      </c>
      <c r="F4344" s="4" t="s">
        <v>6410</v>
      </c>
      <c r="G4344" s="4" t="s">
        <v>3450</v>
      </c>
      <c r="H4344" s="4" t="s">
        <v>19</v>
      </c>
      <c r="I4344" s="24">
        <v>321.60000000000002</v>
      </c>
      <c r="J4344" s="24">
        <v>121.9</v>
      </c>
      <c r="K4344" s="24">
        <v>60.5</v>
      </c>
      <c r="L4344" s="24">
        <v>19.3</v>
      </c>
      <c r="O4344" s="24">
        <v>3.4</v>
      </c>
      <c r="P4344" s="24">
        <v>0.8</v>
      </c>
      <c r="Q4344" s="24">
        <v>65.400000000000006</v>
      </c>
      <c r="R4344" s="24">
        <v>2.1</v>
      </c>
      <c r="S4344" s="24">
        <v>0.9</v>
      </c>
      <c r="T4344" s="24">
        <v>47.3</v>
      </c>
      <c r="X4344" s="24">
        <f t="shared" si="160"/>
        <v>321.60000000000008</v>
      </c>
      <c r="Y4344" s="8">
        <f t="shared" si="161"/>
        <v>0</v>
      </c>
      <c r="Z4344" s="4"/>
    </row>
    <row r="4345" spans="1:26" x14ac:dyDescent="0.25">
      <c r="A4345" s="34">
        <v>26</v>
      </c>
      <c r="B4345" s="31">
        <v>26</v>
      </c>
      <c r="C4345" s="4" t="s">
        <v>7056</v>
      </c>
      <c r="D4345" s="4" t="s">
        <v>7809</v>
      </c>
      <c r="E4345" s="4" t="s">
        <v>7768</v>
      </c>
      <c r="F4345" s="4" t="s">
        <v>6410</v>
      </c>
      <c r="G4345" s="4" t="s">
        <v>7816</v>
      </c>
      <c r="H4345" s="4" t="s">
        <v>1564</v>
      </c>
      <c r="I4345" s="24">
        <v>942</v>
      </c>
      <c r="J4345" s="24">
        <v>512.29999999999995</v>
      </c>
      <c r="K4345" s="24">
        <v>58.2</v>
      </c>
      <c r="L4345" s="24">
        <v>10.5</v>
      </c>
      <c r="M4345" s="24">
        <v>3.8</v>
      </c>
      <c r="O4345" s="24">
        <v>10.5</v>
      </c>
      <c r="P4345" s="24">
        <v>104.1</v>
      </c>
      <c r="T4345" s="24">
        <v>237.1</v>
      </c>
      <c r="U4345" s="24">
        <v>5.5</v>
      </c>
      <c r="X4345" s="24">
        <f t="shared" si="160"/>
        <v>942</v>
      </c>
      <c r="Y4345" s="8">
        <f t="shared" si="161"/>
        <v>0</v>
      </c>
      <c r="Z4345" s="4"/>
    </row>
    <row r="4346" spans="1:26" x14ac:dyDescent="0.25">
      <c r="A4346" s="34">
        <v>29</v>
      </c>
      <c r="B4346" s="31">
        <v>29</v>
      </c>
      <c r="C4346" s="4" t="s">
        <v>7820</v>
      </c>
      <c r="D4346" s="4" t="s">
        <v>7818</v>
      </c>
      <c r="E4346" s="4" t="s">
        <v>7768</v>
      </c>
      <c r="F4346" s="4" t="s">
        <v>6410</v>
      </c>
      <c r="G4346" s="4" t="s">
        <v>7821</v>
      </c>
      <c r="H4346" s="4" t="s">
        <v>245</v>
      </c>
      <c r="I4346" s="24">
        <v>128.19999999999999</v>
      </c>
      <c r="J4346" s="24">
        <v>121.2</v>
      </c>
      <c r="K4346" s="24">
        <v>3.4</v>
      </c>
      <c r="M4346" s="24">
        <v>0.4</v>
      </c>
      <c r="O4346" s="24">
        <v>1.6</v>
      </c>
      <c r="R4346" s="24">
        <v>1.3</v>
      </c>
      <c r="U4346" s="24">
        <v>0.3</v>
      </c>
      <c r="X4346" s="24">
        <f t="shared" si="160"/>
        <v>128.20000000000002</v>
      </c>
      <c r="Y4346" s="8">
        <f t="shared" si="161"/>
        <v>0</v>
      </c>
      <c r="Z4346" s="4"/>
    </row>
    <row r="4347" spans="1:26" x14ac:dyDescent="0.25">
      <c r="A4347" s="34">
        <v>23</v>
      </c>
      <c r="B4347" s="31">
        <v>23</v>
      </c>
      <c r="C4347" s="4" t="s">
        <v>7811</v>
      </c>
      <c r="D4347" s="4" t="s">
        <v>7809</v>
      </c>
      <c r="E4347" s="4" t="s">
        <v>7768</v>
      </c>
      <c r="F4347" s="4" t="s">
        <v>6410</v>
      </c>
      <c r="G4347" s="4" t="s">
        <v>7812</v>
      </c>
      <c r="H4347" s="4" t="s">
        <v>3269</v>
      </c>
      <c r="I4347" s="24">
        <v>356.4</v>
      </c>
      <c r="J4347" s="24">
        <v>257.2</v>
      </c>
      <c r="K4347" s="24">
        <v>51</v>
      </c>
      <c r="L4347" s="24">
        <v>26.3</v>
      </c>
      <c r="M4347" s="24">
        <v>1.6</v>
      </c>
      <c r="O4347" s="24">
        <v>2.6</v>
      </c>
      <c r="P4347" s="24">
        <v>2.5</v>
      </c>
      <c r="R4347" s="24">
        <v>15.2</v>
      </c>
      <c r="X4347" s="24">
        <f t="shared" si="160"/>
        <v>356.40000000000003</v>
      </c>
      <c r="Y4347" s="8">
        <f t="shared" si="161"/>
        <v>0</v>
      </c>
      <c r="Z4347" s="11"/>
    </row>
    <row r="4348" spans="1:26" x14ac:dyDescent="0.25">
      <c r="A4348" s="34">
        <v>24</v>
      </c>
      <c r="B4348" s="31">
        <v>24</v>
      </c>
      <c r="C4348" s="4" t="s">
        <v>7813</v>
      </c>
      <c r="D4348" s="4" t="s">
        <v>7809</v>
      </c>
      <c r="E4348" s="4" t="s">
        <v>7768</v>
      </c>
      <c r="F4348" s="4" t="s">
        <v>6410</v>
      </c>
      <c r="G4348" s="4" t="s">
        <v>3170</v>
      </c>
      <c r="H4348" s="4" t="s">
        <v>279</v>
      </c>
      <c r="I4348" s="24">
        <v>313</v>
      </c>
      <c r="J4348" s="24">
        <v>262.7</v>
      </c>
      <c r="K4348" s="24">
        <v>21.5</v>
      </c>
      <c r="L4348" s="24">
        <v>15.7</v>
      </c>
      <c r="M4348" s="24">
        <v>1.6</v>
      </c>
      <c r="O4348" s="24">
        <v>4.5999999999999996</v>
      </c>
      <c r="R4348" s="24">
        <v>6.9</v>
      </c>
      <c r="X4348" s="24">
        <f t="shared" si="160"/>
        <v>313</v>
      </c>
      <c r="Y4348" s="8">
        <f t="shared" si="161"/>
        <v>0</v>
      </c>
      <c r="Z4348" s="4"/>
    </row>
    <row r="4349" spans="1:26" ht="30" x14ac:dyDescent="0.25">
      <c r="A4349" s="34">
        <v>41</v>
      </c>
      <c r="B4349" s="31">
        <v>41</v>
      </c>
      <c r="C4349" s="4" t="s">
        <v>1141</v>
      </c>
      <c r="D4349" s="4" t="s">
        <v>500</v>
      </c>
      <c r="E4349" s="4" t="s">
        <v>7768</v>
      </c>
      <c r="F4349" s="4" t="s">
        <v>6410</v>
      </c>
      <c r="G4349" s="5" t="s">
        <v>7837</v>
      </c>
      <c r="H4349" s="4" t="s">
        <v>3762</v>
      </c>
      <c r="I4349" s="24">
        <v>193.7</v>
      </c>
      <c r="J4349" s="24">
        <v>144.1</v>
      </c>
      <c r="K4349" s="24">
        <v>26.3</v>
      </c>
      <c r="L4349" s="24">
        <v>7.7</v>
      </c>
      <c r="N4349" s="24">
        <v>1</v>
      </c>
      <c r="O4349" s="24">
        <v>1.1000000000000001</v>
      </c>
      <c r="Q4349" s="24">
        <v>8.6999999999999993</v>
      </c>
      <c r="R4349" s="24">
        <v>2.9</v>
      </c>
      <c r="S4349" s="24">
        <v>1.9</v>
      </c>
      <c r="X4349" s="24">
        <f t="shared" si="160"/>
        <v>193.7</v>
      </c>
      <c r="Y4349" s="8">
        <f t="shared" si="161"/>
        <v>0</v>
      </c>
      <c r="Z4349" s="4"/>
    </row>
    <row r="4350" spans="1:26" ht="30" x14ac:dyDescent="0.25">
      <c r="A4350" s="34">
        <v>43</v>
      </c>
      <c r="B4350" s="31">
        <v>43</v>
      </c>
      <c r="C4350" s="4" t="s">
        <v>7842</v>
      </c>
      <c r="D4350" s="4" t="s">
        <v>7839</v>
      </c>
      <c r="E4350" s="4" t="s">
        <v>7768</v>
      </c>
      <c r="F4350" s="4" t="s">
        <v>6410</v>
      </c>
      <c r="G4350" s="5" t="s">
        <v>7843</v>
      </c>
      <c r="H4350" s="4" t="s">
        <v>1449</v>
      </c>
      <c r="I4350" s="24">
        <v>157.9</v>
      </c>
      <c r="J4350" s="24">
        <v>140.1</v>
      </c>
      <c r="K4350" s="24">
        <v>12.2</v>
      </c>
      <c r="N4350" s="24">
        <v>1</v>
      </c>
      <c r="O4350" s="24">
        <v>1.7</v>
      </c>
      <c r="Q4350" s="24">
        <v>1.4</v>
      </c>
      <c r="R4350" s="24">
        <v>0.7</v>
      </c>
      <c r="S4350" s="24">
        <v>0.8</v>
      </c>
      <c r="X4350" s="24">
        <f t="shared" si="160"/>
        <v>157.89999999999998</v>
      </c>
      <c r="Y4350" s="8">
        <f t="shared" si="161"/>
        <v>0</v>
      </c>
      <c r="Z4350" s="4"/>
    </row>
    <row r="4351" spans="1:26" x14ac:dyDescent="0.25">
      <c r="A4351" s="34">
        <v>19</v>
      </c>
      <c r="B4351" s="31">
        <v>19</v>
      </c>
      <c r="C4351" s="4" t="s">
        <v>7803</v>
      </c>
      <c r="D4351" s="4" t="s">
        <v>7804</v>
      </c>
      <c r="E4351" s="4" t="s">
        <v>7768</v>
      </c>
      <c r="F4351" s="4" t="s">
        <v>6410</v>
      </c>
      <c r="G4351" s="4" t="s">
        <v>7805</v>
      </c>
      <c r="H4351" s="5" t="s">
        <v>7806</v>
      </c>
      <c r="I4351" s="24">
        <v>719.6</v>
      </c>
      <c r="J4351" s="24">
        <v>535.79999999999995</v>
      </c>
      <c r="K4351" s="24">
        <v>96.7</v>
      </c>
      <c r="L4351" s="24">
        <v>3.9</v>
      </c>
      <c r="O4351" s="24">
        <v>9.3000000000000007</v>
      </c>
      <c r="P4351" s="24">
        <v>0.5</v>
      </c>
      <c r="Q4351" s="24">
        <v>0.5</v>
      </c>
      <c r="R4351" s="24">
        <v>2.6</v>
      </c>
      <c r="T4351" s="24">
        <v>70.3</v>
      </c>
      <c r="X4351" s="24">
        <f t="shared" si="160"/>
        <v>719.59999999999991</v>
      </c>
      <c r="Y4351" s="8">
        <f t="shared" si="161"/>
        <v>0</v>
      </c>
      <c r="Z4351" s="4"/>
    </row>
    <row r="4352" spans="1:26" ht="30" x14ac:dyDescent="0.25">
      <c r="A4352" s="34">
        <v>49</v>
      </c>
      <c r="B4352" s="31">
        <v>49</v>
      </c>
      <c r="C4352" s="4" t="s">
        <v>7851</v>
      </c>
      <c r="D4352" s="4" t="s">
        <v>7794</v>
      </c>
      <c r="E4352" s="4" t="s">
        <v>7768</v>
      </c>
      <c r="F4352" s="4" t="s">
        <v>6410</v>
      </c>
      <c r="G4352" s="5" t="s">
        <v>7852</v>
      </c>
      <c r="H4352" s="4"/>
      <c r="I4352" s="24">
        <v>177.6</v>
      </c>
      <c r="J4352" s="24">
        <v>74.400000000000006</v>
      </c>
      <c r="K4352" s="24">
        <v>12.6</v>
      </c>
      <c r="L4352" s="24">
        <v>13.3</v>
      </c>
      <c r="O4352" s="24">
        <v>0.4</v>
      </c>
      <c r="P4352" s="24">
        <v>4.9000000000000004</v>
      </c>
      <c r="Q4352" s="24">
        <v>56.7</v>
      </c>
      <c r="R4352" s="24">
        <v>0.6</v>
      </c>
      <c r="T4352" s="24">
        <v>14.7</v>
      </c>
      <c r="X4352" s="24">
        <f t="shared" si="160"/>
        <v>177.6</v>
      </c>
      <c r="Y4352" s="8">
        <f t="shared" si="161"/>
        <v>0</v>
      </c>
      <c r="Z4352" s="4"/>
    </row>
    <row r="4353" spans="1:26" x14ac:dyDescent="0.25">
      <c r="A4353" s="34">
        <v>14</v>
      </c>
      <c r="B4353" s="31">
        <v>14</v>
      </c>
      <c r="C4353" s="4" t="s">
        <v>7793</v>
      </c>
      <c r="D4353" s="4" t="s">
        <v>7794</v>
      </c>
      <c r="E4353" s="4" t="s">
        <v>7768</v>
      </c>
      <c r="F4353" s="4" t="s">
        <v>6410</v>
      </c>
      <c r="G4353" s="4" t="s">
        <v>7796</v>
      </c>
      <c r="H4353" s="4" t="s">
        <v>39</v>
      </c>
      <c r="I4353" s="24">
        <v>121</v>
      </c>
      <c r="J4353" s="24">
        <v>108.9</v>
      </c>
      <c r="K4353" s="24">
        <v>4.0999999999999996</v>
      </c>
      <c r="L4353" s="24">
        <v>0.7</v>
      </c>
      <c r="M4353" s="24">
        <v>1.5</v>
      </c>
      <c r="O4353" s="24">
        <v>1.6</v>
      </c>
      <c r="Q4353" s="24">
        <v>1.7</v>
      </c>
      <c r="R4353" s="24">
        <v>2.5</v>
      </c>
      <c r="X4353" s="24">
        <f t="shared" si="160"/>
        <v>121</v>
      </c>
      <c r="Y4353" s="8">
        <f t="shared" si="161"/>
        <v>0</v>
      </c>
      <c r="Z4353" s="4"/>
    </row>
    <row r="4354" spans="1:26" x14ac:dyDescent="0.25">
      <c r="A4354" s="34">
        <v>27</v>
      </c>
      <c r="B4354" s="31">
        <v>27</v>
      </c>
      <c r="C4354" s="4" t="s">
        <v>7817</v>
      </c>
      <c r="D4354" s="4" t="s">
        <v>7818</v>
      </c>
      <c r="E4354" s="4" t="s">
        <v>7768</v>
      </c>
      <c r="F4354" s="4" t="s">
        <v>6410</v>
      </c>
      <c r="G4354" s="4" t="s">
        <v>7796</v>
      </c>
      <c r="H4354" s="4" t="s">
        <v>39</v>
      </c>
      <c r="I4354" s="24">
        <v>137</v>
      </c>
      <c r="J4354" s="24">
        <v>111.4</v>
      </c>
      <c r="K4354" s="24">
        <v>20.100000000000001</v>
      </c>
      <c r="L4354" s="24">
        <v>4.2</v>
      </c>
      <c r="O4354" s="24">
        <v>1.1000000000000001</v>
      </c>
      <c r="P4354" s="24">
        <v>0.1</v>
      </c>
      <c r="R4354" s="24">
        <v>0.1</v>
      </c>
      <c r="X4354" s="24">
        <f t="shared" si="160"/>
        <v>136.99999999999997</v>
      </c>
      <c r="Y4354" s="8">
        <f t="shared" si="161"/>
        <v>0</v>
      </c>
      <c r="Z4354" s="4"/>
    </row>
    <row r="4355" spans="1:26" x14ac:dyDescent="0.25">
      <c r="A4355" s="34">
        <v>30</v>
      </c>
      <c r="B4355" s="31">
        <v>30</v>
      </c>
      <c r="C4355" s="4" t="s">
        <v>7822</v>
      </c>
      <c r="D4355" s="4" t="s">
        <v>7818</v>
      </c>
      <c r="E4355" s="4" t="s">
        <v>7768</v>
      </c>
      <c r="F4355" s="4" t="s">
        <v>6410</v>
      </c>
      <c r="G4355" s="4" t="s">
        <v>7796</v>
      </c>
      <c r="H4355" s="4" t="s">
        <v>237</v>
      </c>
      <c r="I4355" s="24">
        <v>235.9</v>
      </c>
      <c r="J4355" s="24">
        <v>220.3</v>
      </c>
      <c r="K4355" s="24">
        <v>0.7</v>
      </c>
      <c r="L4355" s="24">
        <v>2</v>
      </c>
      <c r="N4355" s="24">
        <v>0.7</v>
      </c>
      <c r="O4355" s="24">
        <v>1.7</v>
      </c>
      <c r="Q4355" s="24">
        <v>7.3</v>
      </c>
      <c r="R4355" s="24">
        <v>3.1</v>
      </c>
      <c r="S4355" s="24">
        <v>0.1</v>
      </c>
      <c r="X4355" s="24">
        <f t="shared" si="160"/>
        <v>235.89999999999998</v>
      </c>
      <c r="Y4355" s="8">
        <f t="shared" si="161"/>
        <v>0</v>
      </c>
      <c r="Z4355" s="4"/>
    </row>
    <row r="4356" spans="1:26" x14ac:dyDescent="0.25">
      <c r="A4356" s="34">
        <v>32</v>
      </c>
      <c r="B4356" s="31">
        <v>32</v>
      </c>
      <c r="C4356" s="4" t="s">
        <v>7824</v>
      </c>
      <c r="D4356" s="4" t="s">
        <v>7818</v>
      </c>
      <c r="E4356" s="4" t="s">
        <v>7768</v>
      </c>
      <c r="F4356" s="4" t="s">
        <v>6410</v>
      </c>
      <c r="G4356" s="4" t="s">
        <v>7796</v>
      </c>
      <c r="H4356" s="4" t="s">
        <v>39</v>
      </c>
      <c r="I4356" s="24">
        <v>149.19999999999999</v>
      </c>
      <c r="J4356" s="24">
        <v>139.69999999999999</v>
      </c>
      <c r="K4356" s="24">
        <v>4.7</v>
      </c>
      <c r="M4356" s="24">
        <v>0.5</v>
      </c>
      <c r="O4356" s="24">
        <v>3.1</v>
      </c>
      <c r="P4356" s="24">
        <v>0.7</v>
      </c>
      <c r="R4356" s="24">
        <v>0.5</v>
      </c>
      <c r="X4356" s="24">
        <f t="shared" si="160"/>
        <v>149.19999999999996</v>
      </c>
      <c r="Y4356" s="8">
        <f t="shared" si="161"/>
        <v>0</v>
      </c>
      <c r="Z4356" s="4"/>
    </row>
    <row r="4357" spans="1:26" x14ac:dyDescent="0.25">
      <c r="A4357" s="34">
        <v>44</v>
      </c>
      <c r="B4357" s="31">
        <v>44</v>
      </c>
      <c r="C4357" s="4" t="s">
        <v>7844</v>
      </c>
      <c r="D4357" s="4" t="s">
        <v>7839</v>
      </c>
      <c r="E4357" s="4" t="s">
        <v>7768</v>
      </c>
      <c r="F4357" s="4" t="s">
        <v>6410</v>
      </c>
      <c r="G4357" s="4" t="s">
        <v>7796</v>
      </c>
      <c r="H4357" s="4" t="s">
        <v>19</v>
      </c>
      <c r="I4357" s="24">
        <v>205.1</v>
      </c>
      <c r="J4357" s="24">
        <v>191.6</v>
      </c>
      <c r="K4357" s="24">
        <v>7.5</v>
      </c>
      <c r="L4357" s="24">
        <v>1.5</v>
      </c>
      <c r="M4357" s="24">
        <v>0.2</v>
      </c>
      <c r="O4357" s="24">
        <v>2.1</v>
      </c>
      <c r="R4357" s="24">
        <v>2.2000000000000002</v>
      </c>
      <c r="X4357" s="24">
        <f t="shared" si="160"/>
        <v>205.09999999999997</v>
      </c>
      <c r="Y4357" s="8">
        <f t="shared" si="161"/>
        <v>0</v>
      </c>
      <c r="Z4357" s="4"/>
    </row>
    <row r="4358" spans="1:26" x14ac:dyDescent="0.25">
      <c r="A4358" s="34">
        <v>22</v>
      </c>
      <c r="B4358" s="31">
        <v>22</v>
      </c>
      <c r="C4358" s="4" t="s">
        <v>1386</v>
      </c>
      <c r="D4358" s="4" t="s">
        <v>7809</v>
      </c>
      <c r="E4358" s="4" t="s">
        <v>7768</v>
      </c>
      <c r="F4358" s="4" t="s">
        <v>6410</v>
      </c>
      <c r="G4358" s="4" t="s">
        <v>7810</v>
      </c>
      <c r="H4358" s="4"/>
      <c r="I4358" s="24">
        <v>175.4</v>
      </c>
      <c r="J4358" s="24">
        <v>150.4</v>
      </c>
      <c r="K4358" s="24">
        <v>13.2</v>
      </c>
      <c r="L4358" s="24">
        <v>6</v>
      </c>
      <c r="M4358" s="24">
        <v>0.4</v>
      </c>
      <c r="O4358" s="24">
        <v>1.4</v>
      </c>
      <c r="Q4358" s="24">
        <v>0.5</v>
      </c>
      <c r="R4358" s="24">
        <v>2.9</v>
      </c>
      <c r="U4358" s="24">
        <v>0.6</v>
      </c>
      <c r="X4358" s="24">
        <f t="shared" si="160"/>
        <v>175.4</v>
      </c>
      <c r="Y4358" s="8">
        <f t="shared" si="161"/>
        <v>0</v>
      </c>
      <c r="Z4358" s="4"/>
    </row>
    <row r="4359" spans="1:26" x14ac:dyDescent="0.25">
      <c r="A4359" s="34">
        <v>8</v>
      </c>
      <c r="B4359" s="31">
        <v>8</v>
      </c>
      <c r="C4359" s="4" t="s">
        <v>5037</v>
      </c>
      <c r="D4359" s="4" t="s">
        <v>7779</v>
      </c>
      <c r="E4359" s="4" t="s">
        <v>7768</v>
      </c>
      <c r="F4359" s="4" t="s">
        <v>6410</v>
      </c>
      <c r="G4359" s="4" t="s">
        <v>7782</v>
      </c>
      <c r="H4359" s="4" t="s">
        <v>1981</v>
      </c>
      <c r="I4359" s="24">
        <v>184.4</v>
      </c>
      <c r="J4359" s="24">
        <v>132</v>
      </c>
      <c r="K4359" s="24">
        <v>12.9</v>
      </c>
      <c r="L4359" s="24">
        <v>2.2999999999999998</v>
      </c>
      <c r="M4359" s="24">
        <v>1.8</v>
      </c>
      <c r="O4359" s="24">
        <v>3.2</v>
      </c>
      <c r="Q4359" s="24">
        <v>27.2</v>
      </c>
      <c r="R4359" s="24">
        <v>3.9</v>
      </c>
      <c r="T4359" s="24">
        <v>1.1000000000000001</v>
      </c>
      <c r="X4359" s="24">
        <f t="shared" si="160"/>
        <v>184.4</v>
      </c>
      <c r="Y4359" s="8">
        <f t="shared" si="161"/>
        <v>0</v>
      </c>
      <c r="Z4359" s="4"/>
    </row>
    <row r="4360" spans="1:26" x14ac:dyDescent="0.25">
      <c r="A4360" s="34">
        <v>33</v>
      </c>
      <c r="B4360" s="31">
        <v>33</v>
      </c>
      <c r="C4360" s="4" t="s">
        <v>7825</v>
      </c>
      <c r="D4360" s="4" t="s">
        <v>7818</v>
      </c>
      <c r="E4360" s="4" t="s">
        <v>7768</v>
      </c>
      <c r="F4360" s="4" t="s">
        <v>6410</v>
      </c>
      <c r="G4360" s="4" t="s">
        <v>7826</v>
      </c>
      <c r="H4360" s="4"/>
      <c r="I4360" s="24">
        <v>108.9</v>
      </c>
      <c r="J4360" s="24">
        <v>103.5</v>
      </c>
      <c r="K4360" s="24">
        <v>3.5</v>
      </c>
      <c r="Q4360" s="24">
        <v>1.9</v>
      </c>
      <c r="X4360" s="24">
        <f t="shared" si="160"/>
        <v>108.9</v>
      </c>
      <c r="Y4360" s="8">
        <f t="shared" si="161"/>
        <v>0</v>
      </c>
      <c r="Z4360" s="4"/>
    </row>
    <row r="4361" spans="1:26" x14ac:dyDescent="0.25">
      <c r="A4361" s="34">
        <v>13</v>
      </c>
      <c r="B4361" s="31">
        <v>13</v>
      </c>
      <c r="C4361" s="4" t="s">
        <v>7793</v>
      </c>
      <c r="D4361" s="4" t="s">
        <v>7794</v>
      </c>
      <c r="E4361" s="4" t="s">
        <v>7768</v>
      </c>
      <c r="F4361" s="4" t="s">
        <v>6410</v>
      </c>
      <c r="G4361" s="4" t="s">
        <v>7795</v>
      </c>
      <c r="H4361" s="4" t="s">
        <v>4334</v>
      </c>
      <c r="I4361" s="24">
        <v>175.7</v>
      </c>
      <c r="J4361" s="24">
        <v>165.8</v>
      </c>
      <c r="K4361" s="24">
        <v>5</v>
      </c>
      <c r="O4361" s="24">
        <v>1.5</v>
      </c>
      <c r="P4361" s="24">
        <v>1</v>
      </c>
      <c r="R4361" s="24">
        <v>2.4</v>
      </c>
      <c r="X4361" s="24">
        <f t="shared" si="160"/>
        <v>175.70000000000002</v>
      </c>
      <c r="Y4361" s="8">
        <f t="shared" si="161"/>
        <v>0</v>
      </c>
      <c r="Z4361" s="4"/>
    </row>
    <row r="4362" spans="1:26" ht="30" x14ac:dyDescent="0.25">
      <c r="A4362" s="34">
        <v>5</v>
      </c>
      <c r="B4362" s="31">
        <v>5</v>
      </c>
      <c r="C4362" s="4" t="s">
        <v>1371</v>
      </c>
      <c r="D4362" s="4" t="s">
        <v>7767</v>
      </c>
      <c r="E4362" s="4" t="s">
        <v>7768</v>
      </c>
      <c r="F4362" s="4" t="s">
        <v>6410</v>
      </c>
      <c r="G4362" s="5" t="s">
        <v>7778</v>
      </c>
      <c r="H4362" s="4"/>
      <c r="I4362" s="24">
        <v>501.2</v>
      </c>
      <c r="J4362" s="24">
        <v>364.6</v>
      </c>
      <c r="K4362" s="24">
        <v>59.1</v>
      </c>
      <c r="L4362" s="24">
        <v>21.1</v>
      </c>
      <c r="M4362" s="24">
        <v>3.7</v>
      </c>
      <c r="O4362" s="24">
        <v>4.7</v>
      </c>
      <c r="P4362" s="24">
        <v>13.5</v>
      </c>
      <c r="Q4362" s="24">
        <v>3</v>
      </c>
      <c r="R4362" s="24">
        <v>0.3</v>
      </c>
      <c r="S4362" s="24">
        <v>2.2999999999999998</v>
      </c>
      <c r="T4362" s="24">
        <v>28.9</v>
      </c>
      <c r="X4362" s="24">
        <f t="shared" si="160"/>
        <v>501.20000000000005</v>
      </c>
      <c r="Y4362" s="8">
        <f t="shared" si="161"/>
        <v>0</v>
      </c>
      <c r="Z4362" s="4"/>
    </row>
    <row r="4363" spans="1:26" ht="30" x14ac:dyDescent="0.25">
      <c r="A4363" s="34">
        <v>46</v>
      </c>
      <c r="B4363" s="31">
        <v>46</v>
      </c>
      <c r="C4363" s="4" t="s">
        <v>7845</v>
      </c>
      <c r="D4363" s="4" t="s">
        <v>7839</v>
      </c>
      <c r="E4363" s="4" t="s">
        <v>7768</v>
      </c>
      <c r="F4363" s="4" t="s">
        <v>6410</v>
      </c>
      <c r="G4363" s="5" t="s">
        <v>7846</v>
      </c>
      <c r="H4363" s="5" t="s">
        <v>7847</v>
      </c>
      <c r="I4363" s="24">
        <v>137.80000000000001</v>
      </c>
      <c r="J4363" s="24">
        <v>108.3</v>
      </c>
      <c r="K4363" s="24">
        <v>6.1</v>
      </c>
      <c r="L4363" s="24">
        <v>21.7</v>
      </c>
      <c r="O4363" s="24">
        <v>0.4</v>
      </c>
      <c r="Q4363" s="24">
        <v>0.4</v>
      </c>
      <c r="T4363" s="24">
        <v>0.9</v>
      </c>
      <c r="X4363" s="24">
        <f t="shared" si="160"/>
        <v>137.80000000000001</v>
      </c>
      <c r="Y4363" s="8">
        <f t="shared" si="161"/>
        <v>0</v>
      </c>
      <c r="Z4363" s="4"/>
    </row>
    <row r="4364" spans="1:26" x14ac:dyDescent="0.25">
      <c r="A4364" s="34">
        <v>6</v>
      </c>
      <c r="B4364" s="31">
        <v>6</v>
      </c>
      <c r="C4364" s="4" t="s">
        <v>5118</v>
      </c>
      <c r="D4364" s="4" t="s">
        <v>7779</v>
      </c>
      <c r="E4364" s="4" t="s">
        <v>7768</v>
      </c>
      <c r="F4364" s="4" t="s">
        <v>6410</v>
      </c>
      <c r="G4364" s="4" t="s">
        <v>4472</v>
      </c>
      <c r="H4364" s="4" t="s">
        <v>13</v>
      </c>
      <c r="I4364" s="24">
        <v>177</v>
      </c>
      <c r="J4364" s="24">
        <v>126.2</v>
      </c>
      <c r="K4364" s="24">
        <v>31.8</v>
      </c>
      <c r="L4364" s="24">
        <v>8.8000000000000007</v>
      </c>
      <c r="M4364" s="24">
        <v>1.5</v>
      </c>
      <c r="N4364" s="24">
        <v>1.3</v>
      </c>
      <c r="O4364" s="24">
        <v>3.2</v>
      </c>
      <c r="R4364" s="24">
        <v>0.3</v>
      </c>
      <c r="S4364" s="24">
        <v>1.4</v>
      </c>
      <c r="U4364" s="24">
        <v>2.5</v>
      </c>
      <c r="X4364" s="24">
        <f t="shared" si="160"/>
        <v>177.00000000000003</v>
      </c>
      <c r="Y4364" s="8">
        <f t="shared" si="161"/>
        <v>0</v>
      </c>
      <c r="Z4364" s="4"/>
    </row>
    <row r="4365" spans="1:26" x14ac:dyDescent="0.25">
      <c r="A4365" s="34">
        <v>2</v>
      </c>
      <c r="B4365" s="31">
        <v>2</v>
      </c>
      <c r="C4365" s="4" t="s">
        <v>7770</v>
      </c>
      <c r="D4365" s="4" t="s">
        <v>7767</v>
      </c>
      <c r="E4365" s="4" t="s">
        <v>7768</v>
      </c>
      <c r="F4365" s="4" t="s">
        <v>6410</v>
      </c>
      <c r="G4365" s="4" t="s">
        <v>7771</v>
      </c>
      <c r="H4365" s="7" t="s">
        <v>7772</v>
      </c>
      <c r="I4365" s="24">
        <v>492.6</v>
      </c>
      <c r="J4365" s="24">
        <v>327.10000000000002</v>
      </c>
      <c r="K4365" s="24">
        <v>31</v>
      </c>
      <c r="L4365" s="24">
        <v>3.6</v>
      </c>
      <c r="M4365" s="24">
        <v>3.3</v>
      </c>
      <c r="O4365" s="24">
        <v>3.2</v>
      </c>
      <c r="P4365" s="24">
        <v>18</v>
      </c>
      <c r="Q4365" s="24">
        <v>2.4</v>
      </c>
      <c r="R4365" s="24">
        <v>2.6</v>
      </c>
      <c r="S4365" s="24">
        <v>1.6</v>
      </c>
      <c r="T4365" s="24">
        <v>99.8</v>
      </c>
      <c r="X4365" s="24">
        <f t="shared" si="160"/>
        <v>492.60000000000008</v>
      </c>
      <c r="Y4365" s="8">
        <f t="shared" si="161"/>
        <v>0</v>
      </c>
      <c r="Z4365" s="4"/>
    </row>
    <row r="4366" spans="1:26" x14ac:dyDescent="0.25">
      <c r="A4366" s="34">
        <v>39</v>
      </c>
      <c r="B4366" s="31">
        <v>39</v>
      </c>
      <c r="C4366" s="4" t="s">
        <v>7835</v>
      </c>
      <c r="D4366" s="4" t="s">
        <v>500</v>
      </c>
      <c r="E4366" s="4" t="s">
        <v>7768</v>
      </c>
      <c r="F4366" s="4" t="s">
        <v>6410</v>
      </c>
      <c r="G4366" s="4" t="s">
        <v>6903</v>
      </c>
      <c r="H4366" s="4" t="s">
        <v>328</v>
      </c>
      <c r="I4366" s="24">
        <v>132.80000000000001</v>
      </c>
      <c r="J4366" s="24">
        <v>88.5</v>
      </c>
      <c r="K4366" s="24">
        <v>14.8</v>
      </c>
      <c r="L4366" s="24">
        <v>0.6</v>
      </c>
      <c r="N4366" s="24">
        <v>0.7</v>
      </c>
      <c r="O4366" s="24">
        <v>0.5</v>
      </c>
      <c r="Q4366" s="24">
        <f>1.9+19</f>
        <v>20.9</v>
      </c>
      <c r="R4366" s="24">
        <v>3.4</v>
      </c>
      <c r="T4366" s="24">
        <v>3.4</v>
      </c>
      <c r="X4366" s="24">
        <f t="shared" si="160"/>
        <v>132.80000000000001</v>
      </c>
      <c r="Y4366" s="8">
        <f t="shared" si="161"/>
        <v>0</v>
      </c>
      <c r="Z4366" s="4"/>
    </row>
    <row r="4367" spans="1:26" x14ac:dyDescent="0.25">
      <c r="A4367" s="34">
        <v>4</v>
      </c>
      <c r="B4367" s="31">
        <v>4</v>
      </c>
      <c r="C4367" s="4" t="s">
        <v>7776</v>
      </c>
      <c r="D4367" s="4" t="s">
        <v>7767</v>
      </c>
      <c r="E4367" s="4" t="s">
        <v>7768</v>
      </c>
      <c r="F4367" s="4" t="s">
        <v>6410</v>
      </c>
      <c r="G4367" s="4" t="s">
        <v>7777</v>
      </c>
      <c r="H4367" s="4" t="s">
        <v>7588</v>
      </c>
      <c r="I4367" s="24">
        <v>262.3</v>
      </c>
      <c r="J4367" s="24">
        <v>209.5</v>
      </c>
      <c r="K4367" s="24">
        <v>27.7</v>
      </c>
      <c r="M4367" s="24">
        <v>2.8</v>
      </c>
      <c r="O4367" s="24">
        <v>2.1</v>
      </c>
      <c r="P4367" s="24">
        <v>12</v>
      </c>
      <c r="Q4367" s="24">
        <v>0.8</v>
      </c>
      <c r="R4367" s="24">
        <v>0.6</v>
      </c>
      <c r="T4367" s="24">
        <v>6.8</v>
      </c>
      <c r="X4367" s="24">
        <f t="shared" si="160"/>
        <v>262.3</v>
      </c>
      <c r="Y4367" s="8">
        <f t="shared" si="161"/>
        <v>0</v>
      </c>
      <c r="Z4367" s="4"/>
    </row>
    <row r="4368" spans="1:26" x14ac:dyDescent="0.25">
      <c r="A4368" s="34">
        <v>37</v>
      </c>
      <c r="B4368" s="31">
        <v>37</v>
      </c>
      <c r="C4368" s="4" t="s">
        <v>7832</v>
      </c>
      <c r="D4368" s="4" t="s">
        <v>500</v>
      </c>
      <c r="E4368" s="4" t="s">
        <v>7768</v>
      </c>
      <c r="F4368" s="4" t="s">
        <v>6410</v>
      </c>
      <c r="G4368" s="4" t="s">
        <v>7833</v>
      </c>
      <c r="H4368" s="4"/>
      <c r="I4368" s="24">
        <v>125.3</v>
      </c>
      <c r="J4368" s="24">
        <v>94.5</v>
      </c>
      <c r="K4368" s="24">
        <v>26.1</v>
      </c>
      <c r="M4368" s="24">
        <v>0.5</v>
      </c>
      <c r="O4368" s="24">
        <v>0.5</v>
      </c>
      <c r="P4368" s="24">
        <v>0.2</v>
      </c>
      <c r="Q4368" s="24">
        <f>0.1+1.2</f>
        <v>1.3</v>
      </c>
      <c r="R4368" s="24">
        <v>2.1</v>
      </c>
      <c r="S4368" s="24">
        <v>0.1</v>
      </c>
      <c r="X4368" s="24">
        <f t="shared" si="160"/>
        <v>125.29999999999998</v>
      </c>
      <c r="Y4368" s="8">
        <f t="shared" si="161"/>
        <v>0</v>
      </c>
      <c r="Z4368" s="4"/>
    </row>
    <row r="4369" spans="1:26" x14ac:dyDescent="0.25">
      <c r="A4369" s="34">
        <v>28</v>
      </c>
      <c r="B4369" s="31">
        <v>28</v>
      </c>
      <c r="C4369" s="4" t="s">
        <v>7819</v>
      </c>
      <c r="D4369" s="4" t="s">
        <v>7818</v>
      </c>
      <c r="E4369" s="4" t="s">
        <v>7768</v>
      </c>
      <c r="F4369" s="4" t="s">
        <v>6410</v>
      </c>
      <c r="G4369" s="4" t="s">
        <v>1106</v>
      </c>
      <c r="H4369" s="4" t="s">
        <v>283</v>
      </c>
      <c r="I4369" s="24">
        <v>507.3</v>
      </c>
      <c r="J4369" s="24">
        <v>344.9</v>
      </c>
      <c r="K4369" s="24">
        <v>17.5</v>
      </c>
      <c r="M4369" s="24">
        <v>4.3</v>
      </c>
      <c r="O4369" s="24">
        <v>3.4</v>
      </c>
      <c r="P4369" s="24">
        <v>13</v>
      </c>
      <c r="R4369" s="24">
        <v>0.5</v>
      </c>
      <c r="S4369" s="24">
        <v>0.1</v>
      </c>
      <c r="T4369" s="24">
        <v>123.6</v>
      </c>
      <c r="X4369" s="24">
        <f t="shared" si="160"/>
        <v>507.29999999999995</v>
      </c>
      <c r="Y4369" s="8">
        <f t="shared" si="161"/>
        <v>0</v>
      </c>
      <c r="Z4369" s="4"/>
    </row>
    <row r="4370" spans="1:26" x14ac:dyDescent="0.25">
      <c r="A4370" s="34">
        <v>34</v>
      </c>
      <c r="B4370" s="31">
        <v>34</v>
      </c>
      <c r="C4370" s="4" t="s">
        <v>7822</v>
      </c>
      <c r="D4370" s="4" t="s">
        <v>7818</v>
      </c>
      <c r="E4370" s="4" t="s">
        <v>7768</v>
      </c>
      <c r="F4370" s="4" t="s">
        <v>6410</v>
      </c>
      <c r="G4370" s="4" t="s">
        <v>7827</v>
      </c>
      <c r="H4370" s="4" t="s">
        <v>248</v>
      </c>
      <c r="X4370" s="24">
        <f t="shared" si="160"/>
        <v>0</v>
      </c>
      <c r="Y4370" s="8">
        <f t="shared" si="161"/>
        <v>0</v>
      </c>
      <c r="Z4370" s="4"/>
    </row>
    <row r="4371" spans="1:26" x14ac:dyDescent="0.25">
      <c r="A4371" s="34">
        <v>7</v>
      </c>
      <c r="B4371" s="31">
        <v>7</v>
      </c>
      <c r="C4371" s="4" t="s">
        <v>7780</v>
      </c>
      <c r="D4371" s="4" t="s">
        <v>7779</v>
      </c>
      <c r="E4371" s="4" t="s">
        <v>7768</v>
      </c>
      <c r="F4371" s="4" t="s">
        <v>6410</v>
      </c>
      <c r="G4371" s="4" t="s">
        <v>7781</v>
      </c>
      <c r="H4371" s="4" t="s">
        <v>245</v>
      </c>
      <c r="I4371" s="24">
        <v>189.5</v>
      </c>
      <c r="J4371" s="24">
        <v>149.1</v>
      </c>
      <c r="K4371" s="24">
        <v>17.899999999999999</v>
      </c>
      <c r="L4371" s="24">
        <v>7.3</v>
      </c>
      <c r="O4371" s="24">
        <v>1.2</v>
      </c>
      <c r="R4371" s="24">
        <v>4.0999999999999996</v>
      </c>
      <c r="S4371" s="24">
        <v>0.4</v>
      </c>
      <c r="T4371" s="24">
        <v>9.5</v>
      </c>
      <c r="X4371" s="24">
        <f t="shared" si="160"/>
        <v>189.5</v>
      </c>
      <c r="Y4371" s="8">
        <f t="shared" si="161"/>
        <v>0</v>
      </c>
      <c r="Z4371" s="4"/>
    </row>
    <row r="4372" spans="1:26" x14ac:dyDescent="0.25">
      <c r="A4372" s="34">
        <v>42</v>
      </c>
      <c r="B4372" s="31">
        <v>42</v>
      </c>
      <c r="C4372" s="4" t="s">
        <v>7838</v>
      </c>
      <c r="D4372" s="4" t="s">
        <v>7839</v>
      </c>
      <c r="E4372" s="4" t="s">
        <v>7768</v>
      </c>
      <c r="F4372" s="4" t="s">
        <v>6410</v>
      </c>
      <c r="G4372" s="4" t="s">
        <v>7840</v>
      </c>
      <c r="H4372" s="4" t="s">
        <v>7841</v>
      </c>
      <c r="I4372" s="24">
        <v>389</v>
      </c>
      <c r="J4372" s="24">
        <v>218.2</v>
      </c>
      <c r="K4372" s="24">
        <v>11.2</v>
      </c>
      <c r="M4372" s="24">
        <v>1.2</v>
      </c>
      <c r="O4372" s="24">
        <v>1.4</v>
      </c>
      <c r="P4372" s="24">
        <v>2</v>
      </c>
      <c r="Q4372" s="24">
        <v>6.2</v>
      </c>
      <c r="R4372" s="24">
        <v>1.1000000000000001</v>
      </c>
      <c r="S4372" s="24">
        <v>0.3</v>
      </c>
      <c r="T4372" s="24">
        <v>147.4</v>
      </c>
      <c r="X4372" s="24">
        <f t="shared" si="160"/>
        <v>389</v>
      </c>
      <c r="Y4372" s="8">
        <f t="shared" si="161"/>
        <v>0</v>
      </c>
      <c r="Z4372" s="4"/>
    </row>
    <row r="4373" spans="1:26" x14ac:dyDescent="0.25">
      <c r="A4373" s="34">
        <v>45</v>
      </c>
      <c r="B4373" s="31">
        <v>45</v>
      </c>
      <c r="C4373" s="4" t="s">
        <v>457</v>
      </c>
      <c r="D4373" s="4" t="s">
        <v>7839</v>
      </c>
      <c r="E4373" s="4" t="s">
        <v>7768</v>
      </c>
      <c r="F4373" s="4" t="s">
        <v>6410</v>
      </c>
      <c r="G4373" s="4" t="s">
        <v>7840</v>
      </c>
      <c r="H4373" s="4" t="s">
        <v>1318</v>
      </c>
      <c r="I4373" s="24">
        <v>195.5</v>
      </c>
      <c r="J4373" s="24">
        <v>171.3</v>
      </c>
      <c r="K4373" s="24">
        <v>13.6</v>
      </c>
      <c r="L4373" s="24">
        <v>1.4</v>
      </c>
      <c r="N4373" s="24">
        <v>0.3</v>
      </c>
      <c r="O4373" s="24">
        <v>2.6</v>
      </c>
      <c r="Q4373" s="24">
        <v>3.8</v>
      </c>
      <c r="R4373" s="24">
        <v>1.4</v>
      </c>
      <c r="S4373" s="24">
        <v>1.1000000000000001</v>
      </c>
      <c r="X4373" s="24">
        <f t="shared" si="160"/>
        <v>195.50000000000003</v>
      </c>
      <c r="Y4373" s="8">
        <f t="shared" si="161"/>
        <v>0</v>
      </c>
      <c r="Z4373" s="4"/>
    </row>
    <row r="4374" spans="1:26" x14ac:dyDescent="0.25">
      <c r="A4374" s="34">
        <v>1</v>
      </c>
      <c r="B4374" s="31">
        <v>1</v>
      </c>
      <c r="C4374" s="4" t="s">
        <v>7766</v>
      </c>
      <c r="D4374" s="4" t="s">
        <v>7767</v>
      </c>
      <c r="E4374" s="4" t="s">
        <v>7768</v>
      </c>
      <c r="F4374" s="4" t="s">
        <v>6410</v>
      </c>
      <c r="G4374" s="4" t="s">
        <v>7769</v>
      </c>
      <c r="H4374" s="4" t="s">
        <v>248</v>
      </c>
      <c r="I4374" s="24">
        <v>500.4</v>
      </c>
      <c r="J4374" s="24">
        <v>412.4</v>
      </c>
      <c r="K4374" s="24">
        <v>47.1</v>
      </c>
      <c r="O4374" s="24">
        <v>5.7</v>
      </c>
      <c r="P4374" s="24">
        <v>11.5</v>
      </c>
      <c r="Q4374" s="24">
        <v>3.9</v>
      </c>
      <c r="R4374" s="24">
        <v>1.4</v>
      </c>
      <c r="T4374" s="24">
        <v>18.399999999999999</v>
      </c>
      <c r="X4374" s="24">
        <f t="shared" si="160"/>
        <v>500.39999999999992</v>
      </c>
      <c r="Y4374" s="8">
        <f t="shared" si="161"/>
        <v>0</v>
      </c>
      <c r="Z4374" s="4"/>
    </row>
    <row r="4375" spans="1:26" x14ac:dyDescent="0.25">
      <c r="A4375" s="34">
        <v>17</v>
      </c>
      <c r="B4375" s="31">
        <v>17</v>
      </c>
      <c r="C4375" s="4" t="s">
        <v>7799</v>
      </c>
      <c r="D4375" s="4" t="s">
        <v>7794</v>
      </c>
      <c r="E4375" s="4" t="s">
        <v>7768</v>
      </c>
      <c r="F4375" s="4" t="s">
        <v>6410</v>
      </c>
      <c r="G4375" s="4" t="s">
        <v>1021</v>
      </c>
      <c r="H4375" s="4" t="s">
        <v>283</v>
      </c>
      <c r="I4375" s="24">
        <v>174.3</v>
      </c>
      <c r="J4375" s="24">
        <v>108.9</v>
      </c>
      <c r="K4375" s="24">
        <v>6.6</v>
      </c>
      <c r="L4375" s="24">
        <v>11</v>
      </c>
      <c r="M4375" s="24">
        <v>1</v>
      </c>
      <c r="O4375" s="24">
        <v>1</v>
      </c>
      <c r="Q4375" s="24">
        <v>45.1</v>
      </c>
      <c r="R4375" s="24">
        <v>0.7</v>
      </c>
      <c r="X4375" s="24">
        <f t="shared" si="160"/>
        <v>174.29999999999998</v>
      </c>
      <c r="Y4375" s="8">
        <f t="shared" si="161"/>
        <v>0</v>
      </c>
      <c r="Z4375" s="4"/>
    </row>
    <row r="4376" spans="1:26" x14ac:dyDescent="0.25">
      <c r="A4376" s="34">
        <v>31</v>
      </c>
      <c r="B4376" s="31">
        <v>31</v>
      </c>
      <c r="C4376" s="4" t="s">
        <v>7823</v>
      </c>
      <c r="D4376" s="4" t="s">
        <v>7818</v>
      </c>
      <c r="E4376" s="4" t="s">
        <v>7768</v>
      </c>
      <c r="F4376" s="4" t="s">
        <v>6410</v>
      </c>
      <c r="G4376" s="4" t="s">
        <v>60</v>
      </c>
      <c r="H4376" s="4"/>
      <c r="I4376" s="24">
        <v>180.8</v>
      </c>
      <c r="J4376" s="24">
        <v>152.1</v>
      </c>
      <c r="K4376" s="24">
        <v>14.9</v>
      </c>
      <c r="L4376" s="24">
        <v>9.5</v>
      </c>
      <c r="N4376" s="24">
        <v>1.4</v>
      </c>
      <c r="O4376" s="24">
        <v>1</v>
      </c>
      <c r="P4376" s="24">
        <v>1.8</v>
      </c>
      <c r="R4376" s="24">
        <v>0.1</v>
      </c>
      <c r="X4376" s="24">
        <f t="shared" si="160"/>
        <v>180.8</v>
      </c>
      <c r="Y4376" s="8">
        <f t="shared" si="161"/>
        <v>0</v>
      </c>
      <c r="Z4376" s="4"/>
    </row>
    <row r="4377" spans="1:26" x14ac:dyDescent="0.25">
      <c r="A4377" s="34">
        <v>38</v>
      </c>
      <c r="B4377" s="31">
        <v>38</v>
      </c>
      <c r="C4377" s="4" t="s">
        <v>7834</v>
      </c>
      <c r="D4377" s="4" t="s">
        <v>500</v>
      </c>
      <c r="E4377" s="4" t="s">
        <v>7768</v>
      </c>
      <c r="F4377" s="4" t="s">
        <v>6410</v>
      </c>
      <c r="G4377" s="4" t="s">
        <v>60</v>
      </c>
      <c r="H4377" s="4"/>
      <c r="I4377" s="24">
        <v>282.89999999999998</v>
      </c>
      <c r="J4377" s="24">
        <v>164</v>
      </c>
      <c r="K4377" s="24">
        <v>27.9</v>
      </c>
      <c r="L4377" s="24">
        <v>4.4000000000000004</v>
      </c>
      <c r="O4377" s="24">
        <v>1.7</v>
      </c>
      <c r="P4377" s="24">
        <v>31.4</v>
      </c>
      <c r="Q4377" s="24">
        <v>13.6</v>
      </c>
      <c r="R4377" s="24">
        <v>5.3</v>
      </c>
      <c r="S4377" s="24">
        <v>0.4</v>
      </c>
      <c r="T4377" s="24">
        <v>33.1</v>
      </c>
      <c r="U4377" s="24">
        <v>1.1000000000000001</v>
      </c>
      <c r="X4377" s="24">
        <f t="shared" si="160"/>
        <v>282.90000000000003</v>
      </c>
      <c r="Y4377" s="8">
        <f t="shared" si="161"/>
        <v>0</v>
      </c>
      <c r="Z4377" s="4"/>
    </row>
    <row r="4378" spans="1:26" x14ac:dyDescent="0.25">
      <c r="A4378" s="34">
        <v>47</v>
      </c>
      <c r="B4378" s="31">
        <v>47</v>
      </c>
      <c r="C4378" s="4" t="s">
        <v>7848</v>
      </c>
      <c r="D4378" s="4" t="s">
        <v>7849</v>
      </c>
      <c r="E4378" s="4" t="s">
        <v>7768</v>
      </c>
      <c r="F4378" s="4" t="s">
        <v>6410</v>
      </c>
      <c r="G4378" s="4" t="s">
        <v>7250</v>
      </c>
      <c r="H4378" s="4"/>
      <c r="I4378" s="24">
        <v>110.8</v>
      </c>
      <c r="J4378" s="24">
        <v>95.5</v>
      </c>
      <c r="K4378" s="24">
        <v>8.9</v>
      </c>
      <c r="M4378" s="24">
        <v>1.4</v>
      </c>
      <c r="O4378" s="24">
        <v>1.8</v>
      </c>
      <c r="P4378" s="24">
        <v>1.3</v>
      </c>
      <c r="R4378" s="24">
        <v>0.6</v>
      </c>
      <c r="T4378" s="24">
        <v>1.3</v>
      </c>
      <c r="X4378" s="24">
        <f t="shared" si="160"/>
        <v>110.8</v>
      </c>
      <c r="Y4378" s="8">
        <f t="shared" si="161"/>
        <v>0</v>
      </c>
      <c r="Z4378" s="4"/>
    </row>
    <row r="4379" spans="1:26" x14ac:dyDescent="0.25">
      <c r="A4379" s="34">
        <v>25</v>
      </c>
      <c r="B4379" s="31">
        <v>25</v>
      </c>
      <c r="C4379" s="4" t="s">
        <v>7814</v>
      </c>
      <c r="D4379" s="4" t="s">
        <v>7809</v>
      </c>
      <c r="E4379" s="4" t="s">
        <v>7768</v>
      </c>
      <c r="F4379" s="4" t="s">
        <v>6410</v>
      </c>
      <c r="G4379" s="4" t="s">
        <v>7815</v>
      </c>
      <c r="H4379" s="4"/>
      <c r="I4379" s="24">
        <v>654.29999999999995</v>
      </c>
      <c r="J4379" s="24">
        <v>348.5</v>
      </c>
      <c r="K4379" s="24">
        <v>60.8</v>
      </c>
      <c r="L4379" s="24">
        <v>65.400000000000006</v>
      </c>
      <c r="M4379" s="24">
        <v>2.8</v>
      </c>
      <c r="O4379" s="24">
        <v>3.4</v>
      </c>
      <c r="P4379" s="24">
        <v>173.4</v>
      </c>
      <c r="X4379" s="24">
        <f t="shared" si="160"/>
        <v>654.30000000000007</v>
      </c>
      <c r="Y4379" s="8">
        <f t="shared" si="161"/>
        <v>0</v>
      </c>
      <c r="Z4379" s="4"/>
    </row>
    <row r="4380" spans="1:26" x14ac:dyDescent="0.25">
      <c r="A4380" s="34">
        <v>36</v>
      </c>
      <c r="B4380" s="31">
        <v>36</v>
      </c>
      <c r="C4380" s="4" t="s">
        <v>1825</v>
      </c>
      <c r="D4380" s="4" t="s">
        <v>500</v>
      </c>
      <c r="E4380" s="4" t="s">
        <v>7768</v>
      </c>
      <c r="F4380" s="4" t="s">
        <v>6410</v>
      </c>
      <c r="G4380" s="4" t="s">
        <v>7831</v>
      </c>
      <c r="H4380" s="4" t="s">
        <v>109</v>
      </c>
      <c r="I4380" s="24">
        <v>518.20000000000005</v>
      </c>
      <c r="J4380" s="24">
        <v>229.8</v>
      </c>
      <c r="K4380" s="24">
        <v>4</v>
      </c>
      <c r="L4380" s="24">
        <v>10.199999999999999</v>
      </c>
      <c r="M4380" s="24">
        <v>2.2000000000000002</v>
      </c>
      <c r="O4380" s="24">
        <v>3.3</v>
      </c>
      <c r="P4380" s="24">
        <v>0.2</v>
      </c>
      <c r="Q4380" s="24">
        <v>2.5</v>
      </c>
      <c r="R4380" s="24">
        <v>1.5</v>
      </c>
      <c r="T4380" s="24">
        <v>263.2</v>
      </c>
      <c r="U4380" s="24">
        <v>1.3</v>
      </c>
      <c r="X4380" s="24">
        <f t="shared" si="160"/>
        <v>518.19999999999993</v>
      </c>
      <c r="Y4380" s="8">
        <f t="shared" si="161"/>
        <v>0</v>
      </c>
      <c r="Z4380" s="4"/>
    </row>
    <row r="4381" spans="1:26" ht="30" x14ac:dyDescent="0.25">
      <c r="A4381" s="34">
        <v>9</v>
      </c>
      <c r="B4381" s="31">
        <v>9</v>
      </c>
      <c r="C4381" s="4" t="s">
        <v>7783</v>
      </c>
      <c r="D4381" s="4" t="s">
        <v>7779</v>
      </c>
      <c r="E4381" s="4" t="s">
        <v>7768</v>
      </c>
      <c r="F4381" s="4" t="s">
        <v>6410</v>
      </c>
      <c r="G4381" s="5" t="s">
        <v>7784</v>
      </c>
      <c r="H4381" s="5" t="s">
        <v>7785</v>
      </c>
      <c r="I4381" s="24">
        <v>207.5</v>
      </c>
      <c r="J4381" s="24">
        <v>156</v>
      </c>
      <c r="K4381" s="24">
        <v>38.200000000000003</v>
      </c>
      <c r="L4381" s="24">
        <v>0.2</v>
      </c>
      <c r="N4381" s="24">
        <v>0.4</v>
      </c>
      <c r="O4381" s="24">
        <v>1.8</v>
      </c>
      <c r="P4381" s="24">
        <v>1.3</v>
      </c>
      <c r="Q4381" s="24">
        <v>2.4</v>
      </c>
      <c r="R4381" s="24">
        <v>0.5</v>
      </c>
      <c r="S4381" s="24">
        <v>2.2999999999999998</v>
      </c>
      <c r="T4381" s="24">
        <v>3.3</v>
      </c>
      <c r="U4381" s="24">
        <v>1.1000000000000001</v>
      </c>
      <c r="X4381" s="24">
        <f t="shared" si="160"/>
        <v>207.50000000000003</v>
      </c>
      <c r="Y4381" s="8">
        <f t="shared" si="161"/>
        <v>0</v>
      </c>
      <c r="Z4381" s="4"/>
    </row>
    <row r="4382" spans="1:26" x14ac:dyDescent="0.25">
      <c r="A4382" s="34">
        <v>12</v>
      </c>
      <c r="B4382" s="31">
        <v>12</v>
      </c>
      <c r="C4382" s="4" t="s">
        <v>7790</v>
      </c>
      <c r="D4382" s="4" t="s">
        <v>7779</v>
      </c>
      <c r="E4382" s="4" t="s">
        <v>7768</v>
      </c>
      <c r="F4382" s="4" t="s">
        <v>6410</v>
      </c>
      <c r="G4382" s="4" t="s">
        <v>7791</v>
      </c>
      <c r="H4382" s="4" t="s">
        <v>7792</v>
      </c>
      <c r="I4382" s="24">
        <v>484.6</v>
      </c>
      <c r="J4382" s="24">
        <v>361.3</v>
      </c>
      <c r="K4382" s="24">
        <v>41.7</v>
      </c>
      <c r="M4382" s="24">
        <v>6.2</v>
      </c>
      <c r="O4382" s="24">
        <v>5.6</v>
      </c>
      <c r="P4382" s="24">
        <v>6.8</v>
      </c>
      <c r="S4382" s="24">
        <v>2.2999999999999998</v>
      </c>
      <c r="T4382" s="24">
        <v>58.3</v>
      </c>
      <c r="U4382" s="24">
        <v>2.4</v>
      </c>
      <c r="X4382" s="24">
        <f t="shared" si="160"/>
        <v>484.6</v>
      </c>
      <c r="Y4382" s="8">
        <f t="shared" si="161"/>
        <v>0</v>
      </c>
      <c r="Z4382" s="4"/>
    </row>
    <row r="4383" spans="1:26" x14ac:dyDescent="0.25">
      <c r="A4383" s="34">
        <v>20</v>
      </c>
      <c r="B4383" s="31">
        <v>20</v>
      </c>
      <c r="C4383" s="4" t="s">
        <v>7807</v>
      </c>
      <c r="D4383" s="4" t="s">
        <v>7804</v>
      </c>
      <c r="E4383" s="4" t="s">
        <v>7768</v>
      </c>
      <c r="F4383" s="4" t="s">
        <v>6410</v>
      </c>
      <c r="G4383" s="4" t="s">
        <v>2427</v>
      </c>
      <c r="H4383" s="4" t="s">
        <v>2140</v>
      </c>
      <c r="I4383" s="24">
        <v>489.2</v>
      </c>
      <c r="J4383" s="24">
        <v>211.4</v>
      </c>
      <c r="K4383" s="24">
        <v>88.8</v>
      </c>
      <c r="O4383" s="24">
        <v>6.5</v>
      </c>
      <c r="P4383" s="24">
        <v>14.6</v>
      </c>
      <c r="Q4383" s="24">
        <v>1.5</v>
      </c>
      <c r="R4383" s="24">
        <v>2.2000000000000002</v>
      </c>
      <c r="S4383" s="24">
        <v>2</v>
      </c>
      <c r="T4383" s="24">
        <v>162.19999999999999</v>
      </c>
      <c r="X4383" s="24">
        <f t="shared" si="160"/>
        <v>489.2</v>
      </c>
      <c r="Y4383" s="8">
        <f t="shared" si="161"/>
        <v>0</v>
      </c>
      <c r="Z4383" s="4"/>
    </row>
    <row r="4384" spans="1:26" x14ac:dyDescent="0.25">
      <c r="A4384" s="34">
        <v>40</v>
      </c>
      <c r="B4384" s="31">
        <v>40</v>
      </c>
      <c r="C4384" s="4" t="s">
        <v>7836</v>
      </c>
      <c r="D4384" s="4" t="s">
        <v>500</v>
      </c>
      <c r="E4384" s="4" t="s">
        <v>7768</v>
      </c>
      <c r="F4384" s="4" t="s">
        <v>6410</v>
      </c>
      <c r="G4384" s="4" t="s">
        <v>2427</v>
      </c>
      <c r="H4384" s="4"/>
      <c r="I4384" s="24">
        <v>132.9</v>
      </c>
      <c r="J4384" s="24">
        <v>72.400000000000006</v>
      </c>
      <c r="K4384" s="24">
        <v>44.1</v>
      </c>
      <c r="L4384" s="24">
        <v>3.8</v>
      </c>
      <c r="M4384" s="24">
        <v>0.7</v>
      </c>
      <c r="O4384" s="24">
        <v>0.9</v>
      </c>
      <c r="P4384" s="24">
        <v>3</v>
      </c>
      <c r="Q4384" s="24">
        <v>5.6</v>
      </c>
      <c r="R4384" s="24">
        <v>2.4</v>
      </c>
      <c r="X4384" s="24">
        <f t="shared" si="160"/>
        <v>132.9</v>
      </c>
      <c r="Y4384" s="8">
        <f t="shared" si="161"/>
        <v>0</v>
      </c>
      <c r="Z4384" s="4"/>
    </row>
    <row r="4385" spans="1:26" x14ac:dyDescent="0.25">
      <c r="A4385" s="34">
        <v>3</v>
      </c>
      <c r="B4385" s="31">
        <v>3</v>
      </c>
      <c r="C4385" s="4" t="s">
        <v>7773</v>
      </c>
      <c r="D4385" s="4" t="s">
        <v>7767</v>
      </c>
      <c r="E4385" s="4" t="s">
        <v>7768</v>
      </c>
      <c r="F4385" s="4" t="s">
        <v>6410</v>
      </c>
      <c r="G4385" s="4" t="s">
        <v>7774</v>
      </c>
      <c r="H4385" s="7" t="s">
        <v>7775</v>
      </c>
      <c r="I4385" s="24">
        <v>210.8</v>
      </c>
      <c r="J4385" s="24">
        <v>174.6</v>
      </c>
      <c r="K4385" s="24">
        <v>12.4</v>
      </c>
      <c r="L4385" s="24">
        <v>10.199999999999999</v>
      </c>
      <c r="O4385" s="24">
        <v>2.4</v>
      </c>
      <c r="P4385" s="24">
        <v>2.1</v>
      </c>
      <c r="Q4385" s="24">
        <v>0.2</v>
      </c>
      <c r="R4385" s="24">
        <v>0.1</v>
      </c>
      <c r="S4385" s="24">
        <v>3.8</v>
      </c>
      <c r="T4385" s="24">
        <v>0.8</v>
      </c>
      <c r="U4385" s="24">
        <v>4.2</v>
      </c>
      <c r="X4385" s="24">
        <f t="shared" si="160"/>
        <v>210.79999999999998</v>
      </c>
      <c r="Y4385" s="8">
        <f t="shared" si="161"/>
        <v>0</v>
      </c>
      <c r="Z4385" s="4"/>
    </row>
    <row r="4386" spans="1:26" x14ac:dyDescent="0.25">
      <c r="A4386" s="34">
        <v>35</v>
      </c>
      <c r="B4386" s="31">
        <v>35</v>
      </c>
      <c r="C4386" s="4" t="s">
        <v>7828</v>
      </c>
      <c r="D4386" s="4" t="s">
        <v>7829</v>
      </c>
      <c r="E4386" s="4" t="s">
        <v>7768</v>
      </c>
      <c r="F4386" s="4" t="s">
        <v>6410</v>
      </c>
      <c r="G4386" s="4" t="s">
        <v>7830</v>
      </c>
      <c r="H4386" s="4"/>
      <c r="I4386" s="24">
        <v>113.3</v>
      </c>
      <c r="J4386" s="24">
        <v>100.9</v>
      </c>
      <c r="K4386" s="24">
        <v>6.5</v>
      </c>
      <c r="N4386" s="24">
        <v>0.5</v>
      </c>
      <c r="O4386" s="24">
        <v>2.4</v>
      </c>
      <c r="P4386" s="24">
        <v>0.9</v>
      </c>
      <c r="R4386" s="24">
        <v>1.7</v>
      </c>
      <c r="S4386" s="24">
        <v>0.4</v>
      </c>
      <c r="X4386" s="24">
        <f t="shared" si="160"/>
        <v>113.30000000000003</v>
      </c>
      <c r="Y4386" s="8">
        <f t="shared" si="161"/>
        <v>0</v>
      </c>
      <c r="Z4386" s="4"/>
    </row>
    <row r="4387" spans="1:26" ht="30" x14ac:dyDescent="0.25">
      <c r="A4387" s="34">
        <v>18</v>
      </c>
      <c r="B4387" s="31">
        <v>18</v>
      </c>
      <c r="C4387" s="4" t="s">
        <v>7800</v>
      </c>
      <c r="D4387" s="4" t="s">
        <v>7794</v>
      </c>
      <c r="E4387" s="4" t="s">
        <v>7768</v>
      </c>
      <c r="F4387" s="4" t="s">
        <v>6410</v>
      </c>
      <c r="G4387" s="4" t="s">
        <v>7801</v>
      </c>
      <c r="H4387" s="5" t="s">
        <v>7802</v>
      </c>
      <c r="I4387" s="24">
        <v>204.4</v>
      </c>
      <c r="J4387" s="24">
        <v>129.9</v>
      </c>
      <c r="K4387" s="24">
        <v>33.799999999999997</v>
      </c>
      <c r="L4387" s="24">
        <v>3.4</v>
      </c>
      <c r="O4387" s="24">
        <v>2.6</v>
      </c>
      <c r="Q4387" s="24">
        <v>26</v>
      </c>
      <c r="R4387" s="24">
        <v>5.7</v>
      </c>
      <c r="S4387" s="24">
        <v>1.7</v>
      </c>
      <c r="U4387" s="24">
        <v>1.3</v>
      </c>
      <c r="X4387" s="24">
        <f t="shared" si="160"/>
        <v>204.39999999999998</v>
      </c>
      <c r="Y4387" s="8">
        <f t="shared" si="161"/>
        <v>0</v>
      </c>
      <c r="Z4387" s="4"/>
    </row>
    <row r="4388" spans="1:26" ht="30" x14ac:dyDescent="0.25">
      <c r="A4388" s="34">
        <v>10</v>
      </c>
      <c r="B4388" s="31">
        <v>10</v>
      </c>
      <c r="C4388" s="4" t="s">
        <v>7786</v>
      </c>
      <c r="D4388" s="4" t="s">
        <v>7779</v>
      </c>
      <c r="E4388" s="4" t="s">
        <v>7768</v>
      </c>
      <c r="F4388" s="4" t="s">
        <v>6410</v>
      </c>
      <c r="G4388" s="5" t="s">
        <v>7787</v>
      </c>
      <c r="H4388" s="4"/>
      <c r="I4388" s="24">
        <v>137.30000000000001</v>
      </c>
      <c r="J4388" s="24">
        <v>92.5</v>
      </c>
      <c r="K4388" s="24">
        <v>19.8</v>
      </c>
      <c r="O4388" s="24">
        <v>1.6</v>
      </c>
      <c r="R4388" s="24">
        <v>0.5</v>
      </c>
      <c r="T4388" s="24">
        <v>22.2</v>
      </c>
      <c r="U4388" s="24">
        <v>0.7</v>
      </c>
      <c r="X4388" s="24">
        <f t="shared" si="160"/>
        <v>137.29999999999998</v>
      </c>
      <c r="Y4388" s="8">
        <f t="shared" si="161"/>
        <v>0</v>
      </c>
      <c r="Z4388" s="4"/>
    </row>
    <row r="4389" spans="1:26" x14ac:dyDescent="0.25">
      <c r="A4389" s="34">
        <v>11</v>
      </c>
      <c r="B4389" s="31">
        <v>11</v>
      </c>
      <c r="C4389" s="4" t="s">
        <v>7788</v>
      </c>
      <c r="D4389" s="4" t="s">
        <v>7779</v>
      </c>
      <c r="E4389" s="4" t="s">
        <v>7768</v>
      </c>
      <c r="F4389" s="4" t="s">
        <v>6410</v>
      </c>
      <c r="G4389" s="4" t="s">
        <v>7789</v>
      </c>
      <c r="H4389" s="4"/>
      <c r="I4389" s="24">
        <v>107.5</v>
      </c>
      <c r="J4389" s="24">
        <v>68.400000000000006</v>
      </c>
      <c r="K4389" s="24">
        <v>13</v>
      </c>
      <c r="O4389" s="24">
        <v>2.2000000000000002</v>
      </c>
      <c r="R4389" s="24">
        <v>1.7</v>
      </c>
      <c r="T4389" s="24">
        <v>22.2</v>
      </c>
      <c r="X4389" s="24">
        <f t="shared" si="160"/>
        <v>107.50000000000001</v>
      </c>
      <c r="Y4389" s="8">
        <f t="shared" si="161"/>
        <v>0</v>
      </c>
      <c r="Z4389" s="4"/>
    </row>
    <row r="4390" spans="1:26" x14ac:dyDescent="0.25">
      <c r="A4390" s="34">
        <v>15</v>
      </c>
      <c r="B4390" s="31">
        <v>15</v>
      </c>
      <c r="C4390" s="4" t="s">
        <v>7797</v>
      </c>
      <c r="D4390" s="4" t="s">
        <v>7794</v>
      </c>
      <c r="E4390" s="4" t="s">
        <v>7768</v>
      </c>
      <c r="F4390" s="4" t="s">
        <v>6410</v>
      </c>
      <c r="G4390" s="4" t="s">
        <v>7789</v>
      </c>
      <c r="H4390" s="4"/>
      <c r="I4390" s="24">
        <v>122.3</v>
      </c>
      <c r="J4390" s="24">
        <v>100.2</v>
      </c>
      <c r="L4390" s="24">
        <v>5.6</v>
      </c>
      <c r="M4390" s="24">
        <v>1.5</v>
      </c>
      <c r="O4390" s="24">
        <v>0.5</v>
      </c>
      <c r="P4390" s="24">
        <v>0.3</v>
      </c>
      <c r="Q4390" s="24">
        <v>9.8000000000000007</v>
      </c>
      <c r="R4390" s="24">
        <v>4.4000000000000004</v>
      </c>
      <c r="X4390" s="24">
        <f t="shared" si="160"/>
        <v>122.3</v>
      </c>
      <c r="Y4390" s="8">
        <f t="shared" si="161"/>
        <v>0</v>
      </c>
      <c r="Z4390" s="11"/>
    </row>
    <row r="4391" spans="1:26" x14ac:dyDescent="0.25">
      <c r="A4391" s="34">
        <v>16</v>
      </c>
      <c r="B4391" s="31">
        <v>16</v>
      </c>
      <c r="C4391" s="4" t="s">
        <v>7798</v>
      </c>
      <c r="D4391" s="4" t="s">
        <v>7794</v>
      </c>
      <c r="E4391" s="4" t="s">
        <v>7768</v>
      </c>
      <c r="F4391" s="4" t="s">
        <v>6410</v>
      </c>
      <c r="G4391" s="4" t="s">
        <v>7789</v>
      </c>
      <c r="H4391" s="4" t="s">
        <v>5</v>
      </c>
      <c r="I4391" s="24">
        <v>133.30000000000001</v>
      </c>
      <c r="J4391" s="24">
        <v>121.3</v>
      </c>
      <c r="K4391" s="24">
        <v>8.3000000000000007</v>
      </c>
      <c r="O4391" s="24">
        <v>2</v>
      </c>
      <c r="R4391" s="24">
        <v>1.7</v>
      </c>
      <c r="X4391" s="24">
        <f t="shared" si="160"/>
        <v>133.29999999999998</v>
      </c>
      <c r="Y4391" s="8">
        <f t="shared" si="161"/>
        <v>0</v>
      </c>
      <c r="Z4391" s="4"/>
    </row>
    <row r="4392" spans="1:26" x14ac:dyDescent="0.25">
      <c r="A4392" s="34">
        <v>48</v>
      </c>
      <c r="B4392" s="31">
        <v>48</v>
      </c>
      <c r="C4392" s="4" t="s">
        <v>7850</v>
      </c>
      <c r="D4392" s="4" t="s">
        <v>7849</v>
      </c>
      <c r="E4392" s="4" t="s">
        <v>7768</v>
      </c>
      <c r="F4392" s="4" t="s">
        <v>6410</v>
      </c>
      <c r="G4392" s="4" t="s">
        <v>7789</v>
      </c>
      <c r="H4392" s="4" t="s">
        <v>391</v>
      </c>
      <c r="I4392" s="24">
        <v>125.6</v>
      </c>
      <c r="J4392" s="24">
        <v>117.3</v>
      </c>
      <c r="N4392" s="24">
        <v>0.8</v>
      </c>
      <c r="O4392" s="24">
        <v>2.2000000000000002</v>
      </c>
      <c r="P4392" s="24">
        <v>0.3</v>
      </c>
      <c r="Q4392" s="24">
        <v>2.7</v>
      </c>
      <c r="R4392" s="24">
        <v>0.3</v>
      </c>
      <c r="T4392" s="24">
        <v>2</v>
      </c>
      <c r="X4392" s="24">
        <f t="shared" si="160"/>
        <v>125.6</v>
      </c>
      <c r="Y4392" s="8">
        <f t="shared" si="161"/>
        <v>0</v>
      </c>
      <c r="Z4392" s="4"/>
    </row>
    <row r="4393" spans="1:26" x14ac:dyDescent="0.25">
      <c r="A4393" s="34">
        <v>11</v>
      </c>
      <c r="B4393" s="31">
        <v>11</v>
      </c>
      <c r="C4393" s="4" t="s">
        <v>2024</v>
      </c>
      <c r="D4393" s="4" t="s">
        <v>7869</v>
      </c>
      <c r="E4393" s="4" t="s">
        <v>7857</v>
      </c>
      <c r="F4393" s="4" t="s">
        <v>6410</v>
      </c>
      <c r="G4393" s="4" t="s">
        <v>1192</v>
      </c>
      <c r="H4393" s="4" t="s">
        <v>716</v>
      </c>
      <c r="I4393" s="24">
        <v>130.6</v>
      </c>
      <c r="J4393" s="24">
        <v>101.7</v>
      </c>
      <c r="K4393" s="24">
        <v>3.6</v>
      </c>
      <c r="L4393" s="24">
        <v>5.5</v>
      </c>
      <c r="N4393" s="24">
        <v>1</v>
      </c>
      <c r="O4393" s="24">
        <v>0.8</v>
      </c>
      <c r="P4393" s="24">
        <v>1.7</v>
      </c>
      <c r="Q4393" s="24">
        <v>2.2000000000000002</v>
      </c>
      <c r="R4393" s="24">
        <v>2.9</v>
      </c>
      <c r="S4393" s="24">
        <v>1.1000000000000001</v>
      </c>
      <c r="T4393" s="24">
        <v>3.1</v>
      </c>
      <c r="U4393" s="24">
        <v>7</v>
      </c>
      <c r="X4393" s="24">
        <f t="shared" si="160"/>
        <v>130.6</v>
      </c>
      <c r="Y4393" s="8">
        <f t="shared" si="161"/>
        <v>0</v>
      </c>
      <c r="Z4393" s="4"/>
    </row>
    <row r="4394" spans="1:26" x14ac:dyDescent="0.25">
      <c r="A4394" s="34">
        <v>10</v>
      </c>
      <c r="B4394" s="31">
        <v>10</v>
      </c>
      <c r="C4394" s="4" t="s">
        <v>7558</v>
      </c>
      <c r="D4394" s="4" t="s">
        <v>7869</v>
      </c>
      <c r="E4394" s="4" t="s">
        <v>7857</v>
      </c>
      <c r="F4394" s="4" t="s">
        <v>6410</v>
      </c>
      <c r="G4394" s="4" t="s">
        <v>7870</v>
      </c>
      <c r="H4394" s="4" t="s">
        <v>1606</v>
      </c>
      <c r="I4394" s="24">
        <v>370</v>
      </c>
      <c r="J4394" s="24">
        <v>340</v>
      </c>
      <c r="K4394" s="24">
        <v>3</v>
      </c>
      <c r="L4394" s="24">
        <v>4</v>
      </c>
      <c r="M4394" s="24">
        <v>3</v>
      </c>
      <c r="N4394" s="24">
        <v>3</v>
      </c>
      <c r="O4394" s="24">
        <v>7</v>
      </c>
      <c r="Q4394" s="24">
        <v>2</v>
      </c>
      <c r="R4394" s="24">
        <v>5</v>
      </c>
      <c r="U4394" s="24">
        <v>3</v>
      </c>
      <c r="X4394" s="24">
        <f t="shared" si="160"/>
        <v>370</v>
      </c>
      <c r="Y4394" s="8">
        <f t="shared" si="161"/>
        <v>0</v>
      </c>
      <c r="Z4394" s="4"/>
    </row>
    <row r="4395" spans="1:26" x14ac:dyDescent="0.25">
      <c r="A4395" s="34">
        <v>68</v>
      </c>
      <c r="B4395" s="31">
        <v>73</v>
      </c>
      <c r="C4395" s="4" t="s">
        <v>7955</v>
      </c>
      <c r="D4395" s="4" t="s">
        <v>7952</v>
      </c>
      <c r="E4395" s="4" t="s">
        <v>7857</v>
      </c>
      <c r="F4395" s="4" t="s">
        <v>6410</v>
      </c>
      <c r="G4395" s="5" t="s">
        <v>7870</v>
      </c>
      <c r="H4395" s="4" t="s">
        <v>2597</v>
      </c>
      <c r="I4395" s="24">
        <v>633.4</v>
      </c>
      <c r="J4395" s="24">
        <v>300.89999999999998</v>
      </c>
      <c r="K4395" s="24">
        <v>17.5</v>
      </c>
      <c r="M4395" s="24">
        <v>14.5</v>
      </c>
      <c r="O4395" s="24">
        <v>3.5</v>
      </c>
      <c r="P4395" s="24">
        <v>41.1</v>
      </c>
      <c r="Q4395" s="24">
        <v>10.7</v>
      </c>
      <c r="R4395" s="24">
        <v>17.5</v>
      </c>
      <c r="S4395" s="24">
        <v>3.1</v>
      </c>
      <c r="T4395" s="24">
        <v>223.1</v>
      </c>
      <c r="U4395" s="24">
        <v>1.5</v>
      </c>
      <c r="X4395" s="24">
        <f t="shared" si="160"/>
        <v>633.4</v>
      </c>
      <c r="Y4395" s="8">
        <f t="shared" si="161"/>
        <v>0</v>
      </c>
      <c r="Z4395" s="4"/>
    </row>
    <row r="4396" spans="1:26" x14ac:dyDescent="0.25">
      <c r="A4396" s="34">
        <v>59</v>
      </c>
      <c r="B4396" s="31">
        <v>62</v>
      </c>
      <c r="C4396" s="4" t="s">
        <v>7943</v>
      </c>
      <c r="D4396" s="4" t="s">
        <v>7940</v>
      </c>
      <c r="E4396" s="4" t="s">
        <v>7857</v>
      </c>
      <c r="F4396" s="4" t="s">
        <v>6410</v>
      </c>
      <c r="G4396" s="4" t="s">
        <v>7944</v>
      </c>
      <c r="H4396" s="4" t="s">
        <v>190</v>
      </c>
      <c r="I4396" s="24">
        <v>214.5</v>
      </c>
      <c r="J4396" s="24">
        <v>159</v>
      </c>
      <c r="K4396" s="24">
        <v>1.5</v>
      </c>
      <c r="N4396" s="24">
        <v>2.2999999999999998</v>
      </c>
      <c r="O4396" s="24">
        <v>3.1</v>
      </c>
      <c r="P4396" s="24">
        <v>29.5</v>
      </c>
      <c r="Q4396" s="24">
        <v>16.7</v>
      </c>
      <c r="R4396" s="24">
        <v>1.7</v>
      </c>
      <c r="S4396" s="24">
        <v>0.7</v>
      </c>
      <c r="X4396" s="24">
        <f t="shared" si="160"/>
        <v>214.49999999999997</v>
      </c>
      <c r="Y4396" s="8">
        <f t="shared" si="161"/>
        <v>0</v>
      </c>
      <c r="Z4396" s="4"/>
    </row>
    <row r="4397" spans="1:26" x14ac:dyDescent="0.25">
      <c r="A4397" s="34">
        <v>65</v>
      </c>
      <c r="B4397" s="31">
        <v>70</v>
      </c>
      <c r="C4397" s="4" t="s">
        <v>7949</v>
      </c>
      <c r="D4397" s="4" t="s">
        <v>2591</v>
      </c>
      <c r="E4397" s="4" t="s">
        <v>7857</v>
      </c>
      <c r="F4397" s="4" t="s">
        <v>6410</v>
      </c>
      <c r="G4397" s="5" t="s">
        <v>7950</v>
      </c>
      <c r="H4397" s="4"/>
      <c r="I4397" s="24">
        <v>116.5</v>
      </c>
      <c r="J4397" s="24">
        <v>4.5</v>
      </c>
      <c r="Q4397" s="24">
        <v>3</v>
      </c>
      <c r="T4397" s="24">
        <v>109</v>
      </c>
      <c r="X4397" s="24">
        <f t="shared" si="160"/>
        <v>116.5</v>
      </c>
      <c r="Y4397" s="8">
        <f t="shared" si="161"/>
        <v>0</v>
      </c>
      <c r="Z4397" s="4"/>
    </row>
    <row r="4398" spans="1:26" x14ac:dyDescent="0.25">
      <c r="A4398" s="34">
        <v>45</v>
      </c>
      <c r="B4398" s="31">
        <v>46</v>
      </c>
      <c r="C4398" s="4" t="s">
        <v>5022</v>
      </c>
      <c r="D4398" s="4" t="s">
        <v>7921</v>
      </c>
      <c r="E4398" s="4" t="s">
        <v>7857</v>
      </c>
      <c r="F4398" s="4" t="s">
        <v>6410</v>
      </c>
      <c r="G4398" s="4" t="s">
        <v>7922</v>
      </c>
      <c r="H4398" s="4" t="s">
        <v>728</v>
      </c>
      <c r="I4398" s="24">
        <v>893.3</v>
      </c>
      <c r="J4398" s="24">
        <v>567.1</v>
      </c>
      <c r="K4398" s="24">
        <v>4.2</v>
      </c>
      <c r="L4398" s="24">
        <v>29.9</v>
      </c>
      <c r="N4398" s="24">
        <v>7.1</v>
      </c>
      <c r="O4398" s="24">
        <v>8.1</v>
      </c>
      <c r="P4398" s="24">
        <v>140.1</v>
      </c>
      <c r="Q4398" s="24">
        <v>1.6</v>
      </c>
      <c r="R4398" s="24">
        <v>9.6999999999999993</v>
      </c>
      <c r="S4398" s="24">
        <v>2.7</v>
      </c>
      <c r="T4398" s="24">
        <v>122.8</v>
      </c>
      <c r="X4398" s="24">
        <f t="shared" si="160"/>
        <v>893.30000000000018</v>
      </c>
      <c r="Y4398" s="8">
        <f t="shared" si="161"/>
        <v>0</v>
      </c>
      <c r="Z4398" s="4"/>
    </row>
    <row r="4399" spans="1:26" x14ac:dyDescent="0.25">
      <c r="A4399" s="34">
        <v>17</v>
      </c>
      <c r="B4399" s="31">
        <v>17</v>
      </c>
      <c r="C4399" s="4" t="s">
        <v>7878</v>
      </c>
      <c r="D4399" s="4" t="s">
        <v>7873</v>
      </c>
      <c r="E4399" s="4" t="s">
        <v>7857</v>
      </c>
      <c r="F4399" s="4" t="s">
        <v>6410</v>
      </c>
      <c r="G4399" s="4" t="s">
        <v>7879</v>
      </c>
      <c r="H4399" s="4" t="s">
        <v>1876</v>
      </c>
      <c r="I4399" s="24">
        <v>163.9</v>
      </c>
      <c r="J4399" s="24">
        <v>139.19999999999999</v>
      </c>
      <c r="K4399" s="24">
        <v>10.7</v>
      </c>
      <c r="O4399" s="24">
        <v>1.9</v>
      </c>
      <c r="Q4399" s="24">
        <v>4.7</v>
      </c>
      <c r="R4399" s="24">
        <v>5.6</v>
      </c>
      <c r="S4399" s="24">
        <v>1.8</v>
      </c>
      <c r="X4399" s="24">
        <f t="shared" si="160"/>
        <v>163.89999999999998</v>
      </c>
      <c r="Y4399" s="8">
        <f t="shared" si="161"/>
        <v>0</v>
      </c>
      <c r="Z4399" s="4"/>
    </row>
    <row r="4400" spans="1:26" x14ac:dyDescent="0.25">
      <c r="A4400" s="34">
        <v>70</v>
      </c>
      <c r="B4400" s="31">
        <v>75</v>
      </c>
      <c r="C4400" s="4" t="s">
        <v>7958</v>
      </c>
      <c r="D4400" s="4" t="s">
        <v>7952</v>
      </c>
      <c r="E4400" s="4" t="s">
        <v>7857</v>
      </c>
      <c r="F4400" s="4" t="s">
        <v>6410</v>
      </c>
      <c r="G4400" s="5" t="s">
        <v>7959</v>
      </c>
      <c r="H4400" s="4" t="s">
        <v>485</v>
      </c>
      <c r="I4400" s="24">
        <v>908.7</v>
      </c>
      <c r="J4400" s="24">
        <v>486</v>
      </c>
      <c r="K4400" s="24">
        <v>59.6</v>
      </c>
      <c r="L4400" s="24">
        <v>15.5</v>
      </c>
      <c r="M4400" s="24">
        <v>21.7</v>
      </c>
      <c r="P4400" s="24">
        <v>44.7</v>
      </c>
      <c r="Q4400" s="24">
        <v>16</v>
      </c>
      <c r="R4400" s="24">
        <v>10</v>
      </c>
      <c r="T4400" s="24">
        <v>255.2</v>
      </c>
      <c r="X4400" s="24">
        <f t="shared" si="160"/>
        <v>908.7</v>
      </c>
      <c r="Y4400" s="8">
        <f t="shared" si="161"/>
        <v>0</v>
      </c>
      <c r="Z4400" s="4"/>
    </row>
    <row r="4401" spans="1:26" x14ac:dyDescent="0.25">
      <c r="A4401" s="34">
        <v>16</v>
      </c>
      <c r="B4401" s="31">
        <v>16</v>
      </c>
      <c r="C4401" s="4" t="s">
        <v>7876</v>
      </c>
      <c r="D4401" s="4" t="s">
        <v>7873</v>
      </c>
      <c r="E4401" s="4" t="s">
        <v>7857</v>
      </c>
      <c r="F4401" s="4" t="s">
        <v>6410</v>
      </c>
      <c r="G4401" s="4" t="s">
        <v>7877</v>
      </c>
      <c r="H4401" s="4" t="s">
        <v>734</v>
      </c>
      <c r="I4401" s="24">
        <v>331</v>
      </c>
      <c r="J4401" s="24">
        <v>284</v>
      </c>
      <c r="L4401" s="24">
        <v>16.7</v>
      </c>
      <c r="N4401" s="24">
        <v>6.2</v>
      </c>
      <c r="O4401" s="24">
        <v>6.4</v>
      </c>
      <c r="P4401" s="24">
        <v>2.5</v>
      </c>
      <c r="Q4401" s="24">
        <v>1.6</v>
      </c>
      <c r="R4401" s="24">
        <v>7.1</v>
      </c>
      <c r="S4401" s="24">
        <v>3.4</v>
      </c>
      <c r="U4401" s="24">
        <v>3.1</v>
      </c>
      <c r="X4401" s="24">
        <f t="shared" si="160"/>
        <v>331</v>
      </c>
      <c r="Y4401" s="8">
        <f t="shared" si="161"/>
        <v>0</v>
      </c>
      <c r="Z4401" s="4"/>
    </row>
    <row r="4402" spans="1:26" x14ac:dyDescent="0.25">
      <c r="A4402" s="34">
        <v>23</v>
      </c>
      <c r="B4402" s="31">
        <v>23</v>
      </c>
      <c r="C4402" s="4" t="s">
        <v>7886</v>
      </c>
      <c r="D4402" s="4" t="s">
        <v>7884</v>
      </c>
      <c r="E4402" s="4" t="s">
        <v>7857</v>
      </c>
      <c r="F4402" s="4" t="s">
        <v>6410</v>
      </c>
      <c r="G4402" s="4" t="s">
        <v>7887</v>
      </c>
      <c r="H4402" s="4" t="s">
        <v>804</v>
      </c>
      <c r="I4402" s="24">
        <v>552</v>
      </c>
      <c r="J4402" s="24">
        <v>418.5</v>
      </c>
      <c r="K4402" s="24">
        <v>9</v>
      </c>
      <c r="M4402" s="24">
        <v>1</v>
      </c>
      <c r="N4402" s="24">
        <v>1</v>
      </c>
      <c r="O4402" s="24">
        <v>5.3</v>
      </c>
      <c r="P4402" s="24">
        <v>45</v>
      </c>
      <c r="Q4402" s="24">
        <v>18</v>
      </c>
      <c r="R4402" s="24">
        <v>4.5</v>
      </c>
      <c r="S4402" s="24">
        <v>1.7</v>
      </c>
      <c r="T4402" s="24">
        <v>48</v>
      </c>
      <c r="X4402" s="24">
        <f t="shared" si="160"/>
        <v>552</v>
      </c>
      <c r="Y4402" s="8">
        <f t="shared" si="161"/>
        <v>0</v>
      </c>
      <c r="Z4402" s="4"/>
    </row>
    <row r="4403" spans="1:26" x14ac:dyDescent="0.25">
      <c r="A4403" s="34">
        <v>6</v>
      </c>
      <c r="B4403" s="31">
        <v>6</v>
      </c>
      <c r="C4403" s="4" t="s">
        <v>7865</v>
      </c>
      <c r="D4403" s="4" t="s">
        <v>7865</v>
      </c>
      <c r="E4403" s="4" t="s">
        <v>7857</v>
      </c>
      <c r="F4403" s="4" t="s">
        <v>6410</v>
      </c>
      <c r="G4403" s="4" t="s">
        <v>4537</v>
      </c>
      <c r="H4403" s="4" t="s">
        <v>804</v>
      </c>
      <c r="I4403" s="24">
        <v>3451.6</v>
      </c>
      <c r="J4403" s="24">
        <v>293.2</v>
      </c>
      <c r="K4403" s="24">
        <v>129.30000000000001</v>
      </c>
      <c r="L4403" s="24">
        <v>80.400000000000006</v>
      </c>
      <c r="N4403" s="24">
        <v>4.5</v>
      </c>
      <c r="O4403" s="24">
        <v>5.9</v>
      </c>
      <c r="P4403" s="24">
        <v>40.799999999999997</v>
      </c>
      <c r="R4403" s="24">
        <v>8.8000000000000007</v>
      </c>
      <c r="S4403" s="24">
        <v>4.2</v>
      </c>
      <c r="T4403" s="24">
        <v>2877</v>
      </c>
      <c r="U4403" s="24">
        <v>7.5</v>
      </c>
      <c r="X4403" s="24">
        <f t="shared" si="160"/>
        <v>3451.6</v>
      </c>
      <c r="Y4403" s="8">
        <f t="shared" si="161"/>
        <v>0</v>
      </c>
      <c r="Z4403" s="4"/>
    </row>
    <row r="4404" spans="1:26" x14ac:dyDescent="0.25">
      <c r="A4404" s="34">
        <v>12</v>
      </c>
      <c r="B4404" s="31">
        <v>12</v>
      </c>
      <c r="C4404" s="4" t="s">
        <v>7871</v>
      </c>
      <c r="D4404" s="4" t="s">
        <v>7869</v>
      </c>
      <c r="E4404" s="4" t="s">
        <v>7857</v>
      </c>
      <c r="F4404" s="4" t="s">
        <v>6410</v>
      </c>
      <c r="G4404" s="4" t="s">
        <v>4537</v>
      </c>
      <c r="H4404" s="4" t="s">
        <v>734</v>
      </c>
      <c r="I4404" s="24">
        <v>400.9</v>
      </c>
      <c r="J4404" s="24">
        <v>334.3</v>
      </c>
      <c r="K4404" s="24">
        <v>30.6</v>
      </c>
      <c r="L4404" s="24">
        <v>3</v>
      </c>
      <c r="M4404" s="24">
        <v>3.3</v>
      </c>
      <c r="O4404" s="24">
        <v>2.5</v>
      </c>
      <c r="P4404" s="24">
        <v>3.1</v>
      </c>
      <c r="Q4404" s="24">
        <v>10.6</v>
      </c>
      <c r="R4404" s="24">
        <v>11.5</v>
      </c>
      <c r="S4404" s="24">
        <v>2</v>
      </c>
      <c r="X4404" s="24">
        <f t="shared" si="160"/>
        <v>400.90000000000009</v>
      </c>
      <c r="Y4404" s="8">
        <f t="shared" si="161"/>
        <v>0</v>
      </c>
      <c r="Z4404" s="4"/>
    </row>
    <row r="4405" spans="1:26" x14ac:dyDescent="0.25">
      <c r="A4405" s="34">
        <v>2</v>
      </c>
      <c r="B4405" s="31">
        <v>2</v>
      </c>
      <c r="C4405" s="4" t="s">
        <v>7859</v>
      </c>
      <c r="D4405" s="4" t="s">
        <v>7856</v>
      </c>
      <c r="E4405" s="4" t="s">
        <v>7857</v>
      </c>
      <c r="F4405" s="4" t="s">
        <v>6410</v>
      </c>
      <c r="G4405" s="4" t="s">
        <v>7860</v>
      </c>
      <c r="H4405" s="4"/>
      <c r="I4405" s="24">
        <v>185.7</v>
      </c>
      <c r="J4405" s="24">
        <v>161</v>
      </c>
      <c r="K4405" s="24">
        <v>9.4</v>
      </c>
      <c r="O4405" s="24">
        <v>2.2999999999999998</v>
      </c>
      <c r="P4405" s="24">
        <v>1.3</v>
      </c>
      <c r="Q4405" s="24">
        <v>6.7</v>
      </c>
      <c r="R4405" s="24">
        <v>4.2</v>
      </c>
      <c r="S4405" s="24">
        <v>0.8</v>
      </c>
      <c r="X4405" s="24">
        <f t="shared" si="160"/>
        <v>185.70000000000002</v>
      </c>
      <c r="Y4405" s="8">
        <f t="shared" si="161"/>
        <v>0</v>
      </c>
      <c r="Z4405" s="4"/>
    </row>
    <row r="4406" spans="1:26" x14ac:dyDescent="0.25">
      <c r="A4406" s="34">
        <v>36</v>
      </c>
      <c r="B4406" s="31">
        <v>36</v>
      </c>
      <c r="C4406" s="4" t="s">
        <v>7905</v>
      </c>
      <c r="D4406" s="4" t="s">
        <v>146</v>
      </c>
      <c r="E4406" s="4" t="s">
        <v>7857</v>
      </c>
      <c r="F4406" s="4" t="s">
        <v>6410</v>
      </c>
      <c r="G4406" s="4" t="s">
        <v>819</v>
      </c>
      <c r="H4406" s="4" t="s">
        <v>734</v>
      </c>
      <c r="I4406" s="24">
        <v>195.1</v>
      </c>
      <c r="J4406" s="24">
        <v>143.4</v>
      </c>
      <c r="O4406" s="24">
        <v>1.8</v>
      </c>
      <c r="Q4406" s="24">
        <v>7.8</v>
      </c>
      <c r="R4406" s="24">
        <v>5</v>
      </c>
      <c r="T4406" s="24">
        <v>37.1</v>
      </c>
      <c r="X4406" s="24">
        <f t="shared" ref="X4406:X4469" si="162">SUM(J4406:W4406)</f>
        <v>195.10000000000002</v>
      </c>
      <c r="Y4406" s="8">
        <f t="shared" ref="Y4406:Y4469" si="163">I4406-X4406</f>
        <v>0</v>
      </c>
      <c r="Z4406" s="4"/>
    </row>
    <row r="4407" spans="1:26" x14ac:dyDescent="0.25">
      <c r="A4407" s="34">
        <v>35</v>
      </c>
      <c r="B4407" s="31">
        <v>35</v>
      </c>
      <c r="C4407" s="4" t="s">
        <v>7903</v>
      </c>
      <c r="D4407" s="4" t="s">
        <v>146</v>
      </c>
      <c r="E4407" s="4" t="s">
        <v>7857</v>
      </c>
      <c r="F4407" s="4" t="s">
        <v>6410</v>
      </c>
      <c r="G4407" s="4" t="s">
        <v>7904</v>
      </c>
      <c r="H4407" s="4" t="s">
        <v>1988</v>
      </c>
      <c r="I4407" s="24">
        <v>264.2</v>
      </c>
      <c r="J4407" s="24">
        <v>113.8</v>
      </c>
      <c r="K4407" s="24">
        <v>55.2</v>
      </c>
      <c r="L4407" s="24">
        <v>9</v>
      </c>
      <c r="N4407" s="24">
        <v>1.2</v>
      </c>
      <c r="O4407" s="24">
        <v>2.2000000000000002</v>
      </c>
      <c r="P4407" s="24">
        <v>1.2</v>
      </c>
      <c r="Q4407" s="24">
        <v>15.6</v>
      </c>
      <c r="R4407" s="24">
        <v>4.9000000000000004</v>
      </c>
      <c r="S4407" s="24">
        <v>2.8</v>
      </c>
      <c r="T4407" s="24">
        <v>58.3</v>
      </c>
      <c r="X4407" s="24">
        <f t="shared" si="162"/>
        <v>264.2</v>
      </c>
      <c r="Y4407" s="8">
        <f t="shared" si="163"/>
        <v>0</v>
      </c>
      <c r="Z4407" s="4"/>
    </row>
    <row r="4408" spans="1:26" x14ac:dyDescent="0.25">
      <c r="A4408" s="34">
        <v>62</v>
      </c>
      <c r="B4408" s="31">
        <v>65</v>
      </c>
      <c r="C4408" s="4" t="s">
        <v>7940</v>
      </c>
      <c r="D4408" s="4" t="s">
        <v>7940</v>
      </c>
      <c r="E4408" s="4" t="s">
        <v>7857</v>
      </c>
      <c r="F4408" s="4" t="s">
        <v>6410</v>
      </c>
      <c r="G4408" s="4" t="s">
        <v>7946</v>
      </c>
      <c r="H4408" s="4"/>
      <c r="I4408" s="24">
        <v>281.10000000000002</v>
      </c>
      <c r="J4408" s="24">
        <v>180.2</v>
      </c>
      <c r="K4408" s="24">
        <v>42.7</v>
      </c>
      <c r="O4408" s="24">
        <v>6.6</v>
      </c>
      <c r="P4408" s="24">
        <v>13.1</v>
      </c>
      <c r="Q4408" s="24">
        <v>9</v>
      </c>
      <c r="R4408" s="24">
        <v>7</v>
      </c>
      <c r="S4408" s="24">
        <v>3.2</v>
      </c>
      <c r="T4408" s="24">
        <v>19.3</v>
      </c>
      <c r="X4408" s="24">
        <f t="shared" si="162"/>
        <v>281.09999999999997</v>
      </c>
      <c r="Y4408" s="8">
        <f t="shared" si="163"/>
        <v>0</v>
      </c>
      <c r="Z4408" s="4"/>
    </row>
    <row r="4409" spans="1:26" x14ac:dyDescent="0.25">
      <c r="A4409" s="34">
        <v>15</v>
      </c>
      <c r="B4409" s="31">
        <v>15</v>
      </c>
      <c r="C4409" s="4" t="s">
        <v>6470</v>
      </c>
      <c r="D4409" s="4" t="s">
        <v>7873</v>
      </c>
      <c r="E4409" s="4" t="s">
        <v>7857</v>
      </c>
      <c r="F4409" s="4" t="s">
        <v>6410</v>
      </c>
      <c r="G4409" s="4" t="s">
        <v>7875</v>
      </c>
      <c r="H4409" s="4"/>
      <c r="I4409" s="24">
        <v>164.4</v>
      </c>
      <c r="J4409" s="24">
        <v>141.19999999999999</v>
      </c>
      <c r="K4409" s="24">
        <v>2.9</v>
      </c>
      <c r="L4409" s="24">
        <v>10.199999999999999</v>
      </c>
      <c r="N4409" s="24">
        <v>3.9</v>
      </c>
      <c r="O4409" s="24">
        <v>2.1</v>
      </c>
      <c r="P4409" s="24">
        <v>0.3</v>
      </c>
      <c r="Q4409" s="24">
        <v>1.9</v>
      </c>
      <c r="R4409" s="24">
        <v>1.6</v>
      </c>
      <c r="S4409" s="24">
        <v>0.3</v>
      </c>
      <c r="X4409" s="24">
        <f t="shared" si="162"/>
        <v>164.4</v>
      </c>
      <c r="Y4409" s="8">
        <f t="shared" si="163"/>
        <v>0</v>
      </c>
      <c r="Z4409" s="4"/>
    </row>
    <row r="4410" spans="1:26" x14ac:dyDescent="0.25">
      <c r="A4410" s="34">
        <v>43</v>
      </c>
      <c r="B4410" s="31">
        <v>44</v>
      </c>
      <c r="C4410" s="4" t="s">
        <v>7917</v>
      </c>
      <c r="D4410" s="4" t="s">
        <v>7918</v>
      </c>
      <c r="E4410" s="4" t="s">
        <v>7857</v>
      </c>
      <c r="F4410" s="4" t="s">
        <v>6410</v>
      </c>
      <c r="G4410" s="4" t="s">
        <v>7919</v>
      </c>
      <c r="H4410" s="4" t="s">
        <v>1876</v>
      </c>
      <c r="I4410" s="24">
        <v>192.1</v>
      </c>
      <c r="J4410" s="24">
        <v>156.19999999999999</v>
      </c>
      <c r="K4410" s="24">
        <v>13.2</v>
      </c>
      <c r="L4410" s="24">
        <v>11.6</v>
      </c>
      <c r="N4410" s="24">
        <v>2</v>
      </c>
      <c r="O4410" s="24">
        <v>2.5</v>
      </c>
      <c r="P4410" s="24">
        <v>0.5</v>
      </c>
      <c r="R4410" s="24">
        <v>4.8</v>
      </c>
      <c r="S4410" s="24">
        <v>1.3</v>
      </c>
      <c r="X4410" s="24">
        <f t="shared" si="162"/>
        <v>192.1</v>
      </c>
      <c r="Y4410" s="8">
        <f t="shared" si="163"/>
        <v>0</v>
      </c>
      <c r="Z4410" s="4"/>
    </row>
    <row r="4411" spans="1:26" x14ac:dyDescent="0.25">
      <c r="A4411" s="34">
        <v>52</v>
      </c>
      <c r="B4411" s="31">
        <v>53</v>
      </c>
      <c r="C4411" s="4" t="s">
        <v>7930</v>
      </c>
      <c r="D4411" s="4" t="s">
        <v>7930</v>
      </c>
      <c r="E4411" s="4" t="s">
        <v>7857</v>
      </c>
      <c r="F4411" s="4" t="s">
        <v>6410</v>
      </c>
      <c r="G4411" s="4" t="s">
        <v>7933</v>
      </c>
      <c r="H4411" s="4" t="s">
        <v>804</v>
      </c>
      <c r="I4411" s="24">
        <v>136.30000000000001</v>
      </c>
      <c r="J4411" s="24">
        <v>99.8</v>
      </c>
      <c r="K4411" s="24">
        <v>20.7</v>
      </c>
      <c r="O4411" s="24">
        <v>2.2000000000000002</v>
      </c>
      <c r="Q4411" s="24">
        <v>5</v>
      </c>
      <c r="R4411" s="24">
        <v>2.5</v>
      </c>
      <c r="S4411" s="24">
        <v>1.4</v>
      </c>
      <c r="U4411" s="24">
        <v>4.7</v>
      </c>
      <c r="X4411" s="24">
        <f t="shared" si="162"/>
        <v>136.29999999999998</v>
      </c>
      <c r="Y4411" s="8">
        <f t="shared" si="163"/>
        <v>0</v>
      </c>
      <c r="Z4411" s="4"/>
    </row>
    <row r="4412" spans="1:26" x14ac:dyDescent="0.25">
      <c r="A4412" s="34">
        <v>49</v>
      </c>
      <c r="B4412" s="31">
        <v>50</v>
      </c>
      <c r="C4412" s="4" t="s">
        <v>7928</v>
      </c>
      <c r="D4412" s="4" t="s">
        <v>7921</v>
      </c>
      <c r="E4412" s="4" t="s">
        <v>7857</v>
      </c>
      <c r="F4412" s="4" t="s">
        <v>6410</v>
      </c>
      <c r="G4412" s="4" t="s">
        <v>4651</v>
      </c>
      <c r="H4412" s="4" t="s">
        <v>6097</v>
      </c>
      <c r="I4412" s="24">
        <v>314.2</v>
      </c>
      <c r="J4412" s="24">
        <v>192.8</v>
      </c>
      <c r="K4412" s="24">
        <v>12</v>
      </c>
      <c r="N4412" s="24">
        <v>1.5</v>
      </c>
      <c r="O4412" s="24">
        <v>2.4</v>
      </c>
      <c r="P4412" s="24">
        <v>7.8</v>
      </c>
      <c r="Q4412" s="24">
        <v>1.1000000000000001</v>
      </c>
      <c r="R4412" s="24">
        <v>6</v>
      </c>
      <c r="S4412" s="24">
        <v>1.5</v>
      </c>
      <c r="T4412" s="24">
        <v>89.1</v>
      </c>
      <c r="X4412" s="24">
        <f t="shared" si="162"/>
        <v>314.20000000000005</v>
      </c>
      <c r="Y4412" s="8">
        <f t="shared" si="163"/>
        <v>0</v>
      </c>
      <c r="Z4412" s="4"/>
    </row>
    <row r="4413" spans="1:26" x14ac:dyDescent="0.25">
      <c r="A4413" s="34">
        <v>37</v>
      </c>
      <c r="B4413" s="31">
        <v>38</v>
      </c>
      <c r="C4413" s="4" t="s">
        <v>7906</v>
      </c>
      <c r="D4413" s="4" t="s">
        <v>7907</v>
      </c>
      <c r="E4413" s="4" t="s">
        <v>7857</v>
      </c>
      <c r="F4413" s="4" t="s">
        <v>6410</v>
      </c>
      <c r="G4413" s="4" t="s">
        <v>7908</v>
      </c>
      <c r="H4413" s="4" t="s">
        <v>1940</v>
      </c>
      <c r="I4413" s="24">
        <v>200.6</v>
      </c>
      <c r="J4413" s="24">
        <v>164.3</v>
      </c>
      <c r="K4413" s="24">
        <v>28.2</v>
      </c>
      <c r="N4413" s="24">
        <v>2</v>
      </c>
      <c r="O4413" s="24">
        <v>3</v>
      </c>
      <c r="P4413" s="24">
        <v>0.6</v>
      </c>
      <c r="R4413" s="24">
        <v>2.5</v>
      </c>
      <c r="X4413" s="24">
        <f t="shared" si="162"/>
        <v>200.6</v>
      </c>
      <c r="Y4413" s="8">
        <f t="shared" si="163"/>
        <v>0</v>
      </c>
      <c r="Z4413" s="4"/>
    </row>
    <row r="4414" spans="1:26" x14ac:dyDescent="0.25">
      <c r="A4414" s="34">
        <v>40</v>
      </c>
      <c r="B4414" s="31">
        <v>41</v>
      </c>
      <c r="C4414" s="4" t="s">
        <v>7912</v>
      </c>
      <c r="D4414" s="4" t="s">
        <v>7907</v>
      </c>
      <c r="E4414" s="4" t="s">
        <v>7857</v>
      </c>
      <c r="F4414" s="4" t="s">
        <v>6410</v>
      </c>
      <c r="G4414" s="4" t="s">
        <v>5546</v>
      </c>
      <c r="H4414" s="4" t="s">
        <v>730</v>
      </c>
      <c r="I4414" s="24">
        <v>345.4</v>
      </c>
      <c r="J4414" s="24">
        <v>323.5</v>
      </c>
      <c r="K4414" s="24">
        <v>6.6</v>
      </c>
      <c r="N4414" s="24">
        <v>4.7</v>
      </c>
      <c r="O4414" s="24">
        <v>2.5</v>
      </c>
      <c r="R4414" s="24">
        <v>5.8</v>
      </c>
      <c r="S4414" s="24">
        <v>2.2999999999999998</v>
      </c>
      <c r="X4414" s="24">
        <f t="shared" si="162"/>
        <v>345.40000000000003</v>
      </c>
      <c r="Y4414" s="8">
        <f t="shared" si="163"/>
        <v>0</v>
      </c>
      <c r="Z4414" s="4"/>
    </row>
    <row r="4415" spans="1:26" x14ac:dyDescent="0.25">
      <c r="A4415" s="34">
        <v>24</v>
      </c>
      <c r="B4415" s="31">
        <v>24</v>
      </c>
      <c r="C4415" s="4" t="s">
        <v>7888</v>
      </c>
      <c r="D4415" s="4" t="s">
        <v>7884</v>
      </c>
      <c r="E4415" s="4" t="s">
        <v>7857</v>
      </c>
      <c r="F4415" s="4" t="s">
        <v>6410</v>
      </c>
      <c r="G4415" s="4" t="s">
        <v>7889</v>
      </c>
      <c r="H4415" s="4" t="s">
        <v>734</v>
      </c>
      <c r="I4415" s="24">
        <v>187</v>
      </c>
      <c r="J4415" s="24">
        <v>143</v>
      </c>
      <c r="K4415" s="24">
        <v>25</v>
      </c>
      <c r="M4415" s="24">
        <v>1</v>
      </c>
      <c r="O4415" s="24">
        <v>1.2</v>
      </c>
      <c r="Q4415" s="24">
        <v>0.7</v>
      </c>
      <c r="R4415" s="24">
        <v>4</v>
      </c>
      <c r="S4415" s="24">
        <v>1</v>
      </c>
      <c r="T4415" s="24">
        <v>11.1</v>
      </c>
      <c r="X4415" s="24">
        <f t="shared" si="162"/>
        <v>186.99999999999997</v>
      </c>
      <c r="Y4415" s="8">
        <f t="shared" si="163"/>
        <v>0</v>
      </c>
      <c r="Z4415" s="4"/>
    </row>
    <row r="4416" spans="1:26" x14ac:dyDescent="0.25">
      <c r="A4416" s="34">
        <v>25</v>
      </c>
      <c r="B4416" s="31">
        <v>25</v>
      </c>
      <c r="C4416" s="4" t="s">
        <v>7890</v>
      </c>
      <c r="D4416" s="4" t="s">
        <v>7884</v>
      </c>
      <c r="E4416" s="4" t="s">
        <v>7857</v>
      </c>
      <c r="F4416" s="4" t="s">
        <v>6410</v>
      </c>
      <c r="G4416" s="4" t="s">
        <v>7891</v>
      </c>
      <c r="H4416" s="4" t="s">
        <v>1995</v>
      </c>
      <c r="I4416" s="24">
        <v>316.8</v>
      </c>
      <c r="J4416" s="24">
        <v>163.6</v>
      </c>
      <c r="K4416" s="24">
        <v>8.4</v>
      </c>
      <c r="L4416" s="24">
        <v>9.6</v>
      </c>
      <c r="N4416" s="24">
        <v>1.2</v>
      </c>
      <c r="O4416" s="24">
        <v>1.4</v>
      </c>
      <c r="P4416" s="24">
        <v>14.5</v>
      </c>
      <c r="Q4416" s="24">
        <v>3.6</v>
      </c>
      <c r="R4416" s="24">
        <v>5.5</v>
      </c>
      <c r="S4416" s="24">
        <v>1.2</v>
      </c>
      <c r="T4416" s="24">
        <v>107.8</v>
      </c>
      <c r="X4416" s="24">
        <f t="shared" si="162"/>
        <v>316.79999999999995</v>
      </c>
      <c r="Y4416" s="8">
        <f t="shared" si="163"/>
        <v>0</v>
      </c>
      <c r="Z4416" s="4"/>
    </row>
    <row r="4417" spans="1:26" x14ac:dyDescent="0.25">
      <c r="A4417" s="34">
        <v>28</v>
      </c>
      <c r="B4417" s="31">
        <v>28</v>
      </c>
      <c r="C4417" s="4" t="s">
        <v>7894</v>
      </c>
      <c r="D4417" s="4" t="s">
        <v>7884</v>
      </c>
      <c r="E4417" s="4" t="s">
        <v>7857</v>
      </c>
      <c r="F4417" s="4" t="s">
        <v>6410</v>
      </c>
      <c r="G4417" s="4" t="s">
        <v>7891</v>
      </c>
      <c r="H4417" s="4"/>
      <c r="I4417" s="24">
        <v>621.70000000000005</v>
      </c>
      <c r="J4417" s="24">
        <v>364.2</v>
      </c>
      <c r="K4417" s="24">
        <v>34.4</v>
      </c>
      <c r="L4417" s="24">
        <v>2.8</v>
      </c>
      <c r="N4417" s="24">
        <v>7.1</v>
      </c>
      <c r="O4417" s="24">
        <v>5.8</v>
      </c>
      <c r="P4417" s="24">
        <v>0.9</v>
      </c>
      <c r="Q4417" s="24">
        <v>17.899999999999999</v>
      </c>
      <c r="R4417" s="24">
        <v>11.2</v>
      </c>
      <c r="S4417" s="24">
        <v>5.0999999999999996</v>
      </c>
      <c r="T4417" s="24">
        <v>172.3</v>
      </c>
      <c r="X4417" s="24">
        <f t="shared" si="162"/>
        <v>621.70000000000005</v>
      </c>
      <c r="Y4417" s="8">
        <f t="shared" si="163"/>
        <v>0</v>
      </c>
      <c r="Z4417" s="4"/>
    </row>
    <row r="4418" spans="1:26" x14ac:dyDescent="0.25">
      <c r="A4418" s="34">
        <v>31</v>
      </c>
      <c r="B4418" s="31">
        <v>31</v>
      </c>
      <c r="C4418" s="4" t="s">
        <v>7897</v>
      </c>
      <c r="D4418" s="4" t="s">
        <v>146</v>
      </c>
      <c r="E4418" s="4" t="s">
        <v>7857</v>
      </c>
      <c r="F4418" s="4" t="s">
        <v>6410</v>
      </c>
      <c r="G4418" s="4" t="s">
        <v>766</v>
      </c>
      <c r="H4418" s="4" t="s">
        <v>1988</v>
      </c>
      <c r="I4418" s="24">
        <v>221</v>
      </c>
      <c r="J4418" s="24">
        <v>160</v>
      </c>
      <c r="K4418" s="24">
        <v>33.200000000000003</v>
      </c>
      <c r="Q4418" s="24">
        <v>27.8</v>
      </c>
      <c r="X4418" s="24">
        <f t="shared" si="162"/>
        <v>221</v>
      </c>
      <c r="Y4418" s="8">
        <f t="shared" si="163"/>
        <v>0</v>
      </c>
      <c r="Z4418" s="4"/>
    </row>
    <row r="4419" spans="1:26" x14ac:dyDescent="0.25">
      <c r="A4419" s="34">
        <v>69</v>
      </c>
      <c r="B4419" s="31">
        <v>74</v>
      </c>
      <c r="C4419" s="4" t="s">
        <v>7956</v>
      </c>
      <c r="D4419" s="4" t="s">
        <v>7952</v>
      </c>
      <c r="E4419" s="4" t="s">
        <v>7857</v>
      </c>
      <c r="F4419" s="4" t="s">
        <v>6410</v>
      </c>
      <c r="G4419" s="5" t="s">
        <v>7957</v>
      </c>
      <c r="H4419" s="4" t="s">
        <v>5168</v>
      </c>
      <c r="I4419" s="24">
        <v>453.5</v>
      </c>
      <c r="J4419" s="24">
        <v>295</v>
      </c>
      <c r="K4419" s="24">
        <v>5.4</v>
      </c>
      <c r="N4419" s="24">
        <v>4.3</v>
      </c>
      <c r="O4419" s="24">
        <v>3.1</v>
      </c>
      <c r="P4419" s="24">
        <v>6.9</v>
      </c>
      <c r="Q4419" s="24">
        <v>21.1</v>
      </c>
      <c r="R4419" s="24">
        <v>11.8</v>
      </c>
      <c r="S4419" s="24">
        <v>3.4</v>
      </c>
      <c r="T4419" s="24">
        <v>102.5</v>
      </c>
      <c r="X4419" s="24">
        <f t="shared" si="162"/>
        <v>453.5</v>
      </c>
      <c r="Y4419" s="8">
        <f t="shared" si="163"/>
        <v>0</v>
      </c>
      <c r="Z4419" s="4"/>
    </row>
    <row r="4420" spans="1:26" x14ac:dyDescent="0.25">
      <c r="A4420" s="34">
        <v>27</v>
      </c>
      <c r="B4420" s="31">
        <v>27</v>
      </c>
      <c r="C4420" s="4" t="s">
        <v>7884</v>
      </c>
      <c r="D4420" s="4" t="s">
        <v>7884</v>
      </c>
      <c r="E4420" s="4" t="s">
        <v>7857</v>
      </c>
      <c r="F4420" s="4" t="s">
        <v>6410</v>
      </c>
      <c r="G4420" s="4" t="s">
        <v>7893</v>
      </c>
      <c r="H4420" s="4"/>
      <c r="I4420" s="24">
        <v>398.9</v>
      </c>
      <c r="J4420" s="24">
        <v>196.7</v>
      </c>
      <c r="K4420" s="24">
        <v>10.6</v>
      </c>
      <c r="M4420" s="24">
        <v>1.5</v>
      </c>
      <c r="N4420" s="24">
        <v>1.1000000000000001</v>
      </c>
      <c r="O4420" s="24">
        <v>3</v>
      </c>
      <c r="P4420" s="24">
        <v>15.2</v>
      </c>
      <c r="Q4420" s="24">
        <v>2.2000000000000002</v>
      </c>
      <c r="R4420" s="24">
        <v>6.2</v>
      </c>
      <c r="S4420" s="24">
        <v>0.8</v>
      </c>
      <c r="T4420" s="24">
        <v>160.30000000000001</v>
      </c>
      <c r="U4420" s="24">
        <v>1.3</v>
      </c>
      <c r="X4420" s="24">
        <f t="shared" si="162"/>
        <v>398.9</v>
      </c>
      <c r="Y4420" s="8">
        <f t="shared" si="163"/>
        <v>0</v>
      </c>
      <c r="Z4420" s="4"/>
    </row>
    <row r="4421" spans="1:26" x14ac:dyDescent="0.25">
      <c r="A4421" s="34">
        <v>1</v>
      </c>
      <c r="B4421" s="31">
        <v>1</v>
      </c>
      <c r="C4421" s="4" t="s">
        <v>7855</v>
      </c>
      <c r="D4421" s="4" t="s">
        <v>7856</v>
      </c>
      <c r="E4421" s="4" t="s">
        <v>7857</v>
      </c>
      <c r="F4421" s="4" t="s">
        <v>6410</v>
      </c>
      <c r="G4421" s="4" t="s">
        <v>7858</v>
      </c>
      <c r="H4421" s="4" t="s">
        <v>1876</v>
      </c>
      <c r="I4421" s="24">
        <v>382.6</v>
      </c>
      <c r="J4421" s="24">
        <v>221.4</v>
      </c>
      <c r="K4421" s="24">
        <v>26.2</v>
      </c>
      <c r="M4421" s="24">
        <v>1.1000000000000001</v>
      </c>
      <c r="O4421" s="24">
        <v>3.3</v>
      </c>
      <c r="P4421" s="24">
        <v>0.7</v>
      </c>
      <c r="Q4421" s="24">
        <v>24</v>
      </c>
      <c r="R4421" s="24">
        <v>10.5</v>
      </c>
      <c r="S4421" s="24">
        <v>2.6</v>
      </c>
      <c r="T4421" s="24">
        <v>92.8</v>
      </c>
      <c r="X4421" s="24">
        <f t="shared" si="162"/>
        <v>382.6</v>
      </c>
      <c r="Y4421" s="8">
        <f t="shared" si="163"/>
        <v>0</v>
      </c>
      <c r="Z4421" s="4"/>
    </row>
    <row r="4422" spans="1:26" x14ac:dyDescent="0.25">
      <c r="A4422" s="34">
        <v>33</v>
      </c>
      <c r="B4422" s="31">
        <v>33</v>
      </c>
      <c r="C4422" s="4" t="s">
        <v>7900</v>
      </c>
      <c r="D4422" s="4" t="s">
        <v>146</v>
      </c>
      <c r="E4422" s="4" t="s">
        <v>7857</v>
      </c>
      <c r="F4422" s="4" t="s">
        <v>6410</v>
      </c>
      <c r="G4422" s="4" t="s">
        <v>15306</v>
      </c>
      <c r="H4422" s="4" t="s">
        <v>1988</v>
      </c>
      <c r="I4422" s="24">
        <v>184.3</v>
      </c>
      <c r="J4422" s="24">
        <v>134.69999999999999</v>
      </c>
      <c r="K4422" s="24">
        <v>12.2</v>
      </c>
      <c r="M4422" s="24">
        <v>0.4</v>
      </c>
      <c r="O4422" s="24">
        <v>1</v>
      </c>
      <c r="P4422" s="24">
        <v>5.7</v>
      </c>
      <c r="Q4422" s="24">
        <v>13.4</v>
      </c>
      <c r="R4422" s="24">
        <v>3.5</v>
      </c>
      <c r="S4422" s="24">
        <v>3.9</v>
      </c>
      <c r="T4422" s="24">
        <v>9.5</v>
      </c>
      <c r="X4422" s="24">
        <f t="shared" si="162"/>
        <v>184.29999999999998</v>
      </c>
      <c r="Y4422" s="8">
        <f t="shared" si="163"/>
        <v>0</v>
      </c>
      <c r="Z4422" s="4"/>
    </row>
    <row r="4423" spans="1:26" x14ac:dyDescent="0.25">
      <c r="A4423" s="34">
        <v>29</v>
      </c>
      <c r="B4423" s="31">
        <v>29</v>
      </c>
      <c r="C4423" s="4" t="s">
        <v>6434</v>
      </c>
      <c r="D4423" s="4" t="s">
        <v>7884</v>
      </c>
      <c r="E4423" s="4" t="s">
        <v>7857</v>
      </c>
      <c r="F4423" s="4" t="s">
        <v>6410</v>
      </c>
      <c r="G4423" s="4" t="s">
        <v>7895</v>
      </c>
      <c r="H4423" s="4" t="s">
        <v>860</v>
      </c>
      <c r="I4423" s="24">
        <v>394</v>
      </c>
      <c r="J4423" s="24">
        <v>312</v>
      </c>
      <c r="K4423" s="24">
        <v>28</v>
      </c>
      <c r="L4423" s="24">
        <v>3</v>
      </c>
      <c r="M4423" s="24">
        <v>3</v>
      </c>
      <c r="N4423" s="24">
        <v>5</v>
      </c>
      <c r="O4423" s="24">
        <v>7</v>
      </c>
      <c r="R4423" s="24">
        <v>7</v>
      </c>
      <c r="T4423" s="24">
        <v>29</v>
      </c>
      <c r="X4423" s="24">
        <f t="shared" si="162"/>
        <v>394</v>
      </c>
      <c r="Y4423" s="8">
        <f t="shared" si="163"/>
        <v>0</v>
      </c>
      <c r="Z4423" s="4"/>
    </row>
    <row r="4424" spans="1:26" x14ac:dyDescent="0.25">
      <c r="A4424" s="34">
        <v>72</v>
      </c>
      <c r="B4424" s="31">
        <v>78</v>
      </c>
      <c r="C4424" s="4" t="s">
        <v>7961</v>
      </c>
      <c r="D4424" s="4" t="s">
        <v>7952</v>
      </c>
      <c r="E4424" s="4" t="s">
        <v>7857</v>
      </c>
      <c r="F4424" s="4" t="s">
        <v>6410</v>
      </c>
      <c r="G4424" s="5" t="s">
        <v>7962</v>
      </c>
      <c r="H4424" s="4" t="s">
        <v>1440</v>
      </c>
      <c r="I4424" s="24">
        <v>156.19999999999999</v>
      </c>
      <c r="J4424" s="24">
        <v>68.2</v>
      </c>
      <c r="K4424" s="24">
        <v>2.5</v>
      </c>
      <c r="N4424" s="24">
        <v>0.8</v>
      </c>
      <c r="O4424" s="24">
        <v>2.1</v>
      </c>
      <c r="P4424" s="24">
        <v>75.599999999999994</v>
      </c>
      <c r="Q4424" s="24">
        <v>2</v>
      </c>
      <c r="R4424" s="24">
        <v>2.8</v>
      </c>
      <c r="S4424" s="24">
        <v>0.9</v>
      </c>
      <c r="T4424" s="24">
        <v>1.3</v>
      </c>
      <c r="X4424" s="24">
        <f t="shared" si="162"/>
        <v>156.20000000000002</v>
      </c>
      <c r="Y4424" s="8">
        <f t="shared" si="163"/>
        <v>0</v>
      </c>
      <c r="Z4424" s="4"/>
    </row>
    <row r="4425" spans="1:26" x14ac:dyDescent="0.25">
      <c r="A4425" s="34">
        <v>38</v>
      </c>
      <c r="B4425" s="31">
        <v>39</v>
      </c>
      <c r="C4425" s="4" t="s">
        <v>7909</v>
      </c>
      <c r="D4425" s="4" t="s">
        <v>7907</v>
      </c>
      <c r="E4425" s="4" t="s">
        <v>7857</v>
      </c>
      <c r="F4425" s="4" t="s">
        <v>6410</v>
      </c>
      <c r="G4425" s="4" t="s">
        <v>7910</v>
      </c>
      <c r="H4425" s="4"/>
      <c r="I4425" s="24">
        <v>201.2</v>
      </c>
      <c r="J4425" s="24">
        <v>126.4</v>
      </c>
      <c r="K4425" s="24">
        <v>15.5</v>
      </c>
      <c r="O4425" s="24">
        <v>0.9</v>
      </c>
      <c r="P4425" s="24">
        <v>0.5</v>
      </c>
      <c r="Q4425" s="24">
        <v>4.5999999999999996</v>
      </c>
      <c r="R4425" s="24">
        <v>1.5</v>
      </c>
      <c r="S4425" s="24">
        <v>0.8</v>
      </c>
      <c r="T4425" s="24">
        <v>51</v>
      </c>
      <c r="X4425" s="24">
        <f t="shared" si="162"/>
        <v>201.20000000000002</v>
      </c>
      <c r="Y4425" s="8">
        <f t="shared" si="163"/>
        <v>0</v>
      </c>
      <c r="Z4425" s="4"/>
    </row>
    <row r="4426" spans="1:26" x14ac:dyDescent="0.25">
      <c r="A4426" s="34">
        <v>39</v>
      </c>
      <c r="B4426" s="31">
        <v>40</v>
      </c>
      <c r="C4426" s="4" t="s">
        <v>7907</v>
      </c>
      <c r="D4426" s="4" t="s">
        <v>7907</v>
      </c>
      <c r="E4426" s="4" t="s">
        <v>7857</v>
      </c>
      <c r="F4426" s="4" t="s">
        <v>6410</v>
      </c>
      <c r="G4426" s="4" t="s">
        <v>7911</v>
      </c>
      <c r="H4426" s="4" t="s">
        <v>1567</v>
      </c>
      <c r="I4426" s="24">
        <v>351.8</v>
      </c>
      <c r="J4426" s="24">
        <v>250.8</v>
      </c>
      <c r="K4426" s="24">
        <v>27.3</v>
      </c>
      <c r="N4426" s="24">
        <v>5.4</v>
      </c>
      <c r="O4426" s="24">
        <v>3.7</v>
      </c>
      <c r="P4426" s="24">
        <v>1</v>
      </c>
      <c r="Q4426" s="24">
        <v>10</v>
      </c>
      <c r="R4426" s="24">
        <v>8.1999999999999993</v>
      </c>
      <c r="S4426" s="24">
        <v>5</v>
      </c>
      <c r="T4426" s="24">
        <v>39.9</v>
      </c>
      <c r="U4426" s="24">
        <v>0.5</v>
      </c>
      <c r="X4426" s="24">
        <f t="shared" si="162"/>
        <v>351.79999999999995</v>
      </c>
      <c r="Y4426" s="8">
        <f t="shared" si="163"/>
        <v>0</v>
      </c>
      <c r="Z4426" s="4"/>
    </row>
    <row r="4427" spans="1:26" x14ac:dyDescent="0.25">
      <c r="A4427" s="34">
        <v>5</v>
      </c>
      <c r="B4427" s="31">
        <v>5</v>
      </c>
      <c r="C4427" s="4" t="s">
        <v>7863</v>
      </c>
      <c r="D4427" s="4" t="s">
        <v>7856</v>
      </c>
      <c r="E4427" s="4" t="s">
        <v>7857</v>
      </c>
      <c r="F4427" s="4" t="s">
        <v>6410</v>
      </c>
      <c r="G4427" s="4" t="s">
        <v>7864</v>
      </c>
      <c r="H4427" s="4" t="s">
        <v>716</v>
      </c>
      <c r="I4427" s="24">
        <v>318.5</v>
      </c>
      <c r="J4427" s="24">
        <v>129.19999999999999</v>
      </c>
      <c r="K4427" s="24">
        <v>11.3</v>
      </c>
      <c r="N4427" s="24">
        <v>2</v>
      </c>
      <c r="O4427" s="24">
        <v>1.4</v>
      </c>
      <c r="P4427" s="24">
        <v>11.9</v>
      </c>
      <c r="Q4427" s="24">
        <v>0.7</v>
      </c>
      <c r="R4427" s="24">
        <v>7.9</v>
      </c>
      <c r="S4427" s="24">
        <v>1.1000000000000001</v>
      </c>
      <c r="T4427" s="24">
        <v>153</v>
      </c>
      <c r="X4427" s="24">
        <f t="shared" si="162"/>
        <v>318.5</v>
      </c>
      <c r="Y4427" s="8">
        <f t="shared" si="163"/>
        <v>0</v>
      </c>
      <c r="Z4427" s="4"/>
    </row>
    <row r="4428" spans="1:26" x14ac:dyDescent="0.25">
      <c r="A4428" s="34">
        <v>22</v>
      </c>
      <c r="B4428" s="31">
        <v>22</v>
      </c>
      <c r="C4428" s="4" t="s">
        <v>7883</v>
      </c>
      <c r="D4428" s="4" t="s">
        <v>7884</v>
      </c>
      <c r="E4428" s="4" t="s">
        <v>7857</v>
      </c>
      <c r="F4428" s="4" t="s">
        <v>6410</v>
      </c>
      <c r="G4428" s="4" t="s">
        <v>7885</v>
      </c>
      <c r="H4428" s="4" t="s">
        <v>1606</v>
      </c>
      <c r="I4428" s="24">
        <v>217.3</v>
      </c>
      <c r="J4428" s="24">
        <v>133</v>
      </c>
      <c r="K4428" s="24">
        <v>7</v>
      </c>
      <c r="M4428" s="24">
        <v>2</v>
      </c>
      <c r="O4428" s="24">
        <v>1.5</v>
      </c>
      <c r="R4428" s="24">
        <v>6</v>
      </c>
      <c r="S4428" s="24">
        <v>1</v>
      </c>
      <c r="T4428" s="24">
        <v>66.8</v>
      </c>
      <c r="X4428" s="24">
        <f t="shared" si="162"/>
        <v>217.3</v>
      </c>
      <c r="Y4428" s="8">
        <f t="shared" si="163"/>
        <v>0</v>
      </c>
      <c r="Z4428" s="4"/>
    </row>
    <row r="4429" spans="1:26" x14ac:dyDescent="0.25">
      <c r="A4429" s="34">
        <v>56</v>
      </c>
      <c r="B4429" s="31">
        <v>59</v>
      </c>
      <c r="C4429" s="4" t="s">
        <v>1176</v>
      </c>
      <c r="D4429" s="4" t="s">
        <v>7940</v>
      </c>
      <c r="E4429" s="4" t="s">
        <v>7857</v>
      </c>
      <c r="F4429" s="4" t="s">
        <v>6410</v>
      </c>
      <c r="G4429" s="4" t="s">
        <v>7941</v>
      </c>
      <c r="H4429" s="4" t="s">
        <v>1940</v>
      </c>
      <c r="I4429" s="24">
        <v>230</v>
      </c>
      <c r="J4429" s="24">
        <v>207.2</v>
      </c>
      <c r="K4429" s="24">
        <v>9.1999999999999993</v>
      </c>
      <c r="N4429" s="24">
        <v>1.7</v>
      </c>
      <c r="O4429" s="24">
        <v>2.2999999999999998</v>
      </c>
      <c r="P4429" s="24">
        <v>2.4</v>
      </c>
      <c r="Q4429" s="24">
        <v>1.8</v>
      </c>
      <c r="R4429" s="24">
        <v>4.5999999999999996</v>
      </c>
      <c r="S4429" s="24">
        <v>0.8</v>
      </c>
      <c r="X4429" s="24">
        <f t="shared" si="162"/>
        <v>230</v>
      </c>
      <c r="Y4429" s="8">
        <f t="shared" si="163"/>
        <v>0</v>
      </c>
      <c r="Z4429" s="4"/>
    </row>
    <row r="4430" spans="1:26" x14ac:dyDescent="0.25">
      <c r="A4430" s="34">
        <v>20</v>
      </c>
      <c r="B4430" s="31">
        <v>20</v>
      </c>
      <c r="C4430" s="4" t="s">
        <v>7882</v>
      </c>
      <c r="D4430" s="4" t="s">
        <v>7873</v>
      </c>
      <c r="E4430" s="4" t="s">
        <v>7857</v>
      </c>
      <c r="F4430" s="4" t="s">
        <v>6410</v>
      </c>
      <c r="G4430" s="4" t="s">
        <v>1845</v>
      </c>
      <c r="H4430" s="4" t="s">
        <v>1420</v>
      </c>
      <c r="I4430" s="24">
        <v>718.6</v>
      </c>
      <c r="J4430" s="24">
        <v>313</v>
      </c>
      <c r="K4430" s="24">
        <v>14.4</v>
      </c>
      <c r="N4430" s="24">
        <v>5.3</v>
      </c>
      <c r="O4430" s="24">
        <v>3.9</v>
      </c>
      <c r="P4430" s="24">
        <v>2.2000000000000002</v>
      </c>
      <c r="Q4430" s="24">
        <v>10.9</v>
      </c>
      <c r="R4430" s="24">
        <v>10.3</v>
      </c>
      <c r="S4430" s="24">
        <v>3.8</v>
      </c>
      <c r="T4430" s="24">
        <v>353.5</v>
      </c>
      <c r="U4430" s="24">
        <v>1.3</v>
      </c>
      <c r="X4430" s="24">
        <f t="shared" si="162"/>
        <v>718.59999999999991</v>
      </c>
      <c r="Y4430" s="8">
        <f t="shared" si="163"/>
        <v>0</v>
      </c>
      <c r="Z4430" s="4"/>
    </row>
    <row r="4431" spans="1:26" x14ac:dyDescent="0.25">
      <c r="A4431" s="34">
        <v>71</v>
      </c>
      <c r="B4431" s="31">
        <v>76</v>
      </c>
      <c r="C4431" s="4" t="s">
        <v>7952</v>
      </c>
      <c r="D4431" s="4" t="s">
        <v>7952</v>
      </c>
      <c r="E4431" s="4" t="s">
        <v>7857</v>
      </c>
      <c r="F4431" s="4" t="s">
        <v>6410</v>
      </c>
      <c r="G4431" s="5" t="s">
        <v>7960</v>
      </c>
      <c r="H4431" s="4"/>
      <c r="I4431" s="24">
        <v>447.2</v>
      </c>
      <c r="J4431" s="24">
        <v>226.3</v>
      </c>
      <c r="K4431" s="24">
        <v>19.600000000000001</v>
      </c>
      <c r="N4431" s="24">
        <v>0.8</v>
      </c>
      <c r="O4431" s="24">
        <v>2.2999999999999998</v>
      </c>
      <c r="P4431" s="24">
        <v>174.8</v>
      </c>
      <c r="Q4431" s="24">
        <v>11.2</v>
      </c>
      <c r="R4431" s="24">
        <v>7.3</v>
      </c>
      <c r="S4431" s="24">
        <v>2.7</v>
      </c>
      <c r="T4431" s="24">
        <v>2.2000000000000002</v>
      </c>
      <c r="X4431" s="24">
        <f t="shared" si="162"/>
        <v>447.20000000000005</v>
      </c>
      <c r="Y4431" s="8">
        <f t="shared" si="163"/>
        <v>0</v>
      </c>
      <c r="Z4431" s="4"/>
    </row>
    <row r="4432" spans="1:26" x14ac:dyDescent="0.25">
      <c r="A4432" s="34">
        <v>44</v>
      </c>
      <c r="B4432" s="31">
        <v>45</v>
      </c>
      <c r="C4432" s="4" t="s">
        <v>7918</v>
      </c>
      <c r="D4432" s="4" t="s">
        <v>7918</v>
      </c>
      <c r="E4432" s="4" t="s">
        <v>7857</v>
      </c>
      <c r="F4432" s="4" t="s">
        <v>6410</v>
      </c>
      <c r="G4432" s="4" t="s">
        <v>7920</v>
      </c>
      <c r="H4432" s="4"/>
      <c r="I4432" s="24">
        <v>2651.2</v>
      </c>
      <c r="J4432" s="24">
        <v>69.099999999999994</v>
      </c>
      <c r="K4432" s="24">
        <v>107.4</v>
      </c>
      <c r="L4432" s="24">
        <v>17.600000000000001</v>
      </c>
      <c r="M4432" s="24">
        <v>1.6</v>
      </c>
      <c r="O4432" s="24">
        <v>6.5</v>
      </c>
      <c r="P4432" s="24">
        <v>88.6</v>
      </c>
      <c r="Q4432" s="24">
        <v>52.1</v>
      </c>
      <c r="R4432" s="24">
        <v>4.7</v>
      </c>
      <c r="S4432" s="24">
        <v>0.8</v>
      </c>
      <c r="T4432" s="24">
        <v>2299</v>
      </c>
      <c r="U4432" s="24">
        <v>3.8</v>
      </c>
      <c r="X4432" s="24">
        <f t="shared" si="162"/>
        <v>2651.2000000000003</v>
      </c>
      <c r="Y4432" s="8">
        <f t="shared" si="163"/>
        <v>0</v>
      </c>
      <c r="Z4432" s="4"/>
    </row>
    <row r="4433" spans="1:26" x14ac:dyDescent="0.25">
      <c r="A4433" s="34">
        <v>53</v>
      </c>
      <c r="B4433" s="31">
        <v>55</v>
      </c>
      <c r="C4433" s="4" t="s">
        <v>7934</v>
      </c>
      <c r="D4433" s="4" t="s">
        <v>7935</v>
      </c>
      <c r="E4433" s="4" t="s">
        <v>7857</v>
      </c>
      <c r="F4433" s="4" t="s">
        <v>6410</v>
      </c>
      <c r="G4433" s="4" t="s">
        <v>7936</v>
      </c>
      <c r="H4433" s="4" t="s">
        <v>1940</v>
      </c>
      <c r="I4433" s="24">
        <v>194.3</v>
      </c>
      <c r="J4433" s="24">
        <v>41.2</v>
      </c>
      <c r="K4433" s="24">
        <v>30.4</v>
      </c>
      <c r="L4433" s="24">
        <v>25.7</v>
      </c>
      <c r="M4433" s="24">
        <v>2</v>
      </c>
      <c r="O4433" s="24">
        <v>1</v>
      </c>
      <c r="Q4433" s="24">
        <v>11.4</v>
      </c>
      <c r="R4433" s="24">
        <v>2.9</v>
      </c>
      <c r="S4433" s="24">
        <v>0.2</v>
      </c>
      <c r="T4433" s="24">
        <v>79.5</v>
      </c>
      <c r="X4433" s="24">
        <f t="shared" si="162"/>
        <v>194.3</v>
      </c>
      <c r="Y4433" s="8">
        <f t="shared" si="163"/>
        <v>0</v>
      </c>
      <c r="Z4433" s="4"/>
    </row>
    <row r="4434" spans="1:26" ht="45" x14ac:dyDescent="0.25">
      <c r="A4434" s="34">
        <v>54</v>
      </c>
      <c r="B4434" s="31">
        <v>56</v>
      </c>
      <c r="C4434" s="4" t="s">
        <v>7937</v>
      </c>
      <c r="D4434" s="4" t="s">
        <v>7935</v>
      </c>
      <c r="E4434" s="4" t="s">
        <v>7857</v>
      </c>
      <c r="F4434" s="4" t="s">
        <v>6410</v>
      </c>
      <c r="G4434" s="5" t="s">
        <v>7938</v>
      </c>
      <c r="H4434" s="5" t="s">
        <v>7939</v>
      </c>
      <c r="I4434" s="24">
        <v>262</v>
      </c>
      <c r="J4434" s="24">
        <v>98.2</v>
      </c>
      <c r="K4434" s="24">
        <v>5.5</v>
      </c>
      <c r="N4434" s="24">
        <v>1</v>
      </c>
      <c r="O4434" s="24">
        <v>1.3</v>
      </c>
      <c r="P4434" s="24">
        <v>120</v>
      </c>
      <c r="Q4434" s="24">
        <v>11.5</v>
      </c>
      <c r="R4434" s="24">
        <v>2.5</v>
      </c>
      <c r="S4434" s="24">
        <v>0.6</v>
      </c>
      <c r="T4434" s="24">
        <v>21.4</v>
      </c>
      <c r="X4434" s="24">
        <f t="shared" si="162"/>
        <v>262</v>
      </c>
      <c r="Y4434" s="8">
        <f t="shared" si="163"/>
        <v>0</v>
      </c>
      <c r="Z4434" s="4"/>
    </row>
    <row r="4435" spans="1:26" x14ac:dyDescent="0.25">
      <c r="A4435" s="34">
        <v>8</v>
      </c>
      <c r="B4435" s="31">
        <v>8</v>
      </c>
      <c r="C4435" s="4" t="s">
        <v>7868</v>
      </c>
      <c r="D4435" s="4" t="s">
        <v>2591</v>
      </c>
      <c r="E4435" s="4" t="s">
        <v>7857</v>
      </c>
      <c r="F4435" s="4" t="s">
        <v>6410</v>
      </c>
      <c r="G4435" s="4" t="s">
        <v>1135</v>
      </c>
      <c r="H4435" s="4"/>
      <c r="I4435" s="24">
        <v>122.2</v>
      </c>
      <c r="J4435" s="24">
        <v>112</v>
      </c>
      <c r="K4435" s="24">
        <v>6.2</v>
      </c>
      <c r="N4435" s="24">
        <v>1</v>
      </c>
      <c r="O4435" s="24">
        <v>1.4</v>
      </c>
      <c r="R4435" s="24">
        <v>1.6</v>
      </c>
      <c r="X4435" s="24">
        <f t="shared" si="162"/>
        <v>122.2</v>
      </c>
      <c r="Y4435" s="8">
        <f t="shared" si="163"/>
        <v>0</v>
      </c>
      <c r="Z4435" s="4"/>
    </row>
    <row r="4436" spans="1:26" x14ac:dyDescent="0.25">
      <c r="A4436" s="34">
        <v>46</v>
      </c>
      <c r="B4436" s="31">
        <v>47</v>
      </c>
      <c r="C4436" s="4" t="s">
        <v>7923</v>
      </c>
      <c r="D4436" s="4" t="s">
        <v>7921</v>
      </c>
      <c r="E4436" s="4" t="s">
        <v>7857</v>
      </c>
      <c r="F4436" s="4" t="s">
        <v>6410</v>
      </c>
      <c r="G4436" s="4" t="s">
        <v>7924</v>
      </c>
      <c r="H4436" s="4"/>
      <c r="I4436" s="24">
        <v>250.6</v>
      </c>
      <c r="J4436" s="24">
        <v>194.6</v>
      </c>
      <c r="K4436" s="24">
        <v>12.3</v>
      </c>
      <c r="L4436" s="24">
        <v>10.4</v>
      </c>
      <c r="N4436" s="24">
        <v>2.5</v>
      </c>
      <c r="O4436" s="24">
        <v>3.1</v>
      </c>
      <c r="P4436" s="24">
        <v>1.3</v>
      </c>
      <c r="Q4436" s="24">
        <v>2.9</v>
      </c>
      <c r="R4436" s="24">
        <v>7.6</v>
      </c>
      <c r="S4436" s="24">
        <v>2.2999999999999998</v>
      </c>
      <c r="T4436" s="24">
        <v>13.6</v>
      </c>
      <c r="X4436" s="24">
        <f t="shared" si="162"/>
        <v>250.60000000000002</v>
      </c>
      <c r="Y4436" s="8">
        <f t="shared" si="163"/>
        <v>0</v>
      </c>
      <c r="Z4436" s="4"/>
    </row>
    <row r="4437" spans="1:26" x14ac:dyDescent="0.25">
      <c r="A4437" s="34">
        <v>63</v>
      </c>
      <c r="B4437" s="31">
        <v>67</v>
      </c>
      <c r="C4437" s="4" t="s">
        <v>7947</v>
      </c>
      <c r="D4437" s="4" t="s">
        <v>7940</v>
      </c>
      <c r="E4437" s="4" t="s">
        <v>7857</v>
      </c>
      <c r="F4437" s="4" t="s">
        <v>6410</v>
      </c>
      <c r="G4437" s="4" t="s">
        <v>7948</v>
      </c>
      <c r="H4437" s="4" t="s">
        <v>1940</v>
      </c>
      <c r="I4437" s="24">
        <v>120.9</v>
      </c>
      <c r="J4437" s="24">
        <v>80.8</v>
      </c>
      <c r="K4437" s="24">
        <v>5.7</v>
      </c>
      <c r="O4437" s="24">
        <v>1</v>
      </c>
      <c r="P4437" s="24">
        <v>25.8</v>
      </c>
      <c r="Q4437" s="24">
        <v>4.5999999999999996</v>
      </c>
      <c r="R4437" s="24">
        <v>2.6</v>
      </c>
      <c r="S4437" s="24">
        <v>0.4</v>
      </c>
      <c r="X4437" s="24">
        <f t="shared" si="162"/>
        <v>120.89999999999999</v>
      </c>
      <c r="Y4437" s="8">
        <f t="shared" si="163"/>
        <v>0</v>
      </c>
      <c r="Z4437" s="4"/>
    </row>
    <row r="4438" spans="1:26" x14ac:dyDescent="0.25">
      <c r="A4438" s="34">
        <v>34</v>
      </c>
      <c r="B4438" s="31">
        <v>34</v>
      </c>
      <c r="C4438" s="4" t="s">
        <v>7901</v>
      </c>
      <c r="D4438" s="4" t="s">
        <v>146</v>
      </c>
      <c r="E4438" s="4" t="s">
        <v>7857</v>
      </c>
      <c r="F4438" s="4" t="s">
        <v>6410</v>
      </c>
      <c r="G4438" s="4" t="s">
        <v>7902</v>
      </c>
      <c r="H4438" s="4" t="s">
        <v>1567</v>
      </c>
      <c r="I4438" s="24">
        <v>1159</v>
      </c>
      <c r="J4438" s="24">
        <v>285.7</v>
      </c>
      <c r="K4438" s="24">
        <v>15</v>
      </c>
      <c r="L4438" s="24">
        <v>10</v>
      </c>
      <c r="M4438" s="24">
        <v>3</v>
      </c>
      <c r="N4438" s="24">
        <v>3</v>
      </c>
      <c r="O4438" s="24">
        <v>7</v>
      </c>
      <c r="P4438" s="24">
        <v>50</v>
      </c>
      <c r="Q4438" s="24">
        <v>41</v>
      </c>
      <c r="R4438" s="24">
        <v>10</v>
      </c>
      <c r="T4438" s="24">
        <v>734.3</v>
      </c>
      <c r="X4438" s="24">
        <f t="shared" si="162"/>
        <v>1159</v>
      </c>
      <c r="Y4438" s="8">
        <f t="shared" si="163"/>
        <v>0</v>
      </c>
      <c r="Z4438" s="4"/>
    </row>
    <row r="4439" spans="1:26" x14ac:dyDescent="0.25">
      <c r="A4439" s="34">
        <v>14</v>
      </c>
      <c r="B4439" s="31">
        <v>14</v>
      </c>
      <c r="C4439" s="4" t="s">
        <v>7872</v>
      </c>
      <c r="D4439" s="4" t="s">
        <v>7873</v>
      </c>
      <c r="E4439" s="4" t="s">
        <v>7857</v>
      </c>
      <c r="F4439" s="4" t="s">
        <v>6410</v>
      </c>
      <c r="G4439" s="4" t="s">
        <v>7874</v>
      </c>
      <c r="H4439" s="4" t="s">
        <v>734</v>
      </c>
      <c r="I4439" s="24">
        <v>324.3</v>
      </c>
      <c r="J4439" s="24">
        <v>283.3</v>
      </c>
      <c r="K4439" s="24">
        <v>20.6</v>
      </c>
      <c r="N4439" s="24">
        <v>2.5</v>
      </c>
      <c r="O4439" s="24">
        <v>4</v>
      </c>
      <c r="P4439" s="24">
        <v>0.1</v>
      </c>
      <c r="Q4439" s="24">
        <v>8.9</v>
      </c>
      <c r="R4439" s="24">
        <v>4.5999999999999996</v>
      </c>
      <c r="S4439" s="24">
        <v>0.3</v>
      </c>
      <c r="X4439" s="24">
        <f t="shared" si="162"/>
        <v>324.30000000000007</v>
      </c>
      <c r="Y4439" s="8">
        <f t="shared" si="163"/>
        <v>0</v>
      </c>
      <c r="Z4439" s="4"/>
    </row>
    <row r="4440" spans="1:26" x14ac:dyDescent="0.25">
      <c r="A4440" s="34">
        <v>18</v>
      </c>
      <c r="B4440" s="31">
        <v>18</v>
      </c>
      <c r="C4440" s="4" t="s">
        <v>7056</v>
      </c>
      <c r="D4440" s="4" t="s">
        <v>7873</v>
      </c>
      <c r="E4440" s="4" t="s">
        <v>7857</v>
      </c>
      <c r="F4440" s="4" t="s">
        <v>6410</v>
      </c>
      <c r="G4440" s="4" t="s">
        <v>7874</v>
      </c>
      <c r="H4440" s="4" t="s">
        <v>730</v>
      </c>
      <c r="I4440" s="24">
        <v>356</v>
      </c>
      <c r="J4440" s="24">
        <v>268.5</v>
      </c>
      <c r="K4440" s="24">
        <v>13.1</v>
      </c>
      <c r="L4440" s="24">
        <v>3.6</v>
      </c>
      <c r="O4440" s="24">
        <v>4.0999999999999996</v>
      </c>
      <c r="P4440" s="24">
        <v>55.7</v>
      </c>
      <c r="Q4440" s="24">
        <v>4.9000000000000004</v>
      </c>
      <c r="R4440" s="24">
        <v>4.0999999999999996</v>
      </c>
      <c r="S4440" s="24">
        <v>1</v>
      </c>
      <c r="T4440" s="24">
        <v>1</v>
      </c>
      <c r="X4440" s="24">
        <f t="shared" si="162"/>
        <v>356.00000000000006</v>
      </c>
      <c r="Y4440" s="8">
        <f t="shared" si="163"/>
        <v>0</v>
      </c>
      <c r="Z4440" s="4"/>
    </row>
    <row r="4441" spans="1:26" x14ac:dyDescent="0.25">
      <c r="A4441" s="34">
        <v>57</v>
      </c>
      <c r="B4441" s="31">
        <v>60</v>
      </c>
      <c r="C4441" s="4" t="s">
        <v>86</v>
      </c>
      <c r="D4441" s="4" t="s">
        <v>7940</v>
      </c>
      <c r="E4441" s="4" t="s">
        <v>7857</v>
      </c>
      <c r="F4441" s="4" t="s">
        <v>6410</v>
      </c>
      <c r="G4441" s="4" t="s">
        <v>7874</v>
      </c>
      <c r="H4441" s="4" t="s">
        <v>1606</v>
      </c>
      <c r="I4441" s="24">
        <v>178.9</v>
      </c>
      <c r="J4441" s="24">
        <v>167.3</v>
      </c>
      <c r="K4441" s="24">
        <v>2.6</v>
      </c>
      <c r="N4441" s="24">
        <v>0.4</v>
      </c>
      <c r="O4441" s="24">
        <v>1.3</v>
      </c>
      <c r="P4441" s="24">
        <v>0.4</v>
      </c>
      <c r="Q4441" s="24">
        <v>3.3</v>
      </c>
      <c r="R4441" s="24">
        <v>2.9</v>
      </c>
      <c r="S4441" s="24">
        <v>0.7</v>
      </c>
      <c r="X4441" s="24">
        <f t="shared" si="162"/>
        <v>178.90000000000003</v>
      </c>
      <c r="Y4441" s="8">
        <f t="shared" si="163"/>
        <v>0</v>
      </c>
      <c r="Z4441" s="4"/>
    </row>
    <row r="4442" spans="1:26" x14ac:dyDescent="0.25">
      <c r="A4442" s="34">
        <v>60</v>
      </c>
      <c r="B4442" s="31">
        <v>63</v>
      </c>
      <c r="C4442" s="4" t="s">
        <v>7945</v>
      </c>
      <c r="D4442" s="4" t="s">
        <v>7940</v>
      </c>
      <c r="E4442" s="4" t="s">
        <v>7857</v>
      </c>
      <c r="F4442" s="4" t="s">
        <v>6410</v>
      </c>
      <c r="G4442" s="4" t="s">
        <v>7874</v>
      </c>
      <c r="H4442" s="4" t="s">
        <v>1606</v>
      </c>
      <c r="I4442" s="24">
        <v>707.9</v>
      </c>
      <c r="J4442" s="24">
        <v>426.3</v>
      </c>
      <c r="K4442" s="24">
        <v>8.6999999999999993</v>
      </c>
      <c r="L4442" s="24">
        <v>0.9</v>
      </c>
      <c r="M4442" s="24">
        <v>6.3</v>
      </c>
      <c r="P4442" s="24">
        <v>1.9</v>
      </c>
      <c r="Q4442" s="24">
        <v>18.899999999999999</v>
      </c>
      <c r="R4442" s="24">
        <v>15</v>
      </c>
      <c r="T4442" s="24">
        <v>229.9</v>
      </c>
      <c r="X4442" s="24">
        <f t="shared" si="162"/>
        <v>707.9</v>
      </c>
      <c r="Y4442" s="8">
        <f t="shared" si="163"/>
        <v>0</v>
      </c>
      <c r="Z4442" s="4"/>
    </row>
    <row r="4443" spans="1:26" x14ac:dyDescent="0.25">
      <c r="A4443" s="34">
        <v>74</v>
      </c>
      <c r="B4443" s="31">
        <v>81</v>
      </c>
      <c r="C4443" s="4" t="s">
        <v>7964</v>
      </c>
      <c r="D4443" s="4" t="s">
        <v>146</v>
      </c>
      <c r="E4443" s="4" t="s">
        <v>7857</v>
      </c>
      <c r="F4443" s="4" t="s">
        <v>6410</v>
      </c>
      <c r="G4443" s="5" t="s">
        <v>7965</v>
      </c>
      <c r="H4443" s="4" t="s">
        <v>190</v>
      </c>
      <c r="I4443" s="24">
        <v>115.7</v>
      </c>
      <c r="J4443" s="24">
        <v>83.4</v>
      </c>
      <c r="K4443" s="24">
        <v>12</v>
      </c>
      <c r="L4443" s="24">
        <v>2</v>
      </c>
      <c r="O4443" s="24">
        <v>1.1000000000000001</v>
      </c>
      <c r="Q4443" s="24">
        <v>2.9</v>
      </c>
      <c r="R4443" s="24">
        <v>5.2</v>
      </c>
      <c r="S4443" s="24">
        <v>0.9</v>
      </c>
      <c r="T4443" s="24">
        <v>8.1999999999999993</v>
      </c>
      <c r="X4443" s="24">
        <f t="shared" si="162"/>
        <v>115.70000000000002</v>
      </c>
      <c r="Y4443" s="8">
        <f t="shared" si="163"/>
        <v>0</v>
      </c>
      <c r="Z4443" s="4"/>
    </row>
    <row r="4444" spans="1:26" x14ac:dyDescent="0.25">
      <c r="A4444" s="34">
        <v>32</v>
      </c>
      <c r="B4444" s="31">
        <v>32</v>
      </c>
      <c r="C4444" s="4" t="s">
        <v>7898</v>
      </c>
      <c r="D4444" s="4" t="s">
        <v>146</v>
      </c>
      <c r="E4444" s="4" t="s">
        <v>7857</v>
      </c>
      <c r="F4444" s="4" t="s">
        <v>6410</v>
      </c>
      <c r="G4444" s="4" t="s">
        <v>7899</v>
      </c>
      <c r="H4444" s="4" t="s">
        <v>1567</v>
      </c>
      <c r="I4444" s="24">
        <v>198</v>
      </c>
      <c r="J4444" s="24">
        <v>104.2</v>
      </c>
      <c r="K4444" s="24">
        <v>11.5</v>
      </c>
      <c r="Q4444" s="24">
        <v>82.3</v>
      </c>
      <c r="X4444" s="24">
        <f t="shared" si="162"/>
        <v>198</v>
      </c>
      <c r="Y4444" s="8">
        <f t="shared" si="163"/>
        <v>0</v>
      </c>
      <c r="Z4444" s="4"/>
    </row>
    <row r="4445" spans="1:26" x14ac:dyDescent="0.25">
      <c r="A4445" s="34">
        <v>67</v>
      </c>
      <c r="B4445" s="31">
        <v>72</v>
      </c>
      <c r="C4445" s="4" t="s">
        <v>7953</v>
      </c>
      <c r="D4445" s="4" t="s">
        <v>7952</v>
      </c>
      <c r="E4445" s="4" t="s">
        <v>7857</v>
      </c>
      <c r="F4445" s="4" t="s">
        <v>6410</v>
      </c>
      <c r="G4445" s="5" t="s">
        <v>7954</v>
      </c>
      <c r="H4445" s="4" t="s">
        <v>1567</v>
      </c>
      <c r="I4445" s="24">
        <v>276.60000000000002</v>
      </c>
      <c r="J4445" s="24">
        <v>247.9</v>
      </c>
      <c r="K4445" s="24">
        <v>9.1999999999999993</v>
      </c>
      <c r="N4445" s="24">
        <v>6.3</v>
      </c>
      <c r="O4445" s="24">
        <v>2.5</v>
      </c>
      <c r="P4445" s="24">
        <v>1.3</v>
      </c>
      <c r="Q4445" s="24">
        <v>2</v>
      </c>
      <c r="R4445" s="24">
        <v>4.0999999999999996</v>
      </c>
      <c r="S4445" s="24">
        <v>2.1</v>
      </c>
      <c r="U4445" s="24">
        <v>1.2</v>
      </c>
      <c r="X4445" s="24">
        <f t="shared" si="162"/>
        <v>276.60000000000008</v>
      </c>
      <c r="Y4445" s="8">
        <f t="shared" si="163"/>
        <v>0</v>
      </c>
      <c r="Z4445" s="4"/>
    </row>
    <row r="4446" spans="1:26" x14ac:dyDescent="0.25">
      <c r="A4446" s="34">
        <v>13</v>
      </c>
      <c r="B4446" s="31">
        <v>13</v>
      </c>
      <c r="C4446" s="4" t="s">
        <v>7869</v>
      </c>
      <c r="D4446" s="4" t="s">
        <v>7869</v>
      </c>
      <c r="E4446" s="4" t="s">
        <v>7857</v>
      </c>
      <c r="F4446" s="4" t="s">
        <v>6410</v>
      </c>
      <c r="G4446" s="4" t="s">
        <v>4778</v>
      </c>
      <c r="H4446" s="4" t="s">
        <v>716</v>
      </c>
      <c r="I4446" s="24">
        <v>279.8</v>
      </c>
      <c r="J4446" s="24">
        <v>170.8</v>
      </c>
      <c r="K4446" s="24">
        <v>40.6</v>
      </c>
      <c r="L4446" s="24">
        <v>26.2</v>
      </c>
      <c r="N4446" s="24">
        <v>5</v>
      </c>
      <c r="O4446" s="24">
        <v>3.4</v>
      </c>
      <c r="Q4446" s="24">
        <v>16.899999999999999</v>
      </c>
      <c r="R4446" s="24">
        <v>5.8</v>
      </c>
      <c r="S4446" s="24">
        <v>3.3</v>
      </c>
      <c r="T4446" s="24">
        <v>7.8</v>
      </c>
      <c r="X4446" s="24">
        <f t="shared" si="162"/>
        <v>279.8</v>
      </c>
      <c r="Y4446" s="8">
        <f t="shared" si="163"/>
        <v>0</v>
      </c>
      <c r="Z4446" s="4"/>
    </row>
    <row r="4447" spans="1:26" x14ac:dyDescent="0.25">
      <c r="A4447" s="34">
        <v>64</v>
      </c>
      <c r="B4447" s="31">
        <v>68</v>
      </c>
      <c r="C4447" s="4" t="s">
        <v>486</v>
      </c>
      <c r="D4447" s="4" t="s">
        <v>7940</v>
      </c>
      <c r="E4447" s="4" t="s">
        <v>7857</v>
      </c>
      <c r="F4447" s="4" t="s">
        <v>6410</v>
      </c>
      <c r="G4447" s="4" t="s">
        <v>7730</v>
      </c>
      <c r="H4447" s="4" t="s">
        <v>2140</v>
      </c>
      <c r="I4447" s="24">
        <v>117.6</v>
      </c>
      <c r="J4447" s="24">
        <v>112.2</v>
      </c>
      <c r="K4447" s="24">
        <v>2</v>
      </c>
      <c r="N4447" s="24">
        <v>1</v>
      </c>
      <c r="R4447" s="24">
        <v>2.4</v>
      </c>
      <c r="X4447" s="24">
        <f t="shared" si="162"/>
        <v>117.60000000000001</v>
      </c>
      <c r="Y4447" s="8">
        <f t="shared" si="163"/>
        <v>0</v>
      </c>
      <c r="Z4447" s="4"/>
    </row>
    <row r="4448" spans="1:26" x14ac:dyDescent="0.25">
      <c r="A4448" s="34">
        <v>19</v>
      </c>
      <c r="B4448" s="31">
        <v>19</v>
      </c>
      <c r="C4448" s="4" t="s">
        <v>7880</v>
      </c>
      <c r="D4448" s="4" t="s">
        <v>7873</v>
      </c>
      <c r="E4448" s="4" t="s">
        <v>7857</v>
      </c>
      <c r="F4448" s="4" t="s">
        <v>6410</v>
      </c>
      <c r="G4448" s="4" t="s">
        <v>7881</v>
      </c>
      <c r="H4448" s="4" t="s">
        <v>1606</v>
      </c>
      <c r="I4448" s="24">
        <v>226</v>
      </c>
      <c r="J4448" s="24">
        <v>186.4</v>
      </c>
      <c r="K4448" s="24">
        <v>10.5</v>
      </c>
      <c r="N4448" s="24">
        <v>1.9</v>
      </c>
      <c r="O4448" s="24">
        <v>4.5</v>
      </c>
      <c r="P4448" s="24">
        <v>0.5</v>
      </c>
      <c r="Q4448" s="24">
        <v>8</v>
      </c>
      <c r="R4448" s="24">
        <v>6.9</v>
      </c>
      <c r="S4448" s="24">
        <v>1.7</v>
      </c>
      <c r="T4448" s="24">
        <v>2.2999999999999998</v>
      </c>
      <c r="U4448" s="24">
        <v>3.3</v>
      </c>
      <c r="X4448" s="24">
        <f t="shared" si="162"/>
        <v>226.00000000000003</v>
      </c>
      <c r="Y4448" s="8">
        <f t="shared" si="163"/>
        <v>0</v>
      </c>
      <c r="Z4448" s="4"/>
    </row>
    <row r="4449" spans="1:26" x14ac:dyDescent="0.25">
      <c r="A4449" s="34">
        <v>48</v>
      </c>
      <c r="B4449" s="31">
        <v>49</v>
      </c>
      <c r="C4449" s="4" t="s">
        <v>7926</v>
      </c>
      <c r="D4449" s="4" t="s">
        <v>7921</v>
      </c>
      <c r="E4449" s="4" t="s">
        <v>7857</v>
      </c>
      <c r="F4449" s="4" t="s">
        <v>6410</v>
      </c>
      <c r="G4449" s="4" t="s">
        <v>7927</v>
      </c>
      <c r="H4449" s="4" t="s">
        <v>1876</v>
      </c>
      <c r="I4449" s="24">
        <v>321</v>
      </c>
      <c r="J4449" s="24">
        <v>215</v>
      </c>
      <c r="K4449" s="24">
        <v>50</v>
      </c>
      <c r="L4449" s="24">
        <v>30</v>
      </c>
      <c r="O4449" s="24">
        <v>5</v>
      </c>
      <c r="P4449" s="24">
        <v>3</v>
      </c>
      <c r="R4449" s="24">
        <v>5</v>
      </c>
      <c r="T4449" s="24">
        <v>13</v>
      </c>
      <c r="X4449" s="24">
        <f t="shared" si="162"/>
        <v>321</v>
      </c>
      <c r="Y4449" s="8">
        <f t="shared" si="163"/>
        <v>0</v>
      </c>
      <c r="Z4449" s="4"/>
    </row>
    <row r="4450" spans="1:26" x14ac:dyDescent="0.25">
      <c r="A4450" s="34">
        <v>50</v>
      </c>
      <c r="B4450" s="31">
        <v>51</v>
      </c>
      <c r="C4450" s="4" t="s">
        <v>7929</v>
      </c>
      <c r="D4450" s="4" t="s">
        <v>7930</v>
      </c>
      <c r="E4450" s="4" t="s">
        <v>7857</v>
      </c>
      <c r="F4450" s="4" t="s">
        <v>6410</v>
      </c>
      <c r="G4450" s="4" t="s">
        <v>7931</v>
      </c>
      <c r="H4450" s="4" t="s">
        <v>1981</v>
      </c>
      <c r="I4450" s="24">
        <v>561.5</v>
      </c>
      <c r="J4450" s="24">
        <v>180.3</v>
      </c>
      <c r="K4450" s="24">
        <v>70.400000000000006</v>
      </c>
      <c r="N4450" s="24">
        <v>3.5</v>
      </c>
      <c r="O4450" s="24">
        <v>2.1</v>
      </c>
      <c r="P4450" s="24">
        <v>50</v>
      </c>
      <c r="Q4450" s="24">
        <v>21.6</v>
      </c>
      <c r="R4450" s="24">
        <v>5.3</v>
      </c>
      <c r="S4450" s="24">
        <v>2.2999999999999998</v>
      </c>
      <c r="T4450" s="24">
        <v>226</v>
      </c>
      <c r="X4450" s="24">
        <f t="shared" si="162"/>
        <v>561.5</v>
      </c>
      <c r="Y4450" s="8">
        <f t="shared" si="163"/>
        <v>0</v>
      </c>
      <c r="Z4450" s="4"/>
    </row>
    <row r="4451" spans="1:26" x14ac:dyDescent="0.25">
      <c r="A4451" s="34">
        <v>21</v>
      </c>
      <c r="B4451" s="31">
        <v>21</v>
      </c>
      <c r="C4451" s="4" t="s">
        <v>7873</v>
      </c>
      <c r="D4451" s="4" t="s">
        <v>7873</v>
      </c>
      <c r="E4451" s="4" t="s">
        <v>7857</v>
      </c>
      <c r="F4451" s="4" t="s">
        <v>6410</v>
      </c>
      <c r="G4451" s="4" t="s">
        <v>3073</v>
      </c>
      <c r="H4451" s="4" t="s">
        <v>1876</v>
      </c>
      <c r="I4451" s="24">
        <v>464.7</v>
      </c>
      <c r="J4451" s="24">
        <v>327.39999999999998</v>
      </c>
      <c r="K4451" s="24">
        <v>9.4</v>
      </c>
      <c r="M4451" s="24">
        <v>2.8</v>
      </c>
      <c r="N4451" s="24">
        <v>1</v>
      </c>
      <c r="O4451" s="24">
        <v>2.2999999999999998</v>
      </c>
      <c r="P4451" s="24">
        <v>1.3</v>
      </c>
      <c r="Q4451" s="24">
        <v>2.1</v>
      </c>
      <c r="R4451" s="24">
        <v>12.2</v>
      </c>
      <c r="S4451" s="24">
        <v>0.5</v>
      </c>
      <c r="T4451" s="24">
        <v>100</v>
      </c>
      <c r="U4451" s="24">
        <v>5.7</v>
      </c>
      <c r="X4451" s="24">
        <f t="shared" si="162"/>
        <v>464.7</v>
      </c>
      <c r="Y4451" s="8">
        <f t="shared" si="163"/>
        <v>0</v>
      </c>
      <c r="Z4451" s="4"/>
    </row>
    <row r="4452" spans="1:26" x14ac:dyDescent="0.25">
      <c r="A4452" s="34">
        <v>26</v>
      </c>
      <c r="B4452" s="31">
        <v>26</v>
      </c>
      <c r="C4452" s="4" t="s">
        <v>7892</v>
      </c>
      <c r="D4452" s="4" t="s">
        <v>7873</v>
      </c>
      <c r="E4452" s="4" t="s">
        <v>7857</v>
      </c>
      <c r="F4452" s="4" t="s">
        <v>6410</v>
      </c>
      <c r="G4452" s="4" t="s">
        <v>1376</v>
      </c>
      <c r="H4452" s="4" t="s">
        <v>1567</v>
      </c>
      <c r="I4452" s="24">
        <v>277.8</v>
      </c>
      <c r="J4452" s="24">
        <v>258.10000000000002</v>
      </c>
      <c r="K4452" s="24">
        <v>1</v>
      </c>
      <c r="M4452" s="24">
        <v>3.4</v>
      </c>
      <c r="O4452" s="24">
        <v>3.4</v>
      </c>
      <c r="P4452" s="24">
        <v>3.1</v>
      </c>
      <c r="Q4452" s="24">
        <v>0.5</v>
      </c>
      <c r="R4452" s="24">
        <v>6</v>
      </c>
      <c r="S4452" s="24">
        <v>0.4</v>
      </c>
      <c r="U4452" s="24">
        <v>1.9</v>
      </c>
      <c r="X4452" s="24">
        <f t="shared" si="162"/>
        <v>277.79999999999995</v>
      </c>
      <c r="Y4452" s="8">
        <f t="shared" si="163"/>
        <v>0</v>
      </c>
      <c r="Z4452" s="4"/>
    </row>
    <row r="4453" spans="1:26" x14ac:dyDescent="0.25">
      <c r="A4453" s="34">
        <v>42</v>
      </c>
      <c r="B4453" s="31">
        <v>43</v>
      </c>
      <c r="C4453" s="4" t="s">
        <v>7915</v>
      </c>
      <c r="D4453" s="4" t="s">
        <v>7907</v>
      </c>
      <c r="E4453" s="4" t="s">
        <v>7857</v>
      </c>
      <c r="F4453" s="4" t="s">
        <v>6410</v>
      </c>
      <c r="G4453" s="4" t="s">
        <v>7916</v>
      </c>
      <c r="H4453" s="4"/>
      <c r="I4453" s="24">
        <v>111.7</v>
      </c>
      <c r="J4453" s="24">
        <v>82.2</v>
      </c>
      <c r="K4453" s="24">
        <v>11.4</v>
      </c>
      <c r="L4453" s="24">
        <v>2.1</v>
      </c>
      <c r="N4453" s="24">
        <v>4.0999999999999996</v>
      </c>
      <c r="O4453" s="24">
        <v>1.5</v>
      </c>
      <c r="P4453" s="24">
        <v>0.5</v>
      </c>
      <c r="Q4453" s="24">
        <v>4.8</v>
      </c>
      <c r="R4453" s="24">
        <v>2.2999999999999998</v>
      </c>
      <c r="S4453" s="24">
        <v>1.5</v>
      </c>
      <c r="T4453" s="24">
        <v>1.3</v>
      </c>
      <c r="X4453" s="24">
        <f t="shared" si="162"/>
        <v>111.69999999999999</v>
      </c>
      <c r="Y4453" s="8">
        <f t="shared" si="163"/>
        <v>0</v>
      </c>
      <c r="Z4453" s="4"/>
    </row>
    <row r="4454" spans="1:26" x14ac:dyDescent="0.25">
      <c r="A4454" s="34">
        <v>30</v>
      </c>
      <c r="B4454" s="31">
        <v>30</v>
      </c>
      <c r="C4454" s="4" t="s">
        <v>7896</v>
      </c>
      <c r="D4454" s="4" t="s">
        <v>7884</v>
      </c>
      <c r="E4454" s="4" t="s">
        <v>7857</v>
      </c>
      <c r="F4454" s="4" t="s">
        <v>6410</v>
      </c>
      <c r="G4454" s="4" t="s">
        <v>6190</v>
      </c>
      <c r="H4454" s="4"/>
      <c r="I4454" s="24">
        <v>441.3</v>
      </c>
      <c r="J4454" s="24">
        <v>363.2</v>
      </c>
      <c r="K4454" s="24">
        <v>41.4</v>
      </c>
      <c r="M4454" s="24">
        <v>0.5</v>
      </c>
      <c r="N4454" s="24">
        <v>3.8</v>
      </c>
      <c r="O4454" s="24">
        <v>5.9</v>
      </c>
      <c r="P4454" s="24">
        <v>7.5</v>
      </c>
      <c r="Q4454" s="24">
        <v>5.2</v>
      </c>
      <c r="R4454" s="24">
        <v>9.9</v>
      </c>
      <c r="S4454" s="24">
        <v>2.4</v>
      </c>
      <c r="U4454" s="24">
        <v>1.5</v>
      </c>
      <c r="X4454" s="24">
        <f t="shared" si="162"/>
        <v>441.2999999999999</v>
      </c>
      <c r="Y4454" s="8">
        <f t="shared" si="163"/>
        <v>0</v>
      </c>
      <c r="Z4454" s="4"/>
    </row>
    <row r="4455" spans="1:26" x14ac:dyDescent="0.25">
      <c r="A4455" s="34">
        <v>7</v>
      </c>
      <c r="B4455" s="31">
        <v>7</v>
      </c>
      <c r="C4455" s="4" t="s">
        <v>7866</v>
      </c>
      <c r="D4455" s="4" t="s">
        <v>2591</v>
      </c>
      <c r="E4455" s="4" t="s">
        <v>7857</v>
      </c>
      <c r="F4455" s="4" t="s">
        <v>6410</v>
      </c>
      <c r="G4455" s="4" t="s">
        <v>7867</v>
      </c>
      <c r="H4455" s="4" t="s">
        <v>1876</v>
      </c>
      <c r="I4455" s="24">
        <v>189</v>
      </c>
      <c r="Q4455" s="24">
        <v>4</v>
      </c>
      <c r="T4455" s="24">
        <v>185</v>
      </c>
      <c r="X4455" s="24">
        <f t="shared" si="162"/>
        <v>189</v>
      </c>
      <c r="Y4455" s="8">
        <f t="shared" si="163"/>
        <v>0</v>
      </c>
      <c r="Z4455" s="4"/>
    </row>
    <row r="4456" spans="1:26" x14ac:dyDescent="0.25">
      <c r="A4456" s="34">
        <v>9</v>
      </c>
      <c r="B4456" s="31">
        <v>9</v>
      </c>
      <c r="C4456" s="4" t="s">
        <v>2591</v>
      </c>
      <c r="D4456" s="4" t="s">
        <v>2591</v>
      </c>
      <c r="E4456" s="4" t="s">
        <v>7857</v>
      </c>
      <c r="F4456" s="4" t="s">
        <v>6410</v>
      </c>
      <c r="G4456" s="4" t="s">
        <v>7867</v>
      </c>
      <c r="H4456" s="4" t="s">
        <v>1616</v>
      </c>
      <c r="I4456" s="24">
        <v>704.7</v>
      </c>
      <c r="J4456" s="24">
        <v>555.5</v>
      </c>
      <c r="K4456" s="24">
        <v>7</v>
      </c>
      <c r="L4456" s="24">
        <v>17</v>
      </c>
      <c r="N4456" s="24">
        <v>8</v>
      </c>
      <c r="O4456" s="24">
        <v>5</v>
      </c>
      <c r="P4456" s="24">
        <v>26</v>
      </c>
      <c r="Q4456" s="24">
        <v>81.2</v>
      </c>
      <c r="U4456" s="24">
        <v>5</v>
      </c>
      <c r="X4456" s="24">
        <f t="shared" si="162"/>
        <v>704.7</v>
      </c>
      <c r="Y4456" s="8">
        <f t="shared" si="163"/>
        <v>0</v>
      </c>
      <c r="Z4456" s="4"/>
    </row>
    <row r="4457" spans="1:26" x14ac:dyDescent="0.25">
      <c r="A4457" s="34">
        <v>55</v>
      </c>
      <c r="B4457" s="31">
        <v>58</v>
      </c>
      <c r="C4457" s="4" t="s">
        <v>4534</v>
      </c>
      <c r="D4457" s="4" t="s">
        <v>7940</v>
      </c>
      <c r="E4457" s="4" t="s">
        <v>7857</v>
      </c>
      <c r="F4457" s="4" t="s">
        <v>6410</v>
      </c>
      <c r="G4457" s="4" t="s">
        <v>7867</v>
      </c>
      <c r="H4457" s="4" t="s">
        <v>860</v>
      </c>
      <c r="I4457" s="24">
        <v>180.9</v>
      </c>
      <c r="J4457" s="24">
        <v>148.6</v>
      </c>
      <c r="K4457" s="24">
        <v>17.399999999999999</v>
      </c>
      <c r="N4457" s="24">
        <v>1.5</v>
      </c>
      <c r="O4457" s="24">
        <v>0.7</v>
      </c>
      <c r="Q4457" s="24">
        <v>8.8000000000000007</v>
      </c>
      <c r="R4457" s="24">
        <v>1.9</v>
      </c>
      <c r="S4457" s="24">
        <v>2</v>
      </c>
      <c r="X4457" s="24">
        <f t="shared" si="162"/>
        <v>180.9</v>
      </c>
      <c r="Y4457" s="8">
        <f t="shared" si="163"/>
        <v>0</v>
      </c>
      <c r="Z4457" s="4"/>
    </row>
    <row r="4458" spans="1:26" x14ac:dyDescent="0.25">
      <c r="A4458" s="34">
        <v>73</v>
      </c>
      <c r="B4458" s="31">
        <v>79</v>
      </c>
      <c r="C4458" s="4" t="s">
        <v>7963</v>
      </c>
      <c r="D4458" s="4" t="s">
        <v>7873</v>
      </c>
      <c r="E4458" s="4" t="s">
        <v>7857</v>
      </c>
      <c r="F4458" s="4" t="s">
        <v>6410</v>
      </c>
      <c r="G4458" s="5" t="s">
        <v>45</v>
      </c>
      <c r="H4458" s="4"/>
      <c r="I4458" s="24">
        <v>88.8</v>
      </c>
      <c r="J4458" s="24">
        <v>34.700000000000003</v>
      </c>
      <c r="K4458" s="24">
        <v>1.3</v>
      </c>
      <c r="N4458" s="24">
        <v>0.8</v>
      </c>
      <c r="O4458" s="24">
        <v>1</v>
      </c>
      <c r="P4458" s="24">
        <v>50</v>
      </c>
      <c r="Q4458" s="24">
        <v>0.2</v>
      </c>
      <c r="R4458" s="24">
        <v>0.8</v>
      </c>
      <c r="X4458" s="24">
        <f t="shared" si="162"/>
        <v>88.8</v>
      </c>
      <c r="Y4458" s="8">
        <f t="shared" si="163"/>
        <v>0</v>
      </c>
      <c r="Z4458" s="4"/>
    </row>
    <row r="4459" spans="1:26" x14ac:dyDescent="0.25">
      <c r="A4459" s="34">
        <v>76</v>
      </c>
      <c r="B4459" s="31">
        <v>77</v>
      </c>
      <c r="C4459" s="4" t="s">
        <v>7968</v>
      </c>
      <c r="D4459" s="4" t="s">
        <v>7869</v>
      </c>
      <c r="E4459" s="4" t="s">
        <v>7857</v>
      </c>
      <c r="F4459" s="4" t="s">
        <v>6410</v>
      </c>
      <c r="G4459" s="5" t="s">
        <v>45</v>
      </c>
      <c r="H4459" s="4"/>
      <c r="I4459" s="24">
        <v>64</v>
      </c>
      <c r="J4459" s="24">
        <v>52</v>
      </c>
      <c r="K4459" s="24">
        <v>10</v>
      </c>
      <c r="L4459" s="24">
        <v>2</v>
      </c>
      <c r="X4459" s="24">
        <f t="shared" si="162"/>
        <v>64</v>
      </c>
      <c r="Y4459" s="8">
        <f t="shared" si="163"/>
        <v>0</v>
      </c>
      <c r="Z4459" s="4"/>
    </row>
    <row r="4460" spans="1:26" x14ac:dyDescent="0.25">
      <c r="A4460" s="34">
        <v>58</v>
      </c>
      <c r="B4460" s="31">
        <v>61</v>
      </c>
      <c r="C4460" s="4" t="s">
        <v>7942</v>
      </c>
      <c r="D4460" s="4" t="s">
        <v>7940</v>
      </c>
      <c r="E4460" s="4" t="s">
        <v>7857</v>
      </c>
      <c r="F4460" s="4" t="s">
        <v>6410</v>
      </c>
      <c r="G4460" s="4" t="s">
        <v>134</v>
      </c>
      <c r="H4460" s="4" t="s">
        <v>716</v>
      </c>
      <c r="I4460" s="24">
        <v>338.7</v>
      </c>
      <c r="J4460" s="24">
        <v>297.60000000000002</v>
      </c>
      <c r="K4460" s="24">
        <v>10.199999999999999</v>
      </c>
      <c r="M4460" s="24">
        <v>3.7</v>
      </c>
      <c r="O4460" s="24">
        <v>2.8</v>
      </c>
      <c r="P4460" s="24">
        <v>10.4</v>
      </c>
      <c r="Q4460" s="24">
        <v>4.5</v>
      </c>
      <c r="R4460" s="24">
        <v>9</v>
      </c>
      <c r="S4460" s="24">
        <v>0.5</v>
      </c>
      <c r="X4460" s="24">
        <f t="shared" si="162"/>
        <v>338.7</v>
      </c>
      <c r="Y4460" s="8">
        <f t="shared" si="163"/>
        <v>0</v>
      </c>
      <c r="Z4460" s="4"/>
    </row>
    <row r="4461" spans="1:26" x14ac:dyDescent="0.25">
      <c r="A4461" s="34">
        <v>47</v>
      </c>
      <c r="B4461" s="31">
        <v>48</v>
      </c>
      <c r="C4461" s="4" t="s">
        <v>7925</v>
      </c>
      <c r="D4461" s="4" t="s">
        <v>7921</v>
      </c>
      <c r="E4461" s="4" t="s">
        <v>7857</v>
      </c>
      <c r="F4461" s="4" t="s">
        <v>6410</v>
      </c>
      <c r="G4461" s="4" t="s">
        <v>5058</v>
      </c>
      <c r="H4461" s="4" t="s">
        <v>1567</v>
      </c>
      <c r="I4461" s="24">
        <v>406.5</v>
      </c>
      <c r="J4461" s="24">
        <v>244.2</v>
      </c>
      <c r="K4461" s="24">
        <v>66.5</v>
      </c>
      <c r="L4461" s="24">
        <v>0.8</v>
      </c>
      <c r="N4461" s="24">
        <v>16.7</v>
      </c>
      <c r="O4461" s="24">
        <v>2.8</v>
      </c>
      <c r="P4461" s="24">
        <v>15.6</v>
      </c>
      <c r="Q4461" s="24">
        <v>7.4</v>
      </c>
      <c r="R4461" s="24">
        <v>5.7</v>
      </c>
      <c r="S4461" s="24">
        <v>8.5</v>
      </c>
      <c r="T4461" s="24">
        <v>29</v>
      </c>
      <c r="U4461" s="24">
        <v>9.3000000000000007</v>
      </c>
      <c r="X4461" s="24">
        <f t="shared" si="162"/>
        <v>406.5</v>
      </c>
      <c r="Y4461" s="8">
        <f t="shared" si="163"/>
        <v>0</v>
      </c>
      <c r="Z4461" s="4"/>
    </row>
    <row r="4462" spans="1:26" x14ac:dyDescent="0.25">
      <c r="A4462" s="34">
        <v>66</v>
      </c>
      <c r="B4462" s="31">
        <v>71</v>
      </c>
      <c r="C4462" s="4" t="s">
        <v>7951</v>
      </c>
      <c r="D4462" s="4" t="s">
        <v>7952</v>
      </c>
      <c r="E4462" s="4" t="s">
        <v>7857</v>
      </c>
      <c r="F4462" s="4" t="s">
        <v>6410</v>
      </c>
      <c r="G4462" s="5" t="s">
        <v>6678</v>
      </c>
      <c r="H4462" s="4" t="s">
        <v>1981</v>
      </c>
      <c r="I4462" s="24">
        <v>167.7</v>
      </c>
      <c r="J4462" s="24">
        <v>114.6</v>
      </c>
      <c r="K4462" s="24">
        <v>6.2</v>
      </c>
      <c r="M4462" s="24">
        <v>3</v>
      </c>
      <c r="O4462" s="24">
        <v>1.5</v>
      </c>
      <c r="P4462" s="24">
        <v>20.7</v>
      </c>
      <c r="Q4462" s="24">
        <v>17.8</v>
      </c>
      <c r="R4462" s="24">
        <v>2.6</v>
      </c>
      <c r="S4462" s="24">
        <v>1.3</v>
      </c>
      <c r="X4462" s="24">
        <f t="shared" si="162"/>
        <v>167.70000000000002</v>
      </c>
      <c r="Y4462" s="8">
        <f t="shared" si="163"/>
        <v>0</v>
      </c>
      <c r="Z4462" s="4"/>
    </row>
    <row r="4463" spans="1:26" x14ac:dyDescent="0.25">
      <c r="A4463" s="34">
        <v>41</v>
      </c>
      <c r="B4463" s="31">
        <v>42</v>
      </c>
      <c r="C4463" s="4" t="s">
        <v>7913</v>
      </c>
      <c r="D4463" s="4" t="s">
        <v>7907</v>
      </c>
      <c r="E4463" s="4" t="s">
        <v>7857</v>
      </c>
      <c r="F4463" s="4" t="s">
        <v>6410</v>
      </c>
      <c r="G4463" s="4" t="s">
        <v>7914</v>
      </c>
      <c r="H4463" s="4"/>
      <c r="I4463" s="24">
        <v>170</v>
      </c>
      <c r="J4463" s="24">
        <v>52</v>
      </c>
      <c r="K4463" s="24">
        <v>3</v>
      </c>
      <c r="Q4463" s="24">
        <v>4</v>
      </c>
      <c r="T4463" s="24">
        <v>111</v>
      </c>
      <c r="X4463" s="24">
        <f t="shared" si="162"/>
        <v>170</v>
      </c>
      <c r="Y4463" s="8">
        <f t="shared" si="163"/>
        <v>0</v>
      </c>
      <c r="Z4463" s="4"/>
    </row>
    <row r="4464" spans="1:26" x14ac:dyDescent="0.25">
      <c r="A4464" s="34">
        <v>3</v>
      </c>
      <c r="B4464" s="31">
        <v>3</v>
      </c>
      <c r="C4464" s="4" t="s">
        <v>2751</v>
      </c>
      <c r="D4464" s="4" t="s">
        <v>7856</v>
      </c>
      <c r="E4464" s="4" t="s">
        <v>7857</v>
      </c>
      <c r="F4464" s="4" t="s">
        <v>6410</v>
      </c>
      <c r="G4464" s="4" t="s">
        <v>5808</v>
      </c>
      <c r="H4464" s="4" t="s">
        <v>804</v>
      </c>
      <c r="I4464" s="24">
        <v>184.6</v>
      </c>
      <c r="J4464" s="24">
        <v>135.1</v>
      </c>
      <c r="K4464" s="24">
        <v>6.5</v>
      </c>
      <c r="N4464" s="24">
        <v>2.8</v>
      </c>
      <c r="O4464" s="24">
        <v>1.5</v>
      </c>
      <c r="Q4464" s="24">
        <v>2.9</v>
      </c>
      <c r="R4464" s="24">
        <v>3</v>
      </c>
      <c r="S4464" s="24">
        <v>0.5</v>
      </c>
      <c r="T4464" s="24">
        <v>32.299999999999997</v>
      </c>
      <c r="X4464" s="24">
        <f t="shared" si="162"/>
        <v>184.60000000000002</v>
      </c>
      <c r="Y4464" s="8">
        <f t="shared" si="163"/>
        <v>0</v>
      </c>
      <c r="Z4464" s="4"/>
    </row>
    <row r="4465" spans="1:26" x14ac:dyDescent="0.25">
      <c r="A4465" s="34">
        <v>61</v>
      </c>
      <c r="B4465" s="31">
        <v>64</v>
      </c>
      <c r="C4465" s="4" t="s">
        <v>1583</v>
      </c>
      <c r="D4465" s="4" t="s">
        <v>7940</v>
      </c>
      <c r="E4465" s="4" t="s">
        <v>7857</v>
      </c>
      <c r="F4465" s="4" t="s">
        <v>6410</v>
      </c>
      <c r="G4465" s="4" t="s">
        <v>5032</v>
      </c>
      <c r="H4465" s="4" t="s">
        <v>1606</v>
      </c>
      <c r="I4465" s="24">
        <v>446.7</v>
      </c>
      <c r="J4465" s="24">
        <v>317.89999999999998</v>
      </c>
      <c r="K4465" s="24">
        <v>0.1</v>
      </c>
      <c r="L4465" s="24">
        <v>4.3</v>
      </c>
      <c r="M4465" s="24">
        <v>3.1</v>
      </c>
      <c r="N4465" s="24">
        <v>5.3</v>
      </c>
      <c r="O4465" s="24">
        <v>3</v>
      </c>
      <c r="P4465" s="24">
        <v>67.3</v>
      </c>
      <c r="Q4465" s="24">
        <v>8.8000000000000007</v>
      </c>
      <c r="R4465" s="24">
        <v>8.5</v>
      </c>
      <c r="S4465" s="24">
        <v>0.4</v>
      </c>
      <c r="U4465" s="24">
        <v>28</v>
      </c>
      <c r="X4465" s="24">
        <f t="shared" si="162"/>
        <v>446.70000000000005</v>
      </c>
      <c r="Y4465" s="8">
        <f t="shared" si="163"/>
        <v>0</v>
      </c>
      <c r="Z4465" s="4"/>
    </row>
    <row r="4466" spans="1:26" x14ac:dyDescent="0.25">
      <c r="A4466" s="34">
        <v>51</v>
      </c>
      <c r="B4466" s="31">
        <v>52</v>
      </c>
      <c r="C4466" s="4" t="s">
        <v>3210</v>
      </c>
      <c r="D4466" s="4" t="s">
        <v>7930</v>
      </c>
      <c r="E4466" s="4" t="s">
        <v>7857</v>
      </c>
      <c r="F4466" s="4" t="s">
        <v>6410</v>
      </c>
      <c r="G4466" s="4" t="s">
        <v>7932</v>
      </c>
      <c r="H4466" s="4"/>
      <c r="I4466" s="24">
        <v>109.7</v>
      </c>
      <c r="J4466" s="24">
        <v>64.599999999999994</v>
      </c>
      <c r="K4466" s="24">
        <v>21</v>
      </c>
      <c r="O4466" s="24">
        <v>0.7</v>
      </c>
      <c r="P4466" s="24">
        <v>0.2</v>
      </c>
      <c r="Q4466" s="24">
        <v>19.7</v>
      </c>
      <c r="R4466" s="24">
        <v>3</v>
      </c>
      <c r="S4466" s="24">
        <v>0.5</v>
      </c>
      <c r="X4466" s="24">
        <f t="shared" si="162"/>
        <v>109.7</v>
      </c>
      <c r="Y4466" s="8">
        <f t="shared" si="163"/>
        <v>0</v>
      </c>
      <c r="Z4466" s="4"/>
    </row>
    <row r="4467" spans="1:26" x14ac:dyDescent="0.25">
      <c r="A4467" s="34">
        <v>4</v>
      </c>
      <c r="B4467" s="31">
        <v>4</v>
      </c>
      <c r="C4467" s="4" t="s">
        <v>7861</v>
      </c>
      <c r="D4467" s="4" t="s">
        <v>7856</v>
      </c>
      <c r="E4467" s="4" t="s">
        <v>7857</v>
      </c>
      <c r="F4467" s="4" t="s">
        <v>6410</v>
      </c>
      <c r="G4467" s="4" t="s">
        <v>7862</v>
      </c>
      <c r="H4467" s="4" t="s">
        <v>728</v>
      </c>
      <c r="I4467" s="24">
        <v>135.1</v>
      </c>
      <c r="J4467" s="24">
        <v>96.3</v>
      </c>
      <c r="K4467" s="24">
        <v>18</v>
      </c>
      <c r="M4467" s="24">
        <v>1</v>
      </c>
      <c r="O4467" s="24">
        <v>0.2</v>
      </c>
      <c r="P4467" s="24">
        <v>0.7</v>
      </c>
      <c r="Q4467" s="24">
        <v>0.1</v>
      </c>
      <c r="R4467" s="24">
        <v>3.6</v>
      </c>
      <c r="S4467" s="24">
        <v>0.5</v>
      </c>
      <c r="T4467" s="24">
        <v>14.7</v>
      </c>
      <c r="X4467" s="24">
        <f t="shared" si="162"/>
        <v>135.1</v>
      </c>
      <c r="Y4467" s="8">
        <f t="shared" si="163"/>
        <v>0</v>
      </c>
      <c r="Z4467" s="4"/>
    </row>
    <row r="4468" spans="1:26" x14ac:dyDescent="0.25">
      <c r="A4468" s="34">
        <v>75</v>
      </c>
      <c r="B4468" s="31">
        <v>83</v>
      </c>
      <c r="C4468" s="4" t="s">
        <v>7966</v>
      </c>
      <c r="D4468" s="4" t="s">
        <v>146</v>
      </c>
      <c r="E4468" s="4" t="s">
        <v>7857</v>
      </c>
      <c r="F4468" s="4" t="s">
        <v>6410</v>
      </c>
      <c r="G4468" s="5" t="s">
        <v>7967</v>
      </c>
      <c r="H4468" s="4" t="s">
        <v>265</v>
      </c>
      <c r="I4468" s="24">
        <v>76</v>
      </c>
      <c r="J4468" s="24">
        <v>65</v>
      </c>
      <c r="K4468" s="24">
        <v>5</v>
      </c>
      <c r="O4468" s="24">
        <v>1</v>
      </c>
      <c r="Q4468" s="24">
        <v>5</v>
      </c>
      <c r="X4468" s="24">
        <f t="shared" si="162"/>
        <v>76</v>
      </c>
      <c r="Y4468" s="8">
        <f t="shared" si="163"/>
        <v>0</v>
      </c>
      <c r="Z4468" s="4"/>
    </row>
    <row r="4469" spans="1:26" x14ac:dyDescent="0.25">
      <c r="A4469" s="34">
        <v>31</v>
      </c>
      <c r="B4469" s="31">
        <v>31</v>
      </c>
      <c r="C4469" s="4" t="s">
        <v>1176</v>
      </c>
      <c r="D4469" s="4" t="s">
        <v>4521</v>
      </c>
      <c r="E4469" s="4" t="s">
        <v>7971</v>
      </c>
      <c r="F4469" s="4" t="s">
        <v>6410</v>
      </c>
      <c r="G4469" s="4" t="s">
        <v>1248</v>
      </c>
      <c r="H4469" s="4" t="s">
        <v>154</v>
      </c>
      <c r="I4469" s="24">
        <v>129.6</v>
      </c>
      <c r="J4469" s="24">
        <v>110.1</v>
      </c>
      <c r="K4469" s="24">
        <v>9.4</v>
      </c>
      <c r="O4469" s="24">
        <v>1.9</v>
      </c>
      <c r="P4469" s="24">
        <v>0.4</v>
      </c>
      <c r="Q4469" s="24">
        <v>5.3</v>
      </c>
      <c r="R4469" s="24">
        <v>2.5</v>
      </c>
      <c r="X4469" s="24">
        <f t="shared" si="162"/>
        <v>129.60000000000002</v>
      </c>
      <c r="Y4469" s="8">
        <f t="shared" si="163"/>
        <v>0</v>
      </c>
      <c r="Z4469" s="4"/>
    </row>
    <row r="4470" spans="1:26" x14ac:dyDescent="0.25">
      <c r="A4470" s="34">
        <v>15</v>
      </c>
      <c r="B4470" s="31">
        <v>15</v>
      </c>
      <c r="C4470" s="4" t="s">
        <v>7996</v>
      </c>
      <c r="D4470" s="4" t="s">
        <v>7987</v>
      </c>
      <c r="E4470" s="4" t="s">
        <v>7971</v>
      </c>
      <c r="F4470" s="4" t="s">
        <v>6410</v>
      </c>
      <c r="G4470" s="4" t="s">
        <v>7997</v>
      </c>
      <c r="H4470" s="4" t="s">
        <v>7998</v>
      </c>
      <c r="I4470" s="24">
        <v>118.4</v>
      </c>
      <c r="J4470" s="24">
        <v>90.4</v>
      </c>
      <c r="K4470" s="24">
        <v>15.3</v>
      </c>
      <c r="O4470" s="24">
        <v>1.6</v>
      </c>
      <c r="Q4470" s="24">
        <v>0.7</v>
      </c>
      <c r="R4470" s="24">
        <v>3.5</v>
      </c>
      <c r="T4470" s="24">
        <v>6.1</v>
      </c>
      <c r="U4470" s="24">
        <v>0.8</v>
      </c>
      <c r="X4470" s="24">
        <f t="shared" ref="X4470:X4533" si="164">SUM(J4470:W4470)</f>
        <v>118.39999999999999</v>
      </c>
      <c r="Y4470" s="8">
        <f t="shared" ref="Y4470:Y4533" si="165">I4470-X4470</f>
        <v>0</v>
      </c>
      <c r="Z4470" s="4"/>
    </row>
    <row r="4471" spans="1:26" x14ac:dyDescent="0.25">
      <c r="A4471" s="34">
        <v>7</v>
      </c>
      <c r="B4471" s="31">
        <v>7</v>
      </c>
      <c r="C4471" s="4" t="s">
        <v>7983</v>
      </c>
      <c r="D4471" s="4" t="s">
        <v>7970</v>
      </c>
      <c r="E4471" s="4" t="s">
        <v>7971</v>
      </c>
      <c r="F4471" s="4" t="s">
        <v>6410</v>
      </c>
      <c r="G4471" s="4" t="s">
        <v>7984</v>
      </c>
      <c r="H4471" s="4" t="s">
        <v>7985</v>
      </c>
      <c r="I4471" s="24">
        <v>333.9</v>
      </c>
      <c r="J4471" s="24">
        <v>143.69999999999999</v>
      </c>
      <c r="K4471" s="24">
        <v>38</v>
      </c>
      <c r="M4471" s="24">
        <v>5</v>
      </c>
      <c r="O4471" s="24">
        <v>5.4</v>
      </c>
      <c r="P4471" s="24">
        <v>28.5</v>
      </c>
      <c r="Q4471" s="24">
        <v>4.2</v>
      </c>
      <c r="R4471" s="24">
        <v>2.4</v>
      </c>
      <c r="S4471" s="24">
        <v>0.8</v>
      </c>
      <c r="T4471" s="24">
        <v>105.9</v>
      </c>
      <c r="X4471" s="24">
        <f t="shared" si="164"/>
        <v>333.9</v>
      </c>
      <c r="Y4471" s="8">
        <f t="shared" si="165"/>
        <v>0</v>
      </c>
      <c r="Z4471" s="4"/>
    </row>
    <row r="4472" spans="1:26" x14ac:dyDescent="0.25">
      <c r="A4472" s="34">
        <v>25</v>
      </c>
      <c r="B4472" s="31">
        <v>25</v>
      </c>
      <c r="C4472" s="4" t="s">
        <v>8011</v>
      </c>
      <c r="D4472" s="4" t="s">
        <v>4521</v>
      </c>
      <c r="E4472" s="4" t="s">
        <v>7971</v>
      </c>
      <c r="F4472" s="4" t="s">
        <v>6410</v>
      </c>
      <c r="G4472" s="4" t="s">
        <v>8012</v>
      </c>
      <c r="H4472" s="4" t="s">
        <v>1019</v>
      </c>
      <c r="I4472" s="24">
        <v>106.9</v>
      </c>
      <c r="J4472" s="24">
        <v>98.8</v>
      </c>
      <c r="K4472" s="24">
        <v>5</v>
      </c>
      <c r="O4472" s="24">
        <v>0.7</v>
      </c>
      <c r="P4472" s="24">
        <v>0.2</v>
      </c>
      <c r="R4472" s="24">
        <v>2.2000000000000002</v>
      </c>
      <c r="X4472" s="24">
        <f t="shared" si="164"/>
        <v>106.9</v>
      </c>
      <c r="Y4472" s="8">
        <f t="shared" si="165"/>
        <v>0</v>
      </c>
      <c r="Z4472" s="4"/>
    </row>
    <row r="4473" spans="1:26" x14ac:dyDescent="0.25">
      <c r="A4473" s="34">
        <v>22</v>
      </c>
      <c r="B4473" s="31">
        <v>22</v>
      </c>
      <c r="C4473" s="4" t="s">
        <v>1176</v>
      </c>
      <c r="D4473" s="4" t="s">
        <v>4521</v>
      </c>
      <c r="E4473" s="4" t="s">
        <v>7971</v>
      </c>
      <c r="F4473" s="4" t="s">
        <v>6410</v>
      </c>
      <c r="G4473" s="4" t="s">
        <v>8008</v>
      </c>
      <c r="H4473" s="4" t="s">
        <v>8009</v>
      </c>
      <c r="I4473" s="24">
        <v>141.4</v>
      </c>
      <c r="J4473" s="24">
        <v>125.9</v>
      </c>
      <c r="K4473" s="24">
        <v>7</v>
      </c>
      <c r="O4473" s="24">
        <v>2.1</v>
      </c>
      <c r="P4473" s="24">
        <v>1.1000000000000001</v>
      </c>
      <c r="Q4473" s="24">
        <v>0.6</v>
      </c>
      <c r="R4473" s="24">
        <v>3.4</v>
      </c>
      <c r="T4473" s="24">
        <v>1.3</v>
      </c>
      <c r="X4473" s="24">
        <f t="shared" si="164"/>
        <v>141.4</v>
      </c>
      <c r="Y4473" s="8">
        <f t="shared" si="165"/>
        <v>0</v>
      </c>
      <c r="Z4473" s="4"/>
    </row>
    <row r="4474" spans="1:26" x14ac:dyDescent="0.25">
      <c r="A4474" s="34">
        <v>12</v>
      </c>
      <c r="B4474" s="31">
        <v>12</v>
      </c>
      <c r="C4474" s="4" t="s">
        <v>7990</v>
      </c>
      <c r="D4474" s="4" t="s">
        <v>7987</v>
      </c>
      <c r="E4474" s="4" t="s">
        <v>7971</v>
      </c>
      <c r="F4474" s="4" t="s">
        <v>6410</v>
      </c>
      <c r="G4474" s="4" t="s">
        <v>7994</v>
      </c>
      <c r="H4474" s="4"/>
      <c r="I4474" s="24">
        <v>117.2</v>
      </c>
      <c r="J4474" s="24">
        <v>87.1</v>
      </c>
      <c r="K4474" s="24">
        <v>21.7</v>
      </c>
      <c r="O4474" s="24">
        <v>1.8</v>
      </c>
      <c r="Q4474" s="24">
        <v>3.8</v>
      </c>
      <c r="R4474" s="24">
        <v>2.8</v>
      </c>
      <c r="X4474" s="24">
        <f t="shared" si="164"/>
        <v>117.19999999999999</v>
      </c>
      <c r="Y4474" s="8">
        <f t="shared" si="165"/>
        <v>0</v>
      </c>
      <c r="Z4474" s="4"/>
    </row>
    <row r="4475" spans="1:26" x14ac:dyDescent="0.25">
      <c r="A4475" s="34">
        <v>46</v>
      </c>
      <c r="B4475" s="31">
        <v>46</v>
      </c>
      <c r="C4475" s="4" t="s">
        <v>8045</v>
      </c>
      <c r="D4475" s="4" t="s">
        <v>8006</v>
      </c>
      <c r="E4475" s="4" t="s">
        <v>7971</v>
      </c>
      <c r="F4475" s="4" t="s">
        <v>6410</v>
      </c>
      <c r="G4475" s="4" t="s">
        <v>8046</v>
      </c>
      <c r="H4475" s="4" t="s">
        <v>1362</v>
      </c>
      <c r="I4475" s="24">
        <v>248.3</v>
      </c>
      <c r="J4475" s="24">
        <v>216</v>
      </c>
      <c r="K4475" s="24">
        <v>15</v>
      </c>
      <c r="L4475" s="24">
        <v>5</v>
      </c>
      <c r="M4475" s="24">
        <v>2</v>
      </c>
      <c r="O4475" s="24">
        <v>3</v>
      </c>
      <c r="Q4475" s="24">
        <v>7.3</v>
      </c>
      <c r="X4475" s="24">
        <f t="shared" si="164"/>
        <v>248.3</v>
      </c>
      <c r="Y4475" s="8">
        <f t="shared" si="165"/>
        <v>0</v>
      </c>
      <c r="Z4475" s="4"/>
    </row>
    <row r="4476" spans="1:26" x14ac:dyDescent="0.25">
      <c r="A4476" s="34">
        <v>13</v>
      </c>
      <c r="B4476" s="31">
        <v>13</v>
      </c>
      <c r="C4476" s="4" t="s">
        <v>7995</v>
      </c>
      <c r="D4476" s="4" t="s">
        <v>7987</v>
      </c>
      <c r="E4476" s="4" t="s">
        <v>7971</v>
      </c>
      <c r="F4476" s="4" t="s">
        <v>6410</v>
      </c>
      <c r="G4476" s="4" t="s">
        <v>928</v>
      </c>
      <c r="H4476" s="4"/>
      <c r="I4476" s="24">
        <v>62.5</v>
      </c>
      <c r="X4476" s="24">
        <f t="shared" si="164"/>
        <v>0</v>
      </c>
      <c r="Y4476" s="8">
        <f t="shared" si="165"/>
        <v>62.5</v>
      </c>
      <c r="Z4476" s="4"/>
    </row>
    <row r="4477" spans="1:26" x14ac:dyDescent="0.25">
      <c r="A4477" s="34">
        <v>33</v>
      </c>
      <c r="B4477" s="31">
        <v>33</v>
      </c>
      <c r="C4477" s="4" t="s">
        <v>4521</v>
      </c>
      <c r="D4477" s="4" t="s">
        <v>4521</v>
      </c>
      <c r="E4477" s="4" t="s">
        <v>7971</v>
      </c>
      <c r="F4477" s="4" t="s">
        <v>6410</v>
      </c>
      <c r="G4477" s="4" t="s">
        <v>8021</v>
      </c>
      <c r="H4477" s="4"/>
      <c r="I4477" s="24">
        <v>238</v>
      </c>
      <c r="J4477" s="24">
        <v>115</v>
      </c>
      <c r="K4477" s="24">
        <v>100</v>
      </c>
      <c r="L4477" s="24">
        <v>5</v>
      </c>
      <c r="O4477" s="24">
        <v>2</v>
      </c>
      <c r="P4477" s="24">
        <v>7</v>
      </c>
      <c r="Q4477" s="24">
        <v>1</v>
      </c>
      <c r="R4477" s="24">
        <v>3</v>
      </c>
      <c r="T4477" s="24">
        <v>5</v>
      </c>
      <c r="X4477" s="24">
        <f t="shared" si="164"/>
        <v>238</v>
      </c>
      <c r="Y4477" s="8">
        <f t="shared" si="165"/>
        <v>0</v>
      </c>
      <c r="Z4477" s="4"/>
    </row>
    <row r="4478" spans="1:26" x14ac:dyDescent="0.25">
      <c r="A4478" s="34">
        <v>45</v>
      </c>
      <c r="B4478" s="31">
        <v>45</v>
      </c>
      <c r="C4478" s="4" t="s">
        <v>8043</v>
      </c>
      <c r="D4478" s="4" t="s">
        <v>8023</v>
      </c>
      <c r="E4478" s="4" t="s">
        <v>7971</v>
      </c>
      <c r="F4478" s="4" t="s">
        <v>6410</v>
      </c>
      <c r="G4478" s="4" t="s">
        <v>8044</v>
      </c>
      <c r="H4478" s="4"/>
      <c r="X4478" s="24">
        <f t="shared" si="164"/>
        <v>0</v>
      </c>
      <c r="Y4478" s="8">
        <f t="shared" si="165"/>
        <v>0</v>
      </c>
      <c r="Z4478" s="4"/>
    </row>
    <row r="4479" spans="1:26" x14ac:dyDescent="0.25">
      <c r="A4479" s="34">
        <v>41</v>
      </c>
      <c r="B4479" s="31">
        <v>41</v>
      </c>
      <c r="C4479" s="4" t="s">
        <v>2356</v>
      </c>
      <c r="D4479" s="4" t="s">
        <v>8036</v>
      </c>
      <c r="E4479" s="4" t="s">
        <v>7971</v>
      </c>
      <c r="F4479" s="4" t="s">
        <v>6410</v>
      </c>
      <c r="G4479" s="4" t="s">
        <v>8037</v>
      </c>
      <c r="H4479" s="4" t="s">
        <v>8038</v>
      </c>
      <c r="I4479" s="24">
        <v>116.5</v>
      </c>
      <c r="J4479" s="24">
        <v>58.8</v>
      </c>
      <c r="K4479" s="24">
        <v>15.3</v>
      </c>
      <c r="O4479" s="24">
        <v>0.8</v>
      </c>
      <c r="P4479" s="24">
        <v>37</v>
      </c>
      <c r="Q4479" s="24">
        <v>0.2</v>
      </c>
      <c r="R4479" s="24">
        <v>4.4000000000000004</v>
      </c>
      <c r="X4479" s="24">
        <f t="shared" si="164"/>
        <v>116.5</v>
      </c>
      <c r="Y4479" s="8">
        <f t="shared" si="165"/>
        <v>0</v>
      </c>
      <c r="Z4479" s="4"/>
    </row>
    <row r="4480" spans="1:26" x14ac:dyDescent="0.25">
      <c r="A4480" s="34">
        <v>49</v>
      </c>
      <c r="B4480" s="31">
        <v>49</v>
      </c>
      <c r="C4480" s="4" t="s">
        <v>8017</v>
      </c>
      <c r="D4480" s="4" t="s">
        <v>4521</v>
      </c>
      <c r="E4480" s="4" t="s">
        <v>7971</v>
      </c>
      <c r="F4480" s="4" t="s">
        <v>6410</v>
      </c>
      <c r="G4480" s="4" t="s">
        <v>8051</v>
      </c>
      <c r="H4480" s="4" t="s">
        <v>1988</v>
      </c>
      <c r="I4480" s="24">
        <v>101.9</v>
      </c>
      <c r="J4480" s="24">
        <v>87.9</v>
      </c>
      <c r="K4480" s="24">
        <v>2.7</v>
      </c>
      <c r="M4480" s="24">
        <v>0.3</v>
      </c>
      <c r="O4480" s="24">
        <v>0.4</v>
      </c>
      <c r="P4480" s="24">
        <v>0.6</v>
      </c>
      <c r="R4480" s="24">
        <v>1.8</v>
      </c>
      <c r="T4480" s="24">
        <v>8.1999999999999993</v>
      </c>
      <c r="X4480" s="24">
        <f t="shared" si="164"/>
        <v>101.9</v>
      </c>
      <c r="Y4480" s="8">
        <f t="shared" si="165"/>
        <v>0</v>
      </c>
      <c r="Z4480" s="4"/>
    </row>
    <row r="4481" spans="1:26" x14ac:dyDescent="0.25">
      <c r="A4481" s="34">
        <v>38</v>
      </c>
      <c r="B4481" s="31">
        <v>38</v>
      </c>
      <c r="C4481" s="4" t="s">
        <v>8032</v>
      </c>
      <c r="D4481" s="4" t="s">
        <v>8023</v>
      </c>
      <c r="E4481" s="4" t="s">
        <v>7971</v>
      </c>
      <c r="F4481" s="4" t="s">
        <v>6410</v>
      </c>
      <c r="G4481" s="4" t="s">
        <v>1288</v>
      </c>
      <c r="H4481" s="4"/>
      <c r="I4481" s="24">
        <v>395.7</v>
      </c>
      <c r="J4481" s="24">
        <v>231.4</v>
      </c>
      <c r="K4481" s="24">
        <v>14.4</v>
      </c>
      <c r="L4481" s="24">
        <v>1.7</v>
      </c>
      <c r="M4481" s="24">
        <v>4.0999999999999996</v>
      </c>
      <c r="O4481" s="24">
        <v>6</v>
      </c>
      <c r="P4481" s="24">
        <v>0.5</v>
      </c>
      <c r="Q4481" s="24">
        <v>0.9</v>
      </c>
      <c r="R4481" s="24">
        <v>4.7</v>
      </c>
      <c r="S4481" s="24">
        <v>1.6</v>
      </c>
      <c r="T4481" s="24">
        <v>130.4</v>
      </c>
      <c r="X4481" s="24">
        <f t="shared" si="164"/>
        <v>395.70000000000005</v>
      </c>
      <c r="Y4481" s="8">
        <f t="shared" si="165"/>
        <v>0</v>
      </c>
      <c r="Z4481" s="4"/>
    </row>
    <row r="4482" spans="1:26" x14ac:dyDescent="0.25">
      <c r="A4482" s="34">
        <v>24</v>
      </c>
      <c r="B4482" s="31">
        <v>24</v>
      </c>
      <c r="C4482" s="4" t="s">
        <v>7609</v>
      </c>
      <c r="D4482" s="4" t="s">
        <v>4521</v>
      </c>
      <c r="E4482" s="4" t="s">
        <v>7971</v>
      </c>
      <c r="F4482" s="4" t="s">
        <v>6410</v>
      </c>
      <c r="G4482" s="4" t="s">
        <v>8010</v>
      </c>
      <c r="H4482" s="4"/>
      <c r="I4482" s="24">
        <v>263.7</v>
      </c>
      <c r="J4482" s="24">
        <v>131</v>
      </c>
      <c r="K4482" s="24">
        <v>33.9</v>
      </c>
      <c r="L4482" s="24">
        <v>5.6</v>
      </c>
      <c r="N4482" s="24">
        <v>1.4</v>
      </c>
      <c r="O4482" s="24">
        <v>2.6</v>
      </c>
      <c r="Q4482" s="24">
        <v>0.5</v>
      </c>
      <c r="R4482" s="24">
        <v>0.6</v>
      </c>
      <c r="T4482" s="24">
        <v>88.1</v>
      </c>
      <c r="X4482" s="24">
        <f t="shared" si="164"/>
        <v>263.7</v>
      </c>
      <c r="Y4482" s="8">
        <f t="shared" si="165"/>
        <v>0</v>
      </c>
      <c r="Z4482" s="4"/>
    </row>
    <row r="4483" spans="1:26" x14ac:dyDescent="0.25">
      <c r="A4483" s="34">
        <v>17</v>
      </c>
      <c r="B4483" s="31">
        <v>17</v>
      </c>
      <c r="C4483" s="4" t="s">
        <v>7996</v>
      </c>
      <c r="D4483" s="4" t="s">
        <v>7987</v>
      </c>
      <c r="E4483" s="4" t="s">
        <v>7971</v>
      </c>
      <c r="F4483" s="4" t="s">
        <v>6410</v>
      </c>
      <c r="G4483" s="4" t="s">
        <v>269</v>
      </c>
      <c r="H4483" s="4" t="s">
        <v>1567</v>
      </c>
      <c r="I4483" s="24">
        <v>143.6</v>
      </c>
      <c r="J4483" s="24">
        <v>122.3</v>
      </c>
      <c r="K4483" s="24">
        <v>10.8</v>
      </c>
      <c r="O4483" s="24">
        <v>3.6</v>
      </c>
      <c r="Q4483" s="24">
        <v>0.2</v>
      </c>
      <c r="R4483" s="24">
        <v>5</v>
      </c>
      <c r="T4483" s="24">
        <v>1.7</v>
      </c>
      <c r="X4483" s="24">
        <f t="shared" si="164"/>
        <v>143.59999999999997</v>
      </c>
      <c r="Y4483" s="8">
        <f t="shared" si="165"/>
        <v>0</v>
      </c>
      <c r="Z4483" s="4"/>
    </row>
    <row r="4484" spans="1:26" x14ac:dyDescent="0.25">
      <c r="A4484" s="34">
        <v>47</v>
      </c>
      <c r="B4484" s="31">
        <v>47</v>
      </c>
      <c r="C4484" s="4" t="s">
        <v>8047</v>
      </c>
      <c r="D4484" s="4" t="s">
        <v>8006</v>
      </c>
      <c r="E4484" s="4" t="s">
        <v>7971</v>
      </c>
      <c r="F4484" s="4" t="s">
        <v>6410</v>
      </c>
      <c r="G4484" s="4" t="s">
        <v>8048</v>
      </c>
      <c r="H4484" s="4" t="s">
        <v>8049</v>
      </c>
      <c r="I4484" s="24">
        <v>884.9</v>
      </c>
      <c r="J4484" s="24">
        <v>328.9</v>
      </c>
      <c r="K4484" s="24">
        <v>77</v>
      </c>
      <c r="M4484" s="24">
        <v>3.4</v>
      </c>
      <c r="O4484" s="24">
        <v>6.7</v>
      </c>
      <c r="Q4484" s="24">
        <v>35.700000000000003</v>
      </c>
      <c r="R4484" s="24">
        <v>1.6</v>
      </c>
      <c r="T4484" s="24">
        <v>431.6</v>
      </c>
      <c r="X4484" s="24">
        <f t="shared" si="164"/>
        <v>884.9</v>
      </c>
      <c r="Y4484" s="8">
        <f t="shared" si="165"/>
        <v>0</v>
      </c>
      <c r="Z4484" s="4"/>
    </row>
    <row r="4485" spans="1:26" x14ac:dyDescent="0.25">
      <c r="A4485" s="34">
        <v>39</v>
      </c>
      <c r="B4485" s="31">
        <v>39</v>
      </c>
      <c r="C4485" s="4" t="s">
        <v>8033</v>
      </c>
      <c r="D4485" s="4" t="s">
        <v>8023</v>
      </c>
      <c r="E4485" s="4" t="s">
        <v>7971</v>
      </c>
      <c r="F4485" s="4" t="s">
        <v>6410</v>
      </c>
      <c r="G4485" s="4" t="s">
        <v>8034</v>
      </c>
      <c r="H4485" s="4" t="s">
        <v>932</v>
      </c>
      <c r="I4485" s="24">
        <v>1249</v>
      </c>
      <c r="J4485" s="24">
        <v>630.1</v>
      </c>
      <c r="K4485" s="24">
        <v>20</v>
      </c>
      <c r="L4485" s="24">
        <v>10</v>
      </c>
      <c r="M4485" s="24">
        <v>2.4</v>
      </c>
      <c r="O4485" s="24">
        <v>23</v>
      </c>
      <c r="P4485" s="24">
        <v>1.5</v>
      </c>
      <c r="Q4485" s="24">
        <v>38.5</v>
      </c>
      <c r="R4485" s="24">
        <v>21.5</v>
      </c>
      <c r="T4485" s="24">
        <v>502</v>
      </c>
      <c r="X4485" s="24">
        <f t="shared" si="164"/>
        <v>1249</v>
      </c>
      <c r="Y4485" s="8">
        <f t="shared" si="165"/>
        <v>0</v>
      </c>
      <c r="Z4485" s="4"/>
    </row>
    <row r="4486" spans="1:26" x14ac:dyDescent="0.25">
      <c r="A4486" s="34">
        <v>48</v>
      </c>
      <c r="B4486" s="31">
        <v>48</v>
      </c>
      <c r="C4486" s="4" t="s">
        <v>8050</v>
      </c>
      <c r="D4486" s="4" t="s">
        <v>4521</v>
      </c>
      <c r="E4486" s="4" t="s">
        <v>7971</v>
      </c>
      <c r="F4486" s="4" t="s">
        <v>6410</v>
      </c>
      <c r="G4486" s="4" t="s">
        <v>141</v>
      </c>
      <c r="H4486" s="4"/>
      <c r="I4486" s="24">
        <v>105</v>
      </c>
      <c r="J4486" s="24">
        <v>20</v>
      </c>
      <c r="O4486" s="24">
        <v>2</v>
      </c>
      <c r="T4486" s="24">
        <v>83</v>
      </c>
      <c r="X4486" s="24">
        <f t="shared" si="164"/>
        <v>105</v>
      </c>
      <c r="Y4486" s="8">
        <f t="shared" si="165"/>
        <v>0</v>
      </c>
      <c r="Z4486" s="4"/>
    </row>
    <row r="4487" spans="1:26" x14ac:dyDescent="0.25">
      <c r="A4487" s="34">
        <v>44</v>
      </c>
      <c r="B4487" s="31">
        <v>44</v>
      </c>
      <c r="C4487" s="4" t="s">
        <v>8041</v>
      </c>
      <c r="D4487" s="4" t="s">
        <v>8036</v>
      </c>
      <c r="E4487" s="4" t="s">
        <v>7971</v>
      </c>
      <c r="F4487" s="4" t="s">
        <v>6410</v>
      </c>
      <c r="G4487" s="4" t="s">
        <v>8042</v>
      </c>
      <c r="H4487" s="4"/>
      <c r="I4487" s="24">
        <v>150.6</v>
      </c>
      <c r="J4487" s="24">
        <v>72</v>
      </c>
      <c r="K4487" s="24">
        <v>16.7</v>
      </c>
      <c r="N4487" s="24">
        <v>0.5</v>
      </c>
      <c r="Q4487" s="24">
        <v>1.4</v>
      </c>
      <c r="R4487" s="24">
        <v>7.2</v>
      </c>
      <c r="S4487" s="24">
        <v>2.2999999999999998</v>
      </c>
      <c r="T4487" s="24">
        <v>50.5</v>
      </c>
      <c r="X4487" s="24">
        <f t="shared" si="164"/>
        <v>150.60000000000002</v>
      </c>
      <c r="Y4487" s="8">
        <f t="shared" si="165"/>
        <v>0</v>
      </c>
      <c r="Z4487" s="4"/>
    </row>
    <row r="4488" spans="1:26" x14ac:dyDescent="0.25">
      <c r="A4488" s="34">
        <v>34</v>
      </c>
      <c r="B4488" s="31">
        <v>34</v>
      </c>
      <c r="C4488" s="4" t="s">
        <v>8022</v>
      </c>
      <c r="D4488" s="4" t="s">
        <v>8023</v>
      </c>
      <c r="E4488" s="4" t="s">
        <v>7971</v>
      </c>
      <c r="F4488" s="4" t="s">
        <v>6410</v>
      </c>
      <c r="G4488" s="4" t="s">
        <v>8024</v>
      </c>
      <c r="H4488" s="4"/>
      <c r="I4488" s="24">
        <v>341.6</v>
      </c>
      <c r="J4488" s="24">
        <v>265.8</v>
      </c>
      <c r="K4488" s="24">
        <v>1</v>
      </c>
      <c r="M4488" s="24">
        <v>0.9</v>
      </c>
      <c r="N4488" s="24">
        <v>1.4</v>
      </c>
      <c r="O4488" s="24">
        <v>6.8</v>
      </c>
      <c r="P4488" s="24">
        <v>0.2</v>
      </c>
      <c r="Q4488" s="24">
        <v>2.1</v>
      </c>
      <c r="R4488" s="24">
        <v>10.1</v>
      </c>
      <c r="S4488" s="24">
        <v>1.3</v>
      </c>
      <c r="T4488" s="24">
        <v>52</v>
      </c>
      <c r="X4488" s="24">
        <f t="shared" si="164"/>
        <v>341.6</v>
      </c>
      <c r="Y4488" s="8">
        <f t="shared" si="165"/>
        <v>0</v>
      </c>
      <c r="Z4488" s="4"/>
    </row>
    <row r="4489" spans="1:26" x14ac:dyDescent="0.25">
      <c r="A4489" s="34">
        <v>50</v>
      </c>
      <c r="B4489" s="31">
        <v>50</v>
      </c>
      <c r="C4489" s="4" t="s">
        <v>8052</v>
      </c>
      <c r="D4489" s="4"/>
      <c r="E4489" s="4" t="s">
        <v>7971</v>
      </c>
      <c r="F4489" s="4" t="s">
        <v>6410</v>
      </c>
      <c r="G4489" s="4" t="s">
        <v>8053</v>
      </c>
      <c r="H4489" s="4" t="s">
        <v>216</v>
      </c>
      <c r="I4489" s="24">
        <v>170.8</v>
      </c>
      <c r="J4489" s="24">
        <v>10</v>
      </c>
      <c r="K4489" s="24">
        <v>2</v>
      </c>
      <c r="L4489" s="24">
        <v>1</v>
      </c>
      <c r="P4489" s="24">
        <v>155.6</v>
      </c>
      <c r="R4489" s="24">
        <v>1</v>
      </c>
      <c r="S4489" s="24">
        <v>1</v>
      </c>
      <c r="U4489" s="24">
        <v>0.2</v>
      </c>
      <c r="X4489" s="24">
        <f t="shared" si="164"/>
        <v>170.79999999999998</v>
      </c>
      <c r="Y4489" s="8">
        <f t="shared" si="165"/>
        <v>0</v>
      </c>
      <c r="Z4489" s="4"/>
    </row>
    <row r="4490" spans="1:26" x14ac:dyDescent="0.25">
      <c r="A4490" s="34">
        <v>6</v>
      </c>
      <c r="B4490" s="31">
        <v>6</v>
      </c>
      <c r="C4490" s="4" t="s">
        <v>7979</v>
      </c>
      <c r="D4490" s="4" t="s">
        <v>7970</v>
      </c>
      <c r="E4490" s="4" t="s">
        <v>7971</v>
      </c>
      <c r="F4490" s="4" t="s">
        <v>6410</v>
      </c>
      <c r="G4490" s="4" t="s">
        <v>7982</v>
      </c>
      <c r="H4490" s="4" t="s">
        <v>39</v>
      </c>
      <c r="I4490" s="24">
        <v>78.3</v>
      </c>
      <c r="P4490" s="24">
        <v>78.3</v>
      </c>
      <c r="X4490" s="24">
        <f t="shared" si="164"/>
        <v>78.3</v>
      </c>
      <c r="Y4490" s="8">
        <f t="shared" si="165"/>
        <v>0</v>
      </c>
      <c r="Z4490" s="4"/>
    </row>
    <row r="4491" spans="1:26" ht="45" x14ac:dyDescent="0.25">
      <c r="A4491" s="34">
        <v>5</v>
      </c>
      <c r="B4491" s="31">
        <v>5</v>
      </c>
      <c r="C4491" s="4" t="s">
        <v>7979</v>
      </c>
      <c r="D4491" s="4" t="s">
        <v>7970</v>
      </c>
      <c r="E4491" s="4" t="s">
        <v>7971</v>
      </c>
      <c r="F4491" s="4" t="s">
        <v>6410</v>
      </c>
      <c r="G4491" s="5" t="s">
        <v>7980</v>
      </c>
      <c r="H4491" s="5" t="s">
        <v>7981</v>
      </c>
      <c r="I4491" s="24">
        <v>78.3</v>
      </c>
      <c r="P4491" s="24">
        <v>78.3</v>
      </c>
      <c r="X4491" s="24">
        <f t="shared" si="164"/>
        <v>78.3</v>
      </c>
      <c r="Y4491" s="8">
        <f t="shared" si="165"/>
        <v>0</v>
      </c>
      <c r="Z4491" s="4"/>
    </row>
    <row r="4492" spans="1:26" x14ac:dyDescent="0.25">
      <c r="A4492" s="34">
        <v>14</v>
      </c>
      <c r="B4492" s="31">
        <v>14</v>
      </c>
      <c r="C4492" s="4" t="s">
        <v>7996</v>
      </c>
      <c r="D4492" s="4" t="s">
        <v>7987</v>
      </c>
      <c r="E4492" s="4" t="s">
        <v>7971</v>
      </c>
      <c r="F4492" s="4" t="s">
        <v>6410</v>
      </c>
      <c r="G4492" s="4" t="s">
        <v>6903</v>
      </c>
      <c r="H4492" s="4" t="s">
        <v>300</v>
      </c>
      <c r="I4492" s="24">
        <v>232.4</v>
      </c>
      <c r="J4492" s="24">
        <v>162</v>
      </c>
      <c r="K4492" s="24">
        <v>24.3</v>
      </c>
      <c r="M4492" s="24">
        <v>3</v>
      </c>
      <c r="O4492" s="24">
        <v>5.4</v>
      </c>
      <c r="Q4492" s="24">
        <v>7.4</v>
      </c>
      <c r="R4492" s="24">
        <v>3.2</v>
      </c>
      <c r="T4492" s="24">
        <v>27.1</v>
      </c>
      <c r="X4492" s="24">
        <f t="shared" si="164"/>
        <v>232.4</v>
      </c>
      <c r="Y4492" s="8">
        <f t="shared" si="165"/>
        <v>0</v>
      </c>
      <c r="Z4492" s="4"/>
    </row>
    <row r="4493" spans="1:26" x14ac:dyDescent="0.25">
      <c r="A4493" s="34">
        <v>21</v>
      </c>
      <c r="B4493" s="31">
        <v>21</v>
      </c>
      <c r="C4493" s="4" t="s">
        <v>6737</v>
      </c>
      <c r="D4493" s="4" t="s">
        <v>8006</v>
      </c>
      <c r="E4493" s="4" t="s">
        <v>7971</v>
      </c>
      <c r="F4493" s="4" t="s">
        <v>6410</v>
      </c>
      <c r="G4493" s="4" t="s">
        <v>8007</v>
      </c>
      <c r="H4493" s="4" t="s">
        <v>391</v>
      </c>
      <c r="I4493" s="24">
        <v>356.8</v>
      </c>
      <c r="J4493" s="24">
        <v>202.5</v>
      </c>
      <c r="K4493" s="24">
        <v>36</v>
      </c>
      <c r="M4493" s="24">
        <v>1.9</v>
      </c>
      <c r="O4493" s="24">
        <v>4.4000000000000004</v>
      </c>
      <c r="Q4493" s="24">
        <v>2.8</v>
      </c>
      <c r="R4493" s="24">
        <v>1.4</v>
      </c>
      <c r="S4493" s="24">
        <v>0.2</v>
      </c>
      <c r="T4493" s="24">
        <v>107.6</v>
      </c>
      <c r="X4493" s="24">
        <f t="shared" si="164"/>
        <v>356.8</v>
      </c>
      <c r="Y4493" s="8">
        <f t="shared" si="165"/>
        <v>0</v>
      </c>
      <c r="Z4493" s="4"/>
    </row>
    <row r="4494" spans="1:26" x14ac:dyDescent="0.25">
      <c r="A4494" s="34">
        <v>42</v>
      </c>
      <c r="B4494" s="31">
        <v>42</v>
      </c>
      <c r="C4494" s="4" t="s">
        <v>6492</v>
      </c>
      <c r="D4494" s="4" t="s">
        <v>8036</v>
      </c>
      <c r="E4494" s="4" t="s">
        <v>7971</v>
      </c>
      <c r="F4494" s="4" t="s">
        <v>6410</v>
      </c>
      <c r="G4494" s="5" t="s">
        <v>1317</v>
      </c>
      <c r="H4494" s="4" t="s">
        <v>8039</v>
      </c>
      <c r="I4494" s="24">
        <v>816</v>
      </c>
      <c r="J4494" s="24">
        <v>320.60000000000002</v>
      </c>
      <c r="K4494" s="24">
        <v>59.1</v>
      </c>
      <c r="M4494" s="24">
        <v>1.6</v>
      </c>
      <c r="N4494" s="24">
        <v>1</v>
      </c>
      <c r="O4494" s="24">
        <v>5.5</v>
      </c>
      <c r="P4494" s="24">
        <v>3.7</v>
      </c>
      <c r="Q4494" s="24">
        <v>4.5</v>
      </c>
      <c r="R4494" s="24">
        <v>9.4</v>
      </c>
      <c r="T4494" s="24">
        <v>406.8</v>
      </c>
      <c r="U4494" s="24">
        <v>3.8</v>
      </c>
      <c r="X4494" s="24">
        <f t="shared" si="164"/>
        <v>816</v>
      </c>
      <c r="Y4494" s="8">
        <f t="shared" si="165"/>
        <v>0</v>
      </c>
      <c r="Z4494" s="4"/>
    </row>
    <row r="4495" spans="1:26" x14ac:dyDescent="0.25">
      <c r="A4495" s="34">
        <v>2</v>
      </c>
      <c r="B4495" s="31">
        <v>2</v>
      </c>
      <c r="C4495" s="4" t="s">
        <v>7973</v>
      </c>
      <c r="D4495" s="4" t="s">
        <v>7970</v>
      </c>
      <c r="E4495" s="4" t="s">
        <v>7971</v>
      </c>
      <c r="F4495" s="4" t="s">
        <v>6410</v>
      </c>
      <c r="G4495" s="4" t="s">
        <v>5551</v>
      </c>
      <c r="H4495" s="4" t="s">
        <v>1318</v>
      </c>
      <c r="I4495" s="24">
        <v>144.9</v>
      </c>
      <c r="J4495" s="24">
        <v>115.6</v>
      </c>
      <c r="K4495" s="24">
        <v>23.9</v>
      </c>
      <c r="O4495" s="24">
        <v>2</v>
      </c>
      <c r="Q4495" s="24">
        <v>0.1</v>
      </c>
      <c r="R4495" s="24">
        <v>2.6</v>
      </c>
      <c r="S4495" s="24">
        <v>0.7</v>
      </c>
      <c r="X4495" s="24">
        <f t="shared" si="164"/>
        <v>144.89999999999998</v>
      </c>
      <c r="Y4495" s="8">
        <f t="shared" si="165"/>
        <v>0</v>
      </c>
      <c r="Z4495" s="4"/>
    </row>
    <row r="4496" spans="1:26" x14ac:dyDescent="0.25">
      <c r="A4496" s="34">
        <v>3</v>
      </c>
      <c r="B4496" s="31">
        <v>3</v>
      </c>
      <c r="C4496" s="4" t="s">
        <v>7974</v>
      </c>
      <c r="D4496" s="4" t="s">
        <v>7970</v>
      </c>
      <c r="E4496" s="4" t="s">
        <v>7971</v>
      </c>
      <c r="F4496" s="4" t="s">
        <v>6410</v>
      </c>
      <c r="G4496" s="4" t="s">
        <v>7975</v>
      </c>
      <c r="H4496" s="4" t="s">
        <v>7976</v>
      </c>
      <c r="I4496" s="24">
        <v>315.3</v>
      </c>
      <c r="J4496" s="24">
        <v>231.8</v>
      </c>
      <c r="K4496" s="24">
        <v>48.2</v>
      </c>
      <c r="L4496" s="24">
        <v>0.2</v>
      </c>
      <c r="M4496" s="24">
        <v>1</v>
      </c>
      <c r="O4496" s="24">
        <v>3</v>
      </c>
      <c r="Q4496" s="24">
        <v>2.1</v>
      </c>
      <c r="R4496" s="24">
        <v>2.8</v>
      </c>
      <c r="T4496" s="24">
        <v>25.7</v>
      </c>
      <c r="U4496" s="24">
        <v>0.5</v>
      </c>
      <c r="X4496" s="24">
        <f t="shared" si="164"/>
        <v>315.3</v>
      </c>
      <c r="Y4496" s="8">
        <f t="shared" si="165"/>
        <v>0</v>
      </c>
      <c r="Z4496" s="4"/>
    </row>
    <row r="4497" spans="1:26" x14ac:dyDescent="0.25">
      <c r="A4497" s="34">
        <v>23</v>
      </c>
      <c r="B4497" s="31">
        <v>23</v>
      </c>
      <c r="C4497" s="4" t="s">
        <v>1176</v>
      </c>
      <c r="D4497" s="4" t="s">
        <v>4521</v>
      </c>
      <c r="E4497" s="4" t="s">
        <v>7971</v>
      </c>
      <c r="F4497" s="4" t="s">
        <v>6410</v>
      </c>
      <c r="G4497" s="4" t="s">
        <v>7053</v>
      </c>
      <c r="H4497" s="4" t="s">
        <v>1567</v>
      </c>
      <c r="I4497" s="24">
        <v>108.7</v>
      </c>
      <c r="J4497" s="24">
        <v>98.7</v>
      </c>
      <c r="K4497" s="24">
        <v>7.3</v>
      </c>
      <c r="O4497" s="24">
        <v>0.9</v>
      </c>
      <c r="P4497" s="24">
        <v>0.4</v>
      </c>
      <c r="R4497" s="24">
        <v>1.4</v>
      </c>
      <c r="X4497" s="24">
        <f t="shared" si="164"/>
        <v>108.70000000000002</v>
      </c>
      <c r="Y4497" s="8">
        <f t="shared" si="165"/>
        <v>0</v>
      </c>
      <c r="Z4497" s="4"/>
    </row>
    <row r="4498" spans="1:26" x14ac:dyDescent="0.25">
      <c r="A4498" s="34">
        <v>27</v>
      </c>
      <c r="B4498" s="31">
        <v>27</v>
      </c>
      <c r="C4498" s="4" t="s">
        <v>8014</v>
      </c>
      <c r="D4498" s="4" t="s">
        <v>4521</v>
      </c>
      <c r="E4498" s="4" t="s">
        <v>7971</v>
      </c>
      <c r="F4498" s="4" t="s">
        <v>6410</v>
      </c>
      <c r="G4498" s="4" t="s">
        <v>7053</v>
      </c>
      <c r="H4498" s="4" t="s">
        <v>1606</v>
      </c>
      <c r="I4498" s="24">
        <v>153.19999999999999</v>
      </c>
      <c r="J4498" s="24">
        <v>120.3</v>
      </c>
      <c r="K4498" s="24">
        <v>21</v>
      </c>
      <c r="O4498" s="24">
        <v>2.8</v>
      </c>
      <c r="P4498" s="24">
        <v>3.7</v>
      </c>
      <c r="Q4498" s="24">
        <v>1.8</v>
      </c>
      <c r="R4498" s="24">
        <v>3.2</v>
      </c>
      <c r="S4498" s="24">
        <v>0.4</v>
      </c>
      <c r="X4498" s="24">
        <f t="shared" si="164"/>
        <v>153.20000000000002</v>
      </c>
      <c r="Y4498" s="8">
        <f t="shared" si="165"/>
        <v>0</v>
      </c>
      <c r="Z4498" s="4"/>
    </row>
    <row r="4499" spans="1:26" x14ac:dyDescent="0.25">
      <c r="A4499" s="34">
        <v>40</v>
      </c>
      <c r="B4499" s="31">
        <v>40</v>
      </c>
      <c r="C4499" s="4" t="s">
        <v>8035</v>
      </c>
      <c r="D4499" s="4" t="s">
        <v>8023</v>
      </c>
      <c r="E4499" s="4" t="s">
        <v>7971</v>
      </c>
      <c r="F4499" s="4" t="s">
        <v>6410</v>
      </c>
      <c r="G4499" s="4" t="s">
        <v>6140</v>
      </c>
      <c r="H4499" s="4" t="s">
        <v>758</v>
      </c>
      <c r="I4499" s="24">
        <v>418.7</v>
      </c>
      <c r="J4499" s="24">
        <v>333</v>
      </c>
      <c r="K4499" s="24">
        <v>50</v>
      </c>
      <c r="L4499" s="24">
        <v>3.7</v>
      </c>
      <c r="M4499" s="24">
        <v>6</v>
      </c>
      <c r="O4499" s="24">
        <v>12</v>
      </c>
      <c r="T4499" s="24">
        <v>14</v>
      </c>
      <c r="X4499" s="24">
        <f t="shared" si="164"/>
        <v>418.7</v>
      </c>
      <c r="Y4499" s="8">
        <f t="shared" si="165"/>
        <v>0</v>
      </c>
      <c r="Z4499" s="4"/>
    </row>
    <row r="4500" spans="1:26" ht="45" x14ac:dyDescent="0.25">
      <c r="A4500" s="34">
        <v>20</v>
      </c>
      <c r="B4500" s="31">
        <v>20</v>
      </c>
      <c r="C4500" s="4" t="s">
        <v>8003</v>
      </c>
      <c r="D4500" s="4" t="s">
        <v>7987</v>
      </c>
      <c r="E4500" s="4" t="s">
        <v>7971</v>
      </c>
      <c r="F4500" s="4" t="s">
        <v>6410</v>
      </c>
      <c r="G4500" s="5" t="s">
        <v>8004</v>
      </c>
      <c r="H4500" s="5" t="s">
        <v>8005</v>
      </c>
      <c r="I4500" s="24">
        <v>103.4</v>
      </c>
      <c r="J4500" s="24">
        <v>92.2</v>
      </c>
      <c r="K4500" s="24">
        <v>1.9</v>
      </c>
      <c r="O4500" s="24">
        <v>2.9</v>
      </c>
      <c r="Q4500" s="24">
        <v>3.4</v>
      </c>
      <c r="R4500" s="24">
        <v>0.4</v>
      </c>
      <c r="T4500" s="24">
        <v>2.6</v>
      </c>
      <c r="X4500" s="24">
        <f t="shared" si="164"/>
        <v>103.40000000000002</v>
      </c>
      <c r="Y4500" s="8">
        <f t="shared" si="165"/>
        <v>0</v>
      </c>
      <c r="Z4500" s="4"/>
    </row>
    <row r="4501" spans="1:26" x14ac:dyDescent="0.25">
      <c r="A4501" s="34">
        <v>37</v>
      </c>
      <c r="B4501" s="31">
        <v>37</v>
      </c>
      <c r="C4501" s="4" t="s">
        <v>8030</v>
      </c>
      <c r="D4501" s="4" t="s">
        <v>8023</v>
      </c>
      <c r="E4501" s="4" t="s">
        <v>7971</v>
      </c>
      <c r="F4501" s="4" t="s">
        <v>6410</v>
      </c>
      <c r="G4501" s="4" t="s">
        <v>8031</v>
      </c>
      <c r="H4501" s="4" t="s">
        <v>882</v>
      </c>
      <c r="I4501" s="24">
        <v>270.89999999999998</v>
      </c>
      <c r="J4501" s="24">
        <v>154.9</v>
      </c>
      <c r="K4501" s="24">
        <v>20</v>
      </c>
      <c r="L4501" s="24">
        <v>5</v>
      </c>
      <c r="O4501" s="24">
        <v>7</v>
      </c>
      <c r="Q4501" s="24">
        <v>2</v>
      </c>
      <c r="R4501" s="24">
        <v>10</v>
      </c>
      <c r="T4501" s="24">
        <v>72</v>
      </c>
      <c r="X4501" s="24">
        <f t="shared" si="164"/>
        <v>270.89999999999998</v>
      </c>
      <c r="Y4501" s="8">
        <f t="shared" si="165"/>
        <v>0</v>
      </c>
      <c r="Z4501" s="4"/>
    </row>
    <row r="4502" spans="1:26" x14ac:dyDescent="0.25">
      <c r="A4502" s="34">
        <v>4</v>
      </c>
      <c r="B4502" s="31">
        <v>4</v>
      </c>
      <c r="C4502" s="4" t="s">
        <v>7977</v>
      </c>
      <c r="D4502" s="4" t="s">
        <v>7970</v>
      </c>
      <c r="E4502" s="4" t="s">
        <v>7971</v>
      </c>
      <c r="F4502" s="4" t="s">
        <v>6410</v>
      </c>
      <c r="G4502" s="4" t="s">
        <v>7978</v>
      </c>
      <c r="H4502" s="4"/>
      <c r="I4502" s="24">
        <v>108.3</v>
      </c>
      <c r="J4502" s="24">
        <v>33.1</v>
      </c>
      <c r="K4502" s="24">
        <v>5.0999999999999996</v>
      </c>
      <c r="O4502" s="24">
        <v>1.1000000000000001</v>
      </c>
      <c r="P4502" s="24">
        <v>30.6</v>
      </c>
      <c r="Q4502" s="24">
        <v>6.2</v>
      </c>
      <c r="S4502" s="24">
        <v>0.2</v>
      </c>
      <c r="T4502" s="24">
        <v>32</v>
      </c>
      <c r="X4502" s="24">
        <f t="shared" si="164"/>
        <v>108.30000000000001</v>
      </c>
      <c r="Y4502" s="8">
        <f t="shared" si="165"/>
        <v>0</v>
      </c>
      <c r="Z4502" s="4"/>
    </row>
    <row r="4503" spans="1:26" x14ac:dyDescent="0.25">
      <c r="A4503" s="34">
        <v>10</v>
      </c>
      <c r="B4503" s="31">
        <v>10</v>
      </c>
      <c r="C4503" s="4" t="s">
        <v>7990</v>
      </c>
      <c r="D4503" s="4" t="s">
        <v>7987</v>
      </c>
      <c r="E4503" s="4" t="s">
        <v>7971</v>
      </c>
      <c r="F4503" s="4" t="s">
        <v>6410</v>
      </c>
      <c r="G4503" s="5" t="s">
        <v>7991</v>
      </c>
      <c r="H4503" s="4" t="s">
        <v>7992</v>
      </c>
      <c r="I4503" s="24">
        <v>104.2</v>
      </c>
      <c r="J4503" s="24">
        <v>87.3</v>
      </c>
      <c r="K4503" s="24">
        <v>11.5</v>
      </c>
      <c r="O4503" s="24">
        <v>1</v>
      </c>
      <c r="Q4503" s="24">
        <v>1</v>
      </c>
      <c r="R4503" s="24">
        <v>2.6</v>
      </c>
      <c r="T4503" s="24">
        <v>0.8</v>
      </c>
      <c r="X4503" s="24">
        <f t="shared" si="164"/>
        <v>104.19999999999999</v>
      </c>
      <c r="Y4503" s="8">
        <f t="shared" si="165"/>
        <v>0</v>
      </c>
      <c r="Z4503" s="4"/>
    </row>
    <row r="4504" spans="1:26" x14ac:dyDescent="0.25">
      <c r="A4504" s="34">
        <v>9</v>
      </c>
      <c r="B4504" s="31">
        <v>9</v>
      </c>
      <c r="C4504" s="4" t="s">
        <v>505</v>
      </c>
      <c r="D4504" s="4" t="s">
        <v>7987</v>
      </c>
      <c r="E4504" s="4" t="s">
        <v>7971</v>
      </c>
      <c r="F4504" s="4" t="s">
        <v>6410</v>
      </c>
      <c r="G4504" s="5" t="s">
        <v>7988</v>
      </c>
      <c r="H4504" s="4" t="s">
        <v>7989</v>
      </c>
      <c r="I4504" s="24">
        <v>180.8</v>
      </c>
      <c r="J4504" s="24">
        <v>151.1</v>
      </c>
      <c r="K4504" s="24">
        <v>16.5</v>
      </c>
      <c r="M4504" s="24">
        <v>3</v>
      </c>
      <c r="O4504" s="24">
        <v>3.1</v>
      </c>
      <c r="Q4504" s="24">
        <v>2.6</v>
      </c>
      <c r="R4504" s="24">
        <v>4.5</v>
      </c>
      <c r="X4504" s="24">
        <f t="shared" si="164"/>
        <v>180.79999999999998</v>
      </c>
      <c r="Y4504" s="8">
        <f t="shared" si="165"/>
        <v>0</v>
      </c>
      <c r="Z4504" s="4"/>
    </row>
    <row r="4505" spans="1:26" x14ac:dyDescent="0.25">
      <c r="A4505" s="34">
        <v>18</v>
      </c>
      <c r="B4505" s="31">
        <v>18</v>
      </c>
      <c r="C4505" s="4" t="s">
        <v>7996</v>
      </c>
      <c r="D4505" s="4" t="s">
        <v>7987</v>
      </c>
      <c r="E4505" s="4" t="s">
        <v>7971</v>
      </c>
      <c r="F4505" s="4" t="s">
        <v>6410</v>
      </c>
      <c r="G4505" s="4" t="s">
        <v>7999</v>
      </c>
      <c r="H4505" s="4" t="s">
        <v>8000</v>
      </c>
      <c r="I4505" s="24">
        <v>103.4</v>
      </c>
      <c r="J4505" s="24">
        <v>78.5</v>
      </c>
      <c r="K4505" s="24">
        <v>19.3</v>
      </c>
      <c r="M4505" s="24">
        <v>0.7</v>
      </c>
      <c r="O4505" s="24">
        <v>0.5</v>
      </c>
      <c r="P4505" s="24">
        <v>0.7</v>
      </c>
      <c r="R4505" s="24">
        <v>2.7</v>
      </c>
      <c r="T4505" s="24">
        <v>0.7</v>
      </c>
      <c r="U4505" s="24">
        <v>0.3</v>
      </c>
      <c r="X4505" s="24">
        <f t="shared" si="164"/>
        <v>103.4</v>
      </c>
      <c r="Y4505" s="8">
        <f t="shared" si="165"/>
        <v>0</v>
      </c>
      <c r="Z4505" s="4"/>
    </row>
    <row r="4506" spans="1:26" x14ac:dyDescent="0.25">
      <c r="A4506" s="34">
        <v>28</v>
      </c>
      <c r="B4506" s="31">
        <v>28</v>
      </c>
      <c r="C4506" s="4" t="s">
        <v>8015</v>
      </c>
      <c r="D4506" s="4" t="s">
        <v>4521</v>
      </c>
      <c r="E4506" s="4" t="s">
        <v>7971</v>
      </c>
      <c r="F4506" s="4" t="s">
        <v>6410</v>
      </c>
      <c r="G4506" s="4" t="s">
        <v>8016</v>
      </c>
      <c r="H4506" s="4" t="s">
        <v>553</v>
      </c>
      <c r="I4506" s="24">
        <v>675.7</v>
      </c>
      <c r="J4506" s="24">
        <v>472.7</v>
      </c>
      <c r="K4506" s="24">
        <v>104</v>
      </c>
      <c r="L4506" s="24">
        <v>43.7</v>
      </c>
      <c r="O4506" s="24">
        <v>5</v>
      </c>
      <c r="R4506" s="24">
        <v>3</v>
      </c>
      <c r="T4506" s="24">
        <v>47.3</v>
      </c>
      <c r="X4506" s="24">
        <f t="shared" si="164"/>
        <v>675.7</v>
      </c>
      <c r="Y4506" s="8">
        <f t="shared" si="165"/>
        <v>0</v>
      </c>
      <c r="Z4506" s="4"/>
    </row>
    <row r="4507" spans="1:26" x14ac:dyDescent="0.25">
      <c r="A4507" s="34">
        <v>30</v>
      </c>
      <c r="B4507" s="31">
        <v>30</v>
      </c>
      <c r="C4507" s="4" t="s">
        <v>8017</v>
      </c>
      <c r="D4507" s="4" t="s">
        <v>4521</v>
      </c>
      <c r="E4507" s="4" t="s">
        <v>7971</v>
      </c>
      <c r="F4507" s="4" t="s">
        <v>6410</v>
      </c>
      <c r="G4507" s="4" t="s">
        <v>8019</v>
      </c>
      <c r="H4507" s="4" t="s">
        <v>39</v>
      </c>
      <c r="I4507" s="24">
        <v>103.7</v>
      </c>
      <c r="J4507" s="24">
        <v>86.5</v>
      </c>
      <c r="K4507" s="24">
        <v>7.2</v>
      </c>
      <c r="N4507" s="24">
        <v>0.4</v>
      </c>
      <c r="O4507" s="24">
        <v>0.8</v>
      </c>
      <c r="P4507" s="24">
        <v>1.1000000000000001</v>
      </c>
      <c r="R4507" s="24">
        <v>2.2000000000000002</v>
      </c>
      <c r="T4507" s="24">
        <v>5.5</v>
      </c>
      <c r="X4507" s="24">
        <f t="shared" si="164"/>
        <v>103.7</v>
      </c>
      <c r="Y4507" s="8">
        <f t="shared" si="165"/>
        <v>0</v>
      </c>
      <c r="Z4507" s="4"/>
    </row>
    <row r="4508" spans="1:26" x14ac:dyDescent="0.25">
      <c r="A4508" s="34">
        <v>32</v>
      </c>
      <c r="B4508" s="31">
        <v>32</v>
      </c>
      <c r="C4508" s="4" t="s">
        <v>8011</v>
      </c>
      <c r="D4508" s="4" t="s">
        <v>4521</v>
      </c>
      <c r="E4508" s="4" t="s">
        <v>7971</v>
      </c>
      <c r="F4508" s="4" t="s">
        <v>6410</v>
      </c>
      <c r="G4508" s="4" t="s">
        <v>8020</v>
      </c>
      <c r="H4508" s="4" t="s">
        <v>7042</v>
      </c>
      <c r="X4508" s="24">
        <f t="shared" si="164"/>
        <v>0</v>
      </c>
      <c r="Y4508" s="8">
        <f t="shared" si="165"/>
        <v>0</v>
      </c>
      <c r="Z4508" s="4"/>
    </row>
    <row r="4509" spans="1:26" x14ac:dyDescent="0.25">
      <c r="A4509" s="34">
        <v>35</v>
      </c>
      <c r="B4509" s="31">
        <v>35</v>
      </c>
      <c r="C4509" s="4" t="s">
        <v>8025</v>
      </c>
      <c r="D4509" s="4" t="s">
        <v>8023</v>
      </c>
      <c r="E4509" s="4" t="s">
        <v>7971</v>
      </c>
      <c r="F4509" s="4" t="s">
        <v>6410</v>
      </c>
      <c r="G4509" s="4" t="s">
        <v>8026</v>
      </c>
      <c r="H4509" s="4" t="s">
        <v>5419</v>
      </c>
      <c r="I4509" s="24">
        <v>244.3</v>
      </c>
      <c r="J4509" s="24">
        <v>212.4</v>
      </c>
      <c r="K4509" s="24">
        <v>5.6</v>
      </c>
      <c r="L4509" s="24">
        <v>1.8</v>
      </c>
      <c r="M4509" s="24">
        <v>0.3</v>
      </c>
      <c r="O4509" s="24">
        <v>2.5</v>
      </c>
      <c r="P4509" s="24">
        <v>5.8</v>
      </c>
      <c r="Q4509" s="24">
        <v>7.9</v>
      </c>
      <c r="R4509" s="24">
        <v>3.4</v>
      </c>
      <c r="T4509" s="24">
        <v>4.5999999999999996</v>
      </c>
      <c r="X4509" s="24">
        <f t="shared" si="164"/>
        <v>244.30000000000004</v>
      </c>
      <c r="Y4509" s="8">
        <f t="shared" si="165"/>
        <v>0</v>
      </c>
      <c r="Z4509" s="4"/>
    </row>
    <row r="4510" spans="1:26" x14ac:dyDescent="0.25">
      <c r="A4510" s="34">
        <v>11</v>
      </c>
      <c r="B4510" s="31">
        <v>11</v>
      </c>
      <c r="C4510" s="4" t="s">
        <v>7990</v>
      </c>
      <c r="D4510" s="4" t="s">
        <v>7987</v>
      </c>
      <c r="E4510" s="4" t="s">
        <v>7971</v>
      </c>
      <c r="F4510" s="4" t="s">
        <v>6410</v>
      </c>
      <c r="G4510" s="4" t="s">
        <v>7993</v>
      </c>
      <c r="H4510" s="4" t="s">
        <v>2397</v>
      </c>
      <c r="I4510" s="24">
        <v>134.5</v>
      </c>
      <c r="J4510" s="24">
        <v>121.4</v>
      </c>
      <c r="K4510" s="24">
        <v>6.2</v>
      </c>
      <c r="O4510" s="24">
        <v>2.1</v>
      </c>
      <c r="P4510" s="24">
        <v>1.1000000000000001</v>
      </c>
      <c r="R4510" s="24">
        <v>2.5</v>
      </c>
      <c r="T4510" s="24">
        <v>1.2</v>
      </c>
      <c r="X4510" s="24">
        <f t="shared" si="164"/>
        <v>134.5</v>
      </c>
      <c r="Y4510" s="8">
        <f t="shared" si="165"/>
        <v>0</v>
      </c>
      <c r="Z4510" s="4"/>
    </row>
    <row r="4511" spans="1:26" x14ac:dyDescent="0.25">
      <c r="A4511" s="34">
        <v>19</v>
      </c>
      <c r="B4511" s="31">
        <v>19</v>
      </c>
      <c r="C4511" s="4" t="s">
        <v>8001</v>
      </c>
      <c r="D4511" s="4" t="s">
        <v>7987</v>
      </c>
      <c r="E4511" s="4" t="s">
        <v>7971</v>
      </c>
      <c r="F4511" s="4" t="s">
        <v>6410</v>
      </c>
      <c r="G4511" s="4" t="s">
        <v>8002</v>
      </c>
      <c r="H4511" s="4"/>
      <c r="I4511" s="24">
        <v>777.9</v>
      </c>
      <c r="J4511" s="24">
        <v>442.3</v>
      </c>
      <c r="K4511" s="24">
        <v>74.099999999999994</v>
      </c>
      <c r="L4511" s="24">
        <v>13.7</v>
      </c>
      <c r="M4511" s="24">
        <v>3.3</v>
      </c>
      <c r="O4511" s="24">
        <v>10</v>
      </c>
      <c r="P4511" s="24">
        <v>121.4</v>
      </c>
      <c r="Q4511" s="24">
        <v>6.1</v>
      </c>
      <c r="R4511" s="24">
        <v>5.7</v>
      </c>
      <c r="S4511" s="24">
        <v>1.3</v>
      </c>
      <c r="T4511" s="24">
        <v>100</v>
      </c>
      <c r="X4511" s="24">
        <f t="shared" si="164"/>
        <v>777.9</v>
      </c>
      <c r="Y4511" s="8">
        <f t="shared" si="165"/>
        <v>0</v>
      </c>
      <c r="Z4511" s="4"/>
    </row>
    <row r="4512" spans="1:26" x14ac:dyDescent="0.25">
      <c r="A4512" s="34">
        <v>8</v>
      </c>
      <c r="B4512" s="31">
        <v>8</v>
      </c>
      <c r="C4512" s="4" t="s">
        <v>7986</v>
      </c>
      <c r="D4512" s="4" t="s">
        <v>7970</v>
      </c>
      <c r="E4512" s="4" t="s">
        <v>7971</v>
      </c>
      <c r="F4512" s="4" t="s">
        <v>6410</v>
      </c>
      <c r="G4512" s="4" t="s">
        <v>1305</v>
      </c>
      <c r="H4512" s="4"/>
      <c r="I4512" s="24">
        <v>110.3</v>
      </c>
      <c r="J4512" s="24">
        <v>75.3</v>
      </c>
      <c r="K4512" s="24">
        <v>20</v>
      </c>
      <c r="L4512" s="24">
        <v>2</v>
      </c>
      <c r="O4512" s="24">
        <v>3</v>
      </c>
      <c r="Q4512" s="24">
        <v>1</v>
      </c>
      <c r="T4512" s="24">
        <v>9</v>
      </c>
      <c r="X4512" s="24">
        <f t="shared" si="164"/>
        <v>110.3</v>
      </c>
      <c r="Y4512" s="8">
        <f t="shared" si="165"/>
        <v>0</v>
      </c>
      <c r="Z4512" s="4"/>
    </row>
    <row r="4513" spans="1:26" x14ac:dyDescent="0.25">
      <c r="A4513" s="34">
        <v>26</v>
      </c>
      <c r="B4513" s="31">
        <v>26</v>
      </c>
      <c r="C4513" s="4" t="s">
        <v>8011</v>
      </c>
      <c r="D4513" s="4" t="s">
        <v>4521</v>
      </c>
      <c r="E4513" s="4" t="s">
        <v>7971</v>
      </c>
      <c r="F4513" s="4" t="s">
        <v>6410</v>
      </c>
      <c r="G4513" s="4" t="s">
        <v>8013</v>
      </c>
      <c r="H4513" s="4" t="s">
        <v>148</v>
      </c>
      <c r="I4513" s="24">
        <v>151.9</v>
      </c>
      <c r="J4513" s="24">
        <v>141.80000000000001</v>
      </c>
      <c r="K4513" s="24">
        <v>4.9000000000000004</v>
      </c>
      <c r="O4513" s="24">
        <v>0.9</v>
      </c>
      <c r="P4513" s="24">
        <v>0.4</v>
      </c>
      <c r="R4513" s="24">
        <v>3.7</v>
      </c>
      <c r="S4513" s="24">
        <v>0.2</v>
      </c>
      <c r="X4513" s="24">
        <f t="shared" si="164"/>
        <v>151.9</v>
      </c>
      <c r="Y4513" s="8">
        <f t="shared" si="165"/>
        <v>0</v>
      </c>
      <c r="Z4513" s="4"/>
    </row>
    <row r="4514" spans="1:26" x14ac:dyDescent="0.25">
      <c r="A4514" s="34">
        <v>29</v>
      </c>
      <c r="B4514" s="31">
        <v>29</v>
      </c>
      <c r="C4514" s="4" t="s">
        <v>8017</v>
      </c>
      <c r="D4514" s="4" t="s">
        <v>4521</v>
      </c>
      <c r="E4514" s="4" t="s">
        <v>7971</v>
      </c>
      <c r="F4514" s="4" t="s">
        <v>6410</v>
      </c>
      <c r="G4514" s="4" t="s">
        <v>8018</v>
      </c>
      <c r="H4514" s="4" t="s">
        <v>758</v>
      </c>
      <c r="I4514" s="24">
        <v>111</v>
      </c>
      <c r="J4514" s="24">
        <v>91.6</v>
      </c>
      <c r="K4514" s="24">
        <v>2.5</v>
      </c>
      <c r="O4514" s="24">
        <v>1.3</v>
      </c>
      <c r="P4514" s="24">
        <v>0.5</v>
      </c>
      <c r="Q4514" s="24">
        <v>2</v>
      </c>
      <c r="R4514" s="24">
        <v>4.0999999999999996</v>
      </c>
      <c r="T4514" s="24">
        <v>9</v>
      </c>
      <c r="X4514" s="24">
        <f t="shared" si="164"/>
        <v>110.99999999999999</v>
      </c>
      <c r="Y4514" s="8">
        <f t="shared" si="165"/>
        <v>0</v>
      </c>
      <c r="Z4514" s="4"/>
    </row>
    <row r="4515" spans="1:26" x14ac:dyDescent="0.25">
      <c r="A4515" s="34">
        <v>1</v>
      </c>
      <c r="B4515" s="31">
        <v>1</v>
      </c>
      <c r="C4515" s="4" t="s">
        <v>7969</v>
      </c>
      <c r="D4515" s="4" t="s">
        <v>7970</v>
      </c>
      <c r="E4515" s="4" t="s">
        <v>7971</v>
      </c>
      <c r="F4515" s="4" t="s">
        <v>6410</v>
      </c>
      <c r="G4515" s="4" t="s">
        <v>7972</v>
      </c>
      <c r="H4515" s="4"/>
      <c r="I4515" s="24">
        <v>118.8</v>
      </c>
      <c r="J4515" s="24">
        <v>58.9</v>
      </c>
      <c r="K4515" s="24">
        <v>17.899999999999999</v>
      </c>
      <c r="L4515" s="24">
        <v>12.7</v>
      </c>
      <c r="O4515" s="24">
        <v>1.4</v>
      </c>
      <c r="P4515" s="24">
        <v>0.7</v>
      </c>
      <c r="Q4515" s="24">
        <v>13.2</v>
      </c>
      <c r="R4515" s="24">
        <v>1.7</v>
      </c>
      <c r="S4515" s="24">
        <v>0.3</v>
      </c>
      <c r="T4515" s="24">
        <v>12</v>
      </c>
      <c r="X4515" s="24">
        <f t="shared" si="164"/>
        <v>118.80000000000001</v>
      </c>
      <c r="Y4515" s="8">
        <f t="shared" si="165"/>
        <v>0</v>
      </c>
      <c r="Z4515" s="4"/>
    </row>
    <row r="4516" spans="1:26" x14ac:dyDescent="0.25">
      <c r="A4516" s="34">
        <v>43</v>
      </c>
      <c r="B4516" s="31">
        <v>43</v>
      </c>
      <c r="C4516" s="4" t="s">
        <v>8036</v>
      </c>
      <c r="D4516" s="4" t="s">
        <v>8036</v>
      </c>
      <c r="E4516" s="4" t="s">
        <v>7971</v>
      </c>
      <c r="F4516" s="4" t="s">
        <v>6410</v>
      </c>
      <c r="G4516" s="4" t="s">
        <v>8040</v>
      </c>
      <c r="H4516" s="4" t="s">
        <v>1564</v>
      </c>
      <c r="I4516" s="24">
        <v>2367</v>
      </c>
      <c r="J4516" s="24">
        <v>404.3</v>
      </c>
      <c r="K4516" s="24">
        <v>129.6</v>
      </c>
      <c r="L4516" s="24">
        <v>7.7</v>
      </c>
      <c r="O4516" s="24">
        <v>20.6</v>
      </c>
      <c r="P4516" s="24">
        <v>85.5</v>
      </c>
      <c r="Q4516" s="24">
        <v>20</v>
      </c>
      <c r="R4516" s="24">
        <v>9.3000000000000007</v>
      </c>
      <c r="T4516" s="24">
        <v>1690</v>
      </c>
      <c r="X4516" s="24">
        <f t="shared" si="164"/>
        <v>2367</v>
      </c>
      <c r="Y4516" s="8">
        <f t="shared" si="165"/>
        <v>0</v>
      </c>
      <c r="Z4516" s="4"/>
    </row>
    <row r="4517" spans="1:26" ht="30" x14ac:dyDescent="0.25">
      <c r="A4517" s="34">
        <v>36</v>
      </c>
      <c r="B4517" s="31">
        <v>36</v>
      </c>
      <c r="C4517" s="4" t="s">
        <v>8027</v>
      </c>
      <c r="D4517" s="4" t="s">
        <v>8023</v>
      </c>
      <c r="E4517" s="4" t="s">
        <v>7971</v>
      </c>
      <c r="F4517" s="4" t="s">
        <v>6410</v>
      </c>
      <c r="G4517" s="5" t="s">
        <v>8028</v>
      </c>
      <c r="H4517" s="5" t="s">
        <v>8029</v>
      </c>
      <c r="I4517" s="24">
        <v>138</v>
      </c>
      <c r="J4517" s="24">
        <v>119.9</v>
      </c>
      <c r="K4517" s="24">
        <v>7</v>
      </c>
      <c r="L4517" s="24">
        <v>1.5</v>
      </c>
      <c r="O4517" s="24">
        <v>1</v>
      </c>
      <c r="P4517" s="24">
        <v>2.4</v>
      </c>
      <c r="Q4517" s="24">
        <v>0.7</v>
      </c>
      <c r="R4517" s="24">
        <v>0.2</v>
      </c>
      <c r="S4517" s="24">
        <v>0.1</v>
      </c>
      <c r="T4517" s="24">
        <v>5.2</v>
      </c>
      <c r="X4517" s="24">
        <f t="shared" si="164"/>
        <v>137.99999999999997</v>
      </c>
      <c r="Y4517" s="8">
        <f t="shared" si="165"/>
        <v>0</v>
      </c>
      <c r="Z4517" s="4"/>
    </row>
    <row r="4518" spans="1:26" x14ac:dyDescent="0.25">
      <c r="A4518" s="34">
        <v>16</v>
      </c>
      <c r="B4518" s="31">
        <v>16</v>
      </c>
      <c r="C4518" s="4" t="s">
        <v>7996</v>
      </c>
      <c r="D4518" s="4" t="s">
        <v>7987</v>
      </c>
      <c r="E4518" s="4" t="s">
        <v>7971</v>
      </c>
      <c r="F4518" s="4" t="s">
        <v>6410</v>
      </c>
      <c r="G4518" s="4" t="s">
        <v>2216</v>
      </c>
      <c r="H4518" s="4" t="s">
        <v>1509</v>
      </c>
      <c r="I4518" s="24">
        <v>108.3</v>
      </c>
      <c r="J4518" s="24">
        <v>83</v>
      </c>
      <c r="K4518" s="24">
        <v>10.5</v>
      </c>
      <c r="O4518" s="24">
        <v>1.8</v>
      </c>
      <c r="P4518" s="24">
        <v>1.9</v>
      </c>
      <c r="Q4518" s="24">
        <v>5.2</v>
      </c>
      <c r="R4518" s="24">
        <v>2.5</v>
      </c>
      <c r="T4518" s="24">
        <v>3.4</v>
      </c>
      <c r="X4518" s="24">
        <f t="shared" si="164"/>
        <v>108.30000000000001</v>
      </c>
      <c r="Y4518" s="8">
        <f t="shared" si="165"/>
        <v>0</v>
      </c>
      <c r="Z4518" s="4"/>
    </row>
    <row r="4519" spans="1:26" x14ac:dyDescent="0.25">
      <c r="A4519" s="34">
        <v>67</v>
      </c>
      <c r="B4519" s="31">
        <v>72</v>
      </c>
      <c r="C4519" s="4" t="s">
        <v>8159</v>
      </c>
      <c r="D4519" s="4" t="s">
        <v>8122</v>
      </c>
      <c r="E4519" s="4" t="s">
        <v>8056</v>
      </c>
      <c r="F4519" s="4" t="s">
        <v>6410</v>
      </c>
      <c r="G4519" s="5" t="s">
        <v>8160</v>
      </c>
      <c r="H4519" s="4"/>
      <c r="I4519" s="24">
        <v>563.4</v>
      </c>
      <c r="K4519" s="24">
        <v>1</v>
      </c>
      <c r="L4519" s="24">
        <v>10.8</v>
      </c>
      <c r="O4519" s="24">
        <v>0.2</v>
      </c>
      <c r="Q4519" s="24">
        <v>31.5</v>
      </c>
      <c r="T4519" s="24">
        <v>519.9</v>
      </c>
      <c r="X4519" s="24">
        <f t="shared" si="164"/>
        <v>563.4</v>
      </c>
      <c r="Y4519" s="8">
        <f t="shared" si="165"/>
        <v>0</v>
      </c>
      <c r="Z4519" s="4"/>
    </row>
    <row r="4520" spans="1:26" x14ac:dyDescent="0.25">
      <c r="A4520" s="34">
        <v>1</v>
      </c>
      <c r="B4520" s="31">
        <v>1</v>
      </c>
      <c r="C4520" s="4" t="s">
        <v>8054</v>
      </c>
      <c r="D4520" s="4" t="s">
        <v>8055</v>
      </c>
      <c r="E4520" s="4" t="s">
        <v>8056</v>
      </c>
      <c r="F4520" s="4" t="s">
        <v>6410</v>
      </c>
      <c r="G4520" s="4" t="s">
        <v>8057</v>
      </c>
      <c r="H4520" s="4" t="s">
        <v>6795</v>
      </c>
      <c r="I4520" s="24">
        <v>117</v>
      </c>
      <c r="J4520" s="24">
        <v>111.5</v>
      </c>
      <c r="K4520" s="24">
        <v>3.7</v>
      </c>
      <c r="O4520" s="24">
        <v>1</v>
      </c>
      <c r="Q4520" s="24">
        <v>0.2</v>
      </c>
      <c r="R4520" s="24">
        <v>0.6</v>
      </c>
      <c r="X4520" s="24">
        <f t="shared" si="164"/>
        <v>117</v>
      </c>
      <c r="Y4520" s="8">
        <f t="shared" si="165"/>
        <v>0</v>
      </c>
      <c r="Z4520" s="4"/>
    </row>
    <row r="4521" spans="1:26" x14ac:dyDescent="0.25">
      <c r="A4521" s="34">
        <v>9</v>
      </c>
      <c r="B4521" s="31">
        <v>10</v>
      </c>
      <c r="C4521" s="4" t="s">
        <v>6505</v>
      </c>
      <c r="D4521" s="4" t="s">
        <v>8061</v>
      </c>
      <c r="E4521" s="4" t="s">
        <v>8056</v>
      </c>
      <c r="F4521" s="4" t="s">
        <v>6410</v>
      </c>
      <c r="G4521" s="4" t="s">
        <v>974</v>
      </c>
      <c r="H4521" s="4" t="s">
        <v>2514</v>
      </c>
      <c r="I4521" s="24">
        <v>890</v>
      </c>
      <c r="J4521" s="24">
        <v>608.9</v>
      </c>
      <c r="K4521" s="24">
        <v>38.6</v>
      </c>
      <c r="L4521" s="24">
        <v>7.9</v>
      </c>
      <c r="M4521" s="24">
        <v>7.8</v>
      </c>
      <c r="O4521" s="24">
        <v>10.7</v>
      </c>
      <c r="T4521" s="24">
        <v>212.7</v>
      </c>
      <c r="U4521" s="24">
        <v>3.4</v>
      </c>
      <c r="X4521" s="24">
        <f t="shared" si="164"/>
        <v>889.99999999999989</v>
      </c>
      <c r="Y4521" s="8">
        <f t="shared" si="165"/>
        <v>0</v>
      </c>
      <c r="Z4521" s="4"/>
    </row>
    <row r="4522" spans="1:26" x14ac:dyDescent="0.25">
      <c r="A4522" s="34">
        <v>6</v>
      </c>
      <c r="B4522" s="31">
        <v>7</v>
      </c>
      <c r="C4522" s="4" t="s">
        <v>8065</v>
      </c>
      <c r="D4522" s="4" t="s">
        <v>8061</v>
      </c>
      <c r="E4522" s="4" t="s">
        <v>8056</v>
      </c>
      <c r="F4522" s="4" t="s">
        <v>6410</v>
      </c>
      <c r="G4522" s="4" t="s">
        <v>8066</v>
      </c>
      <c r="H4522" s="4"/>
      <c r="I4522" s="24">
        <v>598.1</v>
      </c>
      <c r="J4522" s="24">
        <v>563.5</v>
      </c>
      <c r="K4522" s="24">
        <v>12.6</v>
      </c>
      <c r="M4522" s="24">
        <v>1.2</v>
      </c>
      <c r="O4522" s="24">
        <v>3.6</v>
      </c>
      <c r="P4522" s="24">
        <v>0.5</v>
      </c>
      <c r="Q4522" s="24">
        <v>0.3</v>
      </c>
      <c r="R4522" s="24">
        <v>8</v>
      </c>
      <c r="T4522" s="24">
        <v>6</v>
      </c>
      <c r="U4522" s="24">
        <v>2.4</v>
      </c>
      <c r="X4522" s="24">
        <f t="shared" si="164"/>
        <v>598.1</v>
      </c>
      <c r="Y4522" s="8">
        <f t="shared" si="165"/>
        <v>0</v>
      </c>
      <c r="Z4522" s="4"/>
    </row>
    <row r="4523" spans="1:26" x14ac:dyDescent="0.25">
      <c r="A4523" s="34">
        <v>13</v>
      </c>
      <c r="B4523" s="31">
        <v>16</v>
      </c>
      <c r="C4523" s="4" t="s">
        <v>8075</v>
      </c>
      <c r="D4523" s="4" t="s">
        <v>8070</v>
      </c>
      <c r="E4523" s="4" t="s">
        <v>8056</v>
      </c>
      <c r="F4523" s="4" t="s">
        <v>6410</v>
      </c>
      <c r="G4523" s="4" t="s">
        <v>8076</v>
      </c>
      <c r="H4523" s="4" t="s">
        <v>1515</v>
      </c>
      <c r="I4523" s="24">
        <v>111.3</v>
      </c>
      <c r="J4523" s="24">
        <v>41.2</v>
      </c>
      <c r="K4523" s="24">
        <v>4.3</v>
      </c>
      <c r="L4523" s="24">
        <v>3.6</v>
      </c>
      <c r="M4523" s="24">
        <v>0.4</v>
      </c>
      <c r="O4523" s="24">
        <v>0.7</v>
      </c>
      <c r="Q4523" s="24">
        <v>46.8</v>
      </c>
      <c r="R4523" s="24">
        <v>0.7</v>
      </c>
      <c r="S4523" s="24">
        <v>0.1</v>
      </c>
      <c r="T4523" s="24">
        <v>13.5</v>
      </c>
      <c r="X4523" s="24">
        <f t="shared" si="164"/>
        <v>111.3</v>
      </c>
      <c r="Y4523" s="8">
        <f t="shared" si="165"/>
        <v>0</v>
      </c>
      <c r="Z4523" s="4"/>
    </row>
    <row r="4524" spans="1:26" x14ac:dyDescent="0.25">
      <c r="A4524" s="34">
        <v>37</v>
      </c>
      <c r="B4524" s="31">
        <v>41</v>
      </c>
      <c r="C4524" s="4" t="s">
        <v>8112</v>
      </c>
      <c r="D4524" s="4" t="s">
        <v>8096</v>
      </c>
      <c r="E4524" s="4" t="s">
        <v>8056</v>
      </c>
      <c r="F4524" s="4" t="s">
        <v>6410</v>
      </c>
      <c r="G4524" s="4" t="s">
        <v>8113</v>
      </c>
      <c r="H4524" s="4" t="s">
        <v>1136</v>
      </c>
      <c r="I4524" s="24">
        <v>212</v>
      </c>
      <c r="J4524" s="24">
        <v>143.4</v>
      </c>
      <c r="K4524" s="24">
        <v>30.7</v>
      </c>
      <c r="M4524" s="24">
        <v>0.4</v>
      </c>
      <c r="R4524" s="24">
        <v>10.6</v>
      </c>
      <c r="T4524" s="24">
        <v>20.100000000000001</v>
      </c>
      <c r="U4524" s="24">
        <v>6.8</v>
      </c>
      <c r="X4524" s="24">
        <f t="shared" si="164"/>
        <v>212</v>
      </c>
      <c r="Y4524" s="8">
        <f t="shared" si="165"/>
        <v>0</v>
      </c>
      <c r="Z4524" s="4"/>
    </row>
    <row r="4525" spans="1:26" x14ac:dyDescent="0.25">
      <c r="A4525" s="34">
        <v>58</v>
      </c>
      <c r="B4525" s="31">
        <v>62</v>
      </c>
      <c r="C4525" s="4" t="s">
        <v>7375</v>
      </c>
      <c r="D4525" s="4" t="s">
        <v>8137</v>
      </c>
      <c r="E4525" s="4" t="s">
        <v>8056</v>
      </c>
      <c r="F4525" s="4" t="s">
        <v>6410</v>
      </c>
      <c r="G4525" s="4" t="s">
        <v>5269</v>
      </c>
      <c r="H4525" s="4" t="s">
        <v>6795</v>
      </c>
      <c r="I4525" s="24">
        <v>577.1</v>
      </c>
      <c r="J4525" s="24">
        <v>240</v>
      </c>
      <c r="K4525" s="24">
        <v>40.5</v>
      </c>
      <c r="L4525" s="24">
        <v>29.7</v>
      </c>
      <c r="M4525" s="24">
        <v>1.3</v>
      </c>
      <c r="O4525" s="24">
        <v>5.7</v>
      </c>
      <c r="R4525" s="24">
        <v>0.8</v>
      </c>
      <c r="T4525" s="24">
        <v>258.10000000000002</v>
      </c>
      <c r="U4525" s="24">
        <v>1</v>
      </c>
      <c r="X4525" s="24">
        <f t="shared" si="164"/>
        <v>577.1</v>
      </c>
      <c r="Y4525" s="8">
        <f t="shared" si="165"/>
        <v>0</v>
      </c>
      <c r="Z4525" s="4"/>
    </row>
    <row r="4526" spans="1:26" x14ac:dyDescent="0.25">
      <c r="A4526" s="34">
        <v>59</v>
      </c>
      <c r="B4526" s="31">
        <v>63</v>
      </c>
      <c r="C4526" s="4" t="s">
        <v>8148</v>
      </c>
      <c r="D4526" s="4" t="s">
        <v>8137</v>
      </c>
      <c r="E4526" s="4" t="s">
        <v>8056</v>
      </c>
      <c r="F4526" s="4" t="s">
        <v>6410</v>
      </c>
      <c r="G4526" s="4" t="s">
        <v>5269</v>
      </c>
      <c r="H4526" s="4" t="s">
        <v>6795</v>
      </c>
      <c r="I4526" s="24">
        <v>110.9</v>
      </c>
      <c r="J4526" s="24">
        <v>104.5</v>
      </c>
      <c r="K4526" s="24">
        <v>4.2</v>
      </c>
      <c r="M4526" s="24">
        <v>1</v>
      </c>
      <c r="O4526" s="24">
        <v>0.7</v>
      </c>
      <c r="Q4526" s="24">
        <v>0.1</v>
      </c>
      <c r="R4526" s="24">
        <v>0.4</v>
      </c>
      <c r="X4526" s="24">
        <f t="shared" si="164"/>
        <v>110.9</v>
      </c>
      <c r="Y4526" s="8">
        <f t="shared" si="165"/>
        <v>0</v>
      </c>
      <c r="Z4526" s="4"/>
    </row>
    <row r="4527" spans="1:26" x14ac:dyDescent="0.25">
      <c r="A4527" s="34">
        <v>2</v>
      </c>
      <c r="B4527" s="31">
        <v>2</v>
      </c>
      <c r="C4527" s="4" t="s">
        <v>8058</v>
      </c>
      <c r="D4527" s="4" t="s">
        <v>8055</v>
      </c>
      <c r="E4527" s="4" t="s">
        <v>8056</v>
      </c>
      <c r="F4527" s="4" t="s">
        <v>6410</v>
      </c>
      <c r="G4527" s="4" t="s">
        <v>8059</v>
      </c>
      <c r="H4527" s="4" t="s">
        <v>878</v>
      </c>
      <c r="I4527" s="24">
        <v>333.8</v>
      </c>
      <c r="J4527" s="24">
        <v>156.1</v>
      </c>
      <c r="K4527" s="24">
        <v>12.4</v>
      </c>
      <c r="M4527" s="24">
        <v>1.2</v>
      </c>
      <c r="O4527" s="24">
        <v>1.4</v>
      </c>
      <c r="Q4527" s="24">
        <v>1.4</v>
      </c>
      <c r="R4527" s="24">
        <v>0.9</v>
      </c>
      <c r="S4527" s="24">
        <v>0.5</v>
      </c>
      <c r="T4527" s="24">
        <v>159.9</v>
      </c>
      <c r="X4527" s="24">
        <f t="shared" si="164"/>
        <v>333.8</v>
      </c>
      <c r="Y4527" s="8">
        <f t="shared" si="165"/>
        <v>0</v>
      </c>
      <c r="Z4527" s="4"/>
    </row>
    <row r="4528" spans="1:26" x14ac:dyDescent="0.25">
      <c r="A4528" s="34">
        <v>23</v>
      </c>
      <c r="B4528" s="31">
        <v>26</v>
      </c>
      <c r="C4528" s="4" t="s">
        <v>8088</v>
      </c>
      <c r="D4528" s="4" t="s">
        <v>8078</v>
      </c>
      <c r="E4528" s="4" t="s">
        <v>8056</v>
      </c>
      <c r="F4528" s="4" t="s">
        <v>6410</v>
      </c>
      <c r="G4528" s="4" t="s">
        <v>8089</v>
      </c>
      <c r="H4528" s="4" t="s">
        <v>5</v>
      </c>
      <c r="I4528" s="24">
        <v>862.4</v>
      </c>
      <c r="J4528" s="24">
        <v>541.29999999999995</v>
      </c>
      <c r="K4528" s="24">
        <v>50</v>
      </c>
      <c r="L4528" s="24">
        <v>42.2</v>
      </c>
      <c r="N4528" s="24">
        <v>1.2</v>
      </c>
      <c r="O4528" s="24">
        <v>2</v>
      </c>
      <c r="P4528" s="24">
        <v>129.4</v>
      </c>
      <c r="S4528" s="24">
        <v>1.3</v>
      </c>
      <c r="T4528" s="24">
        <v>90</v>
      </c>
      <c r="U4528" s="24">
        <v>5</v>
      </c>
      <c r="X4528" s="24">
        <f t="shared" si="164"/>
        <v>862.4</v>
      </c>
      <c r="Y4528" s="8">
        <f t="shared" si="165"/>
        <v>0</v>
      </c>
      <c r="Z4528" s="4"/>
    </row>
    <row r="4529" spans="1:26" x14ac:dyDescent="0.25">
      <c r="A4529" s="34">
        <v>42</v>
      </c>
      <c r="B4529" s="31">
        <v>46</v>
      </c>
      <c r="C4529" s="4" t="s">
        <v>8120</v>
      </c>
      <c r="D4529" s="4" t="s">
        <v>8096</v>
      </c>
      <c r="E4529" s="4" t="s">
        <v>8056</v>
      </c>
      <c r="F4529" s="4" t="s">
        <v>6410</v>
      </c>
      <c r="G4529" s="4" t="s">
        <v>3412</v>
      </c>
      <c r="H4529" s="4" t="s">
        <v>4010</v>
      </c>
      <c r="I4529" s="24">
        <v>104.4</v>
      </c>
      <c r="J4529" s="24">
        <v>92</v>
      </c>
      <c r="K4529" s="24">
        <v>6.9</v>
      </c>
      <c r="L4529" s="24">
        <v>0.6</v>
      </c>
      <c r="M4529" s="24">
        <v>0.7</v>
      </c>
      <c r="O4529" s="24">
        <v>0.7</v>
      </c>
      <c r="Q4529" s="24">
        <v>0.3</v>
      </c>
      <c r="R4529" s="24">
        <v>1.6</v>
      </c>
      <c r="T4529" s="24">
        <v>0.9</v>
      </c>
      <c r="U4529" s="24">
        <v>0.7</v>
      </c>
      <c r="X4529" s="24">
        <f t="shared" si="164"/>
        <v>104.4</v>
      </c>
      <c r="Y4529" s="8">
        <f t="shared" si="165"/>
        <v>0</v>
      </c>
      <c r="Z4529" s="4"/>
    </row>
    <row r="4530" spans="1:26" x14ac:dyDescent="0.25">
      <c r="A4530" s="34">
        <v>3</v>
      </c>
      <c r="B4530" s="31">
        <v>4</v>
      </c>
      <c r="C4530" s="4" t="s">
        <v>8060</v>
      </c>
      <c r="D4530" s="4" t="s">
        <v>8061</v>
      </c>
      <c r="E4530" s="4" t="s">
        <v>8056</v>
      </c>
      <c r="F4530" s="4" t="s">
        <v>6410</v>
      </c>
      <c r="G4530" s="4" t="s">
        <v>2106</v>
      </c>
      <c r="H4530" s="4" t="s">
        <v>19</v>
      </c>
      <c r="I4530" s="24">
        <v>144</v>
      </c>
      <c r="J4530" s="24">
        <v>109.9</v>
      </c>
      <c r="K4530" s="24">
        <v>12.7</v>
      </c>
      <c r="L4530" s="24">
        <v>13.2</v>
      </c>
      <c r="M4530" s="24">
        <v>1.1000000000000001</v>
      </c>
      <c r="N4530" s="24">
        <v>4.4000000000000004</v>
      </c>
      <c r="O4530" s="24">
        <v>1.1000000000000001</v>
      </c>
      <c r="R4530" s="24">
        <v>1.6</v>
      </c>
      <c r="X4530" s="24">
        <f t="shared" si="164"/>
        <v>144</v>
      </c>
      <c r="Y4530" s="8">
        <f t="shared" si="165"/>
        <v>0</v>
      </c>
      <c r="Z4530" s="4"/>
    </row>
    <row r="4531" spans="1:26" x14ac:dyDescent="0.25">
      <c r="A4531" s="34">
        <v>36</v>
      </c>
      <c r="B4531" s="31">
        <v>40</v>
      </c>
      <c r="C4531" s="4" t="s">
        <v>8111</v>
      </c>
      <c r="D4531" s="4" t="s">
        <v>8096</v>
      </c>
      <c r="E4531" s="4" t="s">
        <v>8056</v>
      </c>
      <c r="F4531" s="4" t="s">
        <v>6410</v>
      </c>
      <c r="G4531" s="4" t="s">
        <v>6142</v>
      </c>
      <c r="H4531" s="4" t="s">
        <v>388</v>
      </c>
      <c r="I4531" s="24">
        <v>938.8</v>
      </c>
      <c r="J4531" s="24">
        <v>536.79999999999995</v>
      </c>
      <c r="K4531" s="24">
        <v>111.6</v>
      </c>
      <c r="M4531" s="24">
        <v>3.9</v>
      </c>
      <c r="N4531" s="24">
        <v>2.6</v>
      </c>
      <c r="O4531" s="24">
        <v>1.6</v>
      </c>
      <c r="P4531" s="24">
        <v>23.2</v>
      </c>
      <c r="R4531" s="24">
        <v>23.1</v>
      </c>
      <c r="T4531" s="24">
        <v>232</v>
      </c>
      <c r="U4531" s="24">
        <v>4</v>
      </c>
      <c r="X4531" s="24">
        <f t="shared" si="164"/>
        <v>938.80000000000007</v>
      </c>
      <c r="Y4531" s="8">
        <f t="shared" si="165"/>
        <v>0</v>
      </c>
      <c r="Z4531" s="4"/>
    </row>
    <row r="4532" spans="1:26" x14ac:dyDescent="0.25">
      <c r="A4532" s="34">
        <v>39</v>
      </c>
      <c r="B4532" s="31">
        <v>43</v>
      </c>
      <c r="C4532" s="4" t="s">
        <v>8115</v>
      </c>
      <c r="D4532" s="4" t="s">
        <v>8096</v>
      </c>
      <c r="E4532" s="4" t="s">
        <v>8056</v>
      </c>
      <c r="F4532" s="4" t="s">
        <v>6410</v>
      </c>
      <c r="G4532" s="4" t="s">
        <v>8116</v>
      </c>
      <c r="H4532" s="5" t="s">
        <v>358</v>
      </c>
      <c r="I4532" s="24">
        <v>128.5</v>
      </c>
      <c r="J4532" s="24">
        <v>90.8</v>
      </c>
      <c r="K4532" s="24">
        <v>4.8</v>
      </c>
      <c r="L4532" s="24">
        <v>23.8</v>
      </c>
      <c r="M4532" s="24">
        <v>1.2</v>
      </c>
      <c r="O4532" s="24">
        <v>2.2000000000000002</v>
      </c>
      <c r="P4532" s="24">
        <v>0.5</v>
      </c>
      <c r="T4532" s="24">
        <v>0.7</v>
      </c>
      <c r="U4532" s="24">
        <v>4.5</v>
      </c>
      <c r="X4532" s="24">
        <f t="shared" si="164"/>
        <v>128.5</v>
      </c>
      <c r="Y4532" s="8">
        <f t="shared" si="165"/>
        <v>0</v>
      </c>
      <c r="Z4532" s="4"/>
    </row>
    <row r="4533" spans="1:26" x14ac:dyDescent="0.25">
      <c r="A4533" s="34">
        <v>12</v>
      </c>
      <c r="B4533" s="31">
        <v>14</v>
      </c>
      <c r="C4533" s="4" t="s">
        <v>8073</v>
      </c>
      <c r="D4533" s="4" t="s">
        <v>8070</v>
      </c>
      <c r="E4533" s="4" t="s">
        <v>8056</v>
      </c>
      <c r="F4533" s="4" t="s">
        <v>6410</v>
      </c>
      <c r="G4533" s="4" t="s">
        <v>8074</v>
      </c>
      <c r="H4533" s="4" t="s">
        <v>216</v>
      </c>
      <c r="I4533" s="24">
        <v>167.4</v>
      </c>
      <c r="J4533" s="24">
        <v>142.1</v>
      </c>
      <c r="K4533" s="24">
        <v>10.6</v>
      </c>
      <c r="L4533" s="24">
        <v>8.1999999999999993</v>
      </c>
      <c r="M4533" s="24">
        <v>0.4</v>
      </c>
      <c r="N4533" s="24">
        <v>0.7</v>
      </c>
      <c r="O4533" s="24">
        <v>0.5</v>
      </c>
      <c r="Q4533" s="24">
        <v>2</v>
      </c>
      <c r="R4533" s="24">
        <v>1.3</v>
      </c>
      <c r="S4533" s="24">
        <v>0.8</v>
      </c>
      <c r="T4533" s="24">
        <v>0.8</v>
      </c>
      <c r="X4533" s="24">
        <f t="shared" si="164"/>
        <v>167.4</v>
      </c>
      <c r="Y4533" s="8">
        <f t="shared" si="165"/>
        <v>0</v>
      </c>
      <c r="Z4533" s="4"/>
    </row>
    <row r="4534" spans="1:26" x14ac:dyDescent="0.25">
      <c r="A4534" s="34">
        <v>40</v>
      </c>
      <c r="B4534" s="31">
        <v>44</v>
      </c>
      <c r="C4534" s="4" t="s">
        <v>8117</v>
      </c>
      <c r="D4534" s="4" t="s">
        <v>8096</v>
      </c>
      <c r="E4534" s="4" t="s">
        <v>8056</v>
      </c>
      <c r="F4534" s="4" t="s">
        <v>6410</v>
      </c>
      <c r="G4534" s="4" t="s">
        <v>8118</v>
      </c>
      <c r="H4534" s="4" t="s">
        <v>960</v>
      </c>
      <c r="I4534" s="24">
        <v>105.9</v>
      </c>
      <c r="J4534" s="24">
        <v>54.1</v>
      </c>
      <c r="K4534" s="24">
        <v>31.4</v>
      </c>
      <c r="L4534" s="24">
        <v>12.2</v>
      </c>
      <c r="O4534" s="24">
        <v>1.3</v>
      </c>
      <c r="Q4534" s="24">
        <v>3.7</v>
      </c>
      <c r="R4534" s="24">
        <v>0.8</v>
      </c>
      <c r="T4534" s="24">
        <v>2.4</v>
      </c>
      <c r="X4534" s="24">
        <f t="shared" ref="X4534:X4597" si="166">SUM(J4534:W4534)</f>
        <v>105.9</v>
      </c>
      <c r="Y4534" s="8">
        <f t="shared" ref="Y4534:Y4597" si="167">I4534-X4534</f>
        <v>0</v>
      </c>
      <c r="Z4534" s="4"/>
    </row>
    <row r="4535" spans="1:26" ht="60" x14ac:dyDescent="0.25">
      <c r="A4535" s="34">
        <v>53</v>
      </c>
      <c r="B4535" s="31">
        <v>57</v>
      </c>
      <c r="C4535" s="4" t="s">
        <v>8136</v>
      </c>
      <c r="D4535" s="4" t="s">
        <v>8137</v>
      </c>
      <c r="E4535" s="4" t="s">
        <v>8056</v>
      </c>
      <c r="F4535" s="4" t="s">
        <v>6410</v>
      </c>
      <c r="G4535" s="5" t="s">
        <v>8138</v>
      </c>
      <c r="H4535" s="5" t="s">
        <v>8139</v>
      </c>
      <c r="I4535" s="24">
        <v>907.6</v>
      </c>
      <c r="J4535" s="24">
        <v>364</v>
      </c>
      <c r="K4535" s="24">
        <v>33.9</v>
      </c>
      <c r="L4535" s="24">
        <v>34.9</v>
      </c>
      <c r="M4535" s="24">
        <v>1.6</v>
      </c>
      <c r="N4535" s="24">
        <v>3.1</v>
      </c>
      <c r="O4535" s="24">
        <v>4.0999999999999996</v>
      </c>
      <c r="P4535" s="24">
        <v>0.6</v>
      </c>
      <c r="Q4535" s="24">
        <v>1.4</v>
      </c>
      <c r="R4535" s="24">
        <v>4.0999999999999996</v>
      </c>
      <c r="S4535" s="24">
        <v>1</v>
      </c>
      <c r="T4535" s="24">
        <v>455.4</v>
      </c>
      <c r="U4535" s="24">
        <v>3.5</v>
      </c>
      <c r="X4535" s="24">
        <f t="shared" si="166"/>
        <v>907.6</v>
      </c>
      <c r="Y4535" s="8">
        <f t="shared" si="167"/>
        <v>0</v>
      </c>
      <c r="Z4535" s="4"/>
    </row>
    <row r="4536" spans="1:26" x14ac:dyDescent="0.25">
      <c r="A4536" s="34">
        <v>47</v>
      </c>
      <c r="B4536" s="31">
        <v>51</v>
      </c>
      <c r="C4536" s="4" t="s">
        <v>8128</v>
      </c>
      <c r="D4536" s="4" t="s">
        <v>8122</v>
      </c>
      <c r="E4536" s="4" t="s">
        <v>8056</v>
      </c>
      <c r="F4536" s="4" t="s">
        <v>6410</v>
      </c>
      <c r="G4536" s="4" t="s">
        <v>8129</v>
      </c>
      <c r="H4536" s="4" t="s">
        <v>7366</v>
      </c>
      <c r="I4536" s="24">
        <v>312.39999999999998</v>
      </c>
      <c r="J4536" s="24">
        <v>239.4</v>
      </c>
      <c r="K4536" s="24">
        <v>35.299999999999997</v>
      </c>
      <c r="L4536" s="24">
        <v>6.6</v>
      </c>
      <c r="M4536" s="24">
        <v>1.8</v>
      </c>
      <c r="O4536" s="24">
        <v>5.0999999999999996</v>
      </c>
      <c r="R4536" s="24">
        <v>6.9</v>
      </c>
      <c r="T4536" s="24">
        <v>17.3</v>
      </c>
      <c r="X4536" s="24">
        <f t="shared" si="166"/>
        <v>312.40000000000003</v>
      </c>
      <c r="Y4536" s="8">
        <f t="shared" si="167"/>
        <v>0</v>
      </c>
      <c r="Z4536" s="4"/>
    </row>
    <row r="4537" spans="1:26" x14ac:dyDescent="0.25">
      <c r="A4537" s="34">
        <v>60</v>
      </c>
      <c r="B4537" s="31">
        <v>64</v>
      </c>
      <c r="C4537" s="4" t="s">
        <v>8149</v>
      </c>
      <c r="D4537" s="4" t="s">
        <v>8137</v>
      </c>
      <c r="E4537" s="4" t="s">
        <v>8056</v>
      </c>
      <c r="F4537" s="4" t="s">
        <v>6410</v>
      </c>
      <c r="G4537" s="4" t="s">
        <v>8150</v>
      </c>
      <c r="H4537" s="4" t="s">
        <v>1466</v>
      </c>
      <c r="I4537" s="24">
        <v>105.8</v>
      </c>
      <c r="J4537" s="24">
        <v>82.3</v>
      </c>
      <c r="L4537" s="24">
        <v>10.199999999999999</v>
      </c>
      <c r="O4537" s="24">
        <v>1.2</v>
      </c>
      <c r="P4537" s="24">
        <v>3.9</v>
      </c>
      <c r="R4537" s="24">
        <v>0.4</v>
      </c>
      <c r="T4537" s="24">
        <v>7.8</v>
      </c>
      <c r="X4537" s="24">
        <f t="shared" si="166"/>
        <v>105.80000000000001</v>
      </c>
      <c r="Y4537" s="8">
        <f t="shared" si="167"/>
        <v>0</v>
      </c>
      <c r="Z4537" s="4"/>
    </row>
    <row r="4538" spans="1:26" x14ac:dyDescent="0.25">
      <c r="A4538" s="34">
        <v>38</v>
      </c>
      <c r="B4538" s="31">
        <v>42</v>
      </c>
      <c r="C4538" s="4" t="s">
        <v>8114</v>
      </c>
      <c r="D4538" s="4" t="s">
        <v>8096</v>
      </c>
      <c r="E4538" s="4" t="s">
        <v>8056</v>
      </c>
      <c r="F4538" s="4" t="s">
        <v>6410</v>
      </c>
      <c r="G4538" s="4" t="s">
        <v>2252</v>
      </c>
      <c r="H4538" s="4" t="s">
        <v>286</v>
      </c>
      <c r="I4538" s="24">
        <v>295.60000000000002</v>
      </c>
      <c r="J4538" s="24">
        <v>216</v>
      </c>
      <c r="K4538" s="24">
        <v>49.4</v>
      </c>
      <c r="L4538" s="24">
        <v>18.100000000000001</v>
      </c>
      <c r="M4538" s="24">
        <v>0.8</v>
      </c>
      <c r="O4538" s="24">
        <v>2.2000000000000002</v>
      </c>
      <c r="P4538" s="24">
        <v>4.3</v>
      </c>
      <c r="R4538" s="24">
        <v>3.2</v>
      </c>
      <c r="S4538" s="24">
        <v>1.2</v>
      </c>
      <c r="U4538" s="24">
        <v>0.4</v>
      </c>
      <c r="X4538" s="24">
        <f t="shared" si="166"/>
        <v>295.59999999999997</v>
      </c>
      <c r="Y4538" s="8">
        <f t="shared" si="167"/>
        <v>0</v>
      </c>
      <c r="Z4538" s="4"/>
    </row>
    <row r="4539" spans="1:26" x14ac:dyDescent="0.25">
      <c r="A4539" s="34">
        <v>52</v>
      </c>
      <c r="B4539" s="31">
        <v>56</v>
      </c>
      <c r="C4539" s="4" t="s">
        <v>710</v>
      </c>
      <c r="D4539" s="4" t="s">
        <v>8122</v>
      </c>
      <c r="E4539" s="4" t="s">
        <v>8056</v>
      </c>
      <c r="F4539" s="4" t="s">
        <v>6410</v>
      </c>
      <c r="G4539" s="4" t="s">
        <v>8135</v>
      </c>
      <c r="H4539" s="4" t="s">
        <v>662</v>
      </c>
      <c r="I4539" s="24">
        <v>323.5</v>
      </c>
      <c r="J4539" s="24">
        <v>251.8</v>
      </c>
      <c r="K4539" s="24">
        <v>20.6</v>
      </c>
      <c r="L4539" s="24">
        <v>27.5</v>
      </c>
      <c r="M4539" s="24">
        <v>2</v>
      </c>
      <c r="N4539" s="24">
        <v>1.5</v>
      </c>
      <c r="O4539" s="24">
        <v>4.5</v>
      </c>
      <c r="R4539" s="24">
        <v>5.2</v>
      </c>
      <c r="S4539" s="24">
        <v>0.9</v>
      </c>
      <c r="T4539" s="24">
        <v>7.7</v>
      </c>
      <c r="U4539" s="24">
        <v>1.8</v>
      </c>
      <c r="X4539" s="24">
        <f t="shared" si="166"/>
        <v>323.5</v>
      </c>
      <c r="Y4539" s="8">
        <f t="shared" si="167"/>
        <v>0</v>
      </c>
      <c r="Z4539" s="4"/>
    </row>
    <row r="4540" spans="1:26" x14ac:dyDescent="0.25">
      <c r="A4540" s="34">
        <v>18</v>
      </c>
      <c r="B4540" s="31">
        <v>21</v>
      </c>
      <c r="C4540" s="4" t="s">
        <v>2691</v>
      </c>
      <c r="D4540" s="4" t="s">
        <v>8078</v>
      </c>
      <c r="E4540" s="4" t="s">
        <v>8056</v>
      </c>
      <c r="F4540" s="4" t="s">
        <v>6410</v>
      </c>
      <c r="G4540" s="4" t="s">
        <v>8082</v>
      </c>
      <c r="H4540" s="4" t="s">
        <v>6795</v>
      </c>
      <c r="I4540" s="24">
        <v>303.39999999999998</v>
      </c>
      <c r="J4540" s="24">
        <v>176.2</v>
      </c>
      <c r="K4540" s="24">
        <v>19.600000000000001</v>
      </c>
      <c r="L4540" s="24">
        <v>1.9</v>
      </c>
      <c r="M4540" s="24">
        <v>1.5</v>
      </c>
      <c r="O4540" s="24">
        <v>4.2</v>
      </c>
      <c r="Q4540" s="24">
        <v>1.5</v>
      </c>
      <c r="R4540" s="24">
        <v>5.9</v>
      </c>
      <c r="S4540" s="24">
        <v>1.5</v>
      </c>
      <c r="T4540" s="24">
        <v>91.1</v>
      </c>
      <c r="X4540" s="24">
        <f t="shared" si="166"/>
        <v>303.39999999999998</v>
      </c>
      <c r="Y4540" s="8">
        <f t="shared" si="167"/>
        <v>0</v>
      </c>
      <c r="Z4540" s="4"/>
    </row>
    <row r="4541" spans="1:26" x14ac:dyDescent="0.25">
      <c r="A4541" s="34">
        <v>14</v>
      </c>
      <c r="B4541" s="31">
        <v>17</v>
      </c>
      <c r="C4541" s="4" t="s">
        <v>8077</v>
      </c>
      <c r="D4541" s="4" t="s">
        <v>8078</v>
      </c>
      <c r="E4541" s="4" t="s">
        <v>8056</v>
      </c>
      <c r="F4541" s="4" t="s">
        <v>6410</v>
      </c>
      <c r="G4541" s="4" t="s">
        <v>8079</v>
      </c>
      <c r="H4541" s="4" t="s">
        <v>292</v>
      </c>
      <c r="I4541" s="24">
        <v>185.4</v>
      </c>
      <c r="J4541" s="24">
        <v>114.5</v>
      </c>
      <c r="K4541" s="24">
        <v>16.600000000000001</v>
      </c>
      <c r="L4541" s="24">
        <v>34.700000000000003</v>
      </c>
      <c r="M4541" s="24">
        <v>2.2000000000000002</v>
      </c>
      <c r="O4541" s="24">
        <v>3.8</v>
      </c>
      <c r="T4541" s="24">
        <v>12.9</v>
      </c>
      <c r="U4541" s="24">
        <v>0.7</v>
      </c>
      <c r="X4541" s="24">
        <f t="shared" si="166"/>
        <v>185.4</v>
      </c>
      <c r="Y4541" s="8">
        <f t="shared" si="167"/>
        <v>0</v>
      </c>
      <c r="Z4541" s="4"/>
    </row>
    <row r="4542" spans="1:26" x14ac:dyDescent="0.25">
      <c r="A4542" s="34">
        <v>63</v>
      </c>
      <c r="B4542" s="31">
        <v>68</v>
      </c>
      <c r="C4542" s="4" t="s">
        <v>8153</v>
      </c>
      <c r="D4542" s="4" t="s">
        <v>8061</v>
      </c>
      <c r="E4542" s="4" t="s">
        <v>8056</v>
      </c>
      <c r="F4542" s="4" t="s">
        <v>6410</v>
      </c>
      <c r="G4542" s="5" t="s">
        <v>8154</v>
      </c>
      <c r="H4542" s="4" t="s">
        <v>5</v>
      </c>
      <c r="I4542" s="24">
        <v>129.4</v>
      </c>
      <c r="J4542" s="24">
        <v>102.6</v>
      </c>
      <c r="K4542" s="24">
        <v>11.1</v>
      </c>
      <c r="L4542" s="24">
        <v>9.4</v>
      </c>
      <c r="M4542" s="24">
        <v>0.8</v>
      </c>
      <c r="O4542" s="24">
        <v>1.5</v>
      </c>
      <c r="P4542" s="24">
        <v>1.3</v>
      </c>
      <c r="Q4542" s="24">
        <v>0.7</v>
      </c>
      <c r="R4542" s="24">
        <v>1.4</v>
      </c>
      <c r="S4542" s="24">
        <v>0.6</v>
      </c>
      <c r="X4542" s="24">
        <f t="shared" si="166"/>
        <v>129.39999999999998</v>
      </c>
      <c r="Y4542" s="8">
        <f t="shared" si="167"/>
        <v>0</v>
      </c>
      <c r="Z4542" s="4"/>
    </row>
    <row r="4543" spans="1:26" x14ac:dyDescent="0.25">
      <c r="A4543" s="34">
        <v>5</v>
      </c>
      <c r="B4543" s="31">
        <v>6</v>
      </c>
      <c r="C4543" s="4" t="s">
        <v>5543</v>
      </c>
      <c r="D4543" s="4" t="s">
        <v>8061</v>
      </c>
      <c r="E4543" s="4" t="s">
        <v>8056</v>
      </c>
      <c r="F4543" s="4" t="s">
        <v>6410</v>
      </c>
      <c r="G4543" s="4" t="s">
        <v>8064</v>
      </c>
      <c r="H4543" s="4" t="s">
        <v>154</v>
      </c>
      <c r="I4543" s="24">
        <v>354.9</v>
      </c>
      <c r="J4543" s="24">
        <v>345.9</v>
      </c>
      <c r="M4543" s="24">
        <v>1.6</v>
      </c>
      <c r="O4543" s="24">
        <v>4.2</v>
      </c>
      <c r="P4543" s="24">
        <v>1.7</v>
      </c>
      <c r="R4543" s="24">
        <v>1.5</v>
      </c>
      <c r="X4543" s="24">
        <f t="shared" si="166"/>
        <v>354.9</v>
      </c>
      <c r="Y4543" s="8">
        <f t="shared" si="167"/>
        <v>0</v>
      </c>
      <c r="Z4543" s="4"/>
    </row>
    <row r="4544" spans="1:26" x14ac:dyDescent="0.25">
      <c r="A4544" s="34">
        <v>33</v>
      </c>
      <c r="B4544" s="31">
        <v>37</v>
      </c>
      <c r="C4544" s="4" t="s">
        <v>8106</v>
      </c>
      <c r="D4544" s="4" t="s">
        <v>8096</v>
      </c>
      <c r="E4544" s="4" t="s">
        <v>8056</v>
      </c>
      <c r="F4544" s="4" t="s">
        <v>6410</v>
      </c>
      <c r="G4544" s="4" t="s">
        <v>8108</v>
      </c>
      <c r="H4544" s="4" t="s">
        <v>5270</v>
      </c>
      <c r="I4544" s="24">
        <v>129.5</v>
      </c>
      <c r="J4544" s="24">
        <v>92.6</v>
      </c>
      <c r="K4544" s="24">
        <v>14.2</v>
      </c>
      <c r="M4544" s="24">
        <v>0.8</v>
      </c>
      <c r="O4544" s="24">
        <v>0.3</v>
      </c>
      <c r="Q4544" s="24">
        <v>0.1</v>
      </c>
      <c r="R4544" s="24">
        <v>1.4</v>
      </c>
      <c r="S4544" s="24">
        <v>0.1</v>
      </c>
      <c r="T4544" s="24">
        <v>20</v>
      </c>
      <c r="X4544" s="24">
        <f t="shared" si="166"/>
        <v>129.5</v>
      </c>
      <c r="Y4544" s="8">
        <f t="shared" si="167"/>
        <v>0</v>
      </c>
      <c r="Z4544" s="4"/>
    </row>
    <row r="4545" spans="1:26" x14ac:dyDescent="0.25">
      <c r="A4545" s="34">
        <v>62</v>
      </c>
      <c r="B4545" s="31">
        <v>67</v>
      </c>
      <c r="C4545" s="4" t="s">
        <v>8115</v>
      </c>
      <c r="D4545" s="4" t="s">
        <v>8096</v>
      </c>
      <c r="E4545" s="4" t="s">
        <v>8056</v>
      </c>
      <c r="F4545" s="4" t="s">
        <v>6410</v>
      </c>
      <c r="G4545" s="5" t="s">
        <v>8108</v>
      </c>
      <c r="H4545" s="4" t="s">
        <v>8152</v>
      </c>
      <c r="I4545" s="24">
        <v>92.2</v>
      </c>
      <c r="J4545" s="24">
        <v>84.8</v>
      </c>
      <c r="K4545" s="24">
        <v>1.2</v>
      </c>
      <c r="L4545" s="24">
        <v>0.2</v>
      </c>
      <c r="M4545" s="24">
        <v>0.3</v>
      </c>
      <c r="O4545" s="24">
        <v>1.3</v>
      </c>
      <c r="Q4545" s="24">
        <v>3.8</v>
      </c>
      <c r="R4545" s="24">
        <v>0.4</v>
      </c>
      <c r="S4545" s="24">
        <v>0.2</v>
      </c>
      <c r="X4545" s="24">
        <f t="shared" si="166"/>
        <v>92.2</v>
      </c>
      <c r="Y4545" s="8">
        <f t="shared" si="167"/>
        <v>0</v>
      </c>
      <c r="Z4545" s="4"/>
    </row>
    <row r="4546" spans="1:26" x14ac:dyDescent="0.25">
      <c r="A4546" s="34">
        <v>15</v>
      </c>
      <c r="B4546" s="31">
        <v>18</v>
      </c>
      <c r="C4546" s="4" t="s">
        <v>8080</v>
      </c>
      <c r="D4546" s="4" t="s">
        <v>8078</v>
      </c>
      <c r="E4546" s="4" t="s">
        <v>8056</v>
      </c>
      <c r="F4546" s="4" t="s">
        <v>6410</v>
      </c>
      <c r="G4546" s="4" t="s">
        <v>6903</v>
      </c>
      <c r="H4546" s="4" t="s">
        <v>892</v>
      </c>
      <c r="I4546" s="24">
        <v>151.6</v>
      </c>
      <c r="J4546" s="24">
        <v>113.8</v>
      </c>
      <c r="K4546" s="24">
        <v>12.5</v>
      </c>
      <c r="L4546" s="24">
        <v>9.8000000000000007</v>
      </c>
      <c r="M4546" s="24">
        <v>0.5</v>
      </c>
      <c r="O4546" s="24">
        <v>1.3</v>
      </c>
      <c r="Q4546" s="24">
        <v>2.6</v>
      </c>
      <c r="R4546" s="24">
        <v>0.7</v>
      </c>
      <c r="T4546" s="24">
        <v>10.4</v>
      </c>
      <c r="X4546" s="24">
        <f t="shared" si="166"/>
        <v>151.6</v>
      </c>
      <c r="Y4546" s="8">
        <f t="shared" si="167"/>
        <v>0</v>
      </c>
      <c r="Z4546" s="4"/>
    </row>
    <row r="4547" spans="1:26" x14ac:dyDescent="0.25">
      <c r="A4547" s="34">
        <v>54</v>
      </c>
      <c r="B4547" s="31">
        <v>58</v>
      </c>
      <c r="C4547" s="4" t="s">
        <v>8140</v>
      </c>
      <c r="D4547" s="4" t="s">
        <v>8137</v>
      </c>
      <c r="E4547" s="4" t="s">
        <v>8056</v>
      </c>
      <c r="F4547" s="4" t="s">
        <v>6410</v>
      </c>
      <c r="G4547" s="4" t="s">
        <v>6903</v>
      </c>
      <c r="H4547" s="5" t="s">
        <v>8141</v>
      </c>
      <c r="I4547" s="24">
        <v>261.60000000000002</v>
      </c>
      <c r="J4547" s="24">
        <v>179.8</v>
      </c>
      <c r="K4547" s="24">
        <v>28.2</v>
      </c>
      <c r="L4547" s="24">
        <v>3</v>
      </c>
      <c r="M4547" s="24">
        <v>1.8</v>
      </c>
      <c r="O4547" s="24">
        <v>1.6</v>
      </c>
      <c r="Q4547" s="24">
        <v>4.3</v>
      </c>
      <c r="R4547" s="24">
        <v>6.3</v>
      </c>
      <c r="S4547" s="24">
        <v>0.7</v>
      </c>
      <c r="T4547" s="24">
        <v>35.9</v>
      </c>
      <c r="X4547" s="24">
        <f t="shared" si="166"/>
        <v>261.60000000000002</v>
      </c>
      <c r="Y4547" s="8">
        <f t="shared" si="167"/>
        <v>0</v>
      </c>
      <c r="Z4547" s="4"/>
    </row>
    <row r="4548" spans="1:26" x14ac:dyDescent="0.25">
      <c r="A4548" s="34">
        <v>34</v>
      </c>
      <c r="B4548" s="31">
        <v>38</v>
      </c>
      <c r="C4548" s="4" t="s">
        <v>2645</v>
      </c>
      <c r="D4548" s="4" t="s">
        <v>8096</v>
      </c>
      <c r="E4548" s="4" t="s">
        <v>8056</v>
      </c>
      <c r="F4548" s="4" t="s">
        <v>6410</v>
      </c>
      <c r="G4548" s="4" t="s">
        <v>8109</v>
      </c>
      <c r="H4548" s="4" t="s">
        <v>4010</v>
      </c>
      <c r="I4548" s="24">
        <v>210.6</v>
      </c>
      <c r="J4548" s="24">
        <v>172.3</v>
      </c>
      <c r="K4548" s="24">
        <v>6.6</v>
      </c>
      <c r="M4548" s="24">
        <v>3.9</v>
      </c>
      <c r="O4548" s="24">
        <v>3.4</v>
      </c>
      <c r="Q4548" s="24">
        <v>0.3</v>
      </c>
      <c r="R4548" s="24">
        <v>3.9</v>
      </c>
      <c r="T4548" s="24">
        <v>16.399999999999999</v>
      </c>
      <c r="U4548" s="24">
        <v>3.8</v>
      </c>
      <c r="X4548" s="24">
        <f t="shared" si="166"/>
        <v>210.60000000000005</v>
      </c>
      <c r="Y4548" s="8">
        <f t="shared" si="167"/>
        <v>0</v>
      </c>
      <c r="Z4548" s="4"/>
    </row>
    <row r="4549" spans="1:26" x14ac:dyDescent="0.25">
      <c r="A4549" s="34">
        <v>30</v>
      </c>
      <c r="B4549" s="31">
        <v>34</v>
      </c>
      <c r="C4549" s="4" t="s">
        <v>8102</v>
      </c>
      <c r="D4549" s="4" t="s">
        <v>8096</v>
      </c>
      <c r="E4549" s="4" t="s">
        <v>8056</v>
      </c>
      <c r="F4549" s="4" t="s">
        <v>6410</v>
      </c>
      <c r="G4549" s="4" t="s">
        <v>8103</v>
      </c>
      <c r="H4549" s="4" t="s">
        <v>1542</v>
      </c>
      <c r="I4549" s="24">
        <v>202.9</v>
      </c>
      <c r="J4549" s="24">
        <v>183.6</v>
      </c>
      <c r="M4549" s="24">
        <v>4</v>
      </c>
      <c r="N4549" s="24">
        <v>3.7</v>
      </c>
      <c r="O4549" s="24">
        <v>3.3</v>
      </c>
      <c r="Q4549" s="24">
        <v>1.3</v>
      </c>
      <c r="R4549" s="24">
        <v>3.9</v>
      </c>
      <c r="U4549" s="24">
        <v>3.1</v>
      </c>
      <c r="X4549" s="24">
        <f t="shared" si="166"/>
        <v>202.9</v>
      </c>
      <c r="Y4549" s="8">
        <f t="shared" si="167"/>
        <v>0</v>
      </c>
      <c r="Z4549" s="4"/>
    </row>
    <row r="4550" spans="1:26" x14ac:dyDescent="0.25">
      <c r="A4550" s="34">
        <v>29</v>
      </c>
      <c r="B4550" s="31">
        <v>33</v>
      </c>
      <c r="C4550" s="4" t="s">
        <v>8099</v>
      </c>
      <c r="D4550" s="4" t="s">
        <v>8096</v>
      </c>
      <c r="E4550" s="4" t="s">
        <v>8056</v>
      </c>
      <c r="F4550" s="4" t="s">
        <v>6410</v>
      </c>
      <c r="G4550" s="5" t="s">
        <v>8100</v>
      </c>
      <c r="H4550" s="4" t="s">
        <v>8101</v>
      </c>
      <c r="I4550" s="24">
        <v>222.6</v>
      </c>
      <c r="J4550" s="24">
        <v>193.4</v>
      </c>
      <c r="K4550" s="24">
        <v>2.7</v>
      </c>
      <c r="M4550" s="24">
        <v>1.4</v>
      </c>
      <c r="O4550" s="24">
        <v>2.1</v>
      </c>
      <c r="R4550" s="24">
        <v>2</v>
      </c>
      <c r="S4550" s="24">
        <v>0.4</v>
      </c>
      <c r="T4550" s="24">
        <v>18.600000000000001</v>
      </c>
      <c r="U4550" s="24">
        <v>2</v>
      </c>
      <c r="X4550" s="24">
        <f t="shared" si="166"/>
        <v>222.6</v>
      </c>
      <c r="Y4550" s="8">
        <f t="shared" si="167"/>
        <v>0</v>
      </c>
      <c r="Z4550" s="4"/>
    </row>
    <row r="4551" spans="1:26" x14ac:dyDescent="0.25">
      <c r="A4551" s="34">
        <v>68</v>
      </c>
      <c r="B4551" s="31">
        <v>76</v>
      </c>
      <c r="C4551" s="4" t="s">
        <v>6505</v>
      </c>
      <c r="D4551" s="4" t="s">
        <v>8061</v>
      </c>
      <c r="E4551" s="4" t="s">
        <v>8056</v>
      </c>
      <c r="F4551" s="4" t="s">
        <v>6410</v>
      </c>
      <c r="G4551" s="5" t="s">
        <v>8161</v>
      </c>
      <c r="H4551" s="4" t="s">
        <v>988</v>
      </c>
      <c r="I4551" s="24">
        <v>141.1</v>
      </c>
      <c r="J4551" s="24">
        <v>123.9</v>
      </c>
      <c r="K4551" s="24">
        <v>7.5</v>
      </c>
      <c r="L4551" s="24">
        <v>1.8</v>
      </c>
      <c r="M4551" s="24">
        <v>0.1</v>
      </c>
      <c r="O4551" s="24">
        <v>1.6</v>
      </c>
      <c r="Q4551" s="24">
        <v>2.8</v>
      </c>
      <c r="T4551" s="24">
        <v>3.4</v>
      </c>
      <c r="X4551" s="24">
        <f t="shared" si="166"/>
        <v>141.10000000000002</v>
      </c>
      <c r="Y4551" s="8">
        <f t="shared" si="167"/>
        <v>0</v>
      </c>
      <c r="Z4551" s="4"/>
    </row>
    <row r="4552" spans="1:26" x14ac:dyDescent="0.25">
      <c r="A4552" s="34">
        <v>10</v>
      </c>
      <c r="B4552" s="31">
        <v>12</v>
      </c>
      <c r="C4552" s="4" t="s">
        <v>8069</v>
      </c>
      <c r="D4552" s="4" t="s">
        <v>8070</v>
      </c>
      <c r="E4552" s="4" t="s">
        <v>8056</v>
      </c>
      <c r="F4552" s="4" t="s">
        <v>6410</v>
      </c>
      <c r="G4552" s="4" t="s">
        <v>5155</v>
      </c>
      <c r="H4552" s="4" t="s">
        <v>39</v>
      </c>
      <c r="I4552" s="24">
        <v>895</v>
      </c>
      <c r="J4552" s="24">
        <v>294.2</v>
      </c>
      <c r="K4552" s="24">
        <v>116.2</v>
      </c>
      <c r="M4552" s="24">
        <v>1.4</v>
      </c>
      <c r="O4552" s="24">
        <v>2.7</v>
      </c>
      <c r="R4552" s="24">
        <v>12.6</v>
      </c>
      <c r="T4552" s="24">
        <v>467.9</v>
      </c>
      <c r="X4552" s="24">
        <f t="shared" si="166"/>
        <v>895</v>
      </c>
      <c r="Y4552" s="8">
        <f t="shared" si="167"/>
        <v>0</v>
      </c>
      <c r="Z4552" s="4"/>
    </row>
    <row r="4553" spans="1:26" x14ac:dyDescent="0.25">
      <c r="A4553" s="34">
        <v>4</v>
      </c>
      <c r="B4553" s="31">
        <v>5</v>
      </c>
      <c r="C4553" s="4" t="s">
        <v>8062</v>
      </c>
      <c r="D4553" s="4" t="s">
        <v>8061</v>
      </c>
      <c r="E4553" s="4" t="s">
        <v>8056</v>
      </c>
      <c r="F4553" s="4" t="s">
        <v>6410</v>
      </c>
      <c r="G4553" s="4" t="s">
        <v>8063</v>
      </c>
      <c r="H4553" s="4" t="s">
        <v>154</v>
      </c>
      <c r="I4553" s="24">
        <v>526.5</v>
      </c>
      <c r="J4553" s="24">
        <v>382.4</v>
      </c>
      <c r="K4553" s="24">
        <v>78.099999999999994</v>
      </c>
      <c r="L4553" s="24">
        <v>16.3</v>
      </c>
      <c r="M4553" s="24">
        <v>1.7</v>
      </c>
      <c r="O4553" s="24">
        <v>3.3</v>
      </c>
      <c r="P4553" s="24">
        <v>0.3</v>
      </c>
      <c r="Q4553" s="24">
        <v>3.9</v>
      </c>
      <c r="R4553" s="24">
        <v>22.5</v>
      </c>
      <c r="S4553" s="24">
        <v>0.2</v>
      </c>
      <c r="T4553" s="24">
        <v>15.4</v>
      </c>
      <c r="U4553" s="24">
        <v>2.4</v>
      </c>
      <c r="X4553" s="24">
        <f t="shared" si="166"/>
        <v>526.5</v>
      </c>
      <c r="Y4553" s="8">
        <f t="shared" si="167"/>
        <v>0</v>
      </c>
      <c r="Z4553" s="4"/>
    </row>
    <row r="4554" spans="1:26" x14ac:dyDescent="0.25">
      <c r="A4554" s="34">
        <v>35</v>
      </c>
      <c r="B4554" s="31">
        <v>39</v>
      </c>
      <c r="C4554" s="4" t="s">
        <v>8110</v>
      </c>
      <c r="D4554" s="4" t="s">
        <v>8096</v>
      </c>
      <c r="E4554" s="4" t="s">
        <v>8056</v>
      </c>
      <c r="F4554" s="4" t="s">
        <v>6410</v>
      </c>
      <c r="G4554" s="4" t="s">
        <v>7920</v>
      </c>
      <c r="H4554" s="4" t="s">
        <v>388</v>
      </c>
      <c r="I4554" s="24">
        <v>322.7</v>
      </c>
      <c r="J4554" s="24">
        <v>315.10000000000002</v>
      </c>
      <c r="M4554" s="24">
        <v>2.9</v>
      </c>
      <c r="O4554" s="24">
        <v>2.1</v>
      </c>
      <c r="P4554" s="24">
        <v>0.4</v>
      </c>
      <c r="Q4554" s="24">
        <v>0.5</v>
      </c>
      <c r="U4554" s="24">
        <v>1.7</v>
      </c>
      <c r="X4554" s="24">
        <f t="shared" si="166"/>
        <v>322.7</v>
      </c>
      <c r="Y4554" s="8">
        <f t="shared" si="167"/>
        <v>0</v>
      </c>
      <c r="Z4554" s="4"/>
    </row>
    <row r="4555" spans="1:26" x14ac:dyDescent="0.25">
      <c r="A4555" s="34">
        <v>55</v>
      </c>
      <c r="B4555" s="31">
        <v>59</v>
      </c>
      <c r="C4555" s="4" t="s">
        <v>8140</v>
      </c>
      <c r="D4555" s="4" t="s">
        <v>8137</v>
      </c>
      <c r="E4555" s="4" t="s">
        <v>8056</v>
      </c>
      <c r="F4555" s="4" t="s">
        <v>6410</v>
      </c>
      <c r="G4555" s="4" t="s">
        <v>5551</v>
      </c>
      <c r="H4555" s="4" t="s">
        <v>8142</v>
      </c>
      <c r="X4555" s="24">
        <f t="shared" si="166"/>
        <v>0</v>
      </c>
      <c r="Y4555" s="8">
        <f t="shared" si="167"/>
        <v>0</v>
      </c>
      <c r="Z4555" s="4"/>
    </row>
    <row r="4556" spans="1:26" x14ac:dyDescent="0.25">
      <c r="A4556" s="34">
        <v>57</v>
      </c>
      <c r="B4556" s="31">
        <v>61</v>
      </c>
      <c r="C4556" s="4" t="s">
        <v>8145</v>
      </c>
      <c r="D4556" s="4" t="s">
        <v>8137</v>
      </c>
      <c r="E4556" s="4" t="s">
        <v>8056</v>
      </c>
      <c r="F4556" s="4" t="s">
        <v>6410</v>
      </c>
      <c r="G4556" s="4" t="s">
        <v>8146</v>
      </c>
      <c r="H4556" s="4" t="s">
        <v>8147</v>
      </c>
      <c r="I4556" s="24">
        <v>205.8</v>
      </c>
      <c r="J4556" s="24">
        <v>173.1</v>
      </c>
      <c r="K4556" s="24">
        <v>15.3</v>
      </c>
      <c r="M4556" s="24">
        <v>2.8</v>
      </c>
      <c r="O4556" s="24">
        <v>4.3</v>
      </c>
      <c r="R4556" s="24">
        <v>6.2</v>
      </c>
      <c r="S4556" s="24">
        <v>1.5</v>
      </c>
      <c r="U4556" s="24">
        <v>2.6</v>
      </c>
      <c r="X4556" s="24">
        <f t="shared" si="166"/>
        <v>205.8</v>
      </c>
      <c r="Y4556" s="8">
        <f t="shared" si="167"/>
        <v>0</v>
      </c>
      <c r="Z4556" s="4"/>
    </row>
    <row r="4557" spans="1:26" x14ac:dyDescent="0.25">
      <c r="A4557" s="34">
        <v>16</v>
      </c>
      <c r="B4557" s="31">
        <v>19</v>
      </c>
      <c r="C4557" s="4" t="s">
        <v>8081</v>
      </c>
      <c r="D4557" s="4" t="s">
        <v>8078</v>
      </c>
      <c r="E4557" s="4" t="s">
        <v>8056</v>
      </c>
      <c r="F4557" s="4" t="s">
        <v>6410</v>
      </c>
      <c r="G4557" s="4" t="s">
        <v>6655</v>
      </c>
      <c r="H4557" s="4" t="s">
        <v>4637</v>
      </c>
      <c r="I4557" s="24">
        <v>594.5</v>
      </c>
      <c r="J4557" s="24">
        <v>514.20000000000005</v>
      </c>
      <c r="K4557" s="24">
        <v>47.4</v>
      </c>
      <c r="M4557" s="24">
        <v>0.7</v>
      </c>
      <c r="N4557" s="24">
        <v>0.4</v>
      </c>
      <c r="O4557" s="24">
        <v>6.6</v>
      </c>
      <c r="P4557" s="24">
        <v>0.6</v>
      </c>
      <c r="Q4557" s="24">
        <v>10</v>
      </c>
      <c r="R4557" s="24">
        <v>4.9000000000000004</v>
      </c>
      <c r="S4557" s="24">
        <v>3.6</v>
      </c>
      <c r="T4557" s="24">
        <v>2.2000000000000002</v>
      </c>
      <c r="U4557" s="24">
        <v>3.9</v>
      </c>
      <c r="X4557" s="24">
        <f t="shared" si="166"/>
        <v>594.50000000000011</v>
      </c>
      <c r="Y4557" s="8">
        <f t="shared" si="167"/>
        <v>0</v>
      </c>
      <c r="Z4557" s="4"/>
    </row>
    <row r="4558" spans="1:26" x14ac:dyDescent="0.25">
      <c r="A4558" s="34">
        <v>44</v>
      </c>
      <c r="B4558" s="31">
        <v>48</v>
      </c>
      <c r="C4558" s="4" t="s">
        <v>8124</v>
      </c>
      <c r="D4558" s="4" t="s">
        <v>8122</v>
      </c>
      <c r="E4558" s="4" t="s">
        <v>8056</v>
      </c>
      <c r="F4558" s="4" t="s">
        <v>6410</v>
      </c>
      <c r="G4558" s="4" t="s">
        <v>8125</v>
      </c>
      <c r="H4558" s="4" t="s">
        <v>540</v>
      </c>
      <c r="I4558" s="24">
        <v>182.4</v>
      </c>
      <c r="J4558" s="24">
        <v>104.2</v>
      </c>
      <c r="K4558" s="24">
        <v>37.299999999999997</v>
      </c>
      <c r="L4558" s="24">
        <v>2.5</v>
      </c>
      <c r="M4558" s="24">
        <v>0.3</v>
      </c>
      <c r="O4558" s="24">
        <v>0.8</v>
      </c>
      <c r="P4558" s="24">
        <v>0.3</v>
      </c>
      <c r="R4558" s="24">
        <v>1.2</v>
      </c>
      <c r="S4558" s="24">
        <v>0.3</v>
      </c>
      <c r="T4558" s="24">
        <v>35.5</v>
      </c>
      <c r="X4558" s="24">
        <f t="shared" si="166"/>
        <v>182.40000000000003</v>
      </c>
      <c r="Y4558" s="8">
        <f t="shared" si="167"/>
        <v>0</v>
      </c>
      <c r="Z4558" s="4"/>
    </row>
    <row r="4559" spans="1:26" x14ac:dyDescent="0.25">
      <c r="A4559" s="34">
        <v>45</v>
      </c>
      <c r="B4559" s="31">
        <v>49</v>
      </c>
      <c r="C4559" s="4" t="s">
        <v>8124</v>
      </c>
      <c r="D4559" s="4" t="s">
        <v>8122</v>
      </c>
      <c r="E4559" s="4" t="s">
        <v>8056</v>
      </c>
      <c r="F4559" s="4" t="s">
        <v>6410</v>
      </c>
      <c r="G4559" s="4" t="s">
        <v>5877</v>
      </c>
      <c r="H4559" s="4" t="s">
        <v>441</v>
      </c>
      <c r="I4559" s="24">
        <v>123.8</v>
      </c>
      <c r="J4559" s="24">
        <v>69.5</v>
      </c>
      <c r="K4559" s="24">
        <v>11.4</v>
      </c>
      <c r="L4559" s="24">
        <v>1.1000000000000001</v>
      </c>
      <c r="M4559" s="24">
        <v>0.8</v>
      </c>
      <c r="O4559" s="24">
        <v>2</v>
      </c>
      <c r="Q4559" s="24">
        <v>0.2</v>
      </c>
      <c r="T4559" s="24">
        <v>38.799999999999997</v>
      </c>
      <c r="X4559" s="24">
        <f t="shared" si="166"/>
        <v>123.8</v>
      </c>
      <c r="Y4559" s="8">
        <f t="shared" si="167"/>
        <v>0</v>
      </c>
      <c r="Z4559" s="4"/>
    </row>
    <row r="4560" spans="1:26" x14ac:dyDescent="0.25">
      <c r="A4560" s="34">
        <v>49</v>
      </c>
      <c r="B4560" s="31">
        <v>53</v>
      </c>
      <c r="C4560" s="4" t="s">
        <v>8131</v>
      </c>
      <c r="D4560" s="4" t="s">
        <v>8122</v>
      </c>
      <c r="E4560" s="4" t="s">
        <v>8056</v>
      </c>
      <c r="F4560" s="4" t="s">
        <v>6410</v>
      </c>
      <c r="G4560" s="4" t="s">
        <v>8132</v>
      </c>
      <c r="H4560" s="4" t="s">
        <v>882</v>
      </c>
      <c r="I4560" s="24">
        <v>780</v>
      </c>
      <c r="J4560" s="24">
        <v>225.4</v>
      </c>
      <c r="K4560" s="24">
        <v>95.9</v>
      </c>
      <c r="L4560" s="24">
        <v>9.1</v>
      </c>
      <c r="M4560" s="24">
        <v>1.1000000000000001</v>
      </c>
      <c r="N4560" s="24">
        <v>1.8</v>
      </c>
      <c r="O4560" s="24">
        <v>3.8</v>
      </c>
      <c r="P4560" s="24">
        <v>14.5</v>
      </c>
      <c r="Q4560" s="24">
        <v>1.7</v>
      </c>
      <c r="R4560" s="24">
        <v>3.5</v>
      </c>
      <c r="S4560" s="24">
        <v>0.4</v>
      </c>
      <c r="T4560" s="24">
        <v>422.8</v>
      </c>
      <c r="X4560" s="24">
        <f t="shared" si="166"/>
        <v>780</v>
      </c>
      <c r="Y4560" s="8">
        <f t="shared" si="167"/>
        <v>0</v>
      </c>
      <c r="Z4560" s="4"/>
    </row>
    <row r="4561" spans="1:26" x14ac:dyDescent="0.25">
      <c r="A4561" s="34">
        <v>50</v>
      </c>
      <c r="B4561" s="31">
        <v>54</v>
      </c>
      <c r="C4561" s="4" t="s">
        <v>8133</v>
      </c>
      <c r="D4561" s="4" t="s">
        <v>8122</v>
      </c>
      <c r="E4561" s="4" t="s">
        <v>8056</v>
      </c>
      <c r="F4561" s="4" t="s">
        <v>6410</v>
      </c>
      <c r="G4561" s="4" t="s">
        <v>8132</v>
      </c>
      <c r="H4561" s="4" t="s">
        <v>540</v>
      </c>
      <c r="I4561" s="24">
        <v>990.8</v>
      </c>
      <c r="J4561" s="24">
        <v>548.6</v>
      </c>
      <c r="K4561" s="24">
        <v>121.4</v>
      </c>
      <c r="L4561" s="24">
        <v>6</v>
      </c>
      <c r="M4561" s="24">
        <v>1.9</v>
      </c>
      <c r="O4561" s="24">
        <v>6.4</v>
      </c>
      <c r="P4561" s="24">
        <v>4</v>
      </c>
      <c r="Q4561" s="24">
        <v>1.3</v>
      </c>
      <c r="R4561" s="24">
        <v>5</v>
      </c>
      <c r="S4561" s="24">
        <v>0.5</v>
      </c>
      <c r="T4561" s="24">
        <v>292.7</v>
      </c>
      <c r="U4561" s="24">
        <v>3</v>
      </c>
      <c r="X4561" s="24">
        <f t="shared" si="166"/>
        <v>990.8</v>
      </c>
      <c r="Y4561" s="8">
        <f t="shared" si="167"/>
        <v>0</v>
      </c>
      <c r="Z4561" s="4"/>
    </row>
    <row r="4562" spans="1:26" x14ac:dyDescent="0.25">
      <c r="A4562" s="34">
        <v>21</v>
      </c>
      <c r="B4562" s="31">
        <v>24</v>
      </c>
      <c r="C4562" s="4" t="s">
        <v>8085</v>
      </c>
      <c r="D4562" s="4" t="s">
        <v>8078</v>
      </c>
      <c r="E4562" s="4" t="s">
        <v>8056</v>
      </c>
      <c r="F4562" s="4" t="s">
        <v>6410</v>
      </c>
      <c r="G4562" s="4" t="s">
        <v>8086</v>
      </c>
      <c r="H4562" s="5" t="s">
        <v>358</v>
      </c>
      <c r="I4562" s="24">
        <v>650.20000000000005</v>
      </c>
      <c r="J4562" s="24">
        <v>528.20000000000005</v>
      </c>
      <c r="L4562" s="24">
        <v>14.2</v>
      </c>
      <c r="M4562" s="24">
        <v>4.2</v>
      </c>
      <c r="O4562" s="24">
        <v>3.9</v>
      </c>
      <c r="P4562" s="24">
        <v>1.2</v>
      </c>
      <c r="R4562" s="24">
        <v>2.2000000000000002</v>
      </c>
      <c r="T4562" s="24">
        <v>96.3</v>
      </c>
      <c r="X4562" s="24">
        <f t="shared" si="166"/>
        <v>650.20000000000016</v>
      </c>
      <c r="Y4562" s="8">
        <f t="shared" si="167"/>
        <v>0</v>
      </c>
      <c r="Z4562" s="4"/>
    </row>
    <row r="4563" spans="1:26" x14ac:dyDescent="0.25">
      <c r="A4563" s="34">
        <v>65</v>
      </c>
      <c r="B4563" s="31">
        <v>70</v>
      </c>
      <c r="C4563" s="4" t="s">
        <v>8156</v>
      </c>
      <c r="D4563" s="4" t="s">
        <v>8061</v>
      </c>
      <c r="E4563" s="4" t="s">
        <v>8056</v>
      </c>
      <c r="F4563" s="4" t="s">
        <v>6410</v>
      </c>
      <c r="G4563" s="5" t="s">
        <v>8157</v>
      </c>
      <c r="H4563" s="4" t="s">
        <v>5270</v>
      </c>
      <c r="I4563" s="24">
        <v>282.10000000000002</v>
      </c>
      <c r="J4563" s="24">
        <v>7.2</v>
      </c>
      <c r="K4563" s="24">
        <v>10.3</v>
      </c>
      <c r="L4563" s="24">
        <v>7.9</v>
      </c>
      <c r="M4563" s="24">
        <v>0.9</v>
      </c>
      <c r="O4563" s="24">
        <v>0.3</v>
      </c>
      <c r="P4563" s="24">
        <v>254.9</v>
      </c>
      <c r="T4563" s="24">
        <v>0.6</v>
      </c>
      <c r="X4563" s="24">
        <f t="shared" si="166"/>
        <v>282.10000000000002</v>
      </c>
      <c r="Y4563" s="8">
        <f t="shared" si="167"/>
        <v>0</v>
      </c>
      <c r="Z4563" s="4"/>
    </row>
    <row r="4564" spans="1:26" x14ac:dyDescent="0.25">
      <c r="A4564" s="34">
        <v>32</v>
      </c>
      <c r="B4564" s="31">
        <v>36</v>
      </c>
      <c r="C4564" s="4" t="s">
        <v>8106</v>
      </c>
      <c r="D4564" s="4" t="s">
        <v>8096</v>
      </c>
      <c r="E4564" s="4" t="s">
        <v>8056</v>
      </c>
      <c r="F4564" s="4" t="s">
        <v>6410</v>
      </c>
      <c r="G4564" s="4" t="s">
        <v>8107</v>
      </c>
      <c r="H4564" s="4" t="s">
        <v>995</v>
      </c>
      <c r="I4564" s="24">
        <v>222.3</v>
      </c>
      <c r="J4564" s="24">
        <v>106.4</v>
      </c>
      <c r="K4564" s="24">
        <v>22.5</v>
      </c>
      <c r="M4564" s="24">
        <v>0.5</v>
      </c>
      <c r="N4564" s="24">
        <v>2.5</v>
      </c>
      <c r="O4564" s="24">
        <v>1</v>
      </c>
      <c r="P4564" s="24">
        <v>0.3</v>
      </c>
      <c r="Q4564" s="24">
        <v>6.7</v>
      </c>
      <c r="R4564" s="24">
        <v>2.2999999999999998</v>
      </c>
      <c r="S4564" s="24">
        <v>0.4</v>
      </c>
      <c r="T4564" s="24">
        <v>78.8</v>
      </c>
      <c r="U4564" s="24">
        <v>0.9</v>
      </c>
      <c r="X4564" s="24">
        <f t="shared" si="166"/>
        <v>222.30000000000004</v>
      </c>
      <c r="Y4564" s="8">
        <f t="shared" si="167"/>
        <v>0</v>
      </c>
      <c r="Z4564" s="4"/>
    </row>
    <row r="4565" spans="1:26" x14ac:dyDescent="0.25">
      <c r="A4565" s="34">
        <v>8</v>
      </c>
      <c r="B4565" s="31">
        <v>9</v>
      </c>
      <c r="C4565" s="4" t="s">
        <v>8068</v>
      </c>
      <c r="D4565" s="4" t="s">
        <v>8061</v>
      </c>
      <c r="E4565" s="4" t="s">
        <v>8056</v>
      </c>
      <c r="F4565" s="4" t="s">
        <v>6410</v>
      </c>
      <c r="G4565" s="4" t="s">
        <v>1740</v>
      </c>
      <c r="H4565" s="4" t="s">
        <v>216</v>
      </c>
      <c r="I4565" s="24">
        <v>167.7</v>
      </c>
      <c r="J4565" s="24">
        <v>133.19999999999999</v>
      </c>
      <c r="K4565" s="24">
        <v>12.2</v>
      </c>
      <c r="L4565" s="24">
        <v>8</v>
      </c>
      <c r="N4565" s="24">
        <v>0.7</v>
      </c>
      <c r="O4565" s="24">
        <v>2.1</v>
      </c>
      <c r="P4565" s="24">
        <v>0.2</v>
      </c>
      <c r="Q4565" s="24">
        <v>0.6</v>
      </c>
      <c r="R4565" s="24">
        <v>0.9</v>
      </c>
      <c r="T4565" s="24">
        <v>8.9</v>
      </c>
      <c r="U4565" s="24">
        <v>0.9</v>
      </c>
      <c r="X4565" s="24">
        <f t="shared" si="166"/>
        <v>167.69999999999996</v>
      </c>
      <c r="Y4565" s="8">
        <f t="shared" si="167"/>
        <v>0</v>
      </c>
      <c r="Z4565" s="4"/>
    </row>
    <row r="4566" spans="1:26" x14ac:dyDescent="0.25">
      <c r="A4566" s="34">
        <v>43</v>
      </c>
      <c r="B4566" s="31">
        <v>47</v>
      </c>
      <c r="C4566" s="4" t="s">
        <v>8121</v>
      </c>
      <c r="D4566" s="4" t="s">
        <v>8122</v>
      </c>
      <c r="E4566" s="4" t="s">
        <v>8056</v>
      </c>
      <c r="F4566" s="4" t="s">
        <v>6410</v>
      </c>
      <c r="G4566" s="4" t="s">
        <v>8123</v>
      </c>
      <c r="H4566" s="4" t="s">
        <v>22</v>
      </c>
      <c r="I4566" s="24">
        <v>431.5</v>
      </c>
      <c r="J4566" s="24">
        <v>280.7</v>
      </c>
      <c r="K4566" s="24">
        <v>61.4</v>
      </c>
      <c r="L4566" s="24">
        <v>12.6</v>
      </c>
      <c r="M4566" s="24">
        <v>2.2999999999999998</v>
      </c>
      <c r="O4566" s="24">
        <v>7.8</v>
      </c>
      <c r="Q4566" s="24">
        <v>8.5</v>
      </c>
      <c r="T4566" s="24">
        <v>51.1</v>
      </c>
      <c r="U4566" s="24">
        <v>7.1</v>
      </c>
      <c r="X4566" s="24">
        <f t="shared" si="166"/>
        <v>431.50000000000006</v>
      </c>
      <c r="Y4566" s="8">
        <f t="shared" si="167"/>
        <v>0</v>
      </c>
      <c r="Z4566" s="4"/>
    </row>
    <row r="4567" spans="1:26" x14ac:dyDescent="0.25">
      <c r="A4567" s="34">
        <v>19</v>
      </c>
      <c r="B4567" s="31">
        <v>22</v>
      </c>
      <c r="C4567" s="4" t="s">
        <v>530</v>
      </c>
      <c r="D4567" s="4" t="s">
        <v>8078</v>
      </c>
      <c r="E4567" s="4" t="s">
        <v>8056</v>
      </c>
      <c r="F4567" s="4" t="s">
        <v>6410</v>
      </c>
      <c r="G4567" s="4" t="s">
        <v>8083</v>
      </c>
      <c r="H4567" s="4" t="s">
        <v>7282</v>
      </c>
      <c r="I4567" s="24">
        <v>650.6</v>
      </c>
      <c r="J4567" s="24">
        <v>321.2</v>
      </c>
      <c r="K4567" s="24">
        <v>46</v>
      </c>
      <c r="L4567" s="24">
        <v>0.2</v>
      </c>
      <c r="M4567" s="24">
        <v>2.2999999999999998</v>
      </c>
      <c r="O4567" s="24">
        <v>7.3</v>
      </c>
      <c r="Q4567" s="24">
        <v>2</v>
      </c>
      <c r="R4567" s="24">
        <v>9.5</v>
      </c>
      <c r="S4567" s="24">
        <v>2.8</v>
      </c>
      <c r="T4567" s="24">
        <v>250.5</v>
      </c>
      <c r="U4567" s="24">
        <v>8.8000000000000007</v>
      </c>
      <c r="X4567" s="24">
        <f t="shared" si="166"/>
        <v>650.59999999999991</v>
      </c>
      <c r="Y4567" s="8">
        <f t="shared" si="167"/>
        <v>0</v>
      </c>
      <c r="Z4567" s="4"/>
    </row>
    <row r="4568" spans="1:26" x14ac:dyDescent="0.25">
      <c r="A4568" s="34">
        <v>48</v>
      </c>
      <c r="B4568" s="31">
        <v>52</v>
      </c>
      <c r="C4568" s="4" t="s">
        <v>8130</v>
      </c>
      <c r="D4568" s="4" t="s">
        <v>8122</v>
      </c>
      <c r="E4568" s="4" t="s">
        <v>8056</v>
      </c>
      <c r="F4568" s="4" t="s">
        <v>6410</v>
      </c>
      <c r="G4568" s="4" t="s">
        <v>1143</v>
      </c>
      <c r="H4568" s="4" t="s">
        <v>35</v>
      </c>
      <c r="I4568" s="24">
        <v>112.6</v>
      </c>
      <c r="J4568" s="24">
        <v>63.2</v>
      </c>
      <c r="K4568" s="24">
        <v>17.899999999999999</v>
      </c>
      <c r="M4568" s="24">
        <v>0.2</v>
      </c>
      <c r="N4568" s="24">
        <v>0.4</v>
      </c>
      <c r="O4568" s="24">
        <v>0.4</v>
      </c>
      <c r="R4568" s="24">
        <v>1.9</v>
      </c>
      <c r="T4568" s="24">
        <v>28.6</v>
      </c>
      <c r="X4568" s="24">
        <f t="shared" si="166"/>
        <v>112.60000000000002</v>
      </c>
      <c r="Y4568" s="8">
        <f t="shared" si="167"/>
        <v>0</v>
      </c>
      <c r="Z4568" s="4"/>
    </row>
    <row r="4569" spans="1:26" x14ac:dyDescent="0.25">
      <c r="A4569" s="34">
        <v>26</v>
      </c>
      <c r="B4569" s="31">
        <v>30</v>
      </c>
      <c r="C4569" s="4" t="s">
        <v>8094</v>
      </c>
      <c r="D4569" s="4" t="s">
        <v>8091</v>
      </c>
      <c r="E4569" s="4" t="s">
        <v>8056</v>
      </c>
      <c r="F4569" s="4" t="s">
        <v>6410</v>
      </c>
      <c r="G4569" s="4" t="s">
        <v>45</v>
      </c>
      <c r="H4569" s="4"/>
      <c r="I4569" s="24">
        <v>206.9</v>
      </c>
      <c r="J4569" s="24">
        <v>172.1</v>
      </c>
      <c r="K4569" s="24">
        <v>20.7</v>
      </c>
      <c r="M4569" s="24">
        <v>1.5</v>
      </c>
      <c r="O4569" s="24">
        <v>3.8</v>
      </c>
      <c r="P4569" s="24">
        <v>0.4</v>
      </c>
      <c r="Q4569" s="24">
        <v>0.9</v>
      </c>
      <c r="R4569" s="24">
        <v>5.3</v>
      </c>
      <c r="U4569" s="24">
        <v>2.2000000000000002</v>
      </c>
      <c r="X4569" s="24">
        <f t="shared" si="166"/>
        <v>206.9</v>
      </c>
      <c r="Y4569" s="8">
        <f t="shared" si="167"/>
        <v>0</v>
      </c>
      <c r="Z4569" s="4"/>
    </row>
    <row r="4570" spans="1:26" x14ac:dyDescent="0.25">
      <c r="A4570" s="34">
        <v>24</v>
      </c>
      <c r="B4570" s="31">
        <v>28</v>
      </c>
      <c r="C4570" s="4" t="s">
        <v>8090</v>
      </c>
      <c r="D4570" s="4" t="s">
        <v>8091</v>
      </c>
      <c r="E4570" s="4" t="s">
        <v>8056</v>
      </c>
      <c r="F4570" s="4" t="s">
        <v>6410</v>
      </c>
      <c r="G4570" s="4" t="s">
        <v>8092</v>
      </c>
      <c r="H4570" s="4" t="s">
        <v>213</v>
      </c>
      <c r="I4570" s="24">
        <v>6530.4</v>
      </c>
      <c r="J4570" s="24">
        <v>466.6</v>
      </c>
      <c r="K4570" s="24">
        <v>700.5</v>
      </c>
      <c r="L4570" s="24">
        <v>8</v>
      </c>
      <c r="M4570" s="24">
        <v>16.5</v>
      </c>
      <c r="O4570" s="24">
        <v>11.1</v>
      </c>
      <c r="P4570" s="24">
        <v>62.8</v>
      </c>
      <c r="Q4570" s="24">
        <v>9.5</v>
      </c>
      <c r="R4570" s="24">
        <v>27.6</v>
      </c>
      <c r="T4570" s="24">
        <v>5210.2</v>
      </c>
      <c r="U4570" s="24">
        <v>17.600000000000001</v>
      </c>
      <c r="X4570" s="24">
        <f t="shared" si="166"/>
        <v>6530.4</v>
      </c>
      <c r="Y4570" s="8">
        <f t="shared" si="167"/>
        <v>0</v>
      </c>
      <c r="Z4570" s="4"/>
    </row>
    <row r="4571" spans="1:26" x14ac:dyDescent="0.25">
      <c r="A4571" s="34">
        <v>25</v>
      </c>
      <c r="B4571" s="31">
        <v>29</v>
      </c>
      <c r="C4571" s="4" t="s">
        <v>8093</v>
      </c>
      <c r="D4571" s="4" t="s">
        <v>8091</v>
      </c>
      <c r="E4571" s="4" t="s">
        <v>8056</v>
      </c>
      <c r="F4571" s="4" t="s">
        <v>6410</v>
      </c>
      <c r="G4571" s="4" t="s">
        <v>8092</v>
      </c>
      <c r="H4571" s="4" t="s">
        <v>213</v>
      </c>
      <c r="I4571" s="24">
        <v>176.1</v>
      </c>
      <c r="J4571" s="24">
        <v>138.30000000000001</v>
      </c>
      <c r="K4571" s="24">
        <v>17.600000000000001</v>
      </c>
      <c r="M4571" s="24">
        <v>1.6</v>
      </c>
      <c r="O4571" s="24">
        <v>2.6</v>
      </c>
      <c r="P4571" s="24">
        <v>0.5</v>
      </c>
      <c r="R4571" s="24">
        <v>3</v>
      </c>
      <c r="T4571" s="24">
        <v>12.5</v>
      </c>
      <c r="X4571" s="24">
        <f t="shared" si="166"/>
        <v>176.1</v>
      </c>
      <c r="Y4571" s="8">
        <f t="shared" si="167"/>
        <v>0</v>
      </c>
      <c r="Z4571" s="4"/>
    </row>
    <row r="4572" spans="1:26" x14ac:dyDescent="0.25">
      <c r="A4572" s="34">
        <v>61</v>
      </c>
      <c r="B4572" s="31">
        <v>66</v>
      </c>
      <c r="C4572" s="4" t="s">
        <v>8151</v>
      </c>
      <c r="D4572" s="4" t="s">
        <v>8070</v>
      </c>
      <c r="E4572" s="4" t="s">
        <v>8056</v>
      </c>
      <c r="F4572" s="4" t="s">
        <v>6410</v>
      </c>
      <c r="G4572" s="4" t="s">
        <v>8092</v>
      </c>
      <c r="H4572" s="4" t="s">
        <v>213</v>
      </c>
      <c r="I4572" s="24">
        <v>191.7</v>
      </c>
      <c r="J4572" s="24">
        <v>126.9</v>
      </c>
      <c r="K4572" s="24">
        <v>26.5</v>
      </c>
      <c r="L4572" s="24">
        <v>5.4</v>
      </c>
      <c r="M4572" s="24">
        <v>3</v>
      </c>
      <c r="O4572" s="24">
        <v>1.6</v>
      </c>
      <c r="P4572" s="24">
        <v>23.5</v>
      </c>
      <c r="Q4572" s="24">
        <v>2.9</v>
      </c>
      <c r="R4572" s="24">
        <v>1.3</v>
      </c>
      <c r="S4572" s="24">
        <v>0.6</v>
      </c>
      <c r="X4572" s="24">
        <f t="shared" si="166"/>
        <v>191.70000000000002</v>
      </c>
      <c r="Y4572" s="8">
        <f t="shared" si="167"/>
        <v>0</v>
      </c>
      <c r="Z4572" s="4"/>
    </row>
    <row r="4573" spans="1:26" x14ac:dyDescent="0.25">
      <c r="A4573" s="34">
        <v>27</v>
      </c>
      <c r="B4573" s="31">
        <v>31</v>
      </c>
      <c r="C4573" s="4" t="s">
        <v>8095</v>
      </c>
      <c r="D4573" s="4" t="s">
        <v>8096</v>
      </c>
      <c r="E4573" s="4" t="s">
        <v>8056</v>
      </c>
      <c r="F4573" s="4" t="s">
        <v>6410</v>
      </c>
      <c r="G4573" s="4" t="s">
        <v>8097</v>
      </c>
      <c r="H4573" s="4" t="s">
        <v>198</v>
      </c>
      <c r="I4573" s="24">
        <v>540</v>
      </c>
      <c r="J4573" s="24">
        <v>432</v>
      </c>
      <c r="K4573" s="24">
        <v>18</v>
      </c>
      <c r="L4573" s="24">
        <v>30</v>
      </c>
      <c r="N4573" s="24">
        <v>11.1</v>
      </c>
      <c r="O4573" s="24">
        <v>3.3</v>
      </c>
      <c r="P4573" s="24">
        <v>2.1</v>
      </c>
      <c r="Q4573" s="24">
        <v>3.5</v>
      </c>
      <c r="T4573" s="24">
        <v>40</v>
      </c>
      <c r="X4573" s="24">
        <f t="shared" si="166"/>
        <v>540</v>
      </c>
      <c r="Y4573" s="8">
        <f t="shared" si="167"/>
        <v>0</v>
      </c>
      <c r="Z4573" s="4"/>
    </row>
    <row r="4574" spans="1:26" x14ac:dyDescent="0.25">
      <c r="A4574" s="34">
        <v>28</v>
      </c>
      <c r="B4574" s="31">
        <v>32</v>
      </c>
      <c r="C4574" s="4" t="s">
        <v>8098</v>
      </c>
      <c r="D4574" s="4" t="s">
        <v>8096</v>
      </c>
      <c r="E4574" s="4" t="s">
        <v>8056</v>
      </c>
      <c r="F4574" s="4" t="s">
        <v>6410</v>
      </c>
      <c r="G4574" s="4" t="s">
        <v>8097</v>
      </c>
      <c r="H4574" s="4" t="s">
        <v>19</v>
      </c>
      <c r="I4574" s="24">
        <v>366.6</v>
      </c>
      <c r="J4574" s="24">
        <v>314.60000000000002</v>
      </c>
      <c r="K4574" s="24">
        <v>18.7</v>
      </c>
      <c r="M4574" s="24">
        <v>1.2</v>
      </c>
      <c r="N4574" s="24">
        <v>0.4</v>
      </c>
      <c r="O4574" s="24">
        <v>1.9</v>
      </c>
      <c r="P4574" s="24">
        <v>0.1</v>
      </c>
      <c r="Q4574" s="24">
        <v>0.8</v>
      </c>
      <c r="R4574" s="24">
        <v>4</v>
      </c>
      <c r="T4574" s="24">
        <v>22.2</v>
      </c>
      <c r="U4574" s="24">
        <v>2.7</v>
      </c>
      <c r="X4574" s="24">
        <f t="shared" si="166"/>
        <v>366.59999999999997</v>
      </c>
      <c r="Y4574" s="8">
        <f t="shared" si="167"/>
        <v>0</v>
      </c>
      <c r="Z4574" s="4"/>
    </row>
    <row r="4575" spans="1:26" x14ac:dyDescent="0.25">
      <c r="A4575" s="34">
        <v>66</v>
      </c>
      <c r="B4575" s="31">
        <v>71</v>
      </c>
      <c r="C4575" s="4" t="s">
        <v>703</v>
      </c>
      <c r="D4575" s="4" t="s">
        <v>8070</v>
      </c>
      <c r="E4575" s="4" t="s">
        <v>8056</v>
      </c>
      <c r="F4575" s="4" t="s">
        <v>6410</v>
      </c>
      <c r="G4575" s="5" t="s">
        <v>8158</v>
      </c>
      <c r="H4575" s="4" t="s">
        <v>39</v>
      </c>
      <c r="I4575" s="24">
        <v>158.9</v>
      </c>
      <c r="J4575" s="24">
        <v>0.2</v>
      </c>
      <c r="O4575" s="24">
        <v>0.1</v>
      </c>
      <c r="P4575" s="24">
        <v>158.6</v>
      </c>
      <c r="X4575" s="24">
        <f t="shared" si="166"/>
        <v>158.9</v>
      </c>
      <c r="Y4575" s="8">
        <f t="shared" si="167"/>
        <v>0</v>
      </c>
      <c r="Z4575" s="4"/>
    </row>
    <row r="4576" spans="1:26" ht="45" x14ac:dyDescent="0.25">
      <c r="A4576" s="34">
        <v>11</v>
      </c>
      <c r="B4576" s="31">
        <v>13</v>
      </c>
      <c r="C4576" s="4" t="s">
        <v>8071</v>
      </c>
      <c r="D4576" s="4" t="s">
        <v>8070</v>
      </c>
      <c r="E4576" s="4" t="s">
        <v>8056</v>
      </c>
      <c r="F4576" s="4" t="s">
        <v>6410</v>
      </c>
      <c r="G4576" s="4" t="s">
        <v>6825</v>
      </c>
      <c r="H4576" s="5" t="s">
        <v>8072</v>
      </c>
      <c r="I4576" s="24">
        <v>127</v>
      </c>
      <c r="J4576" s="24">
        <v>79.900000000000006</v>
      </c>
      <c r="K4576" s="24">
        <v>13.6</v>
      </c>
      <c r="L4576" s="24">
        <v>19.5</v>
      </c>
      <c r="N4576" s="24">
        <v>0.3</v>
      </c>
      <c r="O4576" s="24">
        <v>2.6</v>
      </c>
      <c r="Q4576" s="24">
        <v>1</v>
      </c>
      <c r="R4576" s="24">
        <v>0.5</v>
      </c>
      <c r="S4576" s="24">
        <v>0.4</v>
      </c>
      <c r="T4576" s="24">
        <v>8</v>
      </c>
      <c r="U4576" s="24">
        <v>1.2</v>
      </c>
      <c r="X4576" s="24">
        <f t="shared" si="166"/>
        <v>127</v>
      </c>
      <c r="Y4576" s="8">
        <f t="shared" si="167"/>
        <v>0</v>
      </c>
      <c r="Z4576" s="4"/>
    </row>
    <row r="4577" spans="1:26" x14ac:dyDescent="0.25">
      <c r="A4577" s="34">
        <v>31</v>
      </c>
      <c r="B4577" s="31">
        <v>35</v>
      </c>
      <c r="C4577" s="4" t="s">
        <v>8104</v>
      </c>
      <c r="D4577" s="4" t="s">
        <v>8096</v>
      </c>
      <c r="E4577" s="4" t="s">
        <v>8056</v>
      </c>
      <c r="F4577" s="4" t="s">
        <v>6410</v>
      </c>
      <c r="G4577" s="4" t="s">
        <v>8105</v>
      </c>
      <c r="H4577" s="4" t="s">
        <v>966</v>
      </c>
      <c r="I4577" s="24">
        <v>842.8</v>
      </c>
      <c r="J4577" s="24">
        <v>632.20000000000005</v>
      </c>
      <c r="K4577" s="24">
        <v>7</v>
      </c>
      <c r="M4577" s="24">
        <v>0.9</v>
      </c>
      <c r="N4577" s="24">
        <v>2.2000000000000002</v>
      </c>
      <c r="O4577" s="24">
        <v>11.6</v>
      </c>
      <c r="P4577" s="24">
        <v>1.5</v>
      </c>
      <c r="Q4577" s="24">
        <v>0.1</v>
      </c>
      <c r="R4577" s="24">
        <v>8.3000000000000007</v>
      </c>
      <c r="T4577" s="24">
        <v>167.6</v>
      </c>
      <c r="U4577" s="24">
        <v>11.4</v>
      </c>
      <c r="X4577" s="24">
        <f t="shared" si="166"/>
        <v>842.80000000000007</v>
      </c>
      <c r="Y4577" s="8">
        <f t="shared" si="167"/>
        <v>0</v>
      </c>
      <c r="Z4577" s="4"/>
    </row>
    <row r="4578" spans="1:26" x14ac:dyDescent="0.25">
      <c r="A4578" s="34">
        <v>64</v>
      </c>
      <c r="B4578" s="31">
        <v>69</v>
      </c>
      <c r="C4578" s="4" t="s">
        <v>8155</v>
      </c>
      <c r="D4578" s="4" t="s">
        <v>8061</v>
      </c>
      <c r="E4578" s="4" t="s">
        <v>8056</v>
      </c>
      <c r="F4578" s="4" t="s">
        <v>6410</v>
      </c>
      <c r="G4578" s="5" t="s">
        <v>7356</v>
      </c>
      <c r="H4578" s="4" t="s">
        <v>3418</v>
      </c>
      <c r="I4578" s="24">
        <v>226.5</v>
      </c>
      <c r="J4578" s="24">
        <v>186.8</v>
      </c>
      <c r="K4578" s="24">
        <v>29.8</v>
      </c>
      <c r="Q4578" s="24">
        <v>9.9</v>
      </c>
      <c r="X4578" s="24">
        <f t="shared" si="166"/>
        <v>226.50000000000003</v>
      </c>
      <c r="Y4578" s="8">
        <f t="shared" si="167"/>
        <v>0</v>
      </c>
      <c r="Z4578" s="4"/>
    </row>
    <row r="4579" spans="1:26" x14ac:dyDescent="0.25">
      <c r="A4579" s="34">
        <v>46</v>
      </c>
      <c r="B4579" s="31">
        <v>50</v>
      </c>
      <c r="C4579" s="4" t="s">
        <v>8126</v>
      </c>
      <c r="D4579" s="4" t="s">
        <v>8122</v>
      </c>
      <c r="E4579" s="4" t="s">
        <v>8056</v>
      </c>
      <c r="F4579" s="4" t="s">
        <v>6410</v>
      </c>
      <c r="G4579" s="4" t="s">
        <v>8127</v>
      </c>
      <c r="H4579" s="4" t="s">
        <v>1136</v>
      </c>
      <c r="I4579" s="24">
        <v>153.1</v>
      </c>
      <c r="J4579" s="24">
        <v>87.6</v>
      </c>
      <c r="K4579" s="24">
        <v>27.1</v>
      </c>
      <c r="L4579" s="24">
        <v>5.3</v>
      </c>
      <c r="O4579" s="24">
        <v>1.4</v>
      </c>
      <c r="P4579" s="24">
        <v>0.1</v>
      </c>
      <c r="R4579" s="24">
        <v>1.8</v>
      </c>
      <c r="S4579" s="24">
        <v>1.6</v>
      </c>
      <c r="T4579" s="24">
        <v>28.2</v>
      </c>
      <c r="X4579" s="24">
        <f t="shared" si="166"/>
        <v>153.09999999999997</v>
      </c>
      <c r="Y4579" s="8">
        <f t="shared" si="167"/>
        <v>0</v>
      </c>
      <c r="Z4579" s="4"/>
    </row>
    <row r="4580" spans="1:26" x14ac:dyDescent="0.25">
      <c r="A4580" s="34">
        <v>56</v>
      </c>
      <c r="B4580" s="31">
        <v>60</v>
      </c>
      <c r="C4580" s="4" t="s">
        <v>8143</v>
      </c>
      <c r="D4580" s="4" t="s">
        <v>8137</v>
      </c>
      <c r="E4580" s="4" t="s">
        <v>8056</v>
      </c>
      <c r="F4580" s="4" t="s">
        <v>6410</v>
      </c>
      <c r="G4580" s="4" t="s">
        <v>8144</v>
      </c>
      <c r="H4580" s="4" t="s">
        <v>1401</v>
      </c>
      <c r="I4580" s="24">
        <v>140.5</v>
      </c>
      <c r="J4580" s="24">
        <v>98.8</v>
      </c>
      <c r="K4580" s="24">
        <v>32</v>
      </c>
      <c r="L4580" s="24">
        <v>0.4</v>
      </c>
      <c r="M4580" s="24">
        <v>0.2</v>
      </c>
      <c r="N4580" s="24">
        <v>0.3</v>
      </c>
      <c r="O4580" s="24">
        <v>1.4</v>
      </c>
      <c r="Q4580" s="24">
        <v>1.9</v>
      </c>
      <c r="R4580" s="24">
        <v>0.3</v>
      </c>
      <c r="S4580" s="24">
        <v>0.2</v>
      </c>
      <c r="T4580" s="24">
        <v>5</v>
      </c>
      <c r="X4580" s="24">
        <f t="shared" si="166"/>
        <v>140.50000000000003</v>
      </c>
      <c r="Y4580" s="8">
        <f t="shared" si="167"/>
        <v>0</v>
      </c>
      <c r="Z4580" s="4"/>
    </row>
    <row r="4581" spans="1:26" x14ac:dyDescent="0.25">
      <c r="A4581" s="34">
        <v>20</v>
      </c>
      <c r="B4581" s="31">
        <v>23</v>
      </c>
      <c r="C4581" s="4" t="s">
        <v>8084</v>
      </c>
      <c r="D4581" s="4" t="s">
        <v>8078</v>
      </c>
      <c r="E4581" s="4" t="s">
        <v>8056</v>
      </c>
      <c r="F4581" s="4" t="s">
        <v>6410</v>
      </c>
      <c r="G4581" s="4" t="s">
        <v>15102</v>
      </c>
      <c r="H4581" s="4"/>
      <c r="I4581" s="24">
        <v>497.4</v>
      </c>
      <c r="J4581" s="24">
        <v>380.7</v>
      </c>
      <c r="K4581" s="24">
        <v>38.4</v>
      </c>
      <c r="M4581" s="24">
        <v>49.7</v>
      </c>
      <c r="N4581" s="24">
        <v>2.9</v>
      </c>
      <c r="O4581" s="24">
        <v>4.5</v>
      </c>
      <c r="P4581" s="24">
        <v>1.1000000000000001</v>
      </c>
      <c r="Q4581" s="24">
        <v>2.2000000000000002</v>
      </c>
      <c r="R4581" s="24">
        <v>15.2</v>
      </c>
      <c r="S4581" s="24">
        <v>0.7</v>
      </c>
      <c r="U4581" s="24">
        <v>2</v>
      </c>
      <c r="X4581" s="24">
        <f t="shared" si="166"/>
        <v>497.39999999999992</v>
      </c>
      <c r="Y4581" s="8">
        <f t="shared" si="167"/>
        <v>0</v>
      </c>
      <c r="Z4581" s="4"/>
    </row>
    <row r="4582" spans="1:26" x14ac:dyDescent="0.25">
      <c r="A4582" s="34">
        <v>51</v>
      </c>
      <c r="B4582" s="31">
        <v>55</v>
      </c>
      <c r="C4582" s="4" t="s">
        <v>8134</v>
      </c>
      <c r="D4582" s="4" t="s">
        <v>8122</v>
      </c>
      <c r="E4582" s="4" t="s">
        <v>8056</v>
      </c>
      <c r="F4582" s="4" t="s">
        <v>6410</v>
      </c>
      <c r="G4582" s="4" t="s">
        <v>6374</v>
      </c>
      <c r="H4582" s="4" t="s">
        <v>391</v>
      </c>
      <c r="I4582" s="24">
        <v>1729.1</v>
      </c>
      <c r="J4582" s="24">
        <v>629</v>
      </c>
      <c r="K4582" s="24">
        <v>145</v>
      </c>
      <c r="L4582" s="24">
        <v>147.6</v>
      </c>
      <c r="M4582" s="24">
        <v>5</v>
      </c>
      <c r="O4582" s="24">
        <v>5.4</v>
      </c>
      <c r="P4582" s="24">
        <v>1.1000000000000001</v>
      </c>
      <c r="Q4582" s="24">
        <v>3</v>
      </c>
      <c r="R4582" s="24">
        <v>4.5</v>
      </c>
      <c r="T4582" s="24">
        <v>785</v>
      </c>
      <c r="U4582" s="24">
        <v>3.5</v>
      </c>
      <c r="X4582" s="24">
        <f t="shared" si="166"/>
        <v>1729.1</v>
      </c>
      <c r="Y4582" s="8">
        <f t="shared" si="167"/>
        <v>0</v>
      </c>
      <c r="Z4582" s="4"/>
    </row>
    <row r="4583" spans="1:26" x14ac:dyDescent="0.25">
      <c r="A4583" s="34">
        <v>41</v>
      </c>
      <c r="B4583" s="31">
        <v>45</v>
      </c>
      <c r="C4583" s="4" t="s">
        <v>8117</v>
      </c>
      <c r="D4583" s="4" t="s">
        <v>8096</v>
      </c>
      <c r="E4583" s="4" t="s">
        <v>8056</v>
      </c>
      <c r="F4583" s="4" t="s">
        <v>6410</v>
      </c>
      <c r="G4583" s="4" t="s">
        <v>8119</v>
      </c>
      <c r="H4583" s="4" t="s">
        <v>992</v>
      </c>
      <c r="I4583" s="24">
        <v>111.4</v>
      </c>
      <c r="J4583" s="24">
        <v>59.2</v>
      </c>
      <c r="K4583" s="24">
        <v>20.9</v>
      </c>
      <c r="L4583" s="24">
        <v>12.6</v>
      </c>
      <c r="O4583" s="24">
        <v>0.6</v>
      </c>
      <c r="Q4583" s="24">
        <v>0.6</v>
      </c>
      <c r="R4583" s="24">
        <v>1.4</v>
      </c>
      <c r="S4583" s="24">
        <v>0.3</v>
      </c>
      <c r="T4583" s="24">
        <v>15.8</v>
      </c>
      <c r="X4583" s="24">
        <f t="shared" si="166"/>
        <v>111.39999999999998</v>
      </c>
      <c r="Y4583" s="8">
        <f t="shared" si="167"/>
        <v>0</v>
      </c>
      <c r="Z4583" s="4"/>
    </row>
    <row r="4584" spans="1:26" x14ac:dyDescent="0.25">
      <c r="A4584" s="34">
        <v>7</v>
      </c>
      <c r="B4584" s="31">
        <v>8</v>
      </c>
      <c r="C4584" s="4" t="s">
        <v>530</v>
      </c>
      <c r="D4584" s="4" t="s">
        <v>8061</v>
      </c>
      <c r="E4584" s="4" t="s">
        <v>8056</v>
      </c>
      <c r="F4584" s="4" t="s">
        <v>6410</v>
      </c>
      <c r="G4584" s="4" t="s">
        <v>8067</v>
      </c>
      <c r="H4584" s="4" t="s">
        <v>6910</v>
      </c>
      <c r="I4584" s="24">
        <v>137.1</v>
      </c>
      <c r="J4584" s="24">
        <v>107.8</v>
      </c>
      <c r="K4584" s="24">
        <v>14.3</v>
      </c>
      <c r="L4584" s="24">
        <v>4.9000000000000004</v>
      </c>
      <c r="M4584" s="24">
        <v>0.9</v>
      </c>
      <c r="O4584" s="24">
        <v>1.1000000000000001</v>
      </c>
      <c r="P4584" s="24">
        <v>0.2</v>
      </c>
      <c r="Q4584" s="24">
        <v>4.8</v>
      </c>
      <c r="R4584" s="24">
        <v>2</v>
      </c>
      <c r="U4584" s="24">
        <v>1.1000000000000001</v>
      </c>
      <c r="X4584" s="24">
        <f t="shared" si="166"/>
        <v>137.1</v>
      </c>
      <c r="Y4584" s="8">
        <f t="shared" si="167"/>
        <v>0</v>
      </c>
      <c r="Z4584" s="4"/>
    </row>
    <row r="4585" spans="1:26" x14ac:dyDescent="0.25">
      <c r="A4585" s="34">
        <v>17</v>
      </c>
      <c r="B4585" s="31">
        <v>20</v>
      </c>
      <c r="C4585" s="4" t="s">
        <v>5878</v>
      </c>
      <c r="D4585" s="4" t="s">
        <v>8078</v>
      </c>
      <c r="E4585" s="4" t="s">
        <v>8056</v>
      </c>
      <c r="F4585" s="4" t="s">
        <v>6410</v>
      </c>
      <c r="G4585" s="4" t="s">
        <v>4207</v>
      </c>
      <c r="H4585" s="4" t="s">
        <v>328</v>
      </c>
      <c r="I4585" s="24">
        <v>308.10000000000002</v>
      </c>
      <c r="J4585" s="24">
        <v>293.89999999999998</v>
      </c>
      <c r="M4585" s="24">
        <v>1.1000000000000001</v>
      </c>
      <c r="N4585" s="24">
        <v>0.2</v>
      </c>
      <c r="O4585" s="24">
        <v>2.4</v>
      </c>
      <c r="P4585" s="24">
        <v>0.8</v>
      </c>
      <c r="Q4585" s="24">
        <v>3</v>
      </c>
      <c r="R4585" s="24">
        <v>3</v>
      </c>
      <c r="S4585" s="24">
        <v>0.4</v>
      </c>
      <c r="T4585" s="24">
        <v>3.3</v>
      </c>
      <c r="X4585" s="24">
        <f t="shared" si="166"/>
        <v>308.09999999999997</v>
      </c>
      <c r="Y4585" s="8">
        <f t="shared" si="167"/>
        <v>0</v>
      </c>
      <c r="Z4585" s="4"/>
    </row>
    <row r="4586" spans="1:26" x14ac:dyDescent="0.25">
      <c r="A4586" s="34">
        <v>22</v>
      </c>
      <c r="B4586" s="31">
        <v>25</v>
      </c>
      <c r="C4586" s="4" t="s">
        <v>8087</v>
      </c>
      <c r="D4586" s="4" t="s">
        <v>8078</v>
      </c>
      <c r="E4586" s="4" t="s">
        <v>8056</v>
      </c>
      <c r="F4586" s="4" t="s">
        <v>6410</v>
      </c>
      <c r="G4586" s="4" t="s">
        <v>4207</v>
      </c>
      <c r="H4586" s="4" t="s">
        <v>328</v>
      </c>
      <c r="I4586" s="24">
        <v>707.3</v>
      </c>
      <c r="J4586" s="24">
        <v>302.3</v>
      </c>
      <c r="K4586" s="24">
        <v>140</v>
      </c>
      <c r="L4586" s="24">
        <v>97.8</v>
      </c>
      <c r="M4586" s="24">
        <v>2</v>
      </c>
      <c r="O4586" s="24">
        <v>4</v>
      </c>
      <c r="P4586" s="24">
        <v>89.5</v>
      </c>
      <c r="Q4586" s="24">
        <v>36.700000000000003</v>
      </c>
      <c r="S4586" s="24">
        <v>6</v>
      </c>
      <c r="T4586" s="24">
        <v>27</v>
      </c>
      <c r="U4586" s="24">
        <v>2</v>
      </c>
      <c r="X4586" s="24">
        <f t="shared" si="166"/>
        <v>707.30000000000007</v>
      </c>
      <c r="Y4586" s="8">
        <f t="shared" si="167"/>
        <v>0</v>
      </c>
      <c r="Z4586" s="4"/>
    </row>
    <row r="4587" spans="1:26" x14ac:dyDescent="0.25">
      <c r="A4587" s="34">
        <v>3</v>
      </c>
      <c r="B4587" s="31">
        <v>3</v>
      </c>
      <c r="C4587" s="4" t="s">
        <v>1510</v>
      </c>
      <c r="D4587" s="4" t="s">
        <v>2942</v>
      </c>
      <c r="E4587" s="4" t="s">
        <v>8163</v>
      </c>
      <c r="F4587" s="4" t="s">
        <v>6410</v>
      </c>
      <c r="G4587" s="4" t="s">
        <v>8167</v>
      </c>
      <c r="H4587" s="4" t="s">
        <v>6820</v>
      </c>
      <c r="I4587" s="24">
        <v>192.5</v>
      </c>
      <c r="J4587" s="24">
        <v>170.3</v>
      </c>
      <c r="K4587" s="24">
        <v>4.4000000000000004</v>
      </c>
      <c r="L4587" s="24">
        <v>5.7</v>
      </c>
      <c r="M4587" s="24">
        <v>1.3</v>
      </c>
      <c r="O4587" s="24">
        <v>3.2</v>
      </c>
      <c r="P4587" s="24">
        <v>3</v>
      </c>
      <c r="R4587" s="24">
        <v>0.1</v>
      </c>
      <c r="S4587" s="24">
        <v>0.3</v>
      </c>
      <c r="T4587" s="24">
        <v>3.1</v>
      </c>
      <c r="U4587" s="24">
        <v>1.1000000000000001</v>
      </c>
      <c r="X4587" s="24">
        <f t="shared" si="166"/>
        <v>192.5</v>
      </c>
      <c r="Y4587" s="8">
        <f t="shared" si="167"/>
        <v>0</v>
      </c>
      <c r="Z4587" s="4"/>
    </row>
    <row r="4588" spans="1:26" x14ac:dyDescent="0.25">
      <c r="A4588" s="34">
        <v>48</v>
      </c>
      <c r="B4588" s="31">
        <v>48</v>
      </c>
      <c r="C4588" s="4" t="s">
        <v>8243</v>
      </c>
      <c r="D4588" s="4" t="s">
        <v>8240</v>
      </c>
      <c r="E4588" s="4" t="s">
        <v>8163</v>
      </c>
      <c r="F4588" s="4" t="s">
        <v>6410</v>
      </c>
      <c r="G4588" s="4" t="s">
        <v>8244</v>
      </c>
      <c r="H4588" s="4" t="s">
        <v>1515</v>
      </c>
      <c r="I4588" s="24">
        <v>106.5</v>
      </c>
      <c r="J4588" s="24">
        <v>93.5</v>
      </c>
      <c r="L4588" s="24">
        <v>3</v>
      </c>
      <c r="M4588" s="24">
        <v>0.5</v>
      </c>
      <c r="O4588" s="24">
        <v>1.5</v>
      </c>
      <c r="P4588" s="24">
        <v>0.5</v>
      </c>
      <c r="Q4588" s="24">
        <v>4.7</v>
      </c>
      <c r="T4588" s="24">
        <v>2.5</v>
      </c>
      <c r="U4588" s="24">
        <v>0.3</v>
      </c>
      <c r="X4588" s="24">
        <f t="shared" si="166"/>
        <v>106.5</v>
      </c>
      <c r="Y4588" s="8">
        <f t="shared" si="167"/>
        <v>0</v>
      </c>
      <c r="Z4588" s="4"/>
    </row>
    <row r="4589" spans="1:26" x14ac:dyDescent="0.25">
      <c r="A4589" s="34">
        <v>15</v>
      </c>
      <c r="B4589" s="31">
        <v>15</v>
      </c>
      <c r="C4589" s="4" t="s">
        <v>8191</v>
      </c>
      <c r="D4589" s="4" t="s">
        <v>8179</v>
      </c>
      <c r="E4589" s="4" t="s">
        <v>8163</v>
      </c>
      <c r="F4589" s="4" t="s">
        <v>6410</v>
      </c>
      <c r="G4589" s="4" t="s">
        <v>8192</v>
      </c>
      <c r="H4589" s="4" t="s">
        <v>2597</v>
      </c>
      <c r="I4589" s="24">
        <v>241.9</v>
      </c>
      <c r="J4589" s="24">
        <v>226.2</v>
      </c>
      <c r="K4589" s="24">
        <v>5.5</v>
      </c>
      <c r="L4589" s="24">
        <v>4.4000000000000004</v>
      </c>
      <c r="M4589" s="24">
        <v>1.6</v>
      </c>
      <c r="O4589" s="24">
        <v>2.1</v>
      </c>
      <c r="T4589" s="24">
        <v>2.1</v>
      </c>
      <c r="X4589" s="24">
        <f t="shared" si="166"/>
        <v>241.89999999999998</v>
      </c>
      <c r="Y4589" s="8">
        <f t="shared" si="167"/>
        <v>0</v>
      </c>
      <c r="Z4589" s="4"/>
    </row>
    <row r="4590" spans="1:26" x14ac:dyDescent="0.25">
      <c r="A4590" s="34">
        <v>40</v>
      </c>
      <c r="B4590" s="31">
        <v>40</v>
      </c>
      <c r="C4590" s="4" t="s">
        <v>1176</v>
      </c>
      <c r="D4590" s="4" t="s">
        <v>8228</v>
      </c>
      <c r="E4590" s="4" t="s">
        <v>8163</v>
      </c>
      <c r="F4590" s="4" t="s">
        <v>6410</v>
      </c>
      <c r="G4590" s="4" t="s">
        <v>394</v>
      </c>
      <c r="H4590" s="4" t="s">
        <v>39</v>
      </c>
      <c r="I4590" s="24">
        <v>100.3</v>
      </c>
      <c r="J4590" s="24">
        <v>90.8</v>
      </c>
      <c r="L4590" s="24">
        <v>3.7</v>
      </c>
      <c r="M4590" s="24">
        <v>0.4</v>
      </c>
      <c r="O4590" s="24">
        <v>0.7</v>
      </c>
      <c r="P4590" s="24">
        <v>4.7</v>
      </c>
      <c r="X4590" s="24">
        <f t="shared" si="166"/>
        <v>100.30000000000001</v>
      </c>
      <c r="Y4590" s="8">
        <f t="shared" si="167"/>
        <v>0</v>
      </c>
      <c r="Z4590" s="4"/>
    </row>
    <row r="4591" spans="1:26" x14ac:dyDescent="0.25">
      <c r="A4591" s="34">
        <v>58</v>
      </c>
      <c r="B4591" s="31">
        <v>58</v>
      </c>
      <c r="C4591" s="4" t="s">
        <v>8261</v>
      </c>
      <c r="D4591" s="4" t="s">
        <v>8262</v>
      </c>
      <c r="E4591" s="4" t="s">
        <v>8163</v>
      </c>
      <c r="F4591" s="4" t="s">
        <v>6410</v>
      </c>
      <c r="G4591" s="4" t="s">
        <v>1281</v>
      </c>
      <c r="H4591" s="4" t="s">
        <v>1401</v>
      </c>
      <c r="I4591" s="24">
        <v>165.8</v>
      </c>
      <c r="J4591" s="24">
        <v>139.1</v>
      </c>
      <c r="K4591" s="24">
        <v>12.2</v>
      </c>
      <c r="L4591" s="24">
        <v>1.3</v>
      </c>
      <c r="O4591" s="24">
        <v>1</v>
      </c>
      <c r="P4591" s="24">
        <v>10.4</v>
      </c>
      <c r="T4591" s="24">
        <v>1.8</v>
      </c>
      <c r="X4591" s="24">
        <f t="shared" si="166"/>
        <v>165.8</v>
      </c>
      <c r="Y4591" s="8">
        <f t="shared" si="167"/>
        <v>0</v>
      </c>
      <c r="Z4591" s="4"/>
    </row>
    <row r="4592" spans="1:26" x14ac:dyDescent="0.25">
      <c r="A4592" s="34">
        <v>13</v>
      </c>
      <c r="B4592" s="31">
        <v>13</v>
      </c>
      <c r="C4592" s="4" t="s">
        <v>8186</v>
      </c>
      <c r="D4592" s="4" t="s">
        <v>8179</v>
      </c>
      <c r="E4592" s="4" t="s">
        <v>8163</v>
      </c>
      <c r="F4592" s="4" t="s">
        <v>6410</v>
      </c>
      <c r="G4592" s="4" t="s">
        <v>8187</v>
      </c>
      <c r="H4592" s="4" t="s">
        <v>8188</v>
      </c>
      <c r="I4592" s="24">
        <v>101.7</v>
      </c>
      <c r="J4592" s="24">
        <v>98.3</v>
      </c>
      <c r="M4592" s="24">
        <v>1.3</v>
      </c>
      <c r="O4592" s="24">
        <v>1.9</v>
      </c>
      <c r="R4592" s="24">
        <v>0.2</v>
      </c>
      <c r="X4592" s="24">
        <f t="shared" si="166"/>
        <v>101.7</v>
      </c>
      <c r="Y4592" s="8">
        <f t="shared" si="167"/>
        <v>0</v>
      </c>
      <c r="Z4592" s="4"/>
    </row>
    <row r="4593" spans="1:26" x14ac:dyDescent="0.25">
      <c r="A4593" s="34">
        <v>10</v>
      </c>
      <c r="B4593" s="31">
        <v>10</v>
      </c>
      <c r="C4593" s="4" t="s">
        <v>6639</v>
      </c>
      <c r="D4593" s="4" t="s">
        <v>8179</v>
      </c>
      <c r="E4593" s="4" t="s">
        <v>8163</v>
      </c>
      <c r="F4593" s="4" t="s">
        <v>6410</v>
      </c>
      <c r="G4593" s="4" t="s">
        <v>8181</v>
      </c>
      <c r="H4593" s="4" t="s">
        <v>8182</v>
      </c>
      <c r="I4593" s="24">
        <v>643.20000000000005</v>
      </c>
      <c r="J4593" s="24">
        <v>289.10000000000002</v>
      </c>
      <c r="K4593" s="24">
        <v>45.7</v>
      </c>
      <c r="L4593" s="24">
        <v>6.5</v>
      </c>
      <c r="O4593" s="24">
        <v>4.0999999999999996</v>
      </c>
      <c r="P4593" s="24">
        <v>0.5</v>
      </c>
      <c r="Q4593" s="24">
        <v>10.3</v>
      </c>
      <c r="T4593" s="24">
        <v>287</v>
      </c>
      <c r="X4593" s="24">
        <f t="shared" si="166"/>
        <v>643.20000000000005</v>
      </c>
      <c r="Y4593" s="8">
        <f t="shared" si="167"/>
        <v>0</v>
      </c>
      <c r="Z4593" s="4"/>
    </row>
    <row r="4594" spans="1:26" x14ac:dyDescent="0.25">
      <c r="A4594" s="34">
        <v>36</v>
      </c>
      <c r="B4594" s="31">
        <v>36</v>
      </c>
      <c r="C4594" s="4" t="s">
        <v>8228</v>
      </c>
      <c r="D4594" s="4" t="s">
        <v>8228</v>
      </c>
      <c r="E4594" s="4" t="s">
        <v>8163</v>
      </c>
      <c r="F4594" s="4" t="s">
        <v>6410</v>
      </c>
      <c r="G4594" s="4" t="s">
        <v>8229</v>
      </c>
      <c r="H4594" s="4" t="s">
        <v>358</v>
      </c>
      <c r="I4594" s="24">
        <v>369.8</v>
      </c>
      <c r="J4594" s="24">
        <v>336.7</v>
      </c>
      <c r="L4594" s="24">
        <v>8.8000000000000007</v>
      </c>
      <c r="O4594" s="24">
        <v>4.2</v>
      </c>
      <c r="P4594" s="24">
        <v>1.6</v>
      </c>
      <c r="R4594" s="24">
        <v>0.9</v>
      </c>
      <c r="T4594" s="24">
        <v>17.600000000000001</v>
      </c>
      <c r="X4594" s="24">
        <f t="shared" si="166"/>
        <v>369.8</v>
      </c>
      <c r="Y4594" s="8">
        <f t="shared" si="167"/>
        <v>0</v>
      </c>
      <c r="Z4594" s="4"/>
    </row>
    <row r="4595" spans="1:26" x14ac:dyDescent="0.25">
      <c r="A4595" s="34">
        <v>19</v>
      </c>
      <c r="B4595" s="31">
        <v>19</v>
      </c>
      <c r="C4595" s="4" t="s">
        <v>8198</v>
      </c>
      <c r="D4595" s="4" t="s">
        <v>8196</v>
      </c>
      <c r="E4595" s="4" t="s">
        <v>8163</v>
      </c>
      <c r="F4595" s="4" t="s">
        <v>6410</v>
      </c>
      <c r="G4595" s="4" t="s">
        <v>8199</v>
      </c>
      <c r="H4595" s="4" t="s">
        <v>1411</v>
      </c>
      <c r="I4595" s="24">
        <v>115.8</v>
      </c>
      <c r="J4595" s="24">
        <v>80.2</v>
      </c>
      <c r="K4595" s="24">
        <v>19</v>
      </c>
      <c r="L4595" s="24">
        <v>2.1</v>
      </c>
      <c r="M4595" s="24">
        <v>0.3</v>
      </c>
      <c r="O4595" s="24">
        <v>0.6</v>
      </c>
      <c r="P4595" s="24">
        <v>0.3</v>
      </c>
      <c r="T4595" s="24">
        <v>13.3</v>
      </c>
      <c r="X4595" s="24">
        <f t="shared" si="166"/>
        <v>115.79999999999998</v>
      </c>
      <c r="Y4595" s="8">
        <f t="shared" si="167"/>
        <v>0</v>
      </c>
      <c r="Z4595" s="4"/>
    </row>
    <row r="4596" spans="1:26" x14ac:dyDescent="0.25">
      <c r="A4596" s="34">
        <v>14</v>
      </c>
      <c r="B4596" s="31">
        <v>14</v>
      </c>
      <c r="C4596" s="4" t="s">
        <v>8189</v>
      </c>
      <c r="D4596" s="4" t="s">
        <v>8179</v>
      </c>
      <c r="E4596" s="4" t="s">
        <v>8163</v>
      </c>
      <c r="F4596" s="4" t="s">
        <v>6410</v>
      </c>
      <c r="G4596" s="4" t="s">
        <v>8190</v>
      </c>
      <c r="H4596" s="4" t="s">
        <v>374</v>
      </c>
      <c r="I4596" s="24">
        <v>366.5</v>
      </c>
      <c r="J4596" s="24">
        <v>264</v>
      </c>
      <c r="K4596" s="24">
        <v>13.5</v>
      </c>
      <c r="L4596" s="24">
        <v>28.9</v>
      </c>
      <c r="M4596" s="24">
        <v>1.5</v>
      </c>
      <c r="O4596" s="24">
        <v>1.7</v>
      </c>
      <c r="T4596" s="24">
        <v>56.9</v>
      </c>
      <c r="X4596" s="24">
        <f t="shared" si="166"/>
        <v>366.49999999999994</v>
      </c>
      <c r="Y4596" s="8">
        <f t="shared" si="167"/>
        <v>0</v>
      </c>
      <c r="Z4596" s="4"/>
    </row>
    <row r="4597" spans="1:26" x14ac:dyDescent="0.25">
      <c r="A4597" s="34">
        <v>52</v>
      </c>
      <c r="B4597" s="31">
        <v>52</v>
      </c>
      <c r="C4597" s="4" t="s">
        <v>1118</v>
      </c>
      <c r="D4597" s="4" t="s">
        <v>8246</v>
      </c>
      <c r="E4597" s="4" t="s">
        <v>8163</v>
      </c>
      <c r="F4597" s="4" t="s">
        <v>6410</v>
      </c>
      <c r="G4597" s="4" t="s">
        <v>8250</v>
      </c>
      <c r="H4597" s="4" t="s">
        <v>485</v>
      </c>
      <c r="I4597" s="24">
        <v>276.10000000000002</v>
      </c>
      <c r="J4597" s="24">
        <v>257.89999999999998</v>
      </c>
      <c r="K4597" s="24">
        <v>6.9</v>
      </c>
      <c r="L4597" s="24">
        <v>1.4</v>
      </c>
      <c r="M4597" s="24">
        <v>2</v>
      </c>
      <c r="O4597" s="24">
        <v>4</v>
      </c>
      <c r="P4597" s="24">
        <v>1</v>
      </c>
      <c r="R4597" s="24">
        <v>0.4</v>
      </c>
      <c r="S4597" s="24">
        <v>1.5</v>
      </c>
      <c r="T4597" s="24">
        <v>0.9</v>
      </c>
      <c r="U4597" s="24">
        <v>0.1</v>
      </c>
      <c r="X4597" s="24">
        <f t="shared" si="166"/>
        <v>276.09999999999991</v>
      </c>
      <c r="Y4597" s="8">
        <f t="shared" si="167"/>
        <v>0</v>
      </c>
      <c r="Z4597" s="4"/>
    </row>
    <row r="4598" spans="1:26" x14ac:dyDescent="0.25">
      <c r="A4598" s="34">
        <v>30</v>
      </c>
      <c r="B4598" s="31">
        <v>30</v>
      </c>
      <c r="C4598" s="4" t="s">
        <v>7056</v>
      </c>
      <c r="D4598" s="4" t="s">
        <v>8215</v>
      </c>
      <c r="E4598" s="4" t="s">
        <v>8163</v>
      </c>
      <c r="F4598" s="4" t="s">
        <v>6410</v>
      </c>
      <c r="G4598" s="4" t="s">
        <v>8217</v>
      </c>
      <c r="H4598" s="4" t="s">
        <v>1449</v>
      </c>
      <c r="I4598" s="24">
        <v>349.7</v>
      </c>
      <c r="J4598" s="24">
        <v>190.9</v>
      </c>
      <c r="K4598" s="24">
        <v>31.9</v>
      </c>
      <c r="L4598" s="24">
        <v>11.1</v>
      </c>
      <c r="M4598" s="24">
        <v>4.5</v>
      </c>
      <c r="O4598" s="24">
        <v>2.2999999999999998</v>
      </c>
      <c r="P4598" s="24">
        <v>66.5</v>
      </c>
      <c r="Q4598" s="24">
        <v>4.0999999999999996</v>
      </c>
      <c r="T4598" s="24">
        <v>38.4</v>
      </c>
      <c r="X4598" s="24">
        <f t="shared" ref="X4598:X4661" si="168">SUM(J4598:W4598)</f>
        <v>349.70000000000005</v>
      </c>
      <c r="Y4598" s="8">
        <f t="shared" ref="Y4598:Y4661" si="169">I4598-X4598</f>
        <v>0</v>
      </c>
      <c r="Z4598" s="4"/>
    </row>
    <row r="4599" spans="1:26" x14ac:dyDescent="0.25">
      <c r="A4599" s="34">
        <v>6</v>
      </c>
      <c r="B4599" s="31">
        <v>6</v>
      </c>
      <c r="C4599" s="4" t="s">
        <v>8171</v>
      </c>
      <c r="D4599" s="4" t="s">
        <v>2942</v>
      </c>
      <c r="E4599" s="4" t="s">
        <v>8163</v>
      </c>
      <c r="F4599" s="4" t="s">
        <v>6410</v>
      </c>
      <c r="G4599" s="4" t="s">
        <v>8172</v>
      </c>
      <c r="H4599" s="4" t="s">
        <v>8173</v>
      </c>
      <c r="I4599" s="24">
        <v>601.20000000000005</v>
      </c>
      <c r="J4599" s="24">
        <v>386.7</v>
      </c>
      <c r="K4599" s="24">
        <v>46.8</v>
      </c>
      <c r="L4599" s="24">
        <v>0.5</v>
      </c>
      <c r="O4599" s="24">
        <v>6.8</v>
      </c>
      <c r="P4599" s="24">
        <v>8.6</v>
      </c>
      <c r="R4599" s="24">
        <v>1.2</v>
      </c>
      <c r="T4599" s="24">
        <v>147.30000000000001</v>
      </c>
      <c r="U4599" s="24">
        <v>3.3</v>
      </c>
      <c r="X4599" s="24">
        <f t="shared" si="168"/>
        <v>601.20000000000005</v>
      </c>
      <c r="Y4599" s="8">
        <f t="shared" si="169"/>
        <v>0</v>
      </c>
      <c r="Z4599" s="4"/>
    </row>
    <row r="4600" spans="1:26" x14ac:dyDescent="0.25">
      <c r="A4600" s="34">
        <v>2</v>
      </c>
      <c r="B4600" s="31">
        <v>2</v>
      </c>
      <c r="C4600" s="4" t="s">
        <v>8165</v>
      </c>
      <c r="D4600" s="4" t="s">
        <v>2942</v>
      </c>
      <c r="E4600" s="4" t="s">
        <v>8163</v>
      </c>
      <c r="F4600" s="4" t="s">
        <v>6410</v>
      </c>
      <c r="G4600" s="4" t="s">
        <v>8166</v>
      </c>
      <c r="H4600" s="4" t="s">
        <v>13</v>
      </c>
      <c r="I4600" s="24">
        <v>114.1</v>
      </c>
      <c r="J4600" s="24">
        <v>95.1</v>
      </c>
      <c r="K4600" s="24">
        <v>10.3</v>
      </c>
      <c r="L4600" s="24">
        <v>6.1</v>
      </c>
      <c r="M4600" s="24">
        <v>1.1000000000000001</v>
      </c>
      <c r="O4600" s="24">
        <v>0.5</v>
      </c>
      <c r="P4600" s="24">
        <v>0.4</v>
      </c>
      <c r="R4600" s="24">
        <v>0.6</v>
      </c>
      <c r="X4600" s="24">
        <f t="shared" si="168"/>
        <v>114.09999999999998</v>
      </c>
      <c r="Y4600" s="8">
        <f t="shared" si="169"/>
        <v>0</v>
      </c>
      <c r="Z4600" s="4"/>
    </row>
    <row r="4601" spans="1:26" x14ac:dyDescent="0.25">
      <c r="A4601" s="34">
        <v>62</v>
      </c>
      <c r="B4601" s="31">
        <v>62</v>
      </c>
      <c r="C4601" s="4" t="s">
        <v>8267</v>
      </c>
      <c r="D4601" s="4" t="s">
        <v>7299</v>
      </c>
      <c r="E4601" s="4" t="s">
        <v>8163</v>
      </c>
      <c r="F4601" s="4" t="s">
        <v>6410</v>
      </c>
      <c r="G4601" s="4" t="s">
        <v>8268</v>
      </c>
      <c r="H4601" s="4" t="s">
        <v>6910</v>
      </c>
      <c r="I4601" s="24">
        <v>109</v>
      </c>
      <c r="J4601" s="24">
        <v>89.2</v>
      </c>
      <c r="K4601" s="24">
        <v>12.2</v>
      </c>
      <c r="L4601" s="24">
        <v>4.5</v>
      </c>
      <c r="M4601" s="24">
        <v>2.2000000000000002</v>
      </c>
      <c r="O4601" s="24">
        <v>0.9</v>
      </c>
      <c r="X4601" s="24">
        <f t="shared" si="168"/>
        <v>109.00000000000001</v>
      </c>
      <c r="Y4601" s="8">
        <f t="shared" si="169"/>
        <v>0</v>
      </c>
      <c r="Z4601" s="4"/>
    </row>
    <row r="4602" spans="1:26" x14ac:dyDescent="0.25">
      <c r="A4602" s="34">
        <v>44</v>
      </c>
      <c r="B4602" s="31">
        <v>44</v>
      </c>
      <c r="C4602" s="4" t="s">
        <v>8239</v>
      </c>
      <c r="D4602" s="4" t="s">
        <v>8228</v>
      </c>
      <c r="E4602" s="4" t="s">
        <v>8163</v>
      </c>
      <c r="F4602" s="4" t="s">
        <v>6410</v>
      </c>
      <c r="G4602" s="4" t="s">
        <v>7841</v>
      </c>
      <c r="H4602" s="4" t="s">
        <v>882</v>
      </c>
      <c r="I4602" s="24">
        <v>90.7</v>
      </c>
      <c r="J4602" s="24">
        <v>58.7</v>
      </c>
      <c r="K4602" s="24">
        <v>18.7</v>
      </c>
      <c r="L4602" s="24">
        <v>8.6999999999999993</v>
      </c>
      <c r="M4602" s="24">
        <v>3.7</v>
      </c>
      <c r="O4602" s="24">
        <v>0.9</v>
      </c>
      <c r="X4602" s="24">
        <f t="shared" si="168"/>
        <v>90.700000000000017</v>
      </c>
      <c r="Y4602" s="8">
        <f t="shared" si="169"/>
        <v>0</v>
      </c>
      <c r="Z4602" s="4"/>
    </row>
    <row r="4603" spans="1:26" x14ac:dyDescent="0.25">
      <c r="A4603" s="34">
        <v>68</v>
      </c>
      <c r="B4603" s="31">
        <v>68</v>
      </c>
      <c r="C4603" s="4" t="s">
        <v>7396</v>
      </c>
      <c r="D4603" s="4" t="s">
        <v>8276</v>
      </c>
      <c r="E4603" s="4" t="s">
        <v>8163</v>
      </c>
      <c r="F4603" s="4" t="s">
        <v>6410</v>
      </c>
      <c r="G4603" s="5" t="s">
        <v>8277</v>
      </c>
      <c r="H4603" s="4" t="s">
        <v>8278</v>
      </c>
      <c r="I4603" s="24">
        <v>663.6</v>
      </c>
      <c r="J4603" s="24">
        <v>246.8</v>
      </c>
      <c r="K4603" s="24">
        <v>19.399999999999999</v>
      </c>
      <c r="L4603" s="24">
        <v>10.4</v>
      </c>
      <c r="M4603" s="24">
        <v>6.9</v>
      </c>
      <c r="O4603" s="24">
        <v>4.0999999999999996</v>
      </c>
      <c r="P4603" s="24">
        <v>1.3</v>
      </c>
      <c r="R4603" s="24">
        <v>3.2</v>
      </c>
      <c r="T4603" s="24">
        <v>369.4</v>
      </c>
      <c r="U4603" s="24">
        <v>2.1</v>
      </c>
      <c r="X4603" s="24">
        <f t="shared" si="168"/>
        <v>663.6</v>
      </c>
      <c r="Y4603" s="8">
        <f t="shared" si="169"/>
        <v>0</v>
      </c>
      <c r="Z4603" s="4"/>
    </row>
    <row r="4604" spans="1:26" x14ac:dyDescent="0.25">
      <c r="A4604" s="34">
        <v>77</v>
      </c>
      <c r="B4604" s="31">
        <v>77</v>
      </c>
      <c r="C4604" s="4" t="s">
        <v>8289</v>
      </c>
      <c r="D4604" s="4" t="s">
        <v>2751</v>
      </c>
      <c r="E4604" s="4" t="s">
        <v>8163</v>
      </c>
      <c r="F4604" s="4" t="s">
        <v>6410</v>
      </c>
      <c r="G4604" s="5" t="s">
        <v>8290</v>
      </c>
      <c r="H4604" s="4"/>
      <c r="I4604" s="24">
        <v>114.4</v>
      </c>
      <c r="J4604" s="24">
        <v>9.3000000000000007</v>
      </c>
      <c r="Q4604" s="24">
        <v>70</v>
      </c>
      <c r="T4604" s="24">
        <v>35.1</v>
      </c>
      <c r="X4604" s="24">
        <f t="shared" si="168"/>
        <v>114.4</v>
      </c>
      <c r="Y4604" s="8">
        <f t="shared" si="169"/>
        <v>0</v>
      </c>
      <c r="Z4604" s="4"/>
    </row>
    <row r="4605" spans="1:26" x14ac:dyDescent="0.25">
      <c r="A4605" s="34">
        <v>22</v>
      </c>
      <c r="B4605" s="31">
        <v>22</v>
      </c>
      <c r="C4605" s="4" t="s">
        <v>8203</v>
      </c>
      <c r="D4605" s="4" t="s">
        <v>8202</v>
      </c>
      <c r="E4605" s="4" t="s">
        <v>8163</v>
      </c>
      <c r="F4605" s="4" t="s">
        <v>6410</v>
      </c>
      <c r="G4605" s="4" t="s">
        <v>6624</v>
      </c>
      <c r="H4605" s="4" t="s">
        <v>8204</v>
      </c>
      <c r="I4605" s="24">
        <v>100.5</v>
      </c>
      <c r="J4605" s="24">
        <v>64</v>
      </c>
      <c r="K4605" s="24">
        <v>26</v>
      </c>
      <c r="L4605" s="24">
        <v>7.7</v>
      </c>
      <c r="M4605" s="24">
        <v>1.1000000000000001</v>
      </c>
      <c r="O4605" s="24">
        <v>1.2</v>
      </c>
      <c r="P4605" s="24">
        <v>0.3</v>
      </c>
      <c r="R4605" s="24">
        <v>0.2</v>
      </c>
      <c r="X4605" s="24">
        <f t="shared" si="168"/>
        <v>100.5</v>
      </c>
      <c r="Y4605" s="8">
        <f t="shared" si="169"/>
        <v>0</v>
      </c>
      <c r="Z4605" s="4"/>
    </row>
    <row r="4606" spans="1:26" x14ac:dyDescent="0.25">
      <c r="A4606" s="34">
        <v>26</v>
      </c>
      <c r="B4606" s="31">
        <v>26</v>
      </c>
      <c r="C4606" s="4" t="s">
        <v>8209</v>
      </c>
      <c r="D4606" s="4" t="s">
        <v>8207</v>
      </c>
      <c r="E4606" s="4" t="s">
        <v>8163</v>
      </c>
      <c r="F4606" s="4" t="s">
        <v>6410</v>
      </c>
      <c r="G4606" s="4" t="s">
        <v>8210</v>
      </c>
      <c r="H4606" s="4" t="s">
        <v>1446</v>
      </c>
      <c r="I4606" s="24">
        <v>1034.5</v>
      </c>
      <c r="J4606" s="24">
        <v>172.5</v>
      </c>
      <c r="K4606" s="24">
        <v>25.6</v>
      </c>
      <c r="L4606" s="24">
        <v>7</v>
      </c>
      <c r="M4606" s="24">
        <v>5.8</v>
      </c>
      <c r="O4606" s="24">
        <v>7.1</v>
      </c>
      <c r="P4606" s="24">
        <v>266.60000000000002</v>
      </c>
      <c r="S4606" s="24">
        <v>0.1</v>
      </c>
      <c r="T4606" s="24">
        <v>542.79999999999995</v>
      </c>
      <c r="U4606" s="24">
        <v>7</v>
      </c>
      <c r="X4606" s="24">
        <f t="shared" si="168"/>
        <v>1034.5</v>
      </c>
      <c r="Y4606" s="8">
        <f t="shared" si="169"/>
        <v>0</v>
      </c>
      <c r="Z4606" s="4"/>
    </row>
    <row r="4607" spans="1:26" x14ac:dyDescent="0.25">
      <c r="A4607" s="34">
        <v>66</v>
      </c>
      <c r="B4607" s="31">
        <v>66</v>
      </c>
      <c r="C4607" s="4" t="s">
        <v>8274</v>
      </c>
      <c r="D4607" s="4" t="s">
        <v>7299</v>
      </c>
      <c r="E4607" s="4" t="s">
        <v>8163</v>
      </c>
      <c r="F4607" s="4" t="s">
        <v>6410</v>
      </c>
      <c r="G4607" s="5" t="s">
        <v>8210</v>
      </c>
      <c r="H4607" s="4" t="s">
        <v>216</v>
      </c>
      <c r="I4607" s="24">
        <v>887</v>
      </c>
      <c r="J4607" s="24">
        <v>194.9</v>
      </c>
      <c r="K4607" s="24">
        <v>10.8</v>
      </c>
      <c r="L4607" s="24">
        <v>0.1</v>
      </c>
      <c r="M4607" s="24">
        <v>1.6</v>
      </c>
      <c r="O4607" s="24">
        <v>3.6</v>
      </c>
      <c r="P4607" s="24">
        <v>0.2</v>
      </c>
      <c r="R4607" s="24">
        <v>0.3</v>
      </c>
      <c r="S4607" s="24">
        <v>0.1</v>
      </c>
      <c r="T4607" s="24">
        <v>671.6</v>
      </c>
      <c r="U4607" s="24">
        <v>3.8</v>
      </c>
      <c r="X4607" s="24">
        <f t="shared" si="168"/>
        <v>887</v>
      </c>
      <c r="Y4607" s="8">
        <f t="shared" si="169"/>
        <v>0</v>
      </c>
      <c r="Z4607" s="4"/>
    </row>
    <row r="4608" spans="1:26" x14ac:dyDescent="0.25">
      <c r="A4608" s="34">
        <v>12</v>
      </c>
      <c r="B4608" s="31">
        <v>12</v>
      </c>
      <c r="C4608" s="4" t="s">
        <v>8184</v>
      </c>
      <c r="D4608" s="4" t="s">
        <v>8179</v>
      </c>
      <c r="E4608" s="4" t="s">
        <v>8163</v>
      </c>
      <c r="F4608" s="4" t="s">
        <v>6410</v>
      </c>
      <c r="G4608" s="4" t="s">
        <v>8185</v>
      </c>
      <c r="H4608" s="4" t="s">
        <v>3086</v>
      </c>
      <c r="I4608" s="24">
        <v>275.3</v>
      </c>
      <c r="J4608" s="24">
        <v>188.2</v>
      </c>
      <c r="K4608" s="24">
        <v>17.3</v>
      </c>
      <c r="L4608" s="24">
        <v>11.9</v>
      </c>
      <c r="M4608" s="24">
        <v>0.5</v>
      </c>
      <c r="O4608" s="24">
        <v>1</v>
      </c>
      <c r="P4608" s="24">
        <v>11</v>
      </c>
      <c r="T4608" s="24">
        <v>45.4</v>
      </c>
      <c r="X4608" s="24">
        <f t="shared" si="168"/>
        <v>275.3</v>
      </c>
      <c r="Y4608" s="8">
        <f t="shared" si="169"/>
        <v>0</v>
      </c>
      <c r="Z4608" s="4"/>
    </row>
    <row r="4609" spans="1:26" x14ac:dyDescent="0.25">
      <c r="A4609" s="34">
        <v>5</v>
      </c>
      <c r="B4609" s="31">
        <v>5</v>
      </c>
      <c r="C4609" s="4" t="s">
        <v>8170</v>
      </c>
      <c r="D4609" s="4" t="s">
        <v>2942</v>
      </c>
      <c r="E4609" s="4" t="s">
        <v>8163</v>
      </c>
      <c r="F4609" s="4" t="s">
        <v>6410</v>
      </c>
      <c r="G4609" s="4" t="s">
        <v>3638</v>
      </c>
      <c r="H4609" s="4" t="s">
        <v>39</v>
      </c>
      <c r="I4609" s="24">
        <v>535.79999999999995</v>
      </c>
      <c r="J4609" s="24">
        <v>450.9</v>
      </c>
      <c r="K4609" s="24">
        <v>34.299999999999997</v>
      </c>
      <c r="L4609" s="24">
        <v>17.2</v>
      </c>
      <c r="M4609" s="24">
        <v>1.6</v>
      </c>
      <c r="O4609" s="24">
        <v>2.4</v>
      </c>
      <c r="P4609" s="24">
        <v>7.5</v>
      </c>
      <c r="T4609" s="24">
        <v>19.8</v>
      </c>
      <c r="U4609" s="24">
        <v>2.1</v>
      </c>
      <c r="X4609" s="24">
        <f t="shared" si="168"/>
        <v>535.79999999999995</v>
      </c>
      <c r="Y4609" s="8">
        <f t="shared" si="169"/>
        <v>0</v>
      </c>
      <c r="Z4609" s="4"/>
    </row>
    <row r="4610" spans="1:26" x14ac:dyDescent="0.25">
      <c r="A4610" s="34">
        <v>16</v>
      </c>
      <c r="B4610" s="31">
        <v>16</v>
      </c>
      <c r="C4610" s="4" t="s">
        <v>91</v>
      </c>
      <c r="D4610" s="4" t="s">
        <v>8179</v>
      </c>
      <c r="E4610" s="4" t="s">
        <v>8163</v>
      </c>
      <c r="F4610" s="4" t="s">
        <v>6410</v>
      </c>
      <c r="G4610" s="4" t="s">
        <v>8193</v>
      </c>
      <c r="H4610" s="4" t="s">
        <v>6795</v>
      </c>
      <c r="I4610" s="24">
        <v>467.3</v>
      </c>
      <c r="J4610" s="24">
        <v>217.4</v>
      </c>
      <c r="K4610" s="24">
        <v>33</v>
      </c>
      <c r="L4610" s="24">
        <v>2.4</v>
      </c>
      <c r="M4610" s="24">
        <v>2</v>
      </c>
      <c r="O4610" s="24">
        <v>3.7</v>
      </c>
      <c r="R4610" s="24">
        <v>0.3</v>
      </c>
      <c r="T4610" s="24">
        <v>208.5</v>
      </c>
      <c r="X4610" s="24">
        <f t="shared" si="168"/>
        <v>467.3</v>
      </c>
      <c r="Y4610" s="8">
        <f t="shared" si="169"/>
        <v>0</v>
      </c>
      <c r="Z4610" s="4"/>
    </row>
    <row r="4611" spans="1:26" x14ac:dyDescent="0.25">
      <c r="A4611" s="34">
        <v>34</v>
      </c>
      <c r="B4611" s="31">
        <v>34</v>
      </c>
      <c r="C4611" s="4" t="s">
        <v>8224</v>
      </c>
      <c r="D4611" s="4" t="s">
        <v>8215</v>
      </c>
      <c r="E4611" s="4" t="s">
        <v>8163</v>
      </c>
      <c r="F4611" s="4" t="s">
        <v>6410</v>
      </c>
      <c r="G4611" s="4" t="s">
        <v>8225</v>
      </c>
      <c r="H4611" s="4" t="s">
        <v>1793</v>
      </c>
      <c r="I4611" s="24">
        <v>146.30000000000001</v>
      </c>
      <c r="J4611" s="24">
        <v>91.4</v>
      </c>
      <c r="K4611" s="24">
        <v>25.2</v>
      </c>
      <c r="L4611" s="24">
        <v>0.2</v>
      </c>
      <c r="M4611" s="24">
        <v>1.1000000000000001</v>
      </c>
      <c r="O4611" s="24">
        <v>0.8</v>
      </c>
      <c r="R4611" s="24">
        <v>0.7</v>
      </c>
      <c r="T4611" s="24">
        <v>26.9</v>
      </c>
      <c r="X4611" s="24">
        <f t="shared" si="168"/>
        <v>146.30000000000001</v>
      </c>
      <c r="Y4611" s="8">
        <f t="shared" si="169"/>
        <v>0</v>
      </c>
      <c r="Z4611" s="4"/>
    </row>
    <row r="4612" spans="1:26" x14ac:dyDescent="0.25">
      <c r="A4612" s="34">
        <v>75</v>
      </c>
      <c r="B4612" s="31">
        <v>75</v>
      </c>
      <c r="C4612" s="4" t="s">
        <v>7056</v>
      </c>
      <c r="D4612" s="4" t="s">
        <v>8215</v>
      </c>
      <c r="E4612" s="4" t="s">
        <v>8163</v>
      </c>
      <c r="F4612" s="4" t="s">
        <v>6410</v>
      </c>
      <c r="G4612" s="5" t="s">
        <v>8225</v>
      </c>
      <c r="H4612" s="4" t="s">
        <v>8287</v>
      </c>
      <c r="X4612" s="24">
        <f t="shared" si="168"/>
        <v>0</v>
      </c>
      <c r="Y4612" s="8">
        <f t="shared" si="169"/>
        <v>0</v>
      </c>
      <c r="Z4612" s="4"/>
    </row>
    <row r="4613" spans="1:26" x14ac:dyDescent="0.25">
      <c r="A4613" s="34">
        <v>49</v>
      </c>
      <c r="B4613" s="31">
        <v>49</v>
      </c>
      <c r="C4613" s="4" t="s">
        <v>8245</v>
      </c>
      <c r="D4613" s="4" t="s">
        <v>8246</v>
      </c>
      <c r="E4613" s="4" t="s">
        <v>8163</v>
      </c>
      <c r="F4613" s="4" t="s">
        <v>6410</v>
      </c>
      <c r="G4613" s="4" t="s">
        <v>6723</v>
      </c>
      <c r="H4613" s="4" t="s">
        <v>7042</v>
      </c>
      <c r="I4613" s="24">
        <v>235.1</v>
      </c>
      <c r="J4613" s="24">
        <v>174.5</v>
      </c>
      <c r="K4613" s="24">
        <v>5.2</v>
      </c>
      <c r="L4613" s="24">
        <v>15.3</v>
      </c>
      <c r="M4613" s="24">
        <v>6.5</v>
      </c>
      <c r="O4613" s="24">
        <v>4.5999999999999996</v>
      </c>
      <c r="P4613" s="24">
        <v>10.3</v>
      </c>
      <c r="R4613" s="24">
        <v>1.4</v>
      </c>
      <c r="S4613" s="24">
        <v>0.3</v>
      </c>
      <c r="T4613" s="24">
        <v>17</v>
      </c>
      <c r="X4613" s="24">
        <f t="shared" si="168"/>
        <v>235.10000000000002</v>
      </c>
      <c r="Y4613" s="8">
        <f t="shared" si="169"/>
        <v>0</v>
      </c>
      <c r="Z4613" s="4"/>
    </row>
    <row r="4614" spans="1:26" x14ac:dyDescent="0.25">
      <c r="A4614" s="34">
        <v>4</v>
      </c>
      <c r="B4614" s="31">
        <v>4</v>
      </c>
      <c r="C4614" s="4" t="s">
        <v>8168</v>
      </c>
      <c r="D4614" s="4" t="s">
        <v>2942</v>
      </c>
      <c r="E4614" s="4" t="s">
        <v>8163</v>
      </c>
      <c r="F4614" s="4" t="s">
        <v>6410</v>
      </c>
      <c r="G4614" s="4" t="s">
        <v>8169</v>
      </c>
      <c r="H4614" s="4" t="s">
        <v>300</v>
      </c>
      <c r="I4614" s="24">
        <v>445.5</v>
      </c>
      <c r="J4614" s="24">
        <v>335.1</v>
      </c>
      <c r="K4614" s="24">
        <v>32.200000000000003</v>
      </c>
      <c r="O4614" s="24">
        <v>2.6</v>
      </c>
      <c r="P4614" s="24">
        <v>6.7</v>
      </c>
      <c r="R4614" s="24">
        <v>0.2</v>
      </c>
      <c r="T4614" s="24">
        <v>6.6</v>
      </c>
      <c r="U4614" s="24">
        <v>2.7</v>
      </c>
      <c r="X4614" s="24">
        <f t="shared" si="168"/>
        <v>386.1</v>
      </c>
      <c r="Y4614" s="8">
        <f t="shared" si="169"/>
        <v>59.399999999999977</v>
      </c>
      <c r="Z4614" s="4"/>
    </row>
    <row r="4615" spans="1:26" x14ac:dyDescent="0.25">
      <c r="A4615" s="34">
        <v>32</v>
      </c>
      <c r="B4615" s="31">
        <v>32</v>
      </c>
      <c r="C4615" s="4" t="s">
        <v>8219</v>
      </c>
      <c r="D4615" s="4" t="s">
        <v>8215</v>
      </c>
      <c r="E4615" s="4" t="s">
        <v>8163</v>
      </c>
      <c r="F4615" s="4" t="s">
        <v>6410</v>
      </c>
      <c r="G4615" s="4" t="s">
        <v>8220</v>
      </c>
      <c r="H4615" s="4" t="s">
        <v>7042</v>
      </c>
      <c r="I4615" s="24">
        <v>177</v>
      </c>
      <c r="J4615" s="24">
        <v>146.19999999999999</v>
      </c>
      <c r="K4615" s="24">
        <v>17.5</v>
      </c>
      <c r="L4615" s="24">
        <v>3.3</v>
      </c>
      <c r="M4615" s="24">
        <v>2.2000000000000002</v>
      </c>
      <c r="O4615" s="24">
        <v>1.9</v>
      </c>
      <c r="P4615" s="24">
        <v>1.5</v>
      </c>
      <c r="T4615" s="24">
        <v>4.4000000000000004</v>
      </c>
      <c r="X4615" s="24">
        <f t="shared" si="168"/>
        <v>177</v>
      </c>
      <c r="Y4615" s="8">
        <f t="shared" si="169"/>
        <v>0</v>
      </c>
      <c r="Z4615" s="4"/>
    </row>
    <row r="4616" spans="1:26" x14ac:dyDescent="0.25">
      <c r="A4616" s="34">
        <v>76</v>
      </c>
      <c r="B4616" s="31">
        <v>76</v>
      </c>
      <c r="C4616" s="4" t="s">
        <v>8221</v>
      </c>
      <c r="D4616" s="4" t="s">
        <v>8215</v>
      </c>
      <c r="E4616" s="4" t="s">
        <v>8163</v>
      </c>
      <c r="F4616" s="4" t="s">
        <v>6410</v>
      </c>
      <c r="G4616" s="5" t="s">
        <v>8288</v>
      </c>
      <c r="H4616" s="4" t="s">
        <v>154</v>
      </c>
      <c r="X4616" s="24">
        <f t="shared" si="168"/>
        <v>0</v>
      </c>
      <c r="Y4616" s="8">
        <f t="shared" si="169"/>
        <v>0</v>
      </c>
      <c r="Z4616" s="4"/>
    </row>
    <row r="4617" spans="1:26" x14ac:dyDescent="0.25">
      <c r="A4617" s="34">
        <v>8</v>
      </c>
      <c r="B4617" s="31">
        <v>8</v>
      </c>
      <c r="C4617" s="4" t="s">
        <v>8176</v>
      </c>
      <c r="D4617" s="4" t="s">
        <v>2942</v>
      </c>
      <c r="E4617" s="4" t="s">
        <v>8163</v>
      </c>
      <c r="F4617" s="4" t="s">
        <v>6410</v>
      </c>
      <c r="G4617" s="4" t="s">
        <v>8177</v>
      </c>
      <c r="H4617" s="4" t="s">
        <v>485</v>
      </c>
      <c r="I4617" s="24">
        <v>259</v>
      </c>
      <c r="J4617" s="24">
        <v>177.4</v>
      </c>
      <c r="K4617" s="24">
        <v>23</v>
      </c>
      <c r="L4617" s="24">
        <v>19.100000000000001</v>
      </c>
      <c r="M4617" s="24">
        <v>3.2</v>
      </c>
      <c r="O4617" s="24">
        <v>1.4</v>
      </c>
      <c r="P4617" s="24">
        <v>16.7</v>
      </c>
      <c r="R4617" s="24">
        <v>0.2</v>
      </c>
      <c r="T4617" s="24">
        <v>18</v>
      </c>
      <c r="X4617" s="24">
        <f t="shared" si="168"/>
        <v>259</v>
      </c>
      <c r="Y4617" s="8">
        <f t="shared" si="169"/>
        <v>0</v>
      </c>
      <c r="Z4617" s="4"/>
    </row>
    <row r="4618" spans="1:26" x14ac:dyDescent="0.25">
      <c r="A4618" s="34">
        <v>9</v>
      </c>
      <c r="B4618" s="31">
        <v>9</v>
      </c>
      <c r="C4618" s="4" t="s">
        <v>8178</v>
      </c>
      <c r="D4618" s="4" t="s">
        <v>8179</v>
      </c>
      <c r="E4618" s="4" t="s">
        <v>8163</v>
      </c>
      <c r="F4618" s="4" t="s">
        <v>6410</v>
      </c>
      <c r="G4618" s="4" t="s">
        <v>8180</v>
      </c>
      <c r="H4618" s="4" t="s">
        <v>13</v>
      </c>
      <c r="I4618" s="24">
        <v>507</v>
      </c>
      <c r="J4618" s="24">
        <v>369.4</v>
      </c>
      <c r="K4618" s="24">
        <v>6.7</v>
      </c>
      <c r="L4618" s="24">
        <v>33.799999999999997</v>
      </c>
      <c r="M4618" s="24">
        <v>1.3</v>
      </c>
      <c r="O4618" s="24">
        <v>3.4</v>
      </c>
      <c r="P4618" s="24">
        <v>1.1000000000000001</v>
      </c>
      <c r="Q4618" s="24">
        <v>0.2</v>
      </c>
      <c r="R4618" s="24">
        <v>1.2</v>
      </c>
      <c r="S4618" s="24">
        <v>0.1</v>
      </c>
      <c r="T4618" s="24">
        <v>88.9</v>
      </c>
      <c r="U4618" s="24">
        <v>0.9</v>
      </c>
      <c r="X4618" s="24">
        <f t="shared" si="168"/>
        <v>507</v>
      </c>
      <c r="Y4618" s="8">
        <f t="shared" si="169"/>
        <v>0</v>
      </c>
      <c r="Z4618" s="4"/>
    </row>
    <row r="4619" spans="1:26" x14ac:dyDescent="0.25">
      <c r="A4619" s="34">
        <v>43</v>
      </c>
      <c r="B4619" s="31">
        <v>43</v>
      </c>
      <c r="C4619" s="4" t="s">
        <v>8238</v>
      </c>
      <c r="D4619" s="4" t="s">
        <v>8228</v>
      </c>
      <c r="E4619" s="4" t="s">
        <v>8163</v>
      </c>
      <c r="F4619" s="4" t="s">
        <v>6410</v>
      </c>
      <c r="G4619" s="4" t="s">
        <v>7203</v>
      </c>
      <c r="H4619" s="4" t="s">
        <v>995</v>
      </c>
      <c r="I4619" s="24">
        <v>78.5</v>
      </c>
      <c r="J4619" s="24">
        <v>57.4</v>
      </c>
      <c r="K4619" s="24">
        <v>17.899999999999999</v>
      </c>
      <c r="L4619" s="24">
        <v>1.3</v>
      </c>
      <c r="M4619" s="24">
        <v>0.8</v>
      </c>
      <c r="O4619" s="24">
        <v>1</v>
      </c>
      <c r="R4619" s="24">
        <v>0.1</v>
      </c>
      <c r="X4619" s="24">
        <f t="shared" si="168"/>
        <v>78.499999999999986</v>
      </c>
      <c r="Y4619" s="8">
        <f t="shared" si="169"/>
        <v>0</v>
      </c>
      <c r="Z4619" s="4"/>
    </row>
    <row r="4620" spans="1:26" x14ac:dyDescent="0.25">
      <c r="A4620" s="34">
        <v>1</v>
      </c>
      <c r="B4620" s="31">
        <v>1</v>
      </c>
      <c r="C4620" s="4" t="s">
        <v>8162</v>
      </c>
      <c r="D4620" s="4" t="s">
        <v>2942</v>
      </c>
      <c r="E4620" s="4" t="s">
        <v>8163</v>
      </c>
      <c r="F4620" s="4" t="s">
        <v>6410</v>
      </c>
      <c r="G4620" s="4" t="s">
        <v>2681</v>
      </c>
      <c r="H4620" s="4" t="s">
        <v>8164</v>
      </c>
      <c r="I4620" s="24">
        <v>267.89999999999998</v>
      </c>
      <c r="J4620" s="24">
        <v>257.5</v>
      </c>
      <c r="K4620" s="24">
        <v>3.2</v>
      </c>
      <c r="M4620" s="24">
        <v>0.5</v>
      </c>
      <c r="O4620" s="24">
        <v>1.1000000000000001</v>
      </c>
      <c r="P4620" s="24">
        <v>3.1</v>
      </c>
      <c r="R4620" s="24">
        <v>0.7</v>
      </c>
      <c r="S4620" s="24">
        <v>0.8</v>
      </c>
      <c r="U4620" s="24">
        <v>1</v>
      </c>
      <c r="X4620" s="24">
        <f t="shared" si="168"/>
        <v>267.90000000000003</v>
      </c>
      <c r="Y4620" s="8">
        <f t="shared" si="169"/>
        <v>0</v>
      </c>
      <c r="Z4620" s="4"/>
    </row>
    <row r="4621" spans="1:26" x14ac:dyDescent="0.25">
      <c r="A4621" s="34">
        <v>55</v>
      </c>
      <c r="B4621" s="31">
        <v>55</v>
      </c>
      <c r="C4621" s="4" t="s">
        <v>8254</v>
      </c>
      <c r="D4621" s="4" t="s">
        <v>8252</v>
      </c>
      <c r="E4621" s="4" t="s">
        <v>8163</v>
      </c>
      <c r="F4621" s="4" t="s">
        <v>6410</v>
      </c>
      <c r="G4621" s="4" t="s">
        <v>8255</v>
      </c>
      <c r="H4621" s="4" t="s">
        <v>1113</v>
      </c>
      <c r="I4621" s="24">
        <v>131</v>
      </c>
      <c r="J4621" s="24">
        <v>74</v>
      </c>
      <c r="K4621" s="24">
        <v>42.7</v>
      </c>
      <c r="M4621" s="24">
        <v>0.6</v>
      </c>
      <c r="O4621" s="24">
        <v>0.9</v>
      </c>
      <c r="P4621" s="24">
        <v>10</v>
      </c>
      <c r="T4621" s="24">
        <v>2.8</v>
      </c>
      <c r="X4621" s="24">
        <f t="shared" si="168"/>
        <v>131</v>
      </c>
      <c r="Y4621" s="8">
        <f t="shared" si="169"/>
        <v>0</v>
      </c>
      <c r="Z4621" s="4"/>
    </row>
    <row r="4622" spans="1:26" x14ac:dyDescent="0.25">
      <c r="A4622" s="34">
        <v>39</v>
      </c>
      <c r="B4622" s="31">
        <v>39</v>
      </c>
      <c r="C4622" s="4" t="s">
        <v>8233</v>
      </c>
      <c r="D4622" s="4" t="s">
        <v>8228</v>
      </c>
      <c r="E4622" s="4" t="s">
        <v>8163</v>
      </c>
      <c r="F4622" s="4" t="s">
        <v>6410</v>
      </c>
      <c r="G4622" s="4" t="s">
        <v>8234</v>
      </c>
      <c r="H4622" s="4" t="s">
        <v>8235</v>
      </c>
      <c r="I4622" s="24">
        <v>415.5</v>
      </c>
      <c r="J4622" s="24">
        <v>177.5</v>
      </c>
      <c r="K4622" s="24">
        <v>17.5</v>
      </c>
      <c r="L4622" s="24">
        <v>2.9</v>
      </c>
      <c r="O4622" s="24">
        <v>5.6</v>
      </c>
      <c r="P4622" s="24">
        <v>32.9</v>
      </c>
      <c r="R4622" s="24">
        <v>0.2</v>
      </c>
      <c r="T4622" s="24">
        <v>176.1</v>
      </c>
      <c r="U4622" s="24">
        <v>2.8</v>
      </c>
      <c r="X4622" s="24">
        <f t="shared" si="168"/>
        <v>415.5</v>
      </c>
      <c r="Y4622" s="8">
        <f t="shared" si="169"/>
        <v>0</v>
      </c>
      <c r="Z4622" s="4"/>
    </row>
    <row r="4623" spans="1:26" x14ac:dyDescent="0.25">
      <c r="A4623" s="34">
        <v>28</v>
      </c>
      <c r="B4623" s="31">
        <v>28</v>
      </c>
      <c r="C4623" s="4" t="s">
        <v>8212</v>
      </c>
      <c r="D4623" s="4" t="s">
        <v>8207</v>
      </c>
      <c r="E4623" s="4" t="s">
        <v>8163</v>
      </c>
      <c r="F4623" s="4" t="s">
        <v>6410</v>
      </c>
      <c r="G4623" s="4" t="s">
        <v>8213</v>
      </c>
      <c r="H4623" s="4" t="s">
        <v>213</v>
      </c>
      <c r="I4623" s="24">
        <v>147.6</v>
      </c>
      <c r="J4623" s="24">
        <v>112.2</v>
      </c>
      <c r="K4623" s="24">
        <v>14.2</v>
      </c>
      <c r="L4623" s="24">
        <v>10.7</v>
      </c>
      <c r="M4623" s="24">
        <v>2.4</v>
      </c>
      <c r="O4623" s="24">
        <v>2.1</v>
      </c>
      <c r="P4623" s="24">
        <v>5.5</v>
      </c>
      <c r="S4623" s="24">
        <v>0.5</v>
      </c>
      <c r="X4623" s="24">
        <f t="shared" si="168"/>
        <v>147.6</v>
      </c>
      <c r="Y4623" s="8">
        <f t="shared" si="169"/>
        <v>0</v>
      </c>
      <c r="Z4623" s="4"/>
    </row>
    <row r="4624" spans="1:26" x14ac:dyDescent="0.25">
      <c r="A4624" s="34">
        <v>23</v>
      </c>
      <c r="B4624" s="31">
        <v>23</v>
      </c>
      <c r="C4624" s="4" t="s">
        <v>8205</v>
      </c>
      <c r="D4624" s="4" t="s">
        <v>8202</v>
      </c>
      <c r="E4624" s="4" t="s">
        <v>8163</v>
      </c>
      <c r="F4624" s="4" t="s">
        <v>6410</v>
      </c>
      <c r="G4624" s="4" t="s">
        <v>5266</v>
      </c>
      <c r="H4624" s="4" t="s">
        <v>374</v>
      </c>
      <c r="I4624" s="24">
        <v>106.8</v>
      </c>
      <c r="J4624" s="24">
        <v>92.8</v>
      </c>
      <c r="K4624" s="24">
        <v>3.7</v>
      </c>
      <c r="L4624" s="24">
        <v>7.7</v>
      </c>
      <c r="O4624" s="24">
        <v>2.1</v>
      </c>
      <c r="P4624" s="24">
        <v>0.5</v>
      </c>
      <c r="X4624" s="24">
        <f t="shared" si="168"/>
        <v>106.8</v>
      </c>
      <c r="Y4624" s="8">
        <f t="shared" si="169"/>
        <v>0</v>
      </c>
      <c r="Z4624" s="4"/>
    </row>
    <row r="4625" spans="1:26" x14ac:dyDescent="0.25">
      <c r="A4625" s="34">
        <v>17</v>
      </c>
      <c r="B4625" s="31">
        <v>17</v>
      </c>
      <c r="C4625" s="4" t="s">
        <v>8194</v>
      </c>
      <c r="D4625" s="4" t="s">
        <v>8179</v>
      </c>
      <c r="E4625" s="4" t="s">
        <v>8163</v>
      </c>
      <c r="F4625" s="4" t="s">
        <v>6410</v>
      </c>
      <c r="G4625" s="4" t="s">
        <v>1845</v>
      </c>
      <c r="H4625" s="4" t="s">
        <v>277</v>
      </c>
      <c r="I4625" s="24">
        <v>113.7</v>
      </c>
      <c r="J4625" s="24">
        <v>62.4</v>
      </c>
      <c r="K4625" s="24">
        <v>5.5</v>
      </c>
      <c r="L4625" s="24">
        <v>2.9</v>
      </c>
      <c r="M4625" s="24">
        <v>0.9</v>
      </c>
      <c r="O4625" s="24">
        <v>0.3</v>
      </c>
      <c r="T4625" s="24">
        <v>41.7</v>
      </c>
      <c r="X4625" s="24">
        <f t="shared" si="168"/>
        <v>113.70000000000002</v>
      </c>
      <c r="Y4625" s="8">
        <f t="shared" si="169"/>
        <v>0</v>
      </c>
      <c r="Z4625" s="4"/>
    </row>
    <row r="4626" spans="1:26" x14ac:dyDescent="0.25">
      <c r="A4626" s="34">
        <v>70</v>
      </c>
      <c r="B4626" s="31">
        <v>70</v>
      </c>
      <c r="C4626" s="4" t="s">
        <v>8281</v>
      </c>
      <c r="D4626" s="4" t="s">
        <v>8276</v>
      </c>
      <c r="E4626" s="4" t="s">
        <v>8163</v>
      </c>
      <c r="F4626" s="4" t="s">
        <v>6410</v>
      </c>
      <c r="G4626" s="5" t="s">
        <v>8282</v>
      </c>
      <c r="H4626" s="4" t="s">
        <v>995</v>
      </c>
      <c r="I4626" s="24">
        <v>2551.8000000000002</v>
      </c>
      <c r="J4626" s="24">
        <v>462.1</v>
      </c>
      <c r="K4626" s="24">
        <v>35.200000000000003</v>
      </c>
      <c r="L4626" s="24">
        <v>15.5</v>
      </c>
      <c r="M4626" s="24">
        <v>3</v>
      </c>
      <c r="O4626" s="24">
        <v>6.7</v>
      </c>
      <c r="P4626" s="24">
        <v>4.3</v>
      </c>
      <c r="T4626" s="24">
        <v>2019.1</v>
      </c>
      <c r="U4626" s="24">
        <v>5.9</v>
      </c>
      <c r="X4626" s="24">
        <f t="shared" si="168"/>
        <v>2551.7999999999997</v>
      </c>
      <c r="Y4626" s="8">
        <f t="shared" si="169"/>
        <v>0</v>
      </c>
      <c r="Z4626" s="4"/>
    </row>
    <row r="4627" spans="1:26" x14ac:dyDescent="0.25">
      <c r="A4627" s="34">
        <v>59</v>
      </c>
      <c r="B4627" s="31">
        <v>59</v>
      </c>
      <c r="C4627" s="4" t="s">
        <v>8263</v>
      </c>
      <c r="D4627" s="4" t="s">
        <v>8262</v>
      </c>
      <c r="E4627" s="4" t="s">
        <v>8163</v>
      </c>
      <c r="F4627" s="4" t="s">
        <v>6410</v>
      </c>
      <c r="G4627" s="4" t="s">
        <v>8264</v>
      </c>
      <c r="H4627" s="4" t="s">
        <v>6314</v>
      </c>
      <c r="I4627" s="24">
        <v>456.8</v>
      </c>
      <c r="J4627" s="24">
        <v>367.3</v>
      </c>
      <c r="K4627" s="24">
        <v>42.8</v>
      </c>
      <c r="L4627" s="24">
        <v>4.7</v>
      </c>
      <c r="O4627" s="24">
        <v>2.2000000000000002</v>
      </c>
      <c r="P4627" s="24">
        <v>32.6</v>
      </c>
      <c r="R4627" s="24">
        <v>0.9</v>
      </c>
      <c r="T4627" s="24">
        <v>4.7</v>
      </c>
      <c r="U4627" s="24">
        <v>1.6</v>
      </c>
      <c r="X4627" s="24">
        <f t="shared" si="168"/>
        <v>456.8</v>
      </c>
      <c r="Y4627" s="8">
        <f t="shared" si="169"/>
        <v>0</v>
      </c>
      <c r="Z4627" s="4"/>
    </row>
    <row r="4628" spans="1:26" x14ac:dyDescent="0.25">
      <c r="A4628" s="34">
        <v>35</v>
      </c>
      <c r="B4628" s="31">
        <v>35</v>
      </c>
      <c r="C4628" s="4" t="s">
        <v>8226</v>
      </c>
      <c r="D4628" s="4" t="s">
        <v>8215</v>
      </c>
      <c r="E4628" s="4" t="s">
        <v>8163</v>
      </c>
      <c r="F4628" s="4" t="s">
        <v>6410</v>
      </c>
      <c r="G4628" s="4" t="s">
        <v>8227</v>
      </c>
      <c r="H4628" s="4" t="s">
        <v>358</v>
      </c>
      <c r="I4628" s="24">
        <v>180.5</v>
      </c>
      <c r="J4628" s="24">
        <v>150.80000000000001</v>
      </c>
      <c r="K4628" s="24">
        <v>18.2</v>
      </c>
      <c r="L4628" s="24">
        <v>2.8</v>
      </c>
      <c r="M4628" s="24">
        <v>0.4</v>
      </c>
      <c r="O4628" s="24">
        <v>3.5</v>
      </c>
      <c r="P4628" s="24">
        <v>0.7</v>
      </c>
      <c r="T4628" s="24">
        <v>4.0999999999999996</v>
      </c>
      <c r="X4628" s="24">
        <f t="shared" si="168"/>
        <v>180.5</v>
      </c>
      <c r="Y4628" s="8">
        <f t="shared" si="169"/>
        <v>0</v>
      </c>
      <c r="Z4628" s="4"/>
    </row>
    <row r="4629" spans="1:26" x14ac:dyDescent="0.25">
      <c r="A4629" s="34">
        <v>51</v>
      </c>
      <c r="B4629" s="31">
        <v>51</v>
      </c>
      <c r="C4629" s="4" t="s">
        <v>8248</v>
      </c>
      <c r="D4629" s="4" t="s">
        <v>8246</v>
      </c>
      <c r="E4629" s="4" t="s">
        <v>8163</v>
      </c>
      <c r="F4629" s="4" t="s">
        <v>6410</v>
      </c>
      <c r="G4629" s="4" t="s">
        <v>8249</v>
      </c>
      <c r="H4629" s="4" t="s">
        <v>1019</v>
      </c>
      <c r="I4629" s="24">
        <v>201.3</v>
      </c>
      <c r="J4629" s="24">
        <v>174.8</v>
      </c>
      <c r="K4629" s="24">
        <v>11</v>
      </c>
      <c r="M4629" s="24">
        <v>4.5999999999999996</v>
      </c>
      <c r="O4629" s="24">
        <v>1.7</v>
      </c>
      <c r="P4629" s="24">
        <v>5.5</v>
      </c>
      <c r="T4629" s="24">
        <v>3.7</v>
      </c>
      <c r="X4629" s="24">
        <f t="shared" si="168"/>
        <v>201.29999999999998</v>
      </c>
      <c r="Y4629" s="8">
        <f t="shared" si="169"/>
        <v>0</v>
      </c>
      <c r="Z4629" s="4"/>
    </row>
    <row r="4630" spans="1:26" x14ac:dyDescent="0.25">
      <c r="A4630" s="34">
        <v>54</v>
      </c>
      <c r="B4630" s="31">
        <v>54</v>
      </c>
      <c r="C4630" s="4" t="s">
        <v>8251</v>
      </c>
      <c r="D4630" s="4" t="s">
        <v>8252</v>
      </c>
      <c r="E4630" s="4" t="s">
        <v>8163</v>
      </c>
      <c r="F4630" s="4" t="s">
        <v>6410</v>
      </c>
      <c r="G4630" s="4" t="s">
        <v>8253</v>
      </c>
      <c r="H4630" s="4" t="s">
        <v>19</v>
      </c>
      <c r="I4630" s="24">
        <v>128.69999999999999</v>
      </c>
      <c r="J4630" s="24">
        <v>98.7</v>
      </c>
      <c r="K4630" s="24">
        <v>11.5</v>
      </c>
      <c r="L4630" s="24">
        <v>1.8</v>
      </c>
      <c r="O4630" s="24">
        <v>0.6</v>
      </c>
      <c r="P4630" s="24">
        <v>1.6</v>
      </c>
      <c r="T4630" s="24">
        <v>14.5</v>
      </c>
      <c r="X4630" s="24">
        <f t="shared" si="168"/>
        <v>128.69999999999999</v>
      </c>
      <c r="Y4630" s="8">
        <f t="shared" si="169"/>
        <v>0</v>
      </c>
      <c r="Z4630" s="4"/>
    </row>
    <row r="4631" spans="1:26" x14ac:dyDescent="0.25">
      <c r="A4631" s="34">
        <v>38</v>
      </c>
      <c r="B4631" s="31">
        <v>38</v>
      </c>
      <c r="C4631" s="4" t="s">
        <v>8231</v>
      </c>
      <c r="D4631" s="4" t="s">
        <v>8228</v>
      </c>
      <c r="E4631" s="4" t="s">
        <v>8163</v>
      </c>
      <c r="F4631" s="4" t="s">
        <v>6410</v>
      </c>
      <c r="G4631" s="4" t="s">
        <v>5551</v>
      </c>
      <c r="H4631" s="4" t="s">
        <v>8232</v>
      </c>
      <c r="I4631" s="24">
        <v>111.4</v>
      </c>
      <c r="J4631" s="24">
        <v>49.1</v>
      </c>
      <c r="K4631" s="24">
        <v>6</v>
      </c>
      <c r="L4631" s="24">
        <v>36.6</v>
      </c>
      <c r="M4631" s="24">
        <v>0.4</v>
      </c>
      <c r="O4631" s="24">
        <v>2.2000000000000002</v>
      </c>
      <c r="R4631" s="24">
        <v>1</v>
      </c>
      <c r="T4631" s="24">
        <v>16.100000000000001</v>
      </c>
      <c r="X4631" s="24">
        <f t="shared" si="168"/>
        <v>111.4</v>
      </c>
      <c r="Y4631" s="8">
        <f t="shared" si="169"/>
        <v>0</v>
      </c>
      <c r="Z4631" s="4"/>
    </row>
    <row r="4632" spans="1:26" x14ac:dyDescent="0.25">
      <c r="A4632" s="34">
        <v>27</v>
      </c>
      <c r="B4632" s="31">
        <v>27</v>
      </c>
      <c r="C4632" s="4" t="s">
        <v>8211</v>
      </c>
      <c r="D4632" s="4" t="s">
        <v>8207</v>
      </c>
      <c r="E4632" s="4" t="s">
        <v>8163</v>
      </c>
      <c r="F4632" s="4" t="s">
        <v>6410</v>
      </c>
      <c r="G4632" s="4" t="s">
        <v>6816</v>
      </c>
      <c r="H4632" s="4" t="s">
        <v>8152</v>
      </c>
      <c r="I4632" s="24">
        <v>252.6</v>
      </c>
      <c r="J4632" s="24">
        <v>168.2</v>
      </c>
      <c r="K4632" s="24">
        <v>12.6</v>
      </c>
      <c r="M4632" s="24">
        <v>6.8</v>
      </c>
      <c r="O4632" s="24">
        <v>1.2</v>
      </c>
      <c r="P4632" s="24">
        <v>0.8</v>
      </c>
      <c r="T4632" s="24">
        <v>63</v>
      </c>
      <c r="X4632" s="24">
        <f t="shared" si="168"/>
        <v>252.6</v>
      </c>
      <c r="Y4632" s="8">
        <f t="shared" si="169"/>
        <v>0</v>
      </c>
      <c r="Z4632" s="4"/>
    </row>
    <row r="4633" spans="1:26" x14ac:dyDescent="0.25">
      <c r="A4633" s="34">
        <v>33</v>
      </c>
      <c r="B4633" s="31">
        <v>33</v>
      </c>
      <c r="C4633" s="4" t="s">
        <v>8221</v>
      </c>
      <c r="D4633" s="4" t="s">
        <v>8215</v>
      </c>
      <c r="E4633" s="4" t="s">
        <v>8163</v>
      </c>
      <c r="F4633" s="4" t="s">
        <v>6410</v>
      </c>
      <c r="G4633" s="4" t="s">
        <v>8222</v>
      </c>
      <c r="H4633" s="4" t="s">
        <v>8223</v>
      </c>
      <c r="I4633" s="24">
        <v>158.9</v>
      </c>
      <c r="J4633" s="24">
        <v>68.3</v>
      </c>
      <c r="K4633" s="24">
        <v>10.8</v>
      </c>
      <c r="L4633" s="24">
        <v>15.2</v>
      </c>
      <c r="M4633" s="24">
        <v>3.4</v>
      </c>
      <c r="O4633" s="24">
        <v>1.5</v>
      </c>
      <c r="P4633" s="24">
        <v>59.6</v>
      </c>
      <c r="R4633" s="24">
        <v>0.1</v>
      </c>
      <c r="X4633" s="24">
        <f t="shared" si="168"/>
        <v>158.9</v>
      </c>
      <c r="Y4633" s="8">
        <f t="shared" si="169"/>
        <v>0</v>
      </c>
      <c r="Z4633" s="4"/>
    </row>
    <row r="4634" spans="1:26" x14ac:dyDescent="0.25">
      <c r="A4634" s="34">
        <v>74</v>
      </c>
      <c r="B4634" s="31">
        <v>74</v>
      </c>
      <c r="C4634" s="4" t="s">
        <v>7056</v>
      </c>
      <c r="D4634" s="4" t="s">
        <v>8215</v>
      </c>
      <c r="E4634" s="4" t="s">
        <v>8163</v>
      </c>
      <c r="F4634" s="4" t="s">
        <v>6410</v>
      </c>
      <c r="G4634" s="5" t="s">
        <v>8222</v>
      </c>
      <c r="H4634" s="4"/>
      <c r="X4634" s="24">
        <f t="shared" si="168"/>
        <v>0</v>
      </c>
      <c r="Y4634" s="8">
        <f t="shared" si="169"/>
        <v>0</v>
      </c>
      <c r="Z4634" s="4"/>
    </row>
    <row r="4635" spans="1:26" x14ac:dyDescent="0.25">
      <c r="A4635" s="34">
        <v>65</v>
      </c>
      <c r="B4635" s="31">
        <v>65</v>
      </c>
      <c r="C4635" s="4" t="s">
        <v>7242</v>
      </c>
      <c r="D4635" s="4" t="s">
        <v>7299</v>
      </c>
      <c r="E4635" s="4" t="s">
        <v>8163</v>
      </c>
      <c r="F4635" s="4" t="s">
        <v>6410</v>
      </c>
      <c r="G4635" s="5" t="s">
        <v>8273</v>
      </c>
      <c r="H4635" s="4" t="s">
        <v>866</v>
      </c>
      <c r="I4635" s="24">
        <v>471.6</v>
      </c>
      <c r="J4635" s="24">
        <v>292.2</v>
      </c>
      <c r="K4635" s="24">
        <v>7.1</v>
      </c>
      <c r="L4635" s="24">
        <v>18.7</v>
      </c>
      <c r="M4635" s="24">
        <v>1</v>
      </c>
      <c r="O4635" s="24">
        <v>4.8</v>
      </c>
      <c r="P4635" s="24">
        <v>20.100000000000001</v>
      </c>
      <c r="T4635" s="24">
        <v>127.7</v>
      </c>
      <c r="X4635" s="24">
        <f t="shared" si="168"/>
        <v>471.6</v>
      </c>
      <c r="Y4635" s="8">
        <f t="shared" si="169"/>
        <v>0</v>
      </c>
      <c r="Z4635" s="4"/>
    </row>
    <row r="4636" spans="1:26" x14ac:dyDescent="0.25">
      <c r="A4636" s="34">
        <v>29</v>
      </c>
      <c r="B4636" s="31">
        <v>29</v>
      </c>
      <c r="C4636" s="4" t="s">
        <v>8214</v>
      </c>
      <c r="D4636" s="4" t="s">
        <v>8215</v>
      </c>
      <c r="E4636" s="4" t="s">
        <v>8163</v>
      </c>
      <c r="F4636" s="4" t="s">
        <v>6410</v>
      </c>
      <c r="G4636" s="4" t="s">
        <v>8216</v>
      </c>
      <c r="H4636" s="4"/>
      <c r="I4636" s="24">
        <v>384.3</v>
      </c>
      <c r="J4636" s="24">
        <v>222.7</v>
      </c>
      <c r="K4636" s="24">
        <v>13.4</v>
      </c>
      <c r="L4636" s="24">
        <v>2.4</v>
      </c>
      <c r="M4636" s="24">
        <v>3.8</v>
      </c>
      <c r="O4636" s="24">
        <v>2.6</v>
      </c>
      <c r="P4636" s="24">
        <v>0.8</v>
      </c>
      <c r="T4636" s="24">
        <v>134.69999999999999</v>
      </c>
      <c r="U4636" s="24">
        <v>3.9</v>
      </c>
      <c r="X4636" s="24">
        <f t="shared" si="168"/>
        <v>384.29999999999995</v>
      </c>
      <c r="Y4636" s="8">
        <f t="shared" si="169"/>
        <v>0</v>
      </c>
      <c r="Z4636" s="4"/>
    </row>
    <row r="4637" spans="1:26" x14ac:dyDescent="0.25">
      <c r="A4637" s="34">
        <v>31</v>
      </c>
      <c r="B4637" s="31">
        <v>31</v>
      </c>
      <c r="C4637" s="4" t="s">
        <v>8218</v>
      </c>
      <c r="D4637" s="4" t="s">
        <v>8215</v>
      </c>
      <c r="E4637" s="4" t="s">
        <v>8163</v>
      </c>
      <c r="F4637" s="4" t="s">
        <v>6410</v>
      </c>
      <c r="G4637" s="4" t="s">
        <v>8216</v>
      </c>
      <c r="H4637" s="4"/>
      <c r="I4637" s="24">
        <v>144.69999999999999</v>
      </c>
      <c r="J4637" s="24">
        <v>125</v>
      </c>
      <c r="K4637" s="24">
        <v>7.9</v>
      </c>
      <c r="L4637" s="24">
        <v>0.2</v>
      </c>
      <c r="M4637" s="24">
        <v>0.6</v>
      </c>
      <c r="O4637" s="24">
        <v>1.8</v>
      </c>
      <c r="P4637" s="24">
        <v>0.7</v>
      </c>
      <c r="T4637" s="24">
        <v>8.5</v>
      </c>
      <c r="X4637" s="24">
        <f t="shared" si="168"/>
        <v>144.69999999999999</v>
      </c>
      <c r="Y4637" s="8">
        <f t="shared" si="169"/>
        <v>0</v>
      </c>
      <c r="Z4637" s="4"/>
    </row>
    <row r="4638" spans="1:26" x14ac:dyDescent="0.25">
      <c r="A4638" s="34">
        <v>64</v>
      </c>
      <c r="B4638" s="31">
        <v>64</v>
      </c>
      <c r="C4638" s="4" t="s">
        <v>8271</v>
      </c>
      <c r="D4638" s="4" t="s">
        <v>7299</v>
      </c>
      <c r="E4638" s="4" t="s">
        <v>8163</v>
      </c>
      <c r="F4638" s="4" t="s">
        <v>6410</v>
      </c>
      <c r="G4638" s="4" t="s">
        <v>8272</v>
      </c>
      <c r="H4638" s="4" t="s">
        <v>237</v>
      </c>
      <c r="I4638" s="24">
        <v>598.29999999999995</v>
      </c>
      <c r="J4638" s="24">
        <v>367.2</v>
      </c>
      <c r="K4638" s="24">
        <v>31.3</v>
      </c>
      <c r="L4638" s="24">
        <v>27.1</v>
      </c>
      <c r="M4638" s="24">
        <v>1</v>
      </c>
      <c r="O4638" s="24">
        <v>4</v>
      </c>
      <c r="P4638" s="24">
        <v>6.2</v>
      </c>
      <c r="Q4638" s="24">
        <v>0.3</v>
      </c>
      <c r="T4638" s="24">
        <v>161.19999999999999</v>
      </c>
      <c r="X4638" s="24">
        <f t="shared" si="168"/>
        <v>598.29999999999995</v>
      </c>
      <c r="Y4638" s="8">
        <f t="shared" si="169"/>
        <v>0</v>
      </c>
      <c r="Z4638" s="4"/>
    </row>
    <row r="4639" spans="1:26" x14ac:dyDescent="0.25">
      <c r="A4639" s="34">
        <v>45</v>
      </c>
      <c r="B4639" s="31">
        <v>45</v>
      </c>
      <c r="C4639" s="4" t="s">
        <v>8240</v>
      </c>
      <c r="D4639" s="4" t="s">
        <v>8240</v>
      </c>
      <c r="E4639" s="4" t="s">
        <v>8163</v>
      </c>
      <c r="F4639" s="4" t="s">
        <v>6410</v>
      </c>
      <c r="G4639" s="4" t="s">
        <v>8241</v>
      </c>
      <c r="H4639" s="4" t="s">
        <v>230</v>
      </c>
      <c r="I4639" s="24">
        <v>120.3</v>
      </c>
      <c r="J4639" s="24">
        <v>97.4</v>
      </c>
      <c r="O4639" s="24">
        <v>1.7</v>
      </c>
      <c r="P4639" s="24">
        <v>1.2</v>
      </c>
      <c r="Q4639" s="24">
        <v>20</v>
      </c>
      <c r="X4639" s="24">
        <f t="shared" si="168"/>
        <v>120.30000000000001</v>
      </c>
      <c r="Y4639" s="8">
        <f t="shared" si="169"/>
        <v>0</v>
      </c>
      <c r="Z4639" s="4"/>
    </row>
    <row r="4640" spans="1:26" x14ac:dyDescent="0.25">
      <c r="A4640" s="34">
        <v>20</v>
      </c>
      <c r="B4640" s="31">
        <v>20</v>
      </c>
      <c r="C4640" s="4" t="s">
        <v>8196</v>
      </c>
      <c r="D4640" s="4" t="s">
        <v>8196</v>
      </c>
      <c r="E4640" s="4" t="s">
        <v>8163</v>
      </c>
      <c r="F4640" s="4" t="s">
        <v>6410</v>
      </c>
      <c r="G4640" s="4" t="s">
        <v>8200</v>
      </c>
      <c r="H4640" s="4" t="s">
        <v>1564</v>
      </c>
      <c r="I4640" s="24">
        <v>115</v>
      </c>
      <c r="J4640" s="24">
        <v>90.6</v>
      </c>
      <c r="K4640" s="24">
        <v>9.5</v>
      </c>
      <c r="L4640" s="24">
        <v>7</v>
      </c>
      <c r="M4640" s="24">
        <v>1.4</v>
      </c>
      <c r="O4640" s="24">
        <v>1</v>
      </c>
      <c r="P4640" s="24">
        <v>1.1000000000000001</v>
      </c>
      <c r="Q4640" s="24">
        <v>1.7</v>
      </c>
      <c r="R4640" s="24">
        <v>0.6</v>
      </c>
      <c r="T4640" s="24">
        <v>2.1</v>
      </c>
      <c r="X4640" s="24">
        <f t="shared" si="168"/>
        <v>114.99999999999999</v>
      </c>
      <c r="Y4640" s="8">
        <f t="shared" si="169"/>
        <v>0</v>
      </c>
      <c r="Z4640" s="4"/>
    </row>
    <row r="4641" spans="1:26" x14ac:dyDescent="0.25">
      <c r="A4641" s="34">
        <v>11</v>
      </c>
      <c r="B4641" s="31">
        <v>11</v>
      </c>
      <c r="C4641" s="4" t="s">
        <v>8183</v>
      </c>
      <c r="D4641" s="4" t="s">
        <v>8179</v>
      </c>
      <c r="E4641" s="4" t="s">
        <v>8163</v>
      </c>
      <c r="F4641" s="4" t="s">
        <v>6410</v>
      </c>
      <c r="G4641" s="4" t="s">
        <v>1323</v>
      </c>
      <c r="H4641" s="4" t="s">
        <v>6728</v>
      </c>
      <c r="I4641" s="24">
        <v>338.1</v>
      </c>
      <c r="J4641" s="24">
        <v>183.8</v>
      </c>
      <c r="K4641" s="24">
        <v>8.6</v>
      </c>
      <c r="L4641" s="24">
        <v>3.7</v>
      </c>
      <c r="M4641" s="24">
        <v>1</v>
      </c>
      <c r="O4641" s="24">
        <v>3.8</v>
      </c>
      <c r="P4641" s="24">
        <v>0.7</v>
      </c>
      <c r="R4641" s="24">
        <v>1.1000000000000001</v>
      </c>
      <c r="T4641" s="24">
        <v>134</v>
      </c>
      <c r="U4641" s="24">
        <v>1.4</v>
      </c>
      <c r="X4641" s="24">
        <f t="shared" si="168"/>
        <v>338.09999999999997</v>
      </c>
      <c r="Y4641" s="8">
        <f t="shared" si="169"/>
        <v>0</v>
      </c>
      <c r="Z4641" s="4"/>
    </row>
    <row r="4642" spans="1:26" x14ac:dyDescent="0.25">
      <c r="A4642" s="34">
        <v>73</v>
      </c>
      <c r="B4642" s="31">
        <v>73</v>
      </c>
      <c r="C4642" s="4" t="s">
        <v>8285</v>
      </c>
      <c r="D4642" s="4" t="s">
        <v>1304</v>
      </c>
      <c r="E4642" s="4" t="s">
        <v>8163</v>
      </c>
      <c r="F4642" s="4" t="s">
        <v>6410</v>
      </c>
      <c r="G4642" s="5" t="s">
        <v>8286</v>
      </c>
      <c r="H4642" s="4" t="s">
        <v>2334</v>
      </c>
      <c r="I4642" s="24">
        <v>187.8</v>
      </c>
      <c r="J4642" s="24">
        <v>0.2</v>
      </c>
      <c r="K4642" s="24">
        <v>25.5</v>
      </c>
      <c r="O4642" s="24">
        <v>0.1</v>
      </c>
      <c r="T4642" s="24">
        <v>162</v>
      </c>
      <c r="X4642" s="24">
        <f t="shared" si="168"/>
        <v>187.8</v>
      </c>
      <c r="Y4642" s="8">
        <f t="shared" si="169"/>
        <v>0</v>
      </c>
      <c r="Z4642" s="4"/>
    </row>
    <row r="4643" spans="1:26" x14ac:dyDescent="0.25">
      <c r="A4643" s="34">
        <v>56</v>
      </c>
      <c r="B4643" s="31">
        <v>56</v>
      </c>
      <c r="C4643" s="4" t="s">
        <v>8256</v>
      </c>
      <c r="D4643" s="4" t="s">
        <v>8252</v>
      </c>
      <c r="E4643" s="4" t="s">
        <v>8163</v>
      </c>
      <c r="F4643" s="4" t="s">
        <v>6410</v>
      </c>
      <c r="G4643" s="4" t="s">
        <v>8257</v>
      </c>
      <c r="H4643" s="4" t="s">
        <v>8258</v>
      </c>
      <c r="I4643" s="24">
        <v>149.1</v>
      </c>
      <c r="J4643" s="24">
        <v>76.099999999999994</v>
      </c>
      <c r="K4643" s="24">
        <v>5.0999999999999996</v>
      </c>
      <c r="L4643" s="24">
        <v>10.8</v>
      </c>
      <c r="M4643" s="24">
        <v>0.4</v>
      </c>
      <c r="O4643" s="24">
        <v>1.1000000000000001</v>
      </c>
      <c r="P4643" s="24">
        <v>38</v>
      </c>
      <c r="T4643" s="24">
        <v>17.600000000000001</v>
      </c>
      <c r="X4643" s="24">
        <f t="shared" si="168"/>
        <v>149.1</v>
      </c>
      <c r="Y4643" s="8">
        <f t="shared" si="169"/>
        <v>0</v>
      </c>
      <c r="Z4643" s="4"/>
    </row>
    <row r="4644" spans="1:26" x14ac:dyDescent="0.25">
      <c r="A4644" s="34">
        <v>63</v>
      </c>
      <c r="B4644" s="31">
        <v>63</v>
      </c>
      <c r="C4644" s="4" t="s">
        <v>8269</v>
      </c>
      <c r="D4644" s="4" t="s">
        <v>7299</v>
      </c>
      <c r="E4644" s="4" t="s">
        <v>8163</v>
      </c>
      <c r="F4644" s="4" t="s">
        <v>6410</v>
      </c>
      <c r="G4644" s="4" t="s">
        <v>8270</v>
      </c>
      <c r="H4644" s="4"/>
      <c r="I4644" s="24">
        <v>2898.4</v>
      </c>
      <c r="J4644" s="24">
        <v>359.5</v>
      </c>
      <c r="K4644" s="24">
        <v>105.5</v>
      </c>
      <c r="L4644" s="24">
        <v>13</v>
      </c>
      <c r="M4644" s="24">
        <v>0.8</v>
      </c>
      <c r="O4644" s="24">
        <v>8.5</v>
      </c>
      <c r="P4644" s="24">
        <v>29.2</v>
      </c>
      <c r="Q4644" s="24">
        <v>2.1</v>
      </c>
      <c r="T4644" s="24">
        <v>2351.4</v>
      </c>
      <c r="U4644" s="24">
        <v>28.4</v>
      </c>
      <c r="X4644" s="24">
        <f t="shared" si="168"/>
        <v>2898.4</v>
      </c>
      <c r="Y4644" s="8">
        <f t="shared" si="169"/>
        <v>0</v>
      </c>
      <c r="Z4644" s="4"/>
    </row>
    <row r="4645" spans="1:26" x14ac:dyDescent="0.25">
      <c r="A4645" s="34">
        <v>24</v>
      </c>
      <c r="B4645" s="31">
        <v>24</v>
      </c>
      <c r="C4645" s="4" t="s">
        <v>8206</v>
      </c>
      <c r="D4645" s="4" t="s">
        <v>8207</v>
      </c>
      <c r="E4645" s="4" t="s">
        <v>8163</v>
      </c>
      <c r="F4645" s="4" t="s">
        <v>6410</v>
      </c>
      <c r="G4645" s="4" t="s">
        <v>45</v>
      </c>
      <c r="H4645" s="4"/>
      <c r="I4645" s="24">
        <v>252.3</v>
      </c>
      <c r="J4645" s="24">
        <v>177.9</v>
      </c>
      <c r="K4645" s="24">
        <v>15.6</v>
      </c>
      <c r="L4645" s="24">
        <v>3.5</v>
      </c>
      <c r="O4645" s="24">
        <v>5.5</v>
      </c>
      <c r="P4645" s="24">
        <v>49.8</v>
      </c>
      <c r="X4645" s="24">
        <f t="shared" si="168"/>
        <v>252.3</v>
      </c>
      <c r="Y4645" s="8">
        <f t="shared" si="169"/>
        <v>0</v>
      </c>
      <c r="Z4645" s="4"/>
    </row>
    <row r="4646" spans="1:26" x14ac:dyDescent="0.25">
      <c r="A4646" s="34">
        <v>41</v>
      </c>
      <c r="B4646" s="31">
        <v>41</v>
      </c>
      <c r="C4646" s="4" t="s">
        <v>8236</v>
      </c>
      <c r="D4646" s="4" t="s">
        <v>8228</v>
      </c>
      <c r="E4646" s="4" t="s">
        <v>8163</v>
      </c>
      <c r="F4646" s="4" t="s">
        <v>6410</v>
      </c>
      <c r="G4646" s="4" t="s">
        <v>45</v>
      </c>
      <c r="H4646" s="4"/>
      <c r="I4646" s="24">
        <v>73.599999999999994</v>
      </c>
      <c r="J4646" s="24">
        <v>43.1</v>
      </c>
      <c r="K4646" s="24">
        <v>4.0999999999999996</v>
      </c>
      <c r="L4646" s="24">
        <v>8.9</v>
      </c>
      <c r="M4646" s="24">
        <v>2.8</v>
      </c>
      <c r="O4646" s="24">
        <v>2.5</v>
      </c>
      <c r="U4646" s="24">
        <v>12.2</v>
      </c>
      <c r="X4646" s="24">
        <f t="shared" si="168"/>
        <v>73.599999999999994</v>
      </c>
      <c r="Y4646" s="8">
        <f t="shared" si="169"/>
        <v>0</v>
      </c>
      <c r="Z4646" s="4"/>
    </row>
    <row r="4647" spans="1:26" x14ac:dyDescent="0.25">
      <c r="A4647" s="34">
        <v>50</v>
      </c>
      <c r="B4647" s="31">
        <v>50</v>
      </c>
      <c r="C4647" s="4" t="s">
        <v>8247</v>
      </c>
      <c r="D4647" s="4" t="s">
        <v>8246</v>
      </c>
      <c r="E4647" s="4" t="s">
        <v>8163</v>
      </c>
      <c r="F4647" s="4" t="s">
        <v>6410</v>
      </c>
      <c r="G4647" s="4" t="s">
        <v>45</v>
      </c>
      <c r="H4647" s="4"/>
      <c r="I4647" s="24">
        <v>103.7</v>
      </c>
      <c r="J4647" s="24">
        <v>64.5</v>
      </c>
      <c r="K4647" s="24">
        <v>13.4</v>
      </c>
      <c r="L4647" s="24">
        <v>0.9</v>
      </c>
      <c r="M4647" s="24">
        <v>4.8</v>
      </c>
      <c r="O4647" s="24">
        <v>2.5</v>
      </c>
      <c r="P4647" s="24">
        <v>6.5</v>
      </c>
      <c r="T4647" s="24">
        <v>11.1</v>
      </c>
      <c r="X4647" s="24">
        <f t="shared" si="168"/>
        <v>103.7</v>
      </c>
      <c r="Y4647" s="8">
        <f t="shared" si="169"/>
        <v>0</v>
      </c>
      <c r="Z4647" s="4"/>
    </row>
    <row r="4648" spans="1:26" x14ac:dyDescent="0.25">
      <c r="A4648" s="34">
        <v>53</v>
      </c>
      <c r="B4648" s="31">
        <v>53</v>
      </c>
      <c r="C4648" s="4" t="s">
        <v>345</v>
      </c>
      <c r="D4648" s="4" t="s">
        <v>8246</v>
      </c>
      <c r="E4648" s="4" t="s">
        <v>8163</v>
      </c>
      <c r="F4648" s="4" t="s">
        <v>6410</v>
      </c>
      <c r="G4648" s="4" t="s">
        <v>45</v>
      </c>
      <c r="H4648" s="4"/>
      <c r="I4648" s="24">
        <v>237.2</v>
      </c>
      <c r="J4648" s="24">
        <v>97</v>
      </c>
      <c r="K4648" s="24">
        <v>14.9</v>
      </c>
      <c r="L4648" s="24">
        <v>32.200000000000003</v>
      </c>
      <c r="N4648" s="24">
        <v>3</v>
      </c>
      <c r="O4648" s="24">
        <v>1.9</v>
      </c>
      <c r="P4648" s="24">
        <v>2.2000000000000002</v>
      </c>
      <c r="Q4648" s="24">
        <v>0.3</v>
      </c>
      <c r="T4648" s="24">
        <v>85.7</v>
      </c>
      <c r="X4648" s="24">
        <f t="shared" si="168"/>
        <v>237.20000000000005</v>
      </c>
      <c r="Y4648" s="8">
        <f t="shared" si="169"/>
        <v>0</v>
      </c>
      <c r="Z4648" s="4"/>
    </row>
    <row r="4649" spans="1:26" x14ac:dyDescent="0.25">
      <c r="A4649" s="34">
        <v>60</v>
      </c>
      <c r="B4649" s="31">
        <v>60</v>
      </c>
      <c r="C4649" s="4" t="s">
        <v>8265</v>
      </c>
      <c r="D4649" s="4" t="s">
        <v>8262</v>
      </c>
      <c r="E4649" s="4" t="s">
        <v>8163</v>
      </c>
      <c r="F4649" s="4" t="s">
        <v>6410</v>
      </c>
      <c r="G4649" s="4" t="s">
        <v>45</v>
      </c>
      <c r="H4649" s="4"/>
      <c r="I4649" s="24">
        <v>293.2</v>
      </c>
      <c r="J4649" s="24">
        <v>262.8</v>
      </c>
      <c r="K4649" s="24">
        <v>21.4</v>
      </c>
      <c r="M4649" s="24">
        <v>1</v>
      </c>
      <c r="N4649" s="24">
        <v>0.6</v>
      </c>
      <c r="O4649" s="24">
        <v>6.8</v>
      </c>
      <c r="P4649" s="24">
        <v>0.2</v>
      </c>
      <c r="S4649" s="24">
        <v>0.4</v>
      </c>
      <c r="X4649" s="24">
        <f t="shared" si="168"/>
        <v>293.2</v>
      </c>
      <c r="Y4649" s="8">
        <f t="shared" si="169"/>
        <v>0</v>
      </c>
      <c r="Z4649" s="4"/>
    </row>
    <row r="4650" spans="1:26" x14ac:dyDescent="0.25">
      <c r="A4650" s="34">
        <v>61</v>
      </c>
      <c r="B4650" s="31">
        <v>61</v>
      </c>
      <c r="C4650" s="4" t="s">
        <v>8266</v>
      </c>
      <c r="D4650" s="4" t="s">
        <v>7299</v>
      </c>
      <c r="E4650" s="4" t="s">
        <v>8163</v>
      </c>
      <c r="F4650" s="4" t="s">
        <v>6410</v>
      </c>
      <c r="G4650" s="4" t="s">
        <v>45</v>
      </c>
      <c r="H4650" s="4"/>
      <c r="I4650" s="24">
        <v>237.1</v>
      </c>
      <c r="J4650" s="24">
        <v>179</v>
      </c>
      <c r="K4650" s="24">
        <v>15.3</v>
      </c>
      <c r="L4650" s="24">
        <v>3.7</v>
      </c>
      <c r="M4650" s="24">
        <v>2.1</v>
      </c>
      <c r="O4650" s="24">
        <v>1.4</v>
      </c>
      <c r="P4650" s="24">
        <v>3.2</v>
      </c>
      <c r="T4650" s="24">
        <v>32.4</v>
      </c>
      <c r="X4650" s="24">
        <f t="shared" si="168"/>
        <v>237.1</v>
      </c>
      <c r="Y4650" s="8">
        <f t="shared" si="169"/>
        <v>0</v>
      </c>
      <c r="Z4650" s="4"/>
    </row>
    <row r="4651" spans="1:26" x14ac:dyDescent="0.25">
      <c r="A4651" s="34">
        <v>67</v>
      </c>
      <c r="B4651" s="31">
        <v>67</v>
      </c>
      <c r="C4651" s="4" t="s">
        <v>8275</v>
      </c>
      <c r="D4651" s="4" t="s">
        <v>7299</v>
      </c>
      <c r="E4651" s="4" t="s">
        <v>8163</v>
      </c>
      <c r="F4651" s="4" t="s">
        <v>6410</v>
      </c>
      <c r="G4651" s="5" t="s">
        <v>45</v>
      </c>
      <c r="H4651" s="4"/>
      <c r="I4651" s="24">
        <v>163.5</v>
      </c>
      <c r="J4651" s="24">
        <v>147.69999999999999</v>
      </c>
      <c r="L4651" s="24">
        <v>10.7</v>
      </c>
      <c r="M4651" s="24">
        <v>2.7</v>
      </c>
      <c r="O4651" s="24">
        <v>2.2999999999999998</v>
      </c>
      <c r="P4651" s="24">
        <v>0.1</v>
      </c>
      <c r="X4651" s="24">
        <f t="shared" si="168"/>
        <v>163.49999999999997</v>
      </c>
      <c r="Y4651" s="8">
        <f t="shared" si="169"/>
        <v>0</v>
      </c>
      <c r="Z4651" s="4"/>
    </row>
    <row r="4652" spans="1:26" x14ac:dyDescent="0.25">
      <c r="A4652" s="34">
        <v>72</v>
      </c>
      <c r="B4652" s="31">
        <v>72</v>
      </c>
      <c r="C4652" s="4" t="s">
        <v>8284</v>
      </c>
      <c r="D4652" s="4" t="s">
        <v>8276</v>
      </c>
      <c r="E4652" s="4" t="s">
        <v>8163</v>
      </c>
      <c r="F4652" s="4" t="s">
        <v>6410</v>
      </c>
      <c r="G4652" s="5" t="s">
        <v>45</v>
      </c>
      <c r="H4652" s="4"/>
      <c r="I4652" s="24">
        <v>410.8</v>
      </c>
      <c r="J4652" s="24">
        <v>257.3</v>
      </c>
      <c r="K4652" s="24">
        <v>18</v>
      </c>
      <c r="O4652" s="24">
        <v>3.9</v>
      </c>
      <c r="P4652" s="24">
        <v>28.4</v>
      </c>
      <c r="Q4652" s="24">
        <v>3.9</v>
      </c>
      <c r="R4652" s="24">
        <v>5.0999999999999996</v>
      </c>
      <c r="S4652" s="24">
        <v>0.8</v>
      </c>
      <c r="T4652" s="24">
        <v>90.1</v>
      </c>
      <c r="U4652" s="24">
        <v>3.3</v>
      </c>
      <c r="X4652" s="24">
        <f t="shared" si="168"/>
        <v>410.8</v>
      </c>
      <c r="Y4652" s="8">
        <f t="shared" si="169"/>
        <v>0</v>
      </c>
      <c r="Z4652" s="4"/>
    </row>
    <row r="4653" spans="1:26" x14ac:dyDescent="0.25">
      <c r="A4653" s="34">
        <v>69</v>
      </c>
      <c r="B4653" s="31">
        <v>69</v>
      </c>
      <c r="C4653" s="4" t="s">
        <v>8279</v>
      </c>
      <c r="D4653" s="4" t="s">
        <v>8276</v>
      </c>
      <c r="E4653" s="4" t="s">
        <v>8163</v>
      </c>
      <c r="F4653" s="4" t="s">
        <v>6410</v>
      </c>
      <c r="G4653" s="5" t="s">
        <v>8280</v>
      </c>
      <c r="H4653" s="4" t="s">
        <v>1362</v>
      </c>
      <c r="I4653" s="24">
        <v>96.8</v>
      </c>
      <c r="J4653" s="24">
        <v>21.7</v>
      </c>
      <c r="K4653" s="24">
        <v>4.5999999999999996</v>
      </c>
      <c r="L4653" s="24">
        <v>0.1</v>
      </c>
      <c r="O4653" s="24">
        <v>1.6</v>
      </c>
      <c r="P4653" s="24">
        <v>6.5</v>
      </c>
      <c r="T4653" s="24">
        <v>62.3</v>
      </c>
      <c r="X4653" s="24">
        <f t="shared" si="168"/>
        <v>96.8</v>
      </c>
      <c r="Y4653" s="8">
        <f t="shared" si="169"/>
        <v>0</v>
      </c>
      <c r="Z4653" s="4"/>
    </row>
    <row r="4654" spans="1:26" x14ac:dyDescent="0.25">
      <c r="A4654" s="34">
        <v>7</v>
      </c>
      <c r="B4654" s="31">
        <v>7</v>
      </c>
      <c r="C4654" s="4" t="s">
        <v>8174</v>
      </c>
      <c r="D4654" s="4" t="s">
        <v>2942</v>
      </c>
      <c r="E4654" s="4" t="s">
        <v>8163</v>
      </c>
      <c r="F4654" s="4" t="s">
        <v>6410</v>
      </c>
      <c r="G4654" s="4" t="s">
        <v>8175</v>
      </c>
      <c r="H4654" s="4" t="s">
        <v>148</v>
      </c>
      <c r="I4654" s="24">
        <v>218.3</v>
      </c>
      <c r="J4654" s="24">
        <v>195.7</v>
      </c>
      <c r="K4654" s="24">
        <v>5.7</v>
      </c>
      <c r="L4654" s="24">
        <v>1.2</v>
      </c>
      <c r="M4654" s="24">
        <v>2.6</v>
      </c>
      <c r="O4654" s="24">
        <v>0.7</v>
      </c>
      <c r="T4654" s="24">
        <v>12.4</v>
      </c>
      <c r="X4654" s="24">
        <f t="shared" si="168"/>
        <v>218.29999999999995</v>
      </c>
      <c r="Y4654" s="8">
        <f t="shared" si="169"/>
        <v>0</v>
      </c>
      <c r="Z4654" s="4"/>
    </row>
    <row r="4655" spans="1:26" x14ac:dyDescent="0.25">
      <c r="A4655" s="34">
        <v>46</v>
      </c>
      <c r="B4655" s="31">
        <v>46</v>
      </c>
      <c r="C4655" s="4" t="s">
        <v>8242</v>
      </c>
      <c r="D4655" s="4" t="s">
        <v>8240</v>
      </c>
      <c r="E4655" s="4" t="s">
        <v>8163</v>
      </c>
      <c r="F4655" s="4" t="s">
        <v>6410</v>
      </c>
      <c r="G4655" s="4" t="s">
        <v>1305</v>
      </c>
      <c r="H4655" s="4" t="s">
        <v>13</v>
      </c>
      <c r="I4655" s="24">
        <v>620.20000000000005</v>
      </c>
      <c r="J4655" s="24">
        <v>527</v>
      </c>
      <c r="K4655" s="24">
        <v>22.8</v>
      </c>
      <c r="L4655" s="24">
        <v>55.4</v>
      </c>
      <c r="O4655" s="24">
        <v>1.4</v>
      </c>
      <c r="P4655" s="24">
        <v>1</v>
      </c>
      <c r="T4655" s="24">
        <v>12.6</v>
      </c>
      <c r="X4655" s="24">
        <f t="shared" si="168"/>
        <v>620.19999999999993</v>
      </c>
      <c r="Y4655" s="8">
        <f t="shared" si="169"/>
        <v>0</v>
      </c>
      <c r="Z4655" s="4"/>
    </row>
    <row r="4656" spans="1:26" ht="45" x14ac:dyDescent="0.25">
      <c r="A4656" s="34">
        <v>78</v>
      </c>
      <c r="B4656" s="31">
        <v>78</v>
      </c>
      <c r="C4656" s="4" t="s">
        <v>8291</v>
      </c>
      <c r="D4656" s="4" t="s">
        <v>7299</v>
      </c>
      <c r="E4656" s="4" t="s">
        <v>8163</v>
      </c>
      <c r="F4656" s="4" t="s">
        <v>6410</v>
      </c>
      <c r="G4656" s="5" t="s">
        <v>15252</v>
      </c>
      <c r="H4656" s="4"/>
      <c r="I4656" s="24">
        <v>209</v>
      </c>
      <c r="J4656" s="24">
        <v>54.5</v>
      </c>
      <c r="K4656" s="24">
        <v>27.9</v>
      </c>
      <c r="L4656" s="24">
        <v>24.6</v>
      </c>
      <c r="M4656" s="24">
        <v>1</v>
      </c>
      <c r="O4656" s="24">
        <v>3.5</v>
      </c>
      <c r="Q4656" s="24">
        <v>1.8</v>
      </c>
      <c r="T4656" s="24">
        <v>95.7</v>
      </c>
      <c r="X4656" s="24">
        <f t="shared" si="168"/>
        <v>209</v>
      </c>
      <c r="Y4656" s="8">
        <f t="shared" si="169"/>
        <v>0</v>
      </c>
      <c r="Z4656" s="4"/>
    </row>
    <row r="4657" spans="1:26" x14ac:dyDescent="0.25">
      <c r="A4657" s="34">
        <v>21</v>
      </c>
      <c r="B4657" s="31">
        <v>21</v>
      </c>
      <c r="C4657" s="4" t="s">
        <v>8201</v>
      </c>
      <c r="D4657" s="4" t="s">
        <v>8202</v>
      </c>
      <c r="E4657" s="4" t="s">
        <v>8163</v>
      </c>
      <c r="F4657" s="4" t="s">
        <v>6410</v>
      </c>
      <c r="G4657" s="4" t="s">
        <v>1113</v>
      </c>
      <c r="H4657" s="4" t="s">
        <v>2710</v>
      </c>
      <c r="I4657" s="24">
        <v>102.5</v>
      </c>
      <c r="J4657" s="24">
        <v>73.2</v>
      </c>
      <c r="K4657" s="24">
        <v>22.1</v>
      </c>
      <c r="L4657" s="24">
        <v>1.9</v>
      </c>
      <c r="M4657" s="24">
        <v>1</v>
      </c>
      <c r="O4657" s="24">
        <v>1.2</v>
      </c>
      <c r="P4657" s="24">
        <v>3.1</v>
      </c>
      <c r="X4657" s="24">
        <f t="shared" si="168"/>
        <v>102.50000000000001</v>
      </c>
      <c r="Y4657" s="8">
        <f t="shared" si="169"/>
        <v>0</v>
      </c>
      <c r="Z4657" s="4"/>
    </row>
    <row r="4658" spans="1:26" x14ac:dyDescent="0.25">
      <c r="A4658" s="34">
        <v>25</v>
      </c>
      <c r="B4658" s="31">
        <v>25</v>
      </c>
      <c r="C4658" s="4" t="s">
        <v>6617</v>
      </c>
      <c r="D4658" s="4" t="s">
        <v>8207</v>
      </c>
      <c r="E4658" s="4" t="s">
        <v>8163</v>
      </c>
      <c r="F4658" s="4" t="s">
        <v>6410</v>
      </c>
      <c r="G4658" s="4" t="s">
        <v>459</v>
      </c>
      <c r="H4658" s="4" t="s">
        <v>8208</v>
      </c>
      <c r="I4658" s="24">
        <v>166.9</v>
      </c>
      <c r="J4658" s="24">
        <v>154.1</v>
      </c>
      <c r="K4658" s="24">
        <v>4</v>
      </c>
      <c r="L4658" s="24">
        <v>2.2999999999999998</v>
      </c>
      <c r="M4658" s="24">
        <v>0.6</v>
      </c>
      <c r="O4658" s="24">
        <v>2</v>
      </c>
      <c r="P4658" s="24">
        <v>1</v>
      </c>
      <c r="T4658" s="24">
        <v>2.9</v>
      </c>
      <c r="X4658" s="24">
        <f t="shared" si="168"/>
        <v>166.9</v>
      </c>
      <c r="Y4658" s="8">
        <f t="shared" si="169"/>
        <v>0</v>
      </c>
      <c r="Z4658" s="4"/>
    </row>
    <row r="4659" spans="1:26" x14ac:dyDescent="0.25">
      <c r="A4659" s="34">
        <v>71</v>
      </c>
      <c r="B4659" s="31">
        <v>71</v>
      </c>
      <c r="C4659" s="4" t="s">
        <v>628</v>
      </c>
      <c r="D4659" s="4" t="s">
        <v>8276</v>
      </c>
      <c r="E4659" s="4" t="s">
        <v>8163</v>
      </c>
      <c r="F4659" s="4" t="s">
        <v>6410</v>
      </c>
      <c r="G4659" s="5" t="s">
        <v>6851</v>
      </c>
      <c r="H4659" s="4" t="s">
        <v>8283</v>
      </c>
      <c r="I4659" s="24">
        <v>176.1</v>
      </c>
      <c r="J4659" s="24">
        <v>60.6</v>
      </c>
      <c r="K4659" s="24">
        <v>8</v>
      </c>
      <c r="L4659" s="24">
        <v>4.3</v>
      </c>
      <c r="M4659" s="24">
        <v>0.4</v>
      </c>
      <c r="O4659" s="24">
        <v>0.9</v>
      </c>
      <c r="P4659" s="24">
        <v>1.8</v>
      </c>
      <c r="T4659" s="24">
        <v>100.1</v>
      </c>
      <c r="X4659" s="24">
        <f t="shared" si="168"/>
        <v>176.1</v>
      </c>
      <c r="Y4659" s="8">
        <f t="shared" si="169"/>
        <v>0</v>
      </c>
      <c r="Z4659" s="4"/>
    </row>
    <row r="4660" spans="1:26" x14ac:dyDescent="0.25">
      <c r="A4660" s="34">
        <v>37</v>
      </c>
      <c r="B4660" s="31">
        <v>37</v>
      </c>
      <c r="C4660" s="4" t="s">
        <v>8230</v>
      </c>
      <c r="D4660" s="4" t="s">
        <v>8228</v>
      </c>
      <c r="E4660" s="4" t="s">
        <v>8163</v>
      </c>
      <c r="F4660" s="4" t="s">
        <v>6410</v>
      </c>
      <c r="G4660" s="4" t="s">
        <v>6949</v>
      </c>
      <c r="H4660" s="4" t="s">
        <v>19</v>
      </c>
      <c r="I4660" s="24">
        <v>410.6</v>
      </c>
      <c r="J4660" s="24">
        <v>331.4</v>
      </c>
      <c r="K4660" s="24">
        <v>13.3</v>
      </c>
      <c r="L4660" s="24">
        <v>15.4</v>
      </c>
      <c r="M4660" s="24">
        <v>4.5999999999999996</v>
      </c>
      <c r="O4660" s="24">
        <v>2.8</v>
      </c>
      <c r="P4660" s="24">
        <v>2.2000000000000002</v>
      </c>
      <c r="R4660" s="24">
        <v>0.4</v>
      </c>
      <c r="T4660" s="24">
        <v>37.9</v>
      </c>
      <c r="U4660" s="24">
        <v>2.6</v>
      </c>
      <c r="X4660" s="24">
        <f t="shared" si="168"/>
        <v>410.59999999999997</v>
      </c>
      <c r="Y4660" s="8">
        <f t="shared" si="169"/>
        <v>0</v>
      </c>
      <c r="Z4660" s="4"/>
    </row>
    <row r="4661" spans="1:26" x14ac:dyDescent="0.25">
      <c r="A4661" s="34">
        <v>47</v>
      </c>
      <c r="B4661" s="31">
        <v>47</v>
      </c>
      <c r="C4661" s="4" t="s">
        <v>6178</v>
      </c>
      <c r="D4661" s="4" t="s">
        <v>8240</v>
      </c>
      <c r="E4661" s="4" t="s">
        <v>8163</v>
      </c>
      <c r="F4661" s="4" t="s">
        <v>6410</v>
      </c>
      <c r="G4661" s="4" t="s">
        <v>6949</v>
      </c>
      <c r="H4661" s="4" t="s">
        <v>358</v>
      </c>
      <c r="I4661" s="24">
        <v>446.8</v>
      </c>
      <c r="J4661" s="24">
        <v>327.39999999999998</v>
      </c>
      <c r="K4661" s="24">
        <v>52.9</v>
      </c>
      <c r="L4661" s="24">
        <v>13.8</v>
      </c>
      <c r="M4661" s="24">
        <v>1.9</v>
      </c>
      <c r="O4661" s="24">
        <v>3.1</v>
      </c>
      <c r="P4661" s="24">
        <v>2</v>
      </c>
      <c r="T4661" s="24">
        <v>45.7</v>
      </c>
      <c r="X4661" s="24">
        <f t="shared" si="168"/>
        <v>446.79999999999995</v>
      </c>
      <c r="Y4661" s="8">
        <f t="shared" si="169"/>
        <v>0</v>
      </c>
      <c r="Z4661" s="4"/>
    </row>
    <row r="4662" spans="1:26" x14ac:dyDescent="0.25">
      <c r="A4662" s="34">
        <v>18</v>
      </c>
      <c r="B4662" s="31">
        <v>18</v>
      </c>
      <c r="C4662" s="4" t="s">
        <v>8195</v>
      </c>
      <c r="D4662" s="4" t="s">
        <v>8196</v>
      </c>
      <c r="E4662" s="4" t="s">
        <v>8163</v>
      </c>
      <c r="F4662" s="4" t="s">
        <v>6410</v>
      </c>
      <c r="G4662" s="4" t="s">
        <v>8197</v>
      </c>
      <c r="H4662" s="4" t="s">
        <v>1466</v>
      </c>
      <c r="I4662" s="24">
        <v>190.4</v>
      </c>
      <c r="J4662" s="24">
        <v>150.5</v>
      </c>
      <c r="K4662" s="24">
        <v>26.7</v>
      </c>
      <c r="L4662" s="24">
        <v>2.8</v>
      </c>
      <c r="M4662" s="24">
        <v>1.3</v>
      </c>
      <c r="O4662" s="24">
        <v>4.8</v>
      </c>
      <c r="P4662" s="24">
        <v>1</v>
      </c>
      <c r="S4662" s="24">
        <v>0.1</v>
      </c>
      <c r="U4662" s="24">
        <v>3.2</v>
      </c>
      <c r="X4662" s="24">
        <f t="shared" ref="X4662:X4725" si="170">SUM(J4662:W4662)</f>
        <v>190.4</v>
      </c>
      <c r="Y4662" s="8">
        <f t="shared" ref="Y4662:Y4725" si="171">I4662-X4662</f>
        <v>0</v>
      </c>
      <c r="Z4662" s="4"/>
    </row>
    <row r="4663" spans="1:26" x14ac:dyDescent="0.25">
      <c r="A4663" s="34">
        <v>42</v>
      </c>
      <c r="B4663" s="31">
        <v>42</v>
      </c>
      <c r="C4663" s="4" t="s">
        <v>432</v>
      </c>
      <c r="D4663" s="4" t="s">
        <v>2751</v>
      </c>
      <c r="E4663" s="4" t="s">
        <v>8163</v>
      </c>
      <c r="F4663" s="4" t="s">
        <v>6410</v>
      </c>
      <c r="G4663" s="4" t="s">
        <v>8237</v>
      </c>
      <c r="H4663" s="4" t="s">
        <v>6795</v>
      </c>
      <c r="I4663" s="24">
        <v>732.3</v>
      </c>
      <c r="J4663" s="24">
        <v>233.5</v>
      </c>
      <c r="K4663" s="24">
        <v>24.3</v>
      </c>
      <c r="L4663" s="24">
        <v>40.6</v>
      </c>
      <c r="M4663" s="24">
        <v>3.4</v>
      </c>
      <c r="O4663" s="24">
        <v>4.3</v>
      </c>
      <c r="P4663" s="24">
        <v>0.3</v>
      </c>
      <c r="T4663" s="24">
        <v>425.9</v>
      </c>
      <c r="X4663" s="24">
        <f t="shared" si="170"/>
        <v>732.3</v>
      </c>
      <c r="Y4663" s="8">
        <f t="shared" si="171"/>
        <v>0</v>
      </c>
      <c r="Z4663" s="4"/>
    </row>
    <row r="4664" spans="1:26" x14ac:dyDescent="0.25">
      <c r="A4664" s="34">
        <v>57</v>
      </c>
      <c r="B4664" s="31">
        <v>57</v>
      </c>
      <c r="C4664" s="4" t="s">
        <v>8259</v>
      </c>
      <c r="D4664" s="4" t="s">
        <v>8252</v>
      </c>
      <c r="E4664" s="4" t="s">
        <v>8163</v>
      </c>
      <c r="F4664" s="4" t="s">
        <v>6410</v>
      </c>
      <c r="G4664" s="4" t="s">
        <v>8260</v>
      </c>
      <c r="H4664" s="4" t="s">
        <v>248</v>
      </c>
      <c r="X4664" s="24">
        <f t="shared" si="170"/>
        <v>0</v>
      </c>
      <c r="Y4664" s="8">
        <f t="shared" si="171"/>
        <v>0</v>
      </c>
      <c r="Z4664" s="4"/>
    </row>
    <row r="4665" spans="1:26" x14ac:dyDescent="0.25">
      <c r="A4665" s="34">
        <v>35</v>
      </c>
      <c r="B4665" s="31">
        <v>35</v>
      </c>
      <c r="C4665" s="4" t="s">
        <v>8343</v>
      </c>
      <c r="D4665" s="4" t="s">
        <v>8344</v>
      </c>
      <c r="E4665" s="4" t="s">
        <v>15571</v>
      </c>
      <c r="F4665" s="4" t="s">
        <v>6410</v>
      </c>
      <c r="G4665" s="4" t="s">
        <v>8345</v>
      </c>
      <c r="H4665" s="4"/>
      <c r="I4665" s="24">
        <v>527.6</v>
      </c>
      <c r="J4665" s="24">
        <v>272.10000000000002</v>
      </c>
      <c r="K4665" s="24">
        <v>2.9</v>
      </c>
      <c r="L4665" s="24">
        <v>13</v>
      </c>
      <c r="N4665" s="24">
        <v>2.8</v>
      </c>
      <c r="O4665" s="24">
        <v>4.2</v>
      </c>
      <c r="P4665" s="24">
        <v>1.2</v>
      </c>
      <c r="Q4665" s="24">
        <v>1.8</v>
      </c>
      <c r="T4665" s="24">
        <v>229.6</v>
      </c>
      <c r="X4665" s="24">
        <f t="shared" si="170"/>
        <v>527.6</v>
      </c>
      <c r="Y4665" s="8">
        <f t="shared" si="171"/>
        <v>0</v>
      </c>
      <c r="Z4665" s="4"/>
    </row>
    <row r="4666" spans="1:26" x14ac:dyDescent="0.25">
      <c r="A4666" s="34">
        <v>8</v>
      </c>
      <c r="B4666" s="31">
        <v>8</v>
      </c>
      <c r="C4666" s="4" t="s">
        <v>8302</v>
      </c>
      <c r="D4666" s="4" t="s">
        <v>8298</v>
      </c>
      <c r="E4666" s="4" t="s">
        <v>15571</v>
      </c>
      <c r="F4666" s="4" t="s">
        <v>6410</v>
      </c>
      <c r="G4666" s="4" t="s">
        <v>6634</v>
      </c>
      <c r="H4666" s="4"/>
      <c r="I4666" s="24">
        <v>615.29999999999995</v>
      </c>
      <c r="J4666" s="24">
        <v>527.70000000000005</v>
      </c>
      <c r="K4666" s="24">
        <v>14.7</v>
      </c>
      <c r="N4666" s="24">
        <v>0.9</v>
      </c>
      <c r="O4666" s="24">
        <v>3.4</v>
      </c>
      <c r="P4666" s="24">
        <v>29.7</v>
      </c>
      <c r="Q4666" s="24">
        <v>36.299999999999997</v>
      </c>
      <c r="R4666" s="24">
        <v>2.6</v>
      </c>
      <c r="X4666" s="24">
        <f t="shared" si="170"/>
        <v>615.30000000000007</v>
      </c>
      <c r="Y4666" s="8">
        <f t="shared" si="171"/>
        <v>0</v>
      </c>
      <c r="Z4666" s="4"/>
    </row>
    <row r="4667" spans="1:26" x14ac:dyDescent="0.25">
      <c r="A4667" s="34">
        <v>22</v>
      </c>
      <c r="B4667" s="31">
        <v>22</v>
      </c>
      <c r="C4667" s="4" t="s">
        <v>8323</v>
      </c>
      <c r="D4667" s="4" t="s">
        <v>8298</v>
      </c>
      <c r="E4667" s="4" t="s">
        <v>15571</v>
      </c>
      <c r="F4667" s="4" t="s">
        <v>6410</v>
      </c>
      <c r="G4667" s="4" t="s">
        <v>8324</v>
      </c>
      <c r="H4667" s="4" t="s">
        <v>8325</v>
      </c>
      <c r="X4667" s="24">
        <f t="shared" si="170"/>
        <v>0</v>
      </c>
      <c r="Y4667" s="8">
        <f t="shared" si="171"/>
        <v>0</v>
      </c>
      <c r="Z4667" s="4"/>
    </row>
    <row r="4668" spans="1:26" x14ac:dyDescent="0.25">
      <c r="A4668" s="34">
        <v>66</v>
      </c>
      <c r="B4668" s="31">
        <v>66</v>
      </c>
      <c r="C4668" s="4" t="s">
        <v>8398</v>
      </c>
      <c r="D4668" s="4" t="s">
        <v>8399</v>
      </c>
      <c r="E4668" s="4" t="s">
        <v>15571</v>
      </c>
      <c r="F4668" s="4" t="s">
        <v>6410</v>
      </c>
      <c r="G4668" s="5" t="s">
        <v>8401</v>
      </c>
      <c r="H4668" s="4"/>
      <c r="I4668" s="24">
        <v>144.19999999999999</v>
      </c>
      <c r="J4668" s="24">
        <v>90.3</v>
      </c>
      <c r="K4668" s="24">
        <v>47.7</v>
      </c>
      <c r="N4668" s="24">
        <v>0.5</v>
      </c>
      <c r="O4668" s="24">
        <v>1.4</v>
      </c>
      <c r="Q4668" s="24">
        <v>4.3</v>
      </c>
      <c r="X4668" s="24">
        <f t="shared" si="170"/>
        <v>144.20000000000002</v>
      </c>
      <c r="Y4668" s="8">
        <f t="shared" si="171"/>
        <v>0</v>
      </c>
      <c r="Z4668" s="4"/>
    </row>
    <row r="4669" spans="1:26" x14ac:dyDescent="0.25">
      <c r="A4669" s="34">
        <v>71</v>
      </c>
      <c r="B4669" s="31">
        <v>71</v>
      </c>
      <c r="C4669" s="4" t="s">
        <v>8406</v>
      </c>
      <c r="D4669" s="4" t="s">
        <v>8407</v>
      </c>
      <c r="E4669" s="4" t="s">
        <v>15571</v>
      </c>
      <c r="F4669" s="4" t="s">
        <v>6410</v>
      </c>
      <c r="G4669" s="5" t="s">
        <v>8408</v>
      </c>
      <c r="H4669" s="4"/>
      <c r="I4669" s="24">
        <v>106</v>
      </c>
      <c r="J4669" s="24">
        <v>58</v>
      </c>
      <c r="K4669" s="24">
        <v>34</v>
      </c>
      <c r="O4669" s="24">
        <v>1</v>
      </c>
      <c r="P4669" s="24">
        <v>1</v>
      </c>
      <c r="Q4669" s="24">
        <v>8.3000000000000007</v>
      </c>
      <c r="R4669" s="24">
        <v>0.5</v>
      </c>
      <c r="T4669" s="24">
        <v>3.2</v>
      </c>
      <c r="X4669" s="24">
        <f t="shared" si="170"/>
        <v>106</v>
      </c>
      <c r="Y4669" s="8">
        <f t="shared" si="171"/>
        <v>0</v>
      </c>
      <c r="Z4669" s="4"/>
    </row>
    <row r="4670" spans="1:26" x14ac:dyDescent="0.25">
      <c r="A4670" s="34">
        <v>4</v>
      </c>
      <c r="B4670" s="31">
        <v>4</v>
      </c>
      <c r="C4670" s="4" t="s">
        <v>8296</v>
      </c>
      <c r="D4670" s="4" t="s">
        <v>8292</v>
      </c>
      <c r="E4670" s="4" t="s">
        <v>15571</v>
      </c>
      <c r="F4670" s="4" t="s">
        <v>6410</v>
      </c>
      <c r="G4670" s="4" t="s">
        <v>8066</v>
      </c>
      <c r="H4670" s="4"/>
      <c r="I4670" s="24">
        <v>331.5</v>
      </c>
      <c r="J4670" s="24">
        <v>314.2</v>
      </c>
      <c r="K4670" s="24">
        <v>7</v>
      </c>
      <c r="N4670" s="24">
        <v>2.6</v>
      </c>
      <c r="Q4670" s="24">
        <v>1.8</v>
      </c>
      <c r="S4670" s="24">
        <v>5.9</v>
      </c>
      <c r="X4670" s="24">
        <f t="shared" si="170"/>
        <v>331.5</v>
      </c>
      <c r="Y4670" s="8">
        <f t="shared" si="171"/>
        <v>0</v>
      </c>
      <c r="Z4670" s="4"/>
    </row>
    <row r="4671" spans="1:26" x14ac:dyDescent="0.25">
      <c r="A4671" s="34">
        <v>5</v>
      </c>
      <c r="B4671" s="31">
        <v>5</v>
      </c>
      <c r="C4671" s="4" t="s">
        <v>86</v>
      </c>
      <c r="D4671" s="4" t="s">
        <v>8292</v>
      </c>
      <c r="E4671" s="4" t="s">
        <v>15571</v>
      </c>
      <c r="F4671" s="4" t="s">
        <v>6410</v>
      </c>
      <c r="G4671" s="4" t="s">
        <v>8066</v>
      </c>
      <c r="H4671" s="4"/>
      <c r="I4671" s="24">
        <v>102.8</v>
      </c>
      <c r="J4671" s="24">
        <v>93.5</v>
      </c>
      <c r="K4671" s="24">
        <v>6.7</v>
      </c>
      <c r="N4671" s="24">
        <v>1.6</v>
      </c>
      <c r="O4671" s="24">
        <v>0.2</v>
      </c>
      <c r="P4671" s="24">
        <v>0.5</v>
      </c>
      <c r="Q4671" s="24">
        <v>0.3</v>
      </c>
      <c r="X4671" s="24">
        <f t="shared" si="170"/>
        <v>102.8</v>
      </c>
      <c r="Y4671" s="8">
        <f t="shared" si="171"/>
        <v>0</v>
      </c>
      <c r="Z4671" s="4"/>
    </row>
    <row r="4672" spans="1:26" x14ac:dyDescent="0.25">
      <c r="A4672" s="34">
        <v>18</v>
      </c>
      <c r="B4672" s="31">
        <v>18</v>
      </c>
      <c r="C4672" s="4" t="s">
        <v>8317</v>
      </c>
      <c r="D4672" s="4" t="s">
        <v>8298</v>
      </c>
      <c r="E4672" s="4" t="s">
        <v>15571</v>
      </c>
      <c r="F4672" s="4" t="s">
        <v>6410</v>
      </c>
      <c r="G4672" s="4" t="s">
        <v>8318</v>
      </c>
      <c r="H4672" s="4" t="s">
        <v>8319</v>
      </c>
      <c r="I4672" s="24">
        <v>314.89999999999998</v>
      </c>
      <c r="J4672" s="24">
        <v>204.4</v>
      </c>
      <c r="L4672" s="24">
        <v>34.700000000000003</v>
      </c>
      <c r="N4672" s="24">
        <v>0.8</v>
      </c>
      <c r="O4672" s="24">
        <v>2.4</v>
      </c>
      <c r="P4672" s="24">
        <v>46.1</v>
      </c>
      <c r="Q4672" s="24">
        <v>4.0999999999999996</v>
      </c>
      <c r="R4672" s="24">
        <v>3.4</v>
      </c>
      <c r="S4672" s="24">
        <v>1.1000000000000001</v>
      </c>
      <c r="T4672" s="24">
        <v>17.899999999999999</v>
      </c>
      <c r="X4672" s="24">
        <f t="shared" si="170"/>
        <v>314.90000000000003</v>
      </c>
      <c r="Y4672" s="8">
        <f t="shared" si="171"/>
        <v>0</v>
      </c>
      <c r="Z4672" s="4"/>
    </row>
    <row r="4673" spans="1:26" x14ac:dyDescent="0.25">
      <c r="A4673" s="34">
        <v>62</v>
      </c>
      <c r="B4673" s="31">
        <v>62</v>
      </c>
      <c r="C4673" s="4" t="s">
        <v>8394</v>
      </c>
      <c r="D4673" s="4" t="s">
        <v>8381</v>
      </c>
      <c r="E4673" s="4" t="s">
        <v>15571</v>
      </c>
      <c r="F4673" s="4" t="s">
        <v>6410</v>
      </c>
      <c r="G4673" s="4" t="s">
        <v>6924</v>
      </c>
      <c r="H4673" s="4"/>
      <c r="I4673" s="24">
        <v>367.9</v>
      </c>
      <c r="J4673" s="24">
        <v>358.8</v>
      </c>
      <c r="O4673" s="24">
        <v>5.0999999999999996</v>
      </c>
      <c r="R4673" s="24">
        <v>3.7</v>
      </c>
      <c r="S4673" s="24">
        <v>0.3</v>
      </c>
      <c r="X4673" s="24">
        <f t="shared" si="170"/>
        <v>367.90000000000003</v>
      </c>
      <c r="Y4673" s="8">
        <f t="shared" si="171"/>
        <v>0</v>
      </c>
      <c r="Z4673" s="4"/>
    </row>
    <row r="4674" spans="1:26" x14ac:dyDescent="0.25">
      <c r="A4674" s="34">
        <v>44</v>
      </c>
      <c r="B4674" s="31">
        <v>44</v>
      </c>
      <c r="C4674" s="4" t="s">
        <v>8360</v>
      </c>
      <c r="D4674" s="4" t="s">
        <v>8354</v>
      </c>
      <c r="E4674" s="4" t="s">
        <v>15571</v>
      </c>
      <c r="F4674" s="4" t="s">
        <v>6410</v>
      </c>
      <c r="G4674" s="4" t="s">
        <v>8361</v>
      </c>
      <c r="H4674" s="4"/>
      <c r="I4674" s="24">
        <v>429.3</v>
      </c>
      <c r="J4674" s="24">
        <v>386.6</v>
      </c>
      <c r="K4674" s="24">
        <v>2.7</v>
      </c>
      <c r="N4674" s="24">
        <v>1.5</v>
      </c>
      <c r="O4674" s="24">
        <v>2.9</v>
      </c>
      <c r="Q4674" s="24">
        <v>2.1</v>
      </c>
      <c r="R4674" s="24">
        <v>1.8</v>
      </c>
      <c r="T4674" s="24">
        <v>31.7</v>
      </c>
      <c r="X4674" s="24">
        <f t="shared" si="170"/>
        <v>429.3</v>
      </c>
      <c r="Y4674" s="8">
        <f t="shared" si="171"/>
        <v>0</v>
      </c>
      <c r="Z4674" s="4"/>
    </row>
    <row r="4675" spans="1:26" x14ac:dyDescent="0.25">
      <c r="A4675" s="34">
        <v>6</v>
      </c>
      <c r="B4675" s="31">
        <v>6</v>
      </c>
      <c r="C4675" s="4" t="s">
        <v>8297</v>
      </c>
      <c r="D4675" s="4" t="s">
        <v>8298</v>
      </c>
      <c r="E4675" s="4" t="s">
        <v>15571</v>
      </c>
      <c r="F4675" s="4" t="s">
        <v>6410</v>
      </c>
      <c r="G4675" s="4" t="s">
        <v>8299</v>
      </c>
      <c r="H4675" s="4"/>
      <c r="I4675" s="24">
        <v>376.4</v>
      </c>
      <c r="J4675" s="24">
        <v>366.8</v>
      </c>
      <c r="N4675" s="24">
        <v>4.2</v>
      </c>
      <c r="Q4675" s="24">
        <v>5.4</v>
      </c>
      <c r="X4675" s="24">
        <f t="shared" si="170"/>
        <v>376.4</v>
      </c>
      <c r="Y4675" s="8">
        <f t="shared" si="171"/>
        <v>0</v>
      </c>
      <c r="Z4675" s="4"/>
    </row>
    <row r="4676" spans="1:26" x14ac:dyDescent="0.25">
      <c r="A4676" s="34">
        <v>63</v>
      </c>
      <c r="B4676" s="31">
        <v>63</v>
      </c>
      <c r="C4676" s="4" t="s">
        <v>8395</v>
      </c>
      <c r="D4676" s="4" t="s">
        <v>8381</v>
      </c>
      <c r="E4676" s="4" t="s">
        <v>15571</v>
      </c>
      <c r="F4676" s="4" t="s">
        <v>6410</v>
      </c>
      <c r="G4676" s="4" t="s">
        <v>8299</v>
      </c>
      <c r="H4676" s="4"/>
      <c r="I4676" s="24">
        <v>272.8</v>
      </c>
      <c r="J4676" s="24">
        <v>265.3</v>
      </c>
      <c r="K4676" s="24">
        <v>1.9</v>
      </c>
      <c r="O4676" s="24">
        <v>2.8</v>
      </c>
      <c r="R4676" s="24">
        <v>1.5</v>
      </c>
      <c r="S4676" s="24">
        <v>1.3</v>
      </c>
      <c r="X4676" s="24">
        <f t="shared" si="170"/>
        <v>272.8</v>
      </c>
      <c r="Y4676" s="8">
        <f t="shared" si="171"/>
        <v>0</v>
      </c>
      <c r="Z4676" s="4"/>
    </row>
    <row r="4677" spans="1:26" x14ac:dyDescent="0.25">
      <c r="A4677" s="34">
        <v>57</v>
      </c>
      <c r="B4677" s="31">
        <v>57</v>
      </c>
      <c r="C4677" s="4" t="s">
        <v>8388</v>
      </c>
      <c r="D4677" s="4" t="s">
        <v>8381</v>
      </c>
      <c r="E4677" s="4" t="s">
        <v>15571</v>
      </c>
      <c r="F4677" s="4" t="s">
        <v>6410</v>
      </c>
      <c r="G4677" s="4" t="s">
        <v>8389</v>
      </c>
      <c r="H4677" s="4"/>
      <c r="I4677" s="24">
        <v>1050.5</v>
      </c>
      <c r="J4677" s="24">
        <v>536.6</v>
      </c>
      <c r="K4677" s="24">
        <v>4.4000000000000004</v>
      </c>
      <c r="N4677" s="24">
        <v>0.2</v>
      </c>
      <c r="O4677" s="24">
        <v>2</v>
      </c>
      <c r="Q4677" s="24">
        <v>0.9</v>
      </c>
      <c r="R4677" s="24">
        <v>10.1</v>
      </c>
      <c r="S4677" s="24">
        <v>1</v>
      </c>
      <c r="T4677" s="24">
        <v>494.7</v>
      </c>
      <c r="U4677" s="24">
        <v>0.6</v>
      </c>
      <c r="X4677" s="24">
        <f t="shared" si="170"/>
        <v>1050.5</v>
      </c>
      <c r="Y4677" s="8">
        <f t="shared" si="171"/>
        <v>0</v>
      </c>
      <c r="Z4677" s="4"/>
    </row>
    <row r="4678" spans="1:26" x14ac:dyDescent="0.25">
      <c r="A4678" s="34">
        <v>17</v>
      </c>
      <c r="B4678" s="31">
        <v>17</v>
      </c>
      <c r="C4678" s="4" t="s">
        <v>8315</v>
      </c>
      <c r="D4678" s="4" t="s">
        <v>8298</v>
      </c>
      <c r="E4678" s="4" t="s">
        <v>15571</v>
      </c>
      <c r="F4678" s="4" t="s">
        <v>6410</v>
      </c>
      <c r="G4678" s="4" t="s">
        <v>8316</v>
      </c>
      <c r="H4678" s="4"/>
      <c r="I4678" s="24">
        <v>304.5</v>
      </c>
      <c r="J4678" s="24">
        <v>272.60000000000002</v>
      </c>
      <c r="K4678" s="24">
        <v>23.2</v>
      </c>
      <c r="N4678" s="24">
        <v>2.9</v>
      </c>
      <c r="O4678" s="24">
        <v>3.5</v>
      </c>
      <c r="R4678" s="24">
        <v>2</v>
      </c>
      <c r="S4678" s="24">
        <v>0.3</v>
      </c>
      <c r="X4678" s="24">
        <f t="shared" si="170"/>
        <v>304.5</v>
      </c>
      <c r="Y4678" s="8">
        <f t="shared" si="171"/>
        <v>0</v>
      </c>
      <c r="Z4678" s="4"/>
    </row>
    <row r="4679" spans="1:26" x14ac:dyDescent="0.25">
      <c r="A4679" s="34">
        <v>55</v>
      </c>
      <c r="B4679" s="31">
        <v>55</v>
      </c>
      <c r="C4679" s="4" t="s">
        <v>8383</v>
      </c>
      <c r="D4679" s="4" t="s">
        <v>8381</v>
      </c>
      <c r="E4679" s="4" t="s">
        <v>15571</v>
      </c>
      <c r="F4679" s="4" t="s">
        <v>6410</v>
      </c>
      <c r="G4679" s="4" t="s">
        <v>8384</v>
      </c>
      <c r="H4679" s="4" t="s">
        <v>8385</v>
      </c>
      <c r="I4679" s="24">
        <v>351.1</v>
      </c>
      <c r="J4679" s="24">
        <v>335.5</v>
      </c>
      <c r="K4679" s="24">
        <v>8.9</v>
      </c>
      <c r="O4679" s="24">
        <v>4.4000000000000004</v>
      </c>
      <c r="R4679" s="24">
        <v>2.2999999999999998</v>
      </c>
      <c r="X4679" s="24">
        <f t="shared" si="170"/>
        <v>351.09999999999997</v>
      </c>
      <c r="Y4679" s="8">
        <f t="shared" si="171"/>
        <v>0</v>
      </c>
      <c r="Z4679" s="4"/>
    </row>
    <row r="4680" spans="1:26" x14ac:dyDescent="0.25">
      <c r="A4680" s="34">
        <v>54</v>
      </c>
      <c r="B4680" s="31">
        <v>54</v>
      </c>
      <c r="C4680" s="4" t="s">
        <v>8380</v>
      </c>
      <c r="D4680" s="4" t="s">
        <v>8381</v>
      </c>
      <c r="E4680" s="4" t="s">
        <v>15571</v>
      </c>
      <c r="F4680" s="4" t="s">
        <v>6410</v>
      </c>
      <c r="G4680" s="4" t="s">
        <v>8382</v>
      </c>
      <c r="H4680" s="4" t="s">
        <v>1318</v>
      </c>
      <c r="I4680" s="24">
        <v>289</v>
      </c>
      <c r="J4680" s="24">
        <v>273</v>
      </c>
      <c r="K4680" s="24">
        <v>12.9</v>
      </c>
      <c r="N4680" s="24">
        <v>1.1000000000000001</v>
      </c>
      <c r="O4680" s="24">
        <v>1.5</v>
      </c>
      <c r="Q4680" s="24">
        <v>0.5</v>
      </c>
      <c r="X4680" s="24">
        <f t="shared" si="170"/>
        <v>289</v>
      </c>
      <c r="Y4680" s="8">
        <f t="shared" si="171"/>
        <v>0</v>
      </c>
      <c r="Z4680" s="4"/>
    </row>
    <row r="4681" spans="1:26" x14ac:dyDescent="0.25">
      <c r="A4681" s="34">
        <v>53</v>
      </c>
      <c r="B4681" s="31">
        <v>53</v>
      </c>
      <c r="C4681" s="4" t="s">
        <v>8378</v>
      </c>
      <c r="D4681" s="4" t="s">
        <v>8367</v>
      </c>
      <c r="E4681" s="4" t="s">
        <v>15571</v>
      </c>
      <c r="F4681" s="4" t="s">
        <v>6410</v>
      </c>
      <c r="G4681" s="4" t="s">
        <v>8379</v>
      </c>
      <c r="H4681" s="4" t="s">
        <v>148</v>
      </c>
      <c r="I4681" s="24">
        <v>213.6</v>
      </c>
      <c r="J4681" s="24">
        <v>48.6</v>
      </c>
      <c r="K4681" s="24">
        <v>1.6</v>
      </c>
      <c r="L4681" s="24">
        <v>4.2</v>
      </c>
      <c r="M4681" s="24">
        <v>0.4</v>
      </c>
      <c r="O4681" s="24">
        <v>0.5</v>
      </c>
      <c r="Q4681" s="24">
        <v>2.5</v>
      </c>
      <c r="T4681" s="24">
        <v>155.80000000000001</v>
      </c>
      <c r="X4681" s="24">
        <f t="shared" si="170"/>
        <v>213.60000000000002</v>
      </c>
      <c r="Y4681" s="8">
        <f t="shared" si="171"/>
        <v>0</v>
      </c>
      <c r="Z4681" s="4"/>
    </row>
    <row r="4682" spans="1:26" x14ac:dyDescent="0.25">
      <c r="A4682" s="34">
        <v>1</v>
      </c>
      <c r="B4682" s="31">
        <v>1</v>
      </c>
      <c r="C4682" s="4" t="s">
        <v>7000</v>
      </c>
      <c r="D4682" s="4" t="s">
        <v>8292</v>
      </c>
      <c r="E4682" s="4" t="s">
        <v>15571</v>
      </c>
      <c r="F4682" s="4" t="s">
        <v>6410</v>
      </c>
      <c r="G4682" s="4" t="s">
        <v>8293</v>
      </c>
      <c r="H4682" s="4"/>
      <c r="I4682" s="24">
        <v>284.60000000000002</v>
      </c>
      <c r="J4682" s="24">
        <v>273</v>
      </c>
      <c r="K4682" s="24">
        <v>6.9</v>
      </c>
      <c r="N4682" s="24">
        <v>1.9</v>
      </c>
      <c r="Q4682" s="24">
        <v>2.8</v>
      </c>
      <c r="X4682" s="24">
        <f t="shared" si="170"/>
        <v>284.59999999999997</v>
      </c>
      <c r="Y4682" s="8">
        <f t="shared" si="171"/>
        <v>0</v>
      </c>
      <c r="Z4682" s="4"/>
    </row>
    <row r="4683" spans="1:26" x14ac:dyDescent="0.25">
      <c r="A4683" s="34">
        <v>2</v>
      </c>
      <c r="B4683" s="31">
        <v>2</v>
      </c>
      <c r="C4683" s="4" t="s">
        <v>8292</v>
      </c>
      <c r="D4683" s="4" t="s">
        <v>8292</v>
      </c>
      <c r="E4683" s="4" t="s">
        <v>15571</v>
      </c>
      <c r="F4683" s="4" t="s">
        <v>6410</v>
      </c>
      <c r="G4683" s="4" t="s">
        <v>8293</v>
      </c>
      <c r="H4683" s="4"/>
      <c r="I4683" s="24">
        <v>153.4</v>
      </c>
      <c r="J4683" s="24">
        <v>123.7</v>
      </c>
      <c r="K4683" s="24">
        <v>0.4</v>
      </c>
      <c r="M4683" s="24">
        <v>1.5</v>
      </c>
      <c r="N4683" s="24">
        <v>3.6</v>
      </c>
      <c r="O4683" s="24">
        <v>1.4</v>
      </c>
      <c r="P4683" s="24">
        <v>13</v>
      </c>
      <c r="Q4683" s="24">
        <v>0.1</v>
      </c>
      <c r="S4683" s="24">
        <v>2</v>
      </c>
      <c r="T4683" s="24">
        <v>7.7</v>
      </c>
      <c r="X4683" s="24">
        <f t="shared" si="170"/>
        <v>153.4</v>
      </c>
      <c r="Y4683" s="8">
        <f t="shared" si="171"/>
        <v>0</v>
      </c>
      <c r="Z4683" s="4"/>
    </row>
    <row r="4684" spans="1:26" x14ac:dyDescent="0.25">
      <c r="A4684" s="34">
        <v>36</v>
      </c>
      <c r="B4684" s="31">
        <v>36</v>
      </c>
      <c r="C4684" s="4" t="s">
        <v>8344</v>
      </c>
      <c r="D4684" s="4" t="s">
        <v>8344</v>
      </c>
      <c r="E4684" s="4" t="s">
        <v>15571</v>
      </c>
      <c r="F4684" s="4" t="s">
        <v>6410</v>
      </c>
      <c r="G4684" s="4" t="s">
        <v>8346</v>
      </c>
      <c r="H4684" s="5" t="s">
        <v>8347</v>
      </c>
      <c r="I4684" s="24">
        <v>202.7</v>
      </c>
      <c r="J4684" s="24">
        <v>175.6</v>
      </c>
      <c r="K4684" s="24">
        <v>22.8</v>
      </c>
      <c r="N4684" s="24">
        <v>0.6</v>
      </c>
      <c r="O4684" s="24">
        <v>0.7</v>
      </c>
      <c r="Q4684" s="24">
        <v>1.7</v>
      </c>
      <c r="R4684" s="24">
        <v>1.3</v>
      </c>
      <c r="X4684" s="24">
        <f t="shared" si="170"/>
        <v>202.7</v>
      </c>
      <c r="Y4684" s="8">
        <f t="shared" si="171"/>
        <v>0</v>
      </c>
      <c r="Z4684" s="4"/>
    </row>
    <row r="4685" spans="1:26" x14ac:dyDescent="0.25">
      <c r="A4685" s="34">
        <v>47</v>
      </c>
      <c r="B4685" s="31">
        <v>47</v>
      </c>
      <c r="C4685" s="4" t="s">
        <v>8365</v>
      </c>
      <c r="D4685" s="4" t="s">
        <v>8354</v>
      </c>
      <c r="E4685" s="4" t="s">
        <v>15571</v>
      </c>
      <c r="F4685" s="4" t="s">
        <v>6410</v>
      </c>
      <c r="G4685" s="4" t="s">
        <v>8366</v>
      </c>
      <c r="H4685" s="4"/>
      <c r="I4685" s="24">
        <v>548.6</v>
      </c>
      <c r="J4685" s="24">
        <v>537.20000000000005</v>
      </c>
      <c r="O4685" s="24">
        <v>3.9</v>
      </c>
      <c r="P4685" s="24">
        <v>6.5</v>
      </c>
      <c r="Q4685" s="24">
        <v>2.6</v>
      </c>
      <c r="R4685" s="24">
        <v>2.4</v>
      </c>
      <c r="S4685" s="24">
        <v>1.5</v>
      </c>
      <c r="X4685" s="24">
        <f t="shared" si="170"/>
        <v>554.1</v>
      </c>
      <c r="Y4685" s="8">
        <f t="shared" si="171"/>
        <v>-5.5</v>
      </c>
      <c r="Z4685" s="4"/>
    </row>
    <row r="4686" spans="1:26" x14ac:dyDescent="0.25">
      <c r="A4686" s="34">
        <v>14</v>
      </c>
      <c r="B4686" s="31">
        <v>14</v>
      </c>
      <c r="C4686" s="4" t="s">
        <v>8311</v>
      </c>
      <c r="D4686" s="4" t="s">
        <v>8298</v>
      </c>
      <c r="E4686" s="4" t="s">
        <v>15571</v>
      </c>
      <c r="F4686" s="4" t="s">
        <v>6410</v>
      </c>
      <c r="G4686" s="4" t="s">
        <v>1833</v>
      </c>
      <c r="H4686" s="4"/>
      <c r="I4686" s="24">
        <v>412</v>
      </c>
      <c r="J4686" s="24">
        <v>378.3</v>
      </c>
      <c r="K4686" s="24">
        <v>24</v>
      </c>
      <c r="O4686" s="24">
        <v>2.4</v>
      </c>
      <c r="Q4686" s="24">
        <v>1</v>
      </c>
      <c r="R4686" s="24">
        <v>6.3</v>
      </c>
      <c r="X4686" s="24">
        <f t="shared" si="170"/>
        <v>412</v>
      </c>
      <c r="Y4686" s="8">
        <f t="shared" si="171"/>
        <v>0</v>
      </c>
      <c r="Z4686" s="4"/>
    </row>
    <row r="4687" spans="1:26" x14ac:dyDescent="0.25">
      <c r="A4687" s="34">
        <v>15</v>
      </c>
      <c r="B4687" s="31">
        <v>15</v>
      </c>
      <c r="C4687" s="4" t="s">
        <v>8312</v>
      </c>
      <c r="D4687" s="4" t="s">
        <v>8298</v>
      </c>
      <c r="E4687" s="4" t="s">
        <v>15571</v>
      </c>
      <c r="F4687" s="4" t="s">
        <v>6410</v>
      </c>
      <c r="G4687" s="4" t="s">
        <v>8313</v>
      </c>
      <c r="H4687" s="4"/>
      <c r="I4687" s="24">
        <v>531.4</v>
      </c>
      <c r="J4687" s="24">
        <v>510.4</v>
      </c>
      <c r="K4687" s="24">
        <v>2.8</v>
      </c>
      <c r="N4687" s="24">
        <v>1</v>
      </c>
      <c r="O4687" s="24">
        <v>9.3000000000000007</v>
      </c>
      <c r="Q4687" s="24">
        <v>2.2999999999999998</v>
      </c>
      <c r="R4687" s="24">
        <v>2.8</v>
      </c>
      <c r="S4687" s="24">
        <v>2.8</v>
      </c>
      <c r="U4687" s="38"/>
      <c r="X4687" s="24">
        <f t="shared" si="170"/>
        <v>531.39999999999975</v>
      </c>
      <c r="Y4687" s="8">
        <f t="shared" si="171"/>
        <v>0</v>
      </c>
      <c r="Z4687" s="11"/>
    </row>
    <row r="4688" spans="1:26" x14ac:dyDescent="0.25">
      <c r="A4688" s="34">
        <v>16</v>
      </c>
      <c r="B4688" s="31">
        <v>16</v>
      </c>
      <c r="C4688" s="4" t="s">
        <v>8314</v>
      </c>
      <c r="D4688" s="4" t="s">
        <v>8298</v>
      </c>
      <c r="E4688" s="4" t="s">
        <v>15571</v>
      </c>
      <c r="F4688" s="4" t="s">
        <v>6410</v>
      </c>
      <c r="G4688" s="4" t="s">
        <v>8313</v>
      </c>
      <c r="H4688" s="4"/>
      <c r="I4688" s="24">
        <v>518.9</v>
      </c>
      <c r="J4688" s="24">
        <v>438.1</v>
      </c>
      <c r="K4688" s="24">
        <v>38</v>
      </c>
      <c r="L4688" s="24">
        <v>6.2</v>
      </c>
      <c r="O4688" s="24">
        <v>2</v>
      </c>
      <c r="P4688" s="24">
        <v>19.5</v>
      </c>
      <c r="Q4688" s="24">
        <v>5.7</v>
      </c>
      <c r="R4688" s="24">
        <v>3.7</v>
      </c>
      <c r="S4688" s="24">
        <v>1.7</v>
      </c>
      <c r="U4688" s="24">
        <v>4</v>
      </c>
      <c r="X4688" s="24">
        <f t="shared" si="170"/>
        <v>518.90000000000009</v>
      </c>
      <c r="Y4688" s="8">
        <f t="shared" si="171"/>
        <v>0</v>
      </c>
      <c r="Z4688" s="4"/>
    </row>
    <row r="4689" spans="1:26" x14ac:dyDescent="0.25">
      <c r="A4689" s="34">
        <v>20</v>
      </c>
      <c r="B4689" s="31">
        <v>20</v>
      </c>
      <c r="C4689" s="4" t="s">
        <v>530</v>
      </c>
      <c r="D4689" s="4" t="s">
        <v>8298</v>
      </c>
      <c r="E4689" s="4" t="s">
        <v>15571</v>
      </c>
      <c r="F4689" s="4" t="s">
        <v>6410</v>
      </c>
      <c r="G4689" s="4" t="s">
        <v>8313</v>
      </c>
      <c r="H4689" s="4"/>
      <c r="I4689" s="24">
        <v>442.8</v>
      </c>
      <c r="J4689" s="24">
        <v>403</v>
      </c>
      <c r="N4689" s="24">
        <v>4.2</v>
      </c>
      <c r="O4689" s="24">
        <v>4.7</v>
      </c>
      <c r="Q4689" s="24">
        <v>17.899999999999999</v>
      </c>
      <c r="S4689" s="24">
        <v>13</v>
      </c>
      <c r="X4689" s="24">
        <f t="shared" si="170"/>
        <v>442.79999999999995</v>
      </c>
      <c r="Y4689" s="8">
        <f t="shared" si="171"/>
        <v>0</v>
      </c>
      <c r="Z4689" s="4"/>
    </row>
    <row r="4690" spans="1:26" x14ac:dyDescent="0.25">
      <c r="A4690" s="34">
        <v>30</v>
      </c>
      <c r="B4690" s="31">
        <v>30</v>
      </c>
      <c r="C4690" s="4" t="s">
        <v>8336</v>
      </c>
      <c r="D4690" s="4" t="s">
        <v>8337</v>
      </c>
      <c r="E4690" s="4" t="s">
        <v>15571</v>
      </c>
      <c r="F4690" s="4" t="s">
        <v>6410</v>
      </c>
      <c r="G4690" s="4" t="s">
        <v>7749</v>
      </c>
      <c r="H4690" s="4" t="s">
        <v>905</v>
      </c>
      <c r="I4690" s="24">
        <v>114.4</v>
      </c>
      <c r="J4690" s="24">
        <v>16.399999999999999</v>
      </c>
      <c r="K4690" s="24">
        <v>1.7</v>
      </c>
      <c r="O4690" s="24">
        <v>1.4</v>
      </c>
      <c r="P4690" s="24">
        <v>1.1000000000000001</v>
      </c>
      <c r="Q4690" s="24">
        <v>0.6</v>
      </c>
      <c r="T4690" s="24">
        <v>93.2</v>
      </c>
      <c r="X4690" s="24">
        <f t="shared" si="170"/>
        <v>114.4</v>
      </c>
      <c r="Y4690" s="8">
        <f t="shared" si="171"/>
        <v>0</v>
      </c>
      <c r="Z4690" s="4"/>
    </row>
    <row r="4691" spans="1:26" x14ac:dyDescent="0.25">
      <c r="A4691" s="34">
        <v>40</v>
      </c>
      <c r="B4691" s="31">
        <v>40</v>
      </c>
      <c r="C4691" s="4" t="s">
        <v>8355</v>
      </c>
      <c r="D4691" s="4" t="s">
        <v>8344</v>
      </c>
      <c r="E4691" s="4" t="s">
        <v>15571</v>
      </c>
      <c r="F4691" s="4" t="s">
        <v>6410</v>
      </c>
      <c r="G4691" s="4" t="s">
        <v>8180</v>
      </c>
      <c r="H4691" s="4" t="s">
        <v>265</v>
      </c>
      <c r="I4691" s="24">
        <v>470.1</v>
      </c>
      <c r="J4691" s="24">
        <v>322.39999999999998</v>
      </c>
      <c r="O4691" s="24">
        <v>3.3</v>
      </c>
      <c r="P4691" s="24">
        <v>1.2</v>
      </c>
      <c r="R4691" s="24">
        <v>2</v>
      </c>
      <c r="S4691" s="24">
        <v>2.2999999999999998</v>
      </c>
      <c r="T4691" s="24">
        <v>137.9</v>
      </c>
      <c r="U4691" s="24">
        <v>1</v>
      </c>
      <c r="X4691" s="24">
        <f t="shared" si="170"/>
        <v>470.1</v>
      </c>
      <c r="Y4691" s="8">
        <f t="shared" si="171"/>
        <v>0</v>
      </c>
      <c r="Z4691" s="4"/>
    </row>
    <row r="4692" spans="1:26" x14ac:dyDescent="0.25">
      <c r="A4692" s="34">
        <v>51</v>
      </c>
      <c r="B4692" s="31">
        <v>51</v>
      </c>
      <c r="C4692" s="4" t="s">
        <v>8374</v>
      </c>
      <c r="D4692" s="4" t="s">
        <v>8367</v>
      </c>
      <c r="E4692" s="4" t="s">
        <v>15571</v>
      </c>
      <c r="F4692" s="4" t="s">
        <v>6410</v>
      </c>
      <c r="G4692" s="4" t="s">
        <v>8375</v>
      </c>
      <c r="H4692" s="4" t="s">
        <v>1988</v>
      </c>
      <c r="I4692" s="24">
        <v>256.89999999999998</v>
      </c>
      <c r="J4692" s="24">
        <v>240.1</v>
      </c>
      <c r="K4692" s="24">
        <v>9.4</v>
      </c>
      <c r="N4692" s="24">
        <v>1.2</v>
      </c>
      <c r="O4692" s="24">
        <v>1.6</v>
      </c>
      <c r="R4692" s="24">
        <v>4.5999999999999996</v>
      </c>
      <c r="X4692" s="24">
        <f t="shared" si="170"/>
        <v>256.89999999999998</v>
      </c>
      <c r="Y4692" s="8">
        <f t="shared" si="171"/>
        <v>0</v>
      </c>
      <c r="Z4692" s="4"/>
    </row>
    <row r="4693" spans="1:26" x14ac:dyDescent="0.25">
      <c r="A4693" s="34">
        <v>56</v>
      </c>
      <c r="B4693" s="31">
        <v>56</v>
      </c>
      <c r="C4693" s="4" t="s">
        <v>8386</v>
      </c>
      <c r="D4693" s="4" t="s">
        <v>8381</v>
      </c>
      <c r="E4693" s="4" t="s">
        <v>15571</v>
      </c>
      <c r="F4693" s="4" t="s">
        <v>6410</v>
      </c>
      <c r="G4693" s="4" t="s">
        <v>8387</v>
      </c>
      <c r="H4693" s="4"/>
      <c r="I4693" s="24">
        <v>152.9</v>
      </c>
      <c r="J4693" s="24">
        <v>146.6</v>
      </c>
      <c r="K4693" s="24">
        <v>3.1</v>
      </c>
      <c r="P4693" s="24">
        <v>1.3</v>
      </c>
      <c r="Q4693" s="24">
        <v>1.3</v>
      </c>
      <c r="R4693" s="24">
        <v>0.6</v>
      </c>
      <c r="X4693" s="24">
        <f t="shared" si="170"/>
        <v>152.9</v>
      </c>
      <c r="Y4693" s="8">
        <f t="shared" si="171"/>
        <v>0</v>
      </c>
      <c r="Z4693" s="4"/>
    </row>
    <row r="4694" spans="1:26" x14ac:dyDescent="0.25">
      <c r="A4694" s="34">
        <v>61</v>
      </c>
      <c r="B4694" s="31">
        <v>61</v>
      </c>
      <c r="C4694" s="4" t="s">
        <v>8393</v>
      </c>
      <c r="D4694" s="4" t="s">
        <v>8381</v>
      </c>
      <c r="E4694" s="4" t="s">
        <v>15571</v>
      </c>
      <c r="F4694" s="4" t="s">
        <v>6410</v>
      </c>
      <c r="G4694" s="4" t="s">
        <v>7377</v>
      </c>
      <c r="H4694" s="4" t="s">
        <v>1113</v>
      </c>
      <c r="I4694" s="24">
        <v>279</v>
      </c>
      <c r="J4694" s="24">
        <v>260.10000000000002</v>
      </c>
      <c r="K4694" s="24">
        <v>1.5</v>
      </c>
      <c r="N4694" s="24">
        <v>2.5</v>
      </c>
      <c r="O4694" s="24">
        <v>1.6</v>
      </c>
      <c r="Q4694" s="24">
        <v>7.5</v>
      </c>
      <c r="R4694" s="24">
        <v>3</v>
      </c>
      <c r="S4694" s="24">
        <v>0.6</v>
      </c>
      <c r="T4694" s="24">
        <v>2.2000000000000002</v>
      </c>
      <c r="X4694" s="24">
        <f t="shared" si="170"/>
        <v>279.00000000000006</v>
      </c>
      <c r="Y4694" s="8">
        <f t="shared" si="171"/>
        <v>0</v>
      </c>
      <c r="Z4694" s="4"/>
    </row>
    <row r="4695" spans="1:26" ht="30" x14ac:dyDescent="0.25">
      <c r="A4695" s="34">
        <v>41</v>
      </c>
      <c r="B4695" s="31">
        <v>41</v>
      </c>
      <c r="C4695" s="4" t="s">
        <v>8356</v>
      </c>
      <c r="D4695" s="4" t="s">
        <v>8354</v>
      </c>
      <c r="E4695" s="4" t="s">
        <v>15571</v>
      </c>
      <c r="F4695" s="4" t="s">
        <v>6410</v>
      </c>
      <c r="G4695" s="5" t="s">
        <v>8357</v>
      </c>
      <c r="H4695" s="4"/>
      <c r="I4695" s="24">
        <v>318.39999999999998</v>
      </c>
      <c r="J4695" s="24">
        <v>207.9</v>
      </c>
      <c r="O4695" s="24">
        <v>2.2000000000000002</v>
      </c>
      <c r="Q4695" s="24">
        <v>6.1</v>
      </c>
      <c r="R4695" s="24">
        <v>1.7</v>
      </c>
      <c r="T4695" s="24">
        <v>100.5</v>
      </c>
      <c r="X4695" s="24">
        <f t="shared" si="170"/>
        <v>318.39999999999998</v>
      </c>
      <c r="Y4695" s="8">
        <f t="shared" si="171"/>
        <v>0</v>
      </c>
      <c r="Z4695" s="4"/>
    </row>
    <row r="4696" spans="1:26" ht="30" x14ac:dyDescent="0.25">
      <c r="A4696" s="34">
        <v>42</v>
      </c>
      <c r="B4696" s="31">
        <v>42</v>
      </c>
      <c r="C4696" s="4" t="s">
        <v>8358</v>
      </c>
      <c r="D4696" s="4" t="s">
        <v>8354</v>
      </c>
      <c r="E4696" s="4" t="s">
        <v>15571</v>
      </c>
      <c r="F4696" s="4" t="s">
        <v>6410</v>
      </c>
      <c r="G4696" s="5" t="s">
        <v>8357</v>
      </c>
      <c r="H4696" s="4"/>
      <c r="I4696" s="24">
        <v>312.39999999999998</v>
      </c>
      <c r="J4696" s="24">
        <v>295.39999999999998</v>
      </c>
      <c r="O4696" s="24">
        <v>5.6</v>
      </c>
      <c r="Q4696" s="24">
        <v>6</v>
      </c>
      <c r="R4696" s="24">
        <v>1.8</v>
      </c>
      <c r="S4696" s="24">
        <v>0.9</v>
      </c>
      <c r="U4696" s="24">
        <v>2.7</v>
      </c>
      <c r="X4696" s="24">
        <f t="shared" si="170"/>
        <v>312.39999999999998</v>
      </c>
      <c r="Y4696" s="8">
        <f t="shared" si="171"/>
        <v>0</v>
      </c>
      <c r="Z4696" s="4"/>
    </row>
    <row r="4697" spans="1:26" x14ac:dyDescent="0.25">
      <c r="A4697" s="34">
        <v>21</v>
      </c>
      <c r="B4697" s="31">
        <v>21</v>
      </c>
      <c r="C4697" s="4" t="s">
        <v>8321</v>
      </c>
      <c r="D4697" s="4" t="s">
        <v>8298</v>
      </c>
      <c r="E4697" s="4" t="s">
        <v>15571</v>
      </c>
      <c r="F4697" s="4" t="s">
        <v>6410</v>
      </c>
      <c r="G4697" s="4" t="s">
        <v>8322</v>
      </c>
      <c r="H4697" s="4" t="s">
        <v>1446</v>
      </c>
      <c r="I4697" s="24">
        <v>328.4</v>
      </c>
      <c r="J4697" s="24">
        <v>300.7</v>
      </c>
      <c r="K4697" s="24">
        <v>17.5</v>
      </c>
      <c r="O4697" s="24">
        <v>7.6</v>
      </c>
      <c r="Q4697" s="24">
        <v>0.6</v>
      </c>
      <c r="R4697" s="24">
        <v>2</v>
      </c>
      <c r="X4697" s="24">
        <f t="shared" si="170"/>
        <v>328.40000000000003</v>
      </c>
      <c r="Y4697" s="8">
        <f t="shared" si="171"/>
        <v>0</v>
      </c>
      <c r="Z4697" s="4"/>
    </row>
    <row r="4698" spans="1:26" x14ac:dyDescent="0.25">
      <c r="A4698" s="34">
        <v>19</v>
      </c>
      <c r="B4698" s="31">
        <v>19</v>
      </c>
      <c r="C4698" s="4" t="s">
        <v>8320</v>
      </c>
      <c r="D4698" s="4" t="s">
        <v>8298</v>
      </c>
      <c r="E4698" s="4" t="s">
        <v>15571</v>
      </c>
      <c r="F4698" s="4" t="s">
        <v>6410</v>
      </c>
      <c r="G4698" s="4" t="s">
        <v>8234</v>
      </c>
      <c r="H4698" s="4" t="s">
        <v>7083</v>
      </c>
      <c r="I4698" s="24">
        <v>626.5</v>
      </c>
      <c r="J4698" s="24">
        <v>574.20000000000005</v>
      </c>
      <c r="K4698" s="24">
        <v>22.6</v>
      </c>
      <c r="N4698" s="24">
        <v>2.6</v>
      </c>
      <c r="O4698" s="24">
        <v>2.7</v>
      </c>
      <c r="Q4698" s="24">
        <v>20</v>
      </c>
      <c r="R4698" s="24">
        <v>3.5</v>
      </c>
      <c r="S4698" s="24">
        <v>0.9</v>
      </c>
      <c r="X4698" s="24">
        <f t="shared" si="170"/>
        <v>626.50000000000011</v>
      </c>
      <c r="Y4698" s="8">
        <f t="shared" si="171"/>
        <v>0</v>
      </c>
      <c r="Z4698" s="4"/>
    </row>
    <row r="4699" spans="1:26" x14ac:dyDescent="0.25">
      <c r="A4699" s="34">
        <v>32</v>
      </c>
      <c r="B4699" s="31">
        <v>32</v>
      </c>
      <c r="C4699" s="4" t="s">
        <v>3316</v>
      </c>
      <c r="D4699" s="4" t="s">
        <v>3316</v>
      </c>
      <c r="E4699" s="4" t="s">
        <v>15571</v>
      </c>
      <c r="F4699" s="4" t="s">
        <v>6410</v>
      </c>
      <c r="G4699" s="4" t="s">
        <v>8339</v>
      </c>
      <c r="H4699" s="4" t="s">
        <v>1288</v>
      </c>
      <c r="I4699" s="24">
        <v>121.4</v>
      </c>
      <c r="J4699" s="24">
        <v>14.3</v>
      </c>
      <c r="K4699" s="24">
        <v>8.9</v>
      </c>
      <c r="L4699" s="24">
        <v>1.2</v>
      </c>
      <c r="O4699" s="24">
        <v>1.2</v>
      </c>
      <c r="P4699" s="24">
        <v>10.9</v>
      </c>
      <c r="T4699" s="24">
        <f>81+3.9</f>
        <v>84.9</v>
      </c>
      <c r="X4699" s="24">
        <f t="shared" si="170"/>
        <v>121.4</v>
      </c>
      <c r="Y4699" s="8">
        <f t="shared" si="171"/>
        <v>0</v>
      </c>
      <c r="Z4699" s="4"/>
    </row>
    <row r="4700" spans="1:26" x14ac:dyDescent="0.25">
      <c r="A4700" s="34">
        <v>10</v>
      </c>
      <c r="B4700" s="31">
        <v>10</v>
      </c>
      <c r="C4700" s="4" t="s">
        <v>8304</v>
      </c>
      <c r="D4700" s="4" t="s">
        <v>8298</v>
      </c>
      <c r="E4700" s="4" t="s">
        <v>15571</v>
      </c>
      <c r="F4700" s="4" t="s">
        <v>6410</v>
      </c>
      <c r="G4700" s="4" t="s">
        <v>8305</v>
      </c>
      <c r="H4700" s="4"/>
      <c r="I4700" s="24">
        <v>154.69999999999999</v>
      </c>
      <c r="J4700" s="24">
        <v>145</v>
      </c>
      <c r="K4700" s="24">
        <v>2.7</v>
      </c>
      <c r="N4700" s="24">
        <v>0.7</v>
      </c>
      <c r="O4700" s="24">
        <v>1.3</v>
      </c>
      <c r="Q4700" s="24">
        <v>2.4</v>
      </c>
      <c r="R4700" s="24">
        <v>2.6</v>
      </c>
      <c r="X4700" s="24">
        <f t="shared" si="170"/>
        <v>154.69999999999999</v>
      </c>
      <c r="Y4700" s="8">
        <f t="shared" si="171"/>
        <v>0</v>
      </c>
      <c r="Z4700" s="4"/>
    </row>
    <row r="4701" spans="1:26" x14ac:dyDescent="0.25">
      <c r="A4701" s="34">
        <v>31</v>
      </c>
      <c r="B4701" s="31">
        <v>31</v>
      </c>
      <c r="C4701" s="4" t="s">
        <v>6082</v>
      </c>
      <c r="D4701" s="4" t="s">
        <v>8337</v>
      </c>
      <c r="E4701" s="4" t="s">
        <v>15571</v>
      </c>
      <c r="F4701" s="4" t="s">
        <v>6410</v>
      </c>
      <c r="G4701" s="4" t="s">
        <v>8338</v>
      </c>
      <c r="H4701" s="4"/>
      <c r="I4701" s="24">
        <v>296</v>
      </c>
      <c r="J4701" s="24">
        <v>37</v>
      </c>
      <c r="K4701" s="24">
        <v>7.3</v>
      </c>
      <c r="L4701" s="24">
        <v>8.1999999999999993</v>
      </c>
      <c r="Q4701" s="24">
        <v>47.8</v>
      </c>
      <c r="T4701" s="24">
        <v>195.7</v>
      </c>
      <c r="X4701" s="24">
        <f t="shared" si="170"/>
        <v>296</v>
      </c>
      <c r="Y4701" s="8">
        <f t="shared" si="171"/>
        <v>0</v>
      </c>
      <c r="Z4701" s="4"/>
    </row>
    <row r="4702" spans="1:26" x14ac:dyDescent="0.25">
      <c r="A4702" s="34">
        <v>7</v>
      </c>
      <c r="B4702" s="31">
        <v>7</v>
      </c>
      <c r="C4702" s="4" t="s">
        <v>8300</v>
      </c>
      <c r="D4702" s="4" t="s">
        <v>8298</v>
      </c>
      <c r="E4702" s="4" t="s">
        <v>15571</v>
      </c>
      <c r="F4702" s="4" t="s">
        <v>6410</v>
      </c>
      <c r="G4702" s="4" t="s">
        <v>8301</v>
      </c>
      <c r="H4702" s="4"/>
      <c r="I4702" s="24">
        <v>171</v>
      </c>
      <c r="J4702" s="24">
        <v>160.30000000000001</v>
      </c>
      <c r="K4702" s="24">
        <v>4.7</v>
      </c>
      <c r="N4702" s="24">
        <v>1.4</v>
      </c>
      <c r="P4702" s="24">
        <v>1.4</v>
      </c>
      <c r="Q4702" s="24">
        <v>3.2</v>
      </c>
      <c r="X4702" s="24">
        <f t="shared" si="170"/>
        <v>171</v>
      </c>
      <c r="Y4702" s="8">
        <f t="shared" si="171"/>
        <v>0</v>
      </c>
      <c r="Z4702" s="4"/>
    </row>
    <row r="4703" spans="1:26" x14ac:dyDescent="0.25">
      <c r="A4703" s="34">
        <v>37</v>
      </c>
      <c r="B4703" s="31">
        <v>37</v>
      </c>
      <c r="C4703" s="4" t="s">
        <v>8348</v>
      </c>
      <c r="D4703" s="4" t="s">
        <v>8344</v>
      </c>
      <c r="E4703" s="4" t="s">
        <v>15571</v>
      </c>
      <c r="F4703" s="4" t="s">
        <v>6410</v>
      </c>
      <c r="G4703" s="4" t="s">
        <v>8349</v>
      </c>
      <c r="H4703" s="4"/>
      <c r="I4703" s="24">
        <v>115.8</v>
      </c>
      <c r="J4703" s="24">
        <v>71.8</v>
      </c>
      <c r="K4703" s="24">
        <v>2.8</v>
      </c>
      <c r="L4703" s="24">
        <v>0.7</v>
      </c>
      <c r="M4703" s="24">
        <v>0.1</v>
      </c>
      <c r="Q4703" s="24">
        <v>40.4</v>
      </c>
      <c r="X4703" s="24">
        <f t="shared" si="170"/>
        <v>115.79999999999998</v>
      </c>
      <c r="Y4703" s="8">
        <f t="shared" si="171"/>
        <v>0</v>
      </c>
      <c r="Z4703" s="4"/>
    </row>
    <row r="4704" spans="1:26" x14ac:dyDescent="0.25">
      <c r="A4704" s="34">
        <v>49</v>
      </c>
      <c r="B4704" s="31">
        <v>49</v>
      </c>
      <c r="C4704" s="4" t="s">
        <v>8370</v>
      </c>
      <c r="D4704" s="4" t="s">
        <v>8367</v>
      </c>
      <c r="E4704" s="4" t="s">
        <v>15571</v>
      </c>
      <c r="F4704" s="4" t="s">
        <v>6410</v>
      </c>
      <c r="G4704" s="4" t="s">
        <v>8371</v>
      </c>
      <c r="H4704" s="4" t="s">
        <v>328</v>
      </c>
      <c r="I4704" s="24">
        <v>291.39999999999998</v>
      </c>
      <c r="J4704" s="24">
        <v>235.9</v>
      </c>
      <c r="K4704" s="24">
        <v>6.2</v>
      </c>
      <c r="N4704" s="24">
        <v>1.7</v>
      </c>
      <c r="O4704" s="24">
        <v>3.2</v>
      </c>
      <c r="R4704" s="24">
        <v>2.2000000000000002</v>
      </c>
      <c r="T4704" s="24">
        <v>42.2</v>
      </c>
      <c r="X4704" s="24">
        <f t="shared" si="170"/>
        <v>291.39999999999998</v>
      </c>
      <c r="Y4704" s="8">
        <f t="shared" si="171"/>
        <v>0</v>
      </c>
      <c r="Z4704" s="4"/>
    </row>
    <row r="4705" spans="1:26" x14ac:dyDescent="0.25">
      <c r="A4705" s="34">
        <v>67</v>
      </c>
      <c r="B4705" s="31">
        <v>67</v>
      </c>
      <c r="C4705" s="4" t="s">
        <v>8402</v>
      </c>
      <c r="D4705" s="4" t="s">
        <v>8399</v>
      </c>
      <c r="E4705" s="4" t="s">
        <v>15571</v>
      </c>
      <c r="F4705" s="4" t="s">
        <v>6410</v>
      </c>
      <c r="G4705" s="5" t="s">
        <v>1135</v>
      </c>
      <c r="H4705" s="4"/>
      <c r="I4705" s="24">
        <v>637.5</v>
      </c>
      <c r="J4705" s="24">
        <v>65.5</v>
      </c>
      <c r="K4705" s="24">
        <v>11.4</v>
      </c>
      <c r="O4705" s="24">
        <v>3.8</v>
      </c>
      <c r="P4705" s="24">
        <v>0.7</v>
      </c>
      <c r="Q4705" s="24">
        <v>194.6</v>
      </c>
      <c r="R4705" s="24">
        <v>0.3</v>
      </c>
      <c r="T4705" s="24">
        <v>357.4</v>
      </c>
      <c r="U4705" s="24">
        <v>3.8</v>
      </c>
      <c r="X4705" s="24">
        <f t="shared" si="170"/>
        <v>637.5</v>
      </c>
      <c r="Y4705" s="8">
        <f t="shared" si="171"/>
        <v>0</v>
      </c>
      <c r="Z4705" s="4"/>
    </row>
    <row r="4706" spans="1:26" x14ac:dyDescent="0.25">
      <c r="A4706" s="34">
        <v>34</v>
      </c>
      <c r="B4706" s="31">
        <v>34</v>
      </c>
      <c r="C4706" s="4" t="s">
        <v>8340</v>
      </c>
      <c r="D4706" s="4" t="s">
        <v>3316</v>
      </c>
      <c r="E4706" s="4" t="s">
        <v>15571</v>
      </c>
      <c r="F4706" s="4" t="s">
        <v>6410</v>
      </c>
      <c r="G4706" s="4" t="s">
        <v>8342</v>
      </c>
      <c r="H4706" s="4"/>
      <c r="I4706" s="24">
        <v>116.6</v>
      </c>
      <c r="J4706" s="24">
        <v>74.3</v>
      </c>
      <c r="K4706" s="24">
        <v>27.7</v>
      </c>
      <c r="L4706" s="24">
        <v>3.7</v>
      </c>
      <c r="O4706" s="24">
        <v>1</v>
      </c>
      <c r="P4706" s="24">
        <v>0.9</v>
      </c>
      <c r="Q4706" s="24">
        <v>7.4</v>
      </c>
      <c r="T4706" s="24">
        <v>0.5</v>
      </c>
      <c r="U4706" s="24">
        <v>1.1000000000000001</v>
      </c>
      <c r="X4706" s="24">
        <f t="shared" si="170"/>
        <v>116.60000000000001</v>
      </c>
      <c r="Y4706" s="8">
        <f t="shared" si="171"/>
        <v>0</v>
      </c>
      <c r="Z4706" s="4"/>
    </row>
    <row r="4707" spans="1:26" ht="30" x14ac:dyDescent="0.25">
      <c r="A4707" s="34">
        <v>38</v>
      </c>
      <c r="B4707" s="31">
        <v>38</v>
      </c>
      <c r="C4707" s="4" t="s">
        <v>8350</v>
      </c>
      <c r="D4707" s="4" t="s">
        <v>8344</v>
      </c>
      <c r="E4707" s="4" t="s">
        <v>15571</v>
      </c>
      <c r="F4707" s="4" t="s">
        <v>6410</v>
      </c>
      <c r="G4707" s="5" t="s">
        <v>8351</v>
      </c>
      <c r="H4707" s="5" t="s">
        <v>8352</v>
      </c>
      <c r="I4707" s="24">
        <v>130.19999999999999</v>
      </c>
      <c r="J4707" s="24">
        <v>64.900000000000006</v>
      </c>
      <c r="N4707" s="24">
        <v>1.2</v>
      </c>
      <c r="O4707" s="24">
        <v>0.5</v>
      </c>
      <c r="P4707" s="24">
        <v>1.3</v>
      </c>
      <c r="Q4707" s="24">
        <v>1.2</v>
      </c>
      <c r="R4707" s="24">
        <v>0.6</v>
      </c>
      <c r="T4707" s="24">
        <v>60.5</v>
      </c>
      <c r="X4707" s="24">
        <f t="shared" si="170"/>
        <v>130.19999999999999</v>
      </c>
      <c r="Y4707" s="8">
        <f t="shared" si="171"/>
        <v>0</v>
      </c>
      <c r="Z4707" s="4"/>
    </row>
    <row r="4708" spans="1:26" x14ac:dyDescent="0.25">
      <c r="A4708" s="34">
        <v>65</v>
      </c>
      <c r="B4708" s="31">
        <v>65</v>
      </c>
      <c r="C4708" s="4" t="s">
        <v>8398</v>
      </c>
      <c r="D4708" s="4" t="s">
        <v>8399</v>
      </c>
      <c r="E4708" s="4" t="s">
        <v>15571</v>
      </c>
      <c r="F4708" s="4" t="s">
        <v>6410</v>
      </c>
      <c r="G4708" s="4" t="s">
        <v>8400</v>
      </c>
      <c r="H4708" s="4"/>
      <c r="I4708" s="24">
        <v>110.5</v>
      </c>
      <c r="J4708" s="24">
        <v>88.1</v>
      </c>
      <c r="K4708" s="24">
        <v>19</v>
      </c>
      <c r="O4708" s="24">
        <v>0.8</v>
      </c>
      <c r="Q4708" s="24">
        <v>2</v>
      </c>
      <c r="R4708" s="24">
        <v>0.6</v>
      </c>
      <c r="X4708" s="24">
        <f t="shared" si="170"/>
        <v>110.49999999999999</v>
      </c>
      <c r="Y4708" s="8">
        <f t="shared" si="171"/>
        <v>0</v>
      </c>
      <c r="Z4708" s="4"/>
    </row>
    <row r="4709" spans="1:26" x14ac:dyDescent="0.25">
      <c r="A4709" s="34">
        <v>9</v>
      </c>
      <c r="B4709" s="31">
        <v>9</v>
      </c>
      <c r="C4709" s="4" t="s">
        <v>8303</v>
      </c>
      <c r="D4709" s="4" t="s">
        <v>8298</v>
      </c>
      <c r="E4709" s="4" t="s">
        <v>15571</v>
      </c>
      <c r="F4709" s="4" t="s">
        <v>6410</v>
      </c>
      <c r="G4709" s="4" t="s">
        <v>7163</v>
      </c>
      <c r="H4709" s="4"/>
      <c r="I4709" s="24">
        <v>273.10000000000002</v>
      </c>
      <c r="J4709" s="24">
        <v>263.7</v>
      </c>
      <c r="O4709" s="24">
        <v>4.3</v>
      </c>
      <c r="R4709" s="24">
        <v>5.0999999999999996</v>
      </c>
      <c r="X4709" s="24">
        <f t="shared" si="170"/>
        <v>273.10000000000002</v>
      </c>
      <c r="Y4709" s="8">
        <f t="shared" si="171"/>
        <v>0</v>
      </c>
      <c r="Z4709" s="4"/>
    </row>
    <row r="4710" spans="1:26" x14ac:dyDescent="0.25">
      <c r="A4710" s="34">
        <v>24</v>
      </c>
      <c r="B4710" s="31">
        <v>24</v>
      </c>
      <c r="C4710" s="4" t="s">
        <v>8328</v>
      </c>
      <c r="D4710" s="4" t="s">
        <v>8298</v>
      </c>
      <c r="E4710" s="4" t="s">
        <v>15571</v>
      </c>
      <c r="F4710" s="4" t="s">
        <v>6410</v>
      </c>
      <c r="G4710" s="4" t="s">
        <v>15307</v>
      </c>
      <c r="H4710" s="4"/>
      <c r="I4710" s="24">
        <v>254.5</v>
      </c>
      <c r="J4710" s="24">
        <v>237</v>
      </c>
      <c r="K4710" s="24">
        <v>12.4</v>
      </c>
      <c r="O4710" s="24">
        <v>2.2999999999999998</v>
      </c>
      <c r="R4710" s="24">
        <v>2.8</v>
      </c>
      <c r="X4710" s="24">
        <f t="shared" si="170"/>
        <v>254.50000000000003</v>
      </c>
      <c r="Y4710" s="8">
        <f t="shared" si="171"/>
        <v>0</v>
      </c>
      <c r="Z4710" s="4"/>
    </row>
    <row r="4711" spans="1:26" ht="30" x14ac:dyDescent="0.25">
      <c r="A4711" s="34">
        <v>68</v>
      </c>
      <c r="B4711" s="31">
        <v>68</v>
      </c>
      <c r="C4711" s="4" t="s">
        <v>8403</v>
      </c>
      <c r="D4711" s="4" t="s">
        <v>8399</v>
      </c>
      <c r="E4711" s="4" t="s">
        <v>15571</v>
      </c>
      <c r="F4711" s="4" t="s">
        <v>6410</v>
      </c>
      <c r="G4711" s="5" t="s">
        <v>60</v>
      </c>
      <c r="H4711" s="4"/>
      <c r="I4711" s="24">
        <v>134.30000000000001</v>
      </c>
      <c r="J4711" s="24">
        <v>72.400000000000006</v>
      </c>
      <c r="K4711" s="24">
        <v>36.799999999999997</v>
      </c>
      <c r="O4711" s="24">
        <v>1</v>
      </c>
      <c r="Q4711" s="24">
        <v>6.1</v>
      </c>
      <c r="R4711" s="24">
        <v>3.2</v>
      </c>
      <c r="T4711" s="24">
        <v>12.8</v>
      </c>
      <c r="U4711" s="24">
        <v>2</v>
      </c>
      <c r="X4711" s="24">
        <f t="shared" si="170"/>
        <v>134.30000000000001</v>
      </c>
      <c r="Y4711" s="8">
        <f t="shared" si="171"/>
        <v>0</v>
      </c>
      <c r="Z4711" s="4"/>
    </row>
    <row r="4712" spans="1:26" x14ac:dyDescent="0.25">
      <c r="A4712" s="34">
        <v>46</v>
      </c>
      <c r="B4712" s="31">
        <v>46</v>
      </c>
      <c r="C4712" s="4" t="s">
        <v>8364</v>
      </c>
      <c r="D4712" s="4" t="s">
        <v>8354</v>
      </c>
      <c r="E4712" s="4" t="s">
        <v>15571</v>
      </c>
      <c r="F4712" s="4" t="s">
        <v>6410</v>
      </c>
      <c r="G4712" s="4" t="s">
        <v>7067</v>
      </c>
      <c r="H4712" s="4" t="s">
        <v>7268</v>
      </c>
      <c r="I4712" s="24">
        <v>193.4</v>
      </c>
      <c r="J4712" s="24">
        <v>184.3</v>
      </c>
      <c r="Q4712" s="24">
        <v>8.1999999999999993</v>
      </c>
      <c r="R4712" s="24">
        <v>0.9</v>
      </c>
      <c r="X4712" s="24">
        <f t="shared" si="170"/>
        <v>193.4</v>
      </c>
      <c r="Y4712" s="8">
        <f t="shared" si="171"/>
        <v>0</v>
      </c>
      <c r="Z4712" s="4"/>
    </row>
    <row r="4713" spans="1:26" x14ac:dyDescent="0.25">
      <c r="A4713" s="34">
        <v>3</v>
      </c>
      <c r="B4713" s="31">
        <v>3</v>
      </c>
      <c r="C4713" s="4" t="s">
        <v>8294</v>
      </c>
      <c r="D4713" s="4" t="s">
        <v>8292</v>
      </c>
      <c r="E4713" s="4" t="s">
        <v>15571</v>
      </c>
      <c r="F4713" s="4" t="s">
        <v>6410</v>
      </c>
      <c r="G4713" s="4" t="s">
        <v>8295</v>
      </c>
      <c r="H4713" s="4"/>
      <c r="I4713" s="24">
        <v>924.4</v>
      </c>
      <c r="J4713" s="24">
        <v>333.5</v>
      </c>
      <c r="K4713" s="24">
        <v>0.6</v>
      </c>
      <c r="M4713" s="24">
        <v>1.5</v>
      </c>
      <c r="N4713" s="24">
        <v>2.8</v>
      </c>
      <c r="Q4713" s="24">
        <v>3.7</v>
      </c>
      <c r="S4713" s="24">
        <v>582.29999999999995</v>
      </c>
      <c r="X4713" s="24">
        <f t="shared" si="170"/>
        <v>924.4</v>
      </c>
      <c r="Y4713" s="8">
        <f t="shared" si="171"/>
        <v>0</v>
      </c>
      <c r="Z4713" s="4"/>
    </row>
    <row r="4714" spans="1:26" x14ac:dyDescent="0.25">
      <c r="A4714" s="34">
        <v>33</v>
      </c>
      <c r="B4714" s="31">
        <v>33</v>
      </c>
      <c r="C4714" s="4" t="s">
        <v>8340</v>
      </c>
      <c r="D4714" s="4" t="s">
        <v>3316</v>
      </c>
      <c r="E4714" s="4" t="s">
        <v>15571</v>
      </c>
      <c r="F4714" s="4" t="s">
        <v>6410</v>
      </c>
      <c r="G4714" s="4" t="s">
        <v>8341</v>
      </c>
      <c r="H4714" s="4" t="s">
        <v>300</v>
      </c>
      <c r="I4714" s="24">
        <v>124</v>
      </c>
      <c r="J4714" s="24">
        <v>81</v>
      </c>
      <c r="K4714" s="24">
        <v>36.200000000000003</v>
      </c>
      <c r="P4714" s="24">
        <v>0.7</v>
      </c>
      <c r="Q4714" s="24">
        <v>4.3</v>
      </c>
      <c r="R4714" s="24">
        <v>1.4</v>
      </c>
      <c r="S4714" s="24">
        <v>0.4</v>
      </c>
      <c r="X4714" s="24">
        <f t="shared" si="170"/>
        <v>124.00000000000001</v>
      </c>
      <c r="Y4714" s="8">
        <f t="shared" si="171"/>
        <v>0</v>
      </c>
      <c r="Z4714" s="4"/>
    </row>
    <row r="4715" spans="1:26" ht="30" x14ac:dyDescent="0.25">
      <c r="A4715" s="34">
        <v>69</v>
      </c>
      <c r="B4715" s="31">
        <v>69</v>
      </c>
      <c r="C4715" s="4" t="s">
        <v>8399</v>
      </c>
      <c r="D4715" s="4" t="s">
        <v>8399</v>
      </c>
      <c r="E4715" s="4" t="s">
        <v>15571</v>
      </c>
      <c r="F4715" s="4" t="s">
        <v>6410</v>
      </c>
      <c r="G4715" s="5" t="s">
        <v>15308</v>
      </c>
      <c r="H4715" s="4"/>
      <c r="I4715" s="24">
        <v>154.30000000000001</v>
      </c>
      <c r="J4715" s="24">
        <v>71.3</v>
      </c>
      <c r="K4715" s="24">
        <v>63.7</v>
      </c>
      <c r="O4715" s="24">
        <v>2.2000000000000002</v>
      </c>
      <c r="Q4715" s="24">
        <v>17.100000000000001</v>
      </c>
      <c r="X4715" s="24">
        <f t="shared" si="170"/>
        <v>154.29999999999998</v>
      </c>
      <c r="Y4715" s="8">
        <f t="shared" si="171"/>
        <v>0</v>
      </c>
      <c r="Z4715" s="4"/>
    </row>
    <row r="4716" spans="1:26" x14ac:dyDescent="0.25">
      <c r="A4716" s="34">
        <v>13</v>
      </c>
      <c r="B4716" s="31">
        <v>13</v>
      </c>
      <c r="C4716" s="4" t="s">
        <v>8310</v>
      </c>
      <c r="D4716" s="4" t="s">
        <v>8298</v>
      </c>
      <c r="E4716" s="4" t="s">
        <v>15571</v>
      </c>
      <c r="F4716" s="4" t="s">
        <v>6410</v>
      </c>
      <c r="G4716" s="4" t="s">
        <v>45</v>
      </c>
      <c r="H4716" s="4"/>
      <c r="I4716" s="24">
        <v>323.60000000000002</v>
      </c>
      <c r="J4716" s="24">
        <v>295.10000000000002</v>
      </c>
      <c r="K4716" s="24">
        <v>13.4</v>
      </c>
      <c r="L4716" s="24">
        <v>0.9</v>
      </c>
      <c r="N4716" s="24">
        <v>1.8</v>
      </c>
      <c r="O4716" s="24">
        <v>6.4</v>
      </c>
      <c r="P4716" s="24">
        <v>0.3</v>
      </c>
      <c r="Q4716" s="24">
        <v>1.3</v>
      </c>
      <c r="R4716" s="24">
        <v>3.3</v>
      </c>
      <c r="S4716" s="24">
        <v>1.1000000000000001</v>
      </c>
      <c r="X4716" s="24">
        <f t="shared" si="170"/>
        <v>323.60000000000002</v>
      </c>
      <c r="Y4716" s="8">
        <f t="shared" si="171"/>
        <v>0</v>
      </c>
      <c r="Z4716" s="4"/>
    </row>
    <row r="4717" spans="1:26" x14ac:dyDescent="0.25">
      <c r="A4717" s="34">
        <v>27</v>
      </c>
      <c r="B4717" s="31">
        <v>27</v>
      </c>
      <c r="C4717" s="4" t="s">
        <v>8332</v>
      </c>
      <c r="D4717" s="4" t="s">
        <v>8333</v>
      </c>
      <c r="E4717" s="4" t="s">
        <v>15571</v>
      </c>
      <c r="F4717" s="4" t="s">
        <v>6410</v>
      </c>
      <c r="G4717" s="4" t="s">
        <v>45</v>
      </c>
      <c r="H4717" s="4"/>
      <c r="I4717" s="24">
        <v>686.5</v>
      </c>
      <c r="J4717" s="24">
        <v>540.5</v>
      </c>
      <c r="K4717" s="24">
        <v>129.4</v>
      </c>
      <c r="N4717" s="24">
        <v>1.5</v>
      </c>
      <c r="O4717" s="24">
        <v>4.5</v>
      </c>
      <c r="P4717" s="24">
        <v>0.5</v>
      </c>
      <c r="Q4717" s="24">
        <v>8.5</v>
      </c>
      <c r="R4717" s="24">
        <v>1.6</v>
      </c>
      <c r="X4717" s="24">
        <f t="shared" si="170"/>
        <v>686.5</v>
      </c>
      <c r="Y4717" s="8">
        <f t="shared" si="171"/>
        <v>0</v>
      </c>
      <c r="Z4717" s="4"/>
    </row>
    <row r="4718" spans="1:26" x14ac:dyDescent="0.25">
      <c r="A4718" s="34">
        <v>28</v>
      </c>
      <c r="B4718" s="31">
        <v>28</v>
      </c>
      <c r="C4718" s="4" t="s">
        <v>8334</v>
      </c>
      <c r="D4718" s="4" t="s">
        <v>8333</v>
      </c>
      <c r="E4718" s="4" t="s">
        <v>15571</v>
      </c>
      <c r="F4718" s="4" t="s">
        <v>6410</v>
      </c>
      <c r="G4718" s="4" t="s">
        <v>45</v>
      </c>
      <c r="H4718" s="4"/>
      <c r="I4718" s="24">
        <v>469.8</v>
      </c>
      <c r="J4718" s="24">
        <v>335.3</v>
      </c>
      <c r="K4718" s="24">
        <v>35.4</v>
      </c>
      <c r="L4718" s="24">
        <v>27</v>
      </c>
      <c r="N4718" s="24">
        <v>1.8</v>
      </c>
      <c r="O4718" s="24">
        <v>2.4</v>
      </c>
      <c r="P4718" s="24">
        <v>25</v>
      </c>
      <c r="Q4718" s="24">
        <v>5.3</v>
      </c>
      <c r="T4718" s="24">
        <v>37.6</v>
      </c>
      <c r="X4718" s="24">
        <f t="shared" si="170"/>
        <v>469.8</v>
      </c>
      <c r="Y4718" s="8">
        <f t="shared" si="171"/>
        <v>0</v>
      </c>
      <c r="Z4718" s="4"/>
    </row>
    <row r="4719" spans="1:26" x14ac:dyDescent="0.25">
      <c r="A4719" s="34">
        <v>29</v>
      </c>
      <c r="B4719" s="31">
        <v>29</v>
      </c>
      <c r="C4719" s="4" t="s">
        <v>8335</v>
      </c>
      <c r="D4719" s="4" t="s">
        <v>8333</v>
      </c>
      <c r="E4719" s="4" t="s">
        <v>15571</v>
      </c>
      <c r="F4719" s="4" t="s">
        <v>6410</v>
      </c>
      <c r="G4719" s="4" t="s">
        <v>45</v>
      </c>
      <c r="H4719" s="4"/>
      <c r="I4719" s="24">
        <v>190.4</v>
      </c>
      <c r="J4719" s="24">
        <v>174</v>
      </c>
      <c r="K4719" s="24">
        <v>6.5</v>
      </c>
      <c r="N4719" s="24">
        <v>1.4</v>
      </c>
      <c r="O4719" s="24">
        <v>2.2000000000000002</v>
      </c>
      <c r="Q4719" s="24">
        <v>3.8</v>
      </c>
      <c r="R4719" s="24">
        <v>2.5</v>
      </c>
      <c r="X4719" s="24">
        <f t="shared" si="170"/>
        <v>190.4</v>
      </c>
      <c r="Y4719" s="8">
        <f t="shared" si="171"/>
        <v>0</v>
      </c>
      <c r="Z4719" s="4"/>
    </row>
    <row r="4720" spans="1:26" x14ac:dyDescent="0.25">
      <c r="A4720" s="34">
        <v>43</v>
      </c>
      <c r="B4720" s="31">
        <v>43</v>
      </c>
      <c r="C4720" s="4" t="s">
        <v>8359</v>
      </c>
      <c r="D4720" s="4" t="s">
        <v>8354</v>
      </c>
      <c r="E4720" s="4" t="s">
        <v>15571</v>
      </c>
      <c r="F4720" s="4" t="s">
        <v>6410</v>
      </c>
      <c r="G4720" s="4" t="s">
        <v>45</v>
      </c>
      <c r="H4720" s="4"/>
      <c r="I4720" s="24">
        <v>753.2</v>
      </c>
      <c r="J4720" s="24">
        <v>432.2</v>
      </c>
      <c r="K4720" s="24">
        <v>17.2</v>
      </c>
      <c r="L4720" s="24">
        <v>0.8</v>
      </c>
      <c r="N4720" s="24">
        <v>1.6</v>
      </c>
      <c r="O4720" s="24">
        <v>3.8</v>
      </c>
      <c r="P4720" s="24">
        <v>0.3</v>
      </c>
      <c r="T4720" s="24">
        <v>297.3</v>
      </c>
      <c r="X4720" s="24">
        <f t="shared" si="170"/>
        <v>753.2</v>
      </c>
      <c r="Y4720" s="8">
        <f t="shared" si="171"/>
        <v>0</v>
      </c>
      <c r="Z4720" s="4"/>
    </row>
    <row r="4721" spans="1:26" x14ac:dyDescent="0.25">
      <c r="A4721" s="34">
        <v>60</v>
      </c>
      <c r="B4721" s="31">
        <v>60</v>
      </c>
      <c r="C4721" s="4" t="s">
        <v>8392</v>
      </c>
      <c r="D4721" s="4" t="s">
        <v>8381</v>
      </c>
      <c r="E4721" s="4" t="s">
        <v>15571</v>
      </c>
      <c r="F4721" s="4" t="s">
        <v>6410</v>
      </c>
      <c r="G4721" s="4" t="s">
        <v>45</v>
      </c>
      <c r="H4721" s="4"/>
      <c r="I4721" s="24">
        <v>180.2</v>
      </c>
      <c r="J4721" s="24">
        <v>172.3</v>
      </c>
      <c r="N4721" s="24">
        <v>0.5</v>
      </c>
      <c r="O4721" s="24">
        <v>2.8</v>
      </c>
      <c r="P4721" s="24">
        <v>0.5</v>
      </c>
      <c r="Q4721" s="24">
        <v>0.3</v>
      </c>
      <c r="R4721" s="24">
        <v>2.2000000000000002</v>
      </c>
      <c r="U4721" s="24">
        <v>1.6</v>
      </c>
      <c r="X4721" s="24">
        <f t="shared" si="170"/>
        <v>180.20000000000002</v>
      </c>
      <c r="Y4721" s="8">
        <f t="shared" si="171"/>
        <v>0</v>
      </c>
      <c r="Z4721" s="4"/>
    </row>
    <row r="4722" spans="1:26" x14ac:dyDescent="0.25">
      <c r="A4722" s="34">
        <v>72</v>
      </c>
      <c r="B4722" s="31">
        <v>73</v>
      </c>
      <c r="C4722" s="4" t="s">
        <v>8409</v>
      </c>
      <c r="D4722" s="4" t="s">
        <v>8410</v>
      </c>
      <c r="E4722" s="4" t="s">
        <v>15571</v>
      </c>
      <c r="F4722" s="4" t="s">
        <v>6410</v>
      </c>
      <c r="G4722" s="4" t="s">
        <v>45</v>
      </c>
      <c r="H4722" s="4"/>
      <c r="I4722" s="24">
        <v>400.6</v>
      </c>
      <c r="P4722" s="24">
        <v>400.6</v>
      </c>
      <c r="X4722" s="24">
        <f t="shared" si="170"/>
        <v>400.6</v>
      </c>
      <c r="Y4722" s="8">
        <f t="shared" si="171"/>
        <v>0</v>
      </c>
      <c r="Z4722" s="4"/>
    </row>
    <row r="4723" spans="1:26" x14ac:dyDescent="0.25">
      <c r="A4723" s="34">
        <v>52</v>
      </c>
      <c r="B4723" s="31">
        <v>52</v>
      </c>
      <c r="C4723" s="4" t="s">
        <v>8376</v>
      </c>
      <c r="D4723" s="4" t="s">
        <v>8367</v>
      </c>
      <c r="E4723" s="4" t="s">
        <v>15571</v>
      </c>
      <c r="F4723" s="4" t="s">
        <v>6410</v>
      </c>
      <c r="G4723" s="4" t="s">
        <v>8377</v>
      </c>
      <c r="H4723" s="4" t="s">
        <v>804</v>
      </c>
      <c r="I4723" s="24">
        <v>302.8</v>
      </c>
      <c r="J4723" s="24">
        <v>175.6</v>
      </c>
      <c r="K4723" s="24">
        <v>29.8</v>
      </c>
      <c r="M4723" s="24">
        <v>1.9</v>
      </c>
      <c r="O4723" s="24">
        <v>2.1</v>
      </c>
      <c r="P4723" s="24">
        <v>1</v>
      </c>
      <c r="Q4723" s="24">
        <v>11.2</v>
      </c>
      <c r="R4723" s="24">
        <v>3.5</v>
      </c>
      <c r="S4723" s="24">
        <v>1.2</v>
      </c>
      <c r="T4723" s="24">
        <v>76.5</v>
      </c>
      <c r="X4723" s="24">
        <f t="shared" si="170"/>
        <v>302.79999999999995</v>
      </c>
      <c r="Y4723" s="8">
        <f t="shared" si="171"/>
        <v>0</v>
      </c>
      <c r="Z4723" s="4"/>
    </row>
    <row r="4724" spans="1:26" x14ac:dyDescent="0.25">
      <c r="A4724" s="34">
        <v>25</v>
      </c>
      <c r="B4724" s="31">
        <v>25</v>
      </c>
      <c r="C4724" s="4" t="s">
        <v>7822</v>
      </c>
      <c r="D4724" s="4" t="s">
        <v>8298</v>
      </c>
      <c r="E4724" s="4" t="s">
        <v>15571</v>
      </c>
      <c r="F4724" s="4" t="s">
        <v>6410</v>
      </c>
      <c r="G4724" s="4" t="s">
        <v>8329</v>
      </c>
      <c r="H4724" s="4" t="s">
        <v>1567</v>
      </c>
      <c r="I4724" s="24">
        <v>865.5</v>
      </c>
      <c r="J4724" s="24">
        <v>832.5</v>
      </c>
      <c r="O4724" s="24">
        <v>7</v>
      </c>
      <c r="P4724" s="24">
        <v>2</v>
      </c>
      <c r="R4724" s="24">
        <v>1.8</v>
      </c>
      <c r="T4724" s="24">
        <v>17.899999999999999</v>
      </c>
      <c r="U4724" s="24">
        <v>4.3</v>
      </c>
      <c r="X4724" s="24">
        <f t="shared" si="170"/>
        <v>865.49999999999989</v>
      </c>
      <c r="Y4724" s="8">
        <f t="shared" si="171"/>
        <v>0</v>
      </c>
      <c r="Z4724" s="4"/>
    </row>
    <row r="4725" spans="1:26" x14ac:dyDescent="0.25">
      <c r="A4725" s="34">
        <v>39</v>
      </c>
      <c r="B4725" s="31">
        <v>39</v>
      </c>
      <c r="C4725" s="4" t="s">
        <v>8353</v>
      </c>
      <c r="D4725" s="4" t="s">
        <v>8354</v>
      </c>
      <c r="E4725" s="4" t="s">
        <v>15571</v>
      </c>
      <c r="F4725" s="4" t="s">
        <v>6410</v>
      </c>
      <c r="G4725" s="4" t="s">
        <v>7279</v>
      </c>
      <c r="H4725" s="4"/>
      <c r="I4725" s="24">
        <v>364.4</v>
      </c>
      <c r="J4725" s="24">
        <v>356.9</v>
      </c>
      <c r="O4725" s="24">
        <v>1.9</v>
      </c>
      <c r="R4725" s="24">
        <v>5.6</v>
      </c>
      <c r="X4725" s="24">
        <f t="shared" si="170"/>
        <v>364.4</v>
      </c>
      <c r="Y4725" s="8">
        <f t="shared" si="171"/>
        <v>0</v>
      </c>
      <c r="Z4725" s="4"/>
    </row>
    <row r="4726" spans="1:26" x14ac:dyDescent="0.25">
      <c r="A4726" s="34">
        <v>48</v>
      </c>
      <c r="B4726" s="31">
        <v>48</v>
      </c>
      <c r="C4726" s="4" t="s">
        <v>8367</v>
      </c>
      <c r="D4726" s="4" t="s">
        <v>8367</v>
      </c>
      <c r="E4726" s="4" t="s">
        <v>15571</v>
      </c>
      <c r="F4726" s="4" t="s">
        <v>6410</v>
      </c>
      <c r="G4726" s="4" t="s">
        <v>8368</v>
      </c>
      <c r="H4726" s="4" t="s">
        <v>8369</v>
      </c>
      <c r="I4726" s="24">
        <v>117.7</v>
      </c>
      <c r="J4726" s="24">
        <v>86.9</v>
      </c>
      <c r="K4726" s="24">
        <v>18.100000000000001</v>
      </c>
      <c r="N4726" s="24">
        <v>0.4</v>
      </c>
      <c r="O4726" s="24">
        <v>1.1000000000000001</v>
      </c>
      <c r="Q4726" s="24">
        <v>10.199999999999999</v>
      </c>
      <c r="R4726" s="24">
        <v>1</v>
      </c>
      <c r="X4726" s="24">
        <f t="shared" ref="X4726:X4789" si="172">SUM(J4726:W4726)</f>
        <v>117.7</v>
      </c>
      <c r="Y4726" s="8">
        <f t="shared" ref="Y4726:Y4789" si="173">I4726-X4726</f>
        <v>0</v>
      </c>
      <c r="Z4726" s="4"/>
    </row>
    <row r="4727" spans="1:26" x14ac:dyDescent="0.25">
      <c r="A4727" s="34">
        <v>45</v>
      </c>
      <c r="B4727" s="31">
        <v>45</v>
      </c>
      <c r="C4727" s="4" t="s">
        <v>8362</v>
      </c>
      <c r="D4727" s="4" t="s">
        <v>8354</v>
      </c>
      <c r="E4727" s="4" t="s">
        <v>15571</v>
      </c>
      <c r="F4727" s="4" t="s">
        <v>6410</v>
      </c>
      <c r="G4727" s="4" t="s">
        <v>8363</v>
      </c>
      <c r="H4727" s="4"/>
      <c r="I4727" s="24">
        <v>366.7</v>
      </c>
      <c r="J4727" s="24">
        <v>359.5</v>
      </c>
      <c r="O4727" s="24">
        <v>2.2999999999999998</v>
      </c>
      <c r="R4727" s="24">
        <v>4.9000000000000004</v>
      </c>
      <c r="X4727" s="24">
        <f t="shared" si="172"/>
        <v>366.7</v>
      </c>
      <c r="Y4727" s="8">
        <f t="shared" si="173"/>
        <v>0</v>
      </c>
      <c r="Z4727" s="4"/>
    </row>
    <row r="4728" spans="1:26" x14ac:dyDescent="0.25">
      <c r="A4728" s="34">
        <v>23</v>
      </c>
      <c r="B4728" s="31">
        <v>23</v>
      </c>
      <c r="C4728" s="4" t="s">
        <v>8326</v>
      </c>
      <c r="D4728" s="4" t="s">
        <v>8298</v>
      </c>
      <c r="E4728" s="4" t="s">
        <v>15571</v>
      </c>
      <c r="F4728" s="4" t="s">
        <v>6410</v>
      </c>
      <c r="G4728" s="4" t="s">
        <v>8327</v>
      </c>
      <c r="H4728" s="4" t="s">
        <v>3445</v>
      </c>
      <c r="I4728" s="24">
        <v>186.5</v>
      </c>
      <c r="J4728" s="24">
        <v>166.6</v>
      </c>
      <c r="K4728" s="24">
        <v>14.9</v>
      </c>
      <c r="N4728" s="24">
        <v>1.7</v>
      </c>
      <c r="O4728" s="24">
        <v>1.9</v>
      </c>
      <c r="R4728" s="24">
        <v>1.4</v>
      </c>
      <c r="X4728" s="24">
        <f t="shared" si="172"/>
        <v>186.5</v>
      </c>
      <c r="Y4728" s="8">
        <f t="shared" si="173"/>
        <v>0</v>
      </c>
      <c r="Z4728" s="11"/>
    </row>
    <row r="4729" spans="1:26" x14ac:dyDescent="0.25">
      <c r="A4729" s="34">
        <v>26</v>
      </c>
      <c r="B4729" s="31">
        <v>26</v>
      </c>
      <c r="C4729" s="4" t="s">
        <v>8330</v>
      </c>
      <c r="D4729" s="4" t="s">
        <v>8298</v>
      </c>
      <c r="E4729" s="4" t="s">
        <v>15571</v>
      </c>
      <c r="F4729" s="4" t="s">
        <v>6410</v>
      </c>
      <c r="G4729" s="4" t="s">
        <v>8331</v>
      </c>
      <c r="H4729" s="4" t="s">
        <v>5287</v>
      </c>
      <c r="X4729" s="24">
        <f t="shared" si="172"/>
        <v>0</v>
      </c>
      <c r="Y4729" s="8">
        <f t="shared" si="173"/>
        <v>0</v>
      </c>
      <c r="Z4729" s="4"/>
    </row>
    <row r="4730" spans="1:26" x14ac:dyDescent="0.25">
      <c r="A4730" s="34">
        <v>12</v>
      </c>
      <c r="B4730" s="31">
        <v>12</v>
      </c>
      <c r="C4730" s="4" t="s">
        <v>8308</v>
      </c>
      <c r="D4730" s="4" t="s">
        <v>8298</v>
      </c>
      <c r="E4730" s="4" t="s">
        <v>15571</v>
      </c>
      <c r="F4730" s="4" t="s">
        <v>6410</v>
      </c>
      <c r="G4730" s="4" t="s">
        <v>8309</v>
      </c>
      <c r="H4730" s="4"/>
      <c r="I4730" s="24">
        <v>210.8</v>
      </c>
      <c r="J4730" s="24">
        <v>187.9</v>
      </c>
      <c r="K4730" s="24">
        <v>17</v>
      </c>
      <c r="O4730" s="24">
        <v>1.2</v>
      </c>
      <c r="Q4730" s="24">
        <v>0.3</v>
      </c>
      <c r="R4730" s="24">
        <v>4.4000000000000004</v>
      </c>
      <c r="X4730" s="24">
        <f t="shared" si="172"/>
        <v>210.8</v>
      </c>
      <c r="Y4730" s="8">
        <f t="shared" si="173"/>
        <v>0</v>
      </c>
      <c r="Z4730" s="4"/>
    </row>
    <row r="4731" spans="1:26" x14ac:dyDescent="0.25">
      <c r="A4731" s="34">
        <v>58</v>
      </c>
      <c r="B4731" s="31">
        <v>58</v>
      </c>
      <c r="C4731" s="4" t="s">
        <v>8390</v>
      </c>
      <c r="D4731" s="4" t="s">
        <v>8381</v>
      </c>
      <c r="E4731" s="4" t="s">
        <v>15571</v>
      </c>
      <c r="F4731" s="4" t="s">
        <v>6410</v>
      </c>
      <c r="G4731" s="4" t="s">
        <v>8018</v>
      </c>
      <c r="H4731" s="4" t="s">
        <v>6723</v>
      </c>
      <c r="I4731" s="24">
        <v>1065.7</v>
      </c>
      <c r="J4731" s="24">
        <v>647</v>
      </c>
      <c r="K4731" s="24">
        <v>4</v>
      </c>
      <c r="N4731" s="24">
        <v>1</v>
      </c>
      <c r="O4731" s="24">
        <v>13.6</v>
      </c>
      <c r="Q4731" s="24">
        <v>0.9</v>
      </c>
      <c r="R4731" s="24">
        <v>0.5</v>
      </c>
      <c r="S4731" s="24">
        <v>1.3</v>
      </c>
      <c r="T4731" s="24">
        <v>396.9</v>
      </c>
      <c r="U4731" s="24">
        <v>0.5</v>
      </c>
      <c r="X4731" s="24">
        <f t="shared" si="172"/>
        <v>1065.6999999999998</v>
      </c>
      <c r="Y4731" s="8">
        <f t="shared" si="173"/>
        <v>0</v>
      </c>
      <c r="Z4731" s="4"/>
    </row>
    <row r="4732" spans="1:26" x14ac:dyDescent="0.25">
      <c r="A4732" s="34">
        <v>59</v>
      </c>
      <c r="B4732" s="31">
        <v>59</v>
      </c>
      <c r="C4732" s="4" t="s">
        <v>8391</v>
      </c>
      <c r="D4732" s="4" t="s">
        <v>8381</v>
      </c>
      <c r="E4732" s="4" t="s">
        <v>15571</v>
      </c>
      <c r="F4732" s="4" t="s">
        <v>6410</v>
      </c>
      <c r="G4732" s="4" t="s">
        <v>15309</v>
      </c>
      <c r="H4732" s="4"/>
      <c r="I4732" s="24">
        <v>901.8</v>
      </c>
      <c r="J4732" s="24">
        <v>511.2</v>
      </c>
      <c r="K4732" s="24">
        <v>16.7</v>
      </c>
      <c r="O4732" s="24">
        <v>9</v>
      </c>
      <c r="Q4732" s="24">
        <v>0.9</v>
      </c>
      <c r="R4732" s="24">
        <v>5.0999999999999996</v>
      </c>
      <c r="S4732" s="24">
        <v>2.8</v>
      </c>
      <c r="T4732" s="24">
        <v>356.1</v>
      </c>
      <c r="X4732" s="24">
        <f t="shared" si="172"/>
        <v>901.8</v>
      </c>
      <c r="Y4732" s="8">
        <f t="shared" si="173"/>
        <v>0</v>
      </c>
      <c r="Z4732" s="4"/>
    </row>
    <row r="4733" spans="1:26" x14ac:dyDescent="0.25">
      <c r="A4733" s="34">
        <v>11</v>
      </c>
      <c r="B4733" s="31">
        <v>11</v>
      </c>
      <c r="C4733" s="4" t="s">
        <v>8306</v>
      </c>
      <c r="D4733" s="4" t="s">
        <v>8298</v>
      </c>
      <c r="E4733" s="4" t="s">
        <v>15571</v>
      </c>
      <c r="F4733" s="4" t="s">
        <v>6410</v>
      </c>
      <c r="G4733" s="4" t="s">
        <v>8307</v>
      </c>
      <c r="H4733" s="4"/>
      <c r="I4733" s="24">
        <v>114.2</v>
      </c>
      <c r="J4733" s="24">
        <v>103.7</v>
      </c>
      <c r="K4733" s="24">
        <v>9.9</v>
      </c>
      <c r="R4733" s="24">
        <v>0.6</v>
      </c>
      <c r="X4733" s="24">
        <f t="shared" si="172"/>
        <v>114.2</v>
      </c>
      <c r="Y4733" s="8">
        <f t="shared" si="173"/>
        <v>0</v>
      </c>
      <c r="Z4733" s="4"/>
    </row>
    <row r="4734" spans="1:26" x14ac:dyDescent="0.25">
      <c r="A4734" s="34">
        <v>50</v>
      </c>
      <c r="B4734" s="31">
        <v>50</v>
      </c>
      <c r="C4734" s="4" t="s">
        <v>8372</v>
      </c>
      <c r="D4734" s="4" t="s">
        <v>8367</v>
      </c>
      <c r="E4734" s="4" t="s">
        <v>15571</v>
      </c>
      <c r="F4734" s="4" t="s">
        <v>6410</v>
      </c>
      <c r="G4734" s="4" t="s">
        <v>8373</v>
      </c>
      <c r="H4734" s="4"/>
      <c r="I4734" s="24">
        <v>148.5</v>
      </c>
      <c r="J4734" s="24">
        <v>49.8</v>
      </c>
      <c r="K4734" s="24">
        <v>11.2</v>
      </c>
      <c r="M4734" s="24">
        <v>0.5</v>
      </c>
      <c r="O4734" s="24">
        <v>0.6</v>
      </c>
      <c r="Q4734" s="24">
        <v>5.2</v>
      </c>
      <c r="R4734" s="24">
        <v>0.8</v>
      </c>
      <c r="T4734" s="24">
        <v>80.400000000000006</v>
      </c>
      <c r="X4734" s="24">
        <f t="shared" si="172"/>
        <v>148.5</v>
      </c>
      <c r="Y4734" s="8">
        <f t="shared" si="173"/>
        <v>0</v>
      </c>
      <c r="Z4734" s="4"/>
    </row>
    <row r="4735" spans="1:26" x14ac:dyDescent="0.25">
      <c r="A4735" s="34">
        <v>64</v>
      </c>
      <c r="B4735" s="31">
        <v>64</v>
      </c>
      <c r="C4735" s="4" t="s">
        <v>8396</v>
      </c>
      <c r="D4735" s="4" t="s">
        <v>8381</v>
      </c>
      <c r="E4735" s="4" t="s">
        <v>15571</v>
      </c>
      <c r="F4735" s="4" t="s">
        <v>6410</v>
      </c>
      <c r="G4735" s="4" t="s">
        <v>8397</v>
      </c>
      <c r="H4735" s="4"/>
      <c r="I4735" s="24">
        <v>153.19999999999999</v>
      </c>
      <c r="J4735" s="24">
        <v>118.7</v>
      </c>
      <c r="K4735" s="24">
        <v>26.3</v>
      </c>
      <c r="L4735" s="24">
        <v>0.3</v>
      </c>
      <c r="O4735" s="24">
        <v>0.7</v>
      </c>
      <c r="R4735" s="24">
        <v>0.6</v>
      </c>
      <c r="U4735" s="24">
        <v>4.4000000000000004</v>
      </c>
      <c r="V4735" s="24">
        <v>2.2000000000000002</v>
      </c>
      <c r="X4735" s="24">
        <f t="shared" si="172"/>
        <v>153.19999999999999</v>
      </c>
      <c r="Y4735" s="8">
        <f t="shared" si="173"/>
        <v>0</v>
      </c>
      <c r="Z4735" s="4"/>
    </row>
    <row r="4736" spans="1:26" x14ac:dyDescent="0.25">
      <c r="A4736" s="34">
        <v>70</v>
      </c>
      <c r="B4736" s="31">
        <v>70</v>
      </c>
      <c r="C4736" s="4" t="s">
        <v>8404</v>
      </c>
      <c r="D4736" s="4" t="s">
        <v>8405</v>
      </c>
      <c r="E4736" s="4" t="s">
        <v>15571</v>
      </c>
      <c r="F4736" s="4" t="s">
        <v>6410</v>
      </c>
      <c r="G4736" s="4" t="s">
        <v>8397</v>
      </c>
      <c r="H4736" s="4"/>
      <c r="I4736" s="24">
        <v>184.7</v>
      </c>
      <c r="J4736" s="24">
        <v>48.7</v>
      </c>
      <c r="K4736" s="24">
        <v>33.9</v>
      </c>
      <c r="L4736" s="24">
        <v>11.5</v>
      </c>
      <c r="M4736" s="24">
        <v>1.4</v>
      </c>
      <c r="O4736" s="24">
        <v>1.7</v>
      </c>
      <c r="P4736" s="24">
        <v>14.2</v>
      </c>
      <c r="Q4736" s="24">
        <v>19.899999999999999</v>
      </c>
      <c r="T4736" s="24">
        <v>53.4</v>
      </c>
      <c r="X4736" s="24">
        <f t="shared" si="172"/>
        <v>184.70000000000002</v>
      </c>
      <c r="Y4736" s="8">
        <f t="shared" si="173"/>
        <v>0</v>
      </c>
      <c r="Z4736" s="4"/>
    </row>
    <row r="4737" spans="1:26" x14ac:dyDescent="0.25">
      <c r="A4737" s="34">
        <v>19</v>
      </c>
      <c r="B4737" s="31">
        <v>20</v>
      </c>
      <c r="C4737" s="4" t="s">
        <v>8439</v>
      </c>
      <c r="D4737" s="4" t="s">
        <v>8436</v>
      </c>
      <c r="E4737" s="4" t="s">
        <v>8413</v>
      </c>
      <c r="F4737" s="4" t="s">
        <v>6410</v>
      </c>
      <c r="G4737" s="4" t="s">
        <v>7079</v>
      </c>
      <c r="H4737" s="4" t="s">
        <v>245</v>
      </c>
      <c r="I4737" s="24">
        <v>282</v>
      </c>
      <c r="J4737" s="24">
        <v>194.3</v>
      </c>
      <c r="K4737" s="24">
        <v>22.2</v>
      </c>
      <c r="L4737" s="24">
        <v>18.100000000000001</v>
      </c>
      <c r="N4737" s="24">
        <v>1</v>
      </c>
      <c r="O4737" s="24">
        <v>2.5</v>
      </c>
      <c r="P4737" s="24">
        <v>16.899999999999999</v>
      </c>
      <c r="R4737" s="24">
        <v>4.5</v>
      </c>
      <c r="S4737" s="24">
        <v>1</v>
      </c>
      <c r="T4737" s="24">
        <v>20.8</v>
      </c>
      <c r="U4737" s="24">
        <v>0.7</v>
      </c>
      <c r="X4737" s="24">
        <f t="shared" si="172"/>
        <v>282</v>
      </c>
      <c r="Y4737" s="8">
        <f t="shared" si="173"/>
        <v>0</v>
      </c>
      <c r="Z4737" s="4"/>
    </row>
    <row r="4738" spans="1:26" x14ac:dyDescent="0.25">
      <c r="A4738" s="34">
        <v>9</v>
      </c>
      <c r="B4738" s="31">
        <v>10</v>
      </c>
      <c r="C4738" s="4" t="s">
        <v>8425</v>
      </c>
      <c r="D4738" s="4" t="s">
        <v>8426</v>
      </c>
      <c r="E4738" s="4" t="s">
        <v>8413</v>
      </c>
      <c r="F4738" s="4" t="s">
        <v>6410</v>
      </c>
      <c r="G4738" s="4" t="s">
        <v>8427</v>
      </c>
      <c r="H4738" s="4" t="s">
        <v>1564</v>
      </c>
      <c r="I4738" s="24">
        <v>138.69999999999999</v>
      </c>
      <c r="J4738" s="24">
        <v>110.9</v>
      </c>
      <c r="K4738" s="24">
        <v>18.5</v>
      </c>
      <c r="L4738" s="24">
        <v>6.1</v>
      </c>
      <c r="M4738" s="24">
        <v>0.2</v>
      </c>
      <c r="O4738" s="24">
        <v>1.2</v>
      </c>
      <c r="Q4738" s="24">
        <v>1.5</v>
      </c>
      <c r="U4738" s="24">
        <v>0.3</v>
      </c>
      <c r="X4738" s="24">
        <f t="shared" si="172"/>
        <v>138.69999999999999</v>
      </c>
      <c r="Y4738" s="8">
        <f t="shared" si="173"/>
        <v>0</v>
      </c>
      <c r="Z4738" s="4"/>
    </row>
    <row r="4739" spans="1:26" x14ac:dyDescent="0.25">
      <c r="A4739" s="34">
        <v>10</v>
      </c>
      <c r="B4739" s="31">
        <v>11</v>
      </c>
      <c r="C4739" s="4" t="s">
        <v>8425</v>
      </c>
      <c r="D4739" s="4" t="s">
        <v>8426</v>
      </c>
      <c r="E4739" s="4" t="s">
        <v>8413</v>
      </c>
      <c r="F4739" s="4" t="s">
        <v>6410</v>
      </c>
      <c r="G4739" s="4" t="s">
        <v>8427</v>
      </c>
      <c r="H4739" s="4" t="s">
        <v>960</v>
      </c>
      <c r="I4739" s="24">
        <v>111.1</v>
      </c>
      <c r="J4739" s="24">
        <v>92.3</v>
      </c>
      <c r="K4739" s="24">
        <v>16.600000000000001</v>
      </c>
      <c r="L4739" s="24">
        <v>0.2</v>
      </c>
      <c r="N4739" s="24">
        <v>0.5</v>
      </c>
      <c r="O4739" s="24">
        <v>0.8</v>
      </c>
      <c r="U4739" s="24">
        <v>0.7</v>
      </c>
      <c r="X4739" s="24">
        <f t="shared" si="172"/>
        <v>111.10000000000001</v>
      </c>
      <c r="Y4739" s="8">
        <f t="shared" si="173"/>
        <v>0</v>
      </c>
      <c r="Z4739" s="4"/>
    </row>
    <row r="4740" spans="1:26" x14ac:dyDescent="0.25">
      <c r="A4740" s="34">
        <v>22</v>
      </c>
      <c r="B4740" s="31">
        <v>23</v>
      </c>
      <c r="C4740" s="4" t="s">
        <v>8441</v>
      </c>
      <c r="D4740" s="4" t="s">
        <v>8441</v>
      </c>
      <c r="E4740" s="4" t="s">
        <v>8413</v>
      </c>
      <c r="F4740" s="4" t="s">
        <v>6410</v>
      </c>
      <c r="G4740" s="4" t="s">
        <v>1063</v>
      </c>
      <c r="H4740" s="4" t="s">
        <v>154</v>
      </c>
      <c r="I4740" s="24">
        <v>141</v>
      </c>
      <c r="J4740" s="24">
        <v>94.7</v>
      </c>
      <c r="K4740" s="24">
        <v>11.5</v>
      </c>
      <c r="L4740" s="24">
        <v>4.4000000000000004</v>
      </c>
      <c r="O4740" s="24">
        <v>0.6</v>
      </c>
      <c r="R4740" s="24">
        <v>2</v>
      </c>
      <c r="S4740" s="24">
        <v>0.9</v>
      </c>
      <c r="T4740" s="24">
        <v>26.9</v>
      </c>
      <c r="X4740" s="24">
        <f t="shared" si="172"/>
        <v>141</v>
      </c>
      <c r="Y4740" s="8">
        <f t="shared" si="173"/>
        <v>0</v>
      </c>
      <c r="Z4740" s="4"/>
    </row>
    <row r="4741" spans="1:26" x14ac:dyDescent="0.25">
      <c r="A4741" s="34">
        <v>40</v>
      </c>
      <c r="B4741" s="31">
        <v>42</v>
      </c>
      <c r="C4741" s="4" t="s">
        <v>8441</v>
      </c>
      <c r="D4741" s="4" t="s">
        <v>8441</v>
      </c>
      <c r="E4741" s="4" t="s">
        <v>8413</v>
      </c>
      <c r="F4741" s="4" t="s">
        <v>6410</v>
      </c>
      <c r="G4741" s="4" t="s">
        <v>8466</v>
      </c>
      <c r="H4741" s="4" t="s">
        <v>391</v>
      </c>
      <c r="I4741" s="24">
        <v>154</v>
      </c>
      <c r="J4741" s="24">
        <v>80.2</v>
      </c>
      <c r="K4741" s="24">
        <v>2</v>
      </c>
      <c r="L4741" s="24">
        <v>6.8</v>
      </c>
      <c r="O4741" s="24">
        <v>2.2999999999999998</v>
      </c>
      <c r="Q4741" s="24">
        <v>6.7</v>
      </c>
      <c r="T4741" s="24">
        <v>56</v>
      </c>
      <c r="X4741" s="24">
        <f t="shared" si="172"/>
        <v>154</v>
      </c>
      <c r="Y4741" s="8">
        <f t="shared" si="173"/>
        <v>0</v>
      </c>
      <c r="Z4741" s="4"/>
    </row>
    <row r="4742" spans="1:26" x14ac:dyDescent="0.25">
      <c r="A4742" s="34">
        <v>13</v>
      </c>
      <c r="B4742" s="31">
        <v>14</v>
      </c>
      <c r="C4742" s="4" t="s">
        <v>8430</v>
      </c>
      <c r="D4742" s="4" t="s">
        <v>8426</v>
      </c>
      <c r="E4742" s="4" t="s">
        <v>8413</v>
      </c>
      <c r="F4742" s="4" t="s">
        <v>6410</v>
      </c>
      <c r="G4742" s="4" t="s">
        <v>8431</v>
      </c>
      <c r="H4742" s="4" t="s">
        <v>2597</v>
      </c>
      <c r="I4742" s="24">
        <v>113.3</v>
      </c>
      <c r="J4742" s="24">
        <v>80.2</v>
      </c>
      <c r="K4742" s="24">
        <v>7.4</v>
      </c>
      <c r="L4742" s="24">
        <v>22.1</v>
      </c>
      <c r="N4742" s="24">
        <v>0.8</v>
      </c>
      <c r="O4742" s="24">
        <v>1.9</v>
      </c>
      <c r="Q4742" s="24">
        <v>0.9</v>
      </c>
      <c r="X4742" s="24">
        <f t="shared" si="172"/>
        <v>113.30000000000003</v>
      </c>
      <c r="Y4742" s="8">
        <f t="shared" si="173"/>
        <v>0</v>
      </c>
      <c r="Z4742" s="4"/>
    </row>
    <row r="4743" spans="1:26" x14ac:dyDescent="0.25">
      <c r="A4743" s="34">
        <v>37</v>
      </c>
      <c r="B4743" s="31">
        <v>39</v>
      </c>
      <c r="C4743" s="4" t="s">
        <v>8460</v>
      </c>
      <c r="D4743" s="4" t="s">
        <v>8456</v>
      </c>
      <c r="E4743" s="4" t="s">
        <v>8413</v>
      </c>
      <c r="F4743" s="4" t="s">
        <v>6410</v>
      </c>
      <c r="G4743" s="4" t="s">
        <v>8461</v>
      </c>
      <c r="H4743" s="4"/>
      <c r="I4743" s="24">
        <v>499.5</v>
      </c>
      <c r="J4743" s="24">
        <v>313.10000000000002</v>
      </c>
      <c r="K4743" s="24">
        <v>129.9</v>
      </c>
      <c r="L4743" s="24">
        <v>13.7</v>
      </c>
      <c r="M4743" s="24">
        <v>0.5</v>
      </c>
      <c r="O4743" s="24">
        <v>2.6</v>
      </c>
      <c r="P4743" s="24">
        <v>19</v>
      </c>
      <c r="R4743" s="24">
        <v>6.5</v>
      </c>
      <c r="S4743" s="24">
        <v>1.7</v>
      </c>
      <c r="T4743" s="24">
        <v>12.5</v>
      </c>
      <c r="X4743" s="24">
        <f t="shared" si="172"/>
        <v>499.5</v>
      </c>
      <c r="Y4743" s="8">
        <f t="shared" si="173"/>
        <v>0</v>
      </c>
      <c r="Z4743" s="4"/>
    </row>
    <row r="4744" spans="1:26" x14ac:dyDescent="0.25">
      <c r="A4744" s="34">
        <v>20</v>
      </c>
      <c r="B4744" s="31">
        <v>21</v>
      </c>
      <c r="C4744" s="4" t="s">
        <v>7942</v>
      </c>
      <c r="D4744" s="4" t="s">
        <v>8436</v>
      </c>
      <c r="E4744" s="4" t="s">
        <v>8413</v>
      </c>
      <c r="F4744" s="4" t="s">
        <v>6410</v>
      </c>
      <c r="G4744" s="4" t="s">
        <v>8440</v>
      </c>
      <c r="H4744" s="4" t="s">
        <v>6328</v>
      </c>
      <c r="I4744" s="24">
        <v>208.9</v>
      </c>
      <c r="J4744" s="24">
        <v>169.4</v>
      </c>
      <c r="K4744" s="24">
        <v>2.2999999999999998</v>
      </c>
      <c r="L4744" s="24">
        <v>15</v>
      </c>
      <c r="N4744" s="24">
        <v>0.5</v>
      </c>
      <c r="O4744" s="24">
        <v>1.5</v>
      </c>
      <c r="Q4744" s="24">
        <v>1.3</v>
      </c>
      <c r="R4744" s="24">
        <v>3.6</v>
      </c>
      <c r="S4744" s="24">
        <v>0.2</v>
      </c>
      <c r="T4744" s="24">
        <v>15.1</v>
      </c>
      <c r="X4744" s="24">
        <f t="shared" si="172"/>
        <v>208.9</v>
      </c>
      <c r="Y4744" s="8">
        <f t="shared" si="173"/>
        <v>0</v>
      </c>
      <c r="Z4744" s="4"/>
    </row>
    <row r="4745" spans="1:26" x14ac:dyDescent="0.25">
      <c r="A4745" s="34">
        <v>6</v>
      </c>
      <c r="B4745" s="31">
        <v>7</v>
      </c>
      <c r="C4745" s="4" t="s">
        <v>8087</v>
      </c>
      <c r="D4745" s="4" t="s">
        <v>8412</v>
      </c>
      <c r="E4745" s="4" t="s">
        <v>8413</v>
      </c>
      <c r="F4745" s="4" t="s">
        <v>6410</v>
      </c>
      <c r="G4745" s="4" t="s">
        <v>7044</v>
      </c>
      <c r="H4745" s="4" t="s">
        <v>878</v>
      </c>
      <c r="I4745" s="24">
        <v>177.6</v>
      </c>
      <c r="J4745" s="24">
        <v>147.6</v>
      </c>
      <c r="K4745" s="24">
        <v>14.9</v>
      </c>
      <c r="L4745" s="24">
        <v>13</v>
      </c>
      <c r="M4745" s="24">
        <v>0.4</v>
      </c>
      <c r="N4745" s="24">
        <v>0.6</v>
      </c>
      <c r="O4745" s="24">
        <v>0.3</v>
      </c>
      <c r="Q4745" s="24">
        <v>0.1</v>
      </c>
      <c r="R4745" s="24">
        <v>0.7</v>
      </c>
      <c r="X4745" s="24">
        <f t="shared" si="172"/>
        <v>177.6</v>
      </c>
      <c r="Y4745" s="8">
        <f t="shared" si="173"/>
        <v>0</v>
      </c>
      <c r="Z4745" s="4"/>
    </row>
    <row r="4746" spans="1:26" x14ac:dyDescent="0.25">
      <c r="A4746" s="34">
        <v>11</v>
      </c>
      <c r="B4746" s="31">
        <v>12</v>
      </c>
      <c r="C4746" s="4" t="s">
        <v>8425</v>
      </c>
      <c r="D4746" s="4" t="s">
        <v>8426</v>
      </c>
      <c r="E4746" s="4" t="s">
        <v>8413</v>
      </c>
      <c r="F4746" s="4" t="s">
        <v>6410</v>
      </c>
      <c r="G4746" s="4" t="s">
        <v>1466</v>
      </c>
      <c r="H4746" s="4" t="s">
        <v>5610</v>
      </c>
      <c r="I4746" s="24">
        <v>107.2</v>
      </c>
      <c r="J4746" s="24">
        <v>91.8</v>
      </c>
      <c r="L4746" s="24">
        <v>13.8</v>
      </c>
      <c r="M4746" s="24">
        <v>0.5</v>
      </c>
      <c r="N4746" s="24">
        <v>0.5</v>
      </c>
      <c r="O4746" s="24">
        <v>0.6</v>
      </c>
      <c r="X4746" s="24">
        <f t="shared" si="172"/>
        <v>107.19999999999999</v>
      </c>
      <c r="Y4746" s="8">
        <f t="shared" si="173"/>
        <v>0</v>
      </c>
      <c r="Z4746" s="4"/>
    </row>
    <row r="4747" spans="1:26" x14ac:dyDescent="0.25">
      <c r="A4747" s="34">
        <v>39</v>
      </c>
      <c r="B4747" s="31">
        <v>41</v>
      </c>
      <c r="C4747" s="4" t="s">
        <v>8464</v>
      </c>
      <c r="D4747" s="4" t="s">
        <v>8456</v>
      </c>
      <c r="E4747" s="4" t="s">
        <v>8413</v>
      </c>
      <c r="F4747" s="4" t="s">
        <v>6410</v>
      </c>
      <c r="G4747" s="4" t="s">
        <v>8465</v>
      </c>
      <c r="H4747" s="4" t="s">
        <v>300</v>
      </c>
      <c r="I4747" s="24">
        <v>292.60000000000002</v>
      </c>
      <c r="J4747" s="24">
        <v>176.2</v>
      </c>
      <c r="K4747" s="24">
        <v>26.3</v>
      </c>
      <c r="L4747" s="24">
        <v>12</v>
      </c>
      <c r="M4747" s="24">
        <v>1.2</v>
      </c>
      <c r="O4747" s="24">
        <v>2.8</v>
      </c>
      <c r="P4747" s="24">
        <v>42</v>
      </c>
      <c r="Q4747" s="24">
        <v>21.7</v>
      </c>
      <c r="R4747" s="24">
        <v>2.2999999999999998</v>
      </c>
      <c r="T4747" s="24">
        <v>6.9</v>
      </c>
      <c r="U4747" s="24">
        <v>1.2</v>
      </c>
      <c r="X4747" s="24">
        <f t="shared" si="172"/>
        <v>292.59999999999997</v>
      </c>
      <c r="Y4747" s="8">
        <f t="shared" si="173"/>
        <v>0</v>
      </c>
      <c r="Z4747" s="4"/>
    </row>
    <row r="4748" spans="1:26" x14ac:dyDescent="0.25">
      <c r="A4748" s="34">
        <v>5</v>
      </c>
      <c r="B4748" s="31">
        <v>6</v>
      </c>
      <c r="C4748" s="4" t="s">
        <v>8087</v>
      </c>
      <c r="D4748" s="4" t="s">
        <v>8412</v>
      </c>
      <c r="E4748" s="4" t="s">
        <v>8413</v>
      </c>
      <c r="F4748" s="4" t="s">
        <v>6410</v>
      </c>
      <c r="G4748" s="4" t="s">
        <v>8421</v>
      </c>
      <c r="H4748" s="4" t="s">
        <v>300</v>
      </c>
      <c r="I4748" s="24">
        <v>201.9</v>
      </c>
      <c r="J4748" s="24">
        <v>166.9</v>
      </c>
      <c r="K4748" s="24">
        <v>7.5</v>
      </c>
      <c r="L4748" s="24">
        <v>23.3</v>
      </c>
      <c r="M4748" s="24">
        <v>0.3</v>
      </c>
      <c r="N4748" s="24">
        <v>0.2</v>
      </c>
      <c r="O4748" s="24">
        <v>1.5</v>
      </c>
      <c r="Q4748" s="24">
        <v>1.7</v>
      </c>
      <c r="U4748" s="24">
        <v>0.5</v>
      </c>
      <c r="X4748" s="24">
        <f t="shared" si="172"/>
        <v>201.9</v>
      </c>
      <c r="Y4748" s="8">
        <f t="shared" si="173"/>
        <v>0</v>
      </c>
      <c r="Z4748" s="4"/>
    </row>
    <row r="4749" spans="1:26" x14ac:dyDescent="0.25">
      <c r="A4749" s="34">
        <v>24</v>
      </c>
      <c r="B4749" s="31">
        <v>25</v>
      </c>
      <c r="C4749" s="4" t="s">
        <v>8445</v>
      </c>
      <c r="D4749" s="4" t="s">
        <v>8441</v>
      </c>
      <c r="E4749" s="4" t="s">
        <v>8413</v>
      </c>
      <c r="F4749" s="4" t="s">
        <v>6410</v>
      </c>
      <c r="G4749" s="4" t="s">
        <v>8421</v>
      </c>
      <c r="H4749" s="4" t="s">
        <v>882</v>
      </c>
      <c r="I4749" s="24">
        <v>136.4</v>
      </c>
      <c r="J4749" s="24">
        <v>120.1</v>
      </c>
      <c r="K4749" s="24">
        <v>10.1</v>
      </c>
      <c r="L4749" s="24">
        <v>2.4</v>
      </c>
      <c r="M4749" s="24">
        <v>0.5</v>
      </c>
      <c r="N4749" s="24">
        <v>0.5</v>
      </c>
      <c r="O4749" s="24">
        <v>1</v>
      </c>
      <c r="S4749" s="24">
        <v>1.3</v>
      </c>
      <c r="U4749" s="24">
        <v>0.5</v>
      </c>
      <c r="X4749" s="24">
        <f t="shared" si="172"/>
        <v>136.4</v>
      </c>
      <c r="Y4749" s="8">
        <f t="shared" si="173"/>
        <v>0</v>
      </c>
      <c r="Z4749" s="4"/>
    </row>
    <row r="4750" spans="1:26" x14ac:dyDescent="0.25">
      <c r="A4750" s="34">
        <v>28</v>
      </c>
      <c r="B4750" s="31">
        <v>30</v>
      </c>
      <c r="C4750" s="4" t="s">
        <v>7713</v>
      </c>
      <c r="D4750" s="4" t="s">
        <v>8441</v>
      </c>
      <c r="E4750" s="4" t="s">
        <v>8413</v>
      </c>
      <c r="F4750" s="4" t="s">
        <v>6410</v>
      </c>
      <c r="G4750" s="4" t="s">
        <v>685</v>
      </c>
      <c r="H4750" s="4" t="s">
        <v>39</v>
      </c>
      <c r="I4750" s="24">
        <v>2789.1</v>
      </c>
      <c r="J4750" s="24">
        <v>536.1</v>
      </c>
      <c r="K4750" s="24">
        <v>1.2</v>
      </c>
      <c r="L4750" s="24">
        <v>1.2</v>
      </c>
      <c r="M4750" s="24">
        <v>2.4</v>
      </c>
      <c r="O4750" s="24">
        <v>12.3</v>
      </c>
      <c r="Q4750" s="24">
        <v>8.8000000000000007</v>
      </c>
      <c r="R4750" s="24">
        <v>4.7</v>
      </c>
      <c r="T4750" s="24">
        <v>2220.8000000000002</v>
      </c>
      <c r="U4750" s="24">
        <v>1.6</v>
      </c>
      <c r="X4750" s="24">
        <f t="shared" si="172"/>
        <v>2789.1</v>
      </c>
      <c r="Y4750" s="8">
        <f t="shared" si="173"/>
        <v>0</v>
      </c>
      <c r="Z4750" s="4"/>
    </row>
    <row r="4751" spans="1:26" x14ac:dyDescent="0.25">
      <c r="A4751" s="34">
        <v>29</v>
      </c>
      <c r="B4751" s="31">
        <v>31</v>
      </c>
      <c r="C4751" s="4" t="s">
        <v>8246</v>
      </c>
      <c r="D4751" s="4" t="s">
        <v>8441</v>
      </c>
      <c r="E4751" s="4" t="s">
        <v>8413</v>
      </c>
      <c r="F4751" s="4" t="s">
        <v>6410</v>
      </c>
      <c r="G4751" s="4" t="s">
        <v>685</v>
      </c>
      <c r="H4751" s="4" t="s">
        <v>39</v>
      </c>
      <c r="I4751" s="24">
        <v>179.2</v>
      </c>
      <c r="J4751" s="24">
        <v>153.30000000000001</v>
      </c>
      <c r="K4751" s="24">
        <v>11.7</v>
      </c>
      <c r="L4751" s="24">
        <v>3</v>
      </c>
      <c r="M4751" s="24">
        <v>2.4</v>
      </c>
      <c r="N4751" s="24">
        <v>0.6</v>
      </c>
      <c r="O4751" s="24">
        <v>1</v>
      </c>
      <c r="Q4751" s="24">
        <v>4.9000000000000004</v>
      </c>
      <c r="R4751" s="24">
        <v>2.2999999999999998</v>
      </c>
      <c r="X4751" s="24">
        <f t="shared" si="172"/>
        <v>179.20000000000002</v>
      </c>
      <c r="Y4751" s="8">
        <f t="shared" si="173"/>
        <v>0</v>
      </c>
      <c r="Z4751" s="4"/>
    </row>
    <row r="4752" spans="1:26" x14ac:dyDescent="0.25">
      <c r="A4752" s="34">
        <v>8</v>
      </c>
      <c r="B4752" s="31">
        <v>9</v>
      </c>
      <c r="C4752" s="4" t="s">
        <v>8415</v>
      </c>
      <c r="D4752" s="4" t="s">
        <v>8412</v>
      </c>
      <c r="E4752" s="4" t="s">
        <v>8413</v>
      </c>
      <c r="F4752" s="4" t="s">
        <v>6410</v>
      </c>
      <c r="G4752" s="4" t="s">
        <v>8424</v>
      </c>
      <c r="H4752" s="4"/>
      <c r="I4752" s="24">
        <v>212.3</v>
      </c>
      <c r="J4752" s="24">
        <v>165</v>
      </c>
      <c r="K4752" s="24">
        <v>5</v>
      </c>
      <c r="N4752" s="24">
        <v>0.5</v>
      </c>
      <c r="O4752" s="24">
        <v>1</v>
      </c>
      <c r="Q4752" s="24">
        <v>1.5</v>
      </c>
      <c r="R4752" s="24">
        <v>1</v>
      </c>
      <c r="S4752" s="24">
        <v>1</v>
      </c>
      <c r="T4752" s="24">
        <v>37.299999999999997</v>
      </c>
      <c r="X4752" s="24">
        <f t="shared" si="172"/>
        <v>212.3</v>
      </c>
      <c r="Y4752" s="8">
        <f t="shared" si="173"/>
        <v>0</v>
      </c>
      <c r="Z4752" s="4"/>
    </row>
    <row r="4753" spans="1:26" x14ac:dyDescent="0.25">
      <c r="A4753" s="34">
        <v>32</v>
      </c>
      <c r="B4753" s="31">
        <v>34</v>
      </c>
      <c r="C4753" s="4" t="s">
        <v>8452</v>
      </c>
      <c r="D4753" s="4" t="s">
        <v>7092</v>
      </c>
      <c r="E4753" s="4" t="s">
        <v>8413</v>
      </c>
      <c r="F4753" s="4" t="s">
        <v>6410</v>
      </c>
      <c r="G4753" s="4" t="s">
        <v>8453</v>
      </c>
      <c r="H4753" s="4" t="s">
        <v>7093</v>
      </c>
      <c r="I4753" s="24">
        <v>204.8</v>
      </c>
      <c r="J4753" s="24">
        <v>49</v>
      </c>
      <c r="K4753" s="24">
        <v>15.1</v>
      </c>
      <c r="L4753" s="24">
        <v>85.6</v>
      </c>
      <c r="M4753" s="24">
        <v>0.5</v>
      </c>
      <c r="O4753" s="24">
        <v>0.4</v>
      </c>
      <c r="T4753" s="24">
        <v>54.2</v>
      </c>
      <c r="X4753" s="24">
        <f t="shared" si="172"/>
        <v>204.8</v>
      </c>
      <c r="Y4753" s="8">
        <f t="shared" si="173"/>
        <v>0</v>
      </c>
      <c r="Z4753" s="4"/>
    </row>
    <row r="4754" spans="1:26" x14ac:dyDescent="0.25">
      <c r="A4754" s="34">
        <v>27</v>
      </c>
      <c r="B4754" s="31">
        <v>29</v>
      </c>
      <c r="C4754" s="4" t="s">
        <v>8449</v>
      </c>
      <c r="D4754" s="4" t="s">
        <v>8441</v>
      </c>
      <c r="E4754" s="4" t="s">
        <v>8413</v>
      </c>
      <c r="F4754" s="4" t="s">
        <v>6410</v>
      </c>
      <c r="G4754" s="4" t="s">
        <v>269</v>
      </c>
      <c r="H4754" s="4" t="s">
        <v>429</v>
      </c>
      <c r="I4754" s="24">
        <v>213.7</v>
      </c>
      <c r="J4754" s="24">
        <v>169.7</v>
      </c>
      <c r="K4754" s="24">
        <v>19.3</v>
      </c>
      <c r="L4754" s="24">
        <v>18.8</v>
      </c>
      <c r="O4754" s="24">
        <v>1.1000000000000001</v>
      </c>
      <c r="Q4754" s="24">
        <v>4.5</v>
      </c>
      <c r="R4754" s="24">
        <v>0.3</v>
      </c>
      <c r="X4754" s="24">
        <f t="shared" si="172"/>
        <v>213.70000000000002</v>
      </c>
      <c r="Y4754" s="8">
        <f t="shared" si="173"/>
        <v>0</v>
      </c>
      <c r="Z4754" s="4"/>
    </row>
    <row r="4755" spans="1:26" x14ac:dyDescent="0.25">
      <c r="A4755" s="34">
        <v>36</v>
      </c>
      <c r="B4755" s="31">
        <v>38</v>
      </c>
      <c r="C4755" s="4" t="s">
        <v>8459</v>
      </c>
      <c r="D4755" s="4" t="s">
        <v>8456</v>
      </c>
      <c r="E4755" s="4" t="s">
        <v>8413</v>
      </c>
      <c r="F4755" s="4" t="s">
        <v>6410</v>
      </c>
      <c r="G4755" s="4" t="s">
        <v>7033</v>
      </c>
      <c r="H4755" s="4"/>
      <c r="I4755" s="24">
        <v>130.69999999999999</v>
      </c>
      <c r="J4755" s="24">
        <v>88.2</v>
      </c>
      <c r="K4755" s="24">
        <v>16.2</v>
      </c>
      <c r="L4755" s="24">
        <v>11.2</v>
      </c>
      <c r="M4755" s="24">
        <v>1.5</v>
      </c>
      <c r="N4755" s="24">
        <v>0.2</v>
      </c>
      <c r="O4755" s="24">
        <v>0.7</v>
      </c>
      <c r="Q4755" s="24">
        <v>2</v>
      </c>
      <c r="R4755" s="24">
        <v>1.4</v>
      </c>
      <c r="T4755" s="24">
        <v>9.3000000000000007</v>
      </c>
      <c r="X4755" s="24">
        <f t="shared" si="172"/>
        <v>130.70000000000002</v>
      </c>
      <c r="Y4755" s="8">
        <f t="shared" si="173"/>
        <v>0</v>
      </c>
      <c r="Z4755" s="4"/>
    </row>
    <row r="4756" spans="1:26" x14ac:dyDescent="0.25">
      <c r="A4756" s="34">
        <v>26</v>
      </c>
      <c r="B4756" s="31">
        <v>28</v>
      </c>
      <c r="C4756" s="4" t="s">
        <v>8447</v>
      </c>
      <c r="D4756" s="4" t="s">
        <v>8441</v>
      </c>
      <c r="E4756" s="4" t="s">
        <v>8413</v>
      </c>
      <c r="F4756" s="4" t="s">
        <v>6410</v>
      </c>
      <c r="G4756" s="4" t="s">
        <v>8448</v>
      </c>
      <c r="H4756" s="4" t="s">
        <v>39</v>
      </c>
      <c r="I4756" s="24">
        <v>328.7</v>
      </c>
      <c r="J4756" s="24">
        <v>289.5</v>
      </c>
      <c r="K4756" s="24">
        <v>5.6</v>
      </c>
      <c r="L4756" s="24">
        <v>21</v>
      </c>
      <c r="M4756" s="24">
        <v>1</v>
      </c>
      <c r="N4756" s="24">
        <v>0.5</v>
      </c>
      <c r="O4756" s="24">
        <v>2</v>
      </c>
      <c r="Q4756" s="24">
        <v>3.3</v>
      </c>
      <c r="R4756" s="24">
        <v>2.5</v>
      </c>
      <c r="S4756" s="24">
        <v>0.3</v>
      </c>
      <c r="U4756" s="24">
        <v>3</v>
      </c>
      <c r="X4756" s="24">
        <f t="shared" si="172"/>
        <v>328.70000000000005</v>
      </c>
      <c r="Y4756" s="8">
        <f t="shared" si="173"/>
        <v>0</v>
      </c>
      <c r="Z4756" s="4"/>
    </row>
    <row r="4757" spans="1:26" x14ac:dyDescent="0.25">
      <c r="A4757" s="34">
        <v>12</v>
      </c>
      <c r="B4757" s="31">
        <v>13</v>
      </c>
      <c r="C4757" s="4" t="s">
        <v>8428</v>
      </c>
      <c r="D4757" s="4" t="s">
        <v>8426</v>
      </c>
      <c r="E4757" s="4" t="s">
        <v>8413</v>
      </c>
      <c r="F4757" s="4" t="s">
        <v>6410</v>
      </c>
      <c r="G4757" s="5" t="s">
        <v>8429</v>
      </c>
      <c r="H4757" s="4" t="s">
        <v>230</v>
      </c>
      <c r="I4757" s="24">
        <v>189.3</v>
      </c>
      <c r="J4757" s="24">
        <v>154.19999999999999</v>
      </c>
      <c r="K4757" s="24">
        <v>7.8</v>
      </c>
      <c r="L4757" s="24">
        <v>1.9</v>
      </c>
      <c r="N4757" s="24">
        <v>0.5</v>
      </c>
      <c r="O4757" s="24">
        <v>2.2999999999999998</v>
      </c>
      <c r="P4757" s="24">
        <v>20.5</v>
      </c>
      <c r="Q4757" s="24">
        <v>1.2</v>
      </c>
      <c r="U4757" s="24">
        <v>0.9</v>
      </c>
      <c r="X4757" s="24">
        <f t="shared" si="172"/>
        <v>189.3</v>
      </c>
      <c r="Y4757" s="8">
        <f t="shared" si="173"/>
        <v>0</v>
      </c>
      <c r="Z4757" s="4"/>
    </row>
    <row r="4758" spans="1:26" x14ac:dyDescent="0.25">
      <c r="A4758" s="34">
        <v>33</v>
      </c>
      <c r="B4758" s="31">
        <v>35</v>
      </c>
      <c r="C4758" s="4" t="s">
        <v>2733</v>
      </c>
      <c r="D4758" s="4" t="s">
        <v>7092</v>
      </c>
      <c r="E4758" s="4" t="s">
        <v>8413</v>
      </c>
      <c r="F4758" s="4" t="s">
        <v>6410</v>
      </c>
      <c r="G4758" s="5" t="s">
        <v>8454</v>
      </c>
      <c r="H4758" s="4" t="s">
        <v>6430</v>
      </c>
      <c r="I4758" s="24">
        <v>101.5</v>
      </c>
      <c r="J4758" s="24">
        <v>15.6</v>
      </c>
      <c r="K4758" s="24">
        <v>4.8</v>
      </c>
      <c r="L4758" s="24">
        <v>21.6</v>
      </c>
      <c r="O4758" s="24">
        <v>0.2</v>
      </c>
      <c r="P4758" s="24">
        <v>57.4</v>
      </c>
      <c r="Q4758" s="24">
        <v>1.9</v>
      </c>
      <c r="X4758" s="24">
        <f t="shared" si="172"/>
        <v>101.5</v>
      </c>
      <c r="Y4758" s="8">
        <f t="shared" si="173"/>
        <v>0</v>
      </c>
      <c r="Z4758" s="4"/>
    </row>
    <row r="4759" spans="1:26" x14ac:dyDescent="0.25">
      <c r="A4759" s="34">
        <v>4</v>
      </c>
      <c r="B4759" s="31">
        <v>4</v>
      </c>
      <c r="C4759" s="4" t="s">
        <v>8419</v>
      </c>
      <c r="D4759" s="4" t="s">
        <v>8412</v>
      </c>
      <c r="E4759" s="4" t="s">
        <v>8413</v>
      </c>
      <c r="F4759" s="4" t="s">
        <v>6410</v>
      </c>
      <c r="G4759" s="4" t="s">
        <v>8420</v>
      </c>
      <c r="H4759" s="4" t="s">
        <v>261</v>
      </c>
      <c r="I4759" s="24">
        <v>141</v>
      </c>
      <c r="J4759" s="24">
        <v>96</v>
      </c>
      <c r="K4759" s="24">
        <v>3</v>
      </c>
      <c r="L4759" s="24">
        <v>20</v>
      </c>
      <c r="O4759" s="24">
        <v>3</v>
      </c>
      <c r="P4759" s="24">
        <v>1</v>
      </c>
      <c r="Q4759" s="24">
        <v>13</v>
      </c>
      <c r="T4759" s="24">
        <v>5</v>
      </c>
      <c r="X4759" s="24">
        <f t="shared" si="172"/>
        <v>141</v>
      </c>
      <c r="Y4759" s="8">
        <f t="shared" si="173"/>
        <v>0</v>
      </c>
      <c r="Z4759" s="4"/>
    </row>
    <row r="4760" spans="1:26" x14ac:dyDescent="0.25">
      <c r="A4760" s="34">
        <v>18</v>
      </c>
      <c r="B4760" s="31">
        <v>19</v>
      </c>
      <c r="C4760" s="4" t="s">
        <v>8438</v>
      </c>
      <c r="D4760" s="4" t="s">
        <v>8438</v>
      </c>
      <c r="E4760" s="4" t="s">
        <v>8413</v>
      </c>
      <c r="F4760" s="4" t="s">
        <v>6410</v>
      </c>
      <c r="G4760" s="4" t="s">
        <v>7019</v>
      </c>
      <c r="H4760" s="4" t="s">
        <v>19</v>
      </c>
      <c r="I4760" s="24">
        <v>122.5</v>
      </c>
      <c r="J4760" s="24">
        <v>4</v>
      </c>
      <c r="K4760" s="24">
        <v>0.5</v>
      </c>
      <c r="N4760" s="24">
        <v>0.2</v>
      </c>
      <c r="O4760" s="24">
        <v>0.3</v>
      </c>
      <c r="P4760" s="24">
        <v>117</v>
      </c>
      <c r="Q4760" s="24">
        <v>0.2</v>
      </c>
      <c r="R4760" s="24">
        <v>0.3</v>
      </c>
      <c r="X4760" s="24">
        <f t="shared" si="172"/>
        <v>122.5</v>
      </c>
      <c r="Y4760" s="8">
        <f t="shared" si="173"/>
        <v>0</v>
      </c>
      <c r="Z4760" s="4"/>
    </row>
    <row r="4761" spans="1:26" x14ac:dyDescent="0.25">
      <c r="A4761" s="34">
        <v>14</v>
      </c>
      <c r="B4761" s="31">
        <v>15</v>
      </c>
      <c r="C4761" s="4" t="s">
        <v>1306</v>
      </c>
      <c r="D4761" s="4" t="s">
        <v>8426</v>
      </c>
      <c r="E4761" s="4" t="s">
        <v>8413</v>
      </c>
      <c r="F4761" s="4" t="s">
        <v>6410</v>
      </c>
      <c r="G4761" s="4" t="s">
        <v>8432</v>
      </c>
      <c r="H4761" s="4"/>
      <c r="I4761" s="24">
        <v>705.6</v>
      </c>
      <c r="J4761" s="24">
        <v>319.5</v>
      </c>
      <c r="K4761" s="24">
        <v>58.6</v>
      </c>
      <c r="L4761" s="24">
        <v>61.3</v>
      </c>
      <c r="M4761" s="24">
        <v>3.7</v>
      </c>
      <c r="O4761" s="24">
        <v>2</v>
      </c>
      <c r="P4761" s="24">
        <v>23.2</v>
      </c>
      <c r="R4761" s="24">
        <v>3.8</v>
      </c>
      <c r="U4761" s="24">
        <v>233.5</v>
      </c>
      <c r="X4761" s="24">
        <f t="shared" si="172"/>
        <v>705.6</v>
      </c>
      <c r="Y4761" s="8">
        <f t="shared" si="173"/>
        <v>0</v>
      </c>
      <c r="Z4761" s="4"/>
    </row>
    <row r="4762" spans="1:26" x14ac:dyDescent="0.25">
      <c r="A4762" s="34">
        <v>30</v>
      </c>
      <c r="B4762" s="31">
        <v>32</v>
      </c>
      <c r="C4762" s="4" t="s">
        <v>8450</v>
      </c>
      <c r="D4762" s="4" t="s">
        <v>7092</v>
      </c>
      <c r="E4762" s="4" t="s">
        <v>8413</v>
      </c>
      <c r="F4762" s="4" t="s">
        <v>6410</v>
      </c>
      <c r="G4762" s="4" t="s">
        <v>8432</v>
      </c>
      <c r="H4762" s="4"/>
      <c r="I4762" s="24">
        <v>900.6</v>
      </c>
      <c r="J4762" s="24">
        <v>282.60000000000002</v>
      </c>
      <c r="K4762" s="24">
        <v>25.4</v>
      </c>
      <c r="L4762" s="24">
        <v>5</v>
      </c>
      <c r="M4762" s="24">
        <v>0.8</v>
      </c>
      <c r="N4762" s="24">
        <v>1</v>
      </c>
      <c r="O4762" s="24">
        <v>3.5</v>
      </c>
      <c r="Q4762" s="24">
        <v>8.4</v>
      </c>
      <c r="T4762" s="24">
        <v>570.4</v>
      </c>
      <c r="U4762" s="24">
        <v>3.5</v>
      </c>
      <c r="X4762" s="24">
        <f t="shared" si="172"/>
        <v>900.59999999999991</v>
      </c>
      <c r="Y4762" s="8">
        <f t="shared" si="173"/>
        <v>0</v>
      </c>
      <c r="Z4762" s="4"/>
    </row>
    <row r="4763" spans="1:26" x14ac:dyDescent="0.25">
      <c r="A4763" s="34">
        <v>23</v>
      </c>
      <c r="B4763" s="31">
        <v>24</v>
      </c>
      <c r="C4763" s="4" t="s">
        <v>8443</v>
      </c>
      <c r="D4763" s="4" t="s">
        <v>8441</v>
      </c>
      <c r="E4763" s="4" t="s">
        <v>8413</v>
      </c>
      <c r="F4763" s="4" t="s">
        <v>6410</v>
      </c>
      <c r="G4763" s="4" t="s">
        <v>8444</v>
      </c>
      <c r="H4763" s="4" t="s">
        <v>960</v>
      </c>
      <c r="I4763" s="24">
        <v>98.1</v>
      </c>
      <c r="J4763" s="24">
        <v>92.5</v>
      </c>
      <c r="K4763" s="24">
        <v>3.8</v>
      </c>
      <c r="L4763" s="24">
        <v>0.7</v>
      </c>
      <c r="O4763" s="24">
        <v>0.4</v>
      </c>
      <c r="R4763" s="24">
        <v>0.7</v>
      </c>
      <c r="X4763" s="24">
        <f t="shared" si="172"/>
        <v>98.100000000000009</v>
      </c>
      <c r="Y4763" s="8">
        <f t="shared" si="173"/>
        <v>0</v>
      </c>
      <c r="Z4763" s="4"/>
    </row>
    <row r="4764" spans="1:26" x14ac:dyDescent="0.25">
      <c r="A4764" s="34">
        <v>35</v>
      </c>
      <c r="B4764" s="31">
        <v>37</v>
      </c>
      <c r="C4764" s="4" t="s">
        <v>8458</v>
      </c>
      <c r="D4764" s="4" t="s">
        <v>8456</v>
      </c>
      <c r="E4764" s="4" t="s">
        <v>8413</v>
      </c>
      <c r="F4764" s="4" t="s">
        <v>6410</v>
      </c>
      <c r="G4764" s="4" t="s">
        <v>4778</v>
      </c>
      <c r="H4764" s="4" t="s">
        <v>201</v>
      </c>
      <c r="I4764" s="24">
        <v>560</v>
      </c>
      <c r="J4764" s="24">
        <v>374.8</v>
      </c>
      <c r="K4764" s="24">
        <v>45.1</v>
      </c>
      <c r="L4764" s="24">
        <v>66.900000000000006</v>
      </c>
      <c r="M4764" s="24">
        <v>3.7</v>
      </c>
      <c r="O4764" s="24">
        <v>2.2999999999999998</v>
      </c>
      <c r="P4764" s="24">
        <v>0.5</v>
      </c>
      <c r="R4764" s="24">
        <v>0.8</v>
      </c>
      <c r="T4764" s="24">
        <v>65.900000000000006</v>
      </c>
      <c r="X4764" s="24">
        <f t="shared" si="172"/>
        <v>560.00000000000011</v>
      </c>
      <c r="Y4764" s="8">
        <f t="shared" si="173"/>
        <v>0</v>
      </c>
      <c r="Z4764" s="4"/>
    </row>
    <row r="4765" spans="1:26" x14ac:dyDescent="0.25">
      <c r="A4765" s="34">
        <v>15</v>
      </c>
      <c r="B4765" s="31">
        <v>16</v>
      </c>
      <c r="C4765" s="4" t="s">
        <v>8433</v>
      </c>
      <c r="D4765" s="4" t="s">
        <v>8426</v>
      </c>
      <c r="E4765" s="4" t="s">
        <v>8413</v>
      </c>
      <c r="F4765" s="4" t="s">
        <v>6410</v>
      </c>
      <c r="G4765" s="4" t="s">
        <v>9</v>
      </c>
      <c r="H4765" s="4" t="s">
        <v>19</v>
      </c>
      <c r="I4765" s="24">
        <v>298.39999999999998</v>
      </c>
      <c r="J4765" s="24">
        <v>256.3</v>
      </c>
      <c r="K4765" s="24">
        <v>18.2</v>
      </c>
      <c r="L4765" s="24">
        <v>17.600000000000001</v>
      </c>
      <c r="N4765" s="24">
        <v>0.8</v>
      </c>
      <c r="O4765" s="24">
        <v>3</v>
      </c>
      <c r="Q4765" s="24">
        <v>2.5</v>
      </c>
      <c r="X4765" s="24">
        <f t="shared" si="172"/>
        <v>298.40000000000003</v>
      </c>
      <c r="Y4765" s="8">
        <f t="shared" si="173"/>
        <v>0</v>
      </c>
      <c r="Z4765" s="4"/>
    </row>
    <row r="4766" spans="1:26" x14ac:dyDescent="0.25">
      <c r="A4766" s="34">
        <v>7</v>
      </c>
      <c r="B4766" s="31">
        <v>8</v>
      </c>
      <c r="C4766" s="4" t="s">
        <v>8422</v>
      </c>
      <c r="D4766" s="4" t="s">
        <v>8412</v>
      </c>
      <c r="E4766" s="4" t="s">
        <v>8413</v>
      </c>
      <c r="F4766" s="4" t="s">
        <v>6410</v>
      </c>
      <c r="G4766" s="4" t="s">
        <v>8423</v>
      </c>
      <c r="H4766" s="4"/>
      <c r="I4766" s="24">
        <v>521</v>
      </c>
      <c r="J4766" s="24">
        <v>180</v>
      </c>
      <c r="K4766" s="24">
        <v>3</v>
      </c>
      <c r="O4766" s="24">
        <v>2</v>
      </c>
      <c r="Q4766" s="24">
        <v>1.2</v>
      </c>
      <c r="S4766" s="24">
        <v>0.3</v>
      </c>
      <c r="T4766" s="24">
        <f>333+1.5</f>
        <v>334.5</v>
      </c>
      <c r="X4766" s="24">
        <f t="shared" si="172"/>
        <v>521</v>
      </c>
      <c r="Y4766" s="8">
        <f t="shared" si="173"/>
        <v>0</v>
      </c>
      <c r="Z4766" s="4"/>
    </row>
    <row r="4767" spans="1:26" x14ac:dyDescent="0.25">
      <c r="A4767" s="34">
        <v>3</v>
      </c>
      <c r="B4767" s="31">
        <v>3</v>
      </c>
      <c r="C4767" s="4" t="s">
        <v>8418</v>
      </c>
      <c r="D4767" s="4" t="s">
        <v>8412</v>
      </c>
      <c r="E4767" s="4" t="s">
        <v>8413</v>
      </c>
      <c r="F4767" s="4" t="s">
        <v>6410</v>
      </c>
      <c r="G4767" s="4" t="s">
        <v>5318</v>
      </c>
      <c r="H4767" s="4" t="s">
        <v>4001</v>
      </c>
      <c r="I4767" s="24">
        <v>124.6</v>
      </c>
      <c r="J4767" s="24">
        <v>95.7</v>
      </c>
      <c r="K4767" s="24">
        <v>0.7</v>
      </c>
      <c r="L4767" s="24">
        <v>25.9</v>
      </c>
      <c r="M4767" s="24">
        <v>0.3</v>
      </c>
      <c r="N4767" s="24">
        <v>0.5</v>
      </c>
      <c r="O4767" s="24">
        <v>1</v>
      </c>
      <c r="Q4767" s="24">
        <v>0.5</v>
      </c>
      <c r="X4767" s="24">
        <f t="shared" si="172"/>
        <v>124.60000000000001</v>
      </c>
      <c r="Y4767" s="8">
        <f t="shared" si="173"/>
        <v>0</v>
      </c>
      <c r="Z4767" s="4"/>
    </row>
    <row r="4768" spans="1:26" x14ac:dyDescent="0.25">
      <c r="A4768" s="34">
        <v>41</v>
      </c>
      <c r="B4768" s="31">
        <v>43</v>
      </c>
      <c r="C4768" s="4" t="s">
        <v>8441</v>
      </c>
      <c r="D4768" s="4" t="s">
        <v>8441</v>
      </c>
      <c r="E4768" s="4" t="s">
        <v>8413</v>
      </c>
      <c r="F4768" s="4" t="s">
        <v>6410</v>
      </c>
      <c r="G4768" s="4" t="s">
        <v>1348</v>
      </c>
      <c r="H4768" s="4" t="s">
        <v>1040</v>
      </c>
      <c r="I4768" s="24">
        <v>146.9</v>
      </c>
      <c r="J4768" s="24">
        <v>79.400000000000006</v>
      </c>
      <c r="K4768" s="24">
        <v>4.7</v>
      </c>
      <c r="L4768" s="24">
        <v>1.3</v>
      </c>
      <c r="O4768" s="24">
        <v>0.9</v>
      </c>
      <c r="R4768" s="24">
        <v>1.4</v>
      </c>
      <c r="T4768" s="24">
        <v>59.2</v>
      </c>
      <c r="X4768" s="24">
        <f t="shared" si="172"/>
        <v>146.90000000000003</v>
      </c>
      <c r="Y4768" s="8">
        <f t="shared" si="173"/>
        <v>0</v>
      </c>
      <c r="Z4768" s="4"/>
    </row>
    <row r="4769" spans="1:26" x14ac:dyDescent="0.25">
      <c r="A4769" s="34">
        <v>17</v>
      </c>
      <c r="B4769" s="31">
        <v>18</v>
      </c>
      <c r="C4769" s="4" t="s">
        <v>8436</v>
      </c>
      <c r="D4769" s="4" t="s">
        <v>8436</v>
      </c>
      <c r="E4769" s="4" t="s">
        <v>8413</v>
      </c>
      <c r="F4769" s="4" t="s">
        <v>6410</v>
      </c>
      <c r="G4769" s="4" t="s">
        <v>8437</v>
      </c>
      <c r="H4769" s="4"/>
      <c r="I4769" s="24">
        <v>234.7</v>
      </c>
      <c r="J4769" s="24">
        <v>115.9</v>
      </c>
      <c r="K4769" s="24">
        <v>2.1</v>
      </c>
      <c r="L4769" s="24">
        <v>7.8</v>
      </c>
      <c r="M4769" s="24">
        <v>0.5</v>
      </c>
      <c r="N4769" s="24">
        <v>1</v>
      </c>
      <c r="O4769" s="24">
        <v>1.6</v>
      </c>
      <c r="P4769" s="24">
        <v>74.3</v>
      </c>
      <c r="R4769" s="24">
        <v>1.3</v>
      </c>
      <c r="T4769" s="24">
        <v>29.2</v>
      </c>
      <c r="U4769" s="24">
        <v>1</v>
      </c>
      <c r="X4769" s="24">
        <f t="shared" si="172"/>
        <v>234.7</v>
      </c>
      <c r="Y4769" s="8">
        <f t="shared" si="173"/>
        <v>0</v>
      </c>
      <c r="Z4769" s="4"/>
    </row>
    <row r="4770" spans="1:26" x14ac:dyDescent="0.25">
      <c r="A4770" s="34">
        <v>16</v>
      </c>
      <c r="B4770" s="31">
        <v>17</v>
      </c>
      <c r="C4770" s="4" t="s">
        <v>8434</v>
      </c>
      <c r="D4770" s="4" t="s">
        <v>8426</v>
      </c>
      <c r="E4770" s="4" t="s">
        <v>8413</v>
      </c>
      <c r="F4770" s="4" t="s">
        <v>6410</v>
      </c>
      <c r="G4770" s="4" t="s">
        <v>8435</v>
      </c>
      <c r="H4770" s="4" t="s">
        <v>39</v>
      </c>
      <c r="I4770" s="24">
        <v>118.5</v>
      </c>
      <c r="J4770" s="24">
        <v>110.1</v>
      </c>
      <c r="K4770" s="24">
        <v>1.2</v>
      </c>
      <c r="L4770" s="24">
        <v>4.5</v>
      </c>
      <c r="N4770" s="24">
        <v>0.2</v>
      </c>
      <c r="O4770" s="24">
        <v>0.7</v>
      </c>
      <c r="Q4770" s="24">
        <v>1.8</v>
      </c>
      <c r="X4770" s="24">
        <f t="shared" si="172"/>
        <v>118.5</v>
      </c>
      <c r="Y4770" s="8">
        <f t="shared" si="173"/>
        <v>0</v>
      </c>
      <c r="Z4770" s="4"/>
    </row>
    <row r="4771" spans="1:26" x14ac:dyDescent="0.25">
      <c r="A4771" s="34">
        <v>31</v>
      </c>
      <c r="B4771" s="31">
        <v>33</v>
      </c>
      <c r="C4771" s="4" t="s">
        <v>8451</v>
      </c>
      <c r="D4771" s="4" t="s">
        <v>7092</v>
      </c>
      <c r="E4771" s="4" t="s">
        <v>8413</v>
      </c>
      <c r="F4771" s="4" t="s">
        <v>6410</v>
      </c>
      <c r="G4771" s="4" t="s">
        <v>45</v>
      </c>
      <c r="H4771" s="4"/>
      <c r="I4771" s="24">
        <v>960</v>
      </c>
      <c r="J4771" s="24">
        <v>637.4</v>
      </c>
      <c r="K4771" s="24">
        <v>10.1</v>
      </c>
      <c r="L4771" s="24">
        <v>4.0999999999999996</v>
      </c>
      <c r="O4771" s="24">
        <v>1.5</v>
      </c>
      <c r="Q4771" s="24">
        <v>12</v>
      </c>
      <c r="S4771" s="24">
        <v>5.9</v>
      </c>
      <c r="T4771" s="24">
        <v>286.89999999999998</v>
      </c>
      <c r="U4771" s="24">
        <v>2.1</v>
      </c>
      <c r="X4771" s="24">
        <f t="shared" si="172"/>
        <v>960</v>
      </c>
      <c r="Y4771" s="8">
        <f t="shared" si="173"/>
        <v>0</v>
      </c>
      <c r="Z4771" s="4"/>
    </row>
    <row r="4772" spans="1:26" x14ac:dyDescent="0.25">
      <c r="A4772" s="34">
        <v>21</v>
      </c>
      <c r="B4772" s="31">
        <v>22</v>
      </c>
      <c r="C4772" s="4" t="s">
        <v>6666</v>
      </c>
      <c r="D4772" s="4" t="s">
        <v>8441</v>
      </c>
      <c r="E4772" s="4" t="s">
        <v>8413</v>
      </c>
      <c r="F4772" s="4" t="s">
        <v>6410</v>
      </c>
      <c r="G4772" s="4" t="s">
        <v>8442</v>
      </c>
      <c r="H4772" s="4" t="s">
        <v>1846</v>
      </c>
      <c r="I4772" s="24">
        <v>113.9</v>
      </c>
      <c r="J4772" s="24">
        <v>92.5</v>
      </c>
      <c r="K4772" s="24">
        <v>11.9</v>
      </c>
      <c r="L4772" s="24">
        <v>6.8</v>
      </c>
      <c r="M4772" s="24">
        <v>0.2</v>
      </c>
      <c r="N4772" s="24">
        <v>0.3</v>
      </c>
      <c r="O4772" s="24">
        <v>1.5</v>
      </c>
      <c r="R4772" s="24">
        <v>0.3</v>
      </c>
      <c r="S4772" s="24">
        <v>0.4</v>
      </c>
      <c r="X4772" s="24">
        <f t="shared" si="172"/>
        <v>113.9</v>
      </c>
      <c r="Y4772" s="8">
        <f t="shared" si="173"/>
        <v>0</v>
      </c>
      <c r="Z4772" s="4"/>
    </row>
    <row r="4773" spans="1:26" x14ac:dyDescent="0.25">
      <c r="A4773" s="34">
        <v>25</v>
      </c>
      <c r="B4773" s="31">
        <v>26</v>
      </c>
      <c r="C4773" s="4" t="s">
        <v>8445</v>
      </c>
      <c r="D4773" s="4" t="s">
        <v>8441</v>
      </c>
      <c r="E4773" s="4" t="s">
        <v>8413</v>
      </c>
      <c r="F4773" s="4" t="s">
        <v>6410</v>
      </c>
      <c r="G4773" s="4" t="s">
        <v>8446</v>
      </c>
      <c r="H4773" s="4" t="s">
        <v>148</v>
      </c>
      <c r="I4773" s="24">
        <v>190.5</v>
      </c>
      <c r="J4773" s="24">
        <v>178.2</v>
      </c>
      <c r="K4773" s="24">
        <v>8</v>
      </c>
      <c r="L4773" s="24">
        <v>0.3</v>
      </c>
      <c r="N4773" s="24">
        <v>0.5</v>
      </c>
      <c r="O4773" s="24">
        <v>1</v>
      </c>
      <c r="R4773" s="24">
        <v>2</v>
      </c>
      <c r="U4773" s="24">
        <v>0.5</v>
      </c>
      <c r="X4773" s="24">
        <f t="shared" si="172"/>
        <v>190.5</v>
      </c>
      <c r="Y4773" s="8">
        <f t="shared" si="173"/>
        <v>0</v>
      </c>
      <c r="Z4773" s="4"/>
    </row>
    <row r="4774" spans="1:26" x14ac:dyDescent="0.25">
      <c r="A4774" s="34">
        <v>34</v>
      </c>
      <c r="B4774" s="31">
        <v>36</v>
      </c>
      <c r="C4774" s="4" t="s">
        <v>8455</v>
      </c>
      <c r="D4774" s="4" t="s">
        <v>8456</v>
      </c>
      <c r="E4774" s="4" t="s">
        <v>8413</v>
      </c>
      <c r="F4774" s="4" t="s">
        <v>6410</v>
      </c>
      <c r="G4774" s="4" t="s">
        <v>8457</v>
      </c>
      <c r="H4774" s="4" t="s">
        <v>6314</v>
      </c>
      <c r="I4774" s="24">
        <v>382.3</v>
      </c>
      <c r="J4774" s="24">
        <v>153.19999999999999</v>
      </c>
      <c r="K4774" s="24">
        <v>3</v>
      </c>
      <c r="L4774" s="24">
        <v>17.3</v>
      </c>
      <c r="M4774" s="24">
        <v>2.8</v>
      </c>
      <c r="N4774" s="24">
        <v>0.8</v>
      </c>
      <c r="O4774" s="24">
        <v>2.7</v>
      </c>
      <c r="Q4774" s="24">
        <v>14.4</v>
      </c>
      <c r="R4774" s="24">
        <v>3.2</v>
      </c>
      <c r="S4774" s="24">
        <v>0.2</v>
      </c>
      <c r="T4774" s="24">
        <v>182.7</v>
      </c>
      <c r="U4774" s="24">
        <v>2</v>
      </c>
      <c r="X4774" s="24">
        <f t="shared" si="172"/>
        <v>382.29999999999995</v>
      </c>
      <c r="Y4774" s="8">
        <f t="shared" si="173"/>
        <v>0</v>
      </c>
      <c r="Z4774" s="4"/>
    </row>
    <row r="4775" spans="1:26" x14ac:dyDescent="0.25">
      <c r="A4775" s="34">
        <v>38</v>
      </c>
      <c r="B4775" s="31">
        <v>40</v>
      </c>
      <c r="C4775" s="4" t="s">
        <v>8462</v>
      </c>
      <c r="D4775" s="4" t="s">
        <v>8456</v>
      </c>
      <c r="E4775" s="4" t="s">
        <v>8413</v>
      </c>
      <c r="F4775" s="4" t="s">
        <v>6410</v>
      </c>
      <c r="G4775" s="4" t="s">
        <v>8463</v>
      </c>
      <c r="H4775" s="4"/>
      <c r="I4775" s="24">
        <v>131.4</v>
      </c>
      <c r="J4775" s="24">
        <v>103.4</v>
      </c>
      <c r="K4775" s="24">
        <v>7</v>
      </c>
      <c r="L4775" s="24">
        <v>15</v>
      </c>
      <c r="M4775" s="24">
        <v>0.3</v>
      </c>
      <c r="O4775" s="24">
        <v>1.2</v>
      </c>
      <c r="P4775" s="24">
        <v>3.5</v>
      </c>
      <c r="Q4775" s="24">
        <v>0.2</v>
      </c>
      <c r="U4775" s="24">
        <v>0.8</v>
      </c>
      <c r="X4775" s="24">
        <f t="shared" si="172"/>
        <v>131.4</v>
      </c>
      <c r="Y4775" s="8">
        <f t="shared" si="173"/>
        <v>0</v>
      </c>
      <c r="Z4775" s="4"/>
    </row>
    <row r="4776" spans="1:26" x14ac:dyDescent="0.25">
      <c r="A4776" s="34">
        <v>2</v>
      </c>
      <c r="B4776" s="31">
        <v>2</v>
      </c>
      <c r="C4776" s="4" t="s">
        <v>8415</v>
      </c>
      <c r="D4776" s="4" t="s">
        <v>8412</v>
      </c>
      <c r="E4776" s="4" t="s">
        <v>8413</v>
      </c>
      <c r="F4776" s="4" t="s">
        <v>6410</v>
      </c>
      <c r="G4776" s="4" t="s">
        <v>8416</v>
      </c>
      <c r="H4776" s="4" t="s">
        <v>8417</v>
      </c>
      <c r="I4776" s="24">
        <v>288</v>
      </c>
      <c r="J4776" s="24">
        <v>234.8</v>
      </c>
      <c r="K4776" s="24">
        <v>2.2999999999999998</v>
      </c>
      <c r="L4776" s="24">
        <v>42.2</v>
      </c>
      <c r="M4776" s="24">
        <v>0.5</v>
      </c>
      <c r="N4776" s="24">
        <v>1</v>
      </c>
      <c r="O4776" s="24">
        <v>1.5</v>
      </c>
      <c r="Q4776" s="24">
        <v>2.4</v>
      </c>
      <c r="R4776" s="24">
        <v>2.8</v>
      </c>
      <c r="U4776" s="24">
        <v>0.5</v>
      </c>
      <c r="X4776" s="24">
        <f t="shared" si="172"/>
        <v>288</v>
      </c>
      <c r="Y4776" s="8">
        <f t="shared" si="173"/>
        <v>0</v>
      </c>
      <c r="Z4776" s="4"/>
    </row>
    <row r="4777" spans="1:26" x14ac:dyDescent="0.25">
      <c r="A4777" s="34">
        <v>1</v>
      </c>
      <c r="B4777" s="31">
        <v>1</v>
      </c>
      <c r="C4777" s="4" t="s">
        <v>8411</v>
      </c>
      <c r="D4777" s="4" t="s">
        <v>8412</v>
      </c>
      <c r="E4777" s="4" t="s">
        <v>8413</v>
      </c>
      <c r="F4777" s="4" t="s">
        <v>6410</v>
      </c>
      <c r="G4777" s="4" t="s">
        <v>8414</v>
      </c>
      <c r="H4777" s="4" t="s">
        <v>13</v>
      </c>
      <c r="I4777" s="24">
        <v>168</v>
      </c>
      <c r="J4777" s="24">
        <v>151.5</v>
      </c>
      <c r="L4777" s="24">
        <v>13.5</v>
      </c>
      <c r="M4777" s="24">
        <v>0.1</v>
      </c>
      <c r="O4777" s="24">
        <v>1.8</v>
      </c>
      <c r="Q4777" s="24">
        <v>1.1000000000000001</v>
      </c>
      <c r="X4777" s="24">
        <f t="shared" si="172"/>
        <v>168</v>
      </c>
      <c r="Y4777" s="8">
        <f t="shared" si="173"/>
        <v>0</v>
      </c>
      <c r="Z4777" s="4"/>
    </row>
    <row r="4778" spans="1:26" x14ac:dyDescent="0.25">
      <c r="A4778" s="34">
        <v>6</v>
      </c>
      <c r="B4778" s="31">
        <v>6</v>
      </c>
      <c r="C4778" s="4" t="s">
        <v>8478</v>
      </c>
      <c r="D4778" s="4" t="s">
        <v>8474</v>
      </c>
      <c r="E4778" s="4" t="s">
        <v>8469</v>
      </c>
      <c r="F4778" s="4" t="s">
        <v>6410</v>
      </c>
      <c r="G4778" s="4" t="s">
        <v>6634</v>
      </c>
      <c r="H4778" s="4" t="s">
        <v>1567</v>
      </c>
      <c r="I4778" s="24">
        <v>882.4</v>
      </c>
      <c r="J4778" s="24">
        <v>190.6</v>
      </c>
      <c r="K4778" s="24">
        <v>8.6</v>
      </c>
      <c r="M4778" s="24">
        <v>0.8</v>
      </c>
      <c r="O4778" s="24">
        <v>4.7</v>
      </c>
      <c r="P4778" s="24">
        <v>7.2</v>
      </c>
      <c r="Q4778" s="24">
        <v>21.4</v>
      </c>
      <c r="T4778" s="24">
        <v>649.1</v>
      </c>
      <c r="X4778" s="24">
        <f t="shared" si="172"/>
        <v>882.4</v>
      </c>
      <c r="Y4778" s="8">
        <f t="shared" si="173"/>
        <v>0</v>
      </c>
      <c r="Z4778" s="4"/>
    </row>
    <row r="4779" spans="1:26" x14ac:dyDescent="0.25">
      <c r="A4779" s="34">
        <v>21</v>
      </c>
      <c r="B4779" s="31">
        <v>21</v>
      </c>
      <c r="C4779" s="4" t="s">
        <v>8502</v>
      </c>
      <c r="D4779" s="4" t="s">
        <v>8498</v>
      </c>
      <c r="E4779" s="4" t="s">
        <v>8469</v>
      </c>
      <c r="F4779" s="4" t="s">
        <v>6410</v>
      </c>
      <c r="G4779" s="4" t="s">
        <v>8066</v>
      </c>
      <c r="H4779" s="4"/>
      <c r="I4779" s="24">
        <v>102.4</v>
      </c>
      <c r="J4779" s="24">
        <v>96.7</v>
      </c>
      <c r="K4779" s="24">
        <v>4.5</v>
      </c>
      <c r="L4779" s="24">
        <v>0.6</v>
      </c>
      <c r="O4779" s="24">
        <v>0.6</v>
      </c>
      <c r="X4779" s="24">
        <f t="shared" si="172"/>
        <v>102.39999999999999</v>
      </c>
      <c r="Y4779" s="8">
        <f t="shared" si="173"/>
        <v>0</v>
      </c>
      <c r="Z4779" s="4"/>
    </row>
    <row r="4780" spans="1:26" x14ac:dyDescent="0.25">
      <c r="A4780" s="34">
        <v>41</v>
      </c>
      <c r="B4780" s="31">
        <v>41</v>
      </c>
      <c r="C4780" s="4" t="s">
        <v>8536</v>
      </c>
      <c r="D4780" s="4" t="s">
        <v>8528</v>
      </c>
      <c r="E4780" s="4" t="s">
        <v>8469</v>
      </c>
      <c r="F4780" s="4" t="s">
        <v>6410</v>
      </c>
      <c r="G4780" s="4" t="s">
        <v>8537</v>
      </c>
      <c r="H4780" s="4" t="s">
        <v>540</v>
      </c>
      <c r="I4780" s="24">
        <v>166.5</v>
      </c>
      <c r="J4780" s="24">
        <v>147.80000000000001</v>
      </c>
      <c r="K4780" s="24">
        <v>16.399999999999999</v>
      </c>
      <c r="M4780" s="24">
        <v>0.6</v>
      </c>
      <c r="O4780" s="24">
        <v>0.6</v>
      </c>
      <c r="R4780" s="24">
        <v>1</v>
      </c>
      <c r="S4780" s="24">
        <v>0.1</v>
      </c>
      <c r="X4780" s="24">
        <f t="shared" si="172"/>
        <v>166.5</v>
      </c>
      <c r="Y4780" s="8">
        <f t="shared" si="173"/>
        <v>0</v>
      </c>
      <c r="Z4780" s="4"/>
    </row>
    <row r="4781" spans="1:26" x14ac:dyDescent="0.25">
      <c r="A4781" s="34">
        <v>13</v>
      </c>
      <c r="B4781" s="31">
        <v>13</v>
      </c>
      <c r="C4781" s="4" t="s">
        <v>8488</v>
      </c>
      <c r="D4781" s="4" t="s">
        <v>8488</v>
      </c>
      <c r="E4781" s="4" t="s">
        <v>8469</v>
      </c>
      <c r="F4781" s="4" t="s">
        <v>6410</v>
      </c>
      <c r="G4781" s="4" t="s">
        <v>8489</v>
      </c>
      <c r="H4781" s="4" t="s">
        <v>148</v>
      </c>
      <c r="I4781" s="24">
        <v>267.5</v>
      </c>
      <c r="J4781" s="24">
        <v>190.2</v>
      </c>
      <c r="K4781" s="24">
        <v>67</v>
      </c>
      <c r="M4781" s="24">
        <v>0.8</v>
      </c>
      <c r="N4781" s="24">
        <v>0.2</v>
      </c>
      <c r="O4781" s="24">
        <v>2.1</v>
      </c>
      <c r="P4781" s="24">
        <v>0.9</v>
      </c>
      <c r="Q4781" s="24">
        <v>4.0999999999999996</v>
      </c>
      <c r="R4781" s="24">
        <v>1.4</v>
      </c>
      <c r="U4781" s="24">
        <v>0.8</v>
      </c>
      <c r="X4781" s="24">
        <f t="shared" si="172"/>
        <v>267.5</v>
      </c>
      <c r="Y4781" s="8">
        <f t="shared" si="173"/>
        <v>0</v>
      </c>
      <c r="Z4781" s="4"/>
    </row>
    <row r="4782" spans="1:26" x14ac:dyDescent="0.25">
      <c r="A4782" s="34">
        <v>8</v>
      </c>
      <c r="B4782" s="31">
        <v>8</v>
      </c>
      <c r="C4782" s="4" t="s">
        <v>8480</v>
      </c>
      <c r="D4782" s="4" t="s">
        <v>8474</v>
      </c>
      <c r="E4782" s="4" t="s">
        <v>8469</v>
      </c>
      <c r="F4782" s="4" t="s">
        <v>6410</v>
      </c>
      <c r="G4782" s="4" t="s">
        <v>3170</v>
      </c>
      <c r="H4782" s="4" t="s">
        <v>277</v>
      </c>
      <c r="I4782" s="24">
        <v>769.6</v>
      </c>
      <c r="J4782" s="24">
        <v>386</v>
      </c>
      <c r="K4782" s="24">
        <v>27.6</v>
      </c>
      <c r="L4782" s="24">
        <v>12.7</v>
      </c>
      <c r="M4782" s="24">
        <v>3</v>
      </c>
      <c r="O4782" s="24">
        <v>4.7</v>
      </c>
      <c r="P4782" s="24">
        <v>1.9</v>
      </c>
      <c r="Q4782" s="24">
        <v>4</v>
      </c>
      <c r="R4782" s="24">
        <v>3.8</v>
      </c>
      <c r="S4782" s="24">
        <v>2.5</v>
      </c>
      <c r="T4782" s="24">
        <v>321.60000000000002</v>
      </c>
      <c r="U4782" s="24">
        <v>1.8</v>
      </c>
      <c r="X4782" s="24">
        <f t="shared" si="172"/>
        <v>769.59999999999991</v>
      </c>
      <c r="Y4782" s="8">
        <f t="shared" si="173"/>
        <v>0</v>
      </c>
      <c r="Z4782" s="4"/>
    </row>
    <row r="4783" spans="1:26" x14ac:dyDescent="0.25">
      <c r="A4783" s="34">
        <v>14</v>
      </c>
      <c r="B4783" s="31">
        <v>14</v>
      </c>
      <c r="C4783" s="4" t="s">
        <v>8490</v>
      </c>
      <c r="D4783" s="4" t="s">
        <v>8491</v>
      </c>
      <c r="E4783" s="4" t="s">
        <v>8469</v>
      </c>
      <c r="F4783" s="4" t="s">
        <v>6410</v>
      </c>
      <c r="G4783" s="4" t="s">
        <v>6882</v>
      </c>
      <c r="H4783" s="4" t="s">
        <v>8492</v>
      </c>
      <c r="I4783" s="24">
        <v>201.4</v>
      </c>
      <c r="J4783" s="24">
        <v>150.69999999999999</v>
      </c>
      <c r="K4783" s="24">
        <v>30.5</v>
      </c>
      <c r="L4783" s="24">
        <v>2.6</v>
      </c>
      <c r="M4783" s="24">
        <v>1.1000000000000001</v>
      </c>
      <c r="O4783" s="24">
        <v>2.6</v>
      </c>
      <c r="P4783" s="24">
        <v>1.2</v>
      </c>
      <c r="Q4783" s="24">
        <v>0.8</v>
      </c>
      <c r="R4783" s="24">
        <v>4.8</v>
      </c>
      <c r="S4783" s="24">
        <v>2.6</v>
      </c>
      <c r="T4783" s="24">
        <v>4.5</v>
      </c>
      <c r="X4783" s="24">
        <f t="shared" si="172"/>
        <v>201.39999999999998</v>
      </c>
      <c r="Y4783" s="8">
        <f t="shared" si="173"/>
        <v>0</v>
      </c>
      <c r="Z4783" s="4"/>
    </row>
    <row r="4784" spans="1:26" x14ac:dyDescent="0.25">
      <c r="A4784" s="34">
        <v>2</v>
      </c>
      <c r="B4784" s="31">
        <v>2</v>
      </c>
      <c r="C4784" s="4" t="s">
        <v>8471</v>
      </c>
      <c r="D4784" s="4" t="s">
        <v>8468</v>
      </c>
      <c r="E4784" s="4" t="s">
        <v>8469</v>
      </c>
      <c r="F4784" s="4" t="s">
        <v>6410</v>
      </c>
      <c r="G4784" s="4" t="s">
        <v>8472</v>
      </c>
      <c r="H4784" s="4" t="s">
        <v>995</v>
      </c>
      <c r="I4784" s="24">
        <v>250.9</v>
      </c>
      <c r="J4784" s="24">
        <v>171.6</v>
      </c>
      <c r="L4784" s="24">
        <v>46.3</v>
      </c>
      <c r="O4784" s="24">
        <v>3.5</v>
      </c>
      <c r="R4784" s="24">
        <v>7.3</v>
      </c>
      <c r="T4784" s="24">
        <v>20</v>
      </c>
      <c r="U4784" s="24">
        <v>2.2000000000000002</v>
      </c>
      <c r="X4784" s="24">
        <f t="shared" si="172"/>
        <v>250.89999999999998</v>
      </c>
      <c r="Y4784" s="8">
        <f t="shared" si="173"/>
        <v>0</v>
      </c>
      <c r="Z4784" s="4"/>
    </row>
    <row r="4785" spans="1:26" x14ac:dyDescent="0.25">
      <c r="A4785" s="34">
        <v>19</v>
      </c>
      <c r="B4785" s="31">
        <v>19</v>
      </c>
      <c r="C4785" s="4" t="s">
        <v>8499</v>
      </c>
      <c r="D4785" s="4" t="s">
        <v>8498</v>
      </c>
      <c r="E4785" s="4" t="s">
        <v>8469</v>
      </c>
      <c r="F4785" s="4" t="s">
        <v>6410</v>
      </c>
      <c r="G4785" s="4" t="s">
        <v>2443</v>
      </c>
      <c r="H4785" s="4" t="s">
        <v>6765</v>
      </c>
      <c r="I4785" s="24">
        <v>498.7</v>
      </c>
      <c r="J4785" s="24">
        <v>437</v>
      </c>
      <c r="L4785" s="24">
        <v>4.0999999999999996</v>
      </c>
      <c r="O4785" s="24">
        <v>3.3</v>
      </c>
      <c r="R4785" s="24">
        <v>6.9</v>
      </c>
      <c r="S4785" s="24">
        <v>1.5</v>
      </c>
      <c r="T4785" s="24">
        <v>45.9</v>
      </c>
      <c r="X4785" s="24">
        <f t="shared" si="172"/>
        <v>498.7</v>
      </c>
      <c r="Y4785" s="8">
        <f t="shared" si="173"/>
        <v>0</v>
      </c>
      <c r="Z4785" s="4"/>
    </row>
    <row r="4786" spans="1:26" x14ac:dyDescent="0.25">
      <c r="A4786" s="34">
        <v>29</v>
      </c>
      <c r="B4786" s="31">
        <v>29</v>
      </c>
      <c r="C4786" s="4" t="s">
        <v>8515</v>
      </c>
      <c r="D4786" s="4" t="s">
        <v>8513</v>
      </c>
      <c r="E4786" s="4" t="s">
        <v>8469</v>
      </c>
      <c r="F4786" s="4" t="s">
        <v>6410</v>
      </c>
      <c r="G4786" s="4" t="s">
        <v>8517</v>
      </c>
      <c r="H4786" s="4" t="s">
        <v>471</v>
      </c>
      <c r="I4786" s="24">
        <v>121.2</v>
      </c>
      <c r="J4786" s="24">
        <v>105.7</v>
      </c>
      <c r="K4786" s="24">
        <v>10.8</v>
      </c>
      <c r="M4786" s="24">
        <v>0.4</v>
      </c>
      <c r="O4786" s="24">
        <v>0.8</v>
      </c>
      <c r="P4786" s="24">
        <v>0.4</v>
      </c>
      <c r="R4786" s="24">
        <v>3.1</v>
      </c>
      <c r="X4786" s="24">
        <f t="shared" si="172"/>
        <v>121.2</v>
      </c>
      <c r="Y4786" s="8">
        <f t="shared" si="173"/>
        <v>0</v>
      </c>
      <c r="Z4786" s="4"/>
    </row>
    <row r="4787" spans="1:26" x14ac:dyDescent="0.25">
      <c r="A4787" s="34">
        <v>23</v>
      </c>
      <c r="B4787" s="31">
        <v>23</v>
      </c>
      <c r="C4787" s="4" t="s">
        <v>8505</v>
      </c>
      <c r="D4787" s="4" t="s">
        <v>8498</v>
      </c>
      <c r="E4787" s="4" t="s">
        <v>8469</v>
      </c>
      <c r="F4787" s="4" t="s">
        <v>6410</v>
      </c>
      <c r="G4787" s="4" t="s">
        <v>685</v>
      </c>
      <c r="H4787" s="4" t="s">
        <v>8506</v>
      </c>
      <c r="I4787" s="24">
        <v>260.5</v>
      </c>
      <c r="J4787" s="24">
        <v>219.1</v>
      </c>
      <c r="K4787" s="24">
        <v>4.5</v>
      </c>
      <c r="M4787" s="24">
        <v>2</v>
      </c>
      <c r="O4787" s="24">
        <v>1.9</v>
      </c>
      <c r="T4787" s="24">
        <v>33</v>
      </c>
      <c r="X4787" s="24">
        <f t="shared" si="172"/>
        <v>260.5</v>
      </c>
      <c r="Y4787" s="8">
        <f t="shared" si="173"/>
        <v>0</v>
      </c>
      <c r="Z4787" s="4"/>
    </row>
    <row r="4788" spans="1:26" x14ac:dyDescent="0.25">
      <c r="A4788" s="34">
        <v>16</v>
      </c>
      <c r="B4788" s="31">
        <v>16</v>
      </c>
      <c r="C4788" s="4" t="s">
        <v>6959</v>
      </c>
      <c r="D4788" s="4" t="s">
        <v>8491</v>
      </c>
      <c r="E4788" s="4" t="s">
        <v>8469</v>
      </c>
      <c r="F4788" s="4" t="s">
        <v>6410</v>
      </c>
      <c r="G4788" s="4" t="s">
        <v>7826</v>
      </c>
      <c r="H4788" s="4" t="s">
        <v>2658</v>
      </c>
      <c r="I4788" s="24">
        <v>688.2</v>
      </c>
      <c r="J4788" s="24">
        <v>608.20000000000005</v>
      </c>
      <c r="K4788" s="24">
        <v>16.600000000000001</v>
      </c>
      <c r="L4788" s="24">
        <v>10.7</v>
      </c>
      <c r="M4788" s="24">
        <v>9.6999999999999993</v>
      </c>
      <c r="O4788" s="24">
        <v>4.8</v>
      </c>
      <c r="P4788" s="24">
        <v>0.4</v>
      </c>
      <c r="R4788" s="24">
        <v>3.5</v>
      </c>
      <c r="S4788" s="24">
        <v>0.6</v>
      </c>
      <c r="T4788" s="24">
        <v>23.8</v>
      </c>
      <c r="U4788" s="24">
        <v>9.9</v>
      </c>
      <c r="X4788" s="24">
        <f t="shared" si="172"/>
        <v>688.2</v>
      </c>
      <c r="Y4788" s="8">
        <f t="shared" si="173"/>
        <v>0</v>
      </c>
      <c r="Z4788" s="4"/>
    </row>
    <row r="4789" spans="1:26" x14ac:dyDescent="0.25">
      <c r="A4789" s="34">
        <v>35</v>
      </c>
      <c r="B4789" s="31">
        <v>35</v>
      </c>
      <c r="C4789" s="4" t="s">
        <v>8526</v>
      </c>
      <c r="D4789" s="4" t="s">
        <v>8498</v>
      </c>
      <c r="E4789" s="4" t="s">
        <v>8469</v>
      </c>
      <c r="F4789" s="4" t="s">
        <v>6410</v>
      </c>
      <c r="G4789" s="4" t="s">
        <v>7826</v>
      </c>
      <c r="H4789" s="4" t="s">
        <v>6097</v>
      </c>
      <c r="I4789" s="24">
        <v>381.2</v>
      </c>
      <c r="J4789" s="24">
        <v>352.9</v>
      </c>
      <c r="K4789" s="24">
        <v>16.3</v>
      </c>
      <c r="N4789" s="24">
        <v>1.7</v>
      </c>
      <c r="O4789" s="24">
        <v>3.6</v>
      </c>
      <c r="P4789" s="24">
        <v>0.7</v>
      </c>
      <c r="R4789" s="24">
        <v>5.6</v>
      </c>
      <c r="S4789" s="24">
        <v>0.4</v>
      </c>
      <c r="X4789" s="24">
        <f t="shared" si="172"/>
        <v>381.2</v>
      </c>
      <c r="Y4789" s="8">
        <f t="shared" si="173"/>
        <v>0</v>
      </c>
      <c r="Z4789" s="4"/>
    </row>
    <row r="4790" spans="1:26" x14ac:dyDescent="0.25">
      <c r="A4790" s="34">
        <v>24</v>
      </c>
      <c r="B4790" s="31">
        <v>24</v>
      </c>
      <c r="C4790" s="4" t="s">
        <v>8507</v>
      </c>
      <c r="D4790" s="4" t="s">
        <v>8508</v>
      </c>
      <c r="E4790" s="4" t="s">
        <v>8469</v>
      </c>
      <c r="F4790" s="4" t="s">
        <v>6410</v>
      </c>
      <c r="G4790" s="4" t="s">
        <v>6659</v>
      </c>
      <c r="H4790" s="4" t="s">
        <v>860</v>
      </c>
      <c r="I4790" s="24">
        <v>173.9</v>
      </c>
      <c r="J4790" s="24">
        <v>156.4</v>
      </c>
      <c r="K4790" s="24">
        <v>13.5</v>
      </c>
      <c r="M4790" s="24">
        <v>0.2</v>
      </c>
      <c r="O4790" s="24">
        <v>1.7</v>
      </c>
      <c r="R4790" s="24">
        <v>1.8</v>
      </c>
      <c r="S4790" s="24">
        <v>0.3</v>
      </c>
      <c r="X4790" s="24">
        <f t="shared" ref="X4790:X4853" si="174">SUM(J4790:W4790)</f>
        <v>173.9</v>
      </c>
      <c r="Y4790" s="8">
        <f t="shared" ref="Y4790:Y4853" si="175">I4790-X4790</f>
        <v>0</v>
      </c>
      <c r="Z4790" s="4"/>
    </row>
    <row r="4791" spans="1:26" x14ac:dyDescent="0.25">
      <c r="A4791" s="34">
        <v>15</v>
      </c>
      <c r="B4791" s="31">
        <v>15</v>
      </c>
      <c r="C4791" s="4" t="s">
        <v>8493</v>
      </c>
      <c r="D4791" s="4" t="s">
        <v>8491</v>
      </c>
      <c r="E4791" s="4" t="s">
        <v>8469</v>
      </c>
      <c r="F4791" s="4" t="s">
        <v>6410</v>
      </c>
      <c r="G4791" s="4" t="s">
        <v>8494</v>
      </c>
      <c r="H4791" s="4" t="s">
        <v>8495</v>
      </c>
      <c r="I4791" s="24">
        <v>190.8</v>
      </c>
      <c r="J4791" s="24">
        <v>168.7</v>
      </c>
      <c r="K4791" s="24">
        <v>15.4</v>
      </c>
      <c r="L4791" s="24">
        <v>1.6</v>
      </c>
      <c r="M4791" s="24">
        <v>2.2000000000000002</v>
      </c>
      <c r="O4791" s="24">
        <v>2.2999999999999998</v>
      </c>
      <c r="P4791" s="24">
        <v>0.4</v>
      </c>
      <c r="Q4791" s="24">
        <v>0.2</v>
      </c>
      <c r="X4791" s="24">
        <f t="shared" si="174"/>
        <v>190.79999999999998</v>
      </c>
      <c r="Y4791" s="8">
        <f t="shared" si="175"/>
        <v>0</v>
      </c>
      <c r="Z4791" s="4"/>
    </row>
    <row r="4792" spans="1:26" x14ac:dyDescent="0.25">
      <c r="A4792" s="34">
        <v>33</v>
      </c>
      <c r="B4792" s="31">
        <v>33</v>
      </c>
      <c r="C4792" s="4" t="s">
        <v>8524</v>
      </c>
      <c r="D4792" s="4" t="s">
        <v>8513</v>
      </c>
      <c r="E4792" s="4" t="s">
        <v>8469</v>
      </c>
      <c r="F4792" s="4" t="s">
        <v>6410</v>
      </c>
      <c r="G4792" s="4" t="s">
        <v>8525</v>
      </c>
      <c r="H4792" s="4" t="s">
        <v>1567</v>
      </c>
      <c r="I4792" s="24">
        <v>163.1</v>
      </c>
      <c r="J4792" s="24">
        <v>110.9</v>
      </c>
      <c r="K4792" s="24">
        <v>31.9</v>
      </c>
      <c r="O4792" s="24">
        <v>0.9</v>
      </c>
      <c r="P4792" s="24">
        <v>19</v>
      </c>
      <c r="R4792" s="24">
        <v>0.4</v>
      </c>
      <c r="X4792" s="24">
        <f t="shared" si="174"/>
        <v>163.10000000000002</v>
      </c>
      <c r="Y4792" s="8">
        <f t="shared" si="175"/>
        <v>0</v>
      </c>
      <c r="Z4792" s="4"/>
    </row>
    <row r="4793" spans="1:26" x14ac:dyDescent="0.25">
      <c r="A4793" s="34">
        <v>20</v>
      </c>
      <c r="B4793" s="31">
        <v>20</v>
      </c>
      <c r="C4793" s="4" t="s">
        <v>8500</v>
      </c>
      <c r="D4793" s="4" t="s">
        <v>8498</v>
      </c>
      <c r="E4793" s="4" t="s">
        <v>8469</v>
      </c>
      <c r="F4793" s="4" t="s">
        <v>6410</v>
      </c>
      <c r="G4793" s="4" t="s">
        <v>8501</v>
      </c>
      <c r="H4793" s="4"/>
      <c r="I4793" s="24">
        <v>465.7</v>
      </c>
      <c r="J4793" s="24">
        <v>268.60000000000002</v>
      </c>
      <c r="K4793" s="24">
        <v>81.3</v>
      </c>
      <c r="L4793" s="24">
        <v>1.5</v>
      </c>
      <c r="M4793" s="24">
        <v>1.6</v>
      </c>
      <c r="O4793" s="24">
        <v>2.2999999999999998</v>
      </c>
      <c r="P4793" s="24">
        <v>110.4</v>
      </c>
      <c r="X4793" s="24">
        <f t="shared" si="174"/>
        <v>465.70000000000005</v>
      </c>
      <c r="Y4793" s="8">
        <f t="shared" si="175"/>
        <v>0</v>
      </c>
      <c r="Z4793" s="4"/>
    </row>
    <row r="4794" spans="1:26" x14ac:dyDescent="0.25">
      <c r="A4794" s="34">
        <v>25</v>
      </c>
      <c r="B4794" s="31">
        <v>25</v>
      </c>
      <c r="C4794" s="4" t="s">
        <v>8509</v>
      </c>
      <c r="D4794" s="4" t="s">
        <v>8508</v>
      </c>
      <c r="E4794" s="4" t="s">
        <v>8469</v>
      </c>
      <c r="F4794" s="4" t="s">
        <v>6410</v>
      </c>
      <c r="G4794" s="4" t="s">
        <v>8510</v>
      </c>
      <c r="H4794" s="4" t="s">
        <v>216</v>
      </c>
      <c r="I4794" s="24">
        <v>176.8</v>
      </c>
      <c r="J4794" s="24">
        <v>172.8</v>
      </c>
      <c r="K4794" s="24">
        <v>0.6</v>
      </c>
      <c r="O4794" s="24">
        <v>2.6</v>
      </c>
      <c r="U4794" s="24">
        <v>0.8</v>
      </c>
      <c r="X4794" s="24">
        <f t="shared" si="174"/>
        <v>176.8</v>
      </c>
      <c r="Y4794" s="8">
        <f t="shared" si="175"/>
        <v>0</v>
      </c>
      <c r="Z4794" s="4"/>
    </row>
    <row r="4795" spans="1:26" x14ac:dyDescent="0.25">
      <c r="A4795" s="34">
        <v>39</v>
      </c>
      <c r="B4795" s="31">
        <v>39</v>
      </c>
      <c r="C4795" s="4" t="s">
        <v>8532</v>
      </c>
      <c r="D4795" s="4" t="s">
        <v>8528</v>
      </c>
      <c r="E4795" s="4" t="s">
        <v>8469</v>
      </c>
      <c r="F4795" s="4" t="s">
        <v>6410</v>
      </c>
      <c r="G4795" s="4" t="s">
        <v>8533</v>
      </c>
      <c r="H4795" s="4"/>
      <c r="I4795" s="24">
        <v>271.10000000000002</v>
      </c>
      <c r="J4795" s="24">
        <v>201.3</v>
      </c>
      <c r="K4795" s="24">
        <v>16.399999999999999</v>
      </c>
      <c r="L4795" s="24">
        <v>1.4</v>
      </c>
      <c r="M4795" s="24">
        <v>1</v>
      </c>
      <c r="O4795" s="24">
        <v>3.2</v>
      </c>
      <c r="R4795" s="24">
        <v>1.6</v>
      </c>
      <c r="T4795" s="24">
        <v>44.1</v>
      </c>
      <c r="U4795" s="24">
        <v>2.1</v>
      </c>
      <c r="X4795" s="24">
        <f t="shared" si="174"/>
        <v>271.10000000000002</v>
      </c>
      <c r="Y4795" s="8">
        <f t="shared" si="175"/>
        <v>0</v>
      </c>
      <c r="Z4795" s="4"/>
    </row>
    <row r="4796" spans="1:26" x14ac:dyDescent="0.25">
      <c r="A4796" s="34">
        <v>34</v>
      </c>
      <c r="B4796" s="31">
        <v>34</v>
      </c>
      <c r="C4796" s="4" t="s">
        <v>2684</v>
      </c>
      <c r="D4796" s="4" t="s">
        <v>8513</v>
      </c>
      <c r="E4796" s="4" t="s">
        <v>8469</v>
      </c>
      <c r="F4796" s="4" t="s">
        <v>6410</v>
      </c>
      <c r="G4796" s="4" t="s">
        <v>5976</v>
      </c>
      <c r="H4796" s="4" t="s">
        <v>13</v>
      </c>
      <c r="I4796" s="24">
        <v>202.6</v>
      </c>
      <c r="J4796" s="24">
        <v>142.9</v>
      </c>
      <c r="K4796" s="24">
        <v>23.8</v>
      </c>
      <c r="L4796" s="24">
        <v>4.5</v>
      </c>
      <c r="M4796" s="24">
        <v>1.9</v>
      </c>
      <c r="O4796" s="24">
        <v>1</v>
      </c>
      <c r="P4796" s="24">
        <v>8.8000000000000007</v>
      </c>
      <c r="T4796" s="24">
        <v>19.7</v>
      </c>
      <c r="X4796" s="24">
        <f t="shared" si="174"/>
        <v>202.60000000000002</v>
      </c>
      <c r="Y4796" s="8">
        <f t="shared" si="175"/>
        <v>0</v>
      </c>
      <c r="Z4796" s="4"/>
    </row>
    <row r="4797" spans="1:26" x14ac:dyDescent="0.25">
      <c r="A4797" s="34">
        <v>22</v>
      </c>
      <c r="B4797" s="31">
        <v>22</v>
      </c>
      <c r="C4797" s="4" t="s">
        <v>8503</v>
      </c>
      <c r="D4797" s="4" t="s">
        <v>8498</v>
      </c>
      <c r="E4797" s="4" t="s">
        <v>8469</v>
      </c>
      <c r="F4797" s="4" t="s">
        <v>6410</v>
      </c>
      <c r="G4797" s="4" t="s">
        <v>8504</v>
      </c>
      <c r="H4797" s="4"/>
      <c r="I4797" s="24">
        <v>112.8</v>
      </c>
      <c r="J4797" s="24">
        <v>88.9</v>
      </c>
      <c r="K4797" s="24">
        <v>21.2</v>
      </c>
      <c r="L4797" s="24">
        <v>1.2</v>
      </c>
      <c r="O4797" s="24">
        <v>0.5</v>
      </c>
      <c r="R4797" s="24">
        <v>1</v>
      </c>
      <c r="X4797" s="24">
        <f t="shared" si="174"/>
        <v>112.80000000000001</v>
      </c>
      <c r="Y4797" s="8">
        <f t="shared" si="175"/>
        <v>0</v>
      </c>
      <c r="Z4797" s="4"/>
    </row>
    <row r="4798" spans="1:26" x14ac:dyDescent="0.25">
      <c r="A4798" s="34">
        <v>4</v>
      </c>
      <c r="B4798" s="31">
        <v>4</v>
      </c>
      <c r="C4798" s="4" t="s">
        <v>8476</v>
      </c>
      <c r="D4798" s="4" t="s">
        <v>8474</v>
      </c>
      <c r="E4798" s="4" t="s">
        <v>8469</v>
      </c>
      <c r="F4798" s="4" t="s">
        <v>6410</v>
      </c>
      <c r="G4798" s="4" t="s">
        <v>8477</v>
      </c>
      <c r="H4798" s="4" t="s">
        <v>5057</v>
      </c>
      <c r="I4798" s="24">
        <v>1142.5</v>
      </c>
      <c r="J4798" s="24">
        <v>515.9</v>
      </c>
      <c r="K4798" s="24">
        <v>65.5</v>
      </c>
      <c r="L4798" s="24">
        <v>12.8</v>
      </c>
      <c r="N4798" s="24">
        <v>2.5</v>
      </c>
      <c r="O4798" s="24">
        <v>2.9</v>
      </c>
      <c r="Q4798" s="24">
        <v>10.4</v>
      </c>
      <c r="R4798" s="24">
        <v>0.6</v>
      </c>
      <c r="T4798" s="24">
        <v>531.9</v>
      </c>
      <c r="X4798" s="24">
        <f t="shared" si="174"/>
        <v>1142.5</v>
      </c>
      <c r="Y4798" s="8">
        <f t="shared" si="175"/>
        <v>0</v>
      </c>
      <c r="Z4798" s="4"/>
    </row>
    <row r="4799" spans="1:26" x14ac:dyDescent="0.25">
      <c r="A4799" s="34">
        <v>27</v>
      </c>
      <c r="B4799" s="31">
        <v>27</v>
      </c>
      <c r="C4799" s="4" t="s">
        <v>8512</v>
      </c>
      <c r="D4799" s="4" t="s">
        <v>8513</v>
      </c>
      <c r="E4799" s="4" t="s">
        <v>8469</v>
      </c>
      <c r="F4799" s="4" t="s">
        <v>6410</v>
      </c>
      <c r="G4799" s="5" t="s">
        <v>8514</v>
      </c>
      <c r="H4799" s="4" t="s">
        <v>245</v>
      </c>
      <c r="I4799" s="24">
        <v>182.5</v>
      </c>
      <c r="J4799" s="24">
        <v>139</v>
      </c>
      <c r="K4799" s="24">
        <v>10.199999999999999</v>
      </c>
      <c r="L4799" s="24">
        <v>3.5</v>
      </c>
      <c r="M4799" s="24">
        <v>4.4000000000000004</v>
      </c>
      <c r="N4799" s="24">
        <v>2.5</v>
      </c>
      <c r="O4799" s="24">
        <v>0.8</v>
      </c>
      <c r="Q4799" s="24">
        <v>1.2</v>
      </c>
      <c r="R4799" s="24">
        <v>3</v>
      </c>
      <c r="S4799" s="24">
        <v>0.7</v>
      </c>
      <c r="T4799" s="24">
        <v>16.3</v>
      </c>
      <c r="U4799" s="24">
        <v>0.9</v>
      </c>
      <c r="X4799" s="24">
        <f t="shared" si="174"/>
        <v>182.5</v>
      </c>
      <c r="Y4799" s="8">
        <f t="shared" si="175"/>
        <v>0</v>
      </c>
      <c r="Z4799" s="4"/>
    </row>
    <row r="4800" spans="1:26" x14ac:dyDescent="0.25">
      <c r="A4800" s="34">
        <v>26</v>
      </c>
      <c r="B4800" s="31">
        <v>26</v>
      </c>
      <c r="C4800" s="4" t="s">
        <v>8511</v>
      </c>
      <c r="D4800" s="4" t="s">
        <v>8508</v>
      </c>
      <c r="E4800" s="4" t="s">
        <v>8469</v>
      </c>
      <c r="F4800" s="4" t="s">
        <v>6410</v>
      </c>
      <c r="G4800" s="4" t="s">
        <v>6686</v>
      </c>
      <c r="H4800" s="4" t="s">
        <v>3505</v>
      </c>
      <c r="I4800" s="24">
        <v>370.7</v>
      </c>
      <c r="J4800" s="24">
        <v>220.9</v>
      </c>
      <c r="K4800" s="24">
        <v>77.8</v>
      </c>
      <c r="M4800" s="24">
        <v>1.7</v>
      </c>
      <c r="O4800" s="24">
        <v>2.7</v>
      </c>
      <c r="P4800" s="24">
        <v>1</v>
      </c>
      <c r="R4800" s="24">
        <v>2.8</v>
      </c>
      <c r="T4800" s="24">
        <v>56</v>
      </c>
      <c r="U4800" s="24">
        <v>7.8</v>
      </c>
      <c r="X4800" s="24">
        <f t="shared" si="174"/>
        <v>370.7</v>
      </c>
      <c r="Y4800" s="8">
        <f t="shared" si="175"/>
        <v>0</v>
      </c>
      <c r="Z4800" s="4"/>
    </row>
    <row r="4801" spans="1:26" x14ac:dyDescent="0.25">
      <c r="A4801" s="34">
        <v>36</v>
      </c>
      <c r="B4801" s="31">
        <v>36</v>
      </c>
      <c r="C4801" s="4" t="s">
        <v>8527</v>
      </c>
      <c r="D4801" s="4" t="s">
        <v>8528</v>
      </c>
      <c r="E4801" s="4" t="s">
        <v>8469</v>
      </c>
      <c r="F4801" s="4" t="s">
        <v>6410</v>
      </c>
      <c r="G4801" s="4" t="s">
        <v>7346</v>
      </c>
      <c r="H4801" s="4" t="s">
        <v>237</v>
      </c>
      <c r="I4801" s="24">
        <v>285.3</v>
      </c>
      <c r="J4801" s="24">
        <v>257.2</v>
      </c>
      <c r="K4801" s="24">
        <v>6.6</v>
      </c>
      <c r="L4801" s="24">
        <v>9.1</v>
      </c>
      <c r="M4801" s="24">
        <v>1.8</v>
      </c>
      <c r="O4801" s="24">
        <v>2.7</v>
      </c>
      <c r="Q4801" s="24">
        <v>2.2000000000000002</v>
      </c>
      <c r="R4801" s="24">
        <v>4</v>
      </c>
      <c r="S4801" s="24">
        <v>1.7</v>
      </c>
      <c r="X4801" s="24">
        <f t="shared" si="174"/>
        <v>285.3</v>
      </c>
      <c r="Y4801" s="8">
        <f t="shared" si="175"/>
        <v>0</v>
      </c>
      <c r="Z4801" s="4"/>
    </row>
    <row r="4802" spans="1:26" x14ac:dyDescent="0.25">
      <c r="A4802" s="34">
        <v>37</v>
      </c>
      <c r="B4802" s="31">
        <v>37</v>
      </c>
      <c r="C4802" s="4" t="s">
        <v>8231</v>
      </c>
      <c r="D4802" s="4" t="s">
        <v>8528</v>
      </c>
      <c r="E4802" s="4" t="s">
        <v>8469</v>
      </c>
      <c r="F4802" s="4" t="s">
        <v>6410</v>
      </c>
      <c r="G4802" s="4" t="s">
        <v>5551</v>
      </c>
      <c r="H4802" s="4" t="s">
        <v>8529</v>
      </c>
      <c r="I4802" s="24">
        <v>670.9</v>
      </c>
      <c r="J4802" s="24">
        <v>199.1</v>
      </c>
      <c r="K4802" s="24">
        <v>8.5</v>
      </c>
      <c r="N4802" s="24">
        <v>1.1000000000000001</v>
      </c>
      <c r="O4802" s="24">
        <v>2.8</v>
      </c>
      <c r="P4802" s="24">
        <v>25.7</v>
      </c>
      <c r="Q4802" s="24">
        <v>1.9</v>
      </c>
      <c r="R4802" s="24">
        <v>3.6</v>
      </c>
      <c r="T4802" s="24">
        <v>428.2</v>
      </c>
      <c r="X4802" s="24">
        <f t="shared" si="174"/>
        <v>670.9</v>
      </c>
      <c r="Y4802" s="8">
        <f t="shared" si="175"/>
        <v>0</v>
      </c>
      <c r="Z4802" s="4"/>
    </row>
    <row r="4803" spans="1:26" x14ac:dyDescent="0.25">
      <c r="A4803" s="34">
        <v>10</v>
      </c>
      <c r="B4803" s="31">
        <v>10</v>
      </c>
      <c r="C4803" s="4" t="s">
        <v>8484</v>
      </c>
      <c r="D4803" s="4" t="s">
        <v>8485</v>
      </c>
      <c r="E4803" s="4" t="s">
        <v>8469</v>
      </c>
      <c r="F4803" s="4" t="s">
        <v>6410</v>
      </c>
      <c r="G4803" s="4" t="s">
        <v>60</v>
      </c>
      <c r="H4803" s="4"/>
      <c r="I4803" s="24">
        <v>580.70000000000005</v>
      </c>
      <c r="J4803" s="24">
        <v>503.1</v>
      </c>
      <c r="K4803" s="24">
        <v>40</v>
      </c>
      <c r="L4803" s="24">
        <v>10</v>
      </c>
      <c r="M4803" s="24">
        <v>4.8</v>
      </c>
      <c r="O4803" s="24">
        <v>5.8</v>
      </c>
      <c r="P4803" s="24">
        <v>6.7</v>
      </c>
      <c r="Q4803" s="24">
        <v>4.7</v>
      </c>
      <c r="T4803" s="24">
        <v>5.6</v>
      </c>
      <c r="X4803" s="24">
        <f t="shared" si="174"/>
        <v>580.70000000000005</v>
      </c>
      <c r="Y4803" s="8">
        <f t="shared" si="175"/>
        <v>0</v>
      </c>
      <c r="Z4803" s="4"/>
    </row>
    <row r="4804" spans="1:26" x14ac:dyDescent="0.25">
      <c r="A4804" s="34">
        <v>9</v>
      </c>
      <c r="B4804" s="31">
        <v>9</v>
      </c>
      <c r="C4804" s="4" t="s">
        <v>8481</v>
      </c>
      <c r="D4804" s="4" t="s">
        <v>8474</v>
      </c>
      <c r="E4804" s="4" t="s">
        <v>8469</v>
      </c>
      <c r="F4804" s="4" t="s">
        <v>6410</v>
      </c>
      <c r="G4804" s="4" t="s">
        <v>8482</v>
      </c>
      <c r="H4804" s="4" t="s">
        <v>8483</v>
      </c>
      <c r="I4804" s="24">
        <v>301</v>
      </c>
      <c r="J4804" s="24">
        <v>102.1</v>
      </c>
      <c r="L4804" s="24">
        <v>26.5</v>
      </c>
      <c r="O4804" s="24">
        <v>1.8</v>
      </c>
      <c r="Q4804" s="24">
        <v>19.5</v>
      </c>
      <c r="T4804" s="24">
        <v>150</v>
      </c>
      <c r="U4804" s="24">
        <v>1.1000000000000001</v>
      </c>
      <c r="X4804" s="24">
        <f t="shared" si="174"/>
        <v>301</v>
      </c>
      <c r="Y4804" s="8">
        <f t="shared" si="175"/>
        <v>0</v>
      </c>
      <c r="Z4804" s="4"/>
    </row>
    <row r="4805" spans="1:26" x14ac:dyDescent="0.25">
      <c r="A4805" s="34">
        <v>44</v>
      </c>
      <c r="B4805" s="31">
        <v>44</v>
      </c>
      <c r="C4805" s="4" t="s">
        <v>8540</v>
      </c>
      <c r="D4805" s="4" t="s">
        <v>8485</v>
      </c>
      <c r="E4805" s="4" t="s">
        <v>8469</v>
      </c>
      <c r="F4805" s="4" t="s">
        <v>6410</v>
      </c>
      <c r="G4805" s="4" t="s">
        <v>8482</v>
      </c>
      <c r="H4805" s="4" t="s">
        <v>8483</v>
      </c>
      <c r="I4805" s="24">
        <v>419.2</v>
      </c>
      <c r="J4805" s="24">
        <v>278.10000000000002</v>
      </c>
      <c r="L4805" s="24">
        <v>1.6</v>
      </c>
      <c r="N4805" s="24">
        <v>0.5</v>
      </c>
      <c r="O4805" s="24">
        <v>2.8</v>
      </c>
      <c r="P4805" s="24">
        <v>123.2</v>
      </c>
      <c r="R4805" s="24">
        <v>1.7</v>
      </c>
      <c r="T4805" s="24">
        <v>10</v>
      </c>
      <c r="U4805" s="24">
        <v>1.3</v>
      </c>
      <c r="X4805" s="24">
        <f t="shared" si="174"/>
        <v>419.20000000000005</v>
      </c>
      <c r="Y4805" s="8">
        <f t="shared" si="175"/>
        <v>0</v>
      </c>
      <c r="Z4805" s="4"/>
    </row>
    <row r="4806" spans="1:26" x14ac:dyDescent="0.25">
      <c r="A4806" s="34">
        <v>40</v>
      </c>
      <c r="B4806" s="31">
        <v>40</v>
      </c>
      <c r="C4806" s="4" t="s">
        <v>8534</v>
      </c>
      <c r="D4806" s="4" t="s">
        <v>8528</v>
      </c>
      <c r="E4806" s="4" t="s">
        <v>8469</v>
      </c>
      <c r="F4806" s="4" t="s">
        <v>6410</v>
      </c>
      <c r="G4806" s="4" t="s">
        <v>8535</v>
      </c>
      <c r="H4806" s="4" t="s">
        <v>283</v>
      </c>
      <c r="I4806" s="24">
        <v>154</v>
      </c>
      <c r="J4806" s="24">
        <v>130</v>
      </c>
      <c r="K4806" s="24">
        <v>9.6999999999999993</v>
      </c>
      <c r="L4806" s="24">
        <v>8.5</v>
      </c>
      <c r="M4806" s="24">
        <v>1.1000000000000001</v>
      </c>
      <c r="O4806" s="24">
        <v>0.6</v>
      </c>
      <c r="T4806" s="24">
        <v>4.0999999999999996</v>
      </c>
      <c r="X4806" s="24">
        <f t="shared" si="174"/>
        <v>153.99999999999997</v>
      </c>
      <c r="Y4806" s="8">
        <f t="shared" si="175"/>
        <v>0</v>
      </c>
      <c r="Z4806" s="4"/>
    </row>
    <row r="4807" spans="1:26" x14ac:dyDescent="0.25">
      <c r="A4807" s="34">
        <v>32</v>
      </c>
      <c r="B4807" s="31">
        <v>32</v>
      </c>
      <c r="C4807" s="4" t="s">
        <v>8522</v>
      </c>
      <c r="D4807" s="4" t="s">
        <v>8513</v>
      </c>
      <c r="E4807" s="4" t="s">
        <v>8469</v>
      </c>
      <c r="F4807" s="4" t="s">
        <v>6410</v>
      </c>
      <c r="G4807" s="4" t="s">
        <v>8523</v>
      </c>
      <c r="H4807" s="4"/>
      <c r="I4807" s="24">
        <v>198.2</v>
      </c>
      <c r="J4807" s="24">
        <v>174.6</v>
      </c>
      <c r="M4807" s="24">
        <v>1</v>
      </c>
      <c r="O4807" s="24">
        <v>1.7</v>
      </c>
      <c r="P4807" s="24">
        <v>7.1</v>
      </c>
      <c r="R4807" s="24">
        <v>2</v>
      </c>
      <c r="T4807" s="24">
        <v>11</v>
      </c>
      <c r="U4807" s="24">
        <v>0.8</v>
      </c>
      <c r="X4807" s="24">
        <f t="shared" si="174"/>
        <v>198.2</v>
      </c>
      <c r="Y4807" s="8">
        <f t="shared" si="175"/>
        <v>0</v>
      </c>
      <c r="Z4807" s="4"/>
    </row>
    <row r="4808" spans="1:26" x14ac:dyDescent="0.25">
      <c r="A4808" s="34">
        <v>31</v>
      </c>
      <c r="B4808" s="31">
        <v>31</v>
      </c>
      <c r="C4808" s="4" t="s">
        <v>8520</v>
      </c>
      <c r="D4808" s="4" t="s">
        <v>8513</v>
      </c>
      <c r="E4808" s="4" t="s">
        <v>8469</v>
      </c>
      <c r="F4808" s="4" t="s">
        <v>6410</v>
      </c>
      <c r="G4808" s="4" t="s">
        <v>8521</v>
      </c>
      <c r="H4808" s="4" t="s">
        <v>730</v>
      </c>
      <c r="I4808" s="24">
        <v>407.5</v>
      </c>
      <c r="J4808" s="24">
        <v>347.1</v>
      </c>
      <c r="K4808" s="24">
        <v>33</v>
      </c>
      <c r="L4808" s="24">
        <v>16.600000000000001</v>
      </c>
      <c r="O4808" s="24">
        <v>2.2000000000000002</v>
      </c>
      <c r="P4808" s="24">
        <v>0.4</v>
      </c>
      <c r="Q4808" s="24">
        <v>0.1</v>
      </c>
      <c r="R4808" s="24">
        <v>4.5</v>
      </c>
      <c r="U4808" s="24">
        <v>3.6</v>
      </c>
      <c r="X4808" s="24">
        <f t="shared" si="174"/>
        <v>407.50000000000006</v>
      </c>
      <c r="Y4808" s="8">
        <f t="shared" si="175"/>
        <v>0</v>
      </c>
      <c r="Z4808" s="4"/>
    </row>
    <row r="4809" spans="1:26" x14ac:dyDescent="0.25">
      <c r="A4809" s="34">
        <v>17</v>
      </c>
      <c r="B4809" s="31">
        <v>17</v>
      </c>
      <c r="C4809" s="4" t="s">
        <v>7146</v>
      </c>
      <c r="D4809" s="4" t="s">
        <v>8491</v>
      </c>
      <c r="E4809" s="4" t="s">
        <v>8469</v>
      </c>
      <c r="F4809" s="4" t="s">
        <v>6410</v>
      </c>
      <c r="G4809" s="4" t="s">
        <v>8496</v>
      </c>
      <c r="H4809" s="4" t="s">
        <v>245</v>
      </c>
      <c r="I4809" s="24">
        <v>117.3</v>
      </c>
      <c r="J4809" s="24">
        <v>110.2</v>
      </c>
      <c r="K4809" s="24">
        <v>6.7</v>
      </c>
      <c r="N4809" s="24">
        <v>0.1</v>
      </c>
      <c r="O4809" s="24">
        <v>0.3</v>
      </c>
      <c r="X4809" s="24">
        <f t="shared" si="174"/>
        <v>117.3</v>
      </c>
      <c r="Y4809" s="8">
        <f t="shared" si="175"/>
        <v>0</v>
      </c>
      <c r="Z4809" s="4"/>
    </row>
    <row r="4810" spans="1:26" x14ac:dyDescent="0.25">
      <c r="A4810" s="34">
        <v>38</v>
      </c>
      <c r="B4810" s="31">
        <v>38</v>
      </c>
      <c r="C4810" s="4" t="s">
        <v>8530</v>
      </c>
      <c r="D4810" s="4" t="s">
        <v>8528</v>
      </c>
      <c r="E4810" s="4" t="s">
        <v>8469</v>
      </c>
      <c r="F4810" s="4" t="s">
        <v>6410</v>
      </c>
      <c r="G4810" s="4" t="s">
        <v>8531</v>
      </c>
      <c r="H4810" s="4" t="s">
        <v>176</v>
      </c>
      <c r="I4810" s="24">
        <v>261.39999999999998</v>
      </c>
      <c r="J4810" s="24">
        <v>240</v>
      </c>
      <c r="K4810" s="24">
        <v>16.100000000000001</v>
      </c>
      <c r="M4810" s="24">
        <v>0.8</v>
      </c>
      <c r="O4810" s="24">
        <v>2.1</v>
      </c>
      <c r="R4810" s="24">
        <v>2.4</v>
      </c>
      <c r="X4810" s="24">
        <f t="shared" si="174"/>
        <v>261.40000000000003</v>
      </c>
      <c r="Y4810" s="8">
        <f t="shared" si="175"/>
        <v>0</v>
      </c>
      <c r="Z4810" s="4"/>
    </row>
    <row r="4811" spans="1:26" x14ac:dyDescent="0.25">
      <c r="A4811" s="34">
        <v>7</v>
      </c>
      <c r="B4811" s="31">
        <v>7</v>
      </c>
      <c r="C4811" s="4" t="s">
        <v>8479</v>
      </c>
      <c r="D4811" s="4" t="s">
        <v>8474</v>
      </c>
      <c r="E4811" s="4" t="s">
        <v>8469</v>
      </c>
      <c r="F4811" s="4" t="s">
        <v>6410</v>
      </c>
      <c r="G4811" s="4" t="s">
        <v>3073</v>
      </c>
      <c r="H4811" s="4" t="s">
        <v>1606</v>
      </c>
      <c r="I4811" s="24">
        <v>252.4</v>
      </c>
      <c r="J4811" s="24">
        <v>208.2</v>
      </c>
      <c r="K4811" s="24">
        <v>34</v>
      </c>
      <c r="M4811" s="24">
        <v>4.5</v>
      </c>
      <c r="O4811" s="24">
        <v>1.2</v>
      </c>
      <c r="P4811" s="24">
        <v>1.5</v>
      </c>
      <c r="Q4811" s="24">
        <v>3</v>
      </c>
      <c r="X4811" s="24">
        <f t="shared" si="174"/>
        <v>252.39999999999998</v>
      </c>
      <c r="Y4811" s="8">
        <f t="shared" si="175"/>
        <v>0</v>
      </c>
      <c r="Z4811" s="4"/>
    </row>
    <row r="4812" spans="1:26" x14ac:dyDescent="0.25">
      <c r="A4812" s="34">
        <v>5</v>
      </c>
      <c r="B4812" s="31">
        <v>5</v>
      </c>
      <c r="C4812" s="4" t="s">
        <v>7725</v>
      </c>
      <c r="D4812" s="4" t="s">
        <v>8474</v>
      </c>
      <c r="E4812" s="4" t="s">
        <v>8469</v>
      </c>
      <c r="F4812" s="4" t="s">
        <v>6410</v>
      </c>
      <c r="G4812" s="4" t="s">
        <v>45</v>
      </c>
      <c r="H4812" s="4"/>
      <c r="I4812" s="24">
        <v>166.8</v>
      </c>
      <c r="J4812" s="24">
        <v>104.8</v>
      </c>
      <c r="K4812" s="24">
        <v>22.6</v>
      </c>
      <c r="L4812" s="24">
        <v>15.1</v>
      </c>
      <c r="N4812" s="24">
        <v>1.7</v>
      </c>
      <c r="O4812" s="24">
        <v>3.1</v>
      </c>
      <c r="P4812" s="24">
        <v>17.399999999999999</v>
      </c>
      <c r="R4812" s="24">
        <v>2.1</v>
      </c>
      <c r="X4812" s="24">
        <f t="shared" si="174"/>
        <v>166.79999999999998</v>
      </c>
      <c r="Y4812" s="8">
        <f t="shared" si="175"/>
        <v>0</v>
      </c>
      <c r="Z4812" s="4"/>
    </row>
    <row r="4813" spans="1:26" x14ac:dyDescent="0.25">
      <c r="A4813" s="34">
        <v>12</v>
      </c>
      <c r="B4813" s="31">
        <v>12</v>
      </c>
      <c r="C4813" s="4" t="s">
        <v>8487</v>
      </c>
      <c r="D4813" s="4" t="s">
        <v>8488</v>
      </c>
      <c r="E4813" s="4" t="s">
        <v>8469</v>
      </c>
      <c r="F4813" s="4" t="s">
        <v>6410</v>
      </c>
      <c r="G4813" s="4" t="s">
        <v>45</v>
      </c>
      <c r="H4813" s="4"/>
      <c r="I4813" s="24">
        <v>180.8</v>
      </c>
      <c r="J4813" s="24">
        <v>167.5</v>
      </c>
      <c r="M4813" s="24">
        <v>5.2</v>
      </c>
      <c r="O4813" s="24">
        <v>4.7</v>
      </c>
      <c r="P4813" s="24">
        <v>0.6</v>
      </c>
      <c r="Q4813" s="24">
        <v>0.4</v>
      </c>
      <c r="R4813" s="24">
        <v>2</v>
      </c>
      <c r="U4813" s="24">
        <v>0.4</v>
      </c>
      <c r="X4813" s="24">
        <f t="shared" si="174"/>
        <v>180.79999999999998</v>
      </c>
      <c r="Y4813" s="8">
        <f t="shared" si="175"/>
        <v>0</v>
      </c>
      <c r="Z4813" s="4"/>
    </row>
    <row r="4814" spans="1:26" x14ac:dyDescent="0.25">
      <c r="A4814" s="34">
        <v>18</v>
      </c>
      <c r="B4814" s="31">
        <v>18</v>
      </c>
      <c r="C4814" s="4" t="s">
        <v>8497</v>
      </c>
      <c r="D4814" s="4" t="s">
        <v>8498</v>
      </c>
      <c r="E4814" s="4" t="s">
        <v>8469</v>
      </c>
      <c r="F4814" s="4" t="s">
        <v>6410</v>
      </c>
      <c r="G4814" s="4" t="s">
        <v>45</v>
      </c>
      <c r="H4814" s="4"/>
      <c r="I4814" s="24">
        <v>309.2</v>
      </c>
      <c r="J4814" s="24">
        <v>172.2</v>
      </c>
      <c r="O4814" s="24">
        <v>3</v>
      </c>
      <c r="P4814" s="24">
        <v>1</v>
      </c>
      <c r="R4814" s="24">
        <v>2.8</v>
      </c>
      <c r="S4814" s="24">
        <v>0.5</v>
      </c>
      <c r="T4814" s="24">
        <v>127.8</v>
      </c>
      <c r="U4814" s="24">
        <v>1.9</v>
      </c>
      <c r="X4814" s="24">
        <f t="shared" si="174"/>
        <v>309.2</v>
      </c>
      <c r="Y4814" s="8">
        <f t="shared" si="175"/>
        <v>0</v>
      </c>
      <c r="Z4814" s="4"/>
    </row>
    <row r="4815" spans="1:26" x14ac:dyDescent="0.25">
      <c r="A4815" s="34">
        <v>42</v>
      </c>
      <c r="B4815" s="31">
        <v>42</v>
      </c>
      <c r="C4815" s="4" t="s">
        <v>8538</v>
      </c>
      <c r="D4815" s="4" t="s">
        <v>8528</v>
      </c>
      <c r="E4815" s="4" t="s">
        <v>8469</v>
      </c>
      <c r="F4815" s="4" t="s">
        <v>6410</v>
      </c>
      <c r="G4815" s="4" t="s">
        <v>45</v>
      </c>
      <c r="H4815" s="4"/>
      <c r="I4815" s="24">
        <v>180</v>
      </c>
      <c r="J4815" s="24">
        <v>167.8</v>
      </c>
      <c r="K4815" s="24">
        <v>7.2</v>
      </c>
      <c r="N4815" s="24">
        <v>1.4</v>
      </c>
      <c r="O4815" s="24">
        <v>1.6</v>
      </c>
      <c r="R4815" s="24">
        <v>0.3</v>
      </c>
      <c r="S4815" s="24">
        <v>1.7</v>
      </c>
      <c r="X4815" s="24">
        <f t="shared" si="174"/>
        <v>180</v>
      </c>
      <c r="Y4815" s="8">
        <f t="shared" si="175"/>
        <v>0</v>
      </c>
      <c r="Z4815" s="4"/>
    </row>
    <row r="4816" spans="1:26" x14ac:dyDescent="0.25">
      <c r="A4816" s="34">
        <v>43</v>
      </c>
      <c r="B4816" s="31">
        <v>43</v>
      </c>
      <c r="C4816" s="4" t="s">
        <v>8539</v>
      </c>
      <c r="D4816" s="4" t="s">
        <v>8528</v>
      </c>
      <c r="E4816" s="4" t="s">
        <v>8469</v>
      </c>
      <c r="F4816" s="4" t="s">
        <v>6410</v>
      </c>
      <c r="G4816" s="4" t="s">
        <v>45</v>
      </c>
      <c r="H4816" s="4"/>
      <c r="I4816" s="24">
        <v>80.900000000000006</v>
      </c>
      <c r="J4816" s="24">
        <v>71.8</v>
      </c>
      <c r="K4816" s="24">
        <v>5.5</v>
      </c>
      <c r="M4816" s="24">
        <v>0.3</v>
      </c>
      <c r="O4816" s="24">
        <v>1.5</v>
      </c>
      <c r="P4816" s="24">
        <v>0.1</v>
      </c>
      <c r="R4816" s="24">
        <v>1</v>
      </c>
      <c r="S4816" s="24">
        <v>0.7</v>
      </c>
      <c r="X4816" s="24">
        <f t="shared" si="174"/>
        <v>80.899999999999991</v>
      </c>
      <c r="Y4816" s="8">
        <f t="shared" si="175"/>
        <v>0</v>
      </c>
      <c r="Z4816" s="4"/>
    </row>
    <row r="4817" spans="1:26" x14ac:dyDescent="0.25">
      <c r="A4817" s="34">
        <v>1</v>
      </c>
      <c r="B4817" s="31">
        <v>1</v>
      </c>
      <c r="C4817" s="4" t="s">
        <v>8467</v>
      </c>
      <c r="D4817" s="4" t="s">
        <v>8468</v>
      </c>
      <c r="E4817" s="4" t="s">
        <v>8469</v>
      </c>
      <c r="F4817" s="4" t="s">
        <v>6410</v>
      </c>
      <c r="G4817" s="4" t="s">
        <v>8470</v>
      </c>
      <c r="H4817" s="4" t="s">
        <v>154</v>
      </c>
      <c r="I4817" s="24">
        <v>200.8</v>
      </c>
      <c r="J4817" s="24">
        <v>164.8</v>
      </c>
      <c r="K4817" s="24">
        <v>24</v>
      </c>
      <c r="L4817" s="24">
        <v>1.5</v>
      </c>
      <c r="M4817" s="24">
        <v>3.3</v>
      </c>
      <c r="O4817" s="24">
        <v>1.4</v>
      </c>
      <c r="P4817" s="24">
        <v>1.5</v>
      </c>
      <c r="Q4817" s="24">
        <v>0.2</v>
      </c>
      <c r="R4817" s="24">
        <v>4.0999999999999996</v>
      </c>
      <c r="X4817" s="24">
        <f t="shared" si="174"/>
        <v>200.8</v>
      </c>
      <c r="Y4817" s="8">
        <f t="shared" si="175"/>
        <v>0</v>
      </c>
      <c r="Z4817" s="4"/>
    </row>
    <row r="4818" spans="1:26" x14ac:dyDescent="0.25">
      <c r="A4818" s="34">
        <v>30</v>
      </c>
      <c r="B4818" s="31">
        <v>30</v>
      </c>
      <c r="C4818" s="4" t="s">
        <v>8518</v>
      </c>
      <c r="D4818" s="4" t="s">
        <v>8513</v>
      </c>
      <c r="E4818" s="4" t="s">
        <v>8469</v>
      </c>
      <c r="F4818" s="4" t="s">
        <v>6410</v>
      </c>
      <c r="G4818" s="4" t="s">
        <v>8519</v>
      </c>
      <c r="H4818" s="4" t="s">
        <v>6723</v>
      </c>
      <c r="I4818" s="24">
        <v>247.1</v>
      </c>
      <c r="J4818" s="24">
        <v>183.6</v>
      </c>
      <c r="N4818" s="24">
        <v>0.7</v>
      </c>
      <c r="O4818" s="24">
        <v>3.1</v>
      </c>
      <c r="P4818" s="24">
        <v>0.2</v>
      </c>
      <c r="R4818" s="24">
        <v>2.2999999999999998</v>
      </c>
      <c r="T4818" s="24">
        <v>53.9</v>
      </c>
      <c r="U4818" s="24">
        <v>3.3</v>
      </c>
      <c r="X4818" s="24">
        <f t="shared" si="174"/>
        <v>247.1</v>
      </c>
      <c r="Y4818" s="8">
        <f t="shared" si="175"/>
        <v>0</v>
      </c>
      <c r="Z4818" s="4"/>
    </row>
    <row r="4819" spans="1:26" x14ac:dyDescent="0.25">
      <c r="A4819" s="34">
        <v>28</v>
      </c>
      <c r="B4819" s="31">
        <v>28</v>
      </c>
      <c r="C4819" s="4" t="s">
        <v>8515</v>
      </c>
      <c r="D4819" s="4" t="s">
        <v>8513</v>
      </c>
      <c r="E4819" s="4" t="s">
        <v>8469</v>
      </c>
      <c r="F4819" s="4" t="s">
        <v>6410</v>
      </c>
      <c r="G4819" s="4" t="s">
        <v>8516</v>
      </c>
      <c r="H4819" s="4"/>
      <c r="I4819" s="24">
        <v>103.2</v>
      </c>
      <c r="J4819" s="24">
        <v>92</v>
      </c>
      <c r="K4819" s="24">
        <v>5.4</v>
      </c>
      <c r="M4819" s="24">
        <v>1.6</v>
      </c>
      <c r="O4819" s="24">
        <v>0.9</v>
      </c>
      <c r="P4819" s="24">
        <v>0.7</v>
      </c>
      <c r="Q4819" s="24">
        <v>1.1000000000000001</v>
      </c>
      <c r="R4819" s="24">
        <v>1.5</v>
      </c>
      <c r="X4819" s="24">
        <f t="shared" si="174"/>
        <v>103.2</v>
      </c>
      <c r="Y4819" s="8">
        <f t="shared" si="175"/>
        <v>0</v>
      </c>
      <c r="Z4819" s="4"/>
    </row>
    <row r="4820" spans="1:26" x14ac:dyDescent="0.25">
      <c r="A4820" s="34">
        <v>11</v>
      </c>
      <c r="B4820" s="31">
        <v>11</v>
      </c>
      <c r="C4820" s="4" t="s">
        <v>7556</v>
      </c>
      <c r="D4820" s="4" t="s">
        <v>8485</v>
      </c>
      <c r="E4820" s="4" t="s">
        <v>8469</v>
      </c>
      <c r="F4820" s="4" t="s">
        <v>6410</v>
      </c>
      <c r="G4820" s="4" t="s">
        <v>8486</v>
      </c>
      <c r="H4820" s="4" t="s">
        <v>277</v>
      </c>
      <c r="I4820" s="24">
        <v>762.4</v>
      </c>
      <c r="J4820" s="24">
        <v>449.2</v>
      </c>
      <c r="K4820" s="24">
        <v>24</v>
      </c>
      <c r="L4820" s="24">
        <v>68.400000000000006</v>
      </c>
      <c r="M4820" s="24">
        <v>1.9</v>
      </c>
      <c r="O4820" s="24">
        <v>3.9</v>
      </c>
      <c r="P4820" s="24">
        <v>199.2</v>
      </c>
      <c r="Q4820" s="24">
        <v>15.8</v>
      </c>
      <c r="X4820" s="24">
        <f t="shared" si="174"/>
        <v>762.39999999999986</v>
      </c>
      <c r="Y4820" s="8">
        <f t="shared" si="175"/>
        <v>0</v>
      </c>
      <c r="Z4820" s="4"/>
    </row>
    <row r="4821" spans="1:26" x14ac:dyDescent="0.25">
      <c r="A4821" s="34">
        <v>3</v>
      </c>
      <c r="B4821" s="31">
        <v>3</v>
      </c>
      <c r="C4821" s="4" t="s">
        <v>8473</v>
      </c>
      <c r="D4821" s="4" t="s">
        <v>8474</v>
      </c>
      <c r="E4821" s="4" t="s">
        <v>8469</v>
      </c>
      <c r="F4821" s="4" t="s">
        <v>6410</v>
      </c>
      <c r="G4821" s="4" t="s">
        <v>8475</v>
      </c>
      <c r="H4821" s="4" t="s">
        <v>216</v>
      </c>
      <c r="I4821" s="24">
        <v>155.69999999999999</v>
      </c>
      <c r="J4821" s="24">
        <v>145.6</v>
      </c>
      <c r="K4821" s="24">
        <v>3.3</v>
      </c>
      <c r="L4821" s="24">
        <v>2.2999999999999998</v>
      </c>
      <c r="M4821" s="24">
        <v>0.8</v>
      </c>
      <c r="O4821" s="24">
        <v>1.6</v>
      </c>
      <c r="P4821" s="24">
        <v>0.2</v>
      </c>
      <c r="Q4821" s="24">
        <v>1.2</v>
      </c>
      <c r="R4821" s="24">
        <v>0.7</v>
      </c>
      <c r="X4821" s="24">
        <f t="shared" si="174"/>
        <v>155.69999999999999</v>
      </c>
      <c r="Y4821" s="8">
        <f t="shared" si="175"/>
        <v>0</v>
      </c>
      <c r="Z4821" s="4"/>
    </row>
    <row r="4822" spans="1:26" ht="45" x14ac:dyDescent="0.25">
      <c r="A4822" s="34">
        <v>113</v>
      </c>
      <c r="B4822" s="31">
        <v>117</v>
      </c>
      <c r="C4822" s="4" t="s">
        <v>8751</v>
      </c>
      <c r="D4822" s="4" t="s">
        <v>3253</v>
      </c>
      <c r="E4822" s="4" t="s">
        <v>8543</v>
      </c>
      <c r="F4822" s="4" t="s">
        <v>6410</v>
      </c>
      <c r="G4822" s="5" t="s">
        <v>8752</v>
      </c>
      <c r="H4822" s="4" t="s">
        <v>8753</v>
      </c>
      <c r="I4822" s="24">
        <v>304.2</v>
      </c>
      <c r="J4822" s="24">
        <v>268.39999999999998</v>
      </c>
      <c r="K4822" s="24">
        <v>5.3</v>
      </c>
      <c r="M4822" s="24">
        <v>2</v>
      </c>
      <c r="N4822" s="24">
        <v>2.5</v>
      </c>
      <c r="O4822" s="24">
        <v>2.7</v>
      </c>
      <c r="Q4822" s="24">
        <v>0.5</v>
      </c>
      <c r="R4822" s="24">
        <v>4.5999999999999996</v>
      </c>
      <c r="S4822" s="24">
        <v>3.3</v>
      </c>
      <c r="T4822" s="24">
        <v>11.9</v>
      </c>
      <c r="U4822" s="24">
        <v>3</v>
      </c>
      <c r="X4822" s="24">
        <f t="shared" si="174"/>
        <v>304.2</v>
      </c>
      <c r="Y4822" s="8">
        <f t="shared" si="175"/>
        <v>0</v>
      </c>
      <c r="Z4822" s="4"/>
    </row>
    <row r="4823" spans="1:26" ht="45" x14ac:dyDescent="0.25">
      <c r="A4823" s="34">
        <v>86</v>
      </c>
      <c r="B4823" s="31">
        <v>89</v>
      </c>
      <c r="C4823" s="4" t="s">
        <v>8665</v>
      </c>
      <c r="D4823" s="4" t="s">
        <v>8665</v>
      </c>
      <c r="E4823" s="4" t="s">
        <v>8543</v>
      </c>
      <c r="F4823" s="4" t="s">
        <v>6410</v>
      </c>
      <c r="G4823" s="5" t="s">
        <v>8702</v>
      </c>
      <c r="H4823" s="5" t="s">
        <v>8703</v>
      </c>
      <c r="I4823" s="24">
        <v>147.80000000000001</v>
      </c>
      <c r="J4823" s="24">
        <v>131.1</v>
      </c>
      <c r="K4823" s="24">
        <v>2.9</v>
      </c>
      <c r="Q4823" s="24">
        <v>3.3</v>
      </c>
      <c r="R4823" s="24">
        <v>3.4</v>
      </c>
      <c r="U4823" s="24">
        <v>7.1</v>
      </c>
      <c r="X4823" s="24">
        <f t="shared" si="174"/>
        <v>147.80000000000001</v>
      </c>
      <c r="Y4823" s="8">
        <f t="shared" si="175"/>
        <v>0</v>
      </c>
      <c r="Z4823" s="4"/>
    </row>
    <row r="4824" spans="1:26" ht="120" x14ac:dyDescent="0.25">
      <c r="A4824" s="34">
        <v>70</v>
      </c>
      <c r="B4824" s="31">
        <v>73</v>
      </c>
      <c r="C4824" s="4" t="s">
        <v>8664</v>
      </c>
      <c r="D4824" s="4" t="s">
        <v>8665</v>
      </c>
      <c r="E4824" s="4" t="s">
        <v>8543</v>
      </c>
      <c r="F4824" s="4" t="s">
        <v>6410</v>
      </c>
      <c r="G4824" s="5" t="s">
        <v>8666</v>
      </c>
      <c r="H4824" s="5" t="s">
        <v>8667</v>
      </c>
      <c r="I4824" s="24">
        <v>73.5</v>
      </c>
      <c r="J4824" s="24">
        <v>51.3</v>
      </c>
      <c r="K4824" s="24">
        <v>12.8</v>
      </c>
      <c r="P4824" s="24">
        <v>2.6</v>
      </c>
      <c r="Q4824" s="24">
        <v>4</v>
      </c>
      <c r="R4824" s="24">
        <v>2.2999999999999998</v>
      </c>
      <c r="U4824" s="24">
        <v>0.5</v>
      </c>
      <c r="X4824" s="24">
        <f t="shared" si="174"/>
        <v>73.499999999999986</v>
      </c>
      <c r="Y4824" s="8">
        <f t="shared" si="175"/>
        <v>0</v>
      </c>
      <c r="Z4824" s="4"/>
    </row>
    <row r="4825" spans="1:26" ht="105" x14ac:dyDescent="0.25">
      <c r="A4825" s="34">
        <v>71</v>
      </c>
      <c r="B4825" s="31">
        <v>74</v>
      </c>
      <c r="C4825" s="4" t="s">
        <v>8668</v>
      </c>
      <c r="D4825" s="4" t="s">
        <v>8665</v>
      </c>
      <c r="E4825" s="4" t="s">
        <v>8543</v>
      </c>
      <c r="F4825" s="4" t="s">
        <v>6410</v>
      </c>
      <c r="G4825" s="5" t="s">
        <v>8669</v>
      </c>
      <c r="H4825" s="5" t="s">
        <v>8670</v>
      </c>
      <c r="I4825" s="24">
        <v>190.7</v>
      </c>
      <c r="J4825" s="24">
        <v>141.19999999999999</v>
      </c>
      <c r="K4825" s="24">
        <v>1.2</v>
      </c>
      <c r="L4825" s="24">
        <v>17.7</v>
      </c>
      <c r="Q4825" s="24">
        <v>5</v>
      </c>
      <c r="R4825" s="24">
        <v>2.4</v>
      </c>
      <c r="T4825" s="24">
        <v>18.100000000000001</v>
      </c>
      <c r="U4825" s="24">
        <v>5.0999999999999996</v>
      </c>
      <c r="X4825" s="24">
        <f t="shared" si="174"/>
        <v>190.69999999999996</v>
      </c>
      <c r="Y4825" s="8">
        <f t="shared" si="175"/>
        <v>0</v>
      </c>
      <c r="Z4825" s="4"/>
    </row>
    <row r="4826" spans="1:26" x14ac:dyDescent="0.25">
      <c r="A4826" s="34">
        <v>60</v>
      </c>
      <c r="B4826" s="31">
        <v>63</v>
      </c>
      <c r="C4826" s="4" t="s">
        <v>8648</v>
      </c>
      <c r="D4826" s="4" t="s">
        <v>3328</v>
      </c>
      <c r="E4826" s="4" t="s">
        <v>8543</v>
      </c>
      <c r="F4826" s="4" t="s">
        <v>6410</v>
      </c>
      <c r="G4826" s="5" t="s">
        <v>2269</v>
      </c>
      <c r="H4826" s="5" t="s">
        <v>358</v>
      </c>
      <c r="I4826" s="24">
        <v>193</v>
      </c>
      <c r="J4826" s="24">
        <v>164.7</v>
      </c>
      <c r="K4826" s="24">
        <v>11.8</v>
      </c>
      <c r="Q4826" s="24">
        <v>10.1</v>
      </c>
      <c r="T4826" s="24">
        <v>6.4</v>
      </c>
      <c r="X4826" s="24">
        <f t="shared" si="174"/>
        <v>193</v>
      </c>
      <c r="Y4826" s="8">
        <f t="shared" si="175"/>
        <v>0</v>
      </c>
      <c r="Z4826" s="4"/>
    </row>
    <row r="4827" spans="1:26" x14ac:dyDescent="0.25">
      <c r="A4827" s="34">
        <v>14</v>
      </c>
      <c r="B4827" s="31">
        <v>15</v>
      </c>
      <c r="C4827" s="4" t="s">
        <v>8570</v>
      </c>
      <c r="D4827" s="4" t="s">
        <v>8542</v>
      </c>
      <c r="E4827" s="4" t="s">
        <v>8543</v>
      </c>
      <c r="F4827" s="4" t="s">
        <v>6410</v>
      </c>
      <c r="G4827" s="4" t="s">
        <v>8571</v>
      </c>
      <c r="H4827" s="5" t="s">
        <v>6314</v>
      </c>
      <c r="I4827" s="24">
        <v>179.3</v>
      </c>
      <c r="J4827" s="24">
        <v>133.5</v>
      </c>
      <c r="K4827" s="24">
        <v>23.9</v>
      </c>
      <c r="O4827" s="24">
        <v>3.7</v>
      </c>
      <c r="Q4827" s="24">
        <v>4.3</v>
      </c>
      <c r="T4827" s="24">
        <v>13.9</v>
      </c>
      <c r="X4827" s="24">
        <f t="shared" si="174"/>
        <v>179.3</v>
      </c>
      <c r="Y4827" s="8">
        <f t="shared" si="175"/>
        <v>0</v>
      </c>
      <c r="Z4827" s="4"/>
    </row>
    <row r="4828" spans="1:26" x14ac:dyDescent="0.25">
      <c r="A4828" s="34">
        <v>78</v>
      </c>
      <c r="B4828" s="31">
        <v>81</v>
      </c>
      <c r="C4828" s="4" t="s">
        <v>8686</v>
      </c>
      <c r="D4828" s="4" t="s">
        <v>8665</v>
      </c>
      <c r="E4828" s="4" t="s">
        <v>8543</v>
      </c>
      <c r="F4828" s="4" t="s">
        <v>6410</v>
      </c>
      <c r="G4828" s="5" t="s">
        <v>8571</v>
      </c>
      <c r="H4828" s="5" t="s">
        <v>8687</v>
      </c>
      <c r="I4828" s="24">
        <v>172.8</v>
      </c>
      <c r="J4828" s="24">
        <v>154.30000000000001</v>
      </c>
      <c r="K4828" s="24">
        <v>4.9000000000000004</v>
      </c>
      <c r="Q4828" s="24">
        <v>4.7</v>
      </c>
      <c r="R4828" s="24">
        <v>3.8</v>
      </c>
      <c r="U4828" s="24">
        <v>5.0999999999999996</v>
      </c>
      <c r="X4828" s="24">
        <f t="shared" si="174"/>
        <v>172.8</v>
      </c>
      <c r="Y4828" s="8">
        <f t="shared" si="175"/>
        <v>0</v>
      </c>
      <c r="Z4828" s="4"/>
    </row>
    <row r="4829" spans="1:26" ht="30" x14ac:dyDescent="0.25">
      <c r="A4829" s="34">
        <v>31</v>
      </c>
      <c r="B4829" s="31">
        <v>33</v>
      </c>
      <c r="C4829" s="4" t="s">
        <v>8601</v>
      </c>
      <c r="D4829" s="4" t="s">
        <v>8592</v>
      </c>
      <c r="E4829" s="4" t="s">
        <v>8543</v>
      </c>
      <c r="F4829" s="4" t="s">
        <v>6410</v>
      </c>
      <c r="G4829" s="5" t="s">
        <v>8602</v>
      </c>
      <c r="H4829" s="5" t="s">
        <v>8603</v>
      </c>
      <c r="I4829" s="24">
        <v>235.6</v>
      </c>
      <c r="J4829" s="24">
        <v>193.2</v>
      </c>
      <c r="K4829" s="24">
        <v>7.6</v>
      </c>
      <c r="L4829" s="24">
        <v>1.7</v>
      </c>
      <c r="Q4829" s="24">
        <v>7.6</v>
      </c>
      <c r="R4829" s="24">
        <v>8.9</v>
      </c>
      <c r="U4829" s="24">
        <v>8.6</v>
      </c>
      <c r="X4829" s="24">
        <f t="shared" si="174"/>
        <v>227.59999999999997</v>
      </c>
      <c r="Y4829" s="8">
        <f t="shared" si="175"/>
        <v>8.0000000000000284</v>
      </c>
      <c r="Z4829" s="4"/>
    </row>
    <row r="4830" spans="1:26" ht="75" x14ac:dyDescent="0.25">
      <c r="A4830" s="34">
        <v>29</v>
      </c>
      <c r="B4830" s="31">
        <v>31</v>
      </c>
      <c r="C4830" s="4" t="s">
        <v>8596</v>
      </c>
      <c r="D4830" s="4" t="s">
        <v>8592</v>
      </c>
      <c r="E4830" s="4" t="s">
        <v>8543</v>
      </c>
      <c r="F4830" s="4" t="s">
        <v>6410</v>
      </c>
      <c r="G4830" s="5" t="s">
        <v>15253</v>
      </c>
      <c r="H4830" s="5" t="s">
        <v>8597</v>
      </c>
      <c r="I4830" s="24">
        <v>344</v>
      </c>
      <c r="J4830" s="24">
        <v>305.60000000000002</v>
      </c>
      <c r="K4830" s="24">
        <v>11.7</v>
      </c>
      <c r="Q4830" s="24">
        <v>9.3000000000000007</v>
      </c>
      <c r="R4830" s="24">
        <v>4.5</v>
      </c>
      <c r="U4830" s="24">
        <v>12.9</v>
      </c>
      <c r="X4830" s="24">
        <f t="shared" si="174"/>
        <v>344</v>
      </c>
      <c r="Y4830" s="8">
        <f t="shared" si="175"/>
        <v>0</v>
      </c>
      <c r="Z4830" s="4"/>
    </row>
    <row r="4831" spans="1:26" x14ac:dyDescent="0.25">
      <c r="A4831" s="34">
        <v>112</v>
      </c>
      <c r="B4831" s="31">
        <v>116</v>
      </c>
      <c r="C4831" s="4" t="s">
        <v>8748</v>
      </c>
      <c r="D4831" s="4" t="s">
        <v>3253</v>
      </c>
      <c r="E4831" s="4" t="s">
        <v>8543</v>
      </c>
      <c r="F4831" s="4" t="s">
        <v>6410</v>
      </c>
      <c r="G4831" s="5" t="s">
        <v>8749</v>
      </c>
      <c r="H4831" s="5" t="s">
        <v>8750</v>
      </c>
      <c r="I4831" s="24">
        <v>238</v>
      </c>
      <c r="J4831" s="24">
        <v>150.4</v>
      </c>
      <c r="K4831" s="24">
        <v>7.9</v>
      </c>
      <c r="Q4831" s="24">
        <v>6.4</v>
      </c>
      <c r="R4831" s="24">
        <v>3</v>
      </c>
      <c r="U4831" s="24">
        <v>70.3</v>
      </c>
      <c r="X4831" s="24">
        <f t="shared" si="174"/>
        <v>238</v>
      </c>
      <c r="Y4831" s="8">
        <f t="shared" si="175"/>
        <v>0</v>
      </c>
      <c r="Z4831" s="4"/>
    </row>
    <row r="4832" spans="1:26" x14ac:dyDescent="0.25">
      <c r="A4832" s="34">
        <v>75</v>
      </c>
      <c r="B4832" s="31">
        <v>78</v>
      </c>
      <c r="C4832" s="4" t="s">
        <v>8678</v>
      </c>
      <c r="D4832" s="4" t="s">
        <v>8665</v>
      </c>
      <c r="E4832" s="4" t="s">
        <v>8543</v>
      </c>
      <c r="F4832" s="4" t="s">
        <v>6410</v>
      </c>
      <c r="G4832" s="5" t="s">
        <v>8244</v>
      </c>
      <c r="H4832" s="5" t="s">
        <v>8679</v>
      </c>
      <c r="I4832" s="24">
        <v>159.69999999999999</v>
      </c>
      <c r="J4832" s="24">
        <v>112.9</v>
      </c>
      <c r="K4832" s="24">
        <v>29.2</v>
      </c>
      <c r="Q4832" s="24">
        <v>6.6</v>
      </c>
      <c r="R4832" s="24">
        <v>4.3</v>
      </c>
      <c r="T4832" s="24">
        <v>2.4</v>
      </c>
      <c r="U4832" s="24">
        <v>4.3</v>
      </c>
      <c r="X4832" s="24">
        <f t="shared" si="174"/>
        <v>159.70000000000002</v>
      </c>
      <c r="Y4832" s="8">
        <f t="shared" si="175"/>
        <v>0</v>
      </c>
      <c r="Z4832" s="4"/>
    </row>
    <row r="4833" spans="1:26" x14ac:dyDescent="0.25">
      <c r="A4833" s="34">
        <v>30</v>
      </c>
      <c r="B4833" s="31">
        <v>32</v>
      </c>
      <c r="C4833" s="4" t="s">
        <v>8598</v>
      </c>
      <c r="D4833" s="4" t="s">
        <v>8592</v>
      </c>
      <c r="E4833" s="4" t="s">
        <v>8543</v>
      </c>
      <c r="F4833" s="4" t="s">
        <v>6410</v>
      </c>
      <c r="G4833" s="5" t="s">
        <v>8599</v>
      </c>
      <c r="H4833" s="5" t="s">
        <v>8600</v>
      </c>
      <c r="I4833" s="24">
        <v>163.30000000000001</v>
      </c>
      <c r="J4833" s="24">
        <v>151.1</v>
      </c>
      <c r="K4833" s="24">
        <v>4.8</v>
      </c>
      <c r="Q4833" s="24">
        <v>2.2999999999999998</v>
      </c>
      <c r="R4833" s="24">
        <v>1.2</v>
      </c>
      <c r="U4833" s="24">
        <v>3.3</v>
      </c>
      <c r="X4833" s="24">
        <f t="shared" si="174"/>
        <v>162.70000000000002</v>
      </c>
      <c r="Y4833" s="8">
        <f t="shared" si="175"/>
        <v>0.59999999999999432</v>
      </c>
      <c r="Z4833" s="4"/>
    </row>
    <row r="4834" spans="1:26" ht="30" x14ac:dyDescent="0.25">
      <c r="A4834" s="34">
        <v>111</v>
      </c>
      <c r="B4834" s="31">
        <v>115</v>
      </c>
      <c r="C4834" s="4" t="s">
        <v>8745</v>
      </c>
      <c r="D4834" s="4" t="s">
        <v>3253</v>
      </c>
      <c r="E4834" s="4" t="s">
        <v>8543</v>
      </c>
      <c r="F4834" s="4" t="s">
        <v>6410</v>
      </c>
      <c r="G4834" s="5" t="s">
        <v>8746</v>
      </c>
      <c r="H4834" s="5" t="s">
        <v>8747</v>
      </c>
      <c r="I4834" s="24">
        <v>290.5</v>
      </c>
      <c r="J4834" s="24">
        <v>233.9</v>
      </c>
      <c r="K4834" s="24">
        <v>23.8</v>
      </c>
      <c r="Q4834" s="24">
        <v>1.6</v>
      </c>
      <c r="R4834" s="24">
        <v>8.3000000000000007</v>
      </c>
      <c r="T4834" s="24">
        <v>7.2</v>
      </c>
      <c r="U4834" s="24">
        <v>15.7</v>
      </c>
      <c r="X4834" s="24">
        <f t="shared" si="174"/>
        <v>290.5</v>
      </c>
      <c r="Y4834" s="8">
        <f t="shared" si="175"/>
        <v>0</v>
      </c>
      <c r="Z4834" s="4"/>
    </row>
    <row r="4835" spans="1:26" x14ac:dyDescent="0.25">
      <c r="A4835" s="34">
        <v>101</v>
      </c>
      <c r="B4835" s="31">
        <v>105</v>
      </c>
      <c r="C4835" s="4" t="s">
        <v>2162</v>
      </c>
      <c r="D4835" s="4" t="s">
        <v>3253</v>
      </c>
      <c r="E4835" s="4" t="s">
        <v>8543</v>
      </c>
      <c r="F4835" s="4" t="s">
        <v>6410</v>
      </c>
      <c r="G4835" s="5" t="s">
        <v>5269</v>
      </c>
      <c r="H4835" s="5" t="s">
        <v>8730</v>
      </c>
      <c r="I4835" s="24">
        <v>167.6</v>
      </c>
      <c r="J4835" s="24">
        <v>119.7</v>
      </c>
      <c r="Q4835" s="24">
        <v>0.5</v>
      </c>
      <c r="R4835" s="24">
        <v>5.8</v>
      </c>
      <c r="T4835" s="24">
        <v>36.700000000000003</v>
      </c>
      <c r="U4835" s="24">
        <v>4.9000000000000004</v>
      </c>
      <c r="X4835" s="24">
        <f t="shared" si="174"/>
        <v>167.6</v>
      </c>
      <c r="Y4835" s="8">
        <f t="shared" si="175"/>
        <v>0</v>
      </c>
      <c r="Z4835" s="4"/>
    </row>
    <row r="4836" spans="1:26" ht="45" x14ac:dyDescent="0.25">
      <c r="A4836" s="34">
        <v>73</v>
      </c>
      <c r="B4836" s="31">
        <v>76</v>
      </c>
      <c r="C4836" s="4" t="s">
        <v>8674</v>
      </c>
      <c r="D4836" s="4" t="s">
        <v>8665</v>
      </c>
      <c r="E4836" s="4" t="s">
        <v>8543</v>
      </c>
      <c r="F4836" s="4" t="s">
        <v>6410</v>
      </c>
      <c r="G4836" s="5" t="s">
        <v>8675</v>
      </c>
      <c r="H4836" s="5" t="s">
        <v>8676</v>
      </c>
      <c r="I4836" s="24">
        <v>259.7</v>
      </c>
      <c r="J4836" s="24">
        <v>170.5</v>
      </c>
      <c r="K4836" s="24">
        <v>32.799999999999997</v>
      </c>
      <c r="P4836" s="24">
        <v>52.2</v>
      </c>
      <c r="Q4836" s="24">
        <v>3.4</v>
      </c>
      <c r="R4836" s="24">
        <v>0.8</v>
      </c>
      <c r="X4836" s="24">
        <f t="shared" si="174"/>
        <v>259.7</v>
      </c>
      <c r="Y4836" s="8">
        <f t="shared" si="175"/>
        <v>0</v>
      </c>
      <c r="Z4836" s="4"/>
    </row>
    <row r="4837" spans="1:26" x14ac:dyDescent="0.25">
      <c r="A4837" s="34">
        <v>91</v>
      </c>
      <c r="B4837" s="31">
        <v>94</v>
      </c>
      <c r="C4837" s="4" t="s">
        <v>8712</v>
      </c>
      <c r="D4837" s="4" t="s">
        <v>8665</v>
      </c>
      <c r="E4837" s="4" t="s">
        <v>8543</v>
      </c>
      <c r="F4837" s="4" t="s">
        <v>6410</v>
      </c>
      <c r="G4837" s="5" t="s">
        <v>2007</v>
      </c>
      <c r="H4837" s="5" t="s">
        <v>8713</v>
      </c>
      <c r="I4837" s="24">
        <v>158.9</v>
      </c>
      <c r="J4837" s="24">
        <v>126.2</v>
      </c>
      <c r="K4837" s="24">
        <v>18.3</v>
      </c>
      <c r="L4837" s="24">
        <v>1.9</v>
      </c>
      <c r="Q4837" s="24">
        <v>5.8</v>
      </c>
      <c r="R4837" s="24">
        <v>0.8</v>
      </c>
      <c r="U4837" s="24">
        <v>5.9</v>
      </c>
      <c r="X4837" s="24">
        <f t="shared" si="174"/>
        <v>158.90000000000003</v>
      </c>
      <c r="Y4837" s="8">
        <f t="shared" si="175"/>
        <v>0</v>
      </c>
      <c r="Z4837" s="4"/>
    </row>
    <row r="4838" spans="1:26" x14ac:dyDescent="0.25">
      <c r="A4838" s="34">
        <v>93</v>
      </c>
      <c r="B4838" s="31">
        <v>97</v>
      </c>
      <c r="C4838" s="4" t="s">
        <v>8717</v>
      </c>
      <c r="D4838" s="4" t="s">
        <v>3253</v>
      </c>
      <c r="E4838" s="4" t="s">
        <v>8543</v>
      </c>
      <c r="F4838" s="4" t="s">
        <v>6410</v>
      </c>
      <c r="G4838" s="5" t="s">
        <v>8718</v>
      </c>
      <c r="H4838" s="5" t="s">
        <v>8719</v>
      </c>
      <c r="I4838" s="24">
        <v>325.10000000000002</v>
      </c>
      <c r="J4838" s="24">
        <v>243.1</v>
      </c>
      <c r="K4838" s="24">
        <v>15.5</v>
      </c>
      <c r="L4838" s="24">
        <v>18.8</v>
      </c>
      <c r="P4838" s="24">
        <v>29.8</v>
      </c>
      <c r="Q4838" s="24">
        <v>9.4</v>
      </c>
      <c r="R4838" s="24">
        <v>8.5</v>
      </c>
      <c r="X4838" s="24">
        <f t="shared" si="174"/>
        <v>325.10000000000002</v>
      </c>
      <c r="Y4838" s="8">
        <f t="shared" si="175"/>
        <v>0</v>
      </c>
      <c r="Z4838" s="4"/>
    </row>
    <row r="4839" spans="1:26" x14ac:dyDescent="0.25">
      <c r="A4839" s="34">
        <v>96</v>
      </c>
      <c r="B4839" s="31">
        <v>100</v>
      </c>
      <c r="C4839" s="4" t="s">
        <v>1456</v>
      </c>
      <c r="D4839" s="4" t="s">
        <v>3253</v>
      </c>
      <c r="E4839" s="4" t="s">
        <v>8543</v>
      </c>
      <c r="F4839" s="4" t="s">
        <v>6410</v>
      </c>
      <c r="G4839" s="5" t="s">
        <v>8718</v>
      </c>
      <c r="H4839" s="5" t="s">
        <v>8719</v>
      </c>
      <c r="I4839" s="24">
        <v>236.8</v>
      </c>
      <c r="J4839" s="24">
        <v>214.7</v>
      </c>
      <c r="K4839" s="24">
        <v>4.4000000000000004</v>
      </c>
      <c r="L4839" s="24">
        <v>5.4</v>
      </c>
      <c r="O4839" s="24">
        <v>1.3</v>
      </c>
      <c r="Q4839" s="24">
        <v>4.8</v>
      </c>
      <c r="R4839" s="24">
        <v>6.2</v>
      </c>
      <c r="X4839" s="24">
        <f t="shared" si="174"/>
        <v>236.8</v>
      </c>
      <c r="Y4839" s="8">
        <f t="shared" si="175"/>
        <v>0</v>
      </c>
      <c r="Z4839" s="4"/>
    </row>
    <row r="4840" spans="1:26" ht="30" x14ac:dyDescent="0.25">
      <c r="A4840" s="34">
        <v>1</v>
      </c>
      <c r="B4840" s="31">
        <v>1</v>
      </c>
      <c r="C4840" s="4" t="s">
        <v>8541</v>
      </c>
      <c r="D4840" s="4" t="s">
        <v>8542</v>
      </c>
      <c r="E4840" s="4" t="s">
        <v>8543</v>
      </c>
      <c r="F4840" s="4" t="s">
        <v>6410</v>
      </c>
      <c r="G4840" s="4" t="s">
        <v>6286</v>
      </c>
      <c r="H4840" s="5" t="s">
        <v>8544</v>
      </c>
      <c r="I4840" s="24">
        <v>338.7</v>
      </c>
      <c r="J4840" s="24">
        <v>241</v>
      </c>
      <c r="Q4840" s="24">
        <v>5.0999999999999996</v>
      </c>
      <c r="R4840" s="24">
        <v>5.0999999999999996</v>
      </c>
      <c r="T4840" s="24">
        <v>78.5</v>
      </c>
      <c r="U4840" s="24">
        <v>9</v>
      </c>
      <c r="X4840" s="24">
        <f t="shared" si="174"/>
        <v>338.7</v>
      </c>
      <c r="Y4840" s="8">
        <f t="shared" si="175"/>
        <v>0</v>
      </c>
      <c r="Z4840" s="4"/>
    </row>
    <row r="4841" spans="1:26" ht="30" x14ac:dyDescent="0.25">
      <c r="A4841" s="34">
        <v>5</v>
      </c>
      <c r="B4841" s="31">
        <v>6</v>
      </c>
      <c r="C4841" s="4" t="s">
        <v>2026</v>
      </c>
      <c r="D4841" s="4" t="s">
        <v>8542</v>
      </c>
      <c r="E4841" s="4" t="s">
        <v>8543</v>
      </c>
      <c r="F4841" s="4" t="s">
        <v>6410</v>
      </c>
      <c r="G4841" s="4" t="s">
        <v>6286</v>
      </c>
      <c r="H4841" s="5" t="s">
        <v>8553</v>
      </c>
      <c r="I4841" s="24">
        <v>625.9</v>
      </c>
      <c r="J4841" s="24">
        <v>354.7</v>
      </c>
      <c r="K4841" s="24">
        <v>64.3</v>
      </c>
      <c r="Q4841" s="24">
        <v>4.8</v>
      </c>
      <c r="R4841" s="24">
        <v>11.4</v>
      </c>
      <c r="T4841" s="24">
        <v>168.8</v>
      </c>
      <c r="U4841" s="24">
        <v>21.9</v>
      </c>
      <c r="X4841" s="24">
        <f t="shared" si="174"/>
        <v>625.9</v>
      </c>
      <c r="Y4841" s="8">
        <f t="shared" si="175"/>
        <v>0</v>
      </c>
      <c r="Z4841" s="4"/>
    </row>
    <row r="4842" spans="1:26" x14ac:dyDescent="0.25">
      <c r="A4842" s="34">
        <v>58</v>
      </c>
      <c r="B4842" s="31">
        <v>61</v>
      </c>
      <c r="C4842" s="4" t="s">
        <v>3328</v>
      </c>
      <c r="D4842" s="4" t="s">
        <v>3328</v>
      </c>
      <c r="E4842" s="4" t="s">
        <v>8543</v>
      </c>
      <c r="F4842" s="4" t="s">
        <v>6410</v>
      </c>
      <c r="G4842" s="5" t="s">
        <v>6286</v>
      </c>
      <c r="H4842" s="5" t="s">
        <v>154</v>
      </c>
      <c r="I4842" s="24">
        <v>181.8</v>
      </c>
      <c r="J4842" s="24">
        <v>107.1</v>
      </c>
      <c r="Q4842" s="24">
        <v>1.3</v>
      </c>
      <c r="R4842" s="24">
        <v>3.3</v>
      </c>
      <c r="T4842" s="24">
        <v>60</v>
      </c>
      <c r="U4842" s="24">
        <v>10.1</v>
      </c>
      <c r="X4842" s="24">
        <f t="shared" si="174"/>
        <v>181.79999999999998</v>
      </c>
      <c r="Y4842" s="8">
        <f t="shared" si="175"/>
        <v>0</v>
      </c>
      <c r="Z4842" s="4"/>
    </row>
    <row r="4843" spans="1:26" x14ac:dyDescent="0.25">
      <c r="A4843" s="34">
        <v>63</v>
      </c>
      <c r="B4843" s="31">
        <v>66</v>
      </c>
      <c r="C4843" s="4" t="s">
        <v>8651</v>
      </c>
      <c r="D4843" s="4" t="s">
        <v>3328</v>
      </c>
      <c r="E4843" s="4" t="s">
        <v>8543</v>
      </c>
      <c r="F4843" s="4" t="s">
        <v>6410</v>
      </c>
      <c r="G4843" s="5" t="s">
        <v>6286</v>
      </c>
      <c r="H4843" s="4" t="s">
        <v>154</v>
      </c>
      <c r="I4843" s="24">
        <v>165.2</v>
      </c>
      <c r="J4843" s="24">
        <v>135.30000000000001</v>
      </c>
      <c r="K4843" s="24">
        <v>5.5</v>
      </c>
      <c r="Q4843" s="24">
        <v>3.4</v>
      </c>
      <c r="U4843" s="24">
        <v>21</v>
      </c>
      <c r="X4843" s="24">
        <f t="shared" si="174"/>
        <v>165.20000000000002</v>
      </c>
      <c r="Y4843" s="8">
        <f t="shared" si="175"/>
        <v>0</v>
      </c>
      <c r="Z4843" s="4"/>
    </row>
    <row r="4844" spans="1:26" x14ac:dyDescent="0.25">
      <c r="A4844" s="34">
        <v>97</v>
      </c>
      <c r="B4844" s="31">
        <v>101</v>
      </c>
      <c r="C4844" s="4" t="s">
        <v>6528</v>
      </c>
      <c r="D4844" s="4" t="s">
        <v>3253</v>
      </c>
      <c r="E4844" s="4" t="s">
        <v>8543</v>
      </c>
      <c r="F4844" s="4" t="s">
        <v>6410</v>
      </c>
      <c r="G4844" s="5" t="s">
        <v>8725</v>
      </c>
      <c r="H4844" s="5" t="s">
        <v>8726</v>
      </c>
      <c r="I4844" s="24">
        <v>415.1</v>
      </c>
      <c r="J4844" s="24">
        <v>327.2</v>
      </c>
      <c r="K4844" s="24">
        <v>23.3</v>
      </c>
      <c r="P4844" s="24">
        <v>32.799999999999997</v>
      </c>
      <c r="Q4844" s="24">
        <v>9.4</v>
      </c>
      <c r="R4844" s="24">
        <v>4.8</v>
      </c>
      <c r="T4844" s="24">
        <v>12</v>
      </c>
      <c r="U4844" s="24">
        <v>5.6</v>
      </c>
      <c r="X4844" s="24">
        <f t="shared" si="174"/>
        <v>415.1</v>
      </c>
      <c r="Y4844" s="8">
        <f t="shared" si="175"/>
        <v>0</v>
      </c>
      <c r="Z4844" s="4"/>
    </row>
    <row r="4845" spans="1:26" x14ac:dyDescent="0.25">
      <c r="A4845" s="34">
        <v>49</v>
      </c>
      <c r="B4845" s="31">
        <v>51</v>
      </c>
      <c r="C4845" s="4" t="s">
        <v>8633</v>
      </c>
      <c r="D4845" s="4" t="s">
        <v>1662</v>
      </c>
      <c r="E4845" s="4" t="s">
        <v>8543</v>
      </c>
      <c r="F4845" s="4" t="s">
        <v>6410</v>
      </c>
      <c r="G4845" s="5" t="s">
        <v>819</v>
      </c>
      <c r="H4845" s="4" t="s">
        <v>176</v>
      </c>
      <c r="I4845" s="24">
        <v>335.9</v>
      </c>
      <c r="J4845" s="24">
        <v>308.10000000000002</v>
      </c>
      <c r="Q4845" s="24">
        <v>6.3</v>
      </c>
      <c r="R4845" s="24">
        <v>10.5</v>
      </c>
      <c r="U4845" s="24">
        <v>11</v>
      </c>
      <c r="X4845" s="24">
        <f t="shared" si="174"/>
        <v>335.90000000000003</v>
      </c>
      <c r="Y4845" s="8">
        <f t="shared" si="175"/>
        <v>0</v>
      </c>
      <c r="Z4845" s="4"/>
    </row>
    <row r="4846" spans="1:26" x14ac:dyDescent="0.25">
      <c r="A4846" s="34">
        <v>12</v>
      </c>
      <c r="B4846" s="31">
        <v>13</v>
      </c>
      <c r="C4846" s="4" t="s">
        <v>7921</v>
      </c>
      <c r="D4846" s="4" t="s">
        <v>8542</v>
      </c>
      <c r="E4846" s="4" t="s">
        <v>8543</v>
      </c>
      <c r="F4846" s="4" t="s">
        <v>6410</v>
      </c>
      <c r="G4846" s="4" t="s">
        <v>6461</v>
      </c>
      <c r="H4846" s="5" t="s">
        <v>1797</v>
      </c>
      <c r="I4846" s="24">
        <v>346.1</v>
      </c>
      <c r="J4846" s="24">
        <v>323.39999999999998</v>
      </c>
      <c r="K4846" s="24">
        <v>8.4</v>
      </c>
      <c r="O4846" s="24">
        <v>3.1</v>
      </c>
      <c r="Q4846" s="24">
        <v>7.2</v>
      </c>
      <c r="R4846" s="24">
        <v>4</v>
      </c>
      <c r="X4846" s="24">
        <f t="shared" si="174"/>
        <v>346.09999999999997</v>
      </c>
      <c r="Y4846" s="8">
        <f t="shared" si="175"/>
        <v>0</v>
      </c>
      <c r="Z4846" s="4"/>
    </row>
    <row r="4847" spans="1:26" x14ac:dyDescent="0.25">
      <c r="A4847" s="34">
        <v>34</v>
      </c>
      <c r="B4847" s="31">
        <v>36</v>
      </c>
      <c r="C4847" s="4" t="s">
        <v>8606</v>
      </c>
      <c r="D4847" s="4" t="s">
        <v>8607</v>
      </c>
      <c r="E4847" s="4" t="s">
        <v>8543</v>
      </c>
      <c r="F4847" s="4" t="s">
        <v>6410</v>
      </c>
      <c r="G4847" s="5" t="s">
        <v>8608</v>
      </c>
      <c r="H4847" s="5" t="s">
        <v>8609</v>
      </c>
      <c r="I4847" s="24">
        <v>289.60000000000002</v>
      </c>
      <c r="J4847" s="24">
        <v>210.9</v>
      </c>
      <c r="K4847" s="24">
        <v>36.9</v>
      </c>
      <c r="P4847" s="24">
        <v>13.1</v>
      </c>
      <c r="Q4847" s="24">
        <v>3.8</v>
      </c>
      <c r="R4847" s="24">
        <v>7.8</v>
      </c>
      <c r="U4847" s="24">
        <v>17.100000000000001</v>
      </c>
      <c r="X4847" s="24">
        <f t="shared" si="174"/>
        <v>289.60000000000008</v>
      </c>
      <c r="Y4847" s="8">
        <f t="shared" si="175"/>
        <v>0</v>
      </c>
      <c r="Z4847" s="4"/>
    </row>
    <row r="4848" spans="1:26" x14ac:dyDescent="0.25">
      <c r="A4848" s="34">
        <v>84</v>
      </c>
      <c r="B4848" s="31">
        <v>87</v>
      </c>
      <c r="C4848" s="4" t="s">
        <v>8697</v>
      </c>
      <c r="D4848" s="4" t="s">
        <v>8665</v>
      </c>
      <c r="E4848" s="4" t="s">
        <v>8543</v>
      </c>
      <c r="F4848" s="4" t="s">
        <v>6410</v>
      </c>
      <c r="G4848" s="5" t="s">
        <v>8698</v>
      </c>
      <c r="H4848" s="4" t="s">
        <v>8699</v>
      </c>
      <c r="I4848" s="24">
        <v>302.7</v>
      </c>
      <c r="J4848" s="24">
        <v>237.9</v>
      </c>
      <c r="K4848" s="24">
        <v>28.1</v>
      </c>
      <c r="Q4848" s="24">
        <v>11.7</v>
      </c>
      <c r="R4848" s="24">
        <v>6.7</v>
      </c>
      <c r="T4848" s="24">
        <v>8.6</v>
      </c>
      <c r="U4848" s="24">
        <v>9.6999999999999993</v>
      </c>
      <c r="X4848" s="24">
        <f t="shared" si="174"/>
        <v>302.7</v>
      </c>
      <c r="Y4848" s="8">
        <f t="shared" si="175"/>
        <v>0</v>
      </c>
      <c r="Z4848" s="4"/>
    </row>
    <row r="4849" spans="1:26" x14ac:dyDescent="0.25">
      <c r="A4849" s="34">
        <v>68</v>
      </c>
      <c r="B4849" s="31">
        <v>71</v>
      </c>
      <c r="C4849" s="4" t="s">
        <v>8661</v>
      </c>
      <c r="D4849" s="4" t="s">
        <v>8658</v>
      </c>
      <c r="E4849" s="4" t="s">
        <v>8543</v>
      </c>
      <c r="F4849" s="4" t="s">
        <v>6410</v>
      </c>
      <c r="G4849" s="5" t="s">
        <v>3396</v>
      </c>
      <c r="H4849" s="5" t="s">
        <v>8662</v>
      </c>
      <c r="I4849" s="24">
        <v>130.5</v>
      </c>
      <c r="J4849" s="24">
        <v>113.2</v>
      </c>
      <c r="K4849" s="24">
        <v>5.9</v>
      </c>
      <c r="Q4849" s="24">
        <v>5.8</v>
      </c>
      <c r="T4849" s="24">
        <v>1.8</v>
      </c>
      <c r="U4849" s="24">
        <v>3.8</v>
      </c>
      <c r="X4849" s="24">
        <f t="shared" si="174"/>
        <v>130.5</v>
      </c>
      <c r="Y4849" s="8">
        <f t="shared" si="175"/>
        <v>0</v>
      </c>
      <c r="Z4849" s="4"/>
    </row>
    <row r="4850" spans="1:26" x14ac:dyDescent="0.25">
      <c r="A4850" s="34">
        <v>23</v>
      </c>
      <c r="B4850" s="31">
        <v>25</v>
      </c>
      <c r="C4850" s="4" t="s">
        <v>8585</v>
      </c>
      <c r="D4850" s="4" t="s">
        <v>8585</v>
      </c>
      <c r="E4850" s="4" t="s">
        <v>8543</v>
      </c>
      <c r="F4850" s="4" t="s">
        <v>6410</v>
      </c>
      <c r="G4850" s="4" t="s">
        <v>6608</v>
      </c>
      <c r="H4850" s="4"/>
      <c r="I4850" s="24">
        <v>166.1</v>
      </c>
      <c r="J4850" s="24">
        <v>152.30000000000001</v>
      </c>
      <c r="K4850" s="24">
        <v>8.6</v>
      </c>
      <c r="Q4850" s="24">
        <v>5.2</v>
      </c>
      <c r="X4850" s="24">
        <f t="shared" si="174"/>
        <v>166.1</v>
      </c>
      <c r="Y4850" s="8">
        <f t="shared" si="175"/>
        <v>0</v>
      </c>
      <c r="Z4850" s="4"/>
    </row>
    <row r="4851" spans="1:26" x14ac:dyDescent="0.25">
      <c r="A4851" s="34">
        <v>95</v>
      </c>
      <c r="B4851" s="31">
        <v>99</v>
      </c>
      <c r="C4851" s="4" t="s">
        <v>6082</v>
      </c>
      <c r="D4851" s="4" t="s">
        <v>3253</v>
      </c>
      <c r="E4851" s="4" t="s">
        <v>8543</v>
      </c>
      <c r="F4851" s="4" t="s">
        <v>6410</v>
      </c>
      <c r="G4851" s="5" t="s">
        <v>8723</v>
      </c>
      <c r="H4851" s="5" t="s">
        <v>8724</v>
      </c>
      <c r="I4851" s="24">
        <v>277.7</v>
      </c>
      <c r="J4851" s="24">
        <v>233.3</v>
      </c>
      <c r="K4851" s="24">
        <v>1.6</v>
      </c>
      <c r="L4851" s="24">
        <v>7.4</v>
      </c>
      <c r="Q4851" s="24">
        <v>5.3</v>
      </c>
      <c r="R4851" s="24">
        <v>2.1</v>
      </c>
      <c r="U4851" s="24">
        <v>28</v>
      </c>
      <c r="X4851" s="24">
        <f t="shared" si="174"/>
        <v>277.70000000000005</v>
      </c>
      <c r="Y4851" s="8">
        <f t="shared" si="175"/>
        <v>0</v>
      </c>
      <c r="Z4851" s="4"/>
    </row>
    <row r="4852" spans="1:26" x14ac:dyDescent="0.25">
      <c r="A4852" s="34">
        <v>108</v>
      </c>
      <c r="B4852" s="31">
        <v>112</v>
      </c>
      <c r="C4852" s="4" t="s">
        <v>3253</v>
      </c>
      <c r="D4852" s="4" t="s">
        <v>3253</v>
      </c>
      <c r="E4852" s="4" t="s">
        <v>8543</v>
      </c>
      <c r="F4852" s="4" t="s">
        <v>6410</v>
      </c>
      <c r="G4852" s="5" t="s">
        <v>8739</v>
      </c>
      <c r="H4852" s="5" t="s">
        <v>237</v>
      </c>
      <c r="I4852" s="24">
        <v>434.8</v>
      </c>
      <c r="J4852" s="24">
        <v>375.6</v>
      </c>
      <c r="K4852" s="24">
        <v>7.7</v>
      </c>
      <c r="L4852" s="24">
        <v>14.3</v>
      </c>
      <c r="Q4852" s="24">
        <v>6.9</v>
      </c>
      <c r="R4852" s="24">
        <v>10.1</v>
      </c>
      <c r="U4852" s="24">
        <v>20.2</v>
      </c>
      <c r="X4852" s="24">
        <f t="shared" si="174"/>
        <v>434.8</v>
      </c>
      <c r="Y4852" s="8">
        <f t="shared" si="175"/>
        <v>0</v>
      </c>
      <c r="Z4852" s="4"/>
    </row>
    <row r="4853" spans="1:26" ht="30" x14ac:dyDescent="0.25">
      <c r="A4853" s="34">
        <v>125</v>
      </c>
      <c r="B4853" s="31">
        <v>134</v>
      </c>
      <c r="C4853" s="4" t="s">
        <v>252</v>
      </c>
      <c r="D4853" s="4" t="s">
        <v>3328</v>
      </c>
      <c r="E4853" s="4" t="s">
        <v>8543</v>
      </c>
      <c r="F4853" s="4" t="s">
        <v>6410</v>
      </c>
      <c r="G4853" s="5" t="s">
        <v>8771</v>
      </c>
      <c r="H4853" s="5" t="s">
        <v>8772</v>
      </c>
      <c r="I4853" s="24">
        <v>115.4</v>
      </c>
      <c r="J4853" s="24">
        <v>113.4</v>
      </c>
      <c r="N4853" s="24">
        <v>1</v>
      </c>
      <c r="O4853" s="24">
        <v>1</v>
      </c>
      <c r="X4853" s="24">
        <f t="shared" si="174"/>
        <v>115.4</v>
      </c>
      <c r="Y4853" s="8">
        <f t="shared" si="175"/>
        <v>0</v>
      </c>
      <c r="Z4853" s="4"/>
    </row>
    <row r="4854" spans="1:26" x14ac:dyDescent="0.25">
      <c r="A4854" s="34">
        <v>105</v>
      </c>
      <c r="B4854" s="31">
        <v>109</v>
      </c>
      <c r="C4854" s="4" t="s">
        <v>8735</v>
      </c>
      <c r="D4854" s="4" t="s">
        <v>3253</v>
      </c>
      <c r="E4854" s="4" t="s">
        <v>8543</v>
      </c>
      <c r="F4854" s="4" t="s">
        <v>6410</v>
      </c>
      <c r="G4854" s="5" t="s">
        <v>872</v>
      </c>
      <c r="H4854" s="5" t="s">
        <v>277</v>
      </c>
      <c r="I4854" s="24">
        <v>323.8</v>
      </c>
      <c r="J4854" s="24">
        <v>250.2</v>
      </c>
      <c r="K4854" s="24">
        <v>17.3</v>
      </c>
      <c r="P4854" s="24">
        <v>13.9</v>
      </c>
      <c r="Q4854" s="24">
        <v>4.5</v>
      </c>
      <c r="R4854" s="24">
        <v>10.4</v>
      </c>
      <c r="U4854" s="24">
        <v>27.5</v>
      </c>
      <c r="X4854" s="24">
        <f t="shared" ref="X4854:X4917" si="176">SUM(J4854:W4854)</f>
        <v>323.79999999999995</v>
      </c>
      <c r="Y4854" s="8">
        <f t="shared" ref="Y4854:Y4917" si="177">I4854-X4854</f>
        <v>0</v>
      </c>
      <c r="Z4854" s="4"/>
    </row>
    <row r="4855" spans="1:26" x14ac:dyDescent="0.25">
      <c r="A4855" s="34">
        <v>64</v>
      </c>
      <c r="B4855" s="31">
        <v>67</v>
      </c>
      <c r="C4855" s="4" t="s">
        <v>8652</v>
      </c>
      <c r="D4855" s="4" t="s">
        <v>3328</v>
      </c>
      <c r="E4855" s="4" t="s">
        <v>8543</v>
      </c>
      <c r="F4855" s="4" t="s">
        <v>6410</v>
      </c>
      <c r="G4855" s="5" t="s">
        <v>5235</v>
      </c>
      <c r="H4855" s="4" t="s">
        <v>190</v>
      </c>
      <c r="I4855" s="24">
        <v>190.6</v>
      </c>
      <c r="J4855" s="24">
        <v>185.1</v>
      </c>
      <c r="Q4855" s="24">
        <v>5.5</v>
      </c>
      <c r="X4855" s="24">
        <f t="shared" si="176"/>
        <v>190.6</v>
      </c>
      <c r="Y4855" s="8">
        <f t="shared" si="177"/>
        <v>0</v>
      </c>
      <c r="Z4855" s="4"/>
    </row>
    <row r="4856" spans="1:26" x14ac:dyDescent="0.25">
      <c r="A4856" s="34">
        <v>74</v>
      </c>
      <c r="B4856" s="31">
        <v>77</v>
      </c>
      <c r="C4856" s="4" t="s">
        <v>8677</v>
      </c>
      <c r="D4856" s="4" t="s">
        <v>8665</v>
      </c>
      <c r="E4856" s="4" t="s">
        <v>8543</v>
      </c>
      <c r="F4856" s="4" t="s">
        <v>6410</v>
      </c>
      <c r="G4856" s="5" t="s">
        <v>5083</v>
      </c>
      <c r="H4856" s="5" t="s">
        <v>245</v>
      </c>
      <c r="I4856" s="24">
        <v>241.1</v>
      </c>
      <c r="J4856" s="24">
        <v>172.1</v>
      </c>
      <c r="K4856" s="24">
        <v>23.6</v>
      </c>
      <c r="L4856" s="24">
        <v>6.3</v>
      </c>
      <c r="N4856" s="24">
        <v>2</v>
      </c>
      <c r="Q4856" s="24">
        <v>16</v>
      </c>
      <c r="R4856" s="24">
        <v>3.3</v>
      </c>
      <c r="T4856" s="24">
        <v>11.1</v>
      </c>
      <c r="U4856" s="24">
        <v>6.7</v>
      </c>
      <c r="X4856" s="24">
        <f t="shared" si="176"/>
        <v>241.1</v>
      </c>
      <c r="Y4856" s="8">
        <f t="shared" si="177"/>
        <v>0</v>
      </c>
      <c r="Z4856" s="4"/>
    </row>
    <row r="4857" spans="1:26" x14ac:dyDescent="0.25">
      <c r="A4857" s="34">
        <v>80</v>
      </c>
      <c r="B4857" s="31">
        <v>83</v>
      </c>
      <c r="C4857" s="4" t="s">
        <v>8690</v>
      </c>
      <c r="D4857" s="4" t="s">
        <v>8665</v>
      </c>
      <c r="E4857" s="4" t="s">
        <v>8543</v>
      </c>
      <c r="F4857" s="4" t="s">
        <v>6410</v>
      </c>
      <c r="G4857" s="5" t="s">
        <v>5480</v>
      </c>
      <c r="H4857" s="5" t="s">
        <v>39</v>
      </c>
      <c r="I4857" s="24">
        <v>182.9</v>
      </c>
      <c r="J4857" s="24">
        <v>142.1</v>
      </c>
      <c r="K4857" s="24">
        <v>21.9</v>
      </c>
      <c r="P4857" s="24">
        <v>5.0999999999999996</v>
      </c>
      <c r="Q4857" s="24">
        <v>8.1999999999999993</v>
      </c>
      <c r="R4857" s="24">
        <v>5.6</v>
      </c>
      <c r="X4857" s="24">
        <f t="shared" si="176"/>
        <v>182.89999999999998</v>
      </c>
      <c r="Y4857" s="8">
        <f t="shared" si="177"/>
        <v>0</v>
      </c>
      <c r="Z4857" s="4"/>
    </row>
    <row r="4858" spans="1:26" x14ac:dyDescent="0.25">
      <c r="A4858" s="34">
        <v>98</v>
      </c>
      <c r="B4858" s="31">
        <v>102</v>
      </c>
      <c r="C4858" s="4" t="s">
        <v>8727</v>
      </c>
      <c r="D4858" s="4" t="s">
        <v>3253</v>
      </c>
      <c r="E4858" s="4" t="s">
        <v>8543</v>
      </c>
      <c r="F4858" s="4" t="s">
        <v>6410</v>
      </c>
      <c r="G4858" s="5" t="s">
        <v>460</v>
      </c>
      <c r="H4858" s="5" t="s">
        <v>283</v>
      </c>
      <c r="I4858" s="24">
        <v>205.2</v>
      </c>
      <c r="J4858" s="24">
        <v>146.30000000000001</v>
      </c>
      <c r="K4858" s="24">
        <v>13.3</v>
      </c>
      <c r="P4858" s="24">
        <v>33.5</v>
      </c>
      <c r="Q4858" s="24">
        <v>11.2</v>
      </c>
      <c r="R4858" s="24">
        <v>0.9</v>
      </c>
      <c r="X4858" s="24">
        <f t="shared" si="176"/>
        <v>205.20000000000002</v>
      </c>
      <c r="Y4858" s="8">
        <f t="shared" si="177"/>
        <v>0</v>
      </c>
      <c r="Z4858" s="4"/>
    </row>
    <row r="4859" spans="1:26" x14ac:dyDescent="0.25">
      <c r="A4859" s="34">
        <v>43</v>
      </c>
      <c r="B4859" s="31">
        <v>45</v>
      </c>
      <c r="C4859" s="4" t="s">
        <v>8623</v>
      </c>
      <c r="D4859" s="4" t="s">
        <v>1662</v>
      </c>
      <c r="E4859" s="4" t="s">
        <v>8543</v>
      </c>
      <c r="F4859" s="4" t="s">
        <v>6410</v>
      </c>
      <c r="G4859" s="5" t="s">
        <v>3638</v>
      </c>
      <c r="H4859" s="4" t="s">
        <v>6844</v>
      </c>
      <c r="I4859" s="24">
        <v>399.8</v>
      </c>
      <c r="J4859" s="24">
        <v>234.2</v>
      </c>
      <c r="K4859" s="24">
        <v>32</v>
      </c>
      <c r="L4859" s="24">
        <v>20</v>
      </c>
      <c r="M4859" s="24">
        <v>9</v>
      </c>
      <c r="O4859" s="24">
        <v>3.2</v>
      </c>
      <c r="Q4859" s="24">
        <v>7.4</v>
      </c>
      <c r="R4859" s="24">
        <v>5.6</v>
      </c>
      <c r="S4859" s="24">
        <v>14</v>
      </c>
      <c r="T4859" s="24">
        <v>71</v>
      </c>
      <c r="U4859" s="24">
        <v>3.4</v>
      </c>
      <c r="X4859" s="24">
        <f t="shared" si="176"/>
        <v>399.79999999999995</v>
      </c>
      <c r="Y4859" s="8">
        <f t="shared" si="177"/>
        <v>0</v>
      </c>
      <c r="Z4859" s="4"/>
    </row>
    <row r="4860" spans="1:26" x14ac:dyDescent="0.25">
      <c r="A4860" s="34">
        <v>47</v>
      </c>
      <c r="B4860" s="31">
        <v>49</v>
      </c>
      <c r="C4860" s="4" t="s">
        <v>8630</v>
      </c>
      <c r="D4860" s="4" t="s">
        <v>1662</v>
      </c>
      <c r="E4860" s="4" t="s">
        <v>8543</v>
      </c>
      <c r="F4860" s="4" t="s">
        <v>6410</v>
      </c>
      <c r="G4860" s="5" t="s">
        <v>3638</v>
      </c>
      <c r="H4860" s="4" t="s">
        <v>19</v>
      </c>
      <c r="I4860" s="24">
        <v>348.3</v>
      </c>
      <c r="J4860" s="24">
        <v>223.8</v>
      </c>
      <c r="K4860" s="24">
        <v>4.4000000000000004</v>
      </c>
      <c r="P4860" s="24">
        <v>2.9</v>
      </c>
      <c r="Q4860" s="24">
        <v>16.8</v>
      </c>
      <c r="R4860" s="24">
        <v>9</v>
      </c>
      <c r="T4860" s="24">
        <v>53.6</v>
      </c>
      <c r="U4860" s="24">
        <v>37.799999999999997</v>
      </c>
      <c r="X4860" s="24">
        <f t="shared" si="176"/>
        <v>348.30000000000007</v>
      </c>
      <c r="Y4860" s="8">
        <f t="shared" si="177"/>
        <v>0</v>
      </c>
      <c r="Z4860" s="4"/>
    </row>
    <row r="4861" spans="1:26" ht="30" x14ac:dyDescent="0.25">
      <c r="A4861" s="34">
        <v>53</v>
      </c>
      <c r="B4861" s="31">
        <v>55</v>
      </c>
      <c r="C4861" s="4" t="s">
        <v>7945</v>
      </c>
      <c r="D4861" s="4" t="s">
        <v>1662</v>
      </c>
      <c r="E4861" s="4" t="s">
        <v>8543</v>
      </c>
      <c r="F4861" s="4" t="s">
        <v>6410</v>
      </c>
      <c r="G4861" s="5" t="s">
        <v>3638</v>
      </c>
      <c r="H4861" s="5" t="s">
        <v>8639</v>
      </c>
      <c r="I4861" s="24">
        <v>769.2</v>
      </c>
      <c r="J4861" s="24">
        <v>484.4</v>
      </c>
      <c r="P4861" s="24">
        <v>5</v>
      </c>
      <c r="Q4861" s="24">
        <v>9.4</v>
      </c>
      <c r="R4861" s="24">
        <v>7.5</v>
      </c>
      <c r="T4861" s="24">
        <v>99</v>
      </c>
      <c r="U4861" s="24">
        <v>163.9</v>
      </c>
      <c r="X4861" s="24">
        <f t="shared" si="176"/>
        <v>769.19999999999993</v>
      </c>
      <c r="Y4861" s="8">
        <f t="shared" si="177"/>
        <v>0</v>
      </c>
      <c r="Z4861" s="4"/>
    </row>
    <row r="4862" spans="1:26" x14ac:dyDescent="0.25">
      <c r="A4862" s="34">
        <v>55</v>
      </c>
      <c r="B4862" s="31">
        <v>57</v>
      </c>
      <c r="C4862" s="4" t="s">
        <v>8641</v>
      </c>
      <c r="D4862" s="4" t="s">
        <v>1662</v>
      </c>
      <c r="E4862" s="4" t="s">
        <v>8543</v>
      </c>
      <c r="F4862" s="4" t="s">
        <v>6410</v>
      </c>
      <c r="G4862" s="5" t="s">
        <v>3638</v>
      </c>
      <c r="H4862" s="4" t="s">
        <v>19</v>
      </c>
      <c r="I4862" s="24">
        <v>164.2</v>
      </c>
      <c r="J4862" s="24">
        <v>147.4</v>
      </c>
      <c r="K4862" s="24">
        <v>6.5</v>
      </c>
      <c r="O4862" s="24">
        <v>2.5</v>
      </c>
      <c r="Q4862" s="24">
        <v>4.7</v>
      </c>
      <c r="R4862" s="24">
        <v>3.1</v>
      </c>
      <c r="X4862" s="24">
        <f t="shared" si="176"/>
        <v>164.2</v>
      </c>
      <c r="Y4862" s="8">
        <f t="shared" si="177"/>
        <v>0</v>
      </c>
      <c r="Z4862" s="4"/>
    </row>
    <row r="4863" spans="1:26" x14ac:dyDescent="0.25">
      <c r="A4863" s="34">
        <v>56</v>
      </c>
      <c r="B4863" s="31">
        <v>58</v>
      </c>
      <c r="C4863" s="4" t="s">
        <v>8642</v>
      </c>
      <c r="D4863" s="4" t="s">
        <v>1662</v>
      </c>
      <c r="E4863" s="4" t="s">
        <v>8543</v>
      </c>
      <c r="F4863" s="4" t="s">
        <v>6410</v>
      </c>
      <c r="G4863" s="5" t="s">
        <v>3638</v>
      </c>
      <c r="H4863" s="4" t="s">
        <v>6844</v>
      </c>
      <c r="I4863" s="24">
        <v>203.9</v>
      </c>
      <c r="J4863" s="24">
        <v>147.4</v>
      </c>
      <c r="R4863" s="24">
        <v>5.4</v>
      </c>
      <c r="T4863" s="24">
        <v>49</v>
      </c>
      <c r="U4863" s="24">
        <v>2.1</v>
      </c>
      <c r="X4863" s="24">
        <f t="shared" si="176"/>
        <v>203.9</v>
      </c>
      <c r="Y4863" s="8">
        <f t="shared" si="177"/>
        <v>0</v>
      </c>
      <c r="Z4863" s="4"/>
    </row>
    <row r="4864" spans="1:26" x14ac:dyDescent="0.25">
      <c r="A4864" s="34">
        <v>9</v>
      </c>
      <c r="B4864" s="31">
        <v>10</v>
      </c>
      <c r="C4864" s="4" t="s">
        <v>8562</v>
      </c>
      <c r="D4864" s="4" t="s">
        <v>8542</v>
      </c>
      <c r="E4864" s="4" t="s">
        <v>8543</v>
      </c>
      <c r="F4864" s="4" t="s">
        <v>6410</v>
      </c>
      <c r="G4864" s="4" t="s">
        <v>8563</v>
      </c>
      <c r="H4864" s="5" t="s">
        <v>5168</v>
      </c>
      <c r="I4864" s="24">
        <v>285.2</v>
      </c>
      <c r="J4864" s="24">
        <v>227.6</v>
      </c>
      <c r="K4864" s="24">
        <v>14.7</v>
      </c>
      <c r="L4864" s="24">
        <v>1.5</v>
      </c>
      <c r="O4864" s="24">
        <v>3.9</v>
      </c>
      <c r="P4864" s="24">
        <v>22.9</v>
      </c>
      <c r="Q4864" s="24">
        <v>6.8</v>
      </c>
      <c r="R4864" s="24">
        <v>5.7</v>
      </c>
      <c r="S4864" s="24">
        <v>2.1</v>
      </c>
      <c r="X4864" s="24">
        <f t="shared" si="176"/>
        <v>285.2</v>
      </c>
      <c r="Y4864" s="8">
        <f t="shared" si="177"/>
        <v>0</v>
      </c>
      <c r="Z4864" s="4"/>
    </row>
    <row r="4865" spans="1:26" x14ac:dyDescent="0.25">
      <c r="A4865" s="34">
        <v>94</v>
      </c>
      <c r="B4865" s="31">
        <v>98</v>
      </c>
      <c r="C4865" s="4" t="s">
        <v>8720</v>
      </c>
      <c r="D4865" s="4" t="s">
        <v>3253</v>
      </c>
      <c r="E4865" s="4" t="s">
        <v>8543</v>
      </c>
      <c r="F4865" s="4" t="s">
        <v>6410</v>
      </c>
      <c r="G4865" s="5" t="s">
        <v>8721</v>
      </c>
      <c r="H4865" s="5" t="s">
        <v>8722</v>
      </c>
      <c r="I4865" s="24">
        <v>1200.2</v>
      </c>
      <c r="J4865" s="24">
        <v>369.9</v>
      </c>
      <c r="K4865" s="24">
        <v>191.3</v>
      </c>
      <c r="L4865" s="24">
        <v>21</v>
      </c>
      <c r="O4865" s="24">
        <v>0.3</v>
      </c>
      <c r="P4865" s="24">
        <v>89.8</v>
      </c>
      <c r="Q4865" s="24">
        <v>10.8</v>
      </c>
      <c r="R4865" s="24">
        <v>12.9</v>
      </c>
      <c r="T4865" s="24">
        <v>466.9</v>
      </c>
      <c r="U4865" s="24">
        <v>37.299999999999997</v>
      </c>
      <c r="X4865" s="24">
        <f t="shared" si="176"/>
        <v>1200.1999999999998</v>
      </c>
      <c r="Y4865" s="8">
        <f t="shared" si="177"/>
        <v>0</v>
      </c>
      <c r="Z4865" s="4"/>
    </row>
    <row r="4866" spans="1:26" x14ac:dyDescent="0.25">
      <c r="A4866" s="34">
        <v>88</v>
      </c>
      <c r="B4866" s="31">
        <v>91</v>
      </c>
      <c r="C4866" s="4" t="s">
        <v>8705</v>
      </c>
      <c r="D4866" s="4" t="s">
        <v>8665</v>
      </c>
      <c r="E4866" s="4" t="s">
        <v>8543</v>
      </c>
      <c r="F4866" s="4" t="s">
        <v>6410</v>
      </c>
      <c r="G4866" s="5" t="s">
        <v>8706</v>
      </c>
      <c r="H4866" s="5" t="s">
        <v>8707</v>
      </c>
      <c r="I4866" s="24">
        <v>110.7</v>
      </c>
      <c r="J4866" s="24">
        <v>93.8</v>
      </c>
      <c r="K4866" s="24">
        <v>8.1</v>
      </c>
      <c r="Q4866" s="24">
        <v>2</v>
      </c>
      <c r="R4866" s="24">
        <v>1.3</v>
      </c>
      <c r="T4866" s="24">
        <v>2.7</v>
      </c>
      <c r="U4866" s="24">
        <v>2.8</v>
      </c>
      <c r="X4866" s="24">
        <f t="shared" si="176"/>
        <v>110.69999999999999</v>
      </c>
      <c r="Y4866" s="8">
        <f t="shared" si="177"/>
        <v>0</v>
      </c>
      <c r="Z4866" s="4"/>
    </row>
    <row r="4867" spans="1:26" x14ac:dyDescent="0.25">
      <c r="A4867" s="34">
        <v>110</v>
      </c>
      <c r="B4867" s="31">
        <v>114</v>
      </c>
      <c r="C4867" s="4" t="s">
        <v>5393</v>
      </c>
      <c r="D4867" s="4" t="s">
        <v>3253</v>
      </c>
      <c r="E4867" s="4" t="s">
        <v>8543</v>
      </c>
      <c r="F4867" s="4" t="s">
        <v>6410</v>
      </c>
      <c r="G4867" s="5" t="s">
        <v>8743</v>
      </c>
      <c r="H4867" s="5" t="s">
        <v>8744</v>
      </c>
      <c r="I4867" s="24">
        <v>292</v>
      </c>
      <c r="J4867" s="24">
        <v>230.4</v>
      </c>
      <c r="K4867" s="24">
        <v>9.1</v>
      </c>
      <c r="Q4867" s="24">
        <v>5.4</v>
      </c>
      <c r="R4867" s="24">
        <v>5.8</v>
      </c>
      <c r="S4867" s="24">
        <v>0.4</v>
      </c>
      <c r="T4867" s="24">
        <v>8.3000000000000007</v>
      </c>
      <c r="U4867" s="24">
        <v>32.6</v>
      </c>
      <c r="X4867" s="24">
        <f t="shared" si="176"/>
        <v>292.00000000000006</v>
      </c>
      <c r="Y4867" s="8">
        <f t="shared" si="177"/>
        <v>0</v>
      </c>
      <c r="Z4867" s="4"/>
    </row>
    <row r="4868" spans="1:26" x14ac:dyDescent="0.25">
      <c r="A4868" s="34">
        <v>2</v>
      </c>
      <c r="B4868" s="31">
        <v>2</v>
      </c>
      <c r="C4868" s="4" t="s">
        <v>2843</v>
      </c>
      <c r="D4868" s="4" t="s">
        <v>8542</v>
      </c>
      <c r="E4868" s="4" t="s">
        <v>8543</v>
      </c>
      <c r="F4868" s="4" t="s">
        <v>6410</v>
      </c>
      <c r="G4868" s="4" t="s">
        <v>8545</v>
      </c>
      <c r="H4868" s="4" t="s">
        <v>8546</v>
      </c>
      <c r="I4868" s="24">
        <v>155.5</v>
      </c>
      <c r="J4868" s="24">
        <v>129.80000000000001</v>
      </c>
      <c r="Q4868" s="24">
        <v>22.7</v>
      </c>
      <c r="R4868" s="24">
        <v>3</v>
      </c>
      <c r="X4868" s="24">
        <f t="shared" si="176"/>
        <v>155.5</v>
      </c>
      <c r="Y4868" s="8">
        <f t="shared" si="177"/>
        <v>0</v>
      </c>
      <c r="Z4868" s="4"/>
    </row>
    <row r="4869" spans="1:26" ht="30" x14ac:dyDescent="0.25">
      <c r="A4869" s="34">
        <v>82</v>
      </c>
      <c r="B4869" s="31">
        <v>85</v>
      </c>
      <c r="C4869" s="4" t="s">
        <v>8693</v>
      </c>
      <c r="D4869" s="4" t="s">
        <v>8665</v>
      </c>
      <c r="E4869" s="4" t="s">
        <v>8543</v>
      </c>
      <c r="F4869" s="4" t="s">
        <v>6410</v>
      </c>
      <c r="G4869" s="5" t="s">
        <v>8694</v>
      </c>
      <c r="H4869" s="5" t="s">
        <v>8695</v>
      </c>
      <c r="I4869" s="24">
        <v>324.5</v>
      </c>
      <c r="J4869" s="24">
        <v>275.39999999999998</v>
      </c>
      <c r="K4869" s="24">
        <v>13.1</v>
      </c>
      <c r="Q4869" s="24">
        <v>6.2</v>
      </c>
      <c r="R4869" s="24">
        <v>5.2</v>
      </c>
      <c r="T4869" s="24">
        <v>10.7</v>
      </c>
      <c r="U4869" s="24">
        <v>13.9</v>
      </c>
      <c r="X4869" s="24">
        <f t="shared" si="176"/>
        <v>324.49999999999994</v>
      </c>
      <c r="Y4869" s="8">
        <f t="shared" si="177"/>
        <v>0</v>
      </c>
      <c r="Z4869" s="4"/>
    </row>
    <row r="4870" spans="1:26" ht="30" x14ac:dyDescent="0.25">
      <c r="A4870" s="34">
        <v>83</v>
      </c>
      <c r="B4870" s="31">
        <v>86</v>
      </c>
      <c r="C4870" s="4" t="s">
        <v>8696</v>
      </c>
      <c r="D4870" s="4" t="s">
        <v>8665</v>
      </c>
      <c r="E4870" s="4" t="s">
        <v>8543</v>
      </c>
      <c r="F4870" s="4" t="s">
        <v>6410</v>
      </c>
      <c r="G4870" s="5" t="s">
        <v>8694</v>
      </c>
      <c r="H4870" s="5" t="s">
        <v>8695</v>
      </c>
      <c r="I4870" s="24">
        <v>625.4</v>
      </c>
      <c r="J4870" s="24">
        <v>318.2</v>
      </c>
      <c r="K4870" s="24">
        <v>55.7</v>
      </c>
      <c r="Q4870" s="24">
        <v>12.9</v>
      </c>
      <c r="R4870" s="24">
        <v>11.2</v>
      </c>
      <c r="T4870" s="24">
        <v>182.2</v>
      </c>
      <c r="U4870" s="24">
        <v>45.2</v>
      </c>
      <c r="X4870" s="24">
        <f t="shared" si="176"/>
        <v>625.4</v>
      </c>
      <c r="Y4870" s="8">
        <f t="shared" si="177"/>
        <v>0</v>
      </c>
      <c r="Z4870" s="4"/>
    </row>
    <row r="4871" spans="1:26" ht="30" x14ac:dyDescent="0.25">
      <c r="A4871" s="34">
        <v>39</v>
      </c>
      <c r="B4871" s="31">
        <v>41</v>
      </c>
      <c r="C4871" s="4" t="s">
        <v>8616</v>
      </c>
      <c r="D4871" s="4" t="s">
        <v>8607</v>
      </c>
      <c r="E4871" s="4" t="s">
        <v>8543</v>
      </c>
      <c r="F4871" s="4" t="s">
        <v>6410</v>
      </c>
      <c r="G4871" s="5" t="s">
        <v>8617</v>
      </c>
      <c r="H4871" s="5" t="s">
        <v>8618</v>
      </c>
      <c r="I4871" s="24">
        <v>389.4</v>
      </c>
      <c r="J4871" s="24">
        <v>342.1</v>
      </c>
      <c r="Q4871" s="24">
        <v>16.100000000000001</v>
      </c>
      <c r="R4871" s="24">
        <v>4.3</v>
      </c>
      <c r="T4871" s="24">
        <v>16.7</v>
      </c>
      <c r="U4871" s="24">
        <v>10.199999999999999</v>
      </c>
      <c r="X4871" s="24">
        <f t="shared" si="176"/>
        <v>389.40000000000003</v>
      </c>
      <c r="Y4871" s="8">
        <f t="shared" si="177"/>
        <v>0</v>
      </c>
      <c r="Z4871" s="4"/>
    </row>
    <row r="4872" spans="1:26" x14ac:dyDescent="0.25">
      <c r="A4872" s="34">
        <v>89</v>
      </c>
      <c r="B4872" s="31">
        <v>92</v>
      </c>
      <c r="C4872" s="4" t="s">
        <v>8708</v>
      </c>
      <c r="D4872" s="4" t="s">
        <v>8665</v>
      </c>
      <c r="E4872" s="4" t="s">
        <v>8543</v>
      </c>
      <c r="F4872" s="4" t="s">
        <v>6410</v>
      </c>
      <c r="G4872" s="5" t="s">
        <v>3816</v>
      </c>
      <c r="H4872" s="5" t="s">
        <v>8709</v>
      </c>
      <c r="I4872" s="24">
        <v>249.7</v>
      </c>
      <c r="J4872" s="24">
        <v>235.5</v>
      </c>
      <c r="K4872" s="24">
        <v>1.4</v>
      </c>
      <c r="Q4872" s="24">
        <v>7.5</v>
      </c>
      <c r="R4872" s="24">
        <v>5.3</v>
      </c>
      <c r="X4872" s="24">
        <f t="shared" si="176"/>
        <v>249.70000000000002</v>
      </c>
      <c r="Y4872" s="8">
        <f t="shared" si="177"/>
        <v>0</v>
      </c>
      <c r="Z4872" s="4"/>
    </row>
    <row r="4873" spans="1:26" x14ac:dyDescent="0.25">
      <c r="A4873" s="34">
        <v>42</v>
      </c>
      <c r="B4873" s="31">
        <v>44</v>
      </c>
      <c r="C4873" s="4" t="s">
        <v>8621</v>
      </c>
      <c r="D4873" s="4" t="s">
        <v>1662</v>
      </c>
      <c r="E4873" s="4" t="s">
        <v>8543</v>
      </c>
      <c r="F4873" s="4" t="s">
        <v>6410</v>
      </c>
      <c r="G4873" s="5" t="s">
        <v>8622</v>
      </c>
      <c r="H4873" s="5" t="s">
        <v>201</v>
      </c>
      <c r="I4873" s="24">
        <v>175.3</v>
      </c>
      <c r="J4873" s="24">
        <v>151.6</v>
      </c>
      <c r="K4873" s="24">
        <v>12.8</v>
      </c>
      <c r="M4873" s="24">
        <v>2.4</v>
      </c>
      <c r="O4873" s="24">
        <v>1.3</v>
      </c>
      <c r="Q4873" s="24">
        <v>2.4</v>
      </c>
      <c r="R4873" s="24">
        <v>4.8</v>
      </c>
      <c r="X4873" s="24">
        <f t="shared" si="176"/>
        <v>175.30000000000004</v>
      </c>
      <c r="Y4873" s="8">
        <f t="shared" si="177"/>
        <v>0</v>
      </c>
      <c r="Z4873" s="4"/>
    </row>
    <row r="4874" spans="1:26" x14ac:dyDescent="0.25">
      <c r="A4874" s="34">
        <v>15</v>
      </c>
      <c r="B4874" s="31">
        <v>16</v>
      </c>
      <c r="C4874" s="4" t="s">
        <v>8572</v>
      </c>
      <c r="D4874" s="4" t="s">
        <v>8542</v>
      </c>
      <c r="E4874" s="4" t="s">
        <v>8543</v>
      </c>
      <c r="F4874" s="4" t="s">
        <v>6410</v>
      </c>
      <c r="G4874" s="4" t="s">
        <v>8573</v>
      </c>
      <c r="H4874" s="5" t="s">
        <v>19</v>
      </c>
      <c r="I4874" s="24">
        <v>147.69999999999999</v>
      </c>
      <c r="J4874" s="24">
        <v>139.69999999999999</v>
      </c>
      <c r="K4874" s="24">
        <v>2.7</v>
      </c>
      <c r="O4874" s="24">
        <v>0.8</v>
      </c>
      <c r="Q4874" s="24">
        <v>1.8</v>
      </c>
      <c r="R4874" s="24">
        <v>2.7</v>
      </c>
      <c r="X4874" s="24">
        <f t="shared" si="176"/>
        <v>147.69999999999999</v>
      </c>
      <c r="Y4874" s="8">
        <f t="shared" si="177"/>
        <v>0</v>
      </c>
      <c r="Z4874" s="4"/>
    </row>
    <row r="4875" spans="1:26" x14ac:dyDescent="0.25">
      <c r="A4875" s="34">
        <v>21</v>
      </c>
      <c r="B4875" s="31">
        <v>23</v>
      </c>
      <c r="C4875" s="4" t="s">
        <v>1978</v>
      </c>
      <c r="D4875" s="4" t="s">
        <v>8575</v>
      </c>
      <c r="E4875" s="4" t="s">
        <v>8543</v>
      </c>
      <c r="F4875" s="4" t="s">
        <v>6410</v>
      </c>
      <c r="G4875" s="4" t="s">
        <v>8582</v>
      </c>
      <c r="H4875" s="5" t="s">
        <v>8583</v>
      </c>
      <c r="I4875" s="24">
        <v>434.2</v>
      </c>
      <c r="J4875" s="24">
        <v>342.6</v>
      </c>
      <c r="K4875" s="24">
        <v>54.3</v>
      </c>
      <c r="Q4875" s="24">
        <v>26.2</v>
      </c>
      <c r="R4875" s="24">
        <v>11.1</v>
      </c>
      <c r="X4875" s="24">
        <f t="shared" si="176"/>
        <v>434.20000000000005</v>
      </c>
      <c r="Y4875" s="8">
        <f t="shared" si="177"/>
        <v>0</v>
      </c>
      <c r="Z4875" s="4"/>
    </row>
    <row r="4876" spans="1:26" ht="30" x14ac:dyDescent="0.25">
      <c r="A4876" s="34">
        <v>19</v>
      </c>
      <c r="B4876" s="31">
        <v>21</v>
      </c>
      <c r="C4876" s="4" t="s">
        <v>8577</v>
      </c>
      <c r="D4876" s="4" t="s">
        <v>8575</v>
      </c>
      <c r="E4876" s="4" t="s">
        <v>8543</v>
      </c>
      <c r="F4876" s="4" t="s">
        <v>6410</v>
      </c>
      <c r="G4876" s="4" t="s">
        <v>8578</v>
      </c>
      <c r="H4876" s="5" t="s">
        <v>8579</v>
      </c>
      <c r="I4876" s="24">
        <v>607.9</v>
      </c>
      <c r="J4876" s="24">
        <v>324.8</v>
      </c>
      <c r="K4876" s="24">
        <v>8.4</v>
      </c>
      <c r="L4876" s="24">
        <v>2.7</v>
      </c>
      <c r="O4876" s="24">
        <v>0.3</v>
      </c>
      <c r="Q4876" s="24">
        <v>8.1999999999999993</v>
      </c>
      <c r="R4876" s="24">
        <v>3</v>
      </c>
      <c r="T4876" s="24">
        <v>246.6</v>
      </c>
      <c r="U4876" s="24">
        <v>13.9</v>
      </c>
      <c r="X4876" s="24">
        <f t="shared" si="176"/>
        <v>607.9</v>
      </c>
      <c r="Y4876" s="8">
        <f t="shared" si="177"/>
        <v>0</v>
      </c>
      <c r="Z4876" s="4"/>
    </row>
    <row r="4877" spans="1:26" x14ac:dyDescent="0.25">
      <c r="A4877" s="34">
        <v>17</v>
      </c>
      <c r="B4877" s="31">
        <v>19</v>
      </c>
      <c r="C4877" s="4" t="s">
        <v>8575</v>
      </c>
      <c r="D4877" s="4" t="s">
        <v>8575</v>
      </c>
      <c r="E4877" s="4" t="s">
        <v>8543</v>
      </c>
      <c r="F4877" s="4" t="s">
        <v>6410</v>
      </c>
      <c r="G4877" s="4" t="s">
        <v>8576</v>
      </c>
      <c r="H4877" s="5" t="s">
        <v>245</v>
      </c>
      <c r="I4877" s="24">
        <v>362.8</v>
      </c>
      <c r="J4877" s="24">
        <v>185.2</v>
      </c>
      <c r="K4877" s="24">
        <v>30</v>
      </c>
      <c r="L4877" s="24">
        <v>20.7</v>
      </c>
      <c r="Q4877" s="24">
        <v>14.9</v>
      </c>
      <c r="R4877" s="24">
        <v>3.4</v>
      </c>
      <c r="T4877" s="24">
        <v>108.6</v>
      </c>
      <c r="X4877" s="24">
        <f t="shared" si="176"/>
        <v>362.79999999999995</v>
      </c>
      <c r="Y4877" s="8">
        <f t="shared" si="177"/>
        <v>0</v>
      </c>
      <c r="Z4877" s="4"/>
    </row>
    <row r="4878" spans="1:26" x14ac:dyDescent="0.25">
      <c r="A4878" s="34">
        <v>26</v>
      </c>
      <c r="B4878" s="31">
        <v>28</v>
      </c>
      <c r="C4878" s="4" t="s">
        <v>1197</v>
      </c>
      <c r="D4878" s="4" t="s">
        <v>8575</v>
      </c>
      <c r="E4878" s="4" t="s">
        <v>8543</v>
      </c>
      <c r="F4878" s="4" t="s">
        <v>6410</v>
      </c>
      <c r="G4878" s="4" t="s">
        <v>8576</v>
      </c>
      <c r="H4878" s="5" t="s">
        <v>245</v>
      </c>
      <c r="I4878" s="24">
        <v>474.4</v>
      </c>
      <c r="J4878" s="24">
        <v>255.7</v>
      </c>
      <c r="K4878" s="24">
        <v>64.900000000000006</v>
      </c>
      <c r="L4878" s="24">
        <v>1</v>
      </c>
      <c r="Q4878" s="24">
        <v>19.3</v>
      </c>
      <c r="R4878" s="24">
        <v>5.0999999999999996</v>
      </c>
      <c r="T4878" s="24">
        <v>118.9</v>
      </c>
      <c r="U4878" s="24">
        <v>9.5</v>
      </c>
      <c r="X4878" s="24">
        <f t="shared" si="176"/>
        <v>474.40000000000009</v>
      </c>
      <c r="Y4878" s="8">
        <f t="shared" si="177"/>
        <v>0</v>
      </c>
      <c r="Z4878" s="4"/>
    </row>
    <row r="4879" spans="1:26" x14ac:dyDescent="0.25">
      <c r="A4879" s="34">
        <v>18</v>
      </c>
      <c r="B4879" s="31">
        <v>20</v>
      </c>
      <c r="C4879" s="4" t="s">
        <v>8317</v>
      </c>
      <c r="D4879" s="4" t="s">
        <v>8575</v>
      </c>
      <c r="E4879" s="4" t="s">
        <v>8543</v>
      </c>
      <c r="F4879" s="4" t="s">
        <v>6410</v>
      </c>
      <c r="G4879" s="4" t="s">
        <v>7911</v>
      </c>
      <c r="H4879" s="5" t="s">
        <v>19</v>
      </c>
      <c r="I4879" s="24">
        <v>376.1</v>
      </c>
      <c r="J4879" s="24">
        <v>217.8</v>
      </c>
      <c r="K4879" s="24">
        <v>2</v>
      </c>
      <c r="L4879" s="24">
        <v>1.9</v>
      </c>
      <c r="N4879" s="24">
        <v>5.0999999999999996</v>
      </c>
      <c r="O4879" s="24">
        <v>0.2</v>
      </c>
      <c r="P4879" s="24">
        <v>14</v>
      </c>
      <c r="Q4879" s="24">
        <v>4.4000000000000004</v>
      </c>
      <c r="R4879" s="24">
        <v>4.9000000000000004</v>
      </c>
      <c r="T4879" s="24">
        <v>124.9</v>
      </c>
      <c r="U4879" s="24">
        <v>0.9</v>
      </c>
      <c r="X4879" s="24">
        <f t="shared" si="176"/>
        <v>376.1</v>
      </c>
      <c r="Y4879" s="8">
        <f t="shared" si="177"/>
        <v>0</v>
      </c>
      <c r="Z4879" s="4"/>
    </row>
    <row r="4880" spans="1:26" x14ac:dyDescent="0.25">
      <c r="A4880" s="34">
        <v>115</v>
      </c>
      <c r="B4880" s="31">
        <v>120</v>
      </c>
      <c r="C4880" s="4" t="s">
        <v>8757</v>
      </c>
      <c r="D4880" s="4" t="s">
        <v>8758</v>
      </c>
      <c r="E4880" s="4" t="s">
        <v>8543</v>
      </c>
      <c r="F4880" s="4" t="s">
        <v>6410</v>
      </c>
      <c r="G4880" s="5" t="s">
        <v>8759</v>
      </c>
      <c r="H4880" s="5" t="s">
        <v>8760</v>
      </c>
      <c r="I4880" s="24">
        <v>203</v>
      </c>
      <c r="J4880" s="24">
        <v>180.6</v>
      </c>
      <c r="K4880" s="24">
        <v>11.8</v>
      </c>
      <c r="Q4880" s="24">
        <v>2.2000000000000002</v>
      </c>
      <c r="R4880" s="24">
        <v>8.4</v>
      </c>
      <c r="X4880" s="24">
        <f t="shared" si="176"/>
        <v>203</v>
      </c>
      <c r="Y4880" s="8">
        <f t="shared" si="177"/>
        <v>0</v>
      </c>
      <c r="Z4880" s="4"/>
    </row>
    <row r="4881" spans="1:26" x14ac:dyDescent="0.25">
      <c r="A4881" s="34">
        <v>116</v>
      </c>
      <c r="B4881" s="31">
        <v>121</v>
      </c>
      <c r="C4881" s="4" t="s">
        <v>1614</v>
      </c>
      <c r="D4881" s="4" t="s">
        <v>8758</v>
      </c>
      <c r="E4881" s="4" t="s">
        <v>8543</v>
      </c>
      <c r="F4881" s="4" t="s">
        <v>6410</v>
      </c>
      <c r="G4881" s="5" t="s">
        <v>8759</v>
      </c>
      <c r="H4881" s="5" t="s">
        <v>201</v>
      </c>
      <c r="I4881" s="24">
        <v>1931</v>
      </c>
      <c r="J4881" s="24">
        <v>344.5</v>
      </c>
      <c r="P4881" s="24">
        <v>3.3</v>
      </c>
      <c r="Q4881" s="24">
        <v>6.1</v>
      </c>
      <c r="R4881" s="24">
        <v>15.6</v>
      </c>
      <c r="T4881" s="24">
        <v>1539.3</v>
      </c>
      <c r="U4881" s="24">
        <v>22.2</v>
      </c>
      <c r="X4881" s="24">
        <f t="shared" si="176"/>
        <v>1931</v>
      </c>
      <c r="Y4881" s="8">
        <f t="shared" si="177"/>
        <v>0</v>
      </c>
      <c r="Z4881" s="4"/>
    </row>
    <row r="4882" spans="1:26" x14ac:dyDescent="0.25">
      <c r="A4882" s="34">
        <v>117</v>
      </c>
      <c r="B4882" s="31">
        <v>123</v>
      </c>
      <c r="C4882" s="4" t="s">
        <v>8761</v>
      </c>
      <c r="D4882" s="4" t="s">
        <v>8758</v>
      </c>
      <c r="E4882" s="4" t="s">
        <v>8543</v>
      </c>
      <c r="F4882" s="4" t="s">
        <v>6410</v>
      </c>
      <c r="G4882" s="5" t="s">
        <v>8759</v>
      </c>
      <c r="H4882" s="5" t="s">
        <v>201</v>
      </c>
      <c r="I4882" s="24">
        <v>236</v>
      </c>
      <c r="J4882" s="24">
        <v>215.1</v>
      </c>
      <c r="K4882" s="24">
        <v>5.6</v>
      </c>
      <c r="Q4882" s="24">
        <v>6.2</v>
      </c>
      <c r="R4882" s="24">
        <v>8.1999999999999993</v>
      </c>
      <c r="U4882" s="24">
        <v>0.9</v>
      </c>
      <c r="X4882" s="24">
        <f t="shared" si="176"/>
        <v>235.99999999999997</v>
      </c>
      <c r="Y4882" s="8">
        <f t="shared" si="177"/>
        <v>0</v>
      </c>
      <c r="Z4882" s="4"/>
    </row>
    <row r="4883" spans="1:26" x14ac:dyDescent="0.25">
      <c r="A4883" s="34">
        <v>119</v>
      </c>
      <c r="B4883" s="31">
        <v>125</v>
      </c>
      <c r="C4883" s="4" t="s">
        <v>2973</v>
      </c>
      <c r="D4883" s="4" t="s">
        <v>8758</v>
      </c>
      <c r="E4883" s="4" t="s">
        <v>8543</v>
      </c>
      <c r="F4883" s="4" t="s">
        <v>6410</v>
      </c>
      <c r="G4883" s="5" t="s">
        <v>8759</v>
      </c>
      <c r="H4883" s="5" t="s">
        <v>8760</v>
      </c>
      <c r="I4883" s="24">
        <v>227.1</v>
      </c>
      <c r="J4883" s="24">
        <v>199.3</v>
      </c>
      <c r="K4883" s="24">
        <v>11.8</v>
      </c>
      <c r="Q4883" s="24">
        <v>6</v>
      </c>
      <c r="R4883" s="24">
        <v>5.5</v>
      </c>
      <c r="U4883" s="24">
        <v>4.5</v>
      </c>
      <c r="X4883" s="24">
        <f t="shared" si="176"/>
        <v>227.10000000000002</v>
      </c>
      <c r="Y4883" s="8">
        <f t="shared" si="177"/>
        <v>0</v>
      </c>
      <c r="Z4883" s="4"/>
    </row>
    <row r="4884" spans="1:26" x14ac:dyDescent="0.25">
      <c r="A4884" s="34">
        <v>120</v>
      </c>
      <c r="B4884" s="31">
        <v>126</v>
      </c>
      <c r="C4884" s="4" t="s">
        <v>8763</v>
      </c>
      <c r="D4884" s="4" t="s">
        <v>8758</v>
      </c>
      <c r="E4884" s="4" t="s">
        <v>8543</v>
      </c>
      <c r="F4884" s="4" t="s">
        <v>6410</v>
      </c>
      <c r="G4884" s="5" t="s">
        <v>8759</v>
      </c>
      <c r="H4884" s="5" t="s">
        <v>8760</v>
      </c>
      <c r="I4884" s="24">
        <v>1515.6</v>
      </c>
      <c r="J4884" s="24">
        <v>554.5</v>
      </c>
      <c r="K4884" s="24">
        <v>83.3</v>
      </c>
      <c r="L4884" s="24">
        <v>23.9</v>
      </c>
      <c r="P4884" s="24">
        <v>1.6</v>
      </c>
      <c r="Q4884" s="24">
        <v>19.7</v>
      </c>
      <c r="R4884" s="24">
        <v>33.5</v>
      </c>
      <c r="T4884" s="24">
        <v>747.9</v>
      </c>
      <c r="U4884" s="24">
        <v>51.2</v>
      </c>
      <c r="X4884" s="24">
        <f t="shared" si="176"/>
        <v>1515.6000000000001</v>
      </c>
      <c r="Y4884" s="8">
        <f t="shared" si="177"/>
        <v>0</v>
      </c>
      <c r="Z4884" s="4"/>
    </row>
    <row r="4885" spans="1:26" x14ac:dyDescent="0.25">
      <c r="A4885" s="34">
        <v>51</v>
      </c>
      <c r="B4885" s="31">
        <v>53</v>
      </c>
      <c r="C4885" s="4" t="s">
        <v>8635</v>
      </c>
      <c r="D4885" s="4" t="s">
        <v>1662</v>
      </c>
      <c r="E4885" s="4" t="s">
        <v>8543</v>
      </c>
      <c r="F4885" s="4" t="s">
        <v>6410</v>
      </c>
      <c r="G4885" s="5" t="s">
        <v>8636</v>
      </c>
      <c r="H4885" s="4" t="s">
        <v>1501</v>
      </c>
      <c r="I4885" s="24">
        <v>168.5</v>
      </c>
      <c r="J4885" s="24">
        <v>164.6</v>
      </c>
      <c r="Q4885" s="24">
        <v>2.2000000000000002</v>
      </c>
      <c r="R4885" s="24">
        <v>1.7</v>
      </c>
      <c r="X4885" s="24">
        <f t="shared" si="176"/>
        <v>168.49999999999997</v>
      </c>
      <c r="Y4885" s="8">
        <f t="shared" si="177"/>
        <v>0</v>
      </c>
      <c r="Z4885" s="4"/>
    </row>
    <row r="4886" spans="1:26" x14ac:dyDescent="0.25">
      <c r="A4886" s="34">
        <v>118</v>
      </c>
      <c r="B4886" s="31">
        <v>124</v>
      </c>
      <c r="C4886" s="4" t="s">
        <v>8762</v>
      </c>
      <c r="D4886" s="4" t="s">
        <v>8758</v>
      </c>
      <c r="E4886" s="4" t="s">
        <v>8543</v>
      </c>
      <c r="F4886" s="4" t="s">
        <v>6410</v>
      </c>
      <c r="G4886" s="5" t="s">
        <v>6426</v>
      </c>
      <c r="H4886" s="5" t="s">
        <v>277</v>
      </c>
      <c r="I4886" s="24">
        <v>324.2</v>
      </c>
      <c r="J4886" s="24">
        <v>288</v>
      </c>
      <c r="K4886" s="24">
        <v>22.1</v>
      </c>
      <c r="Q4886" s="24">
        <v>8.3000000000000007</v>
      </c>
      <c r="U4886" s="24">
        <v>5.8</v>
      </c>
      <c r="X4886" s="24">
        <f t="shared" si="176"/>
        <v>324.20000000000005</v>
      </c>
      <c r="Y4886" s="8">
        <f t="shared" si="177"/>
        <v>0</v>
      </c>
      <c r="Z4886" s="4"/>
    </row>
    <row r="4887" spans="1:26" ht="30" x14ac:dyDescent="0.25">
      <c r="A4887" s="34">
        <v>124</v>
      </c>
      <c r="B4887" s="31">
        <v>133</v>
      </c>
      <c r="C4887" s="4" t="s">
        <v>8770</v>
      </c>
      <c r="D4887" s="4" t="s">
        <v>8592</v>
      </c>
      <c r="E4887" s="4" t="s">
        <v>8543</v>
      </c>
      <c r="F4887" s="4" t="s">
        <v>6410</v>
      </c>
      <c r="G4887" s="5" t="s">
        <v>6426</v>
      </c>
      <c r="H4887" s="5" t="s">
        <v>8595</v>
      </c>
      <c r="I4887" s="24">
        <v>59.6</v>
      </c>
      <c r="J4887" s="24">
        <v>50.2</v>
      </c>
      <c r="K4887" s="24">
        <v>1.8</v>
      </c>
      <c r="Q4887" s="24">
        <v>7.6</v>
      </c>
      <c r="X4887" s="24">
        <f t="shared" si="176"/>
        <v>59.6</v>
      </c>
      <c r="Y4887" s="8">
        <f t="shared" si="177"/>
        <v>0</v>
      </c>
      <c r="Z4887" s="4"/>
    </row>
    <row r="4888" spans="1:26" ht="60" x14ac:dyDescent="0.25">
      <c r="A4888" s="34">
        <v>28</v>
      </c>
      <c r="B4888" s="31">
        <v>30</v>
      </c>
      <c r="C4888" s="4" t="s">
        <v>8594</v>
      </c>
      <c r="D4888" s="4" t="s">
        <v>8592</v>
      </c>
      <c r="E4888" s="4" t="s">
        <v>8543</v>
      </c>
      <c r="F4888" s="4" t="s">
        <v>6410</v>
      </c>
      <c r="G4888" s="5" t="s">
        <v>15254</v>
      </c>
      <c r="H4888" s="5" t="s">
        <v>8595</v>
      </c>
      <c r="I4888" s="24">
        <v>587.70000000000005</v>
      </c>
      <c r="J4888" s="24">
        <v>456.7</v>
      </c>
      <c r="K4888" s="24">
        <v>9.6999999999999993</v>
      </c>
      <c r="L4888" s="24">
        <v>12</v>
      </c>
      <c r="Q4888" s="24">
        <v>3.6</v>
      </c>
      <c r="R4888" s="24">
        <v>23</v>
      </c>
      <c r="T4888" s="24">
        <v>50.3</v>
      </c>
      <c r="U4888" s="24">
        <v>32.4</v>
      </c>
      <c r="X4888" s="24">
        <f t="shared" si="176"/>
        <v>587.69999999999993</v>
      </c>
      <c r="Y4888" s="8">
        <f t="shared" si="177"/>
        <v>0</v>
      </c>
      <c r="Z4888" s="4"/>
    </row>
    <row r="4889" spans="1:26" ht="30" x14ac:dyDescent="0.25">
      <c r="A4889" s="34">
        <v>92</v>
      </c>
      <c r="B4889" s="31">
        <v>96</v>
      </c>
      <c r="C4889" s="4" t="s">
        <v>8714</v>
      </c>
      <c r="D4889" s="4" t="s">
        <v>3253</v>
      </c>
      <c r="E4889" s="4" t="s">
        <v>8543</v>
      </c>
      <c r="F4889" s="4" t="s">
        <v>6410</v>
      </c>
      <c r="G4889" s="5" t="s">
        <v>8715</v>
      </c>
      <c r="H4889" s="5" t="s">
        <v>8716</v>
      </c>
      <c r="I4889" s="24">
        <v>273.39999999999998</v>
      </c>
      <c r="J4889" s="24">
        <v>250.2</v>
      </c>
      <c r="K4889" s="24">
        <v>14.7</v>
      </c>
      <c r="Q4889" s="24">
        <v>2.4</v>
      </c>
      <c r="R4889" s="24">
        <v>6.1</v>
      </c>
      <c r="X4889" s="24">
        <f t="shared" si="176"/>
        <v>273.39999999999998</v>
      </c>
      <c r="Y4889" s="8">
        <f t="shared" si="177"/>
        <v>0</v>
      </c>
      <c r="Z4889" s="4"/>
    </row>
    <row r="4890" spans="1:26" x14ac:dyDescent="0.25">
      <c r="A4890" s="34">
        <v>38</v>
      </c>
      <c r="B4890" s="31">
        <v>40</v>
      </c>
      <c r="C4890" s="4" t="s">
        <v>8615</v>
      </c>
      <c r="D4890" s="4" t="s">
        <v>8607</v>
      </c>
      <c r="E4890" s="4" t="s">
        <v>8543</v>
      </c>
      <c r="F4890" s="4" t="s">
        <v>6410</v>
      </c>
      <c r="G4890" s="5" t="s">
        <v>4741</v>
      </c>
      <c r="H4890" s="5" t="s">
        <v>279</v>
      </c>
      <c r="I4890" s="24">
        <v>306.8</v>
      </c>
      <c r="J4890" s="24">
        <v>270.3</v>
      </c>
      <c r="K4890" s="24">
        <v>12.2</v>
      </c>
      <c r="Q4890" s="24">
        <v>8.6</v>
      </c>
      <c r="U4890" s="24">
        <v>15.7</v>
      </c>
      <c r="X4890" s="24">
        <f t="shared" si="176"/>
        <v>306.8</v>
      </c>
      <c r="Y4890" s="8">
        <f t="shared" si="177"/>
        <v>0</v>
      </c>
      <c r="Z4890" s="4"/>
    </row>
    <row r="4891" spans="1:26" ht="30" x14ac:dyDescent="0.25">
      <c r="A4891" s="34">
        <v>121</v>
      </c>
      <c r="B4891" s="31">
        <v>127</v>
      </c>
      <c r="C4891" s="4" t="s">
        <v>8764</v>
      </c>
      <c r="D4891" s="4" t="s">
        <v>8765</v>
      </c>
      <c r="E4891" s="4" t="s">
        <v>8543</v>
      </c>
      <c r="F4891" s="4" t="s">
        <v>6410</v>
      </c>
      <c r="G4891" s="5" t="s">
        <v>8766</v>
      </c>
      <c r="H4891" s="5" t="s">
        <v>8767</v>
      </c>
      <c r="I4891" s="24">
        <v>289.5</v>
      </c>
      <c r="J4891" s="24">
        <v>57.9</v>
      </c>
      <c r="K4891" s="24">
        <v>66.2</v>
      </c>
      <c r="L4891" s="24">
        <v>1.1000000000000001</v>
      </c>
      <c r="P4891" s="24">
        <v>0.2</v>
      </c>
      <c r="Q4891" s="24">
        <v>2.4</v>
      </c>
      <c r="R4891" s="24">
        <v>2.2000000000000002</v>
      </c>
      <c r="T4891" s="24">
        <v>159.5</v>
      </c>
      <c r="X4891" s="24">
        <f t="shared" si="176"/>
        <v>289.5</v>
      </c>
      <c r="Y4891" s="8">
        <f t="shared" si="177"/>
        <v>0</v>
      </c>
      <c r="Z4891" s="4"/>
    </row>
    <row r="4892" spans="1:26" x14ac:dyDescent="0.25">
      <c r="A4892" s="34">
        <v>104</v>
      </c>
      <c r="B4892" s="31">
        <v>108</v>
      </c>
      <c r="C4892" s="4" t="s">
        <v>2751</v>
      </c>
      <c r="D4892" s="4" t="s">
        <v>3253</v>
      </c>
      <c r="E4892" s="4" t="s">
        <v>8543</v>
      </c>
      <c r="F4892" s="4" t="s">
        <v>6410</v>
      </c>
      <c r="G4892" s="5" t="s">
        <v>8734</v>
      </c>
      <c r="H4892" s="5" t="s">
        <v>245</v>
      </c>
      <c r="I4892" s="24">
        <v>242</v>
      </c>
      <c r="J4892" s="24">
        <v>180.6</v>
      </c>
      <c r="K4892" s="24">
        <v>8.3000000000000007</v>
      </c>
      <c r="O4892" s="24">
        <v>0.5</v>
      </c>
      <c r="Q4892" s="24">
        <v>4.5999999999999996</v>
      </c>
      <c r="R4892" s="24">
        <v>5.3</v>
      </c>
      <c r="T4892" s="24">
        <v>42.7</v>
      </c>
      <c r="X4892" s="24">
        <f t="shared" si="176"/>
        <v>242</v>
      </c>
      <c r="Y4892" s="8">
        <f t="shared" si="177"/>
        <v>0</v>
      </c>
      <c r="Z4892" s="4"/>
    </row>
    <row r="4893" spans="1:26" x14ac:dyDescent="0.25">
      <c r="A4893" s="34">
        <v>128</v>
      </c>
      <c r="B4893" s="31">
        <v>133</v>
      </c>
      <c r="C4893" s="4" t="s">
        <v>8775</v>
      </c>
      <c r="D4893" s="4" t="s">
        <v>3253</v>
      </c>
      <c r="E4893" s="4" t="s">
        <v>8543</v>
      </c>
      <c r="F4893" s="4" t="s">
        <v>6410</v>
      </c>
      <c r="G4893" s="5" t="s">
        <v>8734</v>
      </c>
      <c r="H4893" s="4" t="s">
        <v>19</v>
      </c>
      <c r="I4893" s="24">
        <v>61.6</v>
      </c>
      <c r="T4893" s="24">
        <v>61.6</v>
      </c>
      <c r="X4893" s="24">
        <f t="shared" si="176"/>
        <v>61.6</v>
      </c>
      <c r="Y4893" s="8">
        <f t="shared" si="177"/>
        <v>0</v>
      </c>
      <c r="Z4893" s="4"/>
    </row>
    <row r="4894" spans="1:26" x14ac:dyDescent="0.25">
      <c r="A4894" s="34">
        <v>20</v>
      </c>
      <c r="B4894" s="31">
        <v>22</v>
      </c>
      <c r="C4894" s="4" t="s">
        <v>8580</v>
      </c>
      <c r="D4894" s="4" t="s">
        <v>8575</v>
      </c>
      <c r="E4894" s="4" t="s">
        <v>8543</v>
      </c>
      <c r="F4894" s="4" t="s">
        <v>6410</v>
      </c>
      <c r="G4894" s="4" t="s">
        <v>8581</v>
      </c>
      <c r="H4894" s="5" t="s">
        <v>213</v>
      </c>
      <c r="I4894" s="24">
        <v>701.4</v>
      </c>
      <c r="J4894" s="24">
        <v>33.9</v>
      </c>
      <c r="K4894" s="24">
        <v>1.1000000000000001</v>
      </c>
      <c r="O4894" s="24">
        <v>7.9</v>
      </c>
      <c r="P4894" s="24">
        <v>33.799999999999997</v>
      </c>
      <c r="T4894" s="24">
        <v>624.70000000000005</v>
      </c>
      <c r="X4894" s="24">
        <f t="shared" si="176"/>
        <v>701.40000000000009</v>
      </c>
      <c r="Y4894" s="8">
        <f t="shared" si="177"/>
        <v>0</v>
      </c>
      <c r="Z4894" s="4"/>
    </row>
    <row r="4895" spans="1:26" x14ac:dyDescent="0.25">
      <c r="A4895" s="34">
        <v>4</v>
      </c>
      <c r="B4895" s="31">
        <v>4</v>
      </c>
      <c r="C4895" s="4" t="s">
        <v>8550</v>
      </c>
      <c r="D4895" s="4" t="s">
        <v>8542</v>
      </c>
      <c r="E4895" s="4" t="s">
        <v>8543</v>
      </c>
      <c r="F4895" s="4" t="s">
        <v>6410</v>
      </c>
      <c r="G4895" s="4" t="s">
        <v>8551</v>
      </c>
      <c r="H4895" s="5" t="s">
        <v>8552</v>
      </c>
      <c r="I4895" s="24">
        <v>214.8</v>
      </c>
      <c r="J4895" s="24">
        <v>181.4</v>
      </c>
      <c r="P4895" s="24">
        <v>8.1</v>
      </c>
      <c r="R4895" s="24">
        <v>4.3</v>
      </c>
      <c r="U4895" s="24">
        <v>21</v>
      </c>
      <c r="X4895" s="24">
        <f t="shared" si="176"/>
        <v>214.8</v>
      </c>
      <c r="Y4895" s="8">
        <f t="shared" si="177"/>
        <v>0</v>
      </c>
      <c r="Z4895" s="4"/>
    </row>
    <row r="4896" spans="1:26" x14ac:dyDescent="0.25">
      <c r="A4896" s="34">
        <v>122</v>
      </c>
      <c r="B4896" s="31">
        <v>128</v>
      </c>
      <c r="C4896" s="4" t="s">
        <v>5707</v>
      </c>
      <c r="D4896" s="4" t="s">
        <v>8592</v>
      </c>
      <c r="E4896" s="4" t="s">
        <v>8543</v>
      </c>
      <c r="F4896" s="4" t="s">
        <v>6410</v>
      </c>
      <c r="G4896" s="5" t="s">
        <v>8301</v>
      </c>
      <c r="H4896" s="5" t="s">
        <v>265</v>
      </c>
      <c r="I4896" s="24">
        <v>125</v>
      </c>
      <c r="J4896" s="24">
        <v>100.2</v>
      </c>
      <c r="Q4896" s="24">
        <v>1.5</v>
      </c>
      <c r="R4896" s="24">
        <v>2.7</v>
      </c>
      <c r="T4896" s="24">
        <v>8.1</v>
      </c>
      <c r="U4896" s="24">
        <v>12.5</v>
      </c>
      <c r="X4896" s="24">
        <f t="shared" si="176"/>
        <v>125</v>
      </c>
      <c r="Y4896" s="8">
        <f t="shared" si="177"/>
        <v>0</v>
      </c>
      <c r="Z4896" s="4"/>
    </row>
    <row r="4897" spans="1:26" ht="30" x14ac:dyDescent="0.25">
      <c r="A4897" s="34">
        <v>3</v>
      </c>
      <c r="B4897" s="31">
        <v>3</v>
      </c>
      <c r="C4897" s="4" t="s">
        <v>8547</v>
      </c>
      <c r="D4897" s="4" t="s">
        <v>8542</v>
      </c>
      <c r="E4897" s="4" t="s">
        <v>8543</v>
      </c>
      <c r="F4897" s="4" t="s">
        <v>6410</v>
      </c>
      <c r="G4897" s="4" t="s">
        <v>8548</v>
      </c>
      <c r="H4897" s="5" t="s">
        <v>8549</v>
      </c>
      <c r="I4897" s="24">
        <v>895.9</v>
      </c>
      <c r="J4897" s="24">
        <v>671.6</v>
      </c>
      <c r="K4897" s="24">
        <v>44.2</v>
      </c>
      <c r="L4897" s="24">
        <v>2.5</v>
      </c>
      <c r="O4897" s="24">
        <v>0.5</v>
      </c>
      <c r="P4897" s="24">
        <v>4.4000000000000004</v>
      </c>
      <c r="Q4897" s="24">
        <v>56.1</v>
      </c>
      <c r="R4897" s="24">
        <f>1+0.5</f>
        <v>1.5</v>
      </c>
      <c r="T4897" s="24">
        <v>115.1</v>
      </c>
      <c r="X4897" s="24">
        <f t="shared" si="176"/>
        <v>895.90000000000009</v>
      </c>
      <c r="Y4897" s="8">
        <f t="shared" si="177"/>
        <v>0</v>
      </c>
      <c r="Z4897" s="4"/>
    </row>
    <row r="4898" spans="1:26" x14ac:dyDescent="0.25">
      <c r="A4898" s="34">
        <v>52</v>
      </c>
      <c r="B4898" s="31">
        <v>54</v>
      </c>
      <c r="C4898" s="4" t="s">
        <v>8637</v>
      </c>
      <c r="D4898" s="4" t="s">
        <v>1662</v>
      </c>
      <c r="E4898" s="4" t="s">
        <v>8543</v>
      </c>
      <c r="F4898" s="4" t="s">
        <v>6410</v>
      </c>
      <c r="G4898" s="5" t="s">
        <v>8638</v>
      </c>
      <c r="H4898" s="4"/>
      <c r="I4898" s="24">
        <v>101.1</v>
      </c>
      <c r="J4898" s="24">
        <v>77.599999999999994</v>
      </c>
      <c r="K4898" s="24">
        <v>9</v>
      </c>
      <c r="Q4898" s="24">
        <v>10.4</v>
      </c>
      <c r="R4898" s="24">
        <v>2.8</v>
      </c>
      <c r="U4898" s="24">
        <v>1.3</v>
      </c>
      <c r="X4898" s="24">
        <f t="shared" si="176"/>
        <v>101.1</v>
      </c>
      <c r="Y4898" s="8">
        <f t="shared" si="177"/>
        <v>0</v>
      </c>
      <c r="Z4898" s="4"/>
    </row>
    <row r="4899" spans="1:26" ht="60" x14ac:dyDescent="0.25">
      <c r="A4899" s="34">
        <v>13</v>
      </c>
      <c r="B4899" s="31">
        <v>14</v>
      </c>
      <c r="C4899" s="4" t="s">
        <v>8568</v>
      </c>
      <c r="D4899" s="4" t="s">
        <v>8542</v>
      </c>
      <c r="E4899" s="4" t="s">
        <v>8543</v>
      </c>
      <c r="F4899" s="4" t="s">
        <v>6410</v>
      </c>
      <c r="G4899" s="5" t="s">
        <v>8569</v>
      </c>
      <c r="H4899" s="5" t="s">
        <v>213</v>
      </c>
      <c r="I4899" s="24">
        <v>232.9</v>
      </c>
      <c r="J4899" s="24">
        <v>114.6</v>
      </c>
      <c r="K4899" s="24">
        <v>55.2</v>
      </c>
      <c r="P4899" s="24">
        <v>46.6</v>
      </c>
      <c r="Q4899" s="24">
        <v>5.5</v>
      </c>
      <c r="R4899" s="24">
        <v>7.6</v>
      </c>
      <c r="U4899" s="24">
        <v>3.4</v>
      </c>
      <c r="X4899" s="24">
        <f t="shared" si="176"/>
        <v>232.9</v>
      </c>
      <c r="Y4899" s="8">
        <f t="shared" si="177"/>
        <v>0</v>
      </c>
      <c r="Z4899" s="4"/>
    </row>
    <row r="4900" spans="1:26" x14ac:dyDescent="0.25">
      <c r="A4900" s="34">
        <v>87</v>
      </c>
      <c r="B4900" s="31">
        <v>90</v>
      </c>
      <c r="C4900" s="4" t="s">
        <v>8704</v>
      </c>
      <c r="D4900" s="4" t="s">
        <v>8665</v>
      </c>
      <c r="E4900" s="4" t="s">
        <v>8543</v>
      </c>
      <c r="F4900" s="4" t="s">
        <v>6410</v>
      </c>
      <c r="G4900" s="5" t="s">
        <v>5499</v>
      </c>
      <c r="H4900" s="5" t="s">
        <v>4676</v>
      </c>
      <c r="I4900" s="24">
        <v>320.5</v>
      </c>
      <c r="J4900" s="24">
        <v>226.3</v>
      </c>
      <c r="K4900" s="24">
        <v>18.7</v>
      </c>
      <c r="L4900" s="24">
        <v>1.8</v>
      </c>
      <c r="O4900" s="24">
        <v>0.2</v>
      </c>
      <c r="P4900" s="24">
        <v>36.5</v>
      </c>
      <c r="Q4900" s="24">
        <v>7.7</v>
      </c>
      <c r="R4900" s="24">
        <v>4.3</v>
      </c>
      <c r="T4900" s="24">
        <v>13.3</v>
      </c>
      <c r="U4900" s="24">
        <v>11.7</v>
      </c>
      <c r="X4900" s="24">
        <f t="shared" si="176"/>
        <v>320.5</v>
      </c>
      <c r="Y4900" s="8">
        <f t="shared" si="177"/>
        <v>0</v>
      </c>
      <c r="Z4900" s="4"/>
    </row>
    <row r="4901" spans="1:26" x14ac:dyDescent="0.25">
      <c r="A4901" s="34">
        <v>54</v>
      </c>
      <c r="B4901" s="31">
        <v>56</v>
      </c>
      <c r="C4901" s="4" t="s">
        <v>8640</v>
      </c>
      <c r="D4901" s="4" t="s">
        <v>1662</v>
      </c>
      <c r="E4901" s="4" t="s">
        <v>8543</v>
      </c>
      <c r="F4901" s="4" t="s">
        <v>6410</v>
      </c>
      <c r="G4901" s="5" t="s">
        <v>8400</v>
      </c>
      <c r="H4901" s="4" t="s">
        <v>213</v>
      </c>
      <c r="I4901" s="24">
        <v>228.5</v>
      </c>
      <c r="J4901" s="24">
        <v>198.5</v>
      </c>
      <c r="K4901" s="24">
        <v>4</v>
      </c>
      <c r="Q4901" s="24">
        <v>6.6</v>
      </c>
      <c r="R4901" s="24">
        <v>7.2</v>
      </c>
      <c r="T4901" s="24">
        <v>7.4</v>
      </c>
      <c r="U4901" s="24">
        <v>4.8</v>
      </c>
      <c r="X4901" s="24">
        <f t="shared" si="176"/>
        <v>228.5</v>
      </c>
      <c r="Y4901" s="8">
        <f t="shared" si="177"/>
        <v>0</v>
      </c>
      <c r="Z4901" s="4"/>
    </row>
    <row r="4902" spans="1:26" x14ac:dyDescent="0.25">
      <c r="A4902" s="34">
        <v>106</v>
      </c>
      <c r="B4902" s="31">
        <v>110</v>
      </c>
      <c r="C4902" s="4" t="s">
        <v>8736</v>
      </c>
      <c r="D4902" s="4" t="s">
        <v>3253</v>
      </c>
      <c r="E4902" s="4" t="s">
        <v>8543</v>
      </c>
      <c r="F4902" s="4" t="s">
        <v>6410</v>
      </c>
      <c r="G4902" s="5" t="s">
        <v>4</v>
      </c>
      <c r="H4902" s="5" t="s">
        <v>429</v>
      </c>
      <c r="I4902" s="24">
        <v>522.20000000000005</v>
      </c>
      <c r="J4902" s="24">
        <v>247.3</v>
      </c>
      <c r="K4902" s="24">
        <v>5.0999999999999996</v>
      </c>
      <c r="Q4902" s="24">
        <v>9.8000000000000007</v>
      </c>
      <c r="S4902" s="24">
        <v>1.5</v>
      </c>
      <c r="T4902" s="24">
        <v>258.5</v>
      </c>
      <c r="X4902" s="24">
        <f t="shared" si="176"/>
        <v>522.20000000000005</v>
      </c>
      <c r="Y4902" s="8">
        <f t="shared" si="177"/>
        <v>0</v>
      </c>
      <c r="Z4902" s="4"/>
    </row>
    <row r="4903" spans="1:26" ht="30" x14ac:dyDescent="0.25">
      <c r="A4903" s="34">
        <v>35</v>
      </c>
      <c r="B4903" s="31">
        <v>37</v>
      </c>
      <c r="C4903" s="4" t="s">
        <v>8607</v>
      </c>
      <c r="D4903" s="4" t="s">
        <v>8607</v>
      </c>
      <c r="E4903" s="4" t="s">
        <v>8543</v>
      </c>
      <c r="F4903" s="4" t="s">
        <v>6410</v>
      </c>
      <c r="G4903" s="5" t="s">
        <v>8610</v>
      </c>
      <c r="H4903" s="5" t="s">
        <v>8611</v>
      </c>
      <c r="I4903" s="24">
        <v>313.2</v>
      </c>
      <c r="J4903" s="24">
        <v>207.2</v>
      </c>
      <c r="K4903" s="24">
        <v>16.7</v>
      </c>
      <c r="L4903" s="24">
        <v>22.6</v>
      </c>
      <c r="O4903" s="24">
        <v>3.4</v>
      </c>
      <c r="P4903" s="24">
        <v>1.8</v>
      </c>
      <c r="Q4903" s="24">
        <v>3.2</v>
      </c>
      <c r="T4903" s="24">
        <v>49</v>
      </c>
      <c r="U4903" s="24">
        <v>9.3000000000000007</v>
      </c>
      <c r="X4903" s="24">
        <f t="shared" si="176"/>
        <v>313.2</v>
      </c>
      <c r="Y4903" s="8">
        <f t="shared" si="177"/>
        <v>0</v>
      </c>
      <c r="Z4903" s="4"/>
    </row>
    <row r="4904" spans="1:26" x14ac:dyDescent="0.25">
      <c r="A4904" s="34">
        <v>45</v>
      </c>
      <c r="B4904" s="31">
        <v>47</v>
      </c>
      <c r="C4904" s="4" t="s">
        <v>8626</v>
      </c>
      <c r="D4904" s="4" t="s">
        <v>1662</v>
      </c>
      <c r="E4904" s="4" t="s">
        <v>8543</v>
      </c>
      <c r="F4904" s="4" t="s">
        <v>6410</v>
      </c>
      <c r="G4904" s="5" t="s">
        <v>5687</v>
      </c>
      <c r="H4904" s="4" t="s">
        <v>2188</v>
      </c>
      <c r="I4904" s="24">
        <v>118.4</v>
      </c>
      <c r="J4904" s="24">
        <v>99.4</v>
      </c>
      <c r="K4904" s="24">
        <v>13.8</v>
      </c>
      <c r="M4904" s="24">
        <v>1.2</v>
      </c>
      <c r="N4904" s="24">
        <v>1.2</v>
      </c>
      <c r="Q4904" s="24">
        <v>0.8</v>
      </c>
      <c r="R4904" s="24">
        <v>2</v>
      </c>
      <c r="X4904" s="24">
        <f t="shared" si="176"/>
        <v>118.4</v>
      </c>
      <c r="Y4904" s="8">
        <f t="shared" si="177"/>
        <v>0</v>
      </c>
      <c r="Z4904" s="4"/>
    </row>
    <row r="4905" spans="1:26" x14ac:dyDescent="0.25">
      <c r="A4905" s="34">
        <v>44</v>
      </c>
      <c r="B4905" s="31">
        <v>46</v>
      </c>
      <c r="C4905" s="4" t="s">
        <v>8624</v>
      </c>
      <c r="D4905" s="4" t="s">
        <v>1662</v>
      </c>
      <c r="E4905" s="4" t="s">
        <v>8543</v>
      </c>
      <c r="F4905" s="4" t="s">
        <v>6410</v>
      </c>
      <c r="G4905" s="5" t="s">
        <v>8625</v>
      </c>
      <c r="H4905" s="5" t="s">
        <v>39</v>
      </c>
      <c r="I4905" s="24">
        <v>342.8</v>
      </c>
      <c r="J4905" s="24">
        <v>302.89999999999998</v>
      </c>
      <c r="K4905" s="24">
        <v>12.1</v>
      </c>
      <c r="Q4905" s="24">
        <v>4.0999999999999996</v>
      </c>
      <c r="R4905" s="24">
        <v>9.9</v>
      </c>
      <c r="U4905" s="24">
        <v>13.8</v>
      </c>
      <c r="X4905" s="24">
        <f t="shared" si="176"/>
        <v>342.8</v>
      </c>
      <c r="Y4905" s="8">
        <f t="shared" si="177"/>
        <v>0</v>
      </c>
      <c r="Z4905" s="4"/>
    </row>
    <row r="4906" spans="1:26" x14ac:dyDescent="0.25">
      <c r="A4906" s="34">
        <v>22</v>
      </c>
      <c r="B4906" s="31">
        <v>24</v>
      </c>
      <c r="C4906" s="4" t="s">
        <v>8584</v>
      </c>
      <c r="D4906" s="4" t="s">
        <v>8575</v>
      </c>
      <c r="E4906" s="4" t="s">
        <v>8543</v>
      </c>
      <c r="F4906" s="4" t="s">
        <v>6410</v>
      </c>
      <c r="G4906" s="4" t="s">
        <v>4293</v>
      </c>
      <c r="H4906" s="5" t="s">
        <v>19</v>
      </c>
      <c r="I4906" s="24">
        <v>127.1</v>
      </c>
      <c r="J4906" s="24">
        <v>115.7</v>
      </c>
      <c r="K4906" s="24">
        <v>2.8</v>
      </c>
      <c r="O4906" s="24">
        <v>0.2</v>
      </c>
      <c r="Q4906" s="24">
        <v>5.7</v>
      </c>
      <c r="R4906" s="24">
        <v>2.7</v>
      </c>
      <c r="X4906" s="24">
        <f t="shared" si="176"/>
        <v>127.10000000000001</v>
      </c>
      <c r="Y4906" s="8">
        <f t="shared" si="177"/>
        <v>0</v>
      </c>
      <c r="Z4906" s="4"/>
    </row>
    <row r="4907" spans="1:26" x14ac:dyDescent="0.25">
      <c r="A4907" s="34">
        <v>36</v>
      </c>
      <c r="B4907" s="31">
        <v>38</v>
      </c>
      <c r="C4907" s="4" t="s">
        <v>8612</v>
      </c>
      <c r="D4907" s="4" t="s">
        <v>8607</v>
      </c>
      <c r="E4907" s="4" t="s">
        <v>8543</v>
      </c>
      <c r="F4907" s="4" t="s">
        <v>6410</v>
      </c>
      <c r="G4907" s="5" t="s">
        <v>4293</v>
      </c>
      <c r="H4907" s="5" t="s">
        <v>374</v>
      </c>
      <c r="I4907" s="24">
        <v>221.1</v>
      </c>
      <c r="J4907" s="24">
        <v>154.69999999999999</v>
      </c>
      <c r="O4907" s="24">
        <v>0.9</v>
      </c>
      <c r="P4907" s="24">
        <v>25</v>
      </c>
      <c r="R4907" s="24">
        <v>4.7</v>
      </c>
      <c r="T4907" s="24">
        <v>28.7</v>
      </c>
      <c r="U4907" s="24">
        <v>7.1</v>
      </c>
      <c r="X4907" s="24">
        <f t="shared" si="176"/>
        <v>221.09999999999997</v>
      </c>
      <c r="Y4907" s="8">
        <f t="shared" si="177"/>
        <v>0</v>
      </c>
      <c r="Z4907" s="4"/>
    </row>
    <row r="4908" spans="1:26" x14ac:dyDescent="0.25">
      <c r="A4908" s="34">
        <v>102</v>
      </c>
      <c r="B4908" s="31">
        <v>106</v>
      </c>
      <c r="C4908" s="4" t="s">
        <v>8731</v>
      </c>
      <c r="D4908" s="4" t="s">
        <v>3253</v>
      </c>
      <c r="E4908" s="4" t="s">
        <v>8543</v>
      </c>
      <c r="F4908" s="4" t="s">
        <v>6410</v>
      </c>
      <c r="G4908" s="5" t="s">
        <v>4293</v>
      </c>
      <c r="H4908" s="4" t="s">
        <v>8732</v>
      </c>
      <c r="I4908" s="24">
        <v>152.6</v>
      </c>
      <c r="J4908" s="24">
        <v>131.30000000000001</v>
      </c>
      <c r="K4908" s="24">
        <v>12.4</v>
      </c>
      <c r="Q4908" s="24">
        <v>1.8</v>
      </c>
      <c r="R4908" s="24">
        <v>3.2</v>
      </c>
      <c r="U4908" s="24">
        <v>3.9</v>
      </c>
      <c r="X4908" s="24">
        <f t="shared" si="176"/>
        <v>152.60000000000002</v>
      </c>
      <c r="Y4908" s="8">
        <f t="shared" si="177"/>
        <v>0</v>
      </c>
      <c r="Z4908" s="4"/>
    </row>
    <row r="4909" spans="1:26" ht="30" x14ac:dyDescent="0.25">
      <c r="A4909" s="34">
        <v>67</v>
      </c>
      <c r="B4909" s="31">
        <v>70</v>
      </c>
      <c r="C4909" s="4" t="s">
        <v>6679</v>
      </c>
      <c r="D4909" s="4" t="s">
        <v>8658</v>
      </c>
      <c r="E4909" s="4" t="s">
        <v>8543</v>
      </c>
      <c r="F4909" s="4" t="s">
        <v>6410</v>
      </c>
      <c r="G4909" s="5" t="s">
        <v>8659</v>
      </c>
      <c r="H4909" s="5" t="s">
        <v>8660</v>
      </c>
      <c r="I4909" s="24">
        <v>180</v>
      </c>
      <c r="J4909" s="24">
        <v>149</v>
      </c>
      <c r="K4909" s="24">
        <v>3.4</v>
      </c>
      <c r="Q4909" s="24">
        <v>2.6</v>
      </c>
      <c r="U4909" s="24">
        <v>25</v>
      </c>
      <c r="X4909" s="24">
        <f t="shared" si="176"/>
        <v>180</v>
      </c>
      <c r="Y4909" s="8">
        <f t="shared" si="177"/>
        <v>0</v>
      </c>
      <c r="Z4909" s="4"/>
    </row>
    <row r="4910" spans="1:26" ht="60" x14ac:dyDescent="0.25">
      <c r="A4910" s="34">
        <v>40</v>
      </c>
      <c r="B4910" s="31">
        <v>42</v>
      </c>
      <c r="C4910" s="4" t="s">
        <v>228</v>
      </c>
      <c r="D4910" s="4" t="s">
        <v>8607</v>
      </c>
      <c r="E4910" s="4" t="s">
        <v>8543</v>
      </c>
      <c r="F4910" s="4" t="s">
        <v>6410</v>
      </c>
      <c r="G4910" s="5" t="s">
        <v>8619</v>
      </c>
      <c r="H4910" s="5" t="s">
        <v>8620</v>
      </c>
      <c r="I4910" s="24">
        <v>148.69999999999999</v>
      </c>
      <c r="J4910" s="24">
        <v>128.69999999999999</v>
      </c>
      <c r="K4910" s="24">
        <v>9.1999999999999993</v>
      </c>
      <c r="L4910" s="24">
        <v>0.2</v>
      </c>
      <c r="Q4910" s="24">
        <v>5.3</v>
      </c>
      <c r="R4910" s="24">
        <v>1</v>
      </c>
      <c r="U4910" s="24">
        <v>4.3</v>
      </c>
      <c r="X4910" s="24">
        <f t="shared" si="176"/>
        <v>148.69999999999999</v>
      </c>
      <c r="Y4910" s="8">
        <f t="shared" si="177"/>
        <v>0</v>
      </c>
      <c r="Z4910" s="4"/>
    </row>
    <row r="4911" spans="1:26" x14ac:dyDescent="0.25">
      <c r="A4911" s="34">
        <v>81</v>
      </c>
      <c r="B4911" s="31">
        <v>84</v>
      </c>
      <c r="C4911" s="4" t="s">
        <v>8691</v>
      </c>
      <c r="D4911" s="4" t="s">
        <v>8665</v>
      </c>
      <c r="E4911" s="4" t="s">
        <v>8543</v>
      </c>
      <c r="F4911" s="4" t="s">
        <v>6410</v>
      </c>
      <c r="G4911" s="5" t="s">
        <v>8692</v>
      </c>
      <c r="H4911" s="5" t="s">
        <v>2231</v>
      </c>
      <c r="I4911" s="24">
        <v>186.4</v>
      </c>
      <c r="J4911" s="24">
        <v>144.69999999999999</v>
      </c>
      <c r="K4911" s="24">
        <v>10.1</v>
      </c>
      <c r="Q4911" s="24">
        <v>16.2</v>
      </c>
      <c r="R4911" s="24">
        <v>4.9000000000000004</v>
      </c>
      <c r="U4911" s="24">
        <v>12.5</v>
      </c>
      <c r="X4911" s="24">
        <f t="shared" si="176"/>
        <v>188.39999999999998</v>
      </c>
      <c r="Y4911" s="8">
        <f t="shared" si="177"/>
        <v>-1.9999999999999716</v>
      </c>
      <c r="Z4911" s="4"/>
    </row>
    <row r="4912" spans="1:26" x14ac:dyDescent="0.25">
      <c r="A4912" s="34">
        <v>37</v>
      </c>
      <c r="B4912" s="31">
        <v>39</v>
      </c>
      <c r="C4912" s="4" t="s">
        <v>8613</v>
      </c>
      <c r="D4912" s="4" t="s">
        <v>8607</v>
      </c>
      <c r="E4912" s="4" t="s">
        <v>8543</v>
      </c>
      <c r="F4912" s="4" t="s">
        <v>6410</v>
      </c>
      <c r="G4912" s="5" t="s">
        <v>8614</v>
      </c>
      <c r="H4912" s="5" t="s">
        <v>1109</v>
      </c>
      <c r="I4912" s="24">
        <v>235.7</v>
      </c>
      <c r="J4912" s="24">
        <v>205.6</v>
      </c>
      <c r="K4912" s="24">
        <v>9.6999999999999993</v>
      </c>
      <c r="Q4912" s="24">
        <v>5.7</v>
      </c>
      <c r="R4912" s="24">
        <v>6.8</v>
      </c>
      <c r="U4912" s="24">
        <v>7.9</v>
      </c>
      <c r="X4912" s="24">
        <f t="shared" si="176"/>
        <v>235.7</v>
      </c>
      <c r="Y4912" s="8">
        <f t="shared" si="177"/>
        <v>0</v>
      </c>
      <c r="Z4912" s="4"/>
    </row>
    <row r="4913" spans="1:26" x14ac:dyDescent="0.25">
      <c r="A4913" s="34">
        <v>65</v>
      </c>
      <c r="B4913" s="31">
        <v>68</v>
      </c>
      <c r="C4913" s="4" t="s">
        <v>8653</v>
      </c>
      <c r="D4913" s="4" t="s">
        <v>3328</v>
      </c>
      <c r="E4913" s="4" t="s">
        <v>8543</v>
      </c>
      <c r="F4913" s="4" t="s">
        <v>6410</v>
      </c>
      <c r="G4913" s="5" t="s">
        <v>8654</v>
      </c>
      <c r="H4913" s="4" t="s">
        <v>6114</v>
      </c>
      <c r="I4913" s="24">
        <v>192</v>
      </c>
      <c r="J4913" s="24">
        <v>179.1</v>
      </c>
      <c r="K4913" s="24">
        <v>6.6</v>
      </c>
      <c r="S4913" s="24">
        <v>6.3</v>
      </c>
      <c r="X4913" s="24">
        <f t="shared" si="176"/>
        <v>192</v>
      </c>
      <c r="Y4913" s="8">
        <f t="shared" si="177"/>
        <v>0</v>
      </c>
      <c r="Z4913" s="4"/>
    </row>
    <row r="4914" spans="1:26" x14ac:dyDescent="0.25">
      <c r="A4914" s="34">
        <v>69</v>
      </c>
      <c r="B4914" s="31">
        <v>72</v>
      </c>
      <c r="C4914" s="4" t="s">
        <v>8663</v>
      </c>
      <c r="D4914" s="4" t="s">
        <v>8658</v>
      </c>
      <c r="E4914" s="4" t="s">
        <v>8543</v>
      </c>
      <c r="F4914" s="4" t="s">
        <v>6410</v>
      </c>
      <c r="G4914" s="5" t="s">
        <v>7927</v>
      </c>
      <c r="H4914" s="4" t="s">
        <v>103</v>
      </c>
      <c r="I4914" s="24">
        <v>257.89999999999998</v>
      </c>
      <c r="J4914" s="24">
        <v>169.5</v>
      </c>
      <c r="K4914" s="24">
        <v>14.8</v>
      </c>
      <c r="Q4914" s="24">
        <v>11</v>
      </c>
      <c r="T4914" s="24">
        <v>48.7</v>
      </c>
      <c r="U4914" s="24">
        <v>13.9</v>
      </c>
      <c r="X4914" s="24">
        <f t="shared" si="176"/>
        <v>257.89999999999998</v>
      </c>
      <c r="Y4914" s="8">
        <f t="shared" si="177"/>
        <v>0</v>
      </c>
      <c r="Z4914" s="4"/>
    </row>
    <row r="4915" spans="1:26" ht="60" x14ac:dyDescent="0.25">
      <c r="A4915" s="34">
        <v>25</v>
      </c>
      <c r="B4915" s="31">
        <v>27</v>
      </c>
      <c r="C4915" s="4" t="s">
        <v>8589</v>
      </c>
      <c r="D4915" s="4" t="s">
        <v>8585</v>
      </c>
      <c r="E4915" s="4" t="s">
        <v>8543</v>
      </c>
      <c r="F4915" s="4" t="s">
        <v>6410</v>
      </c>
      <c r="G4915" s="5" t="s">
        <v>8590</v>
      </c>
      <c r="H4915" s="5" t="s">
        <v>8591</v>
      </c>
      <c r="I4915" s="24">
        <v>84.3</v>
      </c>
      <c r="J4915" s="24">
        <v>74.8</v>
      </c>
      <c r="Q4915" s="24">
        <v>7.5</v>
      </c>
      <c r="R4915" s="24">
        <v>2</v>
      </c>
      <c r="X4915" s="24">
        <f t="shared" si="176"/>
        <v>84.3</v>
      </c>
      <c r="Y4915" s="8">
        <f t="shared" si="177"/>
        <v>0</v>
      </c>
      <c r="Z4915" s="4"/>
    </row>
    <row r="4916" spans="1:26" x14ac:dyDescent="0.25">
      <c r="A4916" s="34">
        <v>59</v>
      </c>
      <c r="B4916" s="31">
        <v>62</v>
      </c>
      <c r="C4916" s="4" t="s">
        <v>8646</v>
      </c>
      <c r="D4916" s="4" t="s">
        <v>3328</v>
      </c>
      <c r="E4916" s="4" t="s">
        <v>8543</v>
      </c>
      <c r="F4916" s="4" t="s">
        <v>6410</v>
      </c>
      <c r="G4916" s="5" t="s">
        <v>8647</v>
      </c>
      <c r="H4916" s="4" t="s">
        <v>409</v>
      </c>
      <c r="I4916" s="24">
        <v>182.4</v>
      </c>
      <c r="J4916" s="24">
        <v>161.6</v>
      </c>
      <c r="K4916" s="24">
        <v>5.6</v>
      </c>
      <c r="Q4916" s="24">
        <v>2.2000000000000002</v>
      </c>
      <c r="R4916" s="24">
        <v>3.5</v>
      </c>
      <c r="U4916" s="24">
        <v>9.5</v>
      </c>
      <c r="X4916" s="24">
        <f t="shared" si="176"/>
        <v>182.39999999999998</v>
      </c>
      <c r="Y4916" s="8">
        <f t="shared" si="177"/>
        <v>0</v>
      </c>
      <c r="Z4916" s="4"/>
    </row>
    <row r="4917" spans="1:26" x14ac:dyDescent="0.25">
      <c r="A4917" s="34">
        <v>8</v>
      </c>
      <c r="B4917" s="31">
        <v>9</v>
      </c>
      <c r="C4917" s="4" t="s">
        <v>8559</v>
      </c>
      <c r="D4917" s="4" t="s">
        <v>8542</v>
      </c>
      <c r="E4917" s="4" t="s">
        <v>8543</v>
      </c>
      <c r="F4917" s="4" t="s">
        <v>6410</v>
      </c>
      <c r="G4917" s="4" t="s">
        <v>8560</v>
      </c>
      <c r="H4917" s="5" t="s">
        <v>8561</v>
      </c>
      <c r="I4917" s="24">
        <v>155.5</v>
      </c>
      <c r="J4917" s="24">
        <v>128.4</v>
      </c>
      <c r="K4917" s="24">
        <v>20.100000000000001</v>
      </c>
      <c r="Q4917" s="24">
        <v>4.9000000000000004</v>
      </c>
      <c r="R4917" s="24">
        <v>2.1</v>
      </c>
      <c r="X4917" s="24">
        <f t="shared" si="176"/>
        <v>155.5</v>
      </c>
      <c r="Y4917" s="8">
        <f t="shared" si="177"/>
        <v>0</v>
      </c>
      <c r="Z4917" s="4"/>
    </row>
    <row r="4918" spans="1:26" x14ac:dyDescent="0.25">
      <c r="A4918" s="34">
        <v>72</v>
      </c>
      <c r="B4918" s="31">
        <v>75</v>
      </c>
      <c r="C4918" s="4" t="s">
        <v>8671</v>
      </c>
      <c r="D4918" s="4" t="s">
        <v>8665</v>
      </c>
      <c r="E4918" s="4" t="s">
        <v>8543</v>
      </c>
      <c r="F4918" s="4" t="s">
        <v>6410</v>
      </c>
      <c r="G4918" s="5" t="s">
        <v>8672</v>
      </c>
      <c r="H4918" s="4" t="s">
        <v>8673</v>
      </c>
      <c r="I4918" s="24">
        <v>398.7</v>
      </c>
      <c r="J4918" s="24">
        <v>292.39999999999998</v>
      </c>
      <c r="K4918" s="24">
        <v>24.5</v>
      </c>
      <c r="O4918" s="24">
        <v>6.6</v>
      </c>
      <c r="P4918" s="24">
        <v>62.1</v>
      </c>
      <c r="Q4918" s="24">
        <v>7.9</v>
      </c>
      <c r="R4918" s="24">
        <v>5.2</v>
      </c>
      <c r="X4918" s="24">
        <f t="shared" ref="X4918:X4981" si="178">SUM(J4918:W4918)</f>
        <v>398.7</v>
      </c>
      <c r="Y4918" s="8">
        <f t="shared" ref="Y4918:Y4981" si="179">I4918-X4918</f>
        <v>0</v>
      </c>
      <c r="Z4918" s="4"/>
    </row>
    <row r="4919" spans="1:26" x14ac:dyDescent="0.25">
      <c r="A4919" s="34">
        <v>103</v>
      </c>
      <c r="B4919" s="31">
        <v>107</v>
      </c>
      <c r="C4919" s="4" t="s">
        <v>7398</v>
      </c>
      <c r="D4919" s="4" t="s">
        <v>3253</v>
      </c>
      <c r="E4919" s="4" t="s">
        <v>8543</v>
      </c>
      <c r="F4919" s="4" t="s">
        <v>6410</v>
      </c>
      <c r="G4919" s="5" t="s">
        <v>8733</v>
      </c>
      <c r="H4919" s="5" t="s">
        <v>279</v>
      </c>
      <c r="I4919" s="24">
        <v>291.60000000000002</v>
      </c>
      <c r="J4919" s="24">
        <v>270.7</v>
      </c>
      <c r="K4919" s="24">
        <v>3.1</v>
      </c>
      <c r="P4919" s="24">
        <v>4.9000000000000004</v>
      </c>
      <c r="Q4919" s="24">
        <v>5</v>
      </c>
      <c r="R4919" s="24">
        <v>7.9</v>
      </c>
      <c r="X4919" s="24">
        <f t="shared" si="178"/>
        <v>291.59999999999997</v>
      </c>
      <c r="Y4919" s="8">
        <f t="shared" si="179"/>
        <v>0</v>
      </c>
      <c r="Z4919" s="4"/>
    </row>
    <row r="4920" spans="1:26" x14ac:dyDescent="0.25">
      <c r="A4920" s="34">
        <v>32</v>
      </c>
      <c r="B4920" s="31">
        <v>34</v>
      </c>
      <c r="C4920" s="4" t="s">
        <v>8604</v>
      </c>
      <c r="D4920" s="4" t="s">
        <v>8592</v>
      </c>
      <c r="E4920" s="4" t="s">
        <v>8543</v>
      </c>
      <c r="F4920" s="4" t="s">
        <v>6410</v>
      </c>
      <c r="G4920" s="5" t="s">
        <v>45</v>
      </c>
      <c r="H4920" s="4"/>
      <c r="I4920" s="24">
        <v>261.8</v>
      </c>
      <c r="J4920" s="24">
        <v>179.9</v>
      </c>
      <c r="K4920" s="24">
        <v>12.8</v>
      </c>
      <c r="Q4920" s="24">
        <v>49.2</v>
      </c>
      <c r="R4920" s="24">
        <v>5.6</v>
      </c>
      <c r="U4920" s="24">
        <v>14.3</v>
      </c>
      <c r="X4920" s="24">
        <f t="shared" si="178"/>
        <v>261.8</v>
      </c>
      <c r="Y4920" s="8">
        <f t="shared" si="179"/>
        <v>0</v>
      </c>
      <c r="Z4920" s="4"/>
    </row>
    <row r="4921" spans="1:26" x14ac:dyDescent="0.25">
      <c r="A4921" s="34">
        <v>33</v>
      </c>
      <c r="B4921" s="31">
        <v>35</v>
      </c>
      <c r="C4921" s="4" t="s">
        <v>8605</v>
      </c>
      <c r="D4921" s="4" t="s">
        <v>8592</v>
      </c>
      <c r="E4921" s="4" t="s">
        <v>8543</v>
      </c>
      <c r="F4921" s="4" t="s">
        <v>6410</v>
      </c>
      <c r="G4921" s="5" t="s">
        <v>45</v>
      </c>
      <c r="H4921" s="4"/>
      <c r="I4921" s="24">
        <v>186.9</v>
      </c>
      <c r="J4921" s="24">
        <v>175.3</v>
      </c>
      <c r="Q4921" s="24">
        <v>2</v>
      </c>
      <c r="R4921" s="24">
        <v>3.4</v>
      </c>
      <c r="U4921" s="24">
        <v>6.2</v>
      </c>
      <c r="X4921" s="24">
        <f t="shared" si="178"/>
        <v>186.9</v>
      </c>
      <c r="Y4921" s="8">
        <f t="shared" si="179"/>
        <v>0</v>
      </c>
      <c r="Z4921" s="4"/>
    </row>
    <row r="4922" spans="1:26" x14ac:dyDescent="0.25">
      <c r="A4922" s="34">
        <v>41</v>
      </c>
      <c r="B4922" s="31">
        <v>43</v>
      </c>
      <c r="C4922" s="4" t="s">
        <v>801</v>
      </c>
      <c r="D4922" s="4" t="s">
        <v>8607</v>
      </c>
      <c r="E4922" s="4" t="s">
        <v>8543</v>
      </c>
      <c r="F4922" s="4" t="s">
        <v>6410</v>
      </c>
      <c r="G4922" s="5" t="s">
        <v>45</v>
      </c>
      <c r="H4922" s="4"/>
      <c r="I4922" s="24">
        <v>71.5</v>
      </c>
      <c r="J4922" s="24">
        <v>58.4</v>
      </c>
      <c r="K4922" s="24">
        <v>3.7</v>
      </c>
      <c r="Q4922" s="24">
        <v>2.5</v>
      </c>
      <c r="R4922" s="24">
        <v>3.7</v>
      </c>
      <c r="U4922" s="24">
        <v>3.2</v>
      </c>
      <c r="X4922" s="24">
        <f t="shared" si="178"/>
        <v>71.5</v>
      </c>
      <c r="Y4922" s="8">
        <f t="shared" si="179"/>
        <v>0</v>
      </c>
      <c r="Z4922" s="4"/>
    </row>
    <row r="4923" spans="1:26" x14ac:dyDescent="0.25">
      <c r="A4923" s="34">
        <v>62</v>
      </c>
      <c r="B4923" s="31">
        <v>65</v>
      </c>
      <c r="C4923" s="4" t="s">
        <v>1456</v>
      </c>
      <c r="D4923" s="4" t="s">
        <v>3328</v>
      </c>
      <c r="E4923" s="4" t="s">
        <v>8543</v>
      </c>
      <c r="F4923" s="4" t="s">
        <v>6410</v>
      </c>
      <c r="G4923" s="5" t="s">
        <v>45</v>
      </c>
      <c r="H4923" s="4"/>
      <c r="I4923" s="24">
        <v>159.9</v>
      </c>
      <c r="J4923" s="24">
        <v>153</v>
      </c>
      <c r="Q4923" s="24">
        <v>5.4</v>
      </c>
      <c r="R4923" s="24">
        <v>1.5</v>
      </c>
      <c r="X4923" s="24">
        <f t="shared" si="178"/>
        <v>159.9</v>
      </c>
      <c r="Y4923" s="8">
        <f t="shared" si="179"/>
        <v>0</v>
      </c>
      <c r="Z4923" s="4"/>
    </row>
    <row r="4924" spans="1:26" x14ac:dyDescent="0.25">
      <c r="A4924" s="34">
        <v>126</v>
      </c>
      <c r="B4924" s="31">
        <v>135</v>
      </c>
      <c r="C4924" s="4" t="s">
        <v>8773</v>
      </c>
      <c r="D4924" s="4" t="s">
        <v>8585</v>
      </c>
      <c r="E4924" s="4" t="s">
        <v>8543</v>
      </c>
      <c r="F4924" s="4" t="s">
        <v>6410</v>
      </c>
      <c r="G4924" s="5" t="s">
        <v>45</v>
      </c>
      <c r="H4924" s="4"/>
      <c r="I4924" s="24">
        <v>440</v>
      </c>
      <c r="P4924" s="24">
        <v>440</v>
      </c>
      <c r="X4924" s="24">
        <f t="shared" si="178"/>
        <v>440</v>
      </c>
      <c r="Y4924" s="8">
        <f t="shared" si="179"/>
        <v>0</v>
      </c>
      <c r="Z4924" s="4"/>
    </row>
    <row r="4925" spans="1:26" x14ac:dyDescent="0.25">
      <c r="A4925" s="34">
        <v>127</v>
      </c>
      <c r="B4925" s="31">
        <v>137</v>
      </c>
      <c r="C4925" s="4" t="s">
        <v>8774</v>
      </c>
      <c r="D4925" s="4" t="s">
        <v>8658</v>
      </c>
      <c r="E4925" s="4" t="s">
        <v>8543</v>
      </c>
      <c r="F4925" s="4" t="s">
        <v>6410</v>
      </c>
      <c r="G4925" s="5" t="s">
        <v>45</v>
      </c>
      <c r="H4925" s="4"/>
      <c r="I4925" s="24">
        <v>117</v>
      </c>
      <c r="P4925" s="24">
        <v>117</v>
      </c>
      <c r="X4925" s="24">
        <f t="shared" si="178"/>
        <v>117</v>
      </c>
      <c r="Y4925" s="8">
        <f t="shared" si="179"/>
        <v>0</v>
      </c>
      <c r="Z4925" s="4"/>
    </row>
    <row r="4926" spans="1:26" ht="30" x14ac:dyDescent="0.25">
      <c r="A4926" s="34">
        <v>107</v>
      </c>
      <c r="B4926" s="31">
        <v>111</v>
      </c>
      <c r="C4926" s="4" t="s">
        <v>8737</v>
      </c>
      <c r="D4926" s="4" t="s">
        <v>3253</v>
      </c>
      <c r="E4926" s="4" t="s">
        <v>8543</v>
      </c>
      <c r="F4926" s="4" t="s">
        <v>6410</v>
      </c>
      <c r="G4926" s="5" t="s">
        <v>8738</v>
      </c>
      <c r="H4926" s="4"/>
      <c r="I4926" s="24">
        <v>354.6</v>
      </c>
      <c r="J4926" s="24">
        <v>252.9</v>
      </c>
      <c r="K4926" s="24">
        <v>19.899999999999999</v>
      </c>
      <c r="P4926" s="24">
        <v>7</v>
      </c>
      <c r="Q4926" s="24">
        <v>14.4</v>
      </c>
      <c r="R4926" s="24">
        <v>6</v>
      </c>
      <c r="T4926" s="24">
        <v>44.1</v>
      </c>
      <c r="U4926" s="24">
        <v>10.3</v>
      </c>
      <c r="X4926" s="24">
        <f t="shared" si="178"/>
        <v>354.6</v>
      </c>
      <c r="Y4926" s="8">
        <f t="shared" si="179"/>
        <v>0</v>
      </c>
      <c r="Z4926" s="4"/>
    </row>
    <row r="4927" spans="1:26" ht="30" x14ac:dyDescent="0.25">
      <c r="A4927" s="34">
        <v>24</v>
      </c>
      <c r="B4927" s="31">
        <v>26</v>
      </c>
      <c r="C4927" s="4" t="s">
        <v>8586</v>
      </c>
      <c r="D4927" s="4" t="s">
        <v>8585</v>
      </c>
      <c r="E4927" s="4" t="s">
        <v>8543</v>
      </c>
      <c r="F4927" s="4" t="s">
        <v>6410</v>
      </c>
      <c r="G4927" s="5" t="s">
        <v>8587</v>
      </c>
      <c r="H4927" s="5" t="s">
        <v>8588</v>
      </c>
      <c r="I4927" s="24">
        <v>163.69999999999999</v>
      </c>
      <c r="J4927" s="24">
        <v>155.69999999999999</v>
      </c>
      <c r="K4927" s="24">
        <v>0.4</v>
      </c>
      <c r="Q4927" s="24">
        <v>7.6</v>
      </c>
      <c r="X4927" s="24">
        <f t="shared" si="178"/>
        <v>163.69999999999999</v>
      </c>
      <c r="Y4927" s="8">
        <f t="shared" si="179"/>
        <v>0</v>
      </c>
      <c r="Z4927" s="4"/>
    </row>
    <row r="4928" spans="1:26" ht="30" x14ac:dyDescent="0.25">
      <c r="A4928" s="34">
        <v>76</v>
      </c>
      <c r="B4928" s="31">
        <v>79</v>
      </c>
      <c r="C4928" s="4" t="s">
        <v>8680</v>
      </c>
      <c r="D4928" s="4" t="s">
        <v>8665</v>
      </c>
      <c r="E4928" s="4" t="s">
        <v>8543</v>
      </c>
      <c r="F4928" s="4" t="s">
        <v>6410</v>
      </c>
      <c r="G4928" s="5" t="s">
        <v>8681</v>
      </c>
      <c r="H4928" s="5" t="s">
        <v>8682</v>
      </c>
      <c r="I4928" s="24">
        <v>367.3</v>
      </c>
      <c r="J4928" s="24">
        <v>213.5</v>
      </c>
      <c r="K4928" s="24">
        <v>45.1</v>
      </c>
      <c r="P4928" s="24">
        <v>27.9</v>
      </c>
      <c r="Q4928" s="24">
        <v>10.4</v>
      </c>
      <c r="R4928" s="24">
        <v>2.5</v>
      </c>
      <c r="T4928" s="24">
        <v>58.6</v>
      </c>
      <c r="U4928" s="24">
        <v>9.3000000000000007</v>
      </c>
      <c r="X4928" s="24">
        <f t="shared" si="178"/>
        <v>367.3</v>
      </c>
      <c r="Y4928" s="8">
        <f t="shared" si="179"/>
        <v>0</v>
      </c>
      <c r="Z4928" s="4"/>
    </row>
    <row r="4929" spans="1:26" ht="60" x14ac:dyDescent="0.25">
      <c r="A4929" s="34">
        <v>77</v>
      </c>
      <c r="B4929" s="31">
        <v>80</v>
      </c>
      <c r="C4929" s="4" t="s">
        <v>8683</v>
      </c>
      <c r="D4929" s="4" t="s">
        <v>8665</v>
      </c>
      <c r="E4929" s="4" t="s">
        <v>8543</v>
      </c>
      <c r="F4929" s="4" t="s">
        <v>6410</v>
      </c>
      <c r="G4929" s="5" t="s">
        <v>8684</v>
      </c>
      <c r="H4929" s="5" t="s">
        <v>8685</v>
      </c>
      <c r="I4929" s="24">
        <v>448.9</v>
      </c>
      <c r="J4929" s="24">
        <v>291.39999999999998</v>
      </c>
      <c r="K4929" s="24">
        <v>99.2</v>
      </c>
      <c r="O4929" s="24">
        <v>0.6</v>
      </c>
      <c r="P4929" s="24">
        <f>1.6+9.8</f>
        <v>11.4</v>
      </c>
      <c r="Q4929" s="24">
        <v>37</v>
      </c>
      <c r="R4929" s="24">
        <v>3.5</v>
      </c>
      <c r="U4929" s="24">
        <v>5.8</v>
      </c>
      <c r="X4929" s="24">
        <f t="shared" si="178"/>
        <v>448.9</v>
      </c>
      <c r="Y4929" s="8">
        <f t="shared" si="179"/>
        <v>0</v>
      </c>
      <c r="Z4929" s="4"/>
    </row>
    <row r="4930" spans="1:26" ht="45" x14ac:dyDescent="0.25">
      <c r="A4930" s="34">
        <v>109</v>
      </c>
      <c r="B4930" s="31">
        <v>113</v>
      </c>
      <c r="C4930" s="4" t="s">
        <v>8740</v>
      </c>
      <c r="D4930" s="4" t="s">
        <v>3253</v>
      </c>
      <c r="E4930" s="4" t="s">
        <v>8543</v>
      </c>
      <c r="F4930" s="4" t="s">
        <v>6410</v>
      </c>
      <c r="G4930" s="5" t="s">
        <v>8741</v>
      </c>
      <c r="H4930" s="5" t="s">
        <v>8742</v>
      </c>
      <c r="I4930" s="24">
        <v>414.2</v>
      </c>
      <c r="J4930" s="24">
        <v>314.39999999999998</v>
      </c>
      <c r="K4930" s="24">
        <v>0.7</v>
      </c>
      <c r="Q4930" s="24">
        <v>2</v>
      </c>
      <c r="R4930" s="24">
        <v>3.9</v>
      </c>
      <c r="U4930" s="24">
        <f>9.2+84</f>
        <v>93.2</v>
      </c>
      <c r="X4930" s="24">
        <f t="shared" si="178"/>
        <v>414.19999999999993</v>
      </c>
      <c r="Y4930" s="8">
        <f t="shared" si="179"/>
        <v>0</v>
      </c>
      <c r="Z4930" s="4"/>
    </row>
    <row r="4931" spans="1:26" x14ac:dyDescent="0.25">
      <c r="A4931" s="34">
        <v>99</v>
      </c>
      <c r="B4931" s="31">
        <v>103</v>
      </c>
      <c r="C4931" s="4" t="s">
        <v>7183</v>
      </c>
      <c r="D4931" s="4" t="s">
        <v>3253</v>
      </c>
      <c r="E4931" s="4" t="s">
        <v>8543</v>
      </c>
      <c r="F4931" s="4" t="s">
        <v>6410</v>
      </c>
      <c r="G4931" s="5" t="s">
        <v>8728</v>
      </c>
      <c r="H4931" s="5" t="s">
        <v>8729</v>
      </c>
      <c r="I4931" s="24">
        <v>412.8</v>
      </c>
      <c r="J4931" s="24">
        <v>169.5</v>
      </c>
      <c r="K4931" s="24">
        <v>15.3</v>
      </c>
      <c r="L4931" s="24">
        <v>12.5</v>
      </c>
      <c r="O4931" s="24">
        <v>0.5</v>
      </c>
      <c r="Q4931" s="24">
        <v>8</v>
      </c>
      <c r="T4931" s="24">
        <v>207</v>
      </c>
      <c r="X4931" s="24">
        <f t="shared" si="178"/>
        <v>412.8</v>
      </c>
      <c r="Y4931" s="8">
        <f t="shared" si="179"/>
        <v>0</v>
      </c>
      <c r="Z4931" s="4"/>
    </row>
    <row r="4932" spans="1:26" x14ac:dyDescent="0.25">
      <c r="A4932" s="34">
        <v>100</v>
      </c>
      <c r="B4932" s="31">
        <v>104</v>
      </c>
      <c r="C4932" s="4" t="s">
        <v>6420</v>
      </c>
      <c r="D4932" s="4" t="s">
        <v>3253</v>
      </c>
      <c r="E4932" s="4" t="s">
        <v>8543</v>
      </c>
      <c r="F4932" s="4" t="s">
        <v>6410</v>
      </c>
      <c r="G4932" s="5" t="s">
        <v>8728</v>
      </c>
      <c r="H4932" s="5" t="s">
        <v>8729</v>
      </c>
      <c r="I4932" s="24">
        <v>264.60000000000002</v>
      </c>
      <c r="J4932" s="24">
        <v>161</v>
      </c>
      <c r="K4932" s="24">
        <v>86.9</v>
      </c>
      <c r="Q4932" s="24">
        <v>0.3</v>
      </c>
      <c r="R4932" s="24">
        <v>10.3</v>
      </c>
      <c r="U4932" s="24">
        <v>6.1</v>
      </c>
      <c r="X4932" s="24">
        <f t="shared" si="178"/>
        <v>264.60000000000002</v>
      </c>
      <c r="Y4932" s="8">
        <f t="shared" si="179"/>
        <v>0</v>
      </c>
      <c r="Z4932" s="4"/>
    </row>
    <row r="4933" spans="1:26" x14ac:dyDescent="0.25">
      <c r="A4933" s="34">
        <v>46</v>
      </c>
      <c r="B4933" s="31">
        <v>48</v>
      </c>
      <c r="C4933" s="4" t="s">
        <v>8627</v>
      </c>
      <c r="D4933" s="4" t="s">
        <v>1662</v>
      </c>
      <c r="E4933" s="4" t="s">
        <v>8543</v>
      </c>
      <c r="F4933" s="4" t="s">
        <v>6410</v>
      </c>
      <c r="G4933" s="5" t="s">
        <v>8628</v>
      </c>
      <c r="H4933" s="5" t="s">
        <v>8629</v>
      </c>
      <c r="I4933" s="24">
        <v>269.10000000000002</v>
      </c>
      <c r="J4933" s="24">
        <v>250</v>
      </c>
      <c r="Q4933" s="24">
        <v>6.8</v>
      </c>
      <c r="R4933" s="24">
        <v>6.8</v>
      </c>
      <c r="U4933" s="24">
        <v>5.5</v>
      </c>
      <c r="X4933" s="24">
        <f t="shared" si="178"/>
        <v>269.10000000000002</v>
      </c>
      <c r="Y4933" s="8">
        <f t="shared" si="179"/>
        <v>0</v>
      </c>
      <c r="Z4933" s="4"/>
    </row>
    <row r="4934" spans="1:26" x14ac:dyDescent="0.25">
      <c r="A4934" s="34">
        <v>27</v>
      </c>
      <c r="B4934" s="31">
        <v>29</v>
      </c>
      <c r="C4934" s="4" t="s">
        <v>4094</v>
      </c>
      <c r="D4934" s="4" t="s">
        <v>8592</v>
      </c>
      <c r="E4934" s="4" t="s">
        <v>8543</v>
      </c>
      <c r="F4934" s="4" t="s">
        <v>6410</v>
      </c>
      <c r="G4934" s="4" t="s">
        <v>8593</v>
      </c>
      <c r="H4934" s="5" t="s">
        <v>2143</v>
      </c>
      <c r="I4934" s="24">
        <v>615.6</v>
      </c>
      <c r="J4934" s="24">
        <v>264.8</v>
      </c>
      <c r="K4934" s="24">
        <v>10.9</v>
      </c>
      <c r="P4934" s="24">
        <v>3.5</v>
      </c>
      <c r="Q4934" s="24">
        <v>9.1999999999999993</v>
      </c>
      <c r="R4934" s="24">
        <v>4.9000000000000004</v>
      </c>
      <c r="T4934" s="24">
        <v>171.5</v>
      </c>
      <c r="U4934" s="24">
        <v>150.80000000000001</v>
      </c>
      <c r="X4934" s="24">
        <f t="shared" si="178"/>
        <v>615.59999999999991</v>
      </c>
      <c r="Y4934" s="8">
        <f t="shared" si="179"/>
        <v>0</v>
      </c>
      <c r="Z4934" s="4"/>
    </row>
    <row r="4935" spans="1:26" x14ac:dyDescent="0.25">
      <c r="A4935" s="34">
        <v>61</v>
      </c>
      <c r="B4935" s="31">
        <v>64</v>
      </c>
      <c r="C4935" s="4" t="s">
        <v>8649</v>
      </c>
      <c r="D4935" s="4" t="s">
        <v>3328</v>
      </c>
      <c r="E4935" s="4" t="s">
        <v>8543</v>
      </c>
      <c r="F4935" s="4" t="s">
        <v>6410</v>
      </c>
      <c r="G4935" s="5" t="s">
        <v>8650</v>
      </c>
      <c r="H4935" s="4" t="s">
        <v>39</v>
      </c>
      <c r="I4935" s="24">
        <v>400.3</v>
      </c>
      <c r="J4935" s="24">
        <v>361.2</v>
      </c>
      <c r="Q4935" s="24">
        <v>5</v>
      </c>
      <c r="R4935" s="24">
        <v>9.1999999999999993</v>
      </c>
      <c r="U4935" s="24">
        <f>4.3+17.6</f>
        <v>21.900000000000002</v>
      </c>
      <c r="X4935" s="24">
        <f t="shared" si="178"/>
        <v>397.29999999999995</v>
      </c>
      <c r="Y4935" s="8">
        <f t="shared" si="179"/>
        <v>3.0000000000000568</v>
      </c>
      <c r="Z4935" s="4"/>
    </row>
    <row r="4936" spans="1:26" x14ac:dyDescent="0.25">
      <c r="A4936" s="34">
        <v>114</v>
      </c>
      <c r="B4936" s="31">
        <v>118</v>
      </c>
      <c r="C4936" s="4" t="s">
        <v>8754</v>
      </c>
      <c r="D4936" s="4" t="s">
        <v>3253</v>
      </c>
      <c r="E4936" s="4" t="s">
        <v>8543</v>
      </c>
      <c r="F4936" s="4" t="s">
        <v>6410</v>
      </c>
      <c r="G4936" s="5" t="s">
        <v>8755</v>
      </c>
      <c r="H4936" s="5" t="s">
        <v>8756</v>
      </c>
      <c r="I4936" s="24">
        <v>142.69999999999999</v>
      </c>
      <c r="J4936" s="24">
        <v>114.9</v>
      </c>
      <c r="K4936" s="24">
        <v>1.6</v>
      </c>
      <c r="N4936" s="24">
        <v>4</v>
      </c>
      <c r="O4936" s="24">
        <v>4</v>
      </c>
      <c r="P4936" s="24">
        <v>1.6</v>
      </c>
      <c r="Q4936" s="24">
        <v>2</v>
      </c>
      <c r="R4936" s="24">
        <v>10.8</v>
      </c>
      <c r="S4936" s="24">
        <v>1.6</v>
      </c>
      <c r="U4936" s="24">
        <v>2.2000000000000002</v>
      </c>
      <c r="X4936" s="24">
        <f t="shared" si="178"/>
        <v>142.69999999999999</v>
      </c>
      <c r="Y4936" s="8">
        <f t="shared" si="179"/>
        <v>0</v>
      </c>
      <c r="Z4936" s="4"/>
    </row>
    <row r="4937" spans="1:26" x14ac:dyDescent="0.25">
      <c r="A4937" s="34">
        <v>48</v>
      </c>
      <c r="B4937" s="31">
        <v>50</v>
      </c>
      <c r="C4937" s="4" t="s">
        <v>8631</v>
      </c>
      <c r="D4937" s="4" t="s">
        <v>1662</v>
      </c>
      <c r="E4937" s="4" t="s">
        <v>8543</v>
      </c>
      <c r="F4937" s="4" t="s">
        <v>6410</v>
      </c>
      <c r="G4937" s="5" t="s">
        <v>8632</v>
      </c>
      <c r="H4937" s="5" t="s">
        <v>1071</v>
      </c>
      <c r="I4937" s="24">
        <v>250.5</v>
      </c>
      <c r="J4937" s="24">
        <v>239.5</v>
      </c>
      <c r="K4937" s="24">
        <v>3.6</v>
      </c>
      <c r="O4937" s="24">
        <v>0.4</v>
      </c>
      <c r="P4937" s="24">
        <v>0.8</v>
      </c>
      <c r="Q4937" s="24">
        <v>3.4</v>
      </c>
      <c r="R4937" s="24">
        <v>2.8</v>
      </c>
      <c r="X4937" s="24">
        <f t="shared" si="178"/>
        <v>250.50000000000003</v>
      </c>
      <c r="Y4937" s="8">
        <f t="shared" si="179"/>
        <v>0</v>
      </c>
      <c r="Z4937" s="4"/>
    </row>
    <row r="4938" spans="1:26" x14ac:dyDescent="0.25">
      <c r="A4938" s="34">
        <v>50</v>
      </c>
      <c r="B4938" s="31">
        <v>52</v>
      </c>
      <c r="C4938" s="4" t="s">
        <v>8634</v>
      </c>
      <c r="D4938" s="4" t="s">
        <v>1662</v>
      </c>
      <c r="E4938" s="4" t="s">
        <v>8543</v>
      </c>
      <c r="F4938" s="4" t="s">
        <v>6410</v>
      </c>
      <c r="G4938" s="5" t="s">
        <v>6435</v>
      </c>
      <c r="H4938" s="5" t="s">
        <v>237</v>
      </c>
      <c r="I4938" s="24">
        <v>308.7</v>
      </c>
      <c r="J4938" s="24">
        <v>279.10000000000002</v>
      </c>
      <c r="K4938" s="24">
        <v>11.5</v>
      </c>
      <c r="Q4938" s="24">
        <v>5</v>
      </c>
      <c r="R4938" s="24">
        <v>5.7</v>
      </c>
      <c r="U4938" s="24">
        <v>7.4</v>
      </c>
      <c r="X4938" s="24">
        <f t="shared" si="178"/>
        <v>308.7</v>
      </c>
      <c r="Y4938" s="8">
        <f t="shared" si="179"/>
        <v>0</v>
      </c>
      <c r="Z4938" s="4"/>
    </row>
    <row r="4939" spans="1:26" x14ac:dyDescent="0.25">
      <c r="A4939" s="34">
        <v>57</v>
      </c>
      <c r="B4939" s="31">
        <v>60</v>
      </c>
      <c r="C4939" s="4" t="s">
        <v>8643</v>
      </c>
      <c r="D4939" s="4" t="s">
        <v>3328</v>
      </c>
      <c r="E4939" s="4" t="s">
        <v>8543</v>
      </c>
      <c r="F4939" s="4" t="s">
        <v>6410</v>
      </c>
      <c r="G4939" s="5" t="s">
        <v>8644</v>
      </c>
      <c r="H4939" s="4" t="s">
        <v>8645</v>
      </c>
      <c r="I4939" s="24">
        <v>321.39999999999998</v>
      </c>
      <c r="J4939" s="24">
        <v>269.3</v>
      </c>
      <c r="K4939" s="24">
        <v>29.7</v>
      </c>
      <c r="Q4939" s="24">
        <v>9.4</v>
      </c>
      <c r="R4939" s="24">
        <v>13</v>
      </c>
      <c r="X4939" s="24">
        <f t="shared" si="178"/>
        <v>321.39999999999998</v>
      </c>
      <c r="Y4939" s="8">
        <f t="shared" si="179"/>
        <v>0</v>
      </c>
      <c r="Z4939" s="4"/>
    </row>
    <row r="4940" spans="1:26" ht="30" x14ac:dyDescent="0.25">
      <c r="A4940" s="34">
        <v>123</v>
      </c>
      <c r="B4940" s="31">
        <v>132</v>
      </c>
      <c r="C4940" s="4" t="s">
        <v>2198</v>
      </c>
      <c r="D4940" s="4" t="s">
        <v>3253</v>
      </c>
      <c r="E4940" s="4" t="s">
        <v>8543</v>
      </c>
      <c r="F4940" s="4" t="s">
        <v>6410</v>
      </c>
      <c r="G4940" s="5" t="s">
        <v>8768</v>
      </c>
      <c r="H4940" s="5" t="s">
        <v>8769</v>
      </c>
      <c r="I4940" s="24">
        <v>138.80000000000001</v>
      </c>
      <c r="T4940" s="24">
        <v>138.80000000000001</v>
      </c>
      <c r="X4940" s="24">
        <f t="shared" si="178"/>
        <v>138.80000000000001</v>
      </c>
      <c r="Y4940" s="8">
        <f t="shared" si="179"/>
        <v>0</v>
      </c>
      <c r="Z4940" s="4"/>
    </row>
    <row r="4941" spans="1:26" x14ac:dyDescent="0.25">
      <c r="A4941" s="34">
        <v>10</v>
      </c>
      <c r="B4941" s="31">
        <v>11</v>
      </c>
      <c r="C4941" s="4" t="s">
        <v>8564</v>
      </c>
      <c r="D4941" s="4" t="s">
        <v>8542</v>
      </c>
      <c r="E4941" s="4" t="s">
        <v>8543</v>
      </c>
      <c r="F4941" s="4" t="s">
        <v>6410</v>
      </c>
      <c r="G4941" s="4" t="s">
        <v>1113</v>
      </c>
      <c r="H4941" s="5" t="s">
        <v>8565</v>
      </c>
      <c r="I4941" s="24">
        <v>318.7</v>
      </c>
      <c r="J4941" s="24">
        <v>276.3</v>
      </c>
      <c r="K4941" s="24">
        <v>18.7</v>
      </c>
      <c r="O4941" s="24">
        <v>1.8</v>
      </c>
      <c r="Q4941" s="24">
        <v>13.3</v>
      </c>
      <c r="R4941" s="24">
        <v>6.5</v>
      </c>
      <c r="S4941" s="24">
        <v>2.1</v>
      </c>
      <c r="X4941" s="24">
        <f t="shared" si="178"/>
        <v>318.70000000000005</v>
      </c>
      <c r="Y4941" s="8">
        <f t="shared" si="179"/>
        <v>0</v>
      </c>
      <c r="Z4941" s="4"/>
    </row>
    <row r="4942" spans="1:26" x14ac:dyDescent="0.25">
      <c r="A4942" s="34">
        <v>16</v>
      </c>
      <c r="B4942" s="31">
        <v>17</v>
      </c>
      <c r="C4942" s="4" t="s">
        <v>8574</v>
      </c>
      <c r="D4942" s="4" t="s">
        <v>8542</v>
      </c>
      <c r="E4942" s="4" t="s">
        <v>8543</v>
      </c>
      <c r="F4942" s="4" t="s">
        <v>6410</v>
      </c>
      <c r="G4942" s="4" t="s">
        <v>1113</v>
      </c>
      <c r="H4942" s="5" t="s">
        <v>8565</v>
      </c>
      <c r="I4942" s="24">
        <v>551.20000000000005</v>
      </c>
      <c r="J4942" s="24">
        <v>401.5</v>
      </c>
      <c r="K4942" s="24">
        <v>1.1000000000000001</v>
      </c>
      <c r="M4942" s="24">
        <v>4.3</v>
      </c>
      <c r="O4942" s="24">
        <v>8</v>
      </c>
      <c r="P4942" s="24">
        <v>40.1</v>
      </c>
      <c r="Q4942" s="24">
        <v>27.4</v>
      </c>
      <c r="T4942" s="24">
        <v>64.8</v>
      </c>
      <c r="U4942" s="24">
        <v>4</v>
      </c>
      <c r="X4942" s="24">
        <f t="shared" si="178"/>
        <v>551.20000000000005</v>
      </c>
      <c r="Y4942" s="8">
        <f t="shared" si="179"/>
        <v>0</v>
      </c>
      <c r="Z4942" s="4"/>
    </row>
    <row r="4943" spans="1:26" ht="30" x14ac:dyDescent="0.25">
      <c r="A4943" s="34">
        <v>11</v>
      </c>
      <c r="B4943" s="31">
        <v>12</v>
      </c>
      <c r="C4943" s="4" t="s">
        <v>5463</v>
      </c>
      <c r="D4943" s="4" t="s">
        <v>8542</v>
      </c>
      <c r="E4943" s="4" t="s">
        <v>8543</v>
      </c>
      <c r="F4943" s="4" t="s">
        <v>6410</v>
      </c>
      <c r="G4943" s="5" t="s">
        <v>8566</v>
      </c>
      <c r="H4943" s="5" t="s">
        <v>8567</v>
      </c>
      <c r="I4943" s="24">
        <v>183.5</v>
      </c>
      <c r="J4943" s="24">
        <v>164.9</v>
      </c>
      <c r="K4943" s="24">
        <v>8.8000000000000007</v>
      </c>
      <c r="N4943" s="24">
        <v>3.5</v>
      </c>
      <c r="O4943" s="24">
        <v>0.6</v>
      </c>
      <c r="Q4943" s="24">
        <v>5.7</v>
      </c>
      <c r="X4943" s="24">
        <f t="shared" si="178"/>
        <v>183.5</v>
      </c>
      <c r="Y4943" s="8">
        <f t="shared" si="179"/>
        <v>0</v>
      </c>
      <c r="Z4943" s="4"/>
    </row>
    <row r="4944" spans="1:26" ht="75" x14ac:dyDescent="0.25">
      <c r="A4944" s="34">
        <v>7</v>
      </c>
      <c r="B4944" s="31">
        <v>8</v>
      </c>
      <c r="C4944" s="4" t="s">
        <v>8556</v>
      </c>
      <c r="D4944" s="4" t="s">
        <v>8542</v>
      </c>
      <c r="E4944" s="4" t="s">
        <v>8543</v>
      </c>
      <c r="F4944" s="4" t="s">
        <v>6410</v>
      </c>
      <c r="G4944" s="5" t="s">
        <v>8557</v>
      </c>
      <c r="H4944" s="5" t="s">
        <v>8558</v>
      </c>
      <c r="I4944" s="24">
        <v>154.19999999999999</v>
      </c>
      <c r="J4944" s="24">
        <v>143.19999999999999</v>
      </c>
      <c r="M4944" s="24">
        <v>3.6</v>
      </c>
      <c r="O4944" s="24">
        <v>1.8</v>
      </c>
      <c r="Q4944" s="24">
        <v>0.6</v>
      </c>
      <c r="R4944" s="24">
        <v>5</v>
      </c>
      <c r="X4944" s="24">
        <f t="shared" si="178"/>
        <v>154.19999999999999</v>
      </c>
      <c r="Y4944" s="8">
        <f t="shared" si="179"/>
        <v>0</v>
      </c>
      <c r="Z4944" s="4"/>
    </row>
    <row r="4945" spans="1:26" x14ac:dyDescent="0.25">
      <c r="A4945" s="34">
        <v>90</v>
      </c>
      <c r="B4945" s="31">
        <v>93</v>
      </c>
      <c r="C4945" s="4" t="s">
        <v>8710</v>
      </c>
      <c r="D4945" s="4" t="s">
        <v>8665</v>
      </c>
      <c r="E4945" s="4" t="s">
        <v>8543</v>
      </c>
      <c r="F4945" s="4" t="s">
        <v>6410</v>
      </c>
      <c r="G4945" s="5" t="s">
        <v>8711</v>
      </c>
      <c r="H4945" s="5" t="s">
        <v>988</v>
      </c>
      <c r="I4945" s="24">
        <v>130.19999999999999</v>
      </c>
      <c r="J4945" s="24">
        <v>117.4</v>
      </c>
      <c r="K4945" s="24">
        <v>6.4</v>
      </c>
      <c r="Q4945" s="24">
        <v>1</v>
      </c>
      <c r="R4945" s="24">
        <v>2.6</v>
      </c>
      <c r="U4945" s="24">
        <v>2.8</v>
      </c>
      <c r="X4945" s="24">
        <f t="shared" si="178"/>
        <v>130.20000000000002</v>
      </c>
      <c r="Y4945" s="8">
        <f t="shared" si="179"/>
        <v>0</v>
      </c>
      <c r="Z4945" s="4"/>
    </row>
    <row r="4946" spans="1:26" ht="30" x14ac:dyDescent="0.25">
      <c r="A4946" s="34">
        <v>66</v>
      </c>
      <c r="B4946" s="31">
        <v>69</v>
      </c>
      <c r="C4946" s="4" t="s">
        <v>8655</v>
      </c>
      <c r="D4946" s="4" t="s">
        <v>3328</v>
      </c>
      <c r="E4946" s="4" t="s">
        <v>8543</v>
      </c>
      <c r="F4946" s="4" t="s">
        <v>6410</v>
      </c>
      <c r="G4946" s="5" t="s">
        <v>8656</v>
      </c>
      <c r="H4946" s="5" t="s">
        <v>8657</v>
      </c>
      <c r="I4946" s="24">
        <v>245.4</v>
      </c>
      <c r="J4946" s="24">
        <v>215.9</v>
      </c>
      <c r="K4946" s="24">
        <v>18.7</v>
      </c>
      <c r="Q4946" s="24">
        <v>8</v>
      </c>
      <c r="T4946" s="24">
        <v>2.8</v>
      </c>
      <c r="X4946" s="24">
        <f t="shared" si="178"/>
        <v>245.4</v>
      </c>
      <c r="Y4946" s="8">
        <f t="shared" si="179"/>
        <v>0</v>
      </c>
      <c r="Z4946" s="4"/>
    </row>
    <row r="4947" spans="1:26" x14ac:dyDescent="0.25">
      <c r="A4947" s="34">
        <v>79</v>
      </c>
      <c r="B4947" s="31">
        <v>82</v>
      </c>
      <c r="C4947" s="4" t="s">
        <v>8688</v>
      </c>
      <c r="D4947" s="4" t="s">
        <v>8665</v>
      </c>
      <c r="E4947" s="4" t="s">
        <v>8543</v>
      </c>
      <c r="F4947" s="4" t="s">
        <v>6410</v>
      </c>
      <c r="G4947" s="5" t="s">
        <v>8689</v>
      </c>
      <c r="H4947" s="5" t="s">
        <v>896</v>
      </c>
      <c r="I4947" s="24">
        <v>273</v>
      </c>
      <c r="J4947" s="24">
        <v>232.8</v>
      </c>
      <c r="K4947" s="24">
        <v>10.199999999999999</v>
      </c>
      <c r="P4947" s="24">
        <v>6.8</v>
      </c>
      <c r="Q4947" s="24">
        <v>9.3000000000000007</v>
      </c>
      <c r="R4947" s="24">
        <v>3.7</v>
      </c>
      <c r="U4947" s="24">
        <v>10.199999999999999</v>
      </c>
      <c r="X4947" s="24">
        <f t="shared" si="178"/>
        <v>273</v>
      </c>
      <c r="Y4947" s="8">
        <f t="shared" si="179"/>
        <v>0</v>
      </c>
      <c r="Z4947" s="4"/>
    </row>
    <row r="4948" spans="1:26" x14ac:dyDescent="0.25">
      <c r="A4948" s="34">
        <v>85</v>
      </c>
      <c r="B4948" s="31">
        <v>88</v>
      </c>
      <c r="C4948" s="4" t="s">
        <v>8700</v>
      </c>
      <c r="D4948" s="4" t="s">
        <v>8665</v>
      </c>
      <c r="E4948" s="4" t="s">
        <v>8543</v>
      </c>
      <c r="F4948" s="4" t="s">
        <v>6410</v>
      </c>
      <c r="G4948" s="5" t="s">
        <v>8701</v>
      </c>
      <c r="H4948" s="5" t="s">
        <v>804</v>
      </c>
      <c r="I4948" s="24">
        <v>113.7</v>
      </c>
      <c r="J4948" s="24">
        <v>89.8</v>
      </c>
      <c r="K4948" s="24">
        <v>12</v>
      </c>
      <c r="Q4948" s="24">
        <v>5.3</v>
      </c>
      <c r="R4948" s="24">
        <v>1.6</v>
      </c>
      <c r="U4948" s="24">
        <v>5</v>
      </c>
      <c r="X4948" s="24">
        <f t="shared" si="178"/>
        <v>113.69999999999999</v>
      </c>
      <c r="Y4948" s="8">
        <f t="shared" si="179"/>
        <v>0</v>
      </c>
      <c r="Z4948" s="4"/>
    </row>
    <row r="4949" spans="1:26" x14ac:dyDescent="0.25">
      <c r="A4949" s="34">
        <v>6</v>
      </c>
      <c r="B4949" s="31">
        <v>7</v>
      </c>
      <c r="C4949" s="4" t="s">
        <v>8554</v>
      </c>
      <c r="D4949" s="4" t="s">
        <v>8542</v>
      </c>
      <c r="E4949" s="4" t="s">
        <v>8543</v>
      </c>
      <c r="F4949" s="4" t="s">
        <v>6410</v>
      </c>
      <c r="G4949" s="4" t="s">
        <v>8555</v>
      </c>
      <c r="H4949" s="5" t="s">
        <v>292</v>
      </c>
      <c r="I4949" s="24">
        <v>191</v>
      </c>
      <c r="J4949" s="24">
        <v>153.6</v>
      </c>
      <c r="K4949" s="24">
        <v>16.3</v>
      </c>
      <c r="Q4949" s="24">
        <v>5</v>
      </c>
      <c r="R4949" s="24">
        <v>2.7</v>
      </c>
      <c r="U4949" s="24">
        <v>7.4</v>
      </c>
      <c r="X4949" s="24">
        <f t="shared" si="178"/>
        <v>185</v>
      </c>
      <c r="Y4949" s="8">
        <f t="shared" si="179"/>
        <v>6</v>
      </c>
      <c r="Z4949" s="4"/>
    </row>
    <row r="4950" spans="1:26" x14ac:dyDescent="0.25">
      <c r="A4950" s="34">
        <v>84</v>
      </c>
      <c r="B4950" s="31">
        <v>84</v>
      </c>
      <c r="C4950" s="4" t="s">
        <v>7691</v>
      </c>
      <c r="D4950" s="4" t="s">
        <v>8901</v>
      </c>
      <c r="E4950" s="4" t="s">
        <v>8778</v>
      </c>
      <c r="F4950" s="4" t="s">
        <v>6410</v>
      </c>
      <c r="G4950" s="4" t="s">
        <v>8919</v>
      </c>
      <c r="H4950" s="4"/>
      <c r="I4950" s="24">
        <v>355.5</v>
      </c>
      <c r="J4950" s="24">
        <v>40</v>
      </c>
      <c r="K4950" s="24">
        <v>5.0999999999999996</v>
      </c>
      <c r="L4950" s="24">
        <v>17.5</v>
      </c>
      <c r="M4950" s="24">
        <v>0.5</v>
      </c>
      <c r="N4950" s="24">
        <v>71</v>
      </c>
      <c r="O4950" s="24">
        <v>10</v>
      </c>
      <c r="P4950" s="24">
        <v>5</v>
      </c>
      <c r="Q4950" s="24">
        <v>3</v>
      </c>
      <c r="R4950" s="24">
        <v>6</v>
      </c>
      <c r="T4950" s="24">
        <v>194.4</v>
      </c>
      <c r="U4950" s="24">
        <v>3</v>
      </c>
      <c r="X4950" s="24">
        <f t="shared" si="178"/>
        <v>355.5</v>
      </c>
      <c r="Y4950" s="8">
        <f t="shared" si="179"/>
        <v>0</v>
      </c>
      <c r="Z4950" s="4"/>
    </row>
    <row r="4951" spans="1:26" x14ac:dyDescent="0.25">
      <c r="A4951" s="34">
        <v>68</v>
      </c>
      <c r="B4951" s="31">
        <v>68</v>
      </c>
      <c r="C4951" s="4" t="s">
        <v>8895</v>
      </c>
      <c r="D4951" s="4" t="s">
        <v>8889</v>
      </c>
      <c r="E4951" s="4" t="s">
        <v>8778</v>
      </c>
      <c r="F4951" s="4" t="s">
        <v>6410</v>
      </c>
      <c r="G4951" s="4" t="s">
        <v>8896</v>
      </c>
      <c r="H4951" s="4" t="s">
        <v>7265</v>
      </c>
      <c r="I4951" s="24">
        <v>105.7</v>
      </c>
      <c r="J4951" s="24">
        <v>96.4</v>
      </c>
      <c r="K4951" s="24">
        <v>5.2</v>
      </c>
      <c r="L4951" s="24">
        <v>0.2</v>
      </c>
      <c r="M4951" s="24">
        <v>0.4</v>
      </c>
      <c r="O4951" s="24">
        <v>0.8</v>
      </c>
      <c r="R4951" s="24">
        <v>1.8</v>
      </c>
      <c r="T4951" s="24">
        <v>0.9</v>
      </c>
      <c r="X4951" s="24">
        <f t="shared" si="178"/>
        <v>105.70000000000002</v>
      </c>
      <c r="Y4951" s="8">
        <f t="shared" si="179"/>
        <v>0</v>
      </c>
      <c r="Z4951" s="4"/>
    </row>
    <row r="4952" spans="1:26" x14ac:dyDescent="0.25">
      <c r="A4952" s="34">
        <v>78</v>
      </c>
      <c r="B4952" s="31">
        <v>78</v>
      </c>
      <c r="C4952" s="4" t="s">
        <v>8910</v>
      </c>
      <c r="D4952" s="4" t="s">
        <v>8901</v>
      </c>
      <c r="E4952" s="4" t="s">
        <v>8778</v>
      </c>
      <c r="F4952" s="4" t="s">
        <v>6410</v>
      </c>
      <c r="G4952" s="4" t="s">
        <v>8911</v>
      </c>
      <c r="H4952" s="4" t="s">
        <v>5287</v>
      </c>
      <c r="I4952" s="24">
        <v>266</v>
      </c>
      <c r="J4952" s="24">
        <v>179.2</v>
      </c>
      <c r="K4952" s="24">
        <v>9.1999999999999993</v>
      </c>
      <c r="M4952" s="24">
        <v>2.2999999999999998</v>
      </c>
      <c r="O4952" s="24">
        <v>6.7</v>
      </c>
      <c r="Q4952" s="24">
        <v>1.1000000000000001</v>
      </c>
      <c r="R4952" s="24">
        <v>4.4000000000000004</v>
      </c>
      <c r="S4952" s="24">
        <v>1.2</v>
      </c>
      <c r="T4952" s="24">
        <v>61.9</v>
      </c>
      <c r="X4952" s="24">
        <f t="shared" si="178"/>
        <v>265.99999999999994</v>
      </c>
      <c r="Y4952" s="8">
        <f t="shared" si="179"/>
        <v>0</v>
      </c>
      <c r="Z4952" s="4"/>
    </row>
    <row r="4953" spans="1:26" x14ac:dyDescent="0.25">
      <c r="A4953" s="34">
        <v>87</v>
      </c>
      <c r="B4953" s="31">
        <v>87</v>
      </c>
      <c r="C4953" s="4" t="s">
        <v>8924</v>
      </c>
      <c r="D4953" s="4" t="s">
        <v>1306</v>
      </c>
      <c r="E4953" s="4" t="s">
        <v>8778</v>
      </c>
      <c r="F4953" s="4" t="s">
        <v>6410</v>
      </c>
      <c r="G4953" s="4" t="s">
        <v>8911</v>
      </c>
      <c r="H4953" s="4" t="s">
        <v>1401</v>
      </c>
      <c r="I4953" s="24">
        <v>409.6</v>
      </c>
      <c r="J4953" s="24">
        <v>350.2</v>
      </c>
      <c r="K4953" s="24">
        <v>26.8</v>
      </c>
      <c r="N4953" s="24">
        <v>1.8</v>
      </c>
      <c r="O4953" s="24">
        <v>7</v>
      </c>
      <c r="P4953" s="24">
        <v>10.6</v>
      </c>
      <c r="Q4953" s="24">
        <v>1.7</v>
      </c>
      <c r="R4953" s="24">
        <v>6.9</v>
      </c>
      <c r="S4953" s="24">
        <v>2.6</v>
      </c>
      <c r="U4953" s="24">
        <v>2</v>
      </c>
      <c r="X4953" s="24">
        <f t="shared" si="178"/>
        <v>409.6</v>
      </c>
      <c r="Y4953" s="8">
        <f t="shared" si="179"/>
        <v>0</v>
      </c>
      <c r="Z4953" s="4"/>
    </row>
    <row r="4954" spans="1:26" x14ac:dyDescent="0.25">
      <c r="A4954" s="34">
        <v>91</v>
      </c>
      <c r="B4954" s="31">
        <v>91</v>
      </c>
      <c r="C4954" s="4" t="s">
        <v>8932</v>
      </c>
      <c r="D4954" s="4" t="s">
        <v>1306</v>
      </c>
      <c r="E4954" s="4" t="s">
        <v>8778</v>
      </c>
      <c r="F4954" s="4" t="s">
        <v>6410</v>
      </c>
      <c r="G4954" s="4" t="s">
        <v>8911</v>
      </c>
      <c r="H4954" s="4" t="s">
        <v>882</v>
      </c>
      <c r="I4954" s="24">
        <v>188.3</v>
      </c>
      <c r="J4954" s="24">
        <v>178.3</v>
      </c>
      <c r="K4954" s="24">
        <v>0.6</v>
      </c>
      <c r="O4954" s="24">
        <v>3</v>
      </c>
      <c r="Q4954" s="24">
        <v>3.5</v>
      </c>
      <c r="R4954" s="24">
        <v>0.7</v>
      </c>
      <c r="S4954" s="24">
        <v>2.2000000000000002</v>
      </c>
      <c r="X4954" s="24">
        <f t="shared" si="178"/>
        <v>188.29999999999998</v>
      </c>
      <c r="Y4954" s="8">
        <f t="shared" si="179"/>
        <v>0</v>
      </c>
      <c r="Z4954" s="4"/>
    </row>
    <row r="4955" spans="1:26" x14ac:dyDescent="0.25">
      <c r="A4955" s="34">
        <v>99</v>
      </c>
      <c r="B4955" s="31">
        <v>99</v>
      </c>
      <c r="C4955" s="4" t="s">
        <v>8944</v>
      </c>
      <c r="D4955" s="4" t="s">
        <v>1306</v>
      </c>
      <c r="E4955" s="4" t="s">
        <v>8778</v>
      </c>
      <c r="F4955" s="4" t="s">
        <v>6410</v>
      </c>
      <c r="G4955" s="4" t="s">
        <v>8911</v>
      </c>
      <c r="H4955" s="4" t="s">
        <v>882</v>
      </c>
      <c r="I4955" s="24">
        <v>250</v>
      </c>
      <c r="J4955" s="24">
        <v>164</v>
      </c>
      <c r="K4955" s="24">
        <v>10</v>
      </c>
      <c r="L4955" s="24">
        <v>30</v>
      </c>
      <c r="M4955" s="24">
        <v>0.5</v>
      </c>
      <c r="N4955" s="24">
        <v>0.5</v>
      </c>
      <c r="O4955" s="24">
        <v>8</v>
      </c>
      <c r="R4955" s="24">
        <v>7</v>
      </c>
      <c r="S4955" s="24">
        <v>2</v>
      </c>
      <c r="T4955" s="24">
        <v>25</v>
      </c>
      <c r="U4955" s="24">
        <v>3</v>
      </c>
      <c r="X4955" s="24">
        <f t="shared" si="178"/>
        <v>250</v>
      </c>
      <c r="Y4955" s="8">
        <f t="shared" si="179"/>
        <v>0</v>
      </c>
      <c r="Z4955" s="4"/>
    </row>
    <row r="4956" spans="1:26" x14ac:dyDescent="0.25">
      <c r="A4956" s="34">
        <v>42</v>
      </c>
      <c r="B4956" s="31">
        <v>42</v>
      </c>
      <c r="C4956" s="4" t="s">
        <v>8852</v>
      </c>
      <c r="D4956" s="4" t="s">
        <v>8824</v>
      </c>
      <c r="E4956" s="4" t="s">
        <v>8778</v>
      </c>
      <c r="F4956" s="4" t="s">
        <v>6410</v>
      </c>
      <c r="G4956" s="4" t="s">
        <v>8855</v>
      </c>
      <c r="H4956" s="4" t="s">
        <v>8856</v>
      </c>
      <c r="I4956" s="24">
        <v>160.4</v>
      </c>
      <c r="J4956" s="24">
        <v>141.1</v>
      </c>
      <c r="K4956" s="24">
        <v>10.1</v>
      </c>
      <c r="L4956" s="24">
        <v>1.3</v>
      </c>
      <c r="N4956" s="24">
        <v>0.6</v>
      </c>
      <c r="O4956" s="24">
        <v>1.6</v>
      </c>
      <c r="P4956" s="24">
        <v>1.2</v>
      </c>
      <c r="Q4956" s="24">
        <v>2.2999999999999998</v>
      </c>
      <c r="S4956" s="24">
        <v>0.7</v>
      </c>
      <c r="T4956" s="24">
        <v>1.5</v>
      </c>
      <c r="X4956" s="24">
        <f t="shared" si="178"/>
        <v>160.39999999999998</v>
      </c>
      <c r="Y4956" s="8">
        <f t="shared" si="179"/>
        <v>0</v>
      </c>
      <c r="Z4956" s="4"/>
    </row>
    <row r="4957" spans="1:26" x14ac:dyDescent="0.25">
      <c r="A4957" s="34">
        <v>59</v>
      </c>
      <c r="B4957" s="31">
        <v>59</v>
      </c>
      <c r="C4957" s="4" t="s">
        <v>8880</v>
      </c>
      <c r="D4957" s="4" t="s">
        <v>2679</v>
      </c>
      <c r="E4957" s="4" t="s">
        <v>8778</v>
      </c>
      <c r="F4957" s="4" t="s">
        <v>6410</v>
      </c>
      <c r="G4957" s="4" t="s">
        <v>8881</v>
      </c>
      <c r="H4957" s="4" t="s">
        <v>7661</v>
      </c>
      <c r="I4957" s="24">
        <v>178.7</v>
      </c>
      <c r="J4957" s="24">
        <v>154.80000000000001</v>
      </c>
      <c r="K4957" s="24">
        <v>16.600000000000001</v>
      </c>
      <c r="L4957" s="24">
        <v>3.1</v>
      </c>
      <c r="M4957" s="24">
        <v>0.5</v>
      </c>
      <c r="N4957" s="24">
        <v>0.5</v>
      </c>
      <c r="O4957" s="24">
        <v>1.5</v>
      </c>
      <c r="P4957" s="24">
        <v>0.2</v>
      </c>
      <c r="R4957" s="24">
        <v>0.8</v>
      </c>
      <c r="S4957" s="24">
        <v>0.7</v>
      </c>
      <c r="X4957" s="24">
        <f t="shared" si="178"/>
        <v>178.7</v>
      </c>
      <c r="Y4957" s="8">
        <f t="shared" si="179"/>
        <v>0</v>
      </c>
      <c r="Z4957" s="4"/>
    </row>
    <row r="4958" spans="1:26" x14ac:dyDescent="0.25">
      <c r="A4958" s="34">
        <v>58</v>
      </c>
      <c r="B4958" s="31">
        <v>58</v>
      </c>
      <c r="C4958" s="4" t="s">
        <v>8878</v>
      </c>
      <c r="D4958" s="4" t="s">
        <v>2679</v>
      </c>
      <c r="E4958" s="4" t="s">
        <v>8778</v>
      </c>
      <c r="F4958" s="4" t="s">
        <v>6410</v>
      </c>
      <c r="G4958" s="4" t="s">
        <v>8879</v>
      </c>
      <c r="H4958" s="4" t="s">
        <v>4001</v>
      </c>
      <c r="I4958" s="24">
        <v>215.3</v>
      </c>
      <c r="J4958" s="24">
        <v>214.9</v>
      </c>
      <c r="R4958" s="24">
        <v>0.4</v>
      </c>
      <c r="X4958" s="24">
        <f t="shared" si="178"/>
        <v>215.3</v>
      </c>
      <c r="Y4958" s="8">
        <f t="shared" si="179"/>
        <v>0</v>
      </c>
      <c r="Z4958" s="4"/>
    </row>
    <row r="4959" spans="1:26" x14ac:dyDescent="0.25">
      <c r="A4959" s="34">
        <v>55</v>
      </c>
      <c r="B4959" s="31">
        <v>55</v>
      </c>
      <c r="C4959" s="4" t="s">
        <v>8875</v>
      </c>
      <c r="D4959" s="4" t="s">
        <v>2679</v>
      </c>
      <c r="E4959" s="4" t="s">
        <v>8778</v>
      </c>
      <c r="F4959" s="4" t="s">
        <v>6410</v>
      </c>
      <c r="G4959" s="4" t="s">
        <v>8876</v>
      </c>
      <c r="H4959" s="4" t="s">
        <v>6723</v>
      </c>
      <c r="I4959" s="24">
        <v>332.1</v>
      </c>
      <c r="J4959" s="24">
        <v>272.10000000000002</v>
      </c>
      <c r="K4959" s="24">
        <v>31.4</v>
      </c>
      <c r="O4959" s="24">
        <v>5</v>
      </c>
      <c r="P4959" s="24">
        <v>0.9</v>
      </c>
      <c r="Q4959" s="24">
        <v>13.8</v>
      </c>
      <c r="R4959" s="24">
        <v>2</v>
      </c>
      <c r="T4959" s="24">
        <v>6.9</v>
      </c>
      <c r="X4959" s="24">
        <f t="shared" si="178"/>
        <v>332.09999999999997</v>
      </c>
      <c r="Y4959" s="8">
        <f t="shared" si="179"/>
        <v>0</v>
      </c>
      <c r="Z4959" s="4"/>
    </row>
    <row r="4960" spans="1:26" x14ac:dyDescent="0.25">
      <c r="A4960" s="34">
        <v>63</v>
      </c>
      <c r="B4960" s="31">
        <v>63</v>
      </c>
      <c r="C4960" s="4" t="s">
        <v>8888</v>
      </c>
      <c r="D4960" s="4" t="s">
        <v>8889</v>
      </c>
      <c r="E4960" s="4" t="s">
        <v>8778</v>
      </c>
      <c r="F4960" s="4" t="s">
        <v>6410</v>
      </c>
      <c r="G4960" s="4" t="s">
        <v>116</v>
      </c>
      <c r="H4960" s="4" t="s">
        <v>103</v>
      </c>
      <c r="I4960" s="24">
        <v>440.8</v>
      </c>
      <c r="J4960" s="24">
        <v>294.2</v>
      </c>
      <c r="K4960" s="24">
        <v>39.700000000000003</v>
      </c>
      <c r="L4960" s="24">
        <v>8.1</v>
      </c>
      <c r="M4960" s="24">
        <v>4.8</v>
      </c>
      <c r="O4960" s="24">
        <v>6.2</v>
      </c>
      <c r="Q4960" s="24">
        <v>7.9</v>
      </c>
      <c r="R4960" s="24">
        <v>3.9</v>
      </c>
      <c r="S4960" s="24">
        <v>0.3</v>
      </c>
      <c r="T4960" s="24">
        <v>75.7</v>
      </c>
      <c r="X4960" s="24">
        <f t="shared" si="178"/>
        <v>440.79999999999995</v>
      </c>
      <c r="Y4960" s="8">
        <f t="shared" si="179"/>
        <v>0</v>
      </c>
      <c r="Z4960" s="4"/>
    </row>
    <row r="4961" spans="1:26" x14ac:dyDescent="0.25">
      <c r="A4961" s="34">
        <v>64</v>
      </c>
      <c r="B4961" s="31">
        <v>64</v>
      </c>
      <c r="C4961" s="4" t="s">
        <v>8890</v>
      </c>
      <c r="D4961" s="4" t="s">
        <v>8889</v>
      </c>
      <c r="E4961" s="4" t="s">
        <v>8778</v>
      </c>
      <c r="F4961" s="4" t="s">
        <v>6410</v>
      </c>
      <c r="G4961" s="4" t="s">
        <v>116</v>
      </c>
      <c r="H4961" s="4" t="s">
        <v>103</v>
      </c>
      <c r="I4961" s="24">
        <v>1089.5999999999999</v>
      </c>
      <c r="J4961" s="24">
        <v>723.7</v>
      </c>
      <c r="K4961" s="24">
        <v>151.19999999999999</v>
      </c>
      <c r="L4961" s="24">
        <v>26</v>
      </c>
      <c r="M4961" s="24">
        <v>0.9</v>
      </c>
      <c r="O4961" s="24">
        <v>10.4</v>
      </c>
      <c r="P4961" s="24">
        <v>20.100000000000001</v>
      </c>
      <c r="Q4961" s="24">
        <v>5.3</v>
      </c>
      <c r="R4961" s="24">
        <v>12.4</v>
      </c>
      <c r="S4961" s="24">
        <v>5.3</v>
      </c>
      <c r="T4961" s="24">
        <v>134.30000000000001</v>
      </c>
      <c r="X4961" s="24">
        <f t="shared" si="178"/>
        <v>1089.5999999999999</v>
      </c>
      <c r="Y4961" s="8">
        <f t="shared" si="179"/>
        <v>0</v>
      </c>
      <c r="Z4961" s="4"/>
    </row>
    <row r="4962" spans="1:26" x14ac:dyDescent="0.25">
      <c r="A4962" s="34">
        <v>65</v>
      </c>
      <c r="B4962" s="31">
        <v>65</v>
      </c>
      <c r="C4962" s="4" t="s">
        <v>8891</v>
      </c>
      <c r="D4962" s="4" t="s">
        <v>8889</v>
      </c>
      <c r="E4962" s="4" t="s">
        <v>8778</v>
      </c>
      <c r="F4962" s="4" t="s">
        <v>6410</v>
      </c>
      <c r="G4962" s="4" t="s">
        <v>116</v>
      </c>
      <c r="H4962" s="4" t="s">
        <v>103</v>
      </c>
      <c r="I4962" s="24">
        <v>1339.4</v>
      </c>
      <c r="J4962" s="24">
        <v>426</v>
      </c>
      <c r="K4962" s="24">
        <v>390.6</v>
      </c>
      <c r="L4962" s="24">
        <v>0.5</v>
      </c>
      <c r="M4962" s="24">
        <v>2.8</v>
      </c>
      <c r="N4962" s="24">
        <v>3.3</v>
      </c>
      <c r="O4962" s="24">
        <v>19.2</v>
      </c>
      <c r="P4962" s="24">
        <v>75.8</v>
      </c>
      <c r="Q4962" s="24">
        <v>4.5</v>
      </c>
      <c r="R4962" s="24">
        <v>11.5</v>
      </c>
      <c r="S4962" s="24">
        <v>8.1</v>
      </c>
      <c r="T4962" s="24">
        <v>397.1</v>
      </c>
      <c r="X4962" s="24">
        <f t="shared" si="178"/>
        <v>1339.4</v>
      </c>
      <c r="Y4962" s="8">
        <f t="shared" si="179"/>
        <v>0</v>
      </c>
      <c r="Z4962" s="4"/>
    </row>
    <row r="4963" spans="1:26" x14ac:dyDescent="0.25">
      <c r="A4963" s="34">
        <v>66</v>
      </c>
      <c r="B4963" s="31">
        <v>66</v>
      </c>
      <c r="C4963" s="4" t="s">
        <v>8892</v>
      </c>
      <c r="D4963" s="4" t="s">
        <v>8889</v>
      </c>
      <c r="E4963" s="4" t="s">
        <v>8778</v>
      </c>
      <c r="F4963" s="4" t="s">
        <v>6410</v>
      </c>
      <c r="G4963" s="4" t="s">
        <v>116</v>
      </c>
      <c r="H4963" s="4" t="s">
        <v>103</v>
      </c>
      <c r="I4963" s="24">
        <v>846.5</v>
      </c>
      <c r="J4963" s="24">
        <v>500.6</v>
      </c>
      <c r="K4963" s="24">
        <v>96.6</v>
      </c>
      <c r="L4963" s="24">
        <v>2.5</v>
      </c>
      <c r="M4963" s="24">
        <v>0.1</v>
      </c>
      <c r="O4963" s="24">
        <v>5.7</v>
      </c>
      <c r="P4963" s="24">
        <v>9.5</v>
      </c>
      <c r="Q4963" s="24">
        <v>7.9</v>
      </c>
      <c r="R4963" s="24">
        <v>6.3</v>
      </c>
      <c r="S4963" s="24">
        <v>0.5</v>
      </c>
      <c r="T4963" s="24">
        <v>216.8</v>
      </c>
      <c r="X4963" s="24">
        <f t="shared" si="178"/>
        <v>846.5</v>
      </c>
      <c r="Y4963" s="8">
        <f t="shared" si="179"/>
        <v>0</v>
      </c>
      <c r="Z4963" s="4"/>
    </row>
    <row r="4964" spans="1:26" x14ac:dyDescent="0.25">
      <c r="A4964" s="34">
        <v>70</v>
      </c>
      <c r="B4964" s="31">
        <v>70</v>
      </c>
      <c r="C4964" s="4" t="s">
        <v>8898</v>
      </c>
      <c r="D4964" s="4" t="s">
        <v>8889</v>
      </c>
      <c r="E4964" s="4" t="s">
        <v>8778</v>
      </c>
      <c r="F4964" s="4" t="s">
        <v>6410</v>
      </c>
      <c r="G4964" s="4" t="s">
        <v>116</v>
      </c>
      <c r="H4964" s="4" t="s">
        <v>103</v>
      </c>
      <c r="I4964" s="24">
        <v>902.3</v>
      </c>
      <c r="J4964" s="24">
        <v>361.4</v>
      </c>
      <c r="K4964" s="24">
        <v>139.4</v>
      </c>
      <c r="L4964" s="24">
        <v>14.2</v>
      </c>
      <c r="M4964" s="24">
        <v>5.8</v>
      </c>
      <c r="N4964" s="24">
        <v>9.6999999999999993</v>
      </c>
      <c r="O4964" s="24">
        <v>9.1</v>
      </c>
      <c r="Q4964" s="24">
        <v>13.1</v>
      </c>
      <c r="R4964" s="24">
        <v>6.9</v>
      </c>
      <c r="S4964" s="24">
        <v>0.3</v>
      </c>
      <c r="T4964" s="24">
        <v>320.8</v>
      </c>
      <c r="U4964" s="24">
        <v>21.6</v>
      </c>
      <c r="X4964" s="24">
        <f t="shared" si="178"/>
        <v>902.30000000000007</v>
      </c>
      <c r="Y4964" s="8">
        <f t="shared" si="179"/>
        <v>0</v>
      </c>
      <c r="Z4964" s="4"/>
    </row>
    <row r="4965" spans="1:26" x14ac:dyDescent="0.25">
      <c r="A4965" s="34">
        <v>80</v>
      </c>
      <c r="B4965" s="31">
        <v>80</v>
      </c>
      <c r="C4965" s="4" t="s">
        <v>4666</v>
      </c>
      <c r="D4965" s="4" t="s">
        <v>8901</v>
      </c>
      <c r="E4965" s="4" t="s">
        <v>8778</v>
      </c>
      <c r="F4965" s="4" t="s">
        <v>6410</v>
      </c>
      <c r="G4965" s="4" t="s">
        <v>116</v>
      </c>
      <c r="H4965" s="4" t="s">
        <v>103</v>
      </c>
      <c r="I4965" s="24">
        <v>575.79999999999995</v>
      </c>
      <c r="J4965" s="24">
        <v>85.8</v>
      </c>
      <c r="K4965" s="24">
        <v>107.1</v>
      </c>
      <c r="L4965" s="24">
        <v>18.600000000000001</v>
      </c>
      <c r="M4965" s="24">
        <v>0.2</v>
      </c>
      <c r="O4965" s="24">
        <v>0.8</v>
      </c>
      <c r="P4965" s="24">
        <v>233</v>
      </c>
      <c r="R4965" s="24">
        <v>8.6999999999999993</v>
      </c>
      <c r="S4965" s="24">
        <v>1.9</v>
      </c>
      <c r="T4965" s="24">
        <v>119.7</v>
      </c>
      <c r="X4965" s="24">
        <f t="shared" si="178"/>
        <v>575.79999999999995</v>
      </c>
      <c r="Y4965" s="8">
        <f t="shared" si="179"/>
        <v>0</v>
      </c>
      <c r="Z4965" s="4"/>
    </row>
    <row r="4966" spans="1:26" x14ac:dyDescent="0.25">
      <c r="A4966" s="34">
        <v>81</v>
      </c>
      <c r="B4966" s="31">
        <v>81</v>
      </c>
      <c r="C4966" s="4" t="s">
        <v>8913</v>
      </c>
      <c r="D4966" s="4" t="s">
        <v>8901</v>
      </c>
      <c r="E4966" s="4" t="s">
        <v>8778</v>
      </c>
      <c r="F4966" s="4" t="s">
        <v>6410</v>
      </c>
      <c r="G4966" s="4" t="s">
        <v>116</v>
      </c>
      <c r="H4966" s="4" t="s">
        <v>103</v>
      </c>
      <c r="I4966" s="24">
        <v>793.8</v>
      </c>
      <c r="J4966" s="24">
        <v>570.20000000000005</v>
      </c>
      <c r="K4966" s="24">
        <v>111</v>
      </c>
      <c r="L4966" s="24">
        <v>0.9</v>
      </c>
      <c r="N4966" s="24">
        <v>4.9000000000000004</v>
      </c>
      <c r="O4966" s="24">
        <v>5</v>
      </c>
      <c r="P4966" s="24">
        <v>8.4</v>
      </c>
      <c r="Q4966" s="24">
        <v>5.0999999999999996</v>
      </c>
      <c r="R4966" s="24">
        <v>8.6</v>
      </c>
      <c r="T4966" s="24">
        <v>76.2</v>
      </c>
      <c r="U4966" s="24">
        <v>3.5</v>
      </c>
      <c r="X4966" s="24">
        <f t="shared" si="178"/>
        <v>793.80000000000007</v>
      </c>
      <c r="Y4966" s="8">
        <f t="shared" si="179"/>
        <v>0</v>
      </c>
      <c r="Z4966" s="4"/>
    </row>
    <row r="4967" spans="1:26" x14ac:dyDescent="0.25">
      <c r="A4967" s="34">
        <v>76</v>
      </c>
      <c r="B4967" s="31">
        <v>76</v>
      </c>
      <c r="C4967" s="4" t="s">
        <v>5543</v>
      </c>
      <c r="D4967" s="4" t="s">
        <v>8901</v>
      </c>
      <c r="E4967" s="4" t="s">
        <v>8778</v>
      </c>
      <c r="F4967" s="4" t="s">
        <v>6410</v>
      </c>
      <c r="G4967" s="4" t="s">
        <v>8089</v>
      </c>
      <c r="H4967" s="4" t="s">
        <v>5</v>
      </c>
      <c r="I4967" s="24">
        <v>198.7</v>
      </c>
      <c r="J4967" s="24">
        <v>193.4</v>
      </c>
      <c r="K4967" s="24">
        <v>1.9</v>
      </c>
      <c r="O4967" s="24">
        <v>2.2000000000000002</v>
      </c>
      <c r="P4967" s="24">
        <v>0.5</v>
      </c>
      <c r="Q4967" s="24">
        <v>0.2</v>
      </c>
      <c r="R4967" s="24">
        <v>0.3</v>
      </c>
      <c r="S4967" s="24">
        <v>0.2</v>
      </c>
      <c r="X4967" s="24">
        <f t="shared" si="178"/>
        <v>198.7</v>
      </c>
      <c r="Y4967" s="8">
        <f t="shared" si="179"/>
        <v>0</v>
      </c>
      <c r="Z4967" s="4"/>
    </row>
    <row r="4968" spans="1:26" x14ac:dyDescent="0.25">
      <c r="A4968" s="34">
        <v>77</v>
      </c>
      <c r="B4968" s="31">
        <v>77</v>
      </c>
      <c r="C4968" s="4" t="s">
        <v>8909</v>
      </c>
      <c r="D4968" s="4" t="s">
        <v>8901</v>
      </c>
      <c r="E4968" s="4" t="s">
        <v>8778</v>
      </c>
      <c r="F4968" s="4" t="s">
        <v>6410</v>
      </c>
      <c r="G4968" s="4" t="s">
        <v>8089</v>
      </c>
      <c r="H4968" s="4" t="s">
        <v>5</v>
      </c>
      <c r="I4968" s="24">
        <v>395.3</v>
      </c>
      <c r="J4968" s="24">
        <v>302.3</v>
      </c>
      <c r="K4968" s="24">
        <v>20</v>
      </c>
      <c r="L4968" s="24">
        <v>6</v>
      </c>
      <c r="N4968" s="24">
        <v>2</v>
      </c>
      <c r="O4968" s="24">
        <v>7</v>
      </c>
      <c r="P4968" s="24">
        <v>1</v>
      </c>
      <c r="Q4968" s="24">
        <v>2</v>
      </c>
      <c r="R4968" s="24">
        <v>5</v>
      </c>
      <c r="T4968" s="24">
        <v>50</v>
      </c>
      <c r="X4968" s="24">
        <f t="shared" si="178"/>
        <v>395.3</v>
      </c>
      <c r="Y4968" s="8">
        <f t="shared" si="179"/>
        <v>0</v>
      </c>
      <c r="Z4968" s="4"/>
    </row>
    <row r="4969" spans="1:26" x14ac:dyDescent="0.25">
      <c r="A4969" s="34">
        <v>86</v>
      </c>
      <c r="B4969" s="31">
        <v>86</v>
      </c>
      <c r="C4969" s="4" t="s">
        <v>8923</v>
      </c>
      <c r="D4969" s="4" t="s">
        <v>8901</v>
      </c>
      <c r="E4969" s="4" t="s">
        <v>8778</v>
      </c>
      <c r="F4969" s="4" t="s">
        <v>6410</v>
      </c>
      <c r="G4969" s="4" t="s">
        <v>8089</v>
      </c>
      <c r="H4969" s="4" t="s">
        <v>5</v>
      </c>
      <c r="I4969" s="24">
        <v>573</v>
      </c>
      <c r="J4969" s="24">
        <v>296.5</v>
      </c>
      <c r="K4969" s="24">
        <v>106.4</v>
      </c>
      <c r="L4969" s="24">
        <v>2.7</v>
      </c>
      <c r="M4969" s="24">
        <v>10</v>
      </c>
      <c r="N4969" s="24">
        <v>12.8</v>
      </c>
      <c r="O4969" s="24">
        <v>10</v>
      </c>
      <c r="Q4969" s="24">
        <v>5</v>
      </c>
      <c r="R4969" s="24">
        <v>10</v>
      </c>
      <c r="S4969" s="24">
        <v>3</v>
      </c>
      <c r="T4969" s="24">
        <v>116.6</v>
      </c>
      <c r="X4969" s="24">
        <f t="shared" si="178"/>
        <v>573</v>
      </c>
      <c r="Y4969" s="8">
        <f t="shared" si="179"/>
        <v>0</v>
      </c>
      <c r="Z4969" s="4"/>
    </row>
    <row r="4970" spans="1:26" x14ac:dyDescent="0.25">
      <c r="A4970" s="34">
        <v>67</v>
      </c>
      <c r="B4970" s="31">
        <v>67</v>
      </c>
      <c r="C4970" s="4" t="s">
        <v>8893</v>
      </c>
      <c r="D4970" s="4" t="s">
        <v>8889</v>
      </c>
      <c r="E4970" s="4" t="s">
        <v>8778</v>
      </c>
      <c r="F4970" s="4" t="s">
        <v>6410</v>
      </c>
      <c r="G4970" s="4" t="s">
        <v>8894</v>
      </c>
      <c r="H4970" s="4" t="s">
        <v>216</v>
      </c>
      <c r="I4970" s="24">
        <v>128</v>
      </c>
      <c r="J4970" s="24">
        <v>119.5</v>
      </c>
      <c r="K4970" s="24">
        <v>3.3</v>
      </c>
      <c r="O4970" s="24">
        <v>1.5</v>
      </c>
      <c r="P4970" s="24">
        <v>0.1</v>
      </c>
      <c r="Q4970" s="24">
        <v>0.2</v>
      </c>
      <c r="R4970" s="24">
        <v>1.8</v>
      </c>
      <c r="S4970" s="24">
        <v>0.5</v>
      </c>
      <c r="T4970" s="24">
        <v>1.1000000000000001</v>
      </c>
      <c r="X4970" s="24">
        <f t="shared" si="178"/>
        <v>127.99999999999999</v>
      </c>
      <c r="Y4970" s="8">
        <f t="shared" si="179"/>
        <v>0</v>
      </c>
      <c r="Z4970" s="4"/>
    </row>
    <row r="4971" spans="1:26" x14ac:dyDescent="0.25">
      <c r="A4971" s="34">
        <v>44</v>
      </c>
      <c r="B4971" s="31">
        <v>44</v>
      </c>
      <c r="C4971" s="4" t="s">
        <v>8859</v>
      </c>
      <c r="D4971" s="4" t="s">
        <v>8824</v>
      </c>
      <c r="E4971" s="4" t="s">
        <v>8778</v>
      </c>
      <c r="F4971" s="4" t="s">
        <v>6410</v>
      </c>
      <c r="G4971" s="4" t="s">
        <v>3290</v>
      </c>
      <c r="H4971" s="4" t="s">
        <v>1043</v>
      </c>
      <c r="I4971" s="24">
        <v>222.3</v>
      </c>
      <c r="J4971" s="24">
        <v>214.9</v>
      </c>
      <c r="K4971" s="24">
        <v>2.5</v>
      </c>
      <c r="N4971" s="24">
        <v>0.7</v>
      </c>
      <c r="O4971" s="24">
        <v>1.8</v>
      </c>
      <c r="P4971" s="24">
        <v>0.6</v>
      </c>
      <c r="Q4971" s="24">
        <v>1.6</v>
      </c>
      <c r="U4971" s="24">
        <v>0.2</v>
      </c>
      <c r="X4971" s="24">
        <f t="shared" si="178"/>
        <v>222.29999999999998</v>
      </c>
      <c r="Y4971" s="8">
        <f t="shared" si="179"/>
        <v>0</v>
      </c>
      <c r="Z4971" s="4"/>
    </row>
    <row r="4972" spans="1:26" x14ac:dyDescent="0.25">
      <c r="A4972" s="34">
        <v>45</v>
      </c>
      <c r="B4972" s="31">
        <v>45</v>
      </c>
      <c r="C4972" s="4" t="s">
        <v>8860</v>
      </c>
      <c r="D4972" s="4" t="s">
        <v>8824</v>
      </c>
      <c r="E4972" s="4" t="s">
        <v>8778</v>
      </c>
      <c r="F4972" s="4" t="s">
        <v>6410</v>
      </c>
      <c r="G4972" s="4" t="s">
        <v>8861</v>
      </c>
      <c r="H4972" s="4" t="s">
        <v>358</v>
      </c>
      <c r="I4972" s="24">
        <v>486.8</v>
      </c>
      <c r="J4972" s="24">
        <v>414.8</v>
      </c>
      <c r="K4972" s="24">
        <v>34.4</v>
      </c>
      <c r="N4972" s="24">
        <v>1.4</v>
      </c>
      <c r="O4972" s="24">
        <v>1.9</v>
      </c>
      <c r="P4972" s="24">
        <v>10.6</v>
      </c>
      <c r="Q4972" s="24">
        <v>3.5</v>
      </c>
      <c r="R4972" s="24">
        <v>5.4</v>
      </c>
      <c r="S4972" s="24">
        <v>0.4</v>
      </c>
      <c r="T4972" s="24">
        <v>14.4</v>
      </c>
      <c r="X4972" s="24">
        <f t="shared" si="178"/>
        <v>486.7999999999999</v>
      </c>
      <c r="Y4972" s="8">
        <f t="shared" si="179"/>
        <v>0</v>
      </c>
      <c r="Z4972" s="4"/>
    </row>
    <row r="4973" spans="1:26" x14ac:dyDescent="0.25">
      <c r="A4973" s="34">
        <v>54</v>
      </c>
      <c r="B4973" s="31">
        <v>54</v>
      </c>
      <c r="C4973" s="4" t="s">
        <v>8873</v>
      </c>
      <c r="D4973" s="4" t="s">
        <v>2679</v>
      </c>
      <c r="E4973" s="4" t="s">
        <v>8778</v>
      </c>
      <c r="F4973" s="4" t="s">
        <v>6410</v>
      </c>
      <c r="G4973" s="4" t="s">
        <v>8874</v>
      </c>
      <c r="H4973" s="4" t="s">
        <v>1113</v>
      </c>
      <c r="I4973" s="24">
        <v>169.5</v>
      </c>
      <c r="J4973" s="24">
        <v>138.5</v>
      </c>
      <c r="K4973" s="24">
        <v>18.2</v>
      </c>
      <c r="M4973" s="24">
        <v>1.1000000000000001</v>
      </c>
      <c r="O4973" s="24">
        <v>1.4</v>
      </c>
      <c r="P4973" s="24">
        <v>0.4</v>
      </c>
      <c r="Q4973" s="24">
        <v>4.4000000000000004</v>
      </c>
      <c r="R4973" s="24">
        <v>4</v>
      </c>
      <c r="U4973" s="24">
        <v>1.5</v>
      </c>
      <c r="X4973" s="24">
        <f t="shared" si="178"/>
        <v>169.5</v>
      </c>
      <c r="Y4973" s="8">
        <f t="shared" si="179"/>
        <v>0</v>
      </c>
      <c r="Z4973" s="4"/>
    </row>
    <row r="4974" spans="1:26" x14ac:dyDescent="0.25">
      <c r="A4974" s="34">
        <v>24</v>
      </c>
      <c r="B4974" s="31">
        <v>24</v>
      </c>
      <c r="C4974" s="4" t="s">
        <v>8823</v>
      </c>
      <c r="D4974" s="4" t="s">
        <v>8824</v>
      </c>
      <c r="E4974" s="4" t="s">
        <v>8778</v>
      </c>
      <c r="F4974" s="4" t="s">
        <v>6410</v>
      </c>
      <c r="G4974" s="4" t="s">
        <v>8825</v>
      </c>
      <c r="H4974" s="5" t="s">
        <v>8826</v>
      </c>
      <c r="I4974" s="24">
        <v>134.9</v>
      </c>
      <c r="J4974" s="24">
        <v>111.4</v>
      </c>
      <c r="K4974" s="24">
        <v>13.7</v>
      </c>
      <c r="L4974" s="24">
        <v>1.6</v>
      </c>
      <c r="N4974" s="24">
        <v>0.8</v>
      </c>
      <c r="O4974" s="24">
        <v>1.8</v>
      </c>
      <c r="Q4974" s="24">
        <v>1</v>
      </c>
      <c r="R4974" s="24">
        <v>1.7</v>
      </c>
      <c r="S4974" s="24">
        <v>0.3</v>
      </c>
      <c r="T4974" s="24">
        <v>2.6</v>
      </c>
      <c r="X4974" s="24">
        <f t="shared" si="178"/>
        <v>134.9</v>
      </c>
      <c r="Y4974" s="8">
        <f t="shared" si="179"/>
        <v>0</v>
      </c>
      <c r="Z4974" s="4"/>
    </row>
    <row r="4975" spans="1:26" x14ac:dyDescent="0.25">
      <c r="A4975" s="34">
        <v>53</v>
      </c>
      <c r="B4975" s="31">
        <v>53</v>
      </c>
      <c r="C4975" s="4" t="s">
        <v>8025</v>
      </c>
      <c r="D4975" s="4" t="s">
        <v>2679</v>
      </c>
      <c r="E4975" s="4" t="s">
        <v>8778</v>
      </c>
      <c r="F4975" s="4" t="s">
        <v>6410</v>
      </c>
      <c r="G4975" s="4" t="s">
        <v>7434</v>
      </c>
      <c r="H4975" s="4" t="s">
        <v>148</v>
      </c>
      <c r="I4975" s="24">
        <v>245.7</v>
      </c>
      <c r="J4975" s="24">
        <v>201.4</v>
      </c>
      <c r="K4975" s="24">
        <v>37.200000000000003</v>
      </c>
      <c r="N4975" s="24">
        <v>0.3</v>
      </c>
      <c r="O4975" s="24">
        <v>2.5</v>
      </c>
      <c r="P4975" s="24">
        <v>0.5</v>
      </c>
      <c r="Q4975" s="24">
        <v>1.2</v>
      </c>
      <c r="R4975" s="24">
        <v>2.6</v>
      </c>
      <c r="X4975" s="24">
        <f t="shared" si="178"/>
        <v>245.70000000000002</v>
      </c>
      <c r="Y4975" s="8">
        <f t="shared" si="179"/>
        <v>0</v>
      </c>
      <c r="Z4975" s="4"/>
    </row>
    <row r="4976" spans="1:26" x14ac:dyDescent="0.25">
      <c r="A4976" s="34">
        <v>25</v>
      </c>
      <c r="B4976" s="31">
        <v>25</v>
      </c>
      <c r="C4976" s="4" t="s">
        <v>8823</v>
      </c>
      <c r="D4976" s="4" t="s">
        <v>8824</v>
      </c>
      <c r="E4976" s="4" t="s">
        <v>8778</v>
      </c>
      <c r="F4976" s="4" t="s">
        <v>6410</v>
      </c>
      <c r="G4976" s="4" t="s">
        <v>8827</v>
      </c>
      <c r="H4976" s="4" t="s">
        <v>8828</v>
      </c>
      <c r="I4976" s="24">
        <v>95.7</v>
      </c>
      <c r="J4976" s="24">
        <v>75.900000000000006</v>
      </c>
      <c r="K4976" s="24">
        <v>5.9</v>
      </c>
      <c r="L4976" s="24">
        <v>6.1</v>
      </c>
      <c r="N4976" s="24">
        <v>0.7</v>
      </c>
      <c r="O4976" s="24">
        <v>0.8</v>
      </c>
      <c r="Q4976" s="24">
        <v>1.4</v>
      </c>
      <c r="R4976" s="24">
        <v>1.3</v>
      </c>
      <c r="S4976" s="24">
        <v>1.1000000000000001</v>
      </c>
      <c r="T4976" s="24">
        <v>2.5</v>
      </c>
      <c r="X4976" s="24">
        <f t="shared" si="178"/>
        <v>95.7</v>
      </c>
      <c r="Y4976" s="8">
        <f t="shared" si="179"/>
        <v>0</v>
      </c>
      <c r="Z4976" s="4"/>
    </row>
    <row r="4977" spans="1:26" x14ac:dyDescent="0.25">
      <c r="A4977" s="34">
        <v>62</v>
      </c>
      <c r="B4977" s="31">
        <v>62</v>
      </c>
      <c r="C4977" s="4" t="s">
        <v>7452</v>
      </c>
      <c r="D4977" s="4" t="s">
        <v>2679</v>
      </c>
      <c r="E4977" s="4" t="s">
        <v>8778</v>
      </c>
      <c r="F4977" s="4" t="s">
        <v>6410</v>
      </c>
      <c r="G4977" s="4" t="s">
        <v>8887</v>
      </c>
      <c r="H4977" s="4" t="s">
        <v>8856</v>
      </c>
      <c r="I4977" s="24">
        <v>371</v>
      </c>
      <c r="J4977" s="24">
        <v>335</v>
      </c>
      <c r="L4977" s="24">
        <v>20</v>
      </c>
      <c r="M4977" s="24">
        <v>1.2</v>
      </c>
      <c r="N4977" s="24">
        <v>1.5</v>
      </c>
      <c r="O4977" s="24">
        <v>10.3</v>
      </c>
      <c r="R4977" s="24">
        <v>3</v>
      </c>
      <c r="X4977" s="24">
        <f t="shared" si="178"/>
        <v>371</v>
      </c>
      <c r="Y4977" s="8">
        <f t="shared" si="179"/>
        <v>0</v>
      </c>
      <c r="Z4977" s="4"/>
    </row>
    <row r="4978" spans="1:26" x14ac:dyDescent="0.25">
      <c r="A4978" s="34">
        <v>51</v>
      </c>
      <c r="B4978" s="31">
        <v>51</v>
      </c>
      <c r="C4978" s="4" t="s">
        <v>8869</v>
      </c>
      <c r="D4978" s="4" t="s">
        <v>2679</v>
      </c>
      <c r="E4978" s="4" t="s">
        <v>8778</v>
      </c>
      <c r="F4978" s="4" t="s">
        <v>6410</v>
      </c>
      <c r="G4978" s="4" t="s">
        <v>8870</v>
      </c>
      <c r="H4978" s="4" t="s">
        <v>8871</v>
      </c>
      <c r="I4978" s="24">
        <v>842.5</v>
      </c>
      <c r="J4978" s="24">
        <v>388.7</v>
      </c>
      <c r="K4978" s="24">
        <v>18.399999999999999</v>
      </c>
      <c r="L4978" s="24">
        <v>1.2</v>
      </c>
      <c r="M4978" s="24">
        <v>0.6</v>
      </c>
      <c r="N4978" s="24">
        <v>2.1</v>
      </c>
      <c r="O4978" s="24">
        <v>5.0999999999999996</v>
      </c>
      <c r="P4978" s="24">
        <v>3.2</v>
      </c>
      <c r="Q4978" s="24">
        <v>1.6</v>
      </c>
      <c r="R4978" s="24">
        <v>2.4</v>
      </c>
      <c r="S4978" s="24">
        <v>0.5</v>
      </c>
      <c r="T4978" s="24">
        <v>416.3</v>
      </c>
      <c r="U4978" s="24">
        <v>2.4</v>
      </c>
      <c r="X4978" s="24">
        <f t="shared" si="178"/>
        <v>842.5</v>
      </c>
      <c r="Y4978" s="8">
        <f t="shared" si="179"/>
        <v>0</v>
      </c>
      <c r="Z4978" s="4"/>
    </row>
    <row r="4979" spans="1:26" ht="30" x14ac:dyDescent="0.25">
      <c r="A4979" s="34">
        <v>88</v>
      </c>
      <c r="B4979" s="31">
        <v>88</v>
      </c>
      <c r="C4979" s="4" t="s">
        <v>8925</v>
      </c>
      <c r="D4979" s="4" t="s">
        <v>1306</v>
      </c>
      <c r="E4979" s="4" t="s">
        <v>8778</v>
      </c>
      <c r="F4979" s="4" t="s">
        <v>6410</v>
      </c>
      <c r="G4979" s="4" t="s">
        <v>8926</v>
      </c>
      <c r="H4979" s="5" t="s">
        <v>8927</v>
      </c>
      <c r="I4979" s="24">
        <v>321.2</v>
      </c>
      <c r="J4979" s="24">
        <v>262.5</v>
      </c>
      <c r="K4979" s="24">
        <v>15.4</v>
      </c>
      <c r="L4979" s="24">
        <v>1.9</v>
      </c>
      <c r="O4979" s="24">
        <v>5.2</v>
      </c>
      <c r="Q4979" s="24">
        <v>1.5</v>
      </c>
      <c r="R4979" s="24">
        <v>9.5</v>
      </c>
      <c r="T4979" s="24">
        <v>25.2</v>
      </c>
      <c r="X4979" s="24">
        <f t="shared" si="178"/>
        <v>321.19999999999993</v>
      </c>
      <c r="Y4979" s="8">
        <f t="shared" si="179"/>
        <v>0</v>
      </c>
      <c r="Z4979" s="4"/>
    </row>
    <row r="4980" spans="1:26" x14ac:dyDescent="0.25">
      <c r="A4980" s="34">
        <v>90</v>
      </c>
      <c r="B4980" s="31">
        <v>90</v>
      </c>
      <c r="C4980" s="4" t="s">
        <v>8931</v>
      </c>
      <c r="D4980" s="4" t="s">
        <v>1306</v>
      </c>
      <c r="E4980" s="4" t="s">
        <v>8778</v>
      </c>
      <c r="F4980" s="4" t="s">
        <v>6410</v>
      </c>
      <c r="G4980" s="4" t="s">
        <v>8926</v>
      </c>
      <c r="H4980" s="4" t="s">
        <v>558</v>
      </c>
      <c r="I4980" s="24">
        <v>126.8</v>
      </c>
      <c r="J4980" s="24">
        <v>119.4</v>
      </c>
      <c r="K4980" s="24">
        <v>2.7</v>
      </c>
      <c r="O4980" s="24">
        <v>1.8</v>
      </c>
      <c r="R4980" s="24">
        <v>0.2</v>
      </c>
      <c r="S4980" s="24">
        <v>1.6</v>
      </c>
      <c r="T4980" s="24">
        <v>1.1000000000000001</v>
      </c>
      <c r="X4980" s="24">
        <f t="shared" si="178"/>
        <v>126.8</v>
      </c>
      <c r="Y4980" s="8">
        <f t="shared" si="179"/>
        <v>0</v>
      </c>
      <c r="Z4980" s="4"/>
    </row>
    <row r="4981" spans="1:26" ht="30" x14ac:dyDescent="0.25">
      <c r="A4981" s="34">
        <v>97</v>
      </c>
      <c r="B4981" s="31">
        <v>97</v>
      </c>
      <c r="C4981" s="4" t="s">
        <v>8938</v>
      </c>
      <c r="D4981" s="4" t="s">
        <v>1306</v>
      </c>
      <c r="E4981" s="4" t="s">
        <v>8778</v>
      </c>
      <c r="F4981" s="4" t="s">
        <v>6410</v>
      </c>
      <c r="G4981" s="4" t="s">
        <v>8939</v>
      </c>
      <c r="H4981" s="5" t="s">
        <v>8940</v>
      </c>
      <c r="I4981" s="24">
        <v>1039</v>
      </c>
      <c r="J4981" s="24">
        <v>512.6</v>
      </c>
      <c r="K4981" s="24">
        <v>64.2</v>
      </c>
      <c r="L4981" s="24">
        <v>7.3</v>
      </c>
      <c r="N4981" s="24">
        <v>1.9</v>
      </c>
      <c r="O4981" s="24">
        <v>8.6</v>
      </c>
      <c r="Q4981" s="24">
        <v>2</v>
      </c>
      <c r="R4981" s="24">
        <v>7.1</v>
      </c>
      <c r="S4981" s="24">
        <v>4.3</v>
      </c>
      <c r="T4981" s="24">
        <v>428.2</v>
      </c>
      <c r="U4981" s="24">
        <v>2.8</v>
      </c>
      <c r="X4981" s="24">
        <f t="shared" si="178"/>
        <v>1039</v>
      </c>
      <c r="Y4981" s="8">
        <f t="shared" si="179"/>
        <v>0</v>
      </c>
      <c r="Z4981" s="4"/>
    </row>
    <row r="4982" spans="1:26" x14ac:dyDescent="0.25">
      <c r="A4982" s="34">
        <v>16</v>
      </c>
      <c r="B4982" s="31">
        <v>16</v>
      </c>
      <c r="C4982" s="4" t="s">
        <v>8807</v>
      </c>
      <c r="D4982" s="4" t="s">
        <v>8787</v>
      </c>
      <c r="E4982" s="4" t="s">
        <v>8778</v>
      </c>
      <c r="F4982" s="4" t="s">
        <v>6410</v>
      </c>
      <c r="G4982" s="4" t="s">
        <v>8810</v>
      </c>
      <c r="H4982" s="4" t="s">
        <v>103</v>
      </c>
      <c r="I4982" s="24">
        <v>112.7</v>
      </c>
      <c r="J4982" s="24">
        <v>79.5</v>
      </c>
      <c r="K4982" s="24">
        <v>7.5</v>
      </c>
      <c r="O4982" s="24">
        <v>4.5</v>
      </c>
      <c r="P4982" s="24">
        <v>3</v>
      </c>
      <c r="R4982" s="24">
        <v>0.7</v>
      </c>
      <c r="T4982" s="24">
        <v>17.5</v>
      </c>
      <c r="X4982" s="24">
        <f t="shared" ref="X4982:X5045" si="180">SUM(J4982:W4982)</f>
        <v>112.7</v>
      </c>
      <c r="Y4982" s="8">
        <f t="shared" ref="Y4982:Y5045" si="181">I4982-X4982</f>
        <v>0</v>
      </c>
      <c r="Z4982" s="4"/>
    </row>
    <row r="4983" spans="1:26" x14ac:dyDescent="0.25">
      <c r="A4983" s="34">
        <v>61</v>
      </c>
      <c r="B4983" s="31">
        <v>61</v>
      </c>
      <c r="C4983" s="4" t="s">
        <v>8885</v>
      </c>
      <c r="D4983" s="4" t="s">
        <v>2679</v>
      </c>
      <c r="E4983" s="4" t="s">
        <v>8778</v>
      </c>
      <c r="F4983" s="4" t="s">
        <v>6410</v>
      </c>
      <c r="G4983" s="4" t="s">
        <v>8886</v>
      </c>
      <c r="H4983" s="4" t="s">
        <v>154</v>
      </c>
      <c r="I4983" s="24">
        <v>124.7</v>
      </c>
      <c r="J4983" s="24">
        <v>95.7</v>
      </c>
      <c r="K4983" s="24">
        <v>24.7</v>
      </c>
      <c r="N4983" s="24">
        <v>1</v>
      </c>
      <c r="O4983" s="24">
        <v>1.5</v>
      </c>
      <c r="P4983" s="24">
        <v>0.5</v>
      </c>
      <c r="Q4983" s="24">
        <v>0.2</v>
      </c>
      <c r="R4983" s="24">
        <v>1.1000000000000001</v>
      </c>
      <c r="X4983" s="24">
        <f t="shared" si="180"/>
        <v>124.7</v>
      </c>
      <c r="Y4983" s="8">
        <f t="shared" si="181"/>
        <v>0</v>
      </c>
      <c r="Z4983" s="4"/>
    </row>
    <row r="4984" spans="1:26" x14ac:dyDescent="0.25">
      <c r="A4984" s="34">
        <v>92</v>
      </c>
      <c r="B4984" s="31">
        <v>92</v>
      </c>
      <c r="C4984" s="4" t="s">
        <v>8932</v>
      </c>
      <c r="D4984" s="4" t="s">
        <v>1306</v>
      </c>
      <c r="E4984" s="4" t="s">
        <v>8778</v>
      </c>
      <c r="F4984" s="4" t="s">
        <v>6410</v>
      </c>
      <c r="G4984" s="4" t="s">
        <v>8933</v>
      </c>
      <c r="H4984" s="4" t="s">
        <v>1288</v>
      </c>
      <c r="I4984" s="24">
        <v>240.2</v>
      </c>
      <c r="J4984" s="24">
        <v>199.4</v>
      </c>
      <c r="K4984" s="24">
        <v>25.5</v>
      </c>
      <c r="O4984" s="24">
        <v>2.2000000000000002</v>
      </c>
      <c r="P4984" s="24">
        <v>1.4</v>
      </c>
      <c r="Q4984" s="24">
        <v>4.8</v>
      </c>
      <c r="R4984" s="24">
        <v>3.3</v>
      </c>
      <c r="S4984" s="24">
        <v>1.4</v>
      </c>
      <c r="U4984" s="24">
        <v>2.2000000000000002</v>
      </c>
      <c r="X4984" s="24">
        <f t="shared" si="180"/>
        <v>240.20000000000002</v>
      </c>
      <c r="Y4984" s="8">
        <f t="shared" si="181"/>
        <v>0</v>
      </c>
      <c r="Z4984" s="4"/>
    </row>
    <row r="4985" spans="1:26" x14ac:dyDescent="0.25">
      <c r="A4985" s="34">
        <v>5</v>
      </c>
      <c r="B4985" s="31">
        <v>5</v>
      </c>
      <c r="C4985" s="4" t="s">
        <v>8784</v>
      </c>
      <c r="D4985" s="4" t="s">
        <v>8777</v>
      </c>
      <c r="E4985" s="4" t="s">
        <v>8778</v>
      </c>
      <c r="F4985" s="4" t="s">
        <v>6410</v>
      </c>
      <c r="G4985" s="4" t="s">
        <v>223</v>
      </c>
      <c r="H4985" s="5" t="s">
        <v>8785</v>
      </c>
      <c r="I4985" s="24">
        <v>330.9</v>
      </c>
      <c r="J4985" s="24">
        <v>298.39999999999998</v>
      </c>
      <c r="K4985" s="24">
        <v>19.600000000000001</v>
      </c>
      <c r="L4985" s="24">
        <v>1.3</v>
      </c>
      <c r="N4985" s="24">
        <v>0.6</v>
      </c>
      <c r="O4985" s="24">
        <v>2.7</v>
      </c>
      <c r="P4985" s="24">
        <v>0.2</v>
      </c>
      <c r="Q4985" s="24">
        <v>4.4000000000000004</v>
      </c>
      <c r="R4985" s="24">
        <v>0.3</v>
      </c>
      <c r="S4985" s="24">
        <v>3.4</v>
      </c>
      <c r="X4985" s="24">
        <f t="shared" si="180"/>
        <v>330.9</v>
      </c>
      <c r="Y4985" s="8">
        <f t="shared" si="181"/>
        <v>0</v>
      </c>
      <c r="Z4985" s="4"/>
    </row>
    <row r="4986" spans="1:26" x14ac:dyDescent="0.25">
      <c r="A4986" s="34">
        <v>23</v>
      </c>
      <c r="B4986" s="31">
        <v>23</v>
      </c>
      <c r="C4986" s="4" t="s">
        <v>2818</v>
      </c>
      <c r="D4986" s="4" t="s">
        <v>8787</v>
      </c>
      <c r="E4986" s="4" t="s">
        <v>8778</v>
      </c>
      <c r="F4986" s="4" t="s">
        <v>6410</v>
      </c>
      <c r="G4986" s="4" t="s">
        <v>223</v>
      </c>
      <c r="H4986" s="4" t="s">
        <v>277</v>
      </c>
      <c r="I4986" s="24">
        <v>638</v>
      </c>
      <c r="J4986" s="24">
        <v>400</v>
      </c>
      <c r="K4986" s="24">
        <v>50</v>
      </c>
      <c r="L4986" s="24">
        <v>14.7</v>
      </c>
      <c r="M4986" s="24">
        <v>4.3</v>
      </c>
      <c r="N4986" s="24">
        <v>3</v>
      </c>
      <c r="O4986" s="24">
        <v>10.5</v>
      </c>
      <c r="P4986" s="24">
        <v>5</v>
      </c>
      <c r="Q4986" s="24">
        <v>5</v>
      </c>
      <c r="R4986" s="24">
        <v>7</v>
      </c>
      <c r="S4986" s="24">
        <v>3</v>
      </c>
      <c r="T4986" s="24">
        <v>130.5</v>
      </c>
      <c r="U4986" s="24">
        <v>5</v>
      </c>
      <c r="X4986" s="24">
        <f t="shared" si="180"/>
        <v>638</v>
      </c>
      <c r="Y4986" s="8">
        <f t="shared" si="181"/>
        <v>0</v>
      </c>
      <c r="Z4986" s="4"/>
    </row>
    <row r="4987" spans="1:26" x14ac:dyDescent="0.25">
      <c r="A4987" s="34">
        <v>50</v>
      </c>
      <c r="B4987" s="31">
        <v>50</v>
      </c>
      <c r="C4987" s="4" t="s">
        <v>6558</v>
      </c>
      <c r="D4987" s="4" t="s">
        <v>2679</v>
      </c>
      <c r="E4987" s="4" t="s">
        <v>8778</v>
      </c>
      <c r="F4987" s="4" t="s">
        <v>6410</v>
      </c>
      <c r="G4987" s="4" t="s">
        <v>8867</v>
      </c>
      <c r="H4987" s="4" t="s">
        <v>8868</v>
      </c>
      <c r="I4987" s="24">
        <v>350.8</v>
      </c>
      <c r="J4987" s="24">
        <v>302.3</v>
      </c>
      <c r="K4987" s="24">
        <v>17.600000000000001</v>
      </c>
      <c r="L4987" s="24">
        <v>4.4000000000000004</v>
      </c>
      <c r="O4987" s="24">
        <v>3.6</v>
      </c>
      <c r="Q4987" s="24">
        <v>5.3</v>
      </c>
      <c r="R4987" s="24">
        <v>2.5</v>
      </c>
      <c r="S4987" s="24">
        <v>1.3</v>
      </c>
      <c r="T4987" s="24">
        <v>11.9</v>
      </c>
      <c r="U4987" s="24">
        <v>1.9</v>
      </c>
      <c r="X4987" s="24">
        <f t="shared" si="180"/>
        <v>350.8</v>
      </c>
      <c r="Y4987" s="8">
        <f t="shared" si="181"/>
        <v>0</v>
      </c>
      <c r="Z4987" s="4"/>
    </row>
    <row r="4988" spans="1:26" x14ac:dyDescent="0.25">
      <c r="A4988" s="34">
        <v>32</v>
      </c>
      <c r="B4988" s="31">
        <v>32</v>
      </c>
      <c r="C4988" s="4" t="s">
        <v>8841</v>
      </c>
      <c r="D4988" s="4" t="s">
        <v>8824</v>
      </c>
      <c r="E4988" s="4" t="s">
        <v>8778</v>
      </c>
      <c r="F4988" s="4" t="s">
        <v>6410</v>
      </c>
      <c r="G4988" s="4" t="s">
        <v>8842</v>
      </c>
      <c r="H4988" s="4" t="s">
        <v>216</v>
      </c>
      <c r="I4988" s="24">
        <v>1028.0999999999999</v>
      </c>
      <c r="J4988" s="24">
        <v>691.8</v>
      </c>
      <c r="K4988" s="24">
        <v>31.9</v>
      </c>
      <c r="L4988" s="24">
        <v>12.2</v>
      </c>
      <c r="M4988" s="24">
        <v>2.2000000000000002</v>
      </c>
      <c r="O4988" s="24">
        <v>5.9</v>
      </c>
      <c r="P4988" s="24">
        <v>148.5</v>
      </c>
      <c r="R4988" s="24">
        <v>3.7</v>
      </c>
      <c r="T4988" s="24">
        <v>123.9</v>
      </c>
      <c r="U4988" s="24">
        <v>8</v>
      </c>
      <c r="X4988" s="24">
        <f t="shared" si="180"/>
        <v>1028.0999999999999</v>
      </c>
      <c r="Y4988" s="8">
        <f t="shared" si="181"/>
        <v>0</v>
      </c>
      <c r="Z4988" s="4"/>
    </row>
    <row r="4989" spans="1:26" x14ac:dyDescent="0.25">
      <c r="A4989" s="34">
        <v>33</v>
      </c>
      <c r="B4989" s="31">
        <v>33</v>
      </c>
      <c r="C4989" s="4" t="s">
        <v>1148</v>
      </c>
      <c r="D4989" s="4" t="s">
        <v>8824</v>
      </c>
      <c r="E4989" s="4" t="s">
        <v>8778</v>
      </c>
      <c r="F4989" s="4" t="s">
        <v>6410</v>
      </c>
      <c r="G4989" s="4" t="s">
        <v>8842</v>
      </c>
      <c r="H4989" s="4" t="s">
        <v>216</v>
      </c>
      <c r="I4989" s="24">
        <v>495.2</v>
      </c>
      <c r="J4989" s="24">
        <v>298.60000000000002</v>
      </c>
      <c r="K4989" s="24">
        <v>69.099999999999994</v>
      </c>
      <c r="N4989" s="24">
        <v>7.2</v>
      </c>
      <c r="O4989" s="24">
        <v>2.8</v>
      </c>
      <c r="P4989" s="24">
        <v>0.3</v>
      </c>
      <c r="Q4989" s="24">
        <v>7.3</v>
      </c>
      <c r="R4989" s="24">
        <v>1.3</v>
      </c>
      <c r="S4989" s="24">
        <v>0.6</v>
      </c>
      <c r="T4989" s="24">
        <v>108</v>
      </c>
      <c r="X4989" s="24">
        <f t="shared" si="180"/>
        <v>495.2000000000001</v>
      </c>
      <c r="Y4989" s="8">
        <f t="shared" si="181"/>
        <v>0</v>
      </c>
      <c r="Z4989" s="4"/>
    </row>
    <row r="4990" spans="1:26" ht="30" x14ac:dyDescent="0.25">
      <c r="A4990" s="34">
        <v>26</v>
      </c>
      <c r="B4990" s="31">
        <v>26</v>
      </c>
      <c r="C4990" s="4" t="s">
        <v>8829</v>
      </c>
      <c r="D4990" s="4" t="s">
        <v>8824</v>
      </c>
      <c r="E4990" s="4" t="s">
        <v>8778</v>
      </c>
      <c r="F4990" s="4" t="s">
        <v>6410</v>
      </c>
      <c r="G4990" s="4" t="s">
        <v>8830</v>
      </c>
      <c r="H4990" s="5" t="s">
        <v>8831</v>
      </c>
      <c r="I4990" s="24">
        <v>224.8</v>
      </c>
      <c r="J4990" s="24">
        <v>191.6</v>
      </c>
      <c r="K4990" s="24">
        <v>21.6</v>
      </c>
      <c r="N4990" s="24">
        <v>0.8</v>
      </c>
      <c r="O4990" s="24">
        <v>2.4</v>
      </c>
      <c r="P4990" s="24">
        <v>0.6</v>
      </c>
      <c r="Q4990" s="24">
        <v>3.6</v>
      </c>
      <c r="R4990" s="24">
        <v>2.2000000000000002</v>
      </c>
      <c r="S4990" s="24">
        <v>0.4</v>
      </c>
      <c r="T4990" s="24">
        <v>1.6</v>
      </c>
      <c r="X4990" s="24">
        <f t="shared" si="180"/>
        <v>224.79999999999998</v>
      </c>
      <c r="Y4990" s="8">
        <f t="shared" si="181"/>
        <v>0</v>
      </c>
      <c r="Z4990" s="4"/>
    </row>
    <row r="4991" spans="1:26" x14ac:dyDescent="0.25">
      <c r="A4991" s="34">
        <v>38</v>
      </c>
      <c r="B4991" s="31">
        <v>38</v>
      </c>
      <c r="C4991" s="4" t="s">
        <v>4666</v>
      </c>
      <c r="D4991" s="4" t="s">
        <v>8824</v>
      </c>
      <c r="E4991" s="4" t="s">
        <v>8778</v>
      </c>
      <c r="F4991" s="4" t="s">
        <v>6410</v>
      </c>
      <c r="G4991" s="4" t="s">
        <v>8847</v>
      </c>
      <c r="H4991" s="4" t="s">
        <v>216</v>
      </c>
      <c r="I4991" s="24">
        <v>261.3</v>
      </c>
      <c r="J4991" s="24">
        <v>235.9</v>
      </c>
      <c r="K4991" s="24">
        <v>10.1</v>
      </c>
      <c r="O4991" s="24">
        <v>1</v>
      </c>
      <c r="P4991" s="24">
        <v>2.4</v>
      </c>
      <c r="Q4991" s="24">
        <v>0.1</v>
      </c>
      <c r="R4991" s="24">
        <v>3.5</v>
      </c>
      <c r="S4991" s="24">
        <v>0.3</v>
      </c>
      <c r="T4991" s="24">
        <v>8</v>
      </c>
      <c r="X4991" s="24">
        <f t="shared" si="180"/>
        <v>261.3</v>
      </c>
      <c r="Y4991" s="8">
        <f t="shared" si="181"/>
        <v>0</v>
      </c>
      <c r="Z4991" s="4"/>
    </row>
    <row r="4992" spans="1:26" x14ac:dyDescent="0.25">
      <c r="A4992" s="34">
        <v>1</v>
      </c>
      <c r="B4992" s="31">
        <v>1</v>
      </c>
      <c r="C4992" s="4" t="s">
        <v>8776</v>
      </c>
      <c r="D4992" s="4" t="s">
        <v>8777</v>
      </c>
      <c r="E4992" s="4" t="s">
        <v>8778</v>
      </c>
      <c r="F4992" s="4" t="s">
        <v>6410</v>
      </c>
      <c r="G4992" s="4" t="s">
        <v>4855</v>
      </c>
      <c r="H4992" s="4" t="s">
        <v>932</v>
      </c>
      <c r="I4992" s="24">
        <v>701.8</v>
      </c>
      <c r="J4992" s="24">
        <v>507.6</v>
      </c>
      <c r="K4992" s="24">
        <v>13.5</v>
      </c>
      <c r="L4992" s="24">
        <v>12</v>
      </c>
      <c r="M4992" s="24">
        <v>0.5</v>
      </c>
      <c r="O4992" s="24">
        <v>8</v>
      </c>
      <c r="P4992" s="24">
        <v>14.3</v>
      </c>
      <c r="Q4992" s="24">
        <v>2.2000000000000002</v>
      </c>
      <c r="R4992" s="24">
        <v>6.7</v>
      </c>
      <c r="S4992" s="24">
        <v>3.6</v>
      </c>
      <c r="T4992" s="24">
        <v>129.1</v>
      </c>
      <c r="U4992" s="24">
        <v>4.3</v>
      </c>
      <c r="X4992" s="24">
        <f t="shared" si="180"/>
        <v>701.80000000000007</v>
      </c>
      <c r="Y4992" s="8">
        <f t="shared" si="181"/>
        <v>0</v>
      </c>
      <c r="Z4992" s="4"/>
    </row>
    <row r="4993" spans="1:26" x14ac:dyDescent="0.25">
      <c r="A4993" s="34">
        <v>2</v>
      </c>
      <c r="B4993" s="31">
        <v>2</v>
      </c>
      <c r="C4993" s="4" t="s">
        <v>8779</v>
      </c>
      <c r="D4993" s="4" t="s">
        <v>8777</v>
      </c>
      <c r="E4993" s="4" t="s">
        <v>8778</v>
      </c>
      <c r="F4993" s="4" t="s">
        <v>6410</v>
      </c>
      <c r="G4993" s="4" t="s">
        <v>4855</v>
      </c>
      <c r="H4993" s="4" t="s">
        <v>932</v>
      </c>
      <c r="I4993" s="24">
        <v>80.900000000000006</v>
      </c>
      <c r="J4993" s="24">
        <v>78.5</v>
      </c>
      <c r="O4993" s="24">
        <v>2.2000000000000002</v>
      </c>
      <c r="Q4993" s="24">
        <v>0.1</v>
      </c>
      <c r="R4993" s="24">
        <v>0.1</v>
      </c>
      <c r="X4993" s="24">
        <f t="shared" si="180"/>
        <v>80.899999999999991</v>
      </c>
      <c r="Y4993" s="8">
        <f t="shared" si="181"/>
        <v>0</v>
      </c>
      <c r="Z4993" s="4"/>
    </row>
    <row r="4994" spans="1:26" x14ac:dyDescent="0.25">
      <c r="A4994" s="34">
        <v>56</v>
      </c>
      <c r="B4994" s="31">
        <v>56</v>
      </c>
      <c r="C4994" s="4" t="s">
        <v>8866</v>
      </c>
      <c r="D4994" s="4" t="s">
        <v>2679</v>
      </c>
      <c r="E4994" s="4" t="s">
        <v>8778</v>
      </c>
      <c r="F4994" s="4" t="s">
        <v>6410</v>
      </c>
      <c r="G4994" s="4" t="s">
        <v>2252</v>
      </c>
      <c r="H4994" s="4" t="s">
        <v>409</v>
      </c>
      <c r="I4994" s="24">
        <v>144.5</v>
      </c>
      <c r="J4994" s="24">
        <v>94</v>
      </c>
      <c r="K4994" s="24">
        <v>34.9</v>
      </c>
      <c r="L4994" s="24">
        <v>1.1000000000000001</v>
      </c>
      <c r="O4994" s="24">
        <v>8.6999999999999993</v>
      </c>
      <c r="Q4994" s="24">
        <v>4.5999999999999996</v>
      </c>
      <c r="R4994" s="24">
        <v>0.2</v>
      </c>
      <c r="S4994" s="24">
        <v>0.4</v>
      </c>
      <c r="T4994" s="24">
        <v>0.6</v>
      </c>
      <c r="X4994" s="24">
        <f t="shared" si="180"/>
        <v>144.49999999999997</v>
      </c>
      <c r="Y4994" s="8">
        <f t="shared" si="181"/>
        <v>0</v>
      </c>
      <c r="Z4994" s="4"/>
    </row>
    <row r="4995" spans="1:26" x14ac:dyDescent="0.25">
      <c r="A4995" s="34">
        <v>69</v>
      </c>
      <c r="B4995" s="31">
        <v>69</v>
      </c>
      <c r="C4995" s="4" t="s">
        <v>8895</v>
      </c>
      <c r="D4995" s="4" t="s">
        <v>8889</v>
      </c>
      <c r="E4995" s="4" t="s">
        <v>8778</v>
      </c>
      <c r="F4995" s="4" t="s">
        <v>6410</v>
      </c>
      <c r="G4995" s="4" t="s">
        <v>8897</v>
      </c>
      <c r="H4995" s="4" t="s">
        <v>300</v>
      </c>
      <c r="I4995" s="24">
        <v>208</v>
      </c>
      <c r="J4995" s="24">
        <v>189.7</v>
      </c>
      <c r="K4995" s="24">
        <v>9.3000000000000007</v>
      </c>
      <c r="M4995" s="24">
        <v>1.7</v>
      </c>
      <c r="O4995" s="24">
        <v>1.5</v>
      </c>
      <c r="Q4995" s="24">
        <v>0.2</v>
      </c>
      <c r="R4995" s="24">
        <v>0.8</v>
      </c>
      <c r="T4995" s="24">
        <v>4.8</v>
      </c>
      <c r="X4995" s="24">
        <f t="shared" si="180"/>
        <v>208</v>
      </c>
      <c r="Y4995" s="8">
        <f t="shared" si="181"/>
        <v>0</v>
      </c>
      <c r="Z4995" s="4"/>
    </row>
    <row r="4996" spans="1:26" x14ac:dyDescent="0.25">
      <c r="A4996" s="34">
        <v>34</v>
      </c>
      <c r="B4996" s="31">
        <v>34</v>
      </c>
      <c r="C4996" s="4" t="s">
        <v>3964</v>
      </c>
      <c r="D4996" s="4" t="s">
        <v>8824</v>
      </c>
      <c r="E4996" s="4" t="s">
        <v>8778</v>
      </c>
      <c r="F4996" s="4" t="s">
        <v>6410</v>
      </c>
      <c r="G4996" s="4" t="s">
        <v>8843</v>
      </c>
      <c r="H4996" s="4" t="s">
        <v>321</v>
      </c>
      <c r="I4996" s="24">
        <v>449.9</v>
      </c>
      <c r="J4996" s="24">
        <v>355.9</v>
      </c>
      <c r="K4996" s="24">
        <v>17.8</v>
      </c>
      <c r="L4996" s="24">
        <v>14.7</v>
      </c>
      <c r="N4996" s="24">
        <v>7.4</v>
      </c>
      <c r="O4996" s="24">
        <v>2.4</v>
      </c>
      <c r="P4996" s="24">
        <v>7.9</v>
      </c>
      <c r="Q4996" s="24">
        <v>12.8</v>
      </c>
      <c r="R4996" s="24">
        <v>2.8</v>
      </c>
      <c r="S4996" s="24">
        <v>7.3</v>
      </c>
      <c r="T4996" s="24">
        <v>12.1</v>
      </c>
      <c r="U4996" s="24">
        <v>8.8000000000000007</v>
      </c>
      <c r="X4996" s="24">
        <f t="shared" si="180"/>
        <v>449.9</v>
      </c>
      <c r="Y4996" s="8">
        <f t="shared" si="181"/>
        <v>0</v>
      </c>
      <c r="Z4996" s="4"/>
    </row>
    <row r="4997" spans="1:26" x14ac:dyDescent="0.25">
      <c r="A4997" s="34">
        <v>35</v>
      </c>
      <c r="B4997" s="31">
        <v>35</v>
      </c>
      <c r="C4997" s="4" t="s">
        <v>4491</v>
      </c>
      <c r="D4997" s="4" t="s">
        <v>8824</v>
      </c>
      <c r="E4997" s="4" t="s">
        <v>8778</v>
      </c>
      <c r="F4997" s="4" t="s">
        <v>6410</v>
      </c>
      <c r="G4997" s="4" t="s">
        <v>8843</v>
      </c>
      <c r="H4997" s="4" t="s">
        <v>321</v>
      </c>
      <c r="I4997" s="24">
        <v>282.5</v>
      </c>
      <c r="J4997" s="24">
        <v>198.6</v>
      </c>
      <c r="K4997" s="24">
        <v>8.4</v>
      </c>
      <c r="L4997" s="24">
        <v>10.8</v>
      </c>
      <c r="N4997" s="24">
        <v>0.8</v>
      </c>
      <c r="O4997" s="24">
        <v>1.5</v>
      </c>
      <c r="P4997" s="24">
        <v>3.6</v>
      </c>
      <c r="Q4997" s="24">
        <v>1.1000000000000001</v>
      </c>
      <c r="R4997" s="24">
        <v>0.2</v>
      </c>
      <c r="S4997" s="24">
        <v>0.8</v>
      </c>
      <c r="T4997" s="24">
        <v>56.7</v>
      </c>
      <c r="X4997" s="24">
        <f t="shared" si="180"/>
        <v>282.5</v>
      </c>
      <c r="Y4997" s="8">
        <f t="shared" si="181"/>
        <v>0</v>
      </c>
      <c r="Z4997" s="4"/>
    </row>
    <row r="4998" spans="1:26" x14ac:dyDescent="0.25">
      <c r="A4998" s="34">
        <v>52</v>
      </c>
      <c r="B4998" s="31">
        <v>52</v>
      </c>
      <c r="C4998" s="4" t="s">
        <v>8872</v>
      </c>
      <c r="D4998" s="4" t="s">
        <v>2679</v>
      </c>
      <c r="E4998" s="4" t="s">
        <v>8778</v>
      </c>
      <c r="F4998" s="4" t="s">
        <v>6410</v>
      </c>
      <c r="G4998" s="4" t="s">
        <v>1196</v>
      </c>
      <c r="H4998" s="4" t="s">
        <v>662</v>
      </c>
      <c r="I4998" s="24">
        <v>301.2</v>
      </c>
      <c r="J4998" s="24">
        <v>183</v>
      </c>
      <c r="K4998" s="24">
        <v>18</v>
      </c>
      <c r="L4998" s="24">
        <v>5.5</v>
      </c>
      <c r="M4998" s="24">
        <v>10.199999999999999</v>
      </c>
      <c r="O4998" s="24">
        <v>3</v>
      </c>
      <c r="P4998" s="24">
        <v>0.9</v>
      </c>
      <c r="Q4998" s="24">
        <v>24</v>
      </c>
      <c r="R4998" s="24">
        <v>4.2</v>
      </c>
      <c r="S4998" s="24">
        <v>0.3</v>
      </c>
      <c r="T4998" s="24">
        <v>51.3</v>
      </c>
      <c r="U4998" s="24">
        <v>0.8</v>
      </c>
      <c r="X4998" s="24">
        <f t="shared" si="180"/>
        <v>301.2</v>
      </c>
      <c r="Y4998" s="8">
        <f t="shared" si="181"/>
        <v>0</v>
      </c>
      <c r="Z4998" s="4"/>
    </row>
    <row r="4999" spans="1:26" x14ac:dyDescent="0.25">
      <c r="A4999" s="34">
        <v>7</v>
      </c>
      <c r="B4999" s="31">
        <v>7</v>
      </c>
      <c r="C4999" s="4" t="s">
        <v>8790</v>
      </c>
      <c r="D4999" s="4" t="s">
        <v>8787</v>
      </c>
      <c r="E4999" s="4" t="s">
        <v>8778</v>
      </c>
      <c r="F4999" s="4" t="s">
        <v>6410</v>
      </c>
      <c r="G4999" s="4" t="s">
        <v>8791</v>
      </c>
      <c r="H4999" s="4" t="s">
        <v>3345</v>
      </c>
      <c r="I4999" s="24">
        <v>130.1</v>
      </c>
      <c r="J4999" s="24">
        <v>106.4</v>
      </c>
      <c r="K4999" s="24">
        <v>9.6999999999999993</v>
      </c>
      <c r="L4999" s="24">
        <v>1.5</v>
      </c>
      <c r="O4999" s="24">
        <v>1.8</v>
      </c>
      <c r="P4999" s="24">
        <v>6.6</v>
      </c>
      <c r="R4999" s="24">
        <v>0.7</v>
      </c>
      <c r="S4999" s="24">
        <v>0.4</v>
      </c>
      <c r="T4999" s="24">
        <v>3</v>
      </c>
      <c r="X4999" s="24">
        <f t="shared" si="180"/>
        <v>130.10000000000002</v>
      </c>
      <c r="Y4999" s="8">
        <f t="shared" si="181"/>
        <v>0</v>
      </c>
      <c r="Z4999" s="4"/>
    </row>
    <row r="5000" spans="1:26" x14ac:dyDescent="0.25">
      <c r="A5000" s="34">
        <v>37</v>
      </c>
      <c r="B5000" s="31">
        <v>37</v>
      </c>
      <c r="C5000" s="4" t="s">
        <v>8845</v>
      </c>
      <c r="D5000" s="4" t="s">
        <v>8824</v>
      </c>
      <c r="E5000" s="4" t="s">
        <v>8778</v>
      </c>
      <c r="F5000" s="4" t="s">
        <v>6410</v>
      </c>
      <c r="G5000" s="4" t="s">
        <v>8846</v>
      </c>
      <c r="H5000" s="4" t="s">
        <v>892</v>
      </c>
      <c r="I5000" s="24">
        <v>110</v>
      </c>
      <c r="J5000" s="24">
        <v>80</v>
      </c>
      <c r="K5000" s="24">
        <v>9.5</v>
      </c>
      <c r="L5000" s="24">
        <v>1</v>
      </c>
      <c r="M5000" s="24">
        <v>2</v>
      </c>
      <c r="N5000" s="24">
        <v>3.5</v>
      </c>
      <c r="O5000" s="24">
        <v>2</v>
      </c>
      <c r="Q5000" s="24">
        <v>2</v>
      </c>
      <c r="R5000" s="24">
        <v>6</v>
      </c>
      <c r="S5000" s="24">
        <v>4</v>
      </c>
      <c r="X5000" s="24">
        <f t="shared" si="180"/>
        <v>110</v>
      </c>
      <c r="Y5000" s="8">
        <f t="shared" si="181"/>
        <v>0</v>
      </c>
      <c r="Z5000" s="4"/>
    </row>
    <row r="5001" spans="1:26" x14ac:dyDescent="0.25">
      <c r="A5001" s="34">
        <v>20</v>
      </c>
      <c r="B5001" s="31">
        <v>20</v>
      </c>
      <c r="C5001" s="4" t="s">
        <v>8816</v>
      </c>
      <c r="D5001" s="4" t="s">
        <v>8787</v>
      </c>
      <c r="E5001" s="4" t="s">
        <v>8778</v>
      </c>
      <c r="F5001" s="4" t="s">
        <v>6410</v>
      </c>
      <c r="G5001" s="4" t="s">
        <v>8817</v>
      </c>
      <c r="H5001" s="4" t="s">
        <v>8818</v>
      </c>
      <c r="I5001" s="24">
        <v>112.6</v>
      </c>
      <c r="J5001" s="24">
        <v>42</v>
      </c>
      <c r="K5001" s="24">
        <v>0.7</v>
      </c>
      <c r="L5001" s="24">
        <v>30</v>
      </c>
      <c r="O5001" s="24">
        <v>1.8</v>
      </c>
      <c r="Q5001" s="24">
        <v>2.5</v>
      </c>
      <c r="R5001" s="24">
        <v>1.6</v>
      </c>
      <c r="T5001" s="24">
        <v>34</v>
      </c>
      <c r="X5001" s="24">
        <f t="shared" si="180"/>
        <v>112.6</v>
      </c>
      <c r="Y5001" s="8">
        <f t="shared" si="181"/>
        <v>0</v>
      </c>
      <c r="Z5001" s="4"/>
    </row>
    <row r="5002" spans="1:26" ht="45" x14ac:dyDescent="0.25">
      <c r="A5002" s="34">
        <v>82</v>
      </c>
      <c r="B5002" s="31">
        <v>82</v>
      </c>
      <c r="C5002" s="4" t="s">
        <v>8914</v>
      </c>
      <c r="D5002" s="4" t="s">
        <v>8901</v>
      </c>
      <c r="E5002" s="4" t="s">
        <v>8778</v>
      </c>
      <c r="F5002" s="4" t="s">
        <v>6410</v>
      </c>
      <c r="G5002" s="5" t="s">
        <v>8915</v>
      </c>
      <c r="H5002" s="5" t="s">
        <v>8916</v>
      </c>
      <c r="I5002" s="24">
        <v>474.6</v>
      </c>
      <c r="J5002" s="24">
        <v>364</v>
      </c>
      <c r="K5002" s="24">
        <v>15.3</v>
      </c>
      <c r="M5002" s="24">
        <v>1.2</v>
      </c>
      <c r="O5002" s="24">
        <v>7</v>
      </c>
      <c r="P5002" s="24">
        <v>2</v>
      </c>
      <c r="Q5002" s="24">
        <v>5</v>
      </c>
      <c r="R5002" s="24">
        <v>4</v>
      </c>
      <c r="T5002" s="24">
        <v>68.099999999999994</v>
      </c>
      <c r="U5002" s="24">
        <v>8</v>
      </c>
      <c r="X5002" s="24">
        <f t="shared" si="180"/>
        <v>474.6</v>
      </c>
      <c r="Y5002" s="8">
        <f t="shared" si="181"/>
        <v>0</v>
      </c>
      <c r="Z5002" s="4"/>
    </row>
    <row r="5003" spans="1:26" x14ac:dyDescent="0.25">
      <c r="A5003" s="34">
        <v>83</v>
      </c>
      <c r="B5003" s="31">
        <v>83</v>
      </c>
      <c r="C5003" s="4" t="s">
        <v>8917</v>
      </c>
      <c r="D5003" s="4" t="s">
        <v>8901</v>
      </c>
      <c r="E5003" s="4" t="s">
        <v>8778</v>
      </c>
      <c r="F5003" s="4" t="s">
        <v>6410</v>
      </c>
      <c r="G5003" s="4" t="s">
        <v>8918</v>
      </c>
      <c r="H5003" s="4" t="s">
        <v>1362</v>
      </c>
      <c r="I5003" s="24">
        <v>262.89999999999998</v>
      </c>
      <c r="J5003" s="24">
        <v>200.7</v>
      </c>
      <c r="K5003" s="24">
        <v>43.9</v>
      </c>
      <c r="M5003" s="24">
        <v>0.8</v>
      </c>
      <c r="N5003" s="24">
        <v>0.4</v>
      </c>
      <c r="O5003" s="24">
        <v>9.1999999999999993</v>
      </c>
      <c r="P5003" s="24">
        <v>0.2</v>
      </c>
      <c r="Q5003" s="24">
        <v>1.6</v>
      </c>
      <c r="R5003" s="24">
        <v>2.9</v>
      </c>
      <c r="S5003" s="24">
        <v>0.2</v>
      </c>
      <c r="T5003" s="24">
        <v>3</v>
      </c>
      <c r="X5003" s="24">
        <f t="shared" si="180"/>
        <v>262.89999999999998</v>
      </c>
      <c r="Y5003" s="8">
        <f t="shared" si="181"/>
        <v>0</v>
      </c>
      <c r="Z5003" s="4"/>
    </row>
    <row r="5004" spans="1:26" ht="30" x14ac:dyDescent="0.25">
      <c r="A5004" s="34">
        <v>30</v>
      </c>
      <c r="B5004" s="31">
        <v>30</v>
      </c>
      <c r="C5004" s="4" t="s">
        <v>8837</v>
      </c>
      <c r="D5004" s="4" t="s">
        <v>8824</v>
      </c>
      <c r="E5004" s="4" t="s">
        <v>8778</v>
      </c>
      <c r="F5004" s="4" t="s">
        <v>6410</v>
      </c>
      <c r="G5004" s="4" t="s">
        <v>6593</v>
      </c>
      <c r="H5004" s="5" t="s">
        <v>8838</v>
      </c>
      <c r="I5004" s="24">
        <v>274.89999999999998</v>
      </c>
      <c r="J5004" s="24">
        <v>204.1</v>
      </c>
      <c r="K5004" s="24">
        <v>4.4000000000000004</v>
      </c>
      <c r="O5004" s="24">
        <v>2.7</v>
      </c>
      <c r="R5004" s="24">
        <v>0.5</v>
      </c>
      <c r="S5004" s="24">
        <v>0.9</v>
      </c>
      <c r="T5004" s="24">
        <v>62.3</v>
      </c>
      <c r="X5004" s="24">
        <f t="shared" si="180"/>
        <v>274.89999999999998</v>
      </c>
      <c r="Y5004" s="8">
        <f t="shared" si="181"/>
        <v>0</v>
      </c>
      <c r="Z5004" s="4"/>
    </row>
    <row r="5005" spans="1:26" x14ac:dyDescent="0.25">
      <c r="A5005" s="34">
        <v>31</v>
      </c>
      <c r="B5005" s="31">
        <v>31</v>
      </c>
      <c r="C5005" s="4" t="s">
        <v>8839</v>
      </c>
      <c r="D5005" s="4" t="s">
        <v>8824</v>
      </c>
      <c r="E5005" s="4" t="s">
        <v>8778</v>
      </c>
      <c r="F5005" s="4" t="s">
        <v>6410</v>
      </c>
      <c r="G5005" s="4" t="s">
        <v>6593</v>
      </c>
      <c r="H5005" s="4" t="s">
        <v>8840</v>
      </c>
      <c r="I5005" s="24">
        <v>437.4</v>
      </c>
      <c r="J5005" s="24">
        <v>225.9</v>
      </c>
      <c r="K5005" s="24">
        <v>31</v>
      </c>
      <c r="N5005" s="24">
        <v>2.2999999999999998</v>
      </c>
      <c r="O5005" s="24">
        <v>7.1</v>
      </c>
      <c r="Q5005" s="24">
        <v>6.7</v>
      </c>
      <c r="R5005" s="24">
        <v>2.2999999999999998</v>
      </c>
      <c r="S5005" s="24">
        <v>0.3</v>
      </c>
      <c r="T5005" s="24">
        <v>161.80000000000001</v>
      </c>
      <c r="X5005" s="24">
        <f t="shared" si="180"/>
        <v>437.40000000000003</v>
      </c>
      <c r="Y5005" s="8">
        <f t="shared" si="181"/>
        <v>0</v>
      </c>
      <c r="Z5005" s="4"/>
    </row>
    <row r="5006" spans="1:26" ht="45" x14ac:dyDescent="0.25">
      <c r="A5006" s="34">
        <v>21</v>
      </c>
      <c r="B5006" s="31">
        <v>21</v>
      </c>
      <c r="C5006" s="4" t="s">
        <v>1635</v>
      </c>
      <c r="D5006" s="4" t="s">
        <v>8787</v>
      </c>
      <c r="E5006" s="4" t="s">
        <v>8778</v>
      </c>
      <c r="F5006" s="4" t="s">
        <v>6410</v>
      </c>
      <c r="G5006" s="4" t="s">
        <v>8819</v>
      </c>
      <c r="H5006" s="5" t="s">
        <v>8820</v>
      </c>
      <c r="I5006" s="24">
        <v>1206.9000000000001</v>
      </c>
      <c r="J5006" s="24">
        <v>333.6</v>
      </c>
      <c r="K5006" s="24">
        <v>12.6</v>
      </c>
      <c r="M5006" s="24">
        <v>2.2000000000000002</v>
      </c>
      <c r="N5006" s="24">
        <v>3.6</v>
      </c>
      <c r="O5006" s="24">
        <v>5.3</v>
      </c>
      <c r="P5006" s="24">
        <v>29.4</v>
      </c>
      <c r="R5006" s="24">
        <v>4.7</v>
      </c>
      <c r="S5006" s="24">
        <v>0.4</v>
      </c>
      <c r="T5006" s="24">
        <v>815.1</v>
      </c>
      <c r="X5006" s="24">
        <f t="shared" si="180"/>
        <v>1206.9000000000001</v>
      </c>
      <c r="Y5006" s="8">
        <f t="shared" si="181"/>
        <v>0</v>
      </c>
      <c r="Z5006" s="4"/>
    </row>
    <row r="5007" spans="1:26" x14ac:dyDescent="0.25">
      <c r="A5007" s="34">
        <v>19</v>
      </c>
      <c r="B5007" s="31">
        <v>19</v>
      </c>
      <c r="C5007" s="4" t="s">
        <v>8813</v>
      </c>
      <c r="D5007" s="4" t="s">
        <v>8787</v>
      </c>
      <c r="E5007" s="4" t="s">
        <v>8778</v>
      </c>
      <c r="F5007" s="4" t="s">
        <v>6410</v>
      </c>
      <c r="G5007" s="4" t="s">
        <v>8814</v>
      </c>
      <c r="H5007" s="5" t="s">
        <v>8815</v>
      </c>
      <c r="I5007" s="24">
        <v>291.2</v>
      </c>
      <c r="J5007" s="24">
        <v>4</v>
      </c>
      <c r="K5007" s="24">
        <v>37.5</v>
      </c>
      <c r="L5007" s="24">
        <v>0.9</v>
      </c>
      <c r="M5007" s="24">
        <v>1.7</v>
      </c>
      <c r="N5007" s="24">
        <v>8.5</v>
      </c>
      <c r="O5007" s="24">
        <v>3.6</v>
      </c>
      <c r="Q5007" s="24">
        <v>0.9</v>
      </c>
      <c r="R5007" s="24">
        <v>4.2</v>
      </c>
      <c r="S5007" s="24">
        <v>0.6</v>
      </c>
      <c r="T5007" s="24">
        <v>229.3</v>
      </c>
      <c r="X5007" s="24">
        <f t="shared" si="180"/>
        <v>291.20000000000005</v>
      </c>
      <c r="Y5007" s="8">
        <f t="shared" si="181"/>
        <v>0</v>
      </c>
      <c r="Z5007" s="4"/>
    </row>
    <row r="5008" spans="1:26" ht="30" x14ac:dyDescent="0.25">
      <c r="A5008" s="34">
        <v>14</v>
      </c>
      <c r="B5008" s="31">
        <v>14</v>
      </c>
      <c r="C5008" s="4" t="s">
        <v>8804</v>
      </c>
      <c r="D5008" s="4" t="s">
        <v>8787</v>
      </c>
      <c r="E5008" s="4" t="s">
        <v>8778</v>
      </c>
      <c r="F5008" s="4" t="s">
        <v>6410</v>
      </c>
      <c r="G5008" s="4" t="s">
        <v>8805</v>
      </c>
      <c r="H5008" s="5" t="s">
        <v>8806</v>
      </c>
      <c r="I5008" s="24">
        <v>110.9</v>
      </c>
      <c r="J5008" s="24">
        <v>90.3</v>
      </c>
      <c r="K5008" s="24">
        <v>13.8</v>
      </c>
      <c r="O5008" s="24">
        <v>2.9</v>
      </c>
      <c r="Q5008" s="24">
        <v>2.5</v>
      </c>
      <c r="R5008" s="24">
        <v>1.4</v>
      </c>
      <c r="X5008" s="24">
        <f t="shared" si="180"/>
        <v>110.9</v>
      </c>
      <c r="Y5008" s="8">
        <f t="shared" si="181"/>
        <v>0</v>
      </c>
      <c r="Z5008" s="4"/>
    </row>
    <row r="5009" spans="1:26" ht="30" x14ac:dyDescent="0.25">
      <c r="A5009" s="34">
        <v>73</v>
      </c>
      <c r="B5009" s="31">
        <v>73</v>
      </c>
      <c r="C5009" s="4" t="s">
        <v>8902</v>
      </c>
      <c r="D5009" s="4" t="s">
        <v>8901</v>
      </c>
      <c r="E5009" s="4" t="s">
        <v>8778</v>
      </c>
      <c r="F5009" s="4" t="s">
        <v>6410</v>
      </c>
      <c r="G5009" s="4" t="s">
        <v>8049</v>
      </c>
      <c r="H5009" s="5" t="s">
        <v>8903</v>
      </c>
      <c r="I5009" s="24">
        <v>203.4</v>
      </c>
      <c r="J5009" s="24">
        <v>174</v>
      </c>
      <c r="K5009" s="24">
        <v>20.5</v>
      </c>
      <c r="M5009" s="24">
        <v>0.3</v>
      </c>
      <c r="N5009" s="24">
        <v>0.5</v>
      </c>
      <c r="O5009" s="24">
        <v>2.9</v>
      </c>
      <c r="P5009" s="24">
        <v>1</v>
      </c>
      <c r="Q5009" s="24">
        <v>1.7</v>
      </c>
      <c r="R5009" s="24">
        <v>1.8</v>
      </c>
      <c r="S5009" s="24">
        <v>0.7</v>
      </c>
      <c r="X5009" s="24">
        <f t="shared" si="180"/>
        <v>203.4</v>
      </c>
      <c r="Y5009" s="8">
        <f t="shared" si="181"/>
        <v>0</v>
      </c>
      <c r="Z5009" s="4"/>
    </row>
    <row r="5010" spans="1:26" ht="30" x14ac:dyDescent="0.25">
      <c r="A5010" s="34">
        <v>6</v>
      </c>
      <c r="B5010" s="31">
        <v>6</v>
      </c>
      <c r="C5010" s="4" t="s">
        <v>8786</v>
      </c>
      <c r="D5010" s="4" t="s">
        <v>8787</v>
      </c>
      <c r="E5010" s="4" t="s">
        <v>8778</v>
      </c>
      <c r="F5010" s="4" t="s">
        <v>6410</v>
      </c>
      <c r="G5010" s="4" t="s">
        <v>8788</v>
      </c>
      <c r="H5010" s="5" t="s">
        <v>8789</v>
      </c>
      <c r="I5010" s="24">
        <v>148.5</v>
      </c>
      <c r="J5010" s="24">
        <v>121.1</v>
      </c>
      <c r="K5010" s="24">
        <v>11.2</v>
      </c>
      <c r="L5010" s="24">
        <v>1.9</v>
      </c>
      <c r="O5010" s="24">
        <v>2.5</v>
      </c>
      <c r="Q5010" s="24">
        <v>1.7</v>
      </c>
      <c r="R5010" s="24">
        <v>1</v>
      </c>
      <c r="T5010" s="24">
        <v>9.1</v>
      </c>
      <c r="X5010" s="24">
        <f t="shared" si="180"/>
        <v>148.49999999999997</v>
      </c>
      <c r="Y5010" s="8">
        <f t="shared" si="181"/>
        <v>0</v>
      </c>
      <c r="Z5010" s="4"/>
    </row>
    <row r="5011" spans="1:26" ht="30" x14ac:dyDescent="0.25">
      <c r="A5011" s="34">
        <v>28</v>
      </c>
      <c r="B5011" s="31">
        <v>28</v>
      </c>
      <c r="C5011" s="4" t="s">
        <v>1263</v>
      </c>
      <c r="D5011" s="4" t="s">
        <v>8824</v>
      </c>
      <c r="E5011" s="4" t="s">
        <v>8778</v>
      </c>
      <c r="F5011" s="4" t="s">
        <v>6410</v>
      </c>
      <c r="G5011" s="4" t="s">
        <v>8834</v>
      </c>
      <c r="H5011" s="5" t="s">
        <v>8835</v>
      </c>
      <c r="I5011" s="24">
        <v>174.5</v>
      </c>
      <c r="J5011" s="24">
        <v>124.8</v>
      </c>
      <c r="K5011" s="24">
        <v>21.7</v>
      </c>
      <c r="L5011" s="24">
        <v>3.6</v>
      </c>
      <c r="N5011" s="24">
        <v>0.7</v>
      </c>
      <c r="O5011" s="24">
        <v>1</v>
      </c>
      <c r="Q5011" s="24">
        <v>4.5</v>
      </c>
      <c r="R5011" s="24">
        <v>1.1000000000000001</v>
      </c>
      <c r="S5011" s="24">
        <v>0.1</v>
      </c>
      <c r="T5011" s="24">
        <v>16.3</v>
      </c>
      <c r="U5011" s="24">
        <v>0.7</v>
      </c>
      <c r="X5011" s="24">
        <f t="shared" si="180"/>
        <v>174.49999999999997</v>
      </c>
      <c r="Y5011" s="8">
        <f t="shared" si="181"/>
        <v>0</v>
      </c>
      <c r="Z5011" s="4"/>
    </row>
    <row r="5012" spans="1:26" x14ac:dyDescent="0.25">
      <c r="A5012" s="34">
        <v>47</v>
      </c>
      <c r="B5012" s="31">
        <v>47</v>
      </c>
      <c r="C5012" s="4" t="s">
        <v>8824</v>
      </c>
      <c r="D5012" s="4" t="s">
        <v>8824</v>
      </c>
      <c r="E5012" s="4" t="s">
        <v>8778</v>
      </c>
      <c r="F5012" s="4" t="s">
        <v>6410</v>
      </c>
      <c r="G5012" s="4" t="s">
        <v>8864</v>
      </c>
      <c r="H5012" s="4" t="s">
        <v>154</v>
      </c>
      <c r="I5012" s="24">
        <v>377.8</v>
      </c>
      <c r="J5012" s="24">
        <v>247.8</v>
      </c>
      <c r="K5012" s="24">
        <v>40</v>
      </c>
      <c r="L5012" s="24">
        <v>4</v>
      </c>
      <c r="O5012" s="24">
        <v>5</v>
      </c>
      <c r="P5012" s="24">
        <v>3</v>
      </c>
      <c r="Q5012" s="24">
        <v>10</v>
      </c>
      <c r="R5012" s="24">
        <v>6</v>
      </c>
      <c r="S5012" s="24">
        <v>3</v>
      </c>
      <c r="T5012" s="24">
        <v>59</v>
      </c>
      <c r="X5012" s="24">
        <f t="shared" si="180"/>
        <v>377.8</v>
      </c>
      <c r="Y5012" s="8">
        <f t="shared" si="181"/>
        <v>0</v>
      </c>
      <c r="Z5012" s="4"/>
    </row>
    <row r="5013" spans="1:26" x14ac:dyDescent="0.25">
      <c r="A5013" s="34">
        <v>9</v>
      </c>
      <c r="B5013" s="31">
        <v>9</v>
      </c>
      <c r="C5013" s="4" t="s">
        <v>8794</v>
      </c>
      <c r="D5013" s="4" t="s">
        <v>8787</v>
      </c>
      <c r="E5013" s="4" t="s">
        <v>8778</v>
      </c>
      <c r="F5013" s="4" t="s">
        <v>6410</v>
      </c>
      <c r="G5013" s="4" t="s">
        <v>8795</v>
      </c>
      <c r="H5013" s="5" t="s">
        <v>8796</v>
      </c>
      <c r="I5013" s="24">
        <v>106.3</v>
      </c>
      <c r="J5013" s="24">
        <v>96</v>
      </c>
      <c r="K5013" s="24">
        <v>6.4</v>
      </c>
      <c r="M5013" s="24">
        <v>0.5</v>
      </c>
      <c r="O5013" s="24">
        <v>0.8</v>
      </c>
      <c r="P5013" s="24">
        <v>0.1</v>
      </c>
      <c r="Q5013" s="24">
        <v>1.7</v>
      </c>
      <c r="R5013" s="24">
        <v>0.8</v>
      </c>
      <c r="X5013" s="24">
        <f t="shared" si="180"/>
        <v>106.3</v>
      </c>
      <c r="Y5013" s="8">
        <f t="shared" si="181"/>
        <v>0</v>
      </c>
      <c r="Z5013" s="4"/>
    </row>
    <row r="5014" spans="1:26" x14ac:dyDescent="0.25">
      <c r="A5014" s="34">
        <v>39</v>
      </c>
      <c r="B5014" s="31">
        <v>39</v>
      </c>
      <c r="C5014" s="4" t="s">
        <v>8848</v>
      </c>
      <c r="D5014" s="4" t="s">
        <v>8824</v>
      </c>
      <c r="E5014" s="4" t="s">
        <v>8778</v>
      </c>
      <c r="F5014" s="4" t="s">
        <v>6410</v>
      </c>
      <c r="G5014" s="4" t="s">
        <v>8849</v>
      </c>
      <c r="H5014" s="5" t="s">
        <v>8850</v>
      </c>
      <c r="I5014" s="24">
        <v>502.4</v>
      </c>
      <c r="J5014" s="24">
        <v>382.4</v>
      </c>
      <c r="K5014" s="24">
        <v>35.4</v>
      </c>
      <c r="L5014" s="24">
        <v>22.3</v>
      </c>
      <c r="M5014" s="24">
        <v>1.6</v>
      </c>
      <c r="O5014" s="24">
        <v>7.1</v>
      </c>
      <c r="P5014" s="24">
        <v>1.7</v>
      </c>
      <c r="Q5014" s="24">
        <v>0.1</v>
      </c>
      <c r="R5014" s="24">
        <v>5.2</v>
      </c>
      <c r="S5014" s="24">
        <v>2.2999999999999998</v>
      </c>
      <c r="T5014" s="24">
        <v>44.3</v>
      </c>
      <c r="X5014" s="24">
        <f t="shared" si="180"/>
        <v>502.40000000000003</v>
      </c>
      <c r="Y5014" s="8">
        <f t="shared" si="181"/>
        <v>0</v>
      </c>
      <c r="Z5014" s="4"/>
    </row>
    <row r="5015" spans="1:26" x14ac:dyDescent="0.25">
      <c r="A5015" s="34">
        <v>10</v>
      </c>
      <c r="B5015" s="31">
        <v>10</v>
      </c>
      <c r="C5015" s="4" t="s">
        <v>8797</v>
      </c>
      <c r="D5015" s="4" t="s">
        <v>8787</v>
      </c>
      <c r="E5015" s="4" t="s">
        <v>8778</v>
      </c>
      <c r="F5015" s="4" t="s">
        <v>6410</v>
      </c>
      <c r="G5015" s="4" t="s">
        <v>8798</v>
      </c>
      <c r="H5015" s="4" t="s">
        <v>8799</v>
      </c>
      <c r="I5015" s="24">
        <v>264.3</v>
      </c>
      <c r="J5015" s="24">
        <v>219.4</v>
      </c>
      <c r="K5015" s="24">
        <v>29.2</v>
      </c>
      <c r="M5015" s="24">
        <v>1.2</v>
      </c>
      <c r="N5015" s="24">
        <v>4.8</v>
      </c>
      <c r="O5015" s="24">
        <v>0.9</v>
      </c>
      <c r="Q5015" s="24">
        <v>4.9000000000000004</v>
      </c>
      <c r="R5015" s="24">
        <v>3.8</v>
      </c>
      <c r="S5015" s="24">
        <v>0.1</v>
      </c>
      <c r="X5015" s="24">
        <f t="shared" si="180"/>
        <v>264.3</v>
      </c>
      <c r="Y5015" s="8">
        <f t="shared" si="181"/>
        <v>0</v>
      </c>
      <c r="Z5015" s="4"/>
    </row>
    <row r="5016" spans="1:26" x14ac:dyDescent="0.25">
      <c r="A5016" s="34">
        <v>13</v>
      </c>
      <c r="B5016" s="31">
        <v>13</v>
      </c>
      <c r="C5016" s="4" t="s">
        <v>8802</v>
      </c>
      <c r="D5016" s="4" t="s">
        <v>8787</v>
      </c>
      <c r="E5016" s="4" t="s">
        <v>8778</v>
      </c>
      <c r="F5016" s="4" t="s">
        <v>6410</v>
      </c>
      <c r="G5016" s="4" t="s">
        <v>8803</v>
      </c>
      <c r="H5016" s="4" t="s">
        <v>2100</v>
      </c>
      <c r="I5016" s="24">
        <v>362</v>
      </c>
      <c r="J5016" s="24">
        <v>233.8</v>
      </c>
      <c r="K5016" s="24">
        <v>3.1</v>
      </c>
      <c r="L5016" s="24">
        <v>7.1</v>
      </c>
      <c r="N5016" s="24">
        <v>3.8</v>
      </c>
      <c r="O5016" s="24">
        <v>1.7</v>
      </c>
      <c r="P5016" s="24">
        <v>37.799999999999997</v>
      </c>
      <c r="Q5016" s="24">
        <v>2.7</v>
      </c>
      <c r="R5016" s="24">
        <v>12.7</v>
      </c>
      <c r="T5016" s="24">
        <v>59.3</v>
      </c>
      <c r="X5016" s="24">
        <f t="shared" si="180"/>
        <v>362</v>
      </c>
      <c r="Y5016" s="8">
        <f t="shared" si="181"/>
        <v>0</v>
      </c>
      <c r="Z5016" s="4"/>
    </row>
    <row r="5017" spans="1:26" ht="30" x14ac:dyDescent="0.25">
      <c r="A5017" s="34">
        <v>89</v>
      </c>
      <c r="B5017" s="31">
        <v>89</v>
      </c>
      <c r="C5017" s="4" t="s">
        <v>8928</v>
      </c>
      <c r="D5017" s="4" t="s">
        <v>1306</v>
      </c>
      <c r="E5017" s="4" t="s">
        <v>8778</v>
      </c>
      <c r="F5017" s="4" t="s">
        <v>6410</v>
      </c>
      <c r="G5017" s="5" t="s">
        <v>8929</v>
      </c>
      <c r="H5017" s="5" t="s">
        <v>8930</v>
      </c>
      <c r="I5017" s="24">
        <v>179</v>
      </c>
      <c r="J5017" s="24">
        <v>161.80000000000001</v>
      </c>
      <c r="K5017" s="24">
        <v>0.5</v>
      </c>
      <c r="L5017" s="24">
        <v>1.6</v>
      </c>
      <c r="N5017" s="24">
        <v>2</v>
      </c>
      <c r="O5017" s="24">
        <v>4.5</v>
      </c>
      <c r="P5017" s="24">
        <v>0.7</v>
      </c>
      <c r="R5017" s="24">
        <v>1.5</v>
      </c>
      <c r="S5017" s="24">
        <v>1.8</v>
      </c>
      <c r="T5017" s="24">
        <v>4.5999999999999996</v>
      </c>
      <c r="X5017" s="24">
        <f t="shared" si="180"/>
        <v>179</v>
      </c>
      <c r="Y5017" s="8">
        <f t="shared" si="181"/>
        <v>0</v>
      </c>
      <c r="Z5017" s="4"/>
    </row>
    <row r="5018" spans="1:26" x14ac:dyDescent="0.25">
      <c r="A5018" s="34">
        <v>94</v>
      </c>
      <c r="B5018" s="31">
        <v>94</v>
      </c>
      <c r="C5018" s="4" t="s">
        <v>8936</v>
      </c>
      <c r="D5018" s="4" t="s">
        <v>1306</v>
      </c>
      <c r="E5018" s="4" t="s">
        <v>8778</v>
      </c>
      <c r="F5018" s="4" t="s">
        <v>6410</v>
      </c>
      <c r="G5018" s="4" t="s">
        <v>7975</v>
      </c>
      <c r="H5018" s="4" t="s">
        <v>1318</v>
      </c>
      <c r="I5018" s="24">
        <v>569.79999999999995</v>
      </c>
      <c r="J5018" s="24">
        <v>163.4</v>
      </c>
      <c r="K5018" s="24">
        <v>23.8</v>
      </c>
      <c r="L5018" s="24">
        <v>6.4</v>
      </c>
      <c r="M5018" s="24">
        <v>1.5</v>
      </c>
      <c r="N5018" s="24">
        <v>0.3</v>
      </c>
      <c r="O5018" s="24">
        <v>5.4</v>
      </c>
      <c r="P5018" s="24">
        <v>35</v>
      </c>
      <c r="R5018" s="24">
        <v>0.6</v>
      </c>
      <c r="S5018" s="24">
        <v>0.1</v>
      </c>
      <c r="T5018" s="24">
        <v>331.1</v>
      </c>
      <c r="U5018" s="24">
        <v>2.2000000000000002</v>
      </c>
      <c r="X5018" s="24">
        <f t="shared" si="180"/>
        <v>569.80000000000007</v>
      </c>
      <c r="Y5018" s="8">
        <f t="shared" si="181"/>
        <v>0</v>
      </c>
      <c r="Z5018" s="4"/>
    </row>
    <row r="5019" spans="1:26" x14ac:dyDescent="0.25">
      <c r="A5019" s="34">
        <v>40</v>
      </c>
      <c r="B5019" s="31">
        <v>40</v>
      </c>
      <c r="C5019" s="4" t="s">
        <v>8851</v>
      </c>
      <c r="D5019" s="4" t="s">
        <v>8824</v>
      </c>
      <c r="E5019" s="4" t="s">
        <v>8778</v>
      </c>
      <c r="F5019" s="4" t="s">
        <v>6410</v>
      </c>
      <c r="G5019" s="4" t="s">
        <v>15310</v>
      </c>
      <c r="H5019" s="4" t="s">
        <v>1466</v>
      </c>
      <c r="I5019" s="24">
        <v>237.6</v>
      </c>
      <c r="J5019" s="24">
        <v>131.1</v>
      </c>
      <c r="K5019" s="24">
        <v>71.7</v>
      </c>
      <c r="N5019" s="24">
        <v>3.1</v>
      </c>
      <c r="O5019" s="24">
        <v>6.1</v>
      </c>
      <c r="Q5019" s="24">
        <v>6.1</v>
      </c>
      <c r="R5019" s="24">
        <v>8.3000000000000007</v>
      </c>
      <c r="S5019" s="24">
        <v>1.8</v>
      </c>
      <c r="T5019" s="24">
        <v>6.9</v>
      </c>
      <c r="U5019" s="24">
        <v>2.5</v>
      </c>
      <c r="X5019" s="24">
        <f t="shared" si="180"/>
        <v>237.60000000000002</v>
      </c>
      <c r="Y5019" s="8">
        <f t="shared" si="181"/>
        <v>0</v>
      </c>
      <c r="Z5019" s="4"/>
    </row>
    <row r="5020" spans="1:26" x14ac:dyDescent="0.25">
      <c r="A5020" s="34">
        <v>27</v>
      </c>
      <c r="B5020" s="31">
        <v>27</v>
      </c>
      <c r="C5020" s="4" t="s">
        <v>8832</v>
      </c>
      <c r="D5020" s="4" t="s">
        <v>8824</v>
      </c>
      <c r="E5020" s="4" t="s">
        <v>8778</v>
      </c>
      <c r="F5020" s="4" t="s">
        <v>6410</v>
      </c>
      <c r="G5020" s="4" t="s">
        <v>8833</v>
      </c>
      <c r="H5020" s="4" t="s">
        <v>1515</v>
      </c>
      <c r="I5020" s="24">
        <v>186.6</v>
      </c>
      <c r="J5020" s="24">
        <v>166.3</v>
      </c>
      <c r="K5020" s="24">
        <v>12.4</v>
      </c>
      <c r="L5020" s="24">
        <v>4</v>
      </c>
      <c r="M5020" s="24">
        <v>0.5</v>
      </c>
      <c r="N5020" s="24">
        <v>1.3</v>
      </c>
      <c r="O5020" s="24">
        <v>1.5</v>
      </c>
      <c r="Q5020" s="24">
        <v>0.1</v>
      </c>
      <c r="R5020" s="24">
        <v>0.5</v>
      </c>
      <c r="X5020" s="24">
        <f t="shared" si="180"/>
        <v>186.60000000000002</v>
      </c>
      <c r="Y5020" s="8">
        <f t="shared" si="181"/>
        <v>0</v>
      </c>
      <c r="Z5020" s="4"/>
    </row>
    <row r="5021" spans="1:26" ht="30" x14ac:dyDescent="0.25">
      <c r="A5021" s="34">
        <v>60</v>
      </c>
      <c r="B5021" s="31">
        <v>60</v>
      </c>
      <c r="C5021" s="4" t="s">
        <v>8882</v>
      </c>
      <c r="D5021" s="4" t="s">
        <v>2679</v>
      </c>
      <c r="E5021" s="4" t="s">
        <v>8778</v>
      </c>
      <c r="F5021" s="4" t="s">
        <v>6410</v>
      </c>
      <c r="G5021" s="4" t="s">
        <v>8883</v>
      </c>
      <c r="H5021" s="5" t="s">
        <v>8884</v>
      </c>
      <c r="I5021" s="24">
        <v>473.5</v>
      </c>
      <c r="J5021" s="24">
        <v>444</v>
      </c>
      <c r="K5021" s="24">
        <v>10.6</v>
      </c>
      <c r="L5021" s="24">
        <v>3.2</v>
      </c>
      <c r="N5021" s="24">
        <v>1.4</v>
      </c>
      <c r="O5021" s="24">
        <v>4.4000000000000004</v>
      </c>
      <c r="P5021" s="24">
        <v>1.7</v>
      </c>
      <c r="Q5021" s="24">
        <v>0.8</v>
      </c>
      <c r="R5021" s="24">
        <v>5.3</v>
      </c>
      <c r="S5021" s="24">
        <v>1.4</v>
      </c>
      <c r="U5021" s="24">
        <v>0.7</v>
      </c>
      <c r="X5021" s="24">
        <f t="shared" si="180"/>
        <v>473.49999999999994</v>
      </c>
      <c r="Y5021" s="8">
        <f t="shared" si="181"/>
        <v>0</v>
      </c>
      <c r="Z5021" s="4"/>
    </row>
    <row r="5022" spans="1:26" ht="30" x14ac:dyDescent="0.25">
      <c r="A5022" s="34">
        <v>85</v>
      </c>
      <c r="B5022" s="31">
        <v>85</v>
      </c>
      <c r="C5022" s="4" t="s">
        <v>8920</v>
      </c>
      <c r="D5022" s="4" t="s">
        <v>8901</v>
      </c>
      <c r="E5022" s="4" t="s">
        <v>8778</v>
      </c>
      <c r="F5022" s="4" t="s">
        <v>6410</v>
      </c>
      <c r="G5022" s="4" t="s">
        <v>8921</v>
      </c>
      <c r="H5022" s="5" t="s">
        <v>8922</v>
      </c>
      <c r="I5022" s="24">
        <v>745.2</v>
      </c>
      <c r="J5022" s="24">
        <v>293.89999999999998</v>
      </c>
      <c r="K5022" s="24">
        <v>89.8</v>
      </c>
      <c r="L5022" s="24">
        <v>11.1</v>
      </c>
      <c r="M5022" s="24">
        <v>2.1</v>
      </c>
      <c r="O5022" s="24">
        <v>6.6</v>
      </c>
      <c r="P5022" s="24">
        <v>0.4</v>
      </c>
      <c r="Q5022" s="24">
        <v>0.3</v>
      </c>
      <c r="R5022" s="24">
        <v>8.6999999999999993</v>
      </c>
      <c r="S5022" s="24">
        <v>1.2</v>
      </c>
      <c r="T5022" s="24">
        <v>328.5</v>
      </c>
      <c r="U5022" s="24">
        <v>2.6</v>
      </c>
      <c r="X5022" s="24">
        <f t="shared" si="180"/>
        <v>745.2</v>
      </c>
      <c r="Y5022" s="8">
        <f t="shared" si="181"/>
        <v>0</v>
      </c>
      <c r="Z5022" s="4"/>
    </row>
    <row r="5023" spans="1:26" x14ac:dyDescent="0.25">
      <c r="A5023" s="34">
        <v>71</v>
      </c>
      <c r="B5023" s="31">
        <v>71</v>
      </c>
      <c r="C5023" s="4" t="s">
        <v>8889</v>
      </c>
      <c r="D5023" s="4" t="s">
        <v>8889</v>
      </c>
      <c r="E5023" s="4" t="s">
        <v>8778</v>
      </c>
      <c r="F5023" s="4" t="s">
        <v>6410</v>
      </c>
      <c r="G5023" s="4" t="s">
        <v>8899</v>
      </c>
      <c r="H5023" s="4" t="s">
        <v>148</v>
      </c>
      <c r="I5023" s="24">
        <v>173.5</v>
      </c>
      <c r="J5023" s="24">
        <v>147.9</v>
      </c>
      <c r="K5023" s="24">
        <v>18.899999999999999</v>
      </c>
      <c r="M5023" s="24">
        <v>0.4</v>
      </c>
      <c r="N5023" s="24">
        <v>0.4</v>
      </c>
      <c r="O5023" s="24">
        <v>1.6</v>
      </c>
      <c r="Q5023" s="24">
        <v>1.2</v>
      </c>
      <c r="R5023" s="24">
        <v>3.1</v>
      </c>
      <c r="X5023" s="24">
        <f t="shared" si="180"/>
        <v>173.5</v>
      </c>
      <c r="Y5023" s="8">
        <f t="shared" si="181"/>
        <v>0</v>
      </c>
      <c r="Z5023" s="4"/>
    </row>
    <row r="5024" spans="1:26" x14ac:dyDescent="0.25">
      <c r="A5024" s="34">
        <v>95</v>
      </c>
      <c r="B5024" s="31">
        <v>95</v>
      </c>
      <c r="C5024" s="4" t="s">
        <v>8937</v>
      </c>
      <c r="D5024" s="4" t="s">
        <v>1306</v>
      </c>
      <c r="E5024" s="4" t="s">
        <v>8778</v>
      </c>
      <c r="F5024" s="4" t="s">
        <v>6410</v>
      </c>
      <c r="G5024" s="4" t="s">
        <v>2178</v>
      </c>
      <c r="H5024" s="4" t="s">
        <v>19</v>
      </c>
      <c r="I5024" s="24">
        <v>353.5</v>
      </c>
      <c r="J5024" s="24">
        <v>261.2</v>
      </c>
      <c r="K5024" s="24">
        <v>47.7</v>
      </c>
      <c r="O5024" s="24">
        <v>3.3</v>
      </c>
      <c r="P5024" s="24">
        <v>0.3</v>
      </c>
      <c r="Q5024" s="24">
        <v>0.1</v>
      </c>
      <c r="R5024" s="24">
        <v>8.3000000000000007</v>
      </c>
      <c r="S5024" s="24">
        <v>4.2</v>
      </c>
      <c r="T5024" s="24">
        <v>8.1</v>
      </c>
      <c r="U5024" s="24">
        <v>20.3</v>
      </c>
      <c r="X5024" s="24">
        <f t="shared" si="180"/>
        <v>353.50000000000006</v>
      </c>
      <c r="Y5024" s="8">
        <f t="shared" si="181"/>
        <v>0</v>
      </c>
      <c r="Z5024" s="4"/>
    </row>
    <row r="5025" spans="1:26" x14ac:dyDescent="0.25">
      <c r="A5025" s="34">
        <v>96</v>
      </c>
      <c r="B5025" s="31">
        <v>96</v>
      </c>
      <c r="C5025" s="4" t="s">
        <v>4079</v>
      </c>
      <c r="D5025" s="4" t="s">
        <v>1306</v>
      </c>
      <c r="E5025" s="4" t="s">
        <v>8778</v>
      </c>
      <c r="F5025" s="4" t="s">
        <v>6410</v>
      </c>
      <c r="G5025" s="4" t="s">
        <v>2178</v>
      </c>
      <c r="H5025" s="4" t="s">
        <v>19</v>
      </c>
      <c r="I5025" s="24">
        <v>990</v>
      </c>
      <c r="J5025" s="24">
        <v>539.29999999999995</v>
      </c>
      <c r="K5025" s="24">
        <v>61.9</v>
      </c>
      <c r="L5025" s="24">
        <v>0.8</v>
      </c>
      <c r="O5025" s="24">
        <v>10.8</v>
      </c>
      <c r="P5025" s="24">
        <v>0.3</v>
      </c>
      <c r="Q5025" s="24">
        <v>0.7</v>
      </c>
      <c r="R5025" s="24">
        <v>20</v>
      </c>
      <c r="S5025" s="24">
        <v>4</v>
      </c>
      <c r="T5025" s="24">
        <v>352.2</v>
      </c>
      <c r="X5025" s="24">
        <f t="shared" si="180"/>
        <v>989.99999999999977</v>
      </c>
      <c r="Y5025" s="8">
        <f t="shared" si="181"/>
        <v>0</v>
      </c>
      <c r="Z5025" s="4"/>
    </row>
    <row r="5026" spans="1:26" x14ac:dyDescent="0.25">
      <c r="A5026" s="34">
        <v>22</v>
      </c>
      <c r="B5026" s="31">
        <v>22</v>
      </c>
      <c r="C5026" s="4" t="s">
        <v>8821</v>
      </c>
      <c r="D5026" s="4" t="s">
        <v>8777</v>
      </c>
      <c r="E5026" s="4" t="s">
        <v>8778</v>
      </c>
      <c r="F5026" s="4" t="s">
        <v>6410</v>
      </c>
      <c r="G5026" s="4" t="s">
        <v>8822</v>
      </c>
      <c r="H5026" s="4" t="s">
        <v>245</v>
      </c>
      <c r="I5026" s="24">
        <v>100.1</v>
      </c>
      <c r="J5026" s="24">
        <v>74.8</v>
      </c>
      <c r="K5026" s="24">
        <v>15</v>
      </c>
      <c r="O5026" s="24">
        <v>3.3</v>
      </c>
      <c r="P5026" s="24">
        <v>1.1000000000000001</v>
      </c>
      <c r="Q5026" s="24">
        <v>0.4</v>
      </c>
      <c r="R5026" s="24">
        <v>0.2</v>
      </c>
      <c r="S5026" s="24">
        <v>0.3</v>
      </c>
      <c r="U5026" s="24">
        <v>5</v>
      </c>
      <c r="X5026" s="24">
        <f t="shared" si="180"/>
        <v>100.1</v>
      </c>
      <c r="Y5026" s="8">
        <f t="shared" si="181"/>
        <v>0</v>
      </c>
      <c r="Z5026" s="4"/>
    </row>
    <row r="5027" spans="1:26" x14ac:dyDescent="0.25">
      <c r="A5027" s="34">
        <v>8</v>
      </c>
      <c r="B5027" s="31">
        <v>8</v>
      </c>
      <c r="C5027" s="4" t="s">
        <v>8792</v>
      </c>
      <c r="D5027" s="4" t="s">
        <v>8787</v>
      </c>
      <c r="E5027" s="4" t="s">
        <v>8778</v>
      </c>
      <c r="F5027" s="4" t="s">
        <v>6410</v>
      </c>
      <c r="G5027" s="4" t="s">
        <v>8793</v>
      </c>
      <c r="H5027" s="4" t="s">
        <v>201</v>
      </c>
      <c r="I5027" s="24">
        <v>114.1</v>
      </c>
      <c r="J5027" s="24">
        <v>88.7</v>
      </c>
      <c r="K5027" s="24">
        <v>16.5</v>
      </c>
      <c r="L5027" s="24">
        <v>5.4</v>
      </c>
      <c r="N5027" s="24">
        <v>0.8</v>
      </c>
      <c r="O5027" s="24">
        <v>1</v>
      </c>
      <c r="P5027" s="24">
        <v>0.3</v>
      </c>
      <c r="R5027" s="24">
        <v>1</v>
      </c>
      <c r="S5027" s="24">
        <v>0.4</v>
      </c>
      <c r="X5027" s="24">
        <f t="shared" si="180"/>
        <v>114.10000000000001</v>
      </c>
      <c r="Y5027" s="8">
        <f t="shared" si="181"/>
        <v>0</v>
      </c>
      <c r="Z5027" s="4"/>
    </row>
    <row r="5028" spans="1:26" x14ac:dyDescent="0.25">
      <c r="A5028" s="34">
        <v>41</v>
      </c>
      <c r="B5028" s="31">
        <v>41</v>
      </c>
      <c r="C5028" s="4" t="s">
        <v>8852</v>
      </c>
      <c r="D5028" s="4" t="s">
        <v>8824</v>
      </c>
      <c r="E5028" s="4" t="s">
        <v>8778</v>
      </c>
      <c r="F5028" s="4" t="s">
        <v>6410</v>
      </c>
      <c r="G5028" s="4" t="s">
        <v>8853</v>
      </c>
      <c r="H5028" s="5" t="s">
        <v>8854</v>
      </c>
      <c r="I5028" s="24">
        <v>102</v>
      </c>
      <c r="J5028" s="24">
        <v>89.2</v>
      </c>
      <c r="K5028" s="24">
        <v>9.8000000000000007</v>
      </c>
      <c r="M5028" s="24">
        <v>0.5</v>
      </c>
      <c r="O5028" s="24">
        <v>1.2</v>
      </c>
      <c r="P5028" s="24">
        <v>0.3</v>
      </c>
      <c r="Q5028" s="24">
        <v>0.1</v>
      </c>
      <c r="R5028" s="24">
        <v>0.6</v>
      </c>
      <c r="S5028" s="24">
        <v>0.3</v>
      </c>
      <c r="X5028" s="24">
        <f t="shared" si="180"/>
        <v>101.99999999999999</v>
      </c>
      <c r="Y5028" s="8">
        <f t="shared" si="181"/>
        <v>0</v>
      </c>
      <c r="Z5028" s="4"/>
    </row>
    <row r="5029" spans="1:26" x14ac:dyDescent="0.25">
      <c r="A5029" s="34">
        <v>17</v>
      </c>
      <c r="B5029" s="31">
        <v>17</v>
      </c>
      <c r="C5029" s="4" t="s">
        <v>8811</v>
      </c>
      <c r="D5029" s="4" t="s">
        <v>8787</v>
      </c>
      <c r="E5029" s="4" t="s">
        <v>8778</v>
      </c>
      <c r="F5029" s="4" t="s">
        <v>6410</v>
      </c>
      <c r="G5029" s="4" t="s">
        <v>8444</v>
      </c>
      <c r="H5029" s="5" t="s">
        <v>8812</v>
      </c>
      <c r="I5029" s="24">
        <v>114.6</v>
      </c>
      <c r="J5029" s="24">
        <v>77.2</v>
      </c>
      <c r="K5029" s="24">
        <v>14.9</v>
      </c>
      <c r="L5029" s="24">
        <v>4.9000000000000004</v>
      </c>
      <c r="O5029" s="24">
        <v>1.2</v>
      </c>
      <c r="P5029" s="24">
        <v>11.4</v>
      </c>
      <c r="R5029" s="24">
        <v>0.8</v>
      </c>
      <c r="T5029" s="24">
        <v>4.2</v>
      </c>
      <c r="X5029" s="24">
        <f t="shared" si="180"/>
        <v>114.60000000000002</v>
      </c>
      <c r="Y5029" s="8">
        <f t="shared" si="181"/>
        <v>0</v>
      </c>
      <c r="Z5029" s="4"/>
    </row>
    <row r="5030" spans="1:26" x14ac:dyDescent="0.25">
      <c r="A5030" s="34">
        <v>72</v>
      </c>
      <c r="B5030" s="31">
        <v>72</v>
      </c>
      <c r="C5030" s="4" t="s">
        <v>8900</v>
      </c>
      <c r="D5030" s="4" t="s">
        <v>8901</v>
      </c>
      <c r="E5030" s="4" t="s">
        <v>8778</v>
      </c>
      <c r="F5030" s="4" t="s">
        <v>6410</v>
      </c>
      <c r="G5030" s="4" t="s">
        <v>69</v>
      </c>
      <c r="H5030" s="4" t="s">
        <v>1564</v>
      </c>
      <c r="I5030" s="24">
        <v>453.3</v>
      </c>
      <c r="J5030" s="24">
        <v>278.10000000000002</v>
      </c>
      <c r="K5030" s="24">
        <v>29.3</v>
      </c>
      <c r="L5030" s="24">
        <v>15.1</v>
      </c>
      <c r="O5030" s="24">
        <v>10.4</v>
      </c>
      <c r="P5030" s="24">
        <v>76.400000000000006</v>
      </c>
      <c r="R5030" s="24">
        <v>4.8</v>
      </c>
      <c r="S5030" s="24">
        <v>1.8</v>
      </c>
      <c r="T5030" s="24">
        <v>37.4</v>
      </c>
      <c r="X5030" s="24">
        <f t="shared" si="180"/>
        <v>453.30000000000007</v>
      </c>
      <c r="Y5030" s="8">
        <f t="shared" si="181"/>
        <v>0</v>
      </c>
      <c r="Z5030" s="4"/>
    </row>
    <row r="5031" spans="1:26" x14ac:dyDescent="0.25">
      <c r="A5031" s="34">
        <v>98</v>
      </c>
      <c r="B5031" s="31">
        <v>98</v>
      </c>
      <c r="C5031" s="4" t="s">
        <v>8941</v>
      </c>
      <c r="D5031" s="4" t="s">
        <v>1306</v>
      </c>
      <c r="E5031" s="4" t="s">
        <v>8778</v>
      </c>
      <c r="F5031" s="4" t="s">
        <v>6410</v>
      </c>
      <c r="G5031" s="4" t="s">
        <v>8942</v>
      </c>
      <c r="H5031" s="4" t="s">
        <v>8943</v>
      </c>
      <c r="I5031" s="24">
        <v>346.9</v>
      </c>
      <c r="J5031" s="24">
        <v>305</v>
      </c>
      <c r="K5031" s="24">
        <v>32.9</v>
      </c>
      <c r="O5031" s="24">
        <v>1.7</v>
      </c>
      <c r="P5031" s="24">
        <v>1.2</v>
      </c>
      <c r="Q5031" s="24">
        <v>1.4</v>
      </c>
      <c r="R5031" s="24">
        <v>3.1</v>
      </c>
      <c r="S5031" s="24">
        <v>0.3</v>
      </c>
      <c r="U5031" s="24">
        <v>1.3</v>
      </c>
      <c r="X5031" s="24">
        <f t="shared" si="180"/>
        <v>346.9</v>
      </c>
      <c r="Y5031" s="8">
        <f t="shared" si="181"/>
        <v>0</v>
      </c>
      <c r="Z5031" s="4"/>
    </row>
    <row r="5032" spans="1:26" x14ac:dyDescent="0.25">
      <c r="A5032" s="34">
        <v>93</v>
      </c>
      <c r="B5032" s="31">
        <v>93</v>
      </c>
      <c r="C5032" s="4" t="s">
        <v>8934</v>
      </c>
      <c r="D5032" s="4" t="s">
        <v>1306</v>
      </c>
      <c r="E5032" s="4" t="s">
        <v>8778</v>
      </c>
      <c r="F5032" s="4" t="s">
        <v>6410</v>
      </c>
      <c r="G5032" s="4" t="s">
        <v>8935</v>
      </c>
      <c r="H5032" s="4" t="s">
        <v>528</v>
      </c>
      <c r="I5032" s="24">
        <v>174.4</v>
      </c>
      <c r="J5032" s="24">
        <v>154.69999999999999</v>
      </c>
      <c r="K5032" s="24">
        <v>9.6999999999999993</v>
      </c>
      <c r="L5032" s="24">
        <v>1</v>
      </c>
      <c r="N5032" s="24">
        <v>0.5</v>
      </c>
      <c r="O5032" s="24">
        <v>1.9</v>
      </c>
      <c r="Q5032" s="24">
        <v>0.5</v>
      </c>
      <c r="R5032" s="24">
        <v>3.3</v>
      </c>
      <c r="S5032" s="24">
        <v>1.1000000000000001</v>
      </c>
      <c r="T5032" s="24">
        <v>1.7</v>
      </c>
      <c r="X5032" s="24">
        <f t="shared" si="180"/>
        <v>174.39999999999998</v>
      </c>
      <c r="Y5032" s="8">
        <f t="shared" si="181"/>
        <v>0</v>
      </c>
      <c r="Z5032" s="4"/>
    </row>
    <row r="5033" spans="1:26" x14ac:dyDescent="0.25">
      <c r="A5033" s="34">
        <v>29</v>
      </c>
      <c r="B5033" s="31">
        <v>29</v>
      </c>
      <c r="C5033" s="4" t="s">
        <v>8824</v>
      </c>
      <c r="D5033" s="4" t="s">
        <v>8824</v>
      </c>
      <c r="E5033" s="4" t="s">
        <v>8778</v>
      </c>
      <c r="F5033" s="4" t="s">
        <v>6410</v>
      </c>
      <c r="G5033" s="4" t="s">
        <v>1143</v>
      </c>
      <c r="H5033" s="4" t="s">
        <v>8836</v>
      </c>
      <c r="I5033" s="24">
        <v>111.7</v>
      </c>
      <c r="J5033" s="24">
        <v>87.9</v>
      </c>
      <c r="K5033" s="24">
        <v>21.2</v>
      </c>
      <c r="N5033" s="24">
        <v>1.1000000000000001</v>
      </c>
      <c r="O5033" s="24">
        <v>0.9</v>
      </c>
      <c r="S5033" s="24">
        <v>0.6</v>
      </c>
      <c r="X5033" s="24">
        <f t="shared" si="180"/>
        <v>111.7</v>
      </c>
      <c r="Y5033" s="8">
        <f t="shared" si="181"/>
        <v>0</v>
      </c>
      <c r="Z5033" s="4"/>
    </row>
    <row r="5034" spans="1:26" x14ac:dyDescent="0.25">
      <c r="A5034" s="34">
        <v>15</v>
      </c>
      <c r="B5034" s="31">
        <v>15</v>
      </c>
      <c r="C5034" s="4" t="s">
        <v>8807</v>
      </c>
      <c r="D5034" s="4" t="s">
        <v>8787</v>
      </c>
      <c r="E5034" s="4" t="s">
        <v>8778</v>
      </c>
      <c r="F5034" s="4" t="s">
        <v>6410</v>
      </c>
      <c r="G5034" s="4" t="s">
        <v>8808</v>
      </c>
      <c r="H5034" s="5" t="s">
        <v>8809</v>
      </c>
      <c r="I5034" s="24">
        <v>183.7</v>
      </c>
      <c r="J5034" s="24">
        <v>105.8</v>
      </c>
      <c r="K5034" s="24">
        <v>4.4000000000000004</v>
      </c>
      <c r="N5034" s="24">
        <v>0.2</v>
      </c>
      <c r="O5034" s="24">
        <v>1.1000000000000001</v>
      </c>
      <c r="P5034" s="24">
        <v>56.5</v>
      </c>
      <c r="Q5034" s="24">
        <v>7.7</v>
      </c>
      <c r="R5034" s="24">
        <v>1.8</v>
      </c>
      <c r="S5034" s="24">
        <v>0.2</v>
      </c>
      <c r="T5034" s="24">
        <v>5.8</v>
      </c>
      <c r="U5034" s="24">
        <v>0.2</v>
      </c>
      <c r="X5034" s="24">
        <f t="shared" si="180"/>
        <v>183.7</v>
      </c>
      <c r="Y5034" s="8">
        <f t="shared" si="181"/>
        <v>0</v>
      </c>
      <c r="Z5034" s="4"/>
    </row>
    <row r="5035" spans="1:26" x14ac:dyDescent="0.25">
      <c r="A5035" s="34">
        <v>43</v>
      </c>
      <c r="B5035" s="31">
        <v>43</v>
      </c>
      <c r="C5035" s="4" t="s">
        <v>8857</v>
      </c>
      <c r="D5035" s="4" t="s">
        <v>8824</v>
      </c>
      <c r="E5035" s="4" t="s">
        <v>8778</v>
      </c>
      <c r="F5035" s="4" t="s">
        <v>6410</v>
      </c>
      <c r="G5035" s="4" t="s">
        <v>7999</v>
      </c>
      <c r="H5035" s="5" t="s">
        <v>8858</v>
      </c>
      <c r="I5035" s="24">
        <v>105.1</v>
      </c>
      <c r="J5035" s="24">
        <v>85.9</v>
      </c>
      <c r="K5035" s="24">
        <v>16.7</v>
      </c>
      <c r="N5035" s="24">
        <v>0.6</v>
      </c>
      <c r="O5035" s="24">
        <v>1</v>
      </c>
      <c r="P5035" s="24">
        <v>0.6</v>
      </c>
      <c r="R5035" s="24">
        <v>0.3</v>
      </c>
      <c r="X5035" s="24">
        <f t="shared" si="180"/>
        <v>105.1</v>
      </c>
      <c r="Y5035" s="8">
        <f t="shared" si="181"/>
        <v>0</v>
      </c>
      <c r="Z5035" s="4"/>
    </row>
    <row r="5036" spans="1:26" x14ac:dyDescent="0.25">
      <c r="A5036" s="34">
        <v>36</v>
      </c>
      <c r="B5036" s="31">
        <v>36</v>
      </c>
      <c r="C5036" s="4" t="s">
        <v>725</v>
      </c>
      <c r="D5036" s="4" t="s">
        <v>8824</v>
      </c>
      <c r="E5036" s="4" t="s">
        <v>8778</v>
      </c>
      <c r="F5036" s="4" t="s">
        <v>6410</v>
      </c>
      <c r="G5036" s="4" t="s">
        <v>8844</v>
      </c>
      <c r="H5036" s="4" t="s">
        <v>358</v>
      </c>
      <c r="I5036" s="24">
        <v>246.8</v>
      </c>
      <c r="J5036" s="24">
        <v>222.6</v>
      </c>
      <c r="K5036" s="24">
        <v>8.1999999999999993</v>
      </c>
      <c r="L5036" s="24">
        <v>2.6</v>
      </c>
      <c r="O5036" s="24">
        <v>2.9</v>
      </c>
      <c r="P5036" s="24">
        <v>2</v>
      </c>
      <c r="R5036" s="24">
        <v>1.4</v>
      </c>
      <c r="S5036" s="24">
        <v>2.5</v>
      </c>
      <c r="T5036" s="24">
        <v>4.3</v>
      </c>
      <c r="U5036" s="24">
        <v>0.3</v>
      </c>
      <c r="X5036" s="24">
        <f t="shared" si="180"/>
        <v>246.8</v>
      </c>
      <c r="Y5036" s="8">
        <f t="shared" si="181"/>
        <v>0</v>
      </c>
      <c r="Z5036" s="4"/>
    </row>
    <row r="5037" spans="1:26" x14ac:dyDescent="0.25">
      <c r="A5037" s="34">
        <v>48</v>
      </c>
      <c r="B5037" s="31">
        <v>48</v>
      </c>
      <c r="C5037" s="4" t="s">
        <v>8865</v>
      </c>
      <c r="D5037" s="4" t="s">
        <v>8824</v>
      </c>
      <c r="E5037" s="4" t="s">
        <v>8778</v>
      </c>
      <c r="F5037" s="4" t="s">
        <v>6410</v>
      </c>
      <c r="G5037" s="4" t="s">
        <v>45</v>
      </c>
      <c r="H5037" s="4"/>
      <c r="I5037" s="24">
        <v>91.1</v>
      </c>
      <c r="P5037" s="24">
        <v>91.1</v>
      </c>
      <c r="X5037" s="24">
        <f t="shared" si="180"/>
        <v>91.1</v>
      </c>
      <c r="Y5037" s="8">
        <f t="shared" si="181"/>
        <v>0</v>
      </c>
      <c r="Z5037" s="4"/>
    </row>
    <row r="5038" spans="1:26" x14ac:dyDescent="0.25">
      <c r="A5038" s="34">
        <v>49</v>
      </c>
      <c r="B5038" s="31">
        <v>49</v>
      </c>
      <c r="C5038" s="4" t="s">
        <v>8866</v>
      </c>
      <c r="D5038" s="4" t="s">
        <v>2679</v>
      </c>
      <c r="E5038" s="4" t="s">
        <v>8778</v>
      </c>
      <c r="F5038" s="4" t="s">
        <v>6410</v>
      </c>
      <c r="G5038" s="4" t="s">
        <v>45</v>
      </c>
      <c r="H5038" s="4"/>
      <c r="I5038" s="24">
        <v>150.30000000000001</v>
      </c>
      <c r="J5038" s="24">
        <v>114.8</v>
      </c>
      <c r="K5038" s="24">
        <v>15.6</v>
      </c>
      <c r="M5038" s="24">
        <v>2.7</v>
      </c>
      <c r="O5038" s="24">
        <v>2</v>
      </c>
      <c r="Q5038" s="24">
        <v>0.2</v>
      </c>
      <c r="T5038" s="24">
        <v>15</v>
      </c>
      <c r="X5038" s="24">
        <f t="shared" si="180"/>
        <v>150.29999999999998</v>
      </c>
      <c r="Y5038" s="8">
        <f t="shared" si="181"/>
        <v>0</v>
      </c>
      <c r="Z5038" s="4"/>
    </row>
    <row r="5039" spans="1:26" x14ac:dyDescent="0.25">
      <c r="A5039" s="34">
        <v>57</v>
      </c>
      <c r="B5039" s="31">
        <v>57</v>
      </c>
      <c r="C5039" s="4" t="s">
        <v>8877</v>
      </c>
      <c r="D5039" s="4" t="s">
        <v>2679</v>
      </c>
      <c r="E5039" s="4" t="s">
        <v>8778</v>
      </c>
      <c r="F5039" s="4" t="s">
        <v>6410</v>
      </c>
      <c r="G5039" s="4" t="s">
        <v>45</v>
      </c>
      <c r="H5039" s="4"/>
      <c r="I5039" s="24">
        <v>179.8</v>
      </c>
      <c r="J5039" s="24">
        <v>164.2</v>
      </c>
      <c r="K5039" s="24">
        <v>2.2999999999999998</v>
      </c>
      <c r="L5039" s="24">
        <v>2.2999999999999998</v>
      </c>
      <c r="O5039" s="24">
        <v>10.3</v>
      </c>
      <c r="R5039" s="24">
        <v>0.3</v>
      </c>
      <c r="S5039" s="24">
        <v>0.4</v>
      </c>
      <c r="X5039" s="24">
        <f t="shared" si="180"/>
        <v>179.80000000000004</v>
      </c>
      <c r="Y5039" s="8">
        <f t="shared" si="181"/>
        <v>0</v>
      </c>
      <c r="Z5039" s="4"/>
    </row>
    <row r="5040" spans="1:26" x14ac:dyDescent="0.25">
      <c r="A5040" s="34">
        <v>79</v>
      </c>
      <c r="B5040" s="31">
        <v>79</v>
      </c>
      <c r="C5040" s="4" t="s">
        <v>6545</v>
      </c>
      <c r="D5040" s="4" t="s">
        <v>8901</v>
      </c>
      <c r="E5040" s="4" t="s">
        <v>8778</v>
      </c>
      <c r="F5040" s="4" t="s">
        <v>6410</v>
      </c>
      <c r="G5040" s="4" t="s">
        <v>8912</v>
      </c>
      <c r="H5040" s="4" t="s">
        <v>540</v>
      </c>
      <c r="I5040" s="24">
        <v>102</v>
      </c>
      <c r="J5040" s="24">
        <v>80.099999999999994</v>
      </c>
      <c r="K5040" s="24">
        <v>2.6</v>
      </c>
      <c r="N5040" s="24">
        <v>0.4</v>
      </c>
      <c r="O5040" s="24">
        <v>1.2</v>
      </c>
      <c r="R5040" s="24">
        <v>1.6</v>
      </c>
      <c r="S5040" s="24">
        <v>0.7</v>
      </c>
      <c r="T5040" s="24">
        <v>15.4</v>
      </c>
      <c r="X5040" s="24">
        <f t="shared" si="180"/>
        <v>102</v>
      </c>
      <c r="Y5040" s="8">
        <f t="shared" si="181"/>
        <v>0</v>
      </c>
      <c r="Z5040" s="4"/>
    </row>
    <row r="5041" spans="1:26" ht="30" x14ac:dyDescent="0.25">
      <c r="A5041" s="34">
        <v>75</v>
      </c>
      <c r="B5041" s="31">
        <v>75</v>
      </c>
      <c r="C5041" s="4" t="s">
        <v>8906</v>
      </c>
      <c r="D5041" s="4" t="s">
        <v>8901</v>
      </c>
      <c r="E5041" s="4" t="s">
        <v>8778</v>
      </c>
      <c r="F5041" s="4" t="s">
        <v>6410</v>
      </c>
      <c r="G5041" s="5" t="s">
        <v>8907</v>
      </c>
      <c r="H5041" s="5" t="s">
        <v>8908</v>
      </c>
      <c r="I5041" s="24">
        <v>212.8</v>
      </c>
      <c r="J5041" s="24">
        <v>183.6</v>
      </c>
      <c r="K5041" s="24">
        <v>5.0999999999999996</v>
      </c>
      <c r="O5041" s="24">
        <v>2.6</v>
      </c>
      <c r="P5041" s="24">
        <v>4.3</v>
      </c>
      <c r="Q5041" s="24">
        <v>0.6</v>
      </c>
      <c r="S5041" s="24">
        <v>0.6</v>
      </c>
      <c r="T5041" s="24">
        <v>16</v>
      </c>
      <c r="X5041" s="24">
        <f t="shared" si="180"/>
        <v>212.79999999999998</v>
      </c>
      <c r="Y5041" s="8">
        <f t="shared" si="181"/>
        <v>0</v>
      </c>
      <c r="Z5041" s="4"/>
    </row>
    <row r="5042" spans="1:26" x14ac:dyDescent="0.25">
      <c r="A5042" s="34">
        <v>4</v>
      </c>
      <c r="B5042" s="31">
        <v>4</v>
      </c>
      <c r="C5042" s="4" t="s">
        <v>8782</v>
      </c>
      <c r="D5042" s="4" t="s">
        <v>8777</v>
      </c>
      <c r="E5042" s="4" t="s">
        <v>8778</v>
      </c>
      <c r="F5042" s="4" t="s">
        <v>6410</v>
      </c>
      <c r="G5042" s="4" t="s">
        <v>8783</v>
      </c>
      <c r="H5042" s="4"/>
      <c r="I5042" s="24">
        <v>165</v>
      </c>
      <c r="K5042" s="24">
        <v>9</v>
      </c>
      <c r="L5042" s="24">
        <v>4</v>
      </c>
      <c r="O5042" s="24">
        <v>5</v>
      </c>
      <c r="Q5042" s="24">
        <v>142</v>
      </c>
      <c r="R5042" s="24">
        <v>5</v>
      </c>
      <c r="X5042" s="24">
        <f t="shared" si="180"/>
        <v>165</v>
      </c>
      <c r="Y5042" s="8">
        <f t="shared" si="181"/>
        <v>0</v>
      </c>
      <c r="Z5042" s="4"/>
    </row>
    <row r="5043" spans="1:26" x14ac:dyDescent="0.25">
      <c r="A5043" s="34">
        <v>74</v>
      </c>
      <c r="B5043" s="31">
        <v>74</v>
      </c>
      <c r="C5043" s="4" t="s">
        <v>8902</v>
      </c>
      <c r="D5043" s="4" t="s">
        <v>8901</v>
      </c>
      <c r="E5043" s="4" t="s">
        <v>8778</v>
      </c>
      <c r="F5043" s="4" t="s">
        <v>6410</v>
      </c>
      <c r="G5043" s="4" t="s">
        <v>8904</v>
      </c>
      <c r="H5043" s="5" t="s">
        <v>8905</v>
      </c>
      <c r="I5043" s="24">
        <v>136.6</v>
      </c>
      <c r="J5043" s="24">
        <v>114.1</v>
      </c>
      <c r="K5043" s="24">
        <v>16.3</v>
      </c>
      <c r="L5043" s="24">
        <v>4.2</v>
      </c>
      <c r="O5043" s="24">
        <v>1.5</v>
      </c>
      <c r="Q5043" s="24">
        <v>0.1</v>
      </c>
      <c r="R5043" s="24">
        <v>0.3</v>
      </c>
      <c r="S5043" s="24">
        <v>0.1</v>
      </c>
      <c r="X5043" s="24">
        <f t="shared" si="180"/>
        <v>136.6</v>
      </c>
      <c r="Y5043" s="8">
        <f t="shared" si="181"/>
        <v>0</v>
      </c>
      <c r="Z5043" s="4"/>
    </row>
    <row r="5044" spans="1:26" x14ac:dyDescent="0.25">
      <c r="A5044" s="34">
        <v>11</v>
      </c>
      <c r="B5044" s="31">
        <v>11</v>
      </c>
      <c r="C5044" s="4" t="s">
        <v>8800</v>
      </c>
      <c r="D5044" s="4" t="s">
        <v>8787</v>
      </c>
      <c r="E5044" s="4" t="s">
        <v>8778</v>
      </c>
      <c r="F5044" s="4" t="s">
        <v>6410</v>
      </c>
      <c r="G5044" s="5" t="s">
        <v>6664</v>
      </c>
      <c r="H5044" s="5" t="s">
        <v>8801</v>
      </c>
      <c r="I5044" s="24">
        <v>350.4</v>
      </c>
      <c r="J5044" s="24">
        <v>244.7</v>
      </c>
      <c r="K5044" s="24">
        <v>2.9</v>
      </c>
      <c r="N5044" s="24">
        <v>1</v>
      </c>
      <c r="O5044" s="24">
        <v>5.0999999999999996</v>
      </c>
      <c r="R5044" s="24">
        <v>5.5</v>
      </c>
      <c r="S5044" s="24">
        <v>0.7</v>
      </c>
      <c r="T5044" s="24">
        <v>90.5</v>
      </c>
      <c r="X5044" s="24">
        <f t="shared" si="180"/>
        <v>350.4</v>
      </c>
      <c r="Y5044" s="8">
        <f t="shared" si="181"/>
        <v>0</v>
      </c>
      <c r="Z5044" s="4"/>
    </row>
    <row r="5045" spans="1:26" x14ac:dyDescent="0.25">
      <c r="A5045" s="34">
        <v>12</v>
      </c>
      <c r="B5045" s="31">
        <v>12</v>
      </c>
      <c r="C5045" s="4" t="s">
        <v>7384</v>
      </c>
      <c r="D5045" s="4" t="s">
        <v>8787</v>
      </c>
      <c r="E5045" s="4" t="s">
        <v>8778</v>
      </c>
      <c r="F5045" s="4" t="s">
        <v>6410</v>
      </c>
      <c r="G5045" s="5" t="s">
        <v>6664</v>
      </c>
      <c r="H5045" s="5" t="s">
        <v>8801</v>
      </c>
      <c r="I5045" s="24">
        <v>695.5</v>
      </c>
      <c r="J5045" s="24">
        <v>472.4</v>
      </c>
      <c r="K5045" s="24">
        <v>23.5</v>
      </c>
      <c r="L5045" s="24">
        <v>18.3</v>
      </c>
      <c r="M5045" s="24">
        <v>12.1</v>
      </c>
      <c r="N5045" s="24">
        <v>1.4</v>
      </c>
      <c r="O5045" s="24">
        <v>5.0999999999999996</v>
      </c>
      <c r="P5045" s="24">
        <v>26.2</v>
      </c>
      <c r="Q5045" s="24">
        <v>2.1</v>
      </c>
      <c r="R5045" s="24">
        <v>17.7</v>
      </c>
      <c r="T5045" s="24">
        <v>115.3</v>
      </c>
      <c r="U5045" s="24">
        <v>1.4</v>
      </c>
      <c r="X5045" s="24">
        <f t="shared" si="180"/>
        <v>695.5</v>
      </c>
      <c r="Y5045" s="8">
        <f t="shared" si="181"/>
        <v>0</v>
      </c>
      <c r="Z5045" s="4"/>
    </row>
    <row r="5046" spans="1:26" x14ac:dyDescent="0.25">
      <c r="A5046" s="34">
        <v>18</v>
      </c>
      <c r="B5046" s="31">
        <v>18</v>
      </c>
      <c r="C5046" s="4" t="s">
        <v>7384</v>
      </c>
      <c r="D5046" s="4" t="s">
        <v>8787</v>
      </c>
      <c r="E5046" s="4" t="s">
        <v>8778</v>
      </c>
      <c r="F5046" s="4" t="s">
        <v>6410</v>
      </c>
      <c r="G5046" s="5" t="s">
        <v>6664</v>
      </c>
      <c r="H5046" s="5" t="s">
        <v>8801</v>
      </c>
      <c r="I5046" s="24">
        <v>254.1</v>
      </c>
      <c r="J5046" s="24">
        <v>218.7</v>
      </c>
      <c r="K5046" s="24">
        <v>6.7</v>
      </c>
      <c r="L5046" s="24">
        <v>14.6</v>
      </c>
      <c r="M5046" s="24">
        <v>0.6</v>
      </c>
      <c r="N5046" s="24">
        <v>0.5</v>
      </c>
      <c r="O5046" s="24">
        <v>3</v>
      </c>
      <c r="P5046" s="24">
        <v>0.5</v>
      </c>
      <c r="R5046" s="24">
        <v>6.9</v>
      </c>
      <c r="S5046" s="24">
        <v>0.3</v>
      </c>
      <c r="T5046" s="24">
        <v>0.7</v>
      </c>
      <c r="U5046" s="24">
        <v>1.6</v>
      </c>
      <c r="X5046" s="24">
        <f t="shared" ref="X5046:X5109" si="182">SUM(J5046:W5046)</f>
        <v>254.09999999999997</v>
      </c>
      <c r="Y5046" s="8">
        <f t="shared" ref="Y5046:Y5109" si="183">I5046-X5046</f>
        <v>0</v>
      </c>
      <c r="Z5046" s="4"/>
    </row>
    <row r="5047" spans="1:26" x14ac:dyDescent="0.25">
      <c r="A5047" s="34">
        <v>46</v>
      </c>
      <c r="B5047" s="31">
        <v>46</v>
      </c>
      <c r="C5047" s="4" t="s">
        <v>8862</v>
      </c>
      <c r="D5047" s="4" t="s">
        <v>8824</v>
      </c>
      <c r="E5047" s="4" t="s">
        <v>8778</v>
      </c>
      <c r="F5047" s="4" t="s">
        <v>6410</v>
      </c>
      <c r="G5047" s="4" t="s">
        <v>8863</v>
      </c>
      <c r="H5047" s="4" t="s">
        <v>358</v>
      </c>
      <c r="I5047" s="24">
        <v>107</v>
      </c>
      <c r="J5047" s="24">
        <v>65</v>
      </c>
      <c r="K5047" s="24">
        <v>5</v>
      </c>
      <c r="L5047" s="24">
        <v>4</v>
      </c>
      <c r="P5047" s="24">
        <v>8</v>
      </c>
      <c r="Q5047" s="24">
        <v>25</v>
      </c>
      <c r="X5047" s="24">
        <f t="shared" si="182"/>
        <v>107</v>
      </c>
      <c r="Y5047" s="8">
        <f t="shared" si="183"/>
        <v>0</v>
      </c>
      <c r="Z5047" s="4"/>
    </row>
    <row r="5048" spans="1:26" x14ac:dyDescent="0.25">
      <c r="A5048" s="34">
        <v>3</v>
      </c>
      <c r="B5048" s="31">
        <v>3</v>
      </c>
      <c r="C5048" s="4" t="s">
        <v>8780</v>
      </c>
      <c r="D5048" s="4" t="s">
        <v>8777</v>
      </c>
      <c r="E5048" s="4" t="s">
        <v>8778</v>
      </c>
      <c r="F5048" s="4" t="s">
        <v>6410</v>
      </c>
      <c r="G5048" s="4" t="s">
        <v>8781</v>
      </c>
      <c r="H5048" s="4" t="s">
        <v>109</v>
      </c>
      <c r="I5048" s="24">
        <v>105.6</v>
      </c>
      <c r="J5048" s="24">
        <v>82.3</v>
      </c>
      <c r="K5048" s="24">
        <v>19.5</v>
      </c>
      <c r="O5048" s="24">
        <v>1.5</v>
      </c>
      <c r="R5048" s="24">
        <v>1.4</v>
      </c>
      <c r="S5048" s="24">
        <v>0.9</v>
      </c>
      <c r="X5048" s="24">
        <f t="shared" si="182"/>
        <v>105.60000000000001</v>
      </c>
      <c r="Y5048" s="8">
        <f t="shared" si="183"/>
        <v>0</v>
      </c>
      <c r="Z5048" s="4"/>
    </row>
    <row r="5049" spans="1:26" x14ac:dyDescent="0.25">
      <c r="A5049" s="34">
        <v>29</v>
      </c>
      <c r="B5049" s="31">
        <v>30</v>
      </c>
      <c r="C5049" s="4" t="s">
        <v>8998</v>
      </c>
      <c r="D5049" s="4" t="s">
        <v>8954</v>
      </c>
      <c r="E5049" s="4" t="s">
        <v>8947</v>
      </c>
      <c r="F5049" s="4" t="s">
        <v>8948</v>
      </c>
      <c r="G5049" s="4" t="s">
        <v>5269</v>
      </c>
      <c r="H5049" s="4"/>
      <c r="I5049" s="24">
        <v>111.271</v>
      </c>
      <c r="J5049" s="24">
        <v>92.584999999999994</v>
      </c>
      <c r="K5049" s="24">
        <v>2.2989999999999999</v>
      </c>
      <c r="L5049" s="24">
        <v>7.4850000000000003</v>
      </c>
      <c r="P5049" s="24">
        <v>0.42899999999999999</v>
      </c>
      <c r="R5049" s="24">
        <v>0.78</v>
      </c>
      <c r="T5049" s="24">
        <v>7.6929999999999996</v>
      </c>
      <c r="X5049" s="24">
        <f t="shared" si="182"/>
        <v>111.271</v>
      </c>
      <c r="Y5049" s="8">
        <f t="shared" si="183"/>
        <v>0</v>
      </c>
      <c r="Z5049" s="4"/>
    </row>
    <row r="5050" spans="1:26" x14ac:dyDescent="0.25">
      <c r="A5050" s="34">
        <v>4</v>
      </c>
      <c r="B5050" s="31">
        <v>5</v>
      </c>
      <c r="C5050" s="4" t="s">
        <v>8956</v>
      </c>
      <c r="D5050" s="4" t="s">
        <v>8954</v>
      </c>
      <c r="E5050" s="4" t="s">
        <v>8947</v>
      </c>
      <c r="F5050" s="4" t="s">
        <v>8948</v>
      </c>
      <c r="G5050" s="4" t="s">
        <v>8957</v>
      </c>
      <c r="H5050" s="4"/>
      <c r="I5050" s="24">
        <v>172.04310000000001</v>
      </c>
      <c r="L5050" s="24">
        <v>172.04310000000001</v>
      </c>
      <c r="X5050" s="24">
        <f t="shared" si="182"/>
        <v>172.04310000000001</v>
      </c>
      <c r="Y5050" s="8">
        <f t="shared" si="183"/>
        <v>0</v>
      </c>
      <c r="Z5050" s="4"/>
    </row>
    <row r="5051" spans="1:26" x14ac:dyDescent="0.25">
      <c r="A5051" s="34">
        <v>38</v>
      </c>
      <c r="B5051" s="31">
        <v>39</v>
      </c>
      <c r="C5051" s="4" t="s">
        <v>9010</v>
      </c>
      <c r="D5051" s="4" t="s">
        <v>8954</v>
      </c>
      <c r="E5051" s="4" t="s">
        <v>8947</v>
      </c>
      <c r="F5051" s="4" t="s">
        <v>8948</v>
      </c>
      <c r="G5051" s="4" t="s">
        <v>9011</v>
      </c>
      <c r="H5051" s="4"/>
      <c r="I5051" s="24">
        <v>175.46170000000001</v>
      </c>
      <c r="J5051" s="24">
        <v>60.836599999999997</v>
      </c>
      <c r="O5051" s="24">
        <v>1.03</v>
      </c>
      <c r="Q5051" s="24">
        <v>0.186</v>
      </c>
      <c r="R5051" s="24">
        <v>0.23</v>
      </c>
      <c r="T5051" s="24">
        <v>113.17910000000001</v>
      </c>
      <c r="X5051" s="24">
        <f t="shared" si="182"/>
        <v>175.46170000000001</v>
      </c>
      <c r="Y5051" s="8">
        <f t="shared" si="183"/>
        <v>0</v>
      </c>
      <c r="Z5051" s="4"/>
    </row>
    <row r="5052" spans="1:26" x14ac:dyDescent="0.25">
      <c r="A5052" s="34">
        <v>5</v>
      </c>
      <c r="B5052" s="31">
        <v>6</v>
      </c>
      <c r="C5052" s="4" t="s">
        <v>8958</v>
      </c>
      <c r="D5052" s="4" t="s">
        <v>8959</v>
      </c>
      <c r="E5052" s="4" t="s">
        <v>8947</v>
      </c>
      <c r="F5052" s="4" t="s">
        <v>8948</v>
      </c>
      <c r="G5052" s="4" t="s">
        <v>8960</v>
      </c>
      <c r="H5052" s="4"/>
      <c r="I5052" s="24">
        <v>237.5187</v>
      </c>
      <c r="J5052" s="24">
        <v>214.4187</v>
      </c>
      <c r="K5052" s="24">
        <v>16</v>
      </c>
      <c r="N5052" s="24">
        <v>2.1</v>
      </c>
      <c r="O5052" s="24">
        <v>1</v>
      </c>
      <c r="P5052" s="24">
        <v>1</v>
      </c>
      <c r="R5052" s="24">
        <v>1</v>
      </c>
      <c r="U5052" s="24">
        <v>2</v>
      </c>
      <c r="X5052" s="24">
        <f t="shared" si="182"/>
        <v>237.5187</v>
      </c>
      <c r="Y5052" s="8">
        <f t="shared" si="183"/>
        <v>0</v>
      </c>
      <c r="Z5052" s="4"/>
    </row>
    <row r="5053" spans="1:26" x14ac:dyDescent="0.25">
      <c r="A5053" s="34">
        <v>24</v>
      </c>
      <c r="B5053" s="31">
        <v>25</v>
      </c>
      <c r="C5053" s="4" t="s">
        <v>8989</v>
      </c>
      <c r="D5053" s="4" t="s">
        <v>2193</v>
      </c>
      <c r="E5053" s="4" t="s">
        <v>8947</v>
      </c>
      <c r="F5053" s="4" t="s">
        <v>8948</v>
      </c>
      <c r="G5053" s="4" t="s">
        <v>8990</v>
      </c>
      <c r="H5053" s="4"/>
      <c r="I5053" s="24">
        <v>173.4314</v>
      </c>
      <c r="J5053" s="24">
        <v>151.29570000000001</v>
      </c>
      <c r="L5053" s="24">
        <v>2.8468</v>
      </c>
      <c r="M5053" s="24">
        <v>4.8</v>
      </c>
      <c r="O5053" s="24">
        <v>3.26</v>
      </c>
      <c r="P5053" s="24">
        <v>7.3449999999999998</v>
      </c>
      <c r="R5053" s="24">
        <v>1</v>
      </c>
      <c r="S5053" s="24">
        <v>1.43</v>
      </c>
      <c r="U5053" s="24">
        <v>1.4539</v>
      </c>
      <c r="X5053" s="24">
        <f t="shared" si="182"/>
        <v>173.43140000000002</v>
      </c>
      <c r="Y5053" s="8">
        <f t="shared" si="183"/>
        <v>0</v>
      </c>
      <c r="Z5053" s="4"/>
    </row>
    <row r="5054" spans="1:26" x14ac:dyDescent="0.25">
      <c r="A5054" s="34">
        <v>16</v>
      </c>
      <c r="B5054" s="31">
        <v>17</v>
      </c>
      <c r="C5054" s="4" t="s">
        <v>8976</v>
      </c>
      <c r="D5054" s="4" t="s">
        <v>8962</v>
      </c>
      <c r="E5054" s="4" t="s">
        <v>8947</v>
      </c>
      <c r="F5054" s="4" t="s">
        <v>8948</v>
      </c>
      <c r="G5054" s="4" t="s">
        <v>8977</v>
      </c>
      <c r="H5054" s="4"/>
      <c r="I5054" s="24">
        <v>552.47410000000002</v>
      </c>
      <c r="J5054" s="24">
        <v>256.77409999999998</v>
      </c>
      <c r="K5054" s="24">
        <v>55</v>
      </c>
      <c r="M5054" s="24">
        <v>1.5</v>
      </c>
      <c r="N5054" s="24">
        <v>3.5</v>
      </c>
      <c r="O5054" s="24">
        <v>2.9</v>
      </c>
      <c r="P5054" s="24">
        <v>0.3</v>
      </c>
      <c r="Q5054" s="24">
        <v>5</v>
      </c>
      <c r="R5054" s="24">
        <v>1.5</v>
      </c>
      <c r="T5054" s="24">
        <v>216</v>
      </c>
      <c r="U5054" s="24">
        <v>10</v>
      </c>
      <c r="X5054" s="24">
        <f t="shared" si="182"/>
        <v>552.47409999999991</v>
      </c>
      <c r="Y5054" s="8">
        <f t="shared" si="183"/>
        <v>0</v>
      </c>
      <c r="Z5054" s="4"/>
    </row>
    <row r="5055" spans="1:26" x14ac:dyDescent="0.25">
      <c r="A5055" s="34">
        <v>18</v>
      </c>
      <c r="B5055" s="31">
        <v>19</v>
      </c>
      <c r="C5055" s="4" t="s">
        <v>8979</v>
      </c>
      <c r="D5055" s="4" t="s">
        <v>8962</v>
      </c>
      <c r="E5055" s="4" t="s">
        <v>8947</v>
      </c>
      <c r="F5055" s="4" t="s">
        <v>8948</v>
      </c>
      <c r="G5055" s="4" t="s">
        <v>8980</v>
      </c>
      <c r="H5055" s="4"/>
      <c r="I5055" s="24">
        <v>422.90980000000002</v>
      </c>
      <c r="J5055" s="24">
        <v>30.809200000000001</v>
      </c>
      <c r="K5055" s="24">
        <v>119.1003</v>
      </c>
      <c r="O5055" s="24">
        <v>3</v>
      </c>
      <c r="R5055" s="24">
        <v>1.3141</v>
      </c>
      <c r="T5055" s="24">
        <v>268.68619999999999</v>
      </c>
      <c r="X5055" s="24">
        <f t="shared" si="182"/>
        <v>422.90980000000002</v>
      </c>
      <c r="Y5055" s="8">
        <f t="shared" si="183"/>
        <v>0</v>
      </c>
      <c r="Z5055" s="4"/>
    </row>
    <row r="5056" spans="1:26" x14ac:dyDescent="0.25">
      <c r="A5056" s="34">
        <v>14</v>
      </c>
      <c r="B5056" s="31">
        <v>15</v>
      </c>
      <c r="C5056" s="4" t="s">
        <v>8974</v>
      </c>
      <c r="D5056" s="4" t="s">
        <v>8954</v>
      </c>
      <c r="E5056" s="4" t="s">
        <v>8947</v>
      </c>
      <c r="F5056" s="4" t="s">
        <v>8948</v>
      </c>
      <c r="G5056" s="4" t="s">
        <v>8975</v>
      </c>
      <c r="H5056" s="4"/>
      <c r="I5056" s="24">
        <v>222.03360000000001</v>
      </c>
      <c r="J5056" s="24">
        <v>102.7</v>
      </c>
      <c r="K5056" s="24">
        <v>18.899999999999999</v>
      </c>
      <c r="M5056" s="24">
        <v>0.74</v>
      </c>
      <c r="N5056" s="24">
        <v>3.13</v>
      </c>
      <c r="O5056" s="24">
        <v>1</v>
      </c>
      <c r="Q5056" s="24">
        <v>0.31</v>
      </c>
      <c r="R5056" s="24">
        <v>1.05</v>
      </c>
      <c r="T5056" s="24">
        <v>93.383600000000001</v>
      </c>
      <c r="U5056" s="24">
        <v>0.82</v>
      </c>
      <c r="X5056" s="24">
        <f t="shared" si="182"/>
        <v>222.03359999999998</v>
      </c>
      <c r="Y5056" s="8">
        <f t="shared" si="183"/>
        <v>0</v>
      </c>
      <c r="Z5056" s="4"/>
    </row>
    <row r="5057" spans="1:26" x14ac:dyDescent="0.25">
      <c r="A5057" s="34">
        <v>3</v>
      </c>
      <c r="B5057" s="31">
        <v>4</v>
      </c>
      <c r="C5057" s="4" t="s">
        <v>8953</v>
      </c>
      <c r="D5057" s="4" t="s">
        <v>8954</v>
      </c>
      <c r="E5057" s="4" t="s">
        <v>8947</v>
      </c>
      <c r="F5057" s="4" t="s">
        <v>8948</v>
      </c>
      <c r="G5057" s="4" t="s">
        <v>8955</v>
      </c>
      <c r="H5057" s="4"/>
      <c r="I5057" s="24">
        <v>517.31690000000003</v>
      </c>
      <c r="J5057" s="24">
        <v>132.13210000000001</v>
      </c>
      <c r="K5057" s="24">
        <v>51.5</v>
      </c>
      <c r="M5057" s="24">
        <v>1.83</v>
      </c>
      <c r="O5057" s="24">
        <v>3.67</v>
      </c>
      <c r="R5057" s="24">
        <v>0.60040000000000004</v>
      </c>
      <c r="T5057" s="24">
        <v>324.08440000000002</v>
      </c>
      <c r="U5057" s="24">
        <v>3.5</v>
      </c>
      <c r="X5057" s="24">
        <f t="shared" si="182"/>
        <v>517.31690000000003</v>
      </c>
      <c r="Y5057" s="8">
        <f t="shared" si="183"/>
        <v>0</v>
      </c>
      <c r="Z5057" s="4"/>
    </row>
    <row r="5058" spans="1:26" x14ac:dyDescent="0.25">
      <c r="A5058" s="34">
        <v>30</v>
      </c>
      <c r="B5058" s="31">
        <v>31</v>
      </c>
      <c r="C5058" s="4" t="s">
        <v>8999</v>
      </c>
      <c r="D5058" s="4" t="s">
        <v>2193</v>
      </c>
      <c r="E5058" s="4" t="s">
        <v>8947</v>
      </c>
      <c r="F5058" s="4" t="s">
        <v>8948</v>
      </c>
      <c r="G5058" s="4" t="s">
        <v>9000</v>
      </c>
      <c r="H5058" s="4"/>
      <c r="I5058" s="24">
        <v>102.42789999999999</v>
      </c>
      <c r="J5058" s="24">
        <v>73.34</v>
      </c>
      <c r="K5058" s="24">
        <v>5.19</v>
      </c>
      <c r="L5058" s="24">
        <v>11.847</v>
      </c>
      <c r="M5058" s="24">
        <v>2.62</v>
      </c>
      <c r="O5058" s="24">
        <v>1.0962000000000001</v>
      </c>
      <c r="R5058" s="24">
        <v>1.425</v>
      </c>
      <c r="T5058" s="24">
        <v>6.9097</v>
      </c>
      <c r="X5058" s="24">
        <f t="shared" si="182"/>
        <v>102.42789999999999</v>
      </c>
      <c r="Y5058" s="8">
        <f t="shared" si="183"/>
        <v>0</v>
      </c>
      <c r="Z5058" s="4"/>
    </row>
    <row r="5059" spans="1:26" x14ac:dyDescent="0.25">
      <c r="A5059" s="34">
        <v>17</v>
      </c>
      <c r="B5059" s="31">
        <v>18</v>
      </c>
      <c r="C5059" s="4" t="s">
        <v>8978</v>
      </c>
      <c r="D5059" s="4" t="s">
        <v>8962</v>
      </c>
      <c r="E5059" s="4" t="s">
        <v>8947</v>
      </c>
      <c r="F5059" s="4" t="s">
        <v>8948</v>
      </c>
      <c r="G5059" s="4" t="s">
        <v>577</v>
      </c>
      <c r="H5059" s="4"/>
      <c r="I5059" s="24">
        <v>170.40430000000001</v>
      </c>
      <c r="J5059" s="24">
        <v>132.22370000000001</v>
      </c>
      <c r="K5059" s="24">
        <v>10.258800000000001</v>
      </c>
      <c r="L5059" s="24">
        <v>6.9829999999999997</v>
      </c>
      <c r="M5059" s="24">
        <v>2</v>
      </c>
      <c r="O5059" s="24">
        <v>1.3107</v>
      </c>
      <c r="P5059" s="24">
        <v>1.8152999999999999</v>
      </c>
      <c r="R5059" s="24">
        <v>0.44940000000000002</v>
      </c>
      <c r="T5059" s="24">
        <v>18.3629</v>
      </c>
      <c r="X5059" s="24">
        <f t="shared" si="182"/>
        <v>173.40380000000002</v>
      </c>
      <c r="Y5059" s="8">
        <f t="shared" si="183"/>
        <v>-2.9995000000000118</v>
      </c>
      <c r="Z5059" s="4"/>
    </row>
    <row r="5060" spans="1:26" x14ac:dyDescent="0.25">
      <c r="A5060" s="34">
        <v>20</v>
      </c>
      <c r="B5060" s="31">
        <v>21</v>
      </c>
      <c r="C5060" s="4" t="s">
        <v>2233</v>
      </c>
      <c r="D5060" s="4" t="s">
        <v>8951</v>
      </c>
      <c r="E5060" s="4" t="s">
        <v>8947</v>
      </c>
      <c r="F5060" s="4" t="s">
        <v>8948</v>
      </c>
      <c r="G5060" s="4" t="s">
        <v>8983</v>
      </c>
      <c r="H5060" s="4"/>
      <c r="I5060" s="24">
        <v>3351.6</v>
      </c>
      <c r="J5060" s="24">
        <v>502</v>
      </c>
      <c r="K5060" s="24">
        <v>208.8</v>
      </c>
      <c r="N5060" s="24">
        <v>12</v>
      </c>
      <c r="O5060" s="24">
        <v>4.2</v>
      </c>
      <c r="P5060" s="24">
        <v>254.9</v>
      </c>
      <c r="R5060" s="24">
        <v>5</v>
      </c>
      <c r="T5060" s="24">
        <v>2249.6999999999998</v>
      </c>
      <c r="U5060" s="24">
        <v>15</v>
      </c>
      <c r="X5060" s="24">
        <f t="shared" si="182"/>
        <v>3251.6</v>
      </c>
      <c r="Y5060" s="8">
        <f t="shared" si="183"/>
        <v>100</v>
      </c>
      <c r="Z5060" s="4"/>
    </row>
    <row r="5061" spans="1:26" x14ac:dyDescent="0.25">
      <c r="A5061" s="34">
        <v>13</v>
      </c>
      <c r="B5061" s="31">
        <v>14</v>
      </c>
      <c r="C5061" s="4" t="s">
        <v>8973</v>
      </c>
      <c r="D5061" s="4" t="s">
        <v>8951</v>
      </c>
      <c r="E5061" s="4" t="s">
        <v>8947</v>
      </c>
      <c r="F5061" s="4" t="s">
        <v>8948</v>
      </c>
      <c r="G5061" s="4" t="s">
        <v>15136</v>
      </c>
      <c r="H5061" s="4"/>
      <c r="I5061" s="24">
        <v>281.12450000000001</v>
      </c>
      <c r="J5061" s="24">
        <v>45</v>
      </c>
      <c r="K5061" s="24">
        <v>49</v>
      </c>
      <c r="M5061" s="24">
        <v>0.76</v>
      </c>
      <c r="N5061" s="24">
        <v>9</v>
      </c>
      <c r="O5061" s="24">
        <v>3.6</v>
      </c>
      <c r="P5061" s="24">
        <v>8.08</v>
      </c>
      <c r="R5061" s="24">
        <v>5.33</v>
      </c>
      <c r="T5061" s="24">
        <v>152.9145</v>
      </c>
      <c r="U5061" s="24">
        <v>7.44</v>
      </c>
      <c r="X5061" s="24">
        <f t="shared" si="182"/>
        <v>281.12450000000001</v>
      </c>
      <c r="Y5061" s="8">
        <f t="shared" si="183"/>
        <v>0</v>
      </c>
      <c r="Z5061" s="4"/>
    </row>
    <row r="5062" spans="1:26" x14ac:dyDescent="0.25">
      <c r="A5062" s="34">
        <v>31</v>
      </c>
      <c r="B5062" s="31">
        <v>32</v>
      </c>
      <c r="C5062" s="4" t="s">
        <v>9001</v>
      </c>
      <c r="D5062" s="4" t="s">
        <v>8951</v>
      </c>
      <c r="E5062" s="4" t="s">
        <v>8947</v>
      </c>
      <c r="F5062" s="4" t="s">
        <v>8948</v>
      </c>
      <c r="G5062" s="4" t="s">
        <v>15136</v>
      </c>
      <c r="H5062" s="4"/>
      <c r="I5062" s="24">
        <v>240.6216</v>
      </c>
      <c r="J5062" s="24">
        <v>102.1523</v>
      </c>
      <c r="K5062" s="24">
        <v>18.93</v>
      </c>
      <c r="O5062" s="24">
        <v>2.8</v>
      </c>
      <c r="R5062" s="24">
        <v>1.65</v>
      </c>
      <c r="S5062" s="24">
        <v>2.27</v>
      </c>
      <c r="T5062" s="24">
        <v>112.8193</v>
      </c>
      <c r="X5062" s="24">
        <f t="shared" si="182"/>
        <v>240.6216</v>
      </c>
      <c r="Y5062" s="8">
        <f t="shared" si="183"/>
        <v>0</v>
      </c>
      <c r="Z5062" s="4"/>
    </row>
    <row r="5063" spans="1:26" x14ac:dyDescent="0.25">
      <c r="A5063" s="34">
        <v>39</v>
      </c>
      <c r="B5063" s="31">
        <v>40</v>
      </c>
      <c r="C5063" s="4" t="s">
        <v>9012</v>
      </c>
      <c r="D5063" s="4" t="s">
        <v>8959</v>
      </c>
      <c r="E5063" s="4" t="s">
        <v>8947</v>
      </c>
      <c r="F5063" s="4" t="s">
        <v>8948</v>
      </c>
      <c r="G5063" s="4" t="s">
        <v>9013</v>
      </c>
      <c r="H5063" s="4"/>
      <c r="I5063" s="24">
        <v>101.81699999999999</v>
      </c>
      <c r="J5063" s="24">
        <v>96.804400000000001</v>
      </c>
      <c r="K5063" s="24">
        <v>5.0125999999999999</v>
      </c>
      <c r="X5063" s="24">
        <f t="shared" si="182"/>
        <v>101.81700000000001</v>
      </c>
      <c r="Y5063" s="8">
        <f t="shared" si="183"/>
        <v>0</v>
      </c>
      <c r="Z5063" s="4"/>
    </row>
    <row r="5064" spans="1:26" x14ac:dyDescent="0.25">
      <c r="A5064" s="34">
        <v>22</v>
      </c>
      <c r="B5064" s="31">
        <v>23</v>
      </c>
      <c r="C5064" s="4" t="s">
        <v>8985</v>
      </c>
      <c r="D5064" s="4" t="s">
        <v>8951</v>
      </c>
      <c r="E5064" s="4" t="s">
        <v>8947</v>
      </c>
      <c r="F5064" s="4" t="s">
        <v>8948</v>
      </c>
      <c r="G5064" s="4" t="s">
        <v>8986</v>
      </c>
      <c r="H5064" s="4"/>
      <c r="I5064" s="24">
        <v>153.76410000000001</v>
      </c>
      <c r="J5064" s="24">
        <v>72.36</v>
      </c>
      <c r="K5064" s="24">
        <v>12.2485</v>
      </c>
      <c r="M5064" s="24">
        <v>1.52</v>
      </c>
      <c r="O5064" s="24">
        <v>1.48</v>
      </c>
      <c r="R5064" s="24">
        <v>1.5920000000000001</v>
      </c>
      <c r="T5064" s="24">
        <v>64.563599999999994</v>
      </c>
      <c r="X5064" s="24">
        <f t="shared" si="182"/>
        <v>153.76409999999998</v>
      </c>
      <c r="Y5064" s="8">
        <f t="shared" si="183"/>
        <v>0</v>
      </c>
      <c r="Z5064" s="4"/>
    </row>
    <row r="5065" spans="1:26" x14ac:dyDescent="0.25">
      <c r="A5065" s="34">
        <v>11</v>
      </c>
      <c r="B5065" s="31">
        <v>12</v>
      </c>
      <c r="C5065" s="4" t="s">
        <v>8972</v>
      </c>
      <c r="D5065" s="4" t="s">
        <v>8954</v>
      </c>
      <c r="E5065" s="4" t="s">
        <v>8947</v>
      </c>
      <c r="F5065" s="4" t="s">
        <v>8948</v>
      </c>
      <c r="G5065" s="4" t="s">
        <v>15146</v>
      </c>
      <c r="H5065" s="4"/>
      <c r="I5065" s="24">
        <v>169.01179999999999</v>
      </c>
      <c r="J5065" s="24">
        <v>100.3708</v>
      </c>
      <c r="K5065" s="24">
        <v>6.91</v>
      </c>
      <c r="M5065" s="24">
        <v>6.2140000000000004</v>
      </c>
      <c r="P5065" s="24">
        <v>0.86799999999999999</v>
      </c>
      <c r="R5065" s="24">
        <v>0.48</v>
      </c>
      <c r="S5065" s="24">
        <v>0.22</v>
      </c>
      <c r="T5065" s="24">
        <v>53.948999999999998</v>
      </c>
      <c r="X5065" s="24">
        <f t="shared" si="182"/>
        <v>169.01179999999999</v>
      </c>
      <c r="Y5065" s="8">
        <f t="shared" si="183"/>
        <v>0</v>
      </c>
      <c r="Z5065" s="4"/>
    </row>
    <row r="5066" spans="1:26" x14ac:dyDescent="0.25">
      <c r="A5066" s="34">
        <v>40</v>
      </c>
      <c r="B5066" s="31">
        <v>41</v>
      </c>
      <c r="C5066" s="4" t="s">
        <v>9008</v>
      </c>
      <c r="D5066" s="4" t="s">
        <v>2193</v>
      </c>
      <c r="E5066" s="4" t="s">
        <v>8947</v>
      </c>
      <c r="F5066" s="4" t="s">
        <v>8948</v>
      </c>
      <c r="G5066" s="4" t="s">
        <v>9014</v>
      </c>
      <c r="H5066" s="4"/>
      <c r="I5066" s="24">
        <v>2044.9563000000001</v>
      </c>
      <c r="J5066" s="24">
        <v>0.62460000000000004</v>
      </c>
      <c r="R5066" s="24">
        <v>4.8940000000000001</v>
      </c>
      <c r="S5066" s="24">
        <v>1.3611</v>
      </c>
      <c r="T5066" s="24">
        <v>2038.0766000000001</v>
      </c>
      <c r="X5066" s="24">
        <f t="shared" si="182"/>
        <v>2044.9563000000001</v>
      </c>
      <c r="Y5066" s="8">
        <f t="shared" si="183"/>
        <v>0</v>
      </c>
      <c r="Z5066" s="4"/>
    </row>
    <row r="5067" spans="1:26" x14ac:dyDescent="0.25">
      <c r="A5067" s="34">
        <v>27</v>
      </c>
      <c r="B5067" s="31">
        <v>28</v>
      </c>
      <c r="C5067" s="4" t="s">
        <v>1635</v>
      </c>
      <c r="D5067" s="4" t="s">
        <v>8951</v>
      </c>
      <c r="E5067" s="4" t="s">
        <v>8947</v>
      </c>
      <c r="F5067" s="4" t="s">
        <v>8948</v>
      </c>
      <c r="G5067" s="4" t="s">
        <v>8995</v>
      </c>
      <c r="H5067" s="4"/>
      <c r="I5067" s="24">
        <v>373.63170000000002</v>
      </c>
      <c r="J5067" s="24">
        <v>180</v>
      </c>
      <c r="K5067" s="24">
        <v>46</v>
      </c>
      <c r="N5067" s="24">
        <v>2</v>
      </c>
      <c r="O5067" s="24">
        <v>1.5</v>
      </c>
      <c r="P5067" s="24">
        <v>0.5</v>
      </c>
      <c r="Q5067" s="24">
        <v>34</v>
      </c>
      <c r="R5067" s="24">
        <v>1.5</v>
      </c>
      <c r="T5067" s="24">
        <v>108.1317</v>
      </c>
      <c r="X5067" s="24">
        <f t="shared" si="182"/>
        <v>373.63170000000002</v>
      </c>
      <c r="Y5067" s="8">
        <f t="shared" si="183"/>
        <v>0</v>
      </c>
      <c r="Z5067" s="4"/>
    </row>
    <row r="5068" spans="1:26" x14ac:dyDescent="0.25">
      <c r="A5068" s="34">
        <v>8</v>
      </c>
      <c r="B5068" s="31">
        <v>9</v>
      </c>
      <c r="C5068" s="4" t="s">
        <v>8966</v>
      </c>
      <c r="D5068" s="4" t="s">
        <v>8946</v>
      </c>
      <c r="E5068" s="4" t="s">
        <v>8947</v>
      </c>
      <c r="F5068" s="4" t="s">
        <v>8948</v>
      </c>
      <c r="G5068" s="4" t="s">
        <v>8967</v>
      </c>
      <c r="H5068" s="4"/>
      <c r="I5068" s="24">
        <v>615.00369999999998</v>
      </c>
      <c r="J5068" s="24">
        <v>213.97739999999999</v>
      </c>
      <c r="K5068" s="24">
        <v>136.7003</v>
      </c>
      <c r="N5068" s="24">
        <v>2.79</v>
      </c>
      <c r="O5068" s="24">
        <v>7.21</v>
      </c>
      <c r="Q5068" s="24">
        <v>15.15</v>
      </c>
      <c r="R5068" s="24">
        <v>5</v>
      </c>
      <c r="T5068" s="24">
        <v>227.67599999999999</v>
      </c>
      <c r="U5068" s="24">
        <v>6.5</v>
      </c>
      <c r="X5068" s="24">
        <f t="shared" si="182"/>
        <v>615.00369999999998</v>
      </c>
      <c r="Y5068" s="8">
        <f t="shared" si="183"/>
        <v>0</v>
      </c>
      <c r="Z5068" s="4"/>
    </row>
    <row r="5069" spans="1:26" x14ac:dyDescent="0.25">
      <c r="A5069" s="34">
        <v>9</v>
      </c>
      <c r="B5069" s="31">
        <v>10</v>
      </c>
      <c r="C5069" s="4" t="s">
        <v>8968</v>
      </c>
      <c r="D5069" s="4" t="s">
        <v>8946</v>
      </c>
      <c r="E5069" s="4" t="s">
        <v>8947</v>
      </c>
      <c r="F5069" s="4" t="s">
        <v>8948</v>
      </c>
      <c r="G5069" s="4" t="s">
        <v>8969</v>
      </c>
      <c r="H5069" s="4"/>
      <c r="I5069" s="24">
        <v>236.93090000000001</v>
      </c>
      <c r="T5069" s="24">
        <v>236.93090000000001</v>
      </c>
      <c r="X5069" s="24">
        <f t="shared" si="182"/>
        <v>236.93090000000001</v>
      </c>
      <c r="Y5069" s="8">
        <f t="shared" si="183"/>
        <v>0</v>
      </c>
      <c r="Z5069" s="4"/>
    </row>
    <row r="5070" spans="1:26" x14ac:dyDescent="0.25">
      <c r="A5070" s="34">
        <v>35</v>
      </c>
      <c r="B5070" s="31">
        <v>36</v>
      </c>
      <c r="C5070" s="4" t="s">
        <v>228</v>
      </c>
      <c r="D5070" s="4" t="s">
        <v>8951</v>
      </c>
      <c r="E5070" s="4" t="s">
        <v>8947</v>
      </c>
      <c r="F5070" s="4" t="s">
        <v>8948</v>
      </c>
      <c r="G5070" s="4" t="s">
        <v>9005</v>
      </c>
      <c r="H5070" s="4"/>
      <c r="I5070" s="24">
        <v>106.0163</v>
      </c>
      <c r="J5070" s="24">
        <v>34</v>
      </c>
      <c r="K5070" s="24">
        <v>68.3</v>
      </c>
      <c r="O5070" s="24">
        <v>3.7162999999999999</v>
      </c>
      <c r="X5070" s="24">
        <f t="shared" si="182"/>
        <v>106.0163</v>
      </c>
      <c r="Y5070" s="8">
        <f t="shared" si="183"/>
        <v>0</v>
      </c>
      <c r="Z5070" s="4"/>
    </row>
    <row r="5071" spans="1:26" x14ac:dyDescent="0.25">
      <c r="A5071" s="34">
        <v>12</v>
      </c>
      <c r="B5071" s="31">
        <v>13</v>
      </c>
      <c r="C5071" s="4" t="s">
        <v>7679</v>
      </c>
      <c r="D5071" s="4" t="s">
        <v>8946</v>
      </c>
      <c r="E5071" s="4" t="s">
        <v>8947</v>
      </c>
      <c r="F5071" s="4" t="s">
        <v>8948</v>
      </c>
      <c r="G5071" s="4" t="s">
        <v>5423</v>
      </c>
      <c r="H5071" s="4"/>
      <c r="I5071" s="24">
        <v>110.49979999999999</v>
      </c>
      <c r="J5071" s="24">
        <v>81.22</v>
      </c>
      <c r="K5071" s="24">
        <v>18.75</v>
      </c>
      <c r="M5071" s="24">
        <v>0.5</v>
      </c>
      <c r="O5071" s="24">
        <v>1.4525999999999999</v>
      </c>
      <c r="Q5071" s="24">
        <v>1.4326000000000001</v>
      </c>
      <c r="R5071" s="24">
        <v>0.53</v>
      </c>
      <c r="T5071" s="24">
        <v>6.6146000000000003</v>
      </c>
      <c r="X5071" s="24">
        <f t="shared" si="182"/>
        <v>110.49979999999999</v>
      </c>
      <c r="Y5071" s="8">
        <f t="shared" si="183"/>
        <v>0</v>
      </c>
      <c r="Z5071" s="4"/>
    </row>
    <row r="5072" spans="1:26" x14ac:dyDescent="0.25">
      <c r="A5072" s="34">
        <v>7</v>
      </c>
      <c r="B5072" s="31">
        <v>8</v>
      </c>
      <c r="C5072" s="4" t="s">
        <v>8964</v>
      </c>
      <c r="D5072" s="4" t="s">
        <v>8954</v>
      </c>
      <c r="E5072" s="4" t="s">
        <v>8947</v>
      </c>
      <c r="F5072" s="4" t="s">
        <v>8948</v>
      </c>
      <c r="G5072" s="4" t="s">
        <v>8965</v>
      </c>
      <c r="H5072" s="4"/>
      <c r="I5072" s="24">
        <v>166.51560000000001</v>
      </c>
      <c r="J5072" s="24">
        <v>53</v>
      </c>
      <c r="K5072" s="24">
        <v>5.58</v>
      </c>
      <c r="M5072" s="24">
        <v>1.2</v>
      </c>
      <c r="O5072" s="24">
        <v>0.6</v>
      </c>
      <c r="P5072" s="24">
        <v>26.6</v>
      </c>
      <c r="T5072" s="24">
        <v>79.535600000000002</v>
      </c>
      <c r="X5072" s="24">
        <f t="shared" si="182"/>
        <v>166.51560000000001</v>
      </c>
      <c r="Y5072" s="8">
        <f t="shared" si="183"/>
        <v>0</v>
      </c>
      <c r="Z5072" s="4"/>
    </row>
    <row r="5073" spans="1:26" x14ac:dyDescent="0.25">
      <c r="A5073" s="34">
        <v>33</v>
      </c>
      <c r="B5073" s="31">
        <v>34</v>
      </c>
      <c r="C5073" s="4" t="s">
        <v>9002</v>
      </c>
      <c r="D5073" s="4" t="s">
        <v>8959</v>
      </c>
      <c r="E5073" s="4" t="s">
        <v>8947</v>
      </c>
      <c r="F5073" s="4" t="s">
        <v>8948</v>
      </c>
      <c r="G5073" s="4" t="s">
        <v>9003</v>
      </c>
      <c r="H5073" s="4"/>
      <c r="I5073" s="24">
        <v>201.4452</v>
      </c>
      <c r="J5073" s="24">
        <v>174.69409999999999</v>
      </c>
      <c r="K5073" s="24">
        <v>19.754999999999999</v>
      </c>
      <c r="M5073" s="24">
        <v>6.2361000000000004</v>
      </c>
      <c r="P5073" s="24">
        <v>0.27</v>
      </c>
      <c r="R5073" s="24">
        <v>0.49</v>
      </c>
      <c r="X5073" s="24">
        <f t="shared" si="182"/>
        <v>201.4452</v>
      </c>
      <c r="Y5073" s="8">
        <f t="shared" si="183"/>
        <v>0</v>
      </c>
      <c r="Z5073" s="4"/>
    </row>
    <row r="5074" spans="1:26" x14ac:dyDescent="0.25">
      <c r="A5074" s="34">
        <v>36</v>
      </c>
      <c r="B5074" s="31">
        <v>37</v>
      </c>
      <c r="C5074" s="4" t="s">
        <v>9006</v>
      </c>
      <c r="D5074" s="4" t="s">
        <v>8962</v>
      </c>
      <c r="E5074" s="4" t="s">
        <v>8947</v>
      </c>
      <c r="F5074" s="4" t="s">
        <v>8948</v>
      </c>
      <c r="G5074" s="4" t="s">
        <v>9007</v>
      </c>
      <c r="H5074" s="4"/>
      <c r="I5074" s="24">
        <v>319.98590000000002</v>
      </c>
      <c r="J5074" s="24">
        <v>0.78</v>
      </c>
      <c r="K5074" s="24">
        <v>22.9831</v>
      </c>
      <c r="O5074" s="24">
        <v>1.8</v>
      </c>
      <c r="P5074" s="24">
        <v>0.1734</v>
      </c>
      <c r="R5074" s="24">
        <v>2.2480000000000002</v>
      </c>
      <c r="T5074" s="24">
        <v>292.00139999999999</v>
      </c>
      <c r="X5074" s="24">
        <f t="shared" si="182"/>
        <v>319.98590000000002</v>
      </c>
      <c r="Y5074" s="8">
        <f t="shared" si="183"/>
        <v>0</v>
      </c>
      <c r="Z5074" s="4"/>
    </row>
    <row r="5075" spans="1:26" x14ac:dyDescent="0.25">
      <c r="A5075" s="34">
        <v>1</v>
      </c>
      <c r="B5075" s="31">
        <v>1</v>
      </c>
      <c r="C5075" s="4" t="s">
        <v>8945</v>
      </c>
      <c r="D5075" s="4" t="s">
        <v>8946</v>
      </c>
      <c r="E5075" s="4" t="s">
        <v>8947</v>
      </c>
      <c r="F5075" s="4" t="s">
        <v>8948</v>
      </c>
      <c r="G5075" s="4" t="s">
        <v>8949</v>
      </c>
      <c r="H5075" s="4"/>
      <c r="I5075" s="24">
        <v>127.38500000000001</v>
      </c>
      <c r="J5075" s="24">
        <v>68.59</v>
      </c>
      <c r="K5075" s="24">
        <v>26.96</v>
      </c>
      <c r="O5075" s="24">
        <v>0.82</v>
      </c>
      <c r="Q5075" s="24">
        <v>1.1399999999999999</v>
      </c>
      <c r="R5075" s="24">
        <v>0.53</v>
      </c>
      <c r="T5075" s="24">
        <v>29.344999999999999</v>
      </c>
      <c r="X5075" s="24">
        <f t="shared" si="182"/>
        <v>127.38500000000001</v>
      </c>
      <c r="Y5075" s="8">
        <f t="shared" si="183"/>
        <v>0</v>
      </c>
      <c r="Z5075" s="4"/>
    </row>
    <row r="5076" spans="1:26" x14ac:dyDescent="0.25">
      <c r="A5076" s="34">
        <v>25</v>
      </c>
      <c r="B5076" s="31">
        <v>26</v>
      </c>
      <c r="C5076" s="4" t="s">
        <v>8991</v>
      </c>
      <c r="D5076" s="4" t="s">
        <v>2193</v>
      </c>
      <c r="E5076" s="4" t="s">
        <v>8947</v>
      </c>
      <c r="F5076" s="4" t="s">
        <v>8948</v>
      </c>
      <c r="G5076" s="4" t="s">
        <v>8992</v>
      </c>
      <c r="H5076" s="4"/>
      <c r="I5076" s="24">
        <v>110.5147</v>
      </c>
      <c r="J5076" s="24">
        <v>33.615000000000002</v>
      </c>
      <c r="K5076" s="24">
        <v>10.244999999999999</v>
      </c>
      <c r="N5076" s="24">
        <v>1</v>
      </c>
      <c r="O5076" s="24">
        <v>0.6</v>
      </c>
      <c r="P5076" s="24">
        <v>0.2</v>
      </c>
      <c r="Q5076" s="24">
        <v>0.8</v>
      </c>
      <c r="R5076" s="24">
        <v>0.79</v>
      </c>
      <c r="T5076" s="24">
        <v>63.264699999999998</v>
      </c>
      <c r="X5076" s="24">
        <f t="shared" si="182"/>
        <v>110.5147</v>
      </c>
      <c r="Y5076" s="8">
        <f t="shared" si="183"/>
        <v>0</v>
      </c>
      <c r="Z5076" s="4"/>
    </row>
    <row r="5077" spans="1:26" x14ac:dyDescent="0.25">
      <c r="A5077" s="34">
        <v>6</v>
      </c>
      <c r="B5077" s="31">
        <v>7</v>
      </c>
      <c r="C5077" s="4" t="s">
        <v>8961</v>
      </c>
      <c r="D5077" s="4" t="s">
        <v>8962</v>
      </c>
      <c r="E5077" s="4" t="s">
        <v>8947</v>
      </c>
      <c r="F5077" s="4" t="s">
        <v>8948</v>
      </c>
      <c r="G5077" s="4" t="s">
        <v>8963</v>
      </c>
      <c r="H5077" s="4"/>
      <c r="I5077" s="24">
        <v>957.33240000000001</v>
      </c>
      <c r="J5077" s="24">
        <v>233.5703</v>
      </c>
      <c r="K5077" s="24">
        <v>13.34</v>
      </c>
      <c r="M5077" s="24">
        <v>7.1768999999999998</v>
      </c>
      <c r="N5077" s="24">
        <v>9.2100000000000009</v>
      </c>
      <c r="O5077" s="24">
        <v>4.8899999999999997</v>
      </c>
      <c r="Q5077" s="24">
        <v>0.45</v>
      </c>
      <c r="R5077" s="24">
        <v>4.0716999999999999</v>
      </c>
      <c r="S5077" s="24">
        <v>1.65</v>
      </c>
      <c r="T5077" s="24">
        <v>677.99350000000004</v>
      </c>
      <c r="U5077" s="24">
        <v>5.88</v>
      </c>
      <c r="X5077" s="24">
        <f t="shared" si="182"/>
        <v>958.23239999999998</v>
      </c>
      <c r="Y5077" s="8">
        <f t="shared" si="183"/>
        <v>-0.89999999999997726</v>
      </c>
      <c r="Z5077" s="4"/>
    </row>
    <row r="5078" spans="1:26" x14ac:dyDescent="0.25">
      <c r="A5078" s="34">
        <v>10</v>
      </c>
      <c r="B5078" s="31">
        <v>11</v>
      </c>
      <c r="C5078" s="4" t="s">
        <v>8970</v>
      </c>
      <c r="D5078" s="4" t="s">
        <v>8946</v>
      </c>
      <c r="E5078" s="4" t="s">
        <v>8947</v>
      </c>
      <c r="F5078" s="4" t="s">
        <v>8948</v>
      </c>
      <c r="G5078" s="4" t="s">
        <v>8971</v>
      </c>
      <c r="H5078" s="4"/>
      <c r="I5078" s="24">
        <v>325.34570000000002</v>
      </c>
      <c r="J5078" s="24">
        <v>80.5</v>
      </c>
      <c r="K5078" s="24">
        <v>20.365200000000002</v>
      </c>
      <c r="N5078" s="24">
        <v>4.1500000000000004</v>
      </c>
      <c r="O5078" s="24">
        <v>1.25</v>
      </c>
      <c r="P5078" s="24">
        <v>6.35</v>
      </c>
      <c r="R5078" s="24">
        <v>1.53</v>
      </c>
      <c r="T5078" s="24">
        <v>211.20050000000001</v>
      </c>
      <c r="X5078" s="24">
        <f t="shared" si="182"/>
        <v>325.34570000000002</v>
      </c>
      <c r="Y5078" s="8">
        <f t="shared" si="183"/>
        <v>0</v>
      </c>
      <c r="Z5078" s="4"/>
    </row>
    <row r="5079" spans="1:26" x14ac:dyDescent="0.25">
      <c r="A5079" s="34">
        <v>15</v>
      </c>
      <c r="B5079" s="31">
        <v>16</v>
      </c>
      <c r="C5079" s="4" t="s">
        <v>2973</v>
      </c>
      <c r="D5079" s="4" t="s">
        <v>8959</v>
      </c>
      <c r="E5079" s="4" t="s">
        <v>8947</v>
      </c>
      <c r="F5079" s="4" t="s">
        <v>8948</v>
      </c>
      <c r="G5079" s="4" t="s">
        <v>45</v>
      </c>
      <c r="H5079" s="4"/>
      <c r="I5079" s="24">
        <v>185.012</v>
      </c>
      <c r="J5079" s="24">
        <v>149.49889999999999</v>
      </c>
      <c r="K5079" s="24">
        <v>13.768599999999999</v>
      </c>
      <c r="M5079" s="24">
        <v>0.27</v>
      </c>
      <c r="N5079" s="24">
        <v>0.75</v>
      </c>
      <c r="O5079" s="24">
        <v>2.76</v>
      </c>
      <c r="P5079" s="24">
        <v>15.237500000000001</v>
      </c>
      <c r="R5079" s="24">
        <v>1.7827</v>
      </c>
      <c r="U5079" s="24">
        <v>0.94430000000000003</v>
      </c>
      <c r="X5079" s="24">
        <f t="shared" si="182"/>
        <v>185.012</v>
      </c>
      <c r="Y5079" s="8">
        <f t="shared" si="183"/>
        <v>0</v>
      </c>
      <c r="Z5079" s="4"/>
    </row>
    <row r="5080" spans="1:26" x14ac:dyDescent="0.25">
      <c r="A5080" s="34">
        <v>26</v>
      </c>
      <c r="B5080" s="31">
        <v>27</v>
      </c>
      <c r="C5080" s="4" t="s">
        <v>8993</v>
      </c>
      <c r="D5080" s="4" t="s">
        <v>8959</v>
      </c>
      <c r="E5080" s="4" t="s">
        <v>8947</v>
      </c>
      <c r="F5080" s="4" t="s">
        <v>8948</v>
      </c>
      <c r="G5080" s="4" t="s">
        <v>8994</v>
      </c>
      <c r="H5080" s="4"/>
      <c r="I5080" s="24">
        <v>734.51760000000002</v>
      </c>
      <c r="J5080" s="24">
        <v>610</v>
      </c>
      <c r="K5080" s="24">
        <v>30</v>
      </c>
      <c r="N5080" s="24">
        <v>2</v>
      </c>
      <c r="O5080" s="24">
        <v>5</v>
      </c>
      <c r="P5080" s="24">
        <v>8.5</v>
      </c>
      <c r="Q5080" s="24">
        <v>43.017600000000002</v>
      </c>
      <c r="R5080" s="24">
        <v>3</v>
      </c>
      <c r="U5080" s="24">
        <v>33</v>
      </c>
      <c r="X5080" s="24">
        <f t="shared" si="182"/>
        <v>734.51760000000002</v>
      </c>
      <c r="Y5080" s="8">
        <f t="shared" si="183"/>
        <v>0</v>
      </c>
      <c r="Z5080" s="4"/>
    </row>
    <row r="5081" spans="1:26" x14ac:dyDescent="0.25">
      <c r="A5081" s="34">
        <v>23</v>
      </c>
      <c r="B5081" s="31">
        <v>24</v>
      </c>
      <c r="C5081" s="4" t="s">
        <v>8987</v>
      </c>
      <c r="D5081" s="4" t="s">
        <v>8951</v>
      </c>
      <c r="E5081" s="4" t="s">
        <v>8947</v>
      </c>
      <c r="F5081" s="4" t="s">
        <v>8948</v>
      </c>
      <c r="G5081" s="4" t="s">
        <v>8988</v>
      </c>
      <c r="H5081" s="4"/>
      <c r="I5081" s="24">
        <v>185.53809999999999</v>
      </c>
      <c r="J5081" s="24">
        <v>156.03309999999999</v>
      </c>
      <c r="K5081" s="24">
        <v>13.058999999999999</v>
      </c>
      <c r="M5081" s="24">
        <v>2.2400000000000002</v>
      </c>
      <c r="N5081" s="24">
        <v>2.5459999999999998</v>
      </c>
      <c r="O5081" s="24">
        <v>4.18</v>
      </c>
      <c r="Q5081" s="24">
        <v>4.0199999999999996</v>
      </c>
      <c r="R5081" s="24">
        <v>2.29</v>
      </c>
      <c r="S5081" s="24">
        <v>1.17</v>
      </c>
      <c r="X5081" s="24">
        <f t="shared" si="182"/>
        <v>185.53809999999999</v>
      </c>
      <c r="Y5081" s="8">
        <f t="shared" si="183"/>
        <v>0</v>
      </c>
      <c r="Z5081" s="4"/>
    </row>
    <row r="5082" spans="1:26" x14ac:dyDescent="0.25">
      <c r="A5082" s="34">
        <v>34</v>
      </c>
      <c r="B5082" s="31">
        <v>35</v>
      </c>
      <c r="C5082" s="4" t="s">
        <v>620</v>
      </c>
      <c r="D5082" s="4" t="s">
        <v>8954</v>
      </c>
      <c r="E5082" s="4" t="s">
        <v>8947</v>
      </c>
      <c r="F5082" s="4" t="s">
        <v>8948</v>
      </c>
      <c r="G5082" s="4" t="s">
        <v>9004</v>
      </c>
      <c r="H5082" s="4"/>
      <c r="I5082" s="24">
        <v>217.82769999999999</v>
      </c>
      <c r="J5082" s="24">
        <v>80.5</v>
      </c>
      <c r="K5082" s="24">
        <v>11.672800000000001</v>
      </c>
      <c r="M5082" s="24">
        <v>2.4</v>
      </c>
      <c r="P5082" s="24">
        <v>0.5</v>
      </c>
      <c r="Q5082" s="24">
        <v>8.5538000000000007</v>
      </c>
      <c r="R5082" s="24">
        <v>2.8864000000000001</v>
      </c>
      <c r="T5082" s="24">
        <v>111.3147</v>
      </c>
      <c r="X5082" s="24">
        <f t="shared" si="182"/>
        <v>217.82769999999999</v>
      </c>
      <c r="Y5082" s="8">
        <f t="shared" si="183"/>
        <v>0</v>
      </c>
      <c r="Z5082" s="4"/>
    </row>
    <row r="5083" spans="1:26" x14ac:dyDescent="0.25">
      <c r="A5083" s="34">
        <v>21</v>
      </c>
      <c r="B5083" s="31">
        <v>22</v>
      </c>
      <c r="C5083" s="4" t="s">
        <v>8984</v>
      </c>
      <c r="D5083" s="4" t="s">
        <v>8951</v>
      </c>
      <c r="E5083" s="4" t="s">
        <v>8947</v>
      </c>
      <c r="F5083" s="4" t="s">
        <v>8948</v>
      </c>
      <c r="G5083" s="4" t="s">
        <v>3197</v>
      </c>
      <c r="H5083" s="4"/>
      <c r="I5083" s="24">
        <v>809.85339999999997</v>
      </c>
      <c r="J5083" s="24">
        <v>325.45999999999998</v>
      </c>
      <c r="K5083" s="24">
        <v>32.9</v>
      </c>
      <c r="M5083" s="24">
        <v>1.22</v>
      </c>
      <c r="N5083" s="24">
        <v>1.26</v>
      </c>
      <c r="O5083" s="24">
        <v>5.89</v>
      </c>
      <c r="P5083" s="24">
        <v>4.2</v>
      </c>
      <c r="Q5083" s="24">
        <v>3.15</v>
      </c>
      <c r="R5083" s="24">
        <v>1.5</v>
      </c>
      <c r="T5083" s="24">
        <v>426.55340000000001</v>
      </c>
      <c r="U5083" s="24">
        <v>7.58</v>
      </c>
      <c r="X5083" s="24">
        <f t="shared" si="182"/>
        <v>809.71339999999998</v>
      </c>
      <c r="Y5083" s="8">
        <f t="shared" si="183"/>
        <v>0.13999999999998636</v>
      </c>
      <c r="Z5083" s="4"/>
    </row>
    <row r="5084" spans="1:26" x14ac:dyDescent="0.25">
      <c r="A5084" s="34">
        <v>28</v>
      </c>
      <c r="B5084" s="31">
        <v>29</v>
      </c>
      <c r="C5084" s="4" t="s">
        <v>8996</v>
      </c>
      <c r="D5084" s="4" t="s">
        <v>8954</v>
      </c>
      <c r="E5084" s="4" t="s">
        <v>8947</v>
      </c>
      <c r="F5084" s="4" t="s">
        <v>8948</v>
      </c>
      <c r="G5084" s="4" t="s">
        <v>8997</v>
      </c>
      <c r="H5084" s="4"/>
      <c r="I5084" s="24">
        <v>228.1489</v>
      </c>
      <c r="J5084" s="24">
        <v>139.81319999999999</v>
      </c>
      <c r="K5084" s="24">
        <v>43.4221</v>
      </c>
      <c r="L5084" s="24">
        <v>4.7999999999999996E-3</v>
      </c>
      <c r="M5084" s="24">
        <v>4.7567000000000004</v>
      </c>
      <c r="P5084" s="24">
        <v>0.54169999999999996</v>
      </c>
      <c r="Q5084" s="24">
        <v>0.17699999999999999</v>
      </c>
      <c r="R5084" s="24">
        <v>2.67</v>
      </c>
      <c r="T5084" s="24">
        <v>36.763399999999997</v>
      </c>
      <c r="X5084" s="24">
        <f t="shared" si="182"/>
        <v>228.14889999999994</v>
      </c>
      <c r="Y5084" s="8">
        <f t="shared" si="183"/>
        <v>0</v>
      </c>
      <c r="Z5084" s="4"/>
    </row>
    <row r="5085" spans="1:26" x14ac:dyDescent="0.25">
      <c r="A5085" s="34">
        <v>32</v>
      </c>
      <c r="B5085" s="31">
        <v>33</v>
      </c>
      <c r="C5085" s="4" t="s">
        <v>3912</v>
      </c>
      <c r="D5085" s="4" t="s">
        <v>8951</v>
      </c>
      <c r="E5085" s="4" t="s">
        <v>8947</v>
      </c>
      <c r="F5085" s="4" t="s">
        <v>8948</v>
      </c>
      <c r="G5085" s="4" t="s">
        <v>503</v>
      </c>
      <c r="H5085" s="4"/>
      <c r="I5085" s="24">
        <v>800.19550000000004</v>
      </c>
      <c r="J5085" s="24">
        <v>400</v>
      </c>
      <c r="K5085" s="24">
        <v>149.19999999999999</v>
      </c>
      <c r="N5085" s="24">
        <v>0.5</v>
      </c>
      <c r="O5085" s="24">
        <v>4.5</v>
      </c>
      <c r="P5085" s="24">
        <v>10</v>
      </c>
      <c r="T5085" s="24">
        <v>208.99549999999999</v>
      </c>
      <c r="U5085" s="24">
        <v>27</v>
      </c>
      <c r="X5085" s="24">
        <f t="shared" si="182"/>
        <v>800.19550000000004</v>
      </c>
      <c r="Y5085" s="8">
        <f t="shared" si="183"/>
        <v>0</v>
      </c>
      <c r="Z5085" s="4"/>
    </row>
    <row r="5086" spans="1:26" x14ac:dyDescent="0.25">
      <c r="A5086" s="34">
        <v>37</v>
      </c>
      <c r="B5086" s="31">
        <v>38</v>
      </c>
      <c r="C5086" s="4" t="s">
        <v>9008</v>
      </c>
      <c r="D5086" s="4" t="s">
        <v>2193</v>
      </c>
      <c r="E5086" s="4" t="s">
        <v>8947</v>
      </c>
      <c r="F5086" s="4" t="s">
        <v>8948</v>
      </c>
      <c r="G5086" s="4" t="s">
        <v>9009</v>
      </c>
      <c r="H5086" s="4"/>
      <c r="I5086" s="24">
        <v>126.23260000000001</v>
      </c>
      <c r="J5086" s="24">
        <v>105.5</v>
      </c>
      <c r="K5086" s="24">
        <v>10</v>
      </c>
      <c r="N5086" s="24">
        <v>0.5</v>
      </c>
      <c r="O5086" s="24">
        <v>2</v>
      </c>
      <c r="P5086" s="24">
        <v>2.5</v>
      </c>
      <c r="Q5086" s="24">
        <v>4.7325999999999997</v>
      </c>
      <c r="U5086" s="24">
        <v>1</v>
      </c>
      <c r="X5086" s="24">
        <f t="shared" si="182"/>
        <v>126.23260000000001</v>
      </c>
      <c r="Y5086" s="8">
        <f t="shared" si="183"/>
        <v>0</v>
      </c>
      <c r="Z5086" s="4"/>
    </row>
    <row r="5087" spans="1:26" x14ac:dyDescent="0.25">
      <c r="A5087" s="34">
        <v>19</v>
      </c>
      <c r="B5087" s="31">
        <v>20</v>
      </c>
      <c r="C5087" s="4" t="s">
        <v>8981</v>
      </c>
      <c r="D5087" s="4" t="s">
        <v>2193</v>
      </c>
      <c r="E5087" s="4" t="s">
        <v>8947</v>
      </c>
      <c r="F5087" s="4" t="s">
        <v>8948</v>
      </c>
      <c r="G5087" s="4" t="s">
        <v>8982</v>
      </c>
      <c r="H5087" s="4"/>
      <c r="I5087" s="24">
        <v>176.03890000000001</v>
      </c>
      <c r="J5087" s="24">
        <v>82.55</v>
      </c>
      <c r="K5087" s="24">
        <v>9.6620000000000008</v>
      </c>
      <c r="M5087" s="24">
        <v>0.8</v>
      </c>
      <c r="O5087" s="24">
        <v>1.2</v>
      </c>
      <c r="T5087" s="24">
        <v>81.826899999999995</v>
      </c>
      <c r="X5087" s="24">
        <f t="shared" si="182"/>
        <v>176.03890000000001</v>
      </c>
      <c r="Y5087" s="8">
        <f t="shared" si="183"/>
        <v>0</v>
      </c>
      <c r="Z5087" s="4"/>
    </row>
    <row r="5088" spans="1:26" x14ac:dyDescent="0.25">
      <c r="A5088" s="34">
        <v>2</v>
      </c>
      <c r="B5088" s="31">
        <v>3</v>
      </c>
      <c r="C5088" s="4" t="s">
        <v>8950</v>
      </c>
      <c r="D5088" s="4" t="s">
        <v>8951</v>
      </c>
      <c r="E5088" s="4" t="s">
        <v>8947</v>
      </c>
      <c r="F5088" s="4" t="s">
        <v>8948</v>
      </c>
      <c r="G5088" s="4" t="s">
        <v>8952</v>
      </c>
      <c r="H5088" s="4"/>
      <c r="I5088" s="24">
        <v>106.5433</v>
      </c>
      <c r="J5088" s="24">
        <v>25</v>
      </c>
      <c r="K5088" s="24">
        <v>5</v>
      </c>
      <c r="M5088" s="24">
        <v>0.5</v>
      </c>
      <c r="O5088" s="24">
        <v>0.5</v>
      </c>
      <c r="T5088" s="24">
        <v>75.543300000000002</v>
      </c>
      <c r="X5088" s="24">
        <f t="shared" si="182"/>
        <v>106.5433</v>
      </c>
      <c r="Y5088" s="8">
        <f t="shared" si="183"/>
        <v>0</v>
      </c>
      <c r="Z5088" s="4"/>
    </row>
    <row r="5089" spans="1:26" x14ac:dyDescent="0.25">
      <c r="A5089" s="34">
        <v>16</v>
      </c>
      <c r="B5089" s="31">
        <v>16</v>
      </c>
      <c r="C5089" s="4" t="s">
        <v>9048</v>
      </c>
      <c r="D5089" s="4" t="s">
        <v>9016</v>
      </c>
      <c r="E5089" s="4" t="s">
        <v>9017</v>
      </c>
      <c r="F5089" s="4" t="s">
        <v>8948</v>
      </c>
      <c r="G5089" s="4" t="s">
        <v>5269</v>
      </c>
      <c r="H5089" s="4" t="s">
        <v>892</v>
      </c>
      <c r="I5089" s="24">
        <v>159.69999999999999</v>
      </c>
      <c r="J5089" s="24">
        <v>16.399999999999999</v>
      </c>
      <c r="K5089" s="24">
        <v>8.5</v>
      </c>
      <c r="L5089" s="24">
        <v>6</v>
      </c>
      <c r="O5089" s="24">
        <v>0.6</v>
      </c>
      <c r="Q5089" s="24">
        <v>20.100000000000001</v>
      </c>
      <c r="R5089" s="24">
        <v>0.5</v>
      </c>
      <c r="T5089" s="24">
        <v>107.6</v>
      </c>
      <c r="X5089" s="24">
        <f t="shared" si="182"/>
        <v>159.69999999999999</v>
      </c>
      <c r="Y5089" s="8">
        <f t="shared" si="183"/>
        <v>0</v>
      </c>
      <c r="Z5089" s="4"/>
    </row>
    <row r="5090" spans="1:26" x14ac:dyDescent="0.25">
      <c r="A5090" s="34">
        <v>4</v>
      </c>
      <c r="B5090" s="31">
        <v>4</v>
      </c>
      <c r="C5090" s="4" t="s">
        <v>9024</v>
      </c>
      <c r="D5090" s="4" t="s">
        <v>2951</v>
      </c>
      <c r="E5090" s="4" t="s">
        <v>9017</v>
      </c>
      <c r="F5090" s="4" t="s">
        <v>8948</v>
      </c>
      <c r="G5090" s="4" t="s">
        <v>9025</v>
      </c>
      <c r="H5090" s="4" t="s">
        <v>39</v>
      </c>
      <c r="I5090" s="24">
        <v>427.6</v>
      </c>
      <c r="J5090" s="24">
        <v>347.5</v>
      </c>
      <c r="K5090" s="24">
        <v>52.3</v>
      </c>
      <c r="L5090" s="24">
        <v>8.8000000000000007</v>
      </c>
      <c r="M5090" s="24">
        <v>4.0999999999999996</v>
      </c>
      <c r="N5090" s="24">
        <v>2.4</v>
      </c>
      <c r="O5090" s="24">
        <v>1</v>
      </c>
      <c r="P5090" s="24">
        <v>0.7</v>
      </c>
      <c r="Q5090" s="24">
        <v>4.0999999999999996</v>
      </c>
      <c r="R5090" s="24">
        <v>3.8</v>
      </c>
      <c r="U5090" s="24">
        <v>2.9</v>
      </c>
      <c r="X5090" s="24">
        <f t="shared" si="182"/>
        <v>427.6</v>
      </c>
      <c r="Y5090" s="8">
        <f t="shared" si="183"/>
        <v>0</v>
      </c>
      <c r="Z5090" s="4"/>
    </row>
    <row r="5091" spans="1:26" x14ac:dyDescent="0.25">
      <c r="A5091" s="34">
        <v>17</v>
      </c>
      <c r="B5091" s="31">
        <v>17</v>
      </c>
      <c r="C5091" s="4" t="s">
        <v>9049</v>
      </c>
      <c r="D5091" s="4" t="s">
        <v>9016</v>
      </c>
      <c r="E5091" s="4" t="s">
        <v>9017</v>
      </c>
      <c r="F5091" s="4" t="s">
        <v>8948</v>
      </c>
      <c r="G5091" s="4" t="s">
        <v>9050</v>
      </c>
      <c r="H5091" s="4" t="s">
        <v>109</v>
      </c>
      <c r="I5091" s="24">
        <v>132.69999999999999</v>
      </c>
      <c r="J5091" s="24">
        <v>25.3</v>
      </c>
      <c r="K5091" s="24">
        <v>14.2</v>
      </c>
      <c r="L5091" s="24">
        <v>9.6</v>
      </c>
      <c r="O5091" s="24">
        <v>0.7</v>
      </c>
      <c r="P5091" s="24">
        <v>0.2</v>
      </c>
      <c r="R5091" s="24">
        <v>0.6</v>
      </c>
      <c r="T5091" s="24">
        <v>82.1</v>
      </c>
      <c r="X5091" s="24">
        <f t="shared" si="182"/>
        <v>132.69999999999999</v>
      </c>
      <c r="Y5091" s="8">
        <f t="shared" si="183"/>
        <v>0</v>
      </c>
      <c r="Z5091" s="4"/>
    </row>
    <row r="5092" spans="1:26" x14ac:dyDescent="0.25">
      <c r="A5092" s="34">
        <v>13</v>
      </c>
      <c r="B5092" s="31">
        <v>13</v>
      </c>
      <c r="C5092" s="4" t="s">
        <v>9043</v>
      </c>
      <c r="D5092" s="4" t="s">
        <v>9029</v>
      </c>
      <c r="E5092" s="4" t="s">
        <v>9017</v>
      </c>
      <c r="F5092" s="4" t="s">
        <v>8948</v>
      </c>
      <c r="G5092" s="4" t="s">
        <v>9044</v>
      </c>
      <c r="H5092" s="4" t="s">
        <v>154</v>
      </c>
      <c r="I5092" s="24">
        <v>141</v>
      </c>
      <c r="J5092" s="24">
        <v>20.8</v>
      </c>
      <c r="K5092" s="24">
        <v>10</v>
      </c>
      <c r="L5092" s="24">
        <v>1.8</v>
      </c>
      <c r="M5092" s="24">
        <v>0.2</v>
      </c>
      <c r="O5092" s="24">
        <v>0.5</v>
      </c>
      <c r="P5092" s="24">
        <v>15.5</v>
      </c>
      <c r="R5092" s="24">
        <v>0.7</v>
      </c>
      <c r="T5092" s="24">
        <v>91.2</v>
      </c>
      <c r="U5092" s="24">
        <v>0.3</v>
      </c>
      <c r="X5092" s="24">
        <f t="shared" si="182"/>
        <v>141.00000000000003</v>
      </c>
      <c r="Y5092" s="8">
        <f t="shared" si="183"/>
        <v>0</v>
      </c>
      <c r="Z5092" s="4"/>
    </row>
    <row r="5093" spans="1:26" x14ac:dyDescent="0.25">
      <c r="A5093" s="34">
        <v>30</v>
      </c>
      <c r="B5093" s="31">
        <v>30</v>
      </c>
      <c r="C5093" s="4" t="s">
        <v>9070</v>
      </c>
      <c r="D5093" s="4" t="s">
        <v>9071</v>
      </c>
      <c r="E5093" s="4" t="s">
        <v>9017</v>
      </c>
      <c r="F5093" s="4" t="s">
        <v>8948</v>
      </c>
      <c r="G5093" s="4" t="s">
        <v>9072</v>
      </c>
      <c r="H5093" s="4" t="s">
        <v>1509</v>
      </c>
      <c r="I5093" s="24">
        <v>249.9</v>
      </c>
      <c r="K5093" s="24">
        <v>249.9</v>
      </c>
      <c r="X5093" s="24">
        <f t="shared" si="182"/>
        <v>249.9</v>
      </c>
      <c r="Y5093" s="8">
        <f t="shared" si="183"/>
        <v>0</v>
      </c>
      <c r="Z5093" s="4"/>
    </row>
    <row r="5094" spans="1:26" x14ac:dyDescent="0.25">
      <c r="A5094" s="34">
        <v>5</v>
      </c>
      <c r="B5094" s="31">
        <v>5</v>
      </c>
      <c r="C5094" s="4" t="s">
        <v>9026</v>
      </c>
      <c r="D5094" s="4" t="s">
        <v>9016</v>
      </c>
      <c r="E5094" s="4" t="s">
        <v>9017</v>
      </c>
      <c r="F5094" s="4" t="s">
        <v>8948</v>
      </c>
      <c r="G5094" s="4" t="s">
        <v>9027</v>
      </c>
      <c r="H5094" s="4" t="s">
        <v>730</v>
      </c>
      <c r="I5094" s="24">
        <v>789.8</v>
      </c>
      <c r="J5094" s="24">
        <v>229.9</v>
      </c>
      <c r="K5094" s="24">
        <v>4.2</v>
      </c>
      <c r="M5094" s="24">
        <v>2.5</v>
      </c>
      <c r="O5094" s="24">
        <v>3.1</v>
      </c>
      <c r="P5094" s="24">
        <v>0.7</v>
      </c>
      <c r="Q5094" s="24">
        <v>6.5</v>
      </c>
      <c r="R5094" s="24">
        <v>1</v>
      </c>
      <c r="T5094" s="24">
        <v>547.79999999999995</v>
      </c>
      <c r="U5094" s="24">
        <v>1.1000000000000001</v>
      </c>
      <c r="X5094" s="24">
        <f t="shared" si="182"/>
        <v>796.8</v>
      </c>
      <c r="Y5094" s="8">
        <f t="shared" si="183"/>
        <v>-7</v>
      </c>
      <c r="Z5094" s="4"/>
    </row>
    <row r="5095" spans="1:26" x14ac:dyDescent="0.25">
      <c r="A5095" s="34">
        <v>20</v>
      </c>
      <c r="B5095" s="31">
        <v>20</v>
      </c>
      <c r="C5095" s="4" t="s">
        <v>9054</v>
      </c>
      <c r="D5095" s="4" t="s">
        <v>9016</v>
      </c>
      <c r="E5095" s="4" t="s">
        <v>9017</v>
      </c>
      <c r="F5095" s="4" t="s">
        <v>8948</v>
      </c>
      <c r="G5095" s="4" t="s">
        <v>9055</v>
      </c>
      <c r="H5095" s="4" t="s">
        <v>369</v>
      </c>
      <c r="I5095" s="24">
        <v>205.3</v>
      </c>
      <c r="J5095" s="24">
        <v>143.9</v>
      </c>
      <c r="K5095" s="24">
        <v>5.4</v>
      </c>
      <c r="L5095" s="24">
        <v>12.8</v>
      </c>
      <c r="M5095" s="24">
        <v>0.7</v>
      </c>
      <c r="O5095" s="24">
        <v>1.5</v>
      </c>
      <c r="P5095" s="24">
        <v>0.7</v>
      </c>
      <c r="R5095" s="24">
        <v>2</v>
      </c>
      <c r="T5095" s="24">
        <v>37.700000000000003</v>
      </c>
      <c r="U5095" s="24">
        <v>0.6</v>
      </c>
      <c r="X5095" s="24">
        <f t="shared" si="182"/>
        <v>205.29999999999998</v>
      </c>
      <c r="Y5095" s="8">
        <f t="shared" si="183"/>
        <v>0</v>
      </c>
      <c r="Z5095" s="4"/>
    </row>
    <row r="5096" spans="1:26" x14ac:dyDescent="0.25">
      <c r="A5096" s="34">
        <v>1</v>
      </c>
      <c r="B5096" s="31">
        <v>1</v>
      </c>
      <c r="C5096" s="4" t="s">
        <v>9015</v>
      </c>
      <c r="D5096" s="4" t="s">
        <v>9016</v>
      </c>
      <c r="E5096" s="4" t="s">
        <v>9017</v>
      </c>
      <c r="F5096" s="4" t="s">
        <v>8948</v>
      </c>
      <c r="G5096" s="4" t="s">
        <v>9018</v>
      </c>
      <c r="H5096" s="4" t="s">
        <v>369</v>
      </c>
      <c r="I5096" s="24">
        <v>277.10000000000002</v>
      </c>
      <c r="J5096" s="24">
        <v>172.2</v>
      </c>
      <c r="K5096" s="24">
        <v>29.4</v>
      </c>
      <c r="L5096" s="24">
        <v>61.9</v>
      </c>
      <c r="M5096" s="24">
        <v>2</v>
      </c>
      <c r="N5096" s="24">
        <v>1</v>
      </c>
      <c r="O5096" s="24">
        <v>2.2000000000000002</v>
      </c>
      <c r="P5096" s="24">
        <v>1.1000000000000001</v>
      </c>
      <c r="R5096" s="24">
        <v>2.8</v>
      </c>
      <c r="U5096" s="24">
        <v>4.5</v>
      </c>
      <c r="X5096" s="24">
        <f t="shared" si="182"/>
        <v>277.10000000000002</v>
      </c>
      <c r="Y5096" s="8">
        <f t="shared" si="183"/>
        <v>0</v>
      </c>
      <c r="Z5096" s="4"/>
    </row>
    <row r="5097" spans="1:26" x14ac:dyDescent="0.25">
      <c r="A5097" s="34">
        <v>12</v>
      </c>
      <c r="B5097" s="31">
        <v>12</v>
      </c>
      <c r="C5097" s="4" t="s">
        <v>9041</v>
      </c>
      <c r="D5097" s="4" t="s">
        <v>9020</v>
      </c>
      <c r="E5097" s="4" t="s">
        <v>9017</v>
      </c>
      <c r="F5097" s="4" t="s">
        <v>8948</v>
      </c>
      <c r="G5097" s="4" t="s">
        <v>9042</v>
      </c>
      <c r="H5097" s="4" t="s">
        <v>230</v>
      </c>
      <c r="I5097" s="24">
        <v>136.9</v>
      </c>
      <c r="J5097" s="24">
        <v>103.6</v>
      </c>
      <c r="K5097" s="24">
        <v>15.4</v>
      </c>
      <c r="M5097" s="24">
        <v>0.1</v>
      </c>
      <c r="O5097" s="24">
        <v>0.6</v>
      </c>
      <c r="R5097" s="24">
        <v>0.3</v>
      </c>
      <c r="T5097" s="24">
        <v>16.899999999999999</v>
      </c>
      <c r="X5097" s="24">
        <f t="shared" si="182"/>
        <v>136.89999999999998</v>
      </c>
      <c r="Y5097" s="8">
        <f t="shared" si="183"/>
        <v>0</v>
      </c>
      <c r="Z5097" s="4"/>
    </row>
    <row r="5098" spans="1:26" x14ac:dyDescent="0.25">
      <c r="A5098" s="34">
        <v>26</v>
      </c>
      <c r="B5098" s="31">
        <v>26</v>
      </c>
      <c r="C5098" s="4" t="s">
        <v>9064</v>
      </c>
      <c r="D5098" s="4" t="s">
        <v>9016</v>
      </c>
      <c r="E5098" s="4" t="s">
        <v>9017</v>
      </c>
      <c r="F5098" s="4" t="s">
        <v>8948</v>
      </c>
      <c r="G5098" s="4" t="s">
        <v>9065</v>
      </c>
      <c r="H5098" s="4" t="s">
        <v>237</v>
      </c>
      <c r="I5098" s="24">
        <v>375.4</v>
      </c>
      <c r="J5098" s="24">
        <v>320.3</v>
      </c>
      <c r="K5098" s="24">
        <v>40.1</v>
      </c>
      <c r="L5098" s="24">
        <v>6.8</v>
      </c>
      <c r="M5098" s="24">
        <v>1.4</v>
      </c>
      <c r="O5098" s="24">
        <v>3</v>
      </c>
      <c r="P5098" s="24">
        <v>3.8</v>
      </c>
      <c r="X5098" s="24">
        <f t="shared" si="182"/>
        <v>375.40000000000003</v>
      </c>
      <c r="Y5098" s="8">
        <f t="shared" si="183"/>
        <v>0</v>
      </c>
      <c r="Z5098" s="4"/>
    </row>
    <row r="5099" spans="1:26" x14ac:dyDescent="0.25">
      <c r="A5099" s="34">
        <v>29</v>
      </c>
      <c r="B5099" s="31">
        <v>29</v>
      </c>
      <c r="C5099" s="4" t="s">
        <v>8429</v>
      </c>
      <c r="D5099" s="4" t="s">
        <v>9029</v>
      </c>
      <c r="E5099" s="4" t="s">
        <v>9017</v>
      </c>
      <c r="F5099" s="4" t="s">
        <v>8948</v>
      </c>
      <c r="G5099" s="4" t="s">
        <v>9069</v>
      </c>
      <c r="H5099" s="4"/>
      <c r="I5099" s="24">
        <v>294.39999999999998</v>
      </c>
      <c r="J5099" s="24">
        <v>213.2</v>
      </c>
      <c r="K5099" s="24">
        <v>5.8</v>
      </c>
      <c r="L5099" s="24">
        <v>11.7</v>
      </c>
      <c r="M5099" s="24">
        <v>1.6</v>
      </c>
      <c r="O5099" s="24">
        <v>1</v>
      </c>
      <c r="T5099" s="24">
        <v>61.1</v>
      </c>
      <c r="X5099" s="24">
        <f t="shared" si="182"/>
        <v>294.39999999999998</v>
      </c>
      <c r="Y5099" s="8">
        <f t="shared" si="183"/>
        <v>0</v>
      </c>
      <c r="Z5099" s="4"/>
    </row>
    <row r="5100" spans="1:26" x14ac:dyDescent="0.25">
      <c r="A5100" s="34">
        <v>2</v>
      </c>
      <c r="B5100" s="31">
        <v>2</v>
      </c>
      <c r="C5100" s="4" t="s">
        <v>9019</v>
      </c>
      <c r="D5100" s="4" t="s">
        <v>9020</v>
      </c>
      <c r="E5100" s="4" t="s">
        <v>9017</v>
      </c>
      <c r="F5100" s="4" t="s">
        <v>8948</v>
      </c>
      <c r="G5100" s="4" t="s">
        <v>9021</v>
      </c>
      <c r="H5100" s="4" t="s">
        <v>154</v>
      </c>
      <c r="I5100" s="24">
        <v>153.5</v>
      </c>
      <c r="J5100" s="24">
        <v>129.4</v>
      </c>
      <c r="K5100" s="24">
        <v>18.2</v>
      </c>
      <c r="M5100" s="24">
        <v>0.8</v>
      </c>
      <c r="O5100" s="24">
        <v>2.4</v>
      </c>
      <c r="P5100" s="24">
        <v>0.2</v>
      </c>
      <c r="R5100" s="24">
        <v>1</v>
      </c>
      <c r="U5100" s="24">
        <v>1.5</v>
      </c>
      <c r="X5100" s="24">
        <f t="shared" si="182"/>
        <v>153.5</v>
      </c>
      <c r="Y5100" s="8">
        <f t="shared" si="183"/>
        <v>0</v>
      </c>
      <c r="Z5100" s="4"/>
    </row>
    <row r="5101" spans="1:26" x14ac:dyDescent="0.25">
      <c r="A5101" s="34">
        <v>21</v>
      </c>
      <c r="B5101" s="31">
        <v>21</v>
      </c>
      <c r="C5101" s="4" t="s">
        <v>9056</v>
      </c>
      <c r="D5101" s="4" t="s">
        <v>9016</v>
      </c>
      <c r="E5101" s="4" t="s">
        <v>9017</v>
      </c>
      <c r="F5101" s="4" t="s">
        <v>8948</v>
      </c>
      <c r="G5101" s="4" t="s">
        <v>9057</v>
      </c>
      <c r="H5101" s="4" t="s">
        <v>804</v>
      </c>
      <c r="I5101" s="24">
        <v>205.4</v>
      </c>
      <c r="J5101" s="24">
        <v>147</v>
      </c>
      <c r="K5101" s="24">
        <v>16.600000000000001</v>
      </c>
      <c r="L5101" s="24">
        <v>6.7</v>
      </c>
      <c r="O5101" s="24">
        <v>0.9</v>
      </c>
      <c r="P5101" s="24">
        <v>0.3</v>
      </c>
      <c r="Q5101" s="24">
        <v>0.9</v>
      </c>
      <c r="R5101" s="24">
        <v>2</v>
      </c>
      <c r="T5101" s="24">
        <v>31</v>
      </c>
      <c r="X5101" s="24">
        <f t="shared" si="182"/>
        <v>205.4</v>
      </c>
      <c r="Y5101" s="8">
        <f t="shared" si="183"/>
        <v>0</v>
      </c>
      <c r="Z5101" s="4"/>
    </row>
    <row r="5102" spans="1:26" x14ac:dyDescent="0.25">
      <c r="A5102" s="34">
        <v>6</v>
      </c>
      <c r="B5102" s="31">
        <v>6</v>
      </c>
      <c r="C5102" s="4" t="s">
        <v>9028</v>
      </c>
      <c r="D5102" s="4" t="s">
        <v>9029</v>
      </c>
      <c r="E5102" s="4" t="s">
        <v>9017</v>
      </c>
      <c r="F5102" s="4" t="s">
        <v>8948</v>
      </c>
      <c r="G5102" s="4" t="s">
        <v>5551</v>
      </c>
      <c r="H5102" s="4" t="s">
        <v>995</v>
      </c>
      <c r="I5102" s="24">
        <v>311.2</v>
      </c>
      <c r="J5102" s="24">
        <v>25.1</v>
      </c>
      <c r="K5102" s="24">
        <v>26</v>
      </c>
      <c r="O5102" s="24">
        <v>1.4</v>
      </c>
      <c r="P5102" s="24">
        <v>4.3</v>
      </c>
      <c r="R5102" s="24">
        <v>1.2</v>
      </c>
      <c r="T5102" s="24">
        <v>253.2</v>
      </c>
      <c r="X5102" s="24">
        <f t="shared" si="182"/>
        <v>311.2</v>
      </c>
      <c r="Y5102" s="8">
        <f t="shared" si="183"/>
        <v>0</v>
      </c>
      <c r="Z5102" s="4"/>
    </row>
    <row r="5103" spans="1:26" x14ac:dyDescent="0.25">
      <c r="A5103" s="34">
        <v>7</v>
      </c>
      <c r="B5103" s="31">
        <v>7</v>
      </c>
      <c r="C5103" s="4" t="s">
        <v>9030</v>
      </c>
      <c r="D5103" s="4" t="s">
        <v>9031</v>
      </c>
      <c r="E5103" s="4" t="s">
        <v>9017</v>
      </c>
      <c r="F5103" s="4" t="s">
        <v>8948</v>
      </c>
      <c r="G5103" s="4" t="s">
        <v>9032</v>
      </c>
      <c r="H5103" s="4"/>
      <c r="I5103" s="24">
        <v>110</v>
      </c>
      <c r="J5103" s="24">
        <v>70</v>
      </c>
      <c r="K5103" s="24">
        <v>30.1</v>
      </c>
      <c r="M5103" s="24">
        <v>0.3</v>
      </c>
      <c r="O5103" s="24">
        <v>0.4</v>
      </c>
      <c r="P5103" s="24">
        <v>0.1</v>
      </c>
      <c r="R5103" s="24">
        <v>0.6</v>
      </c>
      <c r="T5103" s="24">
        <v>8.5</v>
      </c>
      <c r="X5103" s="24">
        <f t="shared" si="182"/>
        <v>109.99999999999999</v>
      </c>
      <c r="Y5103" s="8">
        <f t="shared" si="183"/>
        <v>0</v>
      </c>
      <c r="Z5103" s="4"/>
    </row>
    <row r="5104" spans="1:26" x14ac:dyDescent="0.25">
      <c r="A5104" s="34">
        <v>28</v>
      </c>
      <c r="B5104" s="31">
        <v>28</v>
      </c>
      <c r="C5104" s="4" t="s">
        <v>2684</v>
      </c>
      <c r="D5104" s="4" t="s">
        <v>9029</v>
      </c>
      <c r="E5104" s="4" t="s">
        <v>9017</v>
      </c>
      <c r="F5104" s="4" t="s">
        <v>8948</v>
      </c>
      <c r="G5104" s="4" t="s">
        <v>9068</v>
      </c>
      <c r="H5104" s="4" t="s">
        <v>758</v>
      </c>
      <c r="I5104" s="24">
        <v>310.7</v>
      </c>
      <c r="J5104" s="24">
        <v>107.9</v>
      </c>
      <c r="K5104" s="24">
        <v>24.6</v>
      </c>
      <c r="L5104" s="24">
        <v>20.100000000000001</v>
      </c>
      <c r="M5104" s="24">
        <v>1.7</v>
      </c>
      <c r="O5104" s="24">
        <v>0.7</v>
      </c>
      <c r="P5104" s="24">
        <v>3.3</v>
      </c>
      <c r="T5104" s="24">
        <v>152.4</v>
      </c>
      <c r="X5104" s="24">
        <f t="shared" si="182"/>
        <v>310.7</v>
      </c>
      <c r="Y5104" s="8">
        <f t="shared" si="183"/>
        <v>0</v>
      </c>
      <c r="Z5104" s="4"/>
    </row>
    <row r="5105" spans="1:26" x14ac:dyDescent="0.25">
      <c r="A5105" s="34">
        <v>8</v>
      </c>
      <c r="B5105" s="31">
        <v>8</v>
      </c>
      <c r="C5105" s="4" t="s">
        <v>9033</v>
      </c>
      <c r="D5105" s="4" t="s">
        <v>9016</v>
      </c>
      <c r="E5105" s="4" t="s">
        <v>9017</v>
      </c>
      <c r="F5105" s="4" t="s">
        <v>8948</v>
      </c>
      <c r="G5105" s="4" t="s">
        <v>9034</v>
      </c>
      <c r="H5105" s="4" t="s">
        <v>1876</v>
      </c>
      <c r="I5105" s="24">
        <v>432.9</v>
      </c>
      <c r="J5105" s="24">
        <v>108.6</v>
      </c>
      <c r="K5105" s="24">
        <v>37.799999999999997</v>
      </c>
      <c r="M5105" s="24">
        <v>3.8</v>
      </c>
      <c r="O5105" s="24">
        <v>1.8</v>
      </c>
      <c r="Q5105" s="24">
        <v>42.3</v>
      </c>
      <c r="R5105" s="24">
        <v>1.4</v>
      </c>
      <c r="S5105" s="24">
        <v>0.8</v>
      </c>
      <c r="T5105" s="24">
        <v>231.7</v>
      </c>
      <c r="U5105" s="24">
        <v>4.7</v>
      </c>
      <c r="X5105" s="24">
        <f t="shared" si="182"/>
        <v>432.90000000000003</v>
      </c>
      <c r="Y5105" s="8">
        <f t="shared" si="183"/>
        <v>0</v>
      </c>
      <c r="Z5105" s="4"/>
    </row>
    <row r="5106" spans="1:26" x14ac:dyDescent="0.25">
      <c r="A5106" s="34">
        <v>24</v>
      </c>
      <c r="B5106" s="31">
        <v>24</v>
      </c>
      <c r="C5106" s="4" t="s">
        <v>9061</v>
      </c>
      <c r="D5106" s="4" t="s">
        <v>9016</v>
      </c>
      <c r="E5106" s="4" t="s">
        <v>9017</v>
      </c>
      <c r="F5106" s="4" t="s">
        <v>8948</v>
      </c>
      <c r="G5106" s="4" t="s">
        <v>9034</v>
      </c>
      <c r="H5106" s="4" t="s">
        <v>734</v>
      </c>
      <c r="I5106" s="24">
        <v>495.7</v>
      </c>
      <c r="J5106" s="24">
        <v>206</v>
      </c>
      <c r="K5106" s="24">
        <v>18</v>
      </c>
      <c r="M5106" s="24">
        <v>2</v>
      </c>
      <c r="N5106" s="24">
        <v>4</v>
      </c>
      <c r="O5106" s="24">
        <v>4</v>
      </c>
      <c r="P5106" s="24">
        <v>4</v>
      </c>
      <c r="T5106" s="24">
        <v>255.7</v>
      </c>
      <c r="U5106" s="24">
        <v>2</v>
      </c>
      <c r="X5106" s="24">
        <f t="shared" si="182"/>
        <v>495.7</v>
      </c>
      <c r="Y5106" s="8">
        <f t="shared" si="183"/>
        <v>0</v>
      </c>
      <c r="Z5106" s="4"/>
    </row>
    <row r="5107" spans="1:26" x14ac:dyDescent="0.25">
      <c r="A5107" s="34">
        <v>23</v>
      </c>
      <c r="B5107" s="31">
        <v>23</v>
      </c>
      <c r="C5107" s="4" t="s">
        <v>9060</v>
      </c>
      <c r="D5107" s="4" t="s">
        <v>2951</v>
      </c>
      <c r="E5107" s="4" t="s">
        <v>9017</v>
      </c>
      <c r="F5107" s="4" t="s">
        <v>8948</v>
      </c>
      <c r="G5107" s="4" t="s">
        <v>60</v>
      </c>
      <c r="H5107" s="4"/>
      <c r="I5107" s="24">
        <v>913.2</v>
      </c>
      <c r="J5107" s="24">
        <v>384.2</v>
      </c>
      <c r="K5107" s="24">
        <v>22</v>
      </c>
      <c r="M5107" s="24">
        <v>0.3</v>
      </c>
      <c r="O5107" s="24">
        <v>4.0999999999999996</v>
      </c>
      <c r="R5107" s="24">
        <v>2.7</v>
      </c>
      <c r="T5107" s="24">
        <v>497.4</v>
      </c>
      <c r="U5107" s="24">
        <v>2.5</v>
      </c>
      <c r="X5107" s="24">
        <f t="shared" si="182"/>
        <v>913.2</v>
      </c>
      <c r="Y5107" s="8">
        <f t="shared" si="183"/>
        <v>0</v>
      </c>
      <c r="Z5107" s="4"/>
    </row>
    <row r="5108" spans="1:26" x14ac:dyDescent="0.25">
      <c r="A5108" s="34">
        <v>22</v>
      </c>
      <c r="B5108" s="31">
        <v>22</v>
      </c>
      <c r="C5108" s="4" t="s">
        <v>9058</v>
      </c>
      <c r="D5108" s="4" t="s">
        <v>2951</v>
      </c>
      <c r="E5108" s="4" t="s">
        <v>9017</v>
      </c>
      <c r="F5108" s="4" t="s">
        <v>8948</v>
      </c>
      <c r="G5108" s="4" t="s">
        <v>9059</v>
      </c>
      <c r="H5108" s="4" t="s">
        <v>1567</v>
      </c>
      <c r="I5108" s="24">
        <v>1629.7</v>
      </c>
      <c r="J5108" s="24">
        <v>724.7</v>
      </c>
      <c r="K5108" s="24">
        <v>47.2</v>
      </c>
      <c r="M5108" s="24">
        <v>6.9</v>
      </c>
      <c r="O5108" s="24">
        <v>5</v>
      </c>
      <c r="P5108" s="24">
        <v>2.6</v>
      </c>
      <c r="Q5108" s="24">
        <v>3</v>
      </c>
      <c r="R5108" s="24">
        <v>4.2</v>
      </c>
      <c r="T5108" s="24">
        <v>829.2</v>
      </c>
      <c r="U5108" s="24">
        <v>6.9</v>
      </c>
      <c r="X5108" s="24">
        <f t="shared" si="182"/>
        <v>1629.7000000000003</v>
      </c>
      <c r="Y5108" s="8">
        <f t="shared" si="183"/>
        <v>0</v>
      </c>
      <c r="Z5108" s="4"/>
    </row>
    <row r="5109" spans="1:26" x14ac:dyDescent="0.25">
      <c r="A5109" s="34">
        <v>25</v>
      </c>
      <c r="B5109" s="31">
        <v>25</v>
      </c>
      <c r="C5109" s="4" t="s">
        <v>9062</v>
      </c>
      <c r="D5109" s="4" t="s">
        <v>9016</v>
      </c>
      <c r="E5109" s="4" t="s">
        <v>9017</v>
      </c>
      <c r="F5109" s="4" t="s">
        <v>8948</v>
      </c>
      <c r="G5109" s="4" t="s">
        <v>9063</v>
      </c>
      <c r="H5109" s="4" t="s">
        <v>230</v>
      </c>
      <c r="I5109" s="24">
        <v>305.3</v>
      </c>
      <c r="J5109" s="24">
        <v>238.3</v>
      </c>
      <c r="K5109" s="24">
        <v>38.200000000000003</v>
      </c>
      <c r="L5109" s="24">
        <v>7.4</v>
      </c>
      <c r="M5109" s="24">
        <v>1</v>
      </c>
      <c r="O5109" s="24">
        <v>1.5</v>
      </c>
      <c r="Q5109" s="24">
        <v>8.8000000000000007</v>
      </c>
      <c r="T5109" s="24">
        <v>10.1</v>
      </c>
      <c r="X5109" s="24">
        <f t="shared" si="182"/>
        <v>305.3</v>
      </c>
      <c r="Y5109" s="8">
        <f t="shared" si="183"/>
        <v>0</v>
      </c>
      <c r="Z5109" s="4"/>
    </row>
    <row r="5110" spans="1:26" x14ac:dyDescent="0.25">
      <c r="A5110" s="34">
        <v>10</v>
      </c>
      <c r="B5110" s="31">
        <v>10</v>
      </c>
      <c r="C5110" s="4" t="s">
        <v>9038</v>
      </c>
      <c r="D5110" s="4" t="s">
        <v>2951</v>
      </c>
      <c r="E5110" s="4" t="s">
        <v>9017</v>
      </c>
      <c r="F5110" s="4" t="s">
        <v>8948</v>
      </c>
      <c r="G5110" s="4" t="s">
        <v>9039</v>
      </c>
      <c r="H5110" s="4" t="s">
        <v>6795</v>
      </c>
      <c r="I5110" s="24">
        <v>305.7</v>
      </c>
      <c r="J5110" s="24">
        <v>137.9</v>
      </c>
      <c r="K5110" s="24">
        <v>8.1</v>
      </c>
      <c r="L5110" s="24">
        <v>33.9</v>
      </c>
      <c r="M5110" s="24">
        <v>0.7</v>
      </c>
      <c r="O5110" s="24">
        <v>2.4</v>
      </c>
      <c r="R5110" s="24">
        <v>2.4</v>
      </c>
      <c r="T5110" s="24">
        <v>120.3</v>
      </c>
      <c r="X5110" s="24">
        <f t="shared" ref="X5110:X5173" si="184">SUM(J5110:W5110)</f>
        <v>305.7</v>
      </c>
      <c r="Y5110" s="8">
        <f t="shared" ref="Y5110:Y5173" si="185">I5110-X5110</f>
        <v>0</v>
      </c>
      <c r="Z5110" s="4"/>
    </row>
    <row r="5111" spans="1:26" x14ac:dyDescent="0.25">
      <c r="A5111" s="34">
        <v>18</v>
      </c>
      <c r="B5111" s="31">
        <v>18</v>
      </c>
      <c r="C5111" s="4" t="s">
        <v>9020</v>
      </c>
      <c r="D5111" s="4" t="s">
        <v>9020</v>
      </c>
      <c r="E5111" s="4" t="s">
        <v>9017</v>
      </c>
      <c r="F5111" s="4" t="s">
        <v>8948</v>
      </c>
      <c r="G5111" s="4" t="s">
        <v>9051</v>
      </c>
      <c r="H5111" s="4" t="s">
        <v>716</v>
      </c>
      <c r="I5111" s="24">
        <v>151.6</v>
      </c>
      <c r="J5111" s="24">
        <v>106.5</v>
      </c>
      <c r="K5111" s="24">
        <v>23.5</v>
      </c>
      <c r="M5111" s="24">
        <v>5.7</v>
      </c>
      <c r="O5111" s="24">
        <v>2.2000000000000002</v>
      </c>
      <c r="P5111" s="24">
        <v>2.2000000000000002</v>
      </c>
      <c r="Q5111" s="24">
        <v>1.9</v>
      </c>
      <c r="R5111" s="24">
        <v>0.9</v>
      </c>
      <c r="T5111" s="24">
        <v>8.6999999999999993</v>
      </c>
      <c r="X5111" s="24">
        <f t="shared" si="184"/>
        <v>151.59999999999997</v>
      </c>
      <c r="Y5111" s="8">
        <f t="shared" si="185"/>
        <v>0</v>
      </c>
      <c r="Z5111" s="4"/>
    </row>
    <row r="5112" spans="1:26" x14ac:dyDescent="0.25">
      <c r="A5112" s="34">
        <v>9</v>
      </c>
      <c r="B5112" s="31">
        <v>9</v>
      </c>
      <c r="C5112" s="4" t="s">
        <v>9035</v>
      </c>
      <c r="D5112" s="4" t="s">
        <v>9031</v>
      </c>
      <c r="E5112" s="4" t="s">
        <v>9017</v>
      </c>
      <c r="F5112" s="4" t="s">
        <v>8948</v>
      </c>
      <c r="G5112" s="4" t="s">
        <v>9036</v>
      </c>
      <c r="H5112" s="4" t="s">
        <v>9037</v>
      </c>
      <c r="I5112" s="24">
        <v>476.2</v>
      </c>
      <c r="J5112" s="24">
        <v>163.30000000000001</v>
      </c>
      <c r="K5112" s="24">
        <v>28.4</v>
      </c>
      <c r="M5112" s="24">
        <v>1.5</v>
      </c>
      <c r="O5112" s="24">
        <v>0.8</v>
      </c>
      <c r="P5112" s="24">
        <v>1.2</v>
      </c>
      <c r="Q5112" s="24">
        <v>3</v>
      </c>
      <c r="R5112" s="24">
        <v>1.6</v>
      </c>
      <c r="S5112" s="24">
        <v>1.2</v>
      </c>
      <c r="T5112" s="24">
        <v>274.2</v>
      </c>
      <c r="U5112" s="24">
        <v>1</v>
      </c>
      <c r="X5112" s="24">
        <f t="shared" si="184"/>
        <v>476.2</v>
      </c>
      <c r="Y5112" s="8">
        <f t="shared" si="185"/>
        <v>0</v>
      </c>
      <c r="Z5112" s="4"/>
    </row>
    <row r="5113" spans="1:26" x14ac:dyDescent="0.25">
      <c r="A5113" s="34">
        <v>3</v>
      </c>
      <c r="B5113" s="31">
        <v>3</v>
      </c>
      <c r="C5113" s="4" t="s">
        <v>9022</v>
      </c>
      <c r="D5113" s="4" t="s">
        <v>9023</v>
      </c>
      <c r="E5113" s="4" t="s">
        <v>9017</v>
      </c>
      <c r="F5113" s="4" t="s">
        <v>8948</v>
      </c>
      <c r="G5113" s="4" t="s">
        <v>45</v>
      </c>
      <c r="H5113" s="4"/>
      <c r="I5113" s="24">
        <v>153.1</v>
      </c>
      <c r="J5113" s="24">
        <v>68.8</v>
      </c>
      <c r="K5113" s="24">
        <v>22.4</v>
      </c>
      <c r="L5113" s="24">
        <v>0.7</v>
      </c>
      <c r="M5113" s="24">
        <v>0.5</v>
      </c>
      <c r="O5113" s="24">
        <v>0.7</v>
      </c>
      <c r="Q5113" s="24">
        <v>45.9</v>
      </c>
      <c r="R5113" s="24">
        <v>1.4</v>
      </c>
      <c r="T5113" s="24">
        <v>12.7</v>
      </c>
      <c r="X5113" s="24">
        <f t="shared" si="184"/>
        <v>153.1</v>
      </c>
      <c r="Y5113" s="8">
        <f t="shared" si="185"/>
        <v>0</v>
      </c>
      <c r="Z5113" s="4"/>
    </row>
    <row r="5114" spans="1:26" x14ac:dyDescent="0.25">
      <c r="A5114" s="34">
        <v>11</v>
      </c>
      <c r="B5114" s="31">
        <v>11</v>
      </c>
      <c r="C5114" s="4" t="s">
        <v>9040</v>
      </c>
      <c r="D5114" s="4" t="s">
        <v>9020</v>
      </c>
      <c r="E5114" s="4" t="s">
        <v>9017</v>
      </c>
      <c r="F5114" s="4" t="s">
        <v>8948</v>
      </c>
      <c r="G5114" s="4" t="s">
        <v>45</v>
      </c>
      <c r="H5114" s="4"/>
      <c r="I5114" s="24">
        <v>149</v>
      </c>
      <c r="J5114" s="24">
        <v>135.1</v>
      </c>
      <c r="K5114" s="24">
        <v>10.5</v>
      </c>
      <c r="M5114" s="24">
        <v>0.7</v>
      </c>
      <c r="O5114" s="24">
        <v>1.5</v>
      </c>
      <c r="R5114" s="24">
        <v>0.8</v>
      </c>
      <c r="U5114" s="24">
        <v>0.4</v>
      </c>
      <c r="X5114" s="24">
        <f t="shared" si="184"/>
        <v>149</v>
      </c>
      <c r="Y5114" s="8">
        <f t="shared" si="185"/>
        <v>0</v>
      </c>
      <c r="Z5114" s="4"/>
    </row>
    <row r="5115" spans="1:26" x14ac:dyDescent="0.25">
      <c r="A5115" s="34">
        <v>15</v>
      </c>
      <c r="B5115" s="31">
        <v>15</v>
      </c>
      <c r="C5115" s="4" t="s">
        <v>9046</v>
      </c>
      <c r="D5115" s="4" t="s">
        <v>9020</v>
      </c>
      <c r="E5115" s="4" t="s">
        <v>9017</v>
      </c>
      <c r="F5115" s="4" t="s">
        <v>8948</v>
      </c>
      <c r="G5115" s="4" t="s">
        <v>9047</v>
      </c>
      <c r="H5115" s="4"/>
      <c r="I5115" s="24">
        <v>202.7</v>
      </c>
      <c r="J5115" s="24">
        <v>155.1</v>
      </c>
      <c r="K5115" s="24">
        <v>12.8</v>
      </c>
      <c r="M5115" s="24">
        <v>1</v>
      </c>
      <c r="O5115" s="24">
        <v>2.5</v>
      </c>
      <c r="P5115" s="24">
        <v>0.3</v>
      </c>
      <c r="Q5115" s="24">
        <v>0.1</v>
      </c>
      <c r="R5115" s="24">
        <v>1.5</v>
      </c>
      <c r="T5115" s="24">
        <v>27.6</v>
      </c>
      <c r="U5115" s="24">
        <v>1.8</v>
      </c>
      <c r="X5115" s="24">
        <f t="shared" si="184"/>
        <v>202.70000000000002</v>
      </c>
      <c r="Y5115" s="8">
        <f t="shared" si="185"/>
        <v>0</v>
      </c>
      <c r="Z5115" s="4"/>
    </row>
    <row r="5116" spans="1:26" x14ac:dyDescent="0.25">
      <c r="A5116" s="34">
        <v>19</v>
      </c>
      <c r="B5116" s="31">
        <v>19</v>
      </c>
      <c r="C5116" s="4" t="s">
        <v>9052</v>
      </c>
      <c r="D5116" s="4" t="s">
        <v>2951</v>
      </c>
      <c r="E5116" s="4" t="s">
        <v>9017</v>
      </c>
      <c r="F5116" s="4" t="s">
        <v>8948</v>
      </c>
      <c r="G5116" s="4" t="s">
        <v>9053</v>
      </c>
      <c r="H5116" s="4" t="s">
        <v>728</v>
      </c>
      <c r="I5116" s="24">
        <v>490.4</v>
      </c>
      <c r="J5116" s="24">
        <v>413.2</v>
      </c>
      <c r="K5116" s="24">
        <v>57.2</v>
      </c>
      <c r="M5116" s="24">
        <v>0.5</v>
      </c>
      <c r="N5116" s="24">
        <v>1.7</v>
      </c>
      <c r="O5116" s="24">
        <v>3</v>
      </c>
      <c r="P5116" s="24">
        <v>0.7</v>
      </c>
      <c r="R5116" s="24">
        <v>1.3</v>
      </c>
      <c r="T5116" s="24">
        <v>11.8</v>
      </c>
      <c r="U5116" s="24">
        <v>1</v>
      </c>
      <c r="X5116" s="24">
        <f t="shared" si="184"/>
        <v>490.4</v>
      </c>
      <c r="Y5116" s="8">
        <f t="shared" si="185"/>
        <v>0</v>
      </c>
      <c r="Z5116" s="4"/>
    </row>
    <row r="5117" spans="1:26" x14ac:dyDescent="0.25">
      <c r="A5117" s="34">
        <v>14</v>
      </c>
      <c r="B5117" s="31">
        <v>14</v>
      </c>
      <c r="C5117" s="4" t="s">
        <v>2951</v>
      </c>
      <c r="D5117" s="4" t="s">
        <v>2951</v>
      </c>
      <c r="E5117" s="4" t="s">
        <v>9017</v>
      </c>
      <c r="F5117" s="4" t="s">
        <v>8948</v>
      </c>
      <c r="G5117" s="4" t="s">
        <v>9045</v>
      </c>
      <c r="H5117" s="4"/>
      <c r="I5117" s="24">
        <v>1555.5</v>
      </c>
      <c r="J5117" s="24">
        <v>585.20000000000005</v>
      </c>
      <c r="K5117" s="24">
        <v>41</v>
      </c>
      <c r="M5117" s="24">
        <v>6.9</v>
      </c>
      <c r="O5117" s="24">
        <v>3</v>
      </c>
      <c r="P5117" s="24">
        <v>44</v>
      </c>
      <c r="R5117" s="24">
        <v>5.7</v>
      </c>
      <c r="T5117" s="24">
        <v>853</v>
      </c>
      <c r="U5117" s="24">
        <v>16.7</v>
      </c>
      <c r="X5117" s="24">
        <f t="shared" si="184"/>
        <v>1555.5000000000002</v>
      </c>
      <c r="Y5117" s="8">
        <f t="shared" si="185"/>
        <v>0</v>
      </c>
      <c r="Z5117" s="4"/>
    </row>
    <row r="5118" spans="1:26" x14ac:dyDescent="0.25">
      <c r="A5118" s="34">
        <v>27</v>
      </c>
      <c r="B5118" s="31">
        <v>27</v>
      </c>
      <c r="C5118" s="4" t="s">
        <v>9066</v>
      </c>
      <c r="D5118" s="4" t="s">
        <v>9031</v>
      </c>
      <c r="E5118" s="4" t="s">
        <v>9017</v>
      </c>
      <c r="F5118" s="4" t="s">
        <v>8948</v>
      </c>
      <c r="G5118" s="4" t="s">
        <v>9067</v>
      </c>
      <c r="H5118" s="4" t="s">
        <v>1564</v>
      </c>
      <c r="I5118" s="24">
        <v>145</v>
      </c>
      <c r="J5118" s="24">
        <v>47.8</v>
      </c>
      <c r="K5118" s="24">
        <v>18.2</v>
      </c>
      <c r="L5118" s="24">
        <v>50.7</v>
      </c>
      <c r="M5118" s="24">
        <v>1.3</v>
      </c>
      <c r="O5118" s="24">
        <v>0.5</v>
      </c>
      <c r="R5118" s="24">
        <v>1.2</v>
      </c>
      <c r="T5118" s="24">
        <v>25.3</v>
      </c>
      <c r="X5118" s="24">
        <f t="shared" si="184"/>
        <v>145</v>
      </c>
      <c r="Y5118" s="8">
        <f t="shared" si="185"/>
        <v>0</v>
      </c>
      <c r="Z5118" s="4"/>
    </row>
    <row r="5119" spans="1:26" x14ac:dyDescent="0.25">
      <c r="A5119" s="34">
        <v>83</v>
      </c>
      <c r="B5119" s="31">
        <v>7</v>
      </c>
      <c r="C5119" s="4" t="s">
        <v>9196</v>
      </c>
      <c r="D5119" s="4" t="s">
        <v>9185</v>
      </c>
      <c r="E5119" s="4" t="s">
        <v>9075</v>
      </c>
      <c r="F5119" s="4" t="s">
        <v>8948</v>
      </c>
      <c r="G5119" s="4" t="s">
        <v>9197</v>
      </c>
      <c r="H5119" s="4" t="s">
        <v>9198</v>
      </c>
      <c r="I5119" s="24">
        <v>151</v>
      </c>
      <c r="J5119" s="24">
        <v>127.5</v>
      </c>
      <c r="K5119" s="24">
        <v>15.3</v>
      </c>
      <c r="M5119" s="24">
        <v>4.2</v>
      </c>
      <c r="O5119" s="24">
        <v>2.5</v>
      </c>
      <c r="P5119" s="24">
        <v>0.2</v>
      </c>
      <c r="Q5119" s="24">
        <v>0.3</v>
      </c>
      <c r="R5119" s="24">
        <v>0.1</v>
      </c>
      <c r="S5119" s="24">
        <v>0.9</v>
      </c>
      <c r="X5119" s="24">
        <f t="shared" si="184"/>
        <v>151</v>
      </c>
      <c r="Y5119" s="8">
        <f t="shared" si="185"/>
        <v>0</v>
      </c>
      <c r="Z5119" s="4"/>
    </row>
    <row r="5120" spans="1:26" x14ac:dyDescent="0.25">
      <c r="A5120" s="34">
        <v>81</v>
      </c>
      <c r="B5120" s="31">
        <v>5</v>
      </c>
      <c r="C5120" s="4" t="s">
        <v>9192</v>
      </c>
      <c r="D5120" s="4" t="s">
        <v>9185</v>
      </c>
      <c r="E5120" s="4" t="s">
        <v>9075</v>
      </c>
      <c r="F5120" s="4" t="s">
        <v>8948</v>
      </c>
      <c r="G5120" s="4" t="s">
        <v>9193</v>
      </c>
      <c r="H5120" s="4" t="s">
        <v>716</v>
      </c>
      <c r="I5120" s="24">
        <v>224.4</v>
      </c>
      <c r="J5120" s="24">
        <v>203</v>
      </c>
      <c r="K5120" s="24">
        <v>12.1</v>
      </c>
      <c r="O5120" s="24">
        <v>7.4</v>
      </c>
      <c r="R5120" s="24">
        <v>0.8</v>
      </c>
      <c r="S5120" s="24">
        <v>1.1000000000000001</v>
      </c>
      <c r="X5120" s="24">
        <f t="shared" si="184"/>
        <v>224.4</v>
      </c>
      <c r="Y5120" s="8">
        <f t="shared" si="185"/>
        <v>0</v>
      </c>
      <c r="Z5120" s="4"/>
    </row>
    <row r="5121" spans="1:26" x14ac:dyDescent="0.25">
      <c r="A5121" s="34">
        <v>2</v>
      </c>
      <c r="B5121" s="31">
        <v>2</v>
      </c>
      <c r="C5121" s="4" t="s">
        <v>9076</v>
      </c>
      <c r="D5121" s="4" t="s">
        <v>9074</v>
      </c>
      <c r="E5121" s="4" t="s">
        <v>9075</v>
      </c>
      <c r="F5121" s="4" t="s">
        <v>8948</v>
      </c>
      <c r="G5121" s="4" t="s">
        <v>1354</v>
      </c>
      <c r="H5121" s="4"/>
      <c r="I5121" s="24">
        <v>246.4</v>
      </c>
      <c r="J5121" s="24">
        <v>243</v>
      </c>
      <c r="L5121" s="24">
        <v>0.7</v>
      </c>
      <c r="M5121" s="24">
        <v>0.5</v>
      </c>
      <c r="N5121" s="24">
        <v>0.5</v>
      </c>
      <c r="O5121" s="24">
        <v>1.7</v>
      </c>
      <c r="X5121" s="24">
        <f t="shared" si="184"/>
        <v>246.39999999999998</v>
      </c>
      <c r="Y5121" s="8">
        <f t="shared" si="185"/>
        <v>0</v>
      </c>
      <c r="Z5121" s="4"/>
    </row>
    <row r="5122" spans="1:26" x14ac:dyDescent="0.25">
      <c r="A5122" s="34">
        <v>64</v>
      </c>
      <c r="B5122" s="31">
        <v>10</v>
      </c>
      <c r="C5122" s="4" t="s">
        <v>8528</v>
      </c>
      <c r="D5122" s="4" t="s">
        <v>9161</v>
      </c>
      <c r="E5122" s="4" t="s">
        <v>9075</v>
      </c>
      <c r="F5122" s="4" t="s">
        <v>8948</v>
      </c>
      <c r="G5122" s="4" t="s">
        <v>9170</v>
      </c>
      <c r="H5122" s="4"/>
      <c r="I5122" s="24">
        <v>101.2</v>
      </c>
      <c r="J5122" s="24">
        <v>81.5</v>
      </c>
      <c r="K5122" s="24">
        <v>4.9000000000000004</v>
      </c>
      <c r="M5122" s="24">
        <v>1.7</v>
      </c>
      <c r="O5122" s="24">
        <v>2</v>
      </c>
      <c r="P5122" s="24">
        <v>7.8</v>
      </c>
      <c r="R5122" s="24">
        <v>0.8</v>
      </c>
      <c r="T5122" s="24">
        <v>2.5</v>
      </c>
      <c r="X5122" s="24">
        <f t="shared" si="184"/>
        <v>101.2</v>
      </c>
      <c r="Y5122" s="8">
        <f t="shared" si="185"/>
        <v>0</v>
      </c>
      <c r="Z5122" s="4"/>
    </row>
    <row r="5123" spans="1:26" x14ac:dyDescent="0.25">
      <c r="A5123" s="34">
        <v>16</v>
      </c>
      <c r="B5123" s="31">
        <v>4</v>
      </c>
      <c r="C5123" s="4" t="s">
        <v>9099</v>
      </c>
      <c r="D5123" s="4" t="s">
        <v>9096</v>
      </c>
      <c r="E5123" s="4" t="s">
        <v>9075</v>
      </c>
      <c r="F5123" s="4" t="s">
        <v>8948</v>
      </c>
      <c r="G5123" s="4" t="s">
        <v>9100</v>
      </c>
      <c r="H5123" s="4" t="s">
        <v>429</v>
      </c>
      <c r="I5123" s="24">
        <v>138.69999999999999</v>
      </c>
      <c r="J5123" s="24">
        <v>120.2</v>
      </c>
      <c r="K5123" s="24">
        <v>11.3</v>
      </c>
      <c r="M5123" s="24">
        <v>1.1000000000000001</v>
      </c>
      <c r="O5123" s="24">
        <v>1.7</v>
      </c>
      <c r="P5123" s="24">
        <v>0.3</v>
      </c>
      <c r="R5123" s="24">
        <v>1.5</v>
      </c>
      <c r="S5123" s="24">
        <v>1.1000000000000001</v>
      </c>
      <c r="W5123" s="24">
        <v>1.5</v>
      </c>
      <c r="X5123" s="24">
        <f t="shared" si="184"/>
        <v>138.69999999999999</v>
      </c>
      <c r="Y5123" s="8">
        <f t="shared" si="185"/>
        <v>0</v>
      </c>
      <c r="Z5123" s="4"/>
    </row>
    <row r="5124" spans="1:26" x14ac:dyDescent="0.25">
      <c r="A5124" s="34">
        <v>84</v>
      </c>
      <c r="B5124" s="31">
        <v>8</v>
      </c>
      <c r="C5124" s="4" t="s">
        <v>9199</v>
      </c>
      <c r="D5124" s="4" t="s">
        <v>9185</v>
      </c>
      <c r="E5124" s="4" t="s">
        <v>9075</v>
      </c>
      <c r="F5124" s="4" t="s">
        <v>8948</v>
      </c>
      <c r="G5124" s="4" t="s">
        <v>974</v>
      </c>
      <c r="H5124" s="4" t="s">
        <v>979</v>
      </c>
      <c r="I5124" s="24">
        <v>263.7</v>
      </c>
      <c r="J5124" s="24">
        <v>250.5</v>
      </c>
      <c r="M5124" s="24">
        <v>1.1000000000000001</v>
      </c>
      <c r="O5124" s="24">
        <v>4.5</v>
      </c>
      <c r="R5124" s="24">
        <v>3.5</v>
      </c>
      <c r="S5124" s="24">
        <v>3.1</v>
      </c>
      <c r="W5124" s="24">
        <v>1</v>
      </c>
      <c r="X5124" s="24">
        <f t="shared" si="184"/>
        <v>263.70000000000005</v>
      </c>
      <c r="Y5124" s="8">
        <f t="shared" si="185"/>
        <v>0</v>
      </c>
      <c r="Z5124" s="4"/>
    </row>
    <row r="5125" spans="1:26" x14ac:dyDescent="0.25">
      <c r="A5125" s="34">
        <v>87</v>
      </c>
      <c r="B5125" s="31">
        <v>11</v>
      </c>
      <c r="C5125" s="4" t="s">
        <v>9202</v>
      </c>
      <c r="D5125" s="4" t="s">
        <v>9185</v>
      </c>
      <c r="E5125" s="4" t="s">
        <v>9075</v>
      </c>
      <c r="F5125" s="4" t="s">
        <v>8948</v>
      </c>
      <c r="G5125" s="4" t="s">
        <v>974</v>
      </c>
      <c r="H5125" s="4" t="s">
        <v>1109</v>
      </c>
      <c r="I5125" s="24">
        <v>703.1</v>
      </c>
      <c r="J5125" s="24">
        <v>621.70000000000005</v>
      </c>
      <c r="K5125" s="24">
        <v>38.9</v>
      </c>
      <c r="M5125" s="24">
        <v>5.0999999999999996</v>
      </c>
      <c r="N5125" s="24">
        <v>1.5</v>
      </c>
      <c r="O5125" s="24">
        <v>5.5</v>
      </c>
      <c r="P5125" s="24">
        <v>1.7</v>
      </c>
      <c r="Q5125" s="24">
        <v>6.9</v>
      </c>
      <c r="R5125" s="24">
        <v>10.7</v>
      </c>
      <c r="S5125" s="24">
        <v>6.2</v>
      </c>
      <c r="W5125" s="24">
        <v>4.9000000000000004</v>
      </c>
      <c r="X5125" s="24">
        <f t="shared" si="184"/>
        <v>703.10000000000014</v>
      </c>
      <c r="Y5125" s="8">
        <f t="shared" si="185"/>
        <v>0</v>
      </c>
      <c r="Z5125" s="4"/>
    </row>
    <row r="5126" spans="1:26" x14ac:dyDescent="0.25">
      <c r="A5126" s="34">
        <v>85</v>
      </c>
      <c r="B5126" s="31">
        <v>9</v>
      </c>
      <c r="C5126" s="4" t="s">
        <v>9200</v>
      </c>
      <c r="D5126" s="4" t="s">
        <v>9185</v>
      </c>
      <c r="E5126" s="4" t="s">
        <v>9075</v>
      </c>
      <c r="F5126" s="4" t="s">
        <v>8948</v>
      </c>
      <c r="G5126" s="4" t="s">
        <v>15116</v>
      </c>
      <c r="H5126" s="4" t="s">
        <v>245</v>
      </c>
      <c r="I5126" s="24">
        <v>605.6</v>
      </c>
      <c r="J5126" s="24">
        <v>519.29999999999995</v>
      </c>
      <c r="K5126" s="24">
        <v>14.8</v>
      </c>
      <c r="M5126" s="24">
        <v>5.8</v>
      </c>
      <c r="O5126" s="24">
        <v>18.899999999999999</v>
      </c>
      <c r="Q5126" s="24">
        <v>16.100000000000001</v>
      </c>
      <c r="R5126" s="24">
        <v>7.7</v>
      </c>
      <c r="S5126" s="24">
        <v>3.1</v>
      </c>
      <c r="T5126" s="24">
        <v>19.899999999999999</v>
      </c>
      <c r="X5126" s="24">
        <f t="shared" si="184"/>
        <v>605.59999999999991</v>
      </c>
      <c r="Y5126" s="8">
        <f t="shared" si="185"/>
        <v>0</v>
      </c>
      <c r="Z5126" s="4"/>
    </row>
    <row r="5127" spans="1:26" x14ac:dyDescent="0.25">
      <c r="A5127" s="34">
        <v>6</v>
      </c>
      <c r="B5127" s="31">
        <v>6</v>
      </c>
      <c r="C5127" s="4" t="s">
        <v>9082</v>
      </c>
      <c r="D5127" s="4" t="s">
        <v>9074</v>
      </c>
      <c r="E5127" s="4" t="s">
        <v>9075</v>
      </c>
      <c r="F5127" s="4" t="s">
        <v>8948</v>
      </c>
      <c r="G5127" s="4" t="s">
        <v>4537</v>
      </c>
      <c r="H5127" s="4" t="s">
        <v>213</v>
      </c>
      <c r="I5127" s="24">
        <v>290</v>
      </c>
      <c r="J5127" s="24">
        <v>266.8</v>
      </c>
      <c r="K5127" s="24">
        <v>14.6</v>
      </c>
      <c r="O5127" s="24">
        <v>2.6</v>
      </c>
      <c r="R5127" s="24">
        <v>3.2</v>
      </c>
      <c r="S5127" s="24">
        <v>0.8</v>
      </c>
      <c r="W5127" s="24">
        <v>2</v>
      </c>
      <c r="X5127" s="24">
        <f t="shared" si="184"/>
        <v>290.00000000000006</v>
      </c>
      <c r="Y5127" s="8">
        <f t="shared" si="185"/>
        <v>0</v>
      </c>
      <c r="Z5127" s="4"/>
    </row>
    <row r="5128" spans="1:26" x14ac:dyDescent="0.25">
      <c r="A5128" s="34">
        <v>70</v>
      </c>
      <c r="B5128" s="31">
        <v>6</v>
      </c>
      <c r="C5128" s="4" t="s">
        <v>6953</v>
      </c>
      <c r="D5128" s="4" t="s">
        <v>9171</v>
      </c>
      <c r="E5128" s="4" t="s">
        <v>9075</v>
      </c>
      <c r="F5128" s="4" t="s">
        <v>8948</v>
      </c>
      <c r="G5128" s="4" t="s">
        <v>4537</v>
      </c>
      <c r="H5128" s="4" t="s">
        <v>19</v>
      </c>
      <c r="I5128" s="24">
        <v>486</v>
      </c>
      <c r="J5128" s="24">
        <v>321.7</v>
      </c>
      <c r="K5128" s="24">
        <v>22.7</v>
      </c>
      <c r="O5128" s="24">
        <v>7.7</v>
      </c>
      <c r="P5128" s="24">
        <v>75.599999999999994</v>
      </c>
      <c r="Q5128" s="24">
        <v>13.5</v>
      </c>
      <c r="R5128" s="24">
        <v>3.3</v>
      </c>
      <c r="S5128" s="24">
        <v>0.6</v>
      </c>
      <c r="T5128" s="24">
        <v>40.9</v>
      </c>
      <c r="X5128" s="24">
        <f t="shared" si="184"/>
        <v>485.99999999999994</v>
      </c>
      <c r="Y5128" s="8">
        <f t="shared" si="185"/>
        <v>0</v>
      </c>
      <c r="Z5128" s="4"/>
    </row>
    <row r="5129" spans="1:26" x14ac:dyDescent="0.25">
      <c r="A5129" s="34">
        <v>72</v>
      </c>
      <c r="B5129" s="31">
        <v>8</v>
      </c>
      <c r="C5129" s="4" t="s">
        <v>9178</v>
      </c>
      <c r="D5129" s="4" t="s">
        <v>9171</v>
      </c>
      <c r="E5129" s="4" t="s">
        <v>9075</v>
      </c>
      <c r="F5129" s="4" t="s">
        <v>8948</v>
      </c>
      <c r="G5129" s="4" t="s">
        <v>4537</v>
      </c>
      <c r="H5129" s="4" t="s">
        <v>39</v>
      </c>
      <c r="I5129" s="24">
        <v>609</v>
      </c>
      <c r="J5129" s="24">
        <v>529.20000000000005</v>
      </c>
      <c r="K5129" s="24">
        <v>21.5</v>
      </c>
      <c r="M5129" s="24">
        <v>6.4</v>
      </c>
      <c r="O5129" s="24">
        <v>4.0999999999999996</v>
      </c>
      <c r="P5129" s="24">
        <v>4</v>
      </c>
      <c r="Q5129" s="24">
        <v>33.6</v>
      </c>
      <c r="R5129" s="24">
        <v>3.2</v>
      </c>
      <c r="S5129" s="24">
        <v>2.2000000000000002</v>
      </c>
      <c r="T5129" s="24">
        <v>0.4</v>
      </c>
      <c r="W5129" s="24">
        <v>4.4000000000000004</v>
      </c>
      <c r="X5129" s="24">
        <f t="shared" si="184"/>
        <v>609.00000000000011</v>
      </c>
      <c r="Y5129" s="8">
        <f t="shared" si="185"/>
        <v>0</v>
      </c>
      <c r="Z5129" s="4"/>
    </row>
    <row r="5130" spans="1:26" x14ac:dyDescent="0.25">
      <c r="A5130" s="34">
        <v>97</v>
      </c>
      <c r="B5130" s="31">
        <v>5</v>
      </c>
      <c r="C5130" s="4" t="s">
        <v>9215</v>
      </c>
      <c r="D5130" s="4" t="s">
        <v>9208</v>
      </c>
      <c r="E5130" s="4" t="s">
        <v>9075</v>
      </c>
      <c r="F5130" s="4" t="s">
        <v>8948</v>
      </c>
      <c r="G5130" s="4" t="s">
        <v>4537</v>
      </c>
      <c r="H5130" s="4"/>
      <c r="I5130" s="24">
        <v>218</v>
      </c>
      <c r="J5130" s="24">
        <v>108.4</v>
      </c>
      <c r="K5130" s="24">
        <v>4.4000000000000004</v>
      </c>
      <c r="O5130" s="24">
        <v>1.7</v>
      </c>
      <c r="R5130" s="24">
        <v>0.5</v>
      </c>
      <c r="S5130" s="24">
        <v>0.6</v>
      </c>
      <c r="T5130" s="24">
        <v>102.4</v>
      </c>
      <c r="X5130" s="24">
        <f t="shared" si="184"/>
        <v>218</v>
      </c>
      <c r="Y5130" s="8">
        <f t="shared" si="185"/>
        <v>0</v>
      </c>
      <c r="Z5130" s="4"/>
    </row>
    <row r="5131" spans="1:26" x14ac:dyDescent="0.25">
      <c r="A5131" s="34">
        <v>103</v>
      </c>
      <c r="B5131" s="31">
        <v>11</v>
      </c>
      <c r="C5131" s="4" t="s">
        <v>9058</v>
      </c>
      <c r="D5131" s="4" t="s">
        <v>9208</v>
      </c>
      <c r="E5131" s="4" t="s">
        <v>9075</v>
      </c>
      <c r="F5131" s="4" t="s">
        <v>8948</v>
      </c>
      <c r="G5131" s="4" t="s">
        <v>4537</v>
      </c>
      <c r="H5131" s="4"/>
      <c r="I5131" s="24">
        <v>240.4</v>
      </c>
      <c r="J5131" s="24">
        <v>57.3</v>
      </c>
      <c r="R5131" s="24">
        <v>0.5</v>
      </c>
      <c r="T5131" s="24">
        <v>182.6</v>
      </c>
      <c r="X5131" s="24">
        <f t="shared" si="184"/>
        <v>240.39999999999998</v>
      </c>
      <c r="Y5131" s="8">
        <f t="shared" si="185"/>
        <v>0</v>
      </c>
      <c r="Z5131" s="4"/>
    </row>
    <row r="5132" spans="1:26" x14ac:dyDescent="0.25">
      <c r="A5132" s="34">
        <v>104</v>
      </c>
      <c r="B5132" s="31">
        <v>12</v>
      </c>
      <c r="C5132" s="4" t="s">
        <v>1197</v>
      </c>
      <c r="D5132" s="4" t="s">
        <v>9208</v>
      </c>
      <c r="E5132" s="4" t="s">
        <v>9075</v>
      </c>
      <c r="F5132" s="4" t="s">
        <v>8948</v>
      </c>
      <c r="G5132" s="4" t="s">
        <v>4537</v>
      </c>
      <c r="H5132" s="4"/>
      <c r="I5132" s="24">
        <v>607.1</v>
      </c>
      <c r="J5132" s="24">
        <v>347.1</v>
      </c>
      <c r="K5132" s="24">
        <v>33.799999999999997</v>
      </c>
      <c r="L5132" s="24">
        <v>0.4</v>
      </c>
      <c r="M5132" s="24">
        <v>10.199999999999999</v>
      </c>
      <c r="O5132" s="24">
        <v>6.5</v>
      </c>
      <c r="P5132" s="24">
        <v>9.8000000000000007</v>
      </c>
      <c r="Q5132" s="24">
        <v>5.2</v>
      </c>
      <c r="R5132" s="24">
        <v>2.1</v>
      </c>
      <c r="S5132" s="24">
        <v>1.2</v>
      </c>
      <c r="T5132" s="24">
        <v>190.8</v>
      </c>
      <c r="X5132" s="24">
        <f t="shared" si="184"/>
        <v>607.1</v>
      </c>
      <c r="Y5132" s="8">
        <f t="shared" si="185"/>
        <v>0</v>
      </c>
      <c r="Z5132" s="4"/>
    </row>
    <row r="5133" spans="1:26" x14ac:dyDescent="0.25">
      <c r="A5133" s="34">
        <v>79</v>
      </c>
      <c r="B5133" s="31">
        <v>3</v>
      </c>
      <c r="C5133" s="4" t="s">
        <v>9188</v>
      </c>
      <c r="D5133" s="4" t="s">
        <v>9185</v>
      </c>
      <c r="E5133" s="4" t="s">
        <v>9075</v>
      </c>
      <c r="F5133" s="4" t="s">
        <v>8948</v>
      </c>
      <c r="G5133" s="4" t="s">
        <v>9189</v>
      </c>
      <c r="H5133" s="4"/>
      <c r="I5133" s="24">
        <v>337.6</v>
      </c>
      <c r="J5133" s="24">
        <v>309.8</v>
      </c>
      <c r="K5133" s="24">
        <v>9</v>
      </c>
      <c r="M5133" s="24">
        <v>1.8</v>
      </c>
      <c r="O5133" s="24">
        <v>5.2</v>
      </c>
      <c r="P5133" s="24">
        <v>0.5</v>
      </c>
      <c r="Q5133" s="24">
        <v>0.4</v>
      </c>
      <c r="R5133" s="24">
        <v>4.7</v>
      </c>
      <c r="S5133" s="24">
        <v>0.4</v>
      </c>
      <c r="W5133" s="24">
        <v>5.8</v>
      </c>
      <c r="X5133" s="24">
        <f t="shared" si="184"/>
        <v>337.59999999999997</v>
      </c>
      <c r="Y5133" s="8">
        <f t="shared" si="185"/>
        <v>0</v>
      </c>
      <c r="Z5133" s="4"/>
    </row>
    <row r="5134" spans="1:26" x14ac:dyDescent="0.25">
      <c r="A5134" s="34">
        <v>92</v>
      </c>
      <c r="B5134" s="31">
        <v>16</v>
      </c>
      <c r="C5134" s="4" t="s">
        <v>9205</v>
      </c>
      <c r="D5134" s="4" t="s">
        <v>9185</v>
      </c>
      <c r="E5134" s="4" t="s">
        <v>9075</v>
      </c>
      <c r="F5134" s="4" t="s">
        <v>8948</v>
      </c>
      <c r="G5134" s="4" t="s">
        <v>9206</v>
      </c>
      <c r="H5134" s="4" t="s">
        <v>558</v>
      </c>
      <c r="I5134" s="24">
        <v>386.2</v>
      </c>
      <c r="J5134" s="24">
        <v>345.7</v>
      </c>
      <c r="K5134" s="24">
        <v>28.9</v>
      </c>
      <c r="M5134" s="24">
        <v>1.6</v>
      </c>
      <c r="O5134" s="24">
        <v>3</v>
      </c>
      <c r="P5134" s="24">
        <v>0.2</v>
      </c>
      <c r="R5134" s="24">
        <v>4.2</v>
      </c>
      <c r="S5134" s="24">
        <v>0.9</v>
      </c>
      <c r="T5134" s="24">
        <v>1.7</v>
      </c>
      <c r="X5134" s="24">
        <f t="shared" si="184"/>
        <v>386.19999999999993</v>
      </c>
      <c r="Y5134" s="8">
        <f t="shared" si="185"/>
        <v>0</v>
      </c>
      <c r="Z5134" s="4"/>
    </row>
    <row r="5135" spans="1:26" x14ac:dyDescent="0.25">
      <c r="A5135" s="34">
        <v>11</v>
      </c>
      <c r="B5135" s="31">
        <v>1</v>
      </c>
      <c r="C5135" s="4" t="s">
        <v>9088</v>
      </c>
      <c r="D5135" s="4" t="s">
        <v>9089</v>
      </c>
      <c r="E5135" s="4" t="s">
        <v>9075</v>
      </c>
      <c r="F5135" s="4" t="s">
        <v>8948</v>
      </c>
      <c r="G5135" s="4" t="s">
        <v>3290</v>
      </c>
      <c r="H5135" s="4" t="s">
        <v>230</v>
      </c>
      <c r="I5135" s="24">
        <v>183.9</v>
      </c>
      <c r="J5135" s="24">
        <v>148.9</v>
      </c>
      <c r="K5135" s="24">
        <v>25.5</v>
      </c>
      <c r="N5135" s="24">
        <v>1.4</v>
      </c>
      <c r="O5135" s="24">
        <v>1.3</v>
      </c>
      <c r="P5135" s="24">
        <v>0.7</v>
      </c>
      <c r="Q5135" s="24">
        <v>4.3</v>
      </c>
      <c r="R5135" s="24">
        <v>1.8</v>
      </c>
      <c r="X5135" s="24">
        <f t="shared" si="184"/>
        <v>183.90000000000003</v>
      </c>
      <c r="Y5135" s="8">
        <f t="shared" si="185"/>
        <v>0</v>
      </c>
      <c r="Z5135" s="4"/>
    </row>
    <row r="5136" spans="1:26" x14ac:dyDescent="0.25">
      <c r="A5136" s="34">
        <v>98</v>
      </c>
      <c r="B5136" s="31">
        <v>6</v>
      </c>
      <c r="C5136" s="4" t="s">
        <v>6666</v>
      </c>
      <c r="D5136" s="4" t="s">
        <v>9208</v>
      </c>
      <c r="E5136" s="4" t="s">
        <v>9075</v>
      </c>
      <c r="F5136" s="4" t="s">
        <v>8948</v>
      </c>
      <c r="G5136" s="4" t="s">
        <v>9216</v>
      </c>
      <c r="H5136" s="4"/>
      <c r="I5136" s="24">
        <v>385.3</v>
      </c>
      <c r="J5136" s="24">
        <v>277.60000000000002</v>
      </c>
      <c r="K5136" s="24">
        <v>9.1</v>
      </c>
      <c r="N5136" s="24">
        <v>2.6</v>
      </c>
      <c r="O5136" s="24">
        <v>2.5</v>
      </c>
      <c r="Q5136" s="24">
        <v>0.5</v>
      </c>
      <c r="R5136" s="24">
        <v>1.1000000000000001</v>
      </c>
      <c r="S5136" s="24">
        <v>0.4</v>
      </c>
      <c r="T5136" s="24">
        <v>91.5</v>
      </c>
      <c r="X5136" s="24">
        <f t="shared" si="184"/>
        <v>385.30000000000007</v>
      </c>
      <c r="Y5136" s="8">
        <f t="shared" si="185"/>
        <v>0</v>
      </c>
      <c r="Z5136" s="4"/>
    </row>
    <row r="5137" spans="1:26" x14ac:dyDescent="0.25">
      <c r="A5137" s="34">
        <v>50</v>
      </c>
      <c r="B5137" s="31">
        <v>14</v>
      </c>
      <c r="C5137" s="4" t="s">
        <v>9152</v>
      </c>
      <c r="D5137" s="4" t="s">
        <v>9131</v>
      </c>
      <c r="E5137" s="4" t="s">
        <v>9075</v>
      </c>
      <c r="F5137" s="4" t="s">
        <v>8948</v>
      </c>
      <c r="G5137" s="4" t="s">
        <v>15145</v>
      </c>
      <c r="H5137" s="4"/>
      <c r="I5137" s="24">
        <v>170.2</v>
      </c>
      <c r="J5137" s="24">
        <v>142.1</v>
      </c>
      <c r="K5137" s="24">
        <v>19.399999999999999</v>
      </c>
      <c r="M5137" s="24">
        <v>1.6</v>
      </c>
      <c r="O5137" s="24">
        <v>1.3</v>
      </c>
      <c r="R5137" s="24">
        <v>5.3</v>
      </c>
      <c r="T5137" s="24">
        <v>0.5</v>
      </c>
      <c r="X5137" s="24">
        <f t="shared" si="184"/>
        <v>170.20000000000002</v>
      </c>
      <c r="Y5137" s="8">
        <f t="shared" si="185"/>
        <v>0</v>
      </c>
      <c r="Z5137" s="4"/>
    </row>
    <row r="5138" spans="1:26" x14ac:dyDescent="0.25">
      <c r="A5138" s="34">
        <v>43</v>
      </c>
      <c r="B5138" s="31">
        <v>7</v>
      </c>
      <c r="C5138" s="4" t="s">
        <v>9137</v>
      </c>
      <c r="D5138" s="4" t="s">
        <v>9131</v>
      </c>
      <c r="E5138" s="4" t="s">
        <v>9075</v>
      </c>
      <c r="F5138" s="4" t="s">
        <v>8948</v>
      </c>
      <c r="G5138" s="4" t="s">
        <v>9138</v>
      </c>
      <c r="H5138" s="4" t="s">
        <v>1449</v>
      </c>
      <c r="I5138" s="24">
        <v>554.79999999999995</v>
      </c>
      <c r="J5138" s="24">
        <v>366.9</v>
      </c>
      <c r="K5138" s="24">
        <v>46.2</v>
      </c>
      <c r="L5138" s="24">
        <v>39.9</v>
      </c>
      <c r="M5138" s="24">
        <v>9.9</v>
      </c>
      <c r="O5138" s="24">
        <v>6</v>
      </c>
      <c r="Q5138" s="24">
        <v>11.6</v>
      </c>
      <c r="R5138" s="24">
        <v>7.5</v>
      </c>
      <c r="S5138" s="24">
        <v>3.4</v>
      </c>
      <c r="T5138" s="24">
        <v>63.4</v>
      </c>
      <c r="X5138" s="24">
        <f t="shared" si="184"/>
        <v>554.79999999999995</v>
      </c>
      <c r="Y5138" s="8">
        <f t="shared" si="185"/>
        <v>0</v>
      </c>
      <c r="Z5138" s="4"/>
    </row>
    <row r="5139" spans="1:26" x14ac:dyDescent="0.25">
      <c r="A5139" s="34">
        <v>23</v>
      </c>
      <c r="B5139" s="31">
        <v>11</v>
      </c>
      <c r="C5139" s="4" t="s">
        <v>9110</v>
      </c>
      <c r="D5139" s="4" t="s">
        <v>9096</v>
      </c>
      <c r="E5139" s="4" t="s">
        <v>9075</v>
      </c>
      <c r="F5139" s="4" t="s">
        <v>8948</v>
      </c>
      <c r="G5139" s="4" t="s">
        <v>9111</v>
      </c>
      <c r="H5139" s="4" t="s">
        <v>1100</v>
      </c>
      <c r="I5139" s="24">
        <v>268.3</v>
      </c>
      <c r="J5139" s="24">
        <v>250.9</v>
      </c>
      <c r="K5139" s="24">
        <v>7.2</v>
      </c>
      <c r="L5139" s="24">
        <v>5.9</v>
      </c>
      <c r="O5139" s="24">
        <v>2.4</v>
      </c>
      <c r="P5139" s="24">
        <v>0.4</v>
      </c>
      <c r="Q5139" s="24">
        <v>1.5</v>
      </c>
      <c r="X5139" s="24">
        <f t="shared" si="184"/>
        <v>268.29999999999995</v>
      </c>
      <c r="Y5139" s="8">
        <f t="shared" si="185"/>
        <v>0</v>
      </c>
      <c r="Z5139" s="11"/>
    </row>
    <row r="5140" spans="1:26" x14ac:dyDescent="0.25">
      <c r="A5140" s="34">
        <v>73</v>
      </c>
      <c r="B5140" s="31">
        <v>9</v>
      </c>
      <c r="C5140" s="4" t="s">
        <v>9179</v>
      </c>
      <c r="D5140" s="4" t="s">
        <v>9171</v>
      </c>
      <c r="E5140" s="4" t="s">
        <v>9075</v>
      </c>
      <c r="F5140" s="4" t="s">
        <v>8948</v>
      </c>
      <c r="G5140" s="4" t="s">
        <v>15142</v>
      </c>
      <c r="H5140" s="4" t="s">
        <v>1318</v>
      </c>
      <c r="I5140" s="24">
        <v>195</v>
      </c>
      <c r="J5140" s="24">
        <v>165.6</v>
      </c>
      <c r="K5140" s="24">
        <v>10.7</v>
      </c>
      <c r="L5140" s="24">
        <v>6.5</v>
      </c>
      <c r="N5140" s="24">
        <v>0.5</v>
      </c>
      <c r="O5140" s="24">
        <v>3.3</v>
      </c>
      <c r="P5140" s="24">
        <v>0.3</v>
      </c>
      <c r="Q5140" s="24">
        <v>0.9</v>
      </c>
      <c r="R5140" s="24">
        <v>4.5999999999999996</v>
      </c>
      <c r="T5140" s="24">
        <v>1.3</v>
      </c>
      <c r="W5140" s="24">
        <v>1.3</v>
      </c>
      <c r="X5140" s="24">
        <f t="shared" si="184"/>
        <v>195.00000000000003</v>
      </c>
      <c r="Y5140" s="8">
        <f t="shared" si="185"/>
        <v>0</v>
      </c>
      <c r="Z5140" s="4"/>
    </row>
    <row r="5141" spans="1:26" x14ac:dyDescent="0.25">
      <c r="A5141" s="34">
        <v>4</v>
      </c>
      <c r="B5141" s="31">
        <v>4</v>
      </c>
      <c r="C5141" s="4" t="s">
        <v>9079</v>
      </c>
      <c r="D5141" s="4" t="s">
        <v>9074</v>
      </c>
      <c r="E5141" s="4" t="s">
        <v>9075</v>
      </c>
      <c r="F5141" s="4" t="s">
        <v>8948</v>
      </c>
      <c r="G5141" s="4" t="s">
        <v>9080</v>
      </c>
      <c r="H5141" s="4" t="s">
        <v>216</v>
      </c>
      <c r="I5141" s="24">
        <v>230</v>
      </c>
      <c r="J5141" s="24">
        <v>201.2</v>
      </c>
      <c r="K5141" s="24">
        <v>20.5</v>
      </c>
      <c r="N5141" s="24">
        <v>2.2000000000000002</v>
      </c>
      <c r="O5141" s="24">
        <v>1.7</v>
      </c>
      <c r="P5141" s="24">
        <v>0.3</v>
      </c>
      <c r="Q5141" s="24">
        <v>1.1000000000000001</v>
      </c>
      <c r="R5141" s="24">
        <v>2</v>
      </c>
      <c r="S5141" s="24">
        <v>1</v>
      </c>
      <c r="X5141" s="24">
        <f t="shared" si="184"/>
        <v>229.99999999999997</v>
      </c>
      <c r="Y5141" s="8">
        <f t="shared" si="185"/>
        <v>0</v>
      </c>
      <c r="Z5141" s="4"/>
    </row>
    <row r="5142" spans="1:26" x14ac:dyDescent="0.25">
      <c r="A5142" s="34">
        <v>41</v>
      </c>
      <c r="B5142" s="31">
        <v>5</v>
      </c>
      <c r="C5142" s="5" t="s">
        <v>9135</v>
      </c>
      <c r="D5142" s="4" t="s">
        <v>9131</v>
      </c>
      <c r="E5142" s="4" t="s">
        <v>9075</v>
      </c>
      <c r="F5142" s="4" t="s">
        <v>8948</v>
      </c>
      <c r="G5142" s="4" t="s">
        <v>5546</v>
      </c>
      <c r="H5142" s="4" t="s">
        <v>960</v>
      </c>
      <c r="I5142" s="24">
        <v>157.6</v>
      </c>
      <c r="J5142" s="24">
        <v>130.80000000000001</v>
      </c>
      <c r="K5142" s="24">
        <v>5.7</v>
      </c>
      <c r="L5142" s="24">
        <v>12.6</v>
      </c>
      <c r="M5142" s="24">
        <v>0.5</v>
      </c>
      <c r="O5142" s="24">
        <v>1.3</v>
      </c>
      <c r="P5142" s="24">
        <v>5.3</v>
      </c>
      <c r="Q5142" s="24">
        <v>0.4</v>
      </c>
      <c r="T5142" s="24">
        <v>1</v>
      </c>
      <c r="X5142" s="24">
        <f t="shared" si="184"/>
        <v>157.60000000000002</v>
      </c>
      <c r="Y5142" s="8">
        <f t="shared" si="185"/>
        <v>0</v>
      </c>
      <c r="Z5142" s="4"/>
    </row>
    <row r="5143" spans="1:26" x14ac:dyDescent="0.25">
      <c r="A5143" s="34">
        <v>22</v>
      </c>
      <c r="B5143" s="31">
        <v>10</v>
      </c>
      <c r="C5143" s="4" t="s">
        <v>9108</v>
      </c>
      <c r="D5143" s="4" t="s">
        <v>9096</v>
      </c>
      <c r="E5143" s="4" t="s">
        <v>9075</v>
      </c>
      <c r="F5143" s="4" t="s">
        <v>8948</v>
      </c>
      <c r="G5143" s="4" t="s">
        <v>9109</v>
      </c>
      <c r="H5143" s="4"/>
      <c r="I5143" s="24">
        <v>161.80000000000001</v>
      </c>
      <c r="J5143" s="24">
        <v>135.5</v>
      </c>
      <c r="K5143" s="24">
        <v>13</v>
      </c>
      <c r="N5143" s="24">
        <v>1.3</v>
      </c>
      <c r="O5143" s="24">
        <v>2</v>
      </c>
      <c r="P5143" s="24">
        <v>0.2</v>
      </c>
      <c r="Q5143" s="24">
        <v>6.8</v>
      </c>
      <c r="R5143" s="24">
        <v>1.3</v>
      </c>
      <c r="S5143" s="24">
        <v>0.9</v>
      </c>
      <c r="W5143" s="24">
        <v>0.8</v>
      </c>
      <c r="X5143" s="24">
        <f t="shared" si="184"/>
        <v>161.80000000000004</v>
      </c>
      <c r="Y5143" s="8">
        <f t="shared" si="185"/>
        <v>0</v>
      </c>
      <c r="Z5143" s="4"/>
    </row>
    <row r="5144" spans="1:26" x14ac:dyDescent="0.25">
      <c r="A5144" s="34">
        <v>80</v>
      </c>
      <c r="B5144" s="31">
        <v>4</v>
      </c>
      <c r="C5144" s="4" t="s">
        <v>9190</v>
      </c>
      <c r="D5144" s="4" t="s">
        <v>9185</v>
      </c>
      <c r="E5144" s="4" t="s">
        <v>9075</v>
      </c>
      <c r="F5144" s="4" t="s">
        <v>8948</v>
      </c>
      <c r="G5144" s="4" t="s">
        <v>9191</v>
      </c>
      <c r="H5144" s="4" t="s">
        <v>1606</v>
      </c>
      <c r="I5144" s="24">
        <v>363.2</v>
      </c>
      <c r="J5144" s="24">
        <v>335.5</v>
      </c>
      <c r="K5144" s="24">
        <v>7.9</v>
      </c>
      <c r="M5144" s="24">
        <v>9.9</v>
      </c>
      <c r="N5144" s="24">
        <v>0.2</v>
      </c>
      <c r="O5144" s="24">
        <v>4.5</v>
      </c>
      <c r="P5144" s="24">
        <v>0.2</v>
      </c>
      <c r="Q5144" s="24">
        <v>2.2000000000000002</v>
      </c>
      <c r="R5144" s="24">
        <v>1.3</v>
      </c>
      <c r="S5144" s="24">
        <v>0.5</v>
      </c>
      <c r="T5144" s="24">
        <v>0.4</v>
      </c>
      <c r="W5144" s="24">
        <v>0.6</v>
      </c>
      <c r="X5144" s="24">
        <f t="shared" si="184"/>
        <v>363.19999999999993</v>
      </c>
      <c r="Y5144" s="8">
        <f t="shared" si="185"/>
        <v>0</v>
      </c>
      <c r="Z5144" s="4"/>
    </row>
    <row r="5145" spans="1:26" x14ac:dyDescent="0.25">
      <c r="A5145" s="34">
        <v>26</v>
      </c>
      <c r="B5145" s="31">
        <v>1</v>
      </c>
      <c r="C5145" s="4" t="s">
        <v>9116</v>
      </c>
      <c r="D5145" s="4" t="s">
        <v>7609</v>
      </c>
      <c r="E5145" s="4" t="s">
        <v>9075</v>
      </c>
      <c r="F5145" s="4" t="s">
        <v>8948</v>
      </c>
      <c r="G5145" s="4" t="s">
        <v>9117</v>
      </c>
      <c r="H5145" s="4" t="s">
        <v>896</v>
      </c>
      <c r="I5145" s="24">
        <v>168.9</v>
      </c>
      <c r="J5145" s="24">
        <v>10.3</v>
      </c>
      <c r="K5145" s="24">
        <v>2.2999999999999998</v>
      </c>
      <c r="L5145" s="24">
        <v>0.9</v>
      </c>
      <c r="O5145" s="24">
        <v>0.1</v>
      </c>
      <c r="P5145" s="24">
        <v>155.30000000000001</v>
      </c>
      <c r="X5145" s="24">
        <f t="shared" si="184"/>
        <v>168.9</v>
      </c>
      <c r="Y5145" s="8">
        <f t="shared" si="185"/>
        <v>0</v>
      </c>
      <c r="Z5145" s="4"/>
    </row>
    <row r="5146" spans="1:26" x14ac:dyDescent="0.25">
      <c r="A5146" s="34">
        <v>24</v>
      </c>
      <c r="B5146" s="31">
        <v>12</v>
      </c>
      <c r="C5146" s="4" t="s">
        <v>9112</v>
      </c>
      <c r="D5146" s="4" t="s">
        <v>9096</v>
      </c>
      <c r="E5146" s="4" t="s">
        <v>9075</v>
      </c>
      <c r="F5146" s="4" t="s">
        <v>8948</v>
      </c>
      <c r="G5146" s="4" t="s">
        <v>9113</v>
      </c>
      <c r="H5146" s="4" t="s">
        <v>1446</v>
      </c>
      <c r="I5146" s="24">
        <v>122.8</v>
      </c>
      <c r="L5146" s="24">
        <v>1.4</v>
      </c>
      <c r="O5146" s="24">
        <v>0.2</v>
      </c>
      <c r="P5146" s="24">
        <v>121.2</v>
      </c>
      <c r="X5146" s="24">
        <f t="shared" si="184"/>
        <v>122.8</v>
      </c>
      <c r="Y5146" s="8">
        <f t="shared" si="185"/>
        <v>0</v>
      </c>
      <c r="Z5146" s="4"/>
    </row>
    <row r="5147" spans="1:26" x14ac:dyDescent="0.25">
      <c r="A5147" s="34">
        <v>40</v>
      </c>
      <c r="B5147" s="31">
        <v>4</v>
      </c>
      <c r="C5147" s="5" t="s">
        <v>9134</v>
      </c>
      <c r="D5147" s="4" t="s">
        <v>9131</v>
      </c>
      <c r="E5147" s="4" t="s">
        <v>9075</v>
      </c>
      <c r="F5147" s="4" t="s">
        <v>8948</v>
      </c>
      <c r="G5147" s="4" t="s">
        <v>15157</v>
      </c>
      <c r="H5147" s="4" t="s">
        <v>148</v>
      </c>
      <c r="I5147" s="24">
        <v>110.7</v>
      </c>
      <c r="J5147" s="24">
        <v>96.4</v>
      </c>
      <c r="K5147" s="24">
        <v>9.3000000000000007</v>
      </c>
      <c r="O5147" s="24">
        <v>0.7</v>
      </c>
      <c r="P5147" s="24">
        <v>2.5</v>
      </c>
      <c r="Q5147" s="24">
        <v>1.1000000000000001</v>
      </c>
      <c r="R5147" s="24">
        <v>0.7</v>
      </c>
      <c r="X5147" s="24">
        <f t="shared" si="184"/>
        <v>110.7</v>
      </c>
      <c r="Y5147" s="8">
        <f t="shared" si="185"/>
        <v>0</v>
      </c>
      <c r="Z5147" s="4"/>
    </row>
    <row r="5148" spans="1:26" x14ac:dyDescent="0.25">
      <c r="A5148" s="34">
        <v>48</v>
      </c>
      <c r="B5148" s="31">
        <v>12</v>
      </c>
      <c r="C5148" s="4" t="s">
        <v>9149</v>
      </c>
      <c r="D5148" s="4" t="s">
        <v>9131</v>
      </c>
      <c r="E5148" s="4" t="s">
        <v>9075</v>
      </c>
      <c r="F5148" s="4" t="s">
        <v>8948</v>
      </c>
      <c r="G5148" s="4" t="s">
        <v>15157</v>
      </c>
      <c r="H5148" s="4"/>
      <c r="I5148" s="24">
        <v>105.8</v>
      </c>
      <c r="J5148" s="24">
        <v>93.2</v>
      </c>
      <c r="K5148" s="24">
        <v>10.5</v>
      </c>
      <c r="O5148" s="24">
        <v>1.6</v>
      </c>
      <c r="Q5148" s="24">
        <v>0.1</v>
      </c>
      <c r="R5148" s="24">
        <v>0.4</v>
      </c>
      <c r="X5148" s="24">
        <f t="shared" si="184"/>
        <v>105.8</v>
      </c>
      <c r="Y5148" s="8">
        <f t="shared" si="185"/>
        <v>0</v>
      </c>
      <c r="Z5148" s="4"/>
    </row>
    <row r="5149" spans="1:26" x14ac:dyDescent="0.25">
      <c r="A5149" s="34">
        <v>45</v>
      </c>
      <c r="B5149" s="31">
        <v>9</v>
      </c>
      <c r="C5149" s="4" t="s">
        <v>9142</v>
      </c>
      <c r="D5149" s="4" t="s">
        <v>9131</v>
      </c>
      <c r="E5149" s="4" t="s">
        <v>9075</v>
      </c>
      <c r="F5149" s="4" t="s">
        <v>8948</v>
      </c>
      <c r="G5149" s="4" t="s">
        <v>9143</v>
      </c>
      <c r="H5149" s="4"/>
      <c r="I5149" s="24">
        <v>244.3</v>
      </c>
      <c r="J5149" s="24">
        <v>208.8</v>
      </c>
      <c r="K5149" s="24">
        <v>19.8</v>
      </c>
      <c r="M5149" s="24">
        <v>2</v>
      </c>
      <c r="N5149" s="24">
        <v>3.7</v>
      </c>
      <c r="O5149" s="24">
        <v>2.4</v>
      </c>
      <c r="R5149" s="24">
        <v>6.5</v>
      </c>
      <c r="W5149" s="24">
        <v>1.1000000000000001</v>
      </c>
      <c r="X5149" s="24">
        <f t="shared" si="184"/>
        <v>244.3</v>
      </c>
      <c r="Y5149" s="8">
        <f t="shared" si="185"/>
        <v>0</v>
      </c>
      <c r="Z5149" s="4"/>
    </row>
    <row r="5150" spans="1:26" x14ac:dyDescent="0.25">
      <c r="A5150" s="34">
        <v>96</v>
      </c>
      <c r="B5150" s="31">
        <v>4</v>
      </c>
      <c r="C5150" s="4" t="s">
        <v>7447</v>
      </c>
      <c r="D5150" s="4" t="s">
        <v>9208</v>
      </c>
      <c r="E5150" s="4" t="s">
        <v>9075</v>
      </c>
      <c r="F5150" s="4" t="s">
        <v>8948</v>
      </c>
      <c r="G5150" s="4" t="s">
        <v>9213</v>
      </c>
      <c r="H5150" s="4" t="s">
        <v>9214</v>
      </c>
      <c r="I5150" s="24">
        <v>159.80000000000001</v>
      </c>
      <c r="J5150" s="24">
        <v>142.69999999999999</v>
      </c>
      <c r="K5150" s="24">
        <v>9.3000000000000007</v>
      </c>
      <c r="N5150" s="24">
        <v>0.9</v>
      </c>
      <c r="O5150" s="24">
        <v>4.8</v>
      </c>
      <c r="P5150" s="24">
        <v>0.2</v>
      </c>
      <c r="Q5150" s="24">
        <v>1.9</v>
      </c>
      <c r="X5150" s="24">
        <f t="shared" si="184"/>
        <v>159.80000000000001</v>
      </c>
      <c r="Y5150" s="8">
        <f t="shared" si="185"/>
        <v>0</v>
      </c>
      <c r="Z5150" s="4"/>
    </row>
    <row r="5151" spans="1:26" x14ac:dyDescent="0.25">
      <c r="A5151" s="34">
        <v>75</v>
      </c>
      <c r="B5151" s="31">
        <v>11</v>
      </c>
      <c r="C5151" s="4" t="s">
        <v>9180</v>
      </c>
      <c r="D5151" s="4" t="s">
        <v>9171</v>
      </c>
      <c r="E5151" s="4" t="s">
        <v>9075</v>
      </c>
      <c r="F5151" s="4" t="s">
        <v>8948</v>
      </c>
      <c r="G5151" s="4" t="s">
        <v>9181</v>
      </c>
      <c r="H5151" s="4"/>
      <c r="I5151" s="24">
        <v>284.5</v>
      </c>
      <c r="J5151" s="24">
        <v>270.39999999999998</v>
      </c>
      <c r="K5151" s="24">
        <v>2.5</v>
      </c>
      <c r="M5151" s="24">
        <v>4.7</v>
      </c>
      <c r="O5151" s="24">
        <v>1.9</v>
      </c>
      <c r="P5151" s="24">
        <v>0.2</v>
      </c>
      <c r="R5151" s="24">
        <v>4.5</v>
      </c>
      <c r="S5151" s="24">
        <v>0.3</v>
      </c>
      <c r="X5151" s="24">
        <f t="shared" si="184"/>
        <v>284.49999999999994</v>
      </c>
      <c r="Y5151" s="8">
        <f t="shared" si="185"/>
        <v>0</v>
      </c>
      <c r="Z5151" s="4"/>
    </row>
    <row r="5152" spans="1:26" x14ac:dyDescent="0.25">
      <c r="A5152" s="34">
        <v>42</v>
      </c>
      <c r="B5152" s="31">
        <v>6</v>
      </c>
      <c r="C5152" s="4" t="s">
        <v>9136</v>
      </c>
      <c r="D5152" s="4" t="s">
        <v>9131</v>
      </c>
      <c r="E5152" s="4" t="s">
        <v>9075</v>
      </c>
      <c r="F5152" s="4" t="s">
        <v>8948</v>
      </c>
      <c r="G5152" s="4" t="s">
        <v>4880</v>
      </c>
      <c r="H5152" s="4" t="s">
        <v>441</v>
      </c>
      <c r="I5152" s="24">
        <v>115</v>
      </c>
      <c r="J5152" s="24">
        <v>101.3</v>
      </c>
      <c r="K5152" s="24">
        <v>7.6</v>
      </c>
      <c r="N5152" s="24">
        <v>1.8</v>
      </c>
      <c r="O5152" s="24">
        <v>1.8</v>
      </c>
      <c r="P5152" s="24">
        <v>0.1</v>
      </c>
      <c r="Q5152" s="24">
        <v>0.9</v>
      </c>
      <c r="R5152" s="24">
        <v>1.5</v>
      </c>
      <c r="X5152" s="24">
        <f t="shared" si="184"/>
        <v>114.99999999999999</v>
      </c>
      <c r="Y5152" s="8">
        <f t="shared" si="185"/>
        <v>0</v>
      </c>
      <c r="Z5152" s="4"/>
    </row>
    <row r="5153" spans="1:26" x14ac:dyDescent="0.25">
      <c r="A5153" s="34">
        <v>93</v>
      </c>
      <c r="B5153" s="31">
        <v>1</v>
      </c>
      <c r="C5153" s="4" t="s">
        <v>9207</v>
      </c>
      <c r="D5153" s="4" t="s">
        <v>9208</v>
      </c>
      <c r="E5153" s="4" t="s">
        <v>9075</v>
      </c>
      <c r="F5153" s="4" t="s">
        <v>8948</v>
      </c>
      <c r="G5153" s="4" t="s">
        <v>9209</v>
      </c>
      <c r="H5153" s="4" t="s">
        <v>9210</v>
      </c>
      <c r="I5153" s="24">
        <v>208.1</v>
      </c>
      <c r="J5153" s="24">
        <v>188.4</v>
      </c>
      <c r="K5153" s="24">
        <v>11.2</v>
      </c>
      <c r="M5153" s="24">
        <v>2.8</v>
      </c>
      <c r="O5153" s="24">
        <v>2.9</v>
      </c>
      <c r="R5153" s="24">
        <v>1.9</v>
      </c>
      <c r="S5153" s="24">
        <v>0.9</v>
      </c>
      <c r="X5153" s="24">
        <f t="shared" si="184"/>
        <v>208.10000000000002</v>
      </c>
      <c r="Y5153" s="8">
        <f t="shared" si="185"/>
        <v>0</v>
      </c>
      <c r="Z5153" s="4"/>
    </row>
    <row r="5154" spans="1:26" x14ac:dyDescent="0.25">
      <c r="A5154" s="34">
        <v>94</v>
      </c>
      <c r="B5154" s="31">
        <v>2</v>
      </c>
      <c r="C5154" s="4" t="s">
        <v>9211</v>
      </c>
      <c r="D5154" s="4" t="s">
        <v>9208</v>
      </c>
      <c r="E5154" s="4" t="s">
        <v>9075</v>
      </c>
      <c r="F5154" s="4" t="s">
        <v>8948</v>
      </c>
      <c r="G5154" s="4" t="s">
        <v>9209</v>
      </c>
      <c r="H5154" s="4" t="s">
        <v>9210</v>
      </c>
      <c r="I5154" s="24">
        <v>191.6</v>
      </c>
      <c r="J5154" s="24">
        <v>174.2</v>
      </c>
      <c r="K5154" s="24">
        <v>4.5999999999999996</v>
      </c>
      <c r="M5154" s="24">
        <v>1</v>
      </c>
      <c r="O5154" s="24">
        <v>0.6</v>
      </c>
      <c r="Q5154" s="24">
        <v>11.2</v>
      </c>
      <c r="X5154" s="24">
        <f t="shared" si="184"/>
        <v>191.59999999999997</v>
      </c>
      <c r="Y5154" s="8">
        <f t="shared" si="185"/>
        <v>0</v>
      </c>
      <c r="Z5154" s="4"/>
    </row>
    <row r="5155" spans="1:26" x14ac:dyDescent="0.25">
      <c r="A5155" s="34">
        <v>61</v>
      </c>
      <c r="B5155" s="31">
        <v>7</v>
      </c>
      <c r="C5155" s="4" t="s">
        <v>9167</v>
      </c>
      <c r="D5155" s="4" t="s">
        <v>9161</v>
      </c>
      <c r="E5155" s="4" t="s">
        <v>9075</v>
      </c>
      <c r="F5155" s="4" t="s">
        <v>8948</v>
      </c>
      <c r="G5155" s="4" t="s">
        <v>5246</v>
      </c>
      <c r="H5155" s="4"/>
      <c r="I5155" s="24">
        <v>169.9</v>
      </c>
      <c r="J5155" s="24">
        <v>162.30000000000001</v>
      </c>
      <c r="K5155" s="24">
        <v>1.4</v>
      </c>
      <c r="N5155" s="24">
        <v>2.9</v>
      </c>
      <c r="O5155" s="24">
        <v>1.4</v>
      </c>
      <c r="R5155" s="24">
        <v>1.9</v>
      </c>
      <c r="X5155" s="24">
        <f t="shared" si="184"/>
        <v>169.90000000000003</v>
      </c>
      <c r="Y5155" s="8">
        <f t="shared" si="185"/>
        <v>0</v>
      </c>
      <c r="Z5155" s="4"/>
    </row>
    <row r="5156" spans="1:26" x14ac:dyDescent="0.25">
      <c r="A5156" s="34">
        <v>63</v>
      </c>
      <c r="B5156" s="31">
        <v>9</v>
      </c>
      <c r="C5156" s="4" t="s">
        <v>9169</v>
      </c>
      <c r="D5156" s="4" t="s">
        <v>9161</v>
      </c>
      <c r="E5156" s="4" t="s">
        <v>9075</v>
      </c>
      <c r="F5156" s="4" t="s">
        <v>8948</v>
      </c>
      <c r="G5156" s="4" t="s">
        <v>5246</v>
      </c>
      <c r="H5156" s="4"/>
      <c r="I5156" s="24">
        <v>103.8</v>
      </c>
      <c r="J5156" s="24">
        <v>37.700000000000003</v>
      </c>
      <c r="K5156" s="24">
        <v>8</v>
      </c>
      <c r="O5156" s="24">
        <v>0.1</v>
      </c>
      <c r="P5156" s="24">
        <v>8</v>
      </c>
      <c r="R5156" s="24">
        <v>0.1</v>
      </c>
      <c r="T5156" s="24">
        <v>49.9</v>
      </c>
      <c r="X5156" s="24">
        <f t="shared" si="184"/>
        <v>103.80000000000001</v>
      </c>
      <c r="Y5156" s="8">
        <f t="shared" si="185"/>
        <v>0</v>
      </c>
      <c r="Z5156" s="4"/>
    </row>
    <row r="5157" spans="1:26" x14ac:dyDescent="0.25">
      <c r="A5157" s="34">
        <v>3</v>
      </c>
      <c r="B5157" s="31">
        <v>3</v>
      </c>
      <c r="C5157" s="4" t="s">
        <v>9077</v>
      </c>
      <c r="D5157" s="4" t="s">
        <v>9074</v>
      </c>
      <c r="E5157" s="4" t="s">
        <v>9075</v>
      </c>
      <c r="F5157" s="4" t="s">
        <v>8948</v>
      </c>
      <c r="G5157" s="4" t="s">
        <v>9078</v>
      </c>
      <c r="H5157" s="4" t="s">
        <v>374</v>
      </c>
      <c r="I5157" s="24">
        <v>106.5</v>
      </c>
      <c r="J5157" s="24">
        <v>101.2</v>
      </c>
      <c r="K5157" s="24">
        <v>3.6</v>
      </c>
      <c r="O5157" s="24">
        <v>1.7</v>
      </c>
      <c r="X5157" s="24">
        <f t="shared" si="184"/>
        <v>106.5</v>
      </c>
      <c r="Y5157" s="8">
        <f t="shared" si="185"/>
        <v>0</v>
      </c>
      <c r="Z5157" s="4"/>
    </row>
    <row r="5158" spans="1:26" x14ac:dyDescent="0.25">
      <c r="A5158" s="34">
        <v>53</v>
      </c>
      <c r="B5158" s="31">
        <v>17</v>
      </c>
      <c r="C5158" s="4" t="s">
        <v>9157</v>
      </c>
      <c r="D5158" s="4" t="s">
        <v>9131</v>
      </c>
      <c r="E5158" s="4" t="s">
        <v>9075</v>
      </c>
      <c r="F5158" s="4" t="s">
        <v>8948</v>
      </c>
      <c r="G5158" s="4" t="s">
        <v>9158</v>
      </c>
      <c r="H5158" s="4" t="s">
        <v>3345</v>
      </c>
      <c r="I5158" s="24">
        <v>105.2</v>
      </c>
      <c r="J5158" s="24">
        <v>96.6</v>
      </c>
      <c r="K5158" s="24">
        <v>3.1</v>
      </c>
      <c r="L5158" s="24">
        <v>2.6</v>
      </c>
      <c r="M5158" s="24">
        <v>0.6</v>
      </c>
      <c r="O5158" s="24">
        <v>1.1000000000000001</v>
      </c>
      <c r="R5158" s="24">
        <v>0.9</v>
      </c>
      <c r="S5158" s="24">
        <v>0.3</v>
      </c>
      <c r="X5158" s="24">
        <f t="shared" si="184"/>
        <v>105.19999999999997</v>
      </c>
      <c r="Y5158" s="8">
        <f t="shared" si="185"/>
        <v>0</v>
      </c>
      <c r="Z5158" s="4"/>
    </row>
    <row r="5159" spans="1:26" x14ac:dyDescent="0.25">
      <c r="A5159" s="34">
        <v>21</v>
      </c>
      <c r="B5159" s="31">
        <v>9</v>
      </c>
      <c r="C5159" s="4" t="s">
        <v>4463</v>
      </c>
      <c r="D5159" s="4" t="s">
        <v>9096</v>
      </c>
      <c r="E5159" s="4" t="s">
        <v>9075</v>
      </c>
      <c r="F5159" s="4" t="s">
        <v>8948</v>
      </c>
      <c r="G5159" s="4" t="s">
        <v>9107</v>
      </c>
      <c r="H5159" s="4"/>
      <c r="I5159" s="24">
        <v>121.6</v>
      </c>
      <c r="J5159" s="24">
        <v>114.9</v>
      </c>
      <c r="K5159" s="24">
        <v>2.9</v>
      </c>
      <c r="O5159" s="24">
        <v>1</v>
      </c>
      <c r="Q5159" s="24">
        <v>1.2</v>
      </c>
      <c r="R5159" s="24">
        <v>1.6</v>
      </c>
      <c r="X5159" s="24">
        <f t="shared" si="184"/>
        <v>121.60000000000001</v>
      </c>
      <c r="Y5159" s="8">
        <f t="shared" si="185"/>
        <v>0</v>
      </c>
      <c r="Z5159" s="4"/>
    </row>
    <row r="5160" spans="1:26" x14ac:dyDescent="0.25">
      <c r="A5160" s="34">
        <v>28</v>
      </c>
      <c r="B5160" s="31">
        <v>3</v>
      </c>
      <c r="C5160" s="4" t="s">
        <v>3012</v>
      </c>
      <c r="D5160" s="4" t="s">
        <v>7609</v>
      </c>
      <c r="E5160" s="4" t="s">
        <v>9075</v>
      </c>
      <c r="F5160" s="4" t="s">
        <v>8948</v>
      </c>
      <c r="G5160" s="4" t="s">
        <v>9119</v>
      </c>
      <c r="H5160" s="4" t="s">
        <v>213</v>
      </c>
      <c r="I5160" s="24">
        <v>118.5</v>
      </c>
      <c r="J5160" s="24">
        <v>89.3</v>
      </c>
      <c r="K5160" s="24">
        <v>8</v>
      </c>
      <c r="L5160" s="24">
        <v>2</v>
      </c>
      <c r="N5160" s="24">
        <v>0.9</v>
      </c>
      <c r="O5160" s="24">
        <v>0.7</v>
      </c>
      <c r="P5160" s="24">
        <v>17.600000000000001</v>
      </c>
      <c r="X5160" s="24">
        <f t="shared" si="184"/>
        <v>118.5</v>
      </c>
      <c r="Y5160" s="8">
        <f t="shared" si="185"/>
        <v>0</v>
      </c>
      <c r="Z5160" s="4"/>
    </row>
    <row r="5161" spans="1:26" x14ac:dyDescent="0.25">
      <c r="A5161" s="34">
        <v>39</v>
      </c>
      <c r="B5161" s="31">
        <v>3</v>
      </c>
      <c r="C5161" s="4" t="s">
        <v>9132</v>
      </c>
      <c r="D5161" s="4" t="s">
        <v>9131</v>
      </c>
      <c r="E5161" s="4" t="s">
        <v>9075</v>
      </c>
      <c r="F5161" s="4" t="s">
        <v>8948</v>
      </c>
      <c r="G5161" s="4" t="s">
        <v>9133</v>
      </c>
      <c r="H5161" s="4"/>
      <c r="I5161" s="24">
        <v>146.80000000000001</v>
      </c>
      <c r="J5161" s="24">
        <v>103.8</v>
      </c>
      <c r="K5161" s="24">
        <v>6.6</v>
      </c>
      <c r="M5161" s="24">
        <v>0.5</v>
      </c>
      <c r="O5161" s="24">
        <v>22.3</v>
      </c>
      <c r="Q5161" s="24">
        <v>7.8</v>
      </c>
      <c r="R5161" s="24">
        <v>5.8</v>
      </c>
      <c r="X5161" s="24">
        <f t="shared" si="184"/>
        <v>146.80000000000001</v>
      </c>
      <c r="Y5161" s="8">
        <f t="shared" si="185"/>
        <v>0</v>
      </c>
      <c r="Z5161" s="4"/>
    </row>
    <row r="5162" spans="1:26" x14ac:dyDescent="0.25">
      <c r="A5162" s="34">
        <v>38</v>
      </c>
      <c r="B5162" s="31">
        <v>1</v>
      </c>
      <c r="C5162" s="4" t="s">
        <v>9130</v>
      </c>
      <c r="D5162" s="4" t="s">
        <v>9131</v>
      </c>
      <c r="E5162" s="4" t="s">
        <v>9075</v>
      </c>
      <c r="F5162" s="4" t="s">
        <v>8948</v>
      </c>
      <c r="G5162" s="4" t="s">
        <v>8053</v>
      </c>
      <c r="H5162" s="4"/>
      <c r="I5162" s="24">
        <v>177.1</v>
      </c>
      <c r="P5162" s="24">
        <v>177.1</v>
      </c>
      <c r="X5162" s="24">
        <f t="shared" si="184"/>
        <v>177.1</v>
      </c>
      <c r="Y5162" s="8">
        <f t="shared" si="185"/>
        <v>0</v>
      </c>
      <c r="Z5162" s="4"/>
    </row>
    <row r="5163" spans="1:26" x14ac:dyDescent="0.25">
      <c r="A5163" s="34">
        <v>35</v>
      </c>
      <c r="B5163" s="31">
        <v>10</v>
      </c>
      <c r="C5163" s="4" t="s">
        <v>9127</v>
      </c>
      <c r="D5163" s="4" t="s">
        <v>7609</v>
      </c>
      <c r="E5163" s="4" t="s">
        <v>9075</v>
      </c>
      <c r="F5163" s="4" t="s">
        <v>8948</v>
      </c>
      <c r="G5163" s="4" t="s">
        <v>2139</v>
      </c>
      <c r="H5163" s="4"/>
      <c r="I5163" s="24">
        <v>329.2</v>
      </c>
      <c r="J5163" s="24">
        <v>316.89999999999998</v>
      </c>
      <c r="M5163" s="24">
        <v>0.3</v>
      </c>
      <c r="N5163" s="24">
        <v>0.3</v>
      </c>
      <c r="O5163" s="24">
        <v>1.5</v>
      </c>
      <c r="P5163" s="24">
        <v>0.6</v>
      </c>
      <c r="T5163" s="24">
        <v>9.6</v>
      </c>
      <c r="X5163" s="24">
        <f t="shared" si="184"/>
        <v>329.20000000000005</v>
      </c>
      <c r="Y5163" s="8">
        <f t="shared" si="185"/>
        <v>0</v>
      </c>
      <c r="Z5163" s="4"/>
    </row>
    <row r="5164" spans="1:26" x14ac:dyDescent="0.25">
      <c r="A5164" s="34">
        <v>19</v>
      </c>
      <c r="B5164" s="31">
        <v>7</v>
      </c>
      <c r="C5164" s="4" t="s">
        <v>9096</v>
      </c>
      <c r="D5164" s="4" t="s">
        <v>9096</v>
      </c>
      <c r="E5164" s="4" t="s">
        <v>9075</v>
      </c>
      <c r="F5164" s="4" t="s">
        <v>8948</v>
      </c>
      <c r="G5164" s="4" t="s">
        <v>9104</v>
      </c>
      <c r="H5164" s="4" t="s">
        <v>1552</v>
      </c>
      <c r="I5164" s="24">
        <v>127.7</v>
      </c>
      <c r="J5164" s="24">
        <v>99.2</v>
      </c>
      <c r="K5164" s="24">
        <v>5</v>
      </c>
      <c r="L5164" s="24">
        <v>18.5</v>
      </c>
      <c r="M5164" s="24">
        <v>2.4</v>
      </c>
      <c r="O5164" s="24">
        <v>1.2</v>
      </c>
      <c r="R5164" s="24">
        <v>1.2</v>
      </c>
      <c r="S5164" s="24">
        <v>0.2</v>
      </c>
      <c r="X5164" s="24">
        <f t="shared" si="184"/>
        <v>127.70000000000002</v>
      </c>
      <c r="Y5164" s="8">
        <f t="shared" si="185"/>
        <v>0</v>
      </c>
      <c r="Z5164" s="4"/>
    </row>
    <row r="5165" spans="1:26" x14ac:dyDescent="0.25">
      <c r="A5165" s="34">
        <v>25</v>
      </c>
      <c r="C5165" s="4" t="s">
        <v>9114</v>
      </c>
      <c r="D5165" s="4" t="s">
        <v>9096</v>
      </c>
      <c r="E5165" s="4" t="s">
        <v>9075</v>
      </c>
      <c r="F5165" s="4" t="s">
        <v>8948</v>
      </c>
      <c r="G5165" s="4" t="s">
        <v>9115</v>
      </c>
      <c r="H5165" s="4" t="s">
        <v>4477</v>
      </c>
      <c r="I5165" s="24">
        <v>58.1</v>
      </c>
      <c r="L5165" s="24">
        <v>6.1</v>
      </c>
      <c r="P5165" s="24">
        <v>52</v>
      </c>
      <c r="X5165" s="24">
        <f t="shared" si="184"/>
        <v>58.1</v>
      </c>
      <c r="Y5165" s="8">
        <f t="shared" si="185"/>
        <v>0</v>
      </c>
      <c r="Z5165" s="4"/>
    </row>
    <row r="5166" spans="1:26" x14ac:dyDescent="0.25">
      <c r="A5166" s="34">
        <v>60</v>
      </c>
      <c r="B5166" s="31">
        <v>6</v>
      </c>
      <c r="C5166" s="4" t="s">
        <v>9166</v>
      </c>
      <c r="D5166" s="4" t="s">
        <v>9161</v>
      </c>
      <c r="E5166" s="4" t="s">
        <v>9075</v>
      </c>
      <c r="F5166" s="4" t="s">
        <v>8948</v>
      </c>
      <c r="G5166" s="4" t="s">
        <v>1334</v>
      </c>
      <c r="H5166" s="4"/>
      <c r="I5166" s="24">
        <v>343</v>
      </c>
      <c r="J5166" s="24">
        <v>264.60000000000002</v>
      </c>
      <c r="L5166" s="24">
        <v>42.8</v>
      </c>
      <c r="M5166" s="24">
        <v>2.4</v>
      </c>
      <c r="O5166" s="24">
        <v>1.6</v>
      </c>
      <c r="R5166" s="24">
        <v>0.5</v>
      </c>
      <c r="S5166" s="24">
        <v>0.1</v>
      </c>
      <c r="T5166" s="24">
        <v>31</v>
      </c>
      <c r="X5166" s="24">
        <f t="shared" si="184"/>
        <v>343.00000000000006</v>
      </c>
      <c r="Y5166" s="8">
        <f t="shared" si="185"/>
        <v>0</v>
      </c>
      <c r="Z5166" s="4"/>
    </row>
    <row r="5167" spans="1:26" x14ac:dyDescent="0.25">
      <c r="A5167" s="34">
        <v>95</v>
      </c>
      <c r="B5167" s="31">
        <v>3</v>
      </c>
      <c r="C5167" s="4" t="s">
        <v>7332</v>
      </c>
      <c r="D5167" s="4" t="s">
        <v>9208</v>
      </c>
      <c r="E5167" s="4" t="s">
        <v>9075</v>
      </c>
      <c r="F5167" s="4" t="s">
        <v>8948</v>
      </c>
      <c r="G5167" s="4" t="s">
        <v>9212</v>
      </c>
      <c r="H5167" s="4"/>
      <c r="I5167" s="24">
        <v>376.4</v>
      </c>
      <c r="J5167" s="24">
        <v>292.60000000000002</v>
      </c>
      <c r="K5167" s="24">
        <v>48.1</v>
      </c>
      <c r="M5167" s="24">
        <v>1.4</v>
      </c>
      <c r="N5167" s="24">
        <v>3.9</v>
      </c>
      <c r="O5167" s="24">
        <v>5.0999999999999996</v>
      </c>
      <c r="P5167" s="24">
        <v>11.9</v>
      </c>
      <c r="Q5167" s="24">
        <v>1.3</v>
      </c>
      <c r="R5167" s="24">
        <v>1.7</v>
      </c>
      <c r="S5167" s="24">
        <v>2.2999999999999998</v>
      </c>
      <c r="T5167" s="24">
        <v>8.1</v>
      </c>
      <c r="X5167" s="24">
        <f t="shared" si="184"/>
        <v>376.40000000000003</v>
      </c>
      <c r="Y5167" s="8">
        <f t="shared" si="185"/>
        <v>0</v>
      </c>
      <c r="Z5167" s="4"/>
    </row>
    <row r="5168" spans="1:26" x14ac:dyDescent="0.25">
      <c r="A5168" s="34">
        <v>27</v>
      </c>
      <c r="B5168" s="31">
        <v>2</v>
      </c>
      <c r="C5168" s="4" t="s">
        <v>2719</v>
      </c>
      <c r="D5168" s="4" t="s">
        <v>7609</v>
      </c>
      <c r="E5168" s="4" t="s">
        <v>9075</v>
      </c>
      <c r="F5168" s="4" t="s">
        <v>8948</v>
      </c>
      <c r="G5168" s="4" t="s">
        <v>9118</v>
      </c>
      <c r="H5168" s="4" t="s">
        <v>7989</v>
      </c>
      <c r="I5168" s="24">
        <v>237.3</v>
      </c>
      <c r="J5168" s="24">
        <v>223.3</v>
      </c>
      <c r="M5168" s="24">
        <v>0.7</v>
      </c>
      <c r="N5168" s="24">
        <v>0.9</v>
      </c>
      <c r="O5168" s="24">
        <v>4.7</v>
      </c>
      <c r="P5168" s="24">
        <v>0.2</v>
      </c>
      <c r="R5168" s="24">
        <v>3</v>
      </c>
      <c r="S5168" s="24">
        <v>1.5</v>
      </c>
      <c r="W5168" s="24">
        <v>3</v>
      </c>
      <c r="X5168" s="24">
        <f t="shared" si="184"/>
        <v>237.29999999999998</v>
      </c>
      <c r="Y5168" s="8">
        <f t="shared" si="185"/>
        <v>0</v>
      </c>
      <c r="Z5168" s="4"/>
    </row>
    <row r="5169" spans="1:26" x14ac:dyDescent="0.25">
      <c r="A5169" s="34">
        <v>82</v>
      </c>
      <c r="B5169" s="31">
        <v>6</v>
      </c>
      <c r="C5169" s="4" t="s">
        <v>9194</v>
      </c>
      <c r="D5169" s="4" t="s">
        <v>9185</v>
      </c>
      <c r="E5169" s="4" t="s">
        <v>9075</v>
      </c>
      <c r="F5169" s="4" t="s">
        <v>8948</v>
      </c>
      <c r="G5169" s="4" t="s">
        <v>9195</v>
      </c>
      <c r="H5169" s="4" t="s">
        <v>169</v>
      </c>
      <c r="I5169" s="24">
        <v>339.2</v>
      </c>
      <c r="J5169" s="24">
        <v>315.3</v>
      </c>
      <c r="K5169" s="24">
        <v>10.7</v>
      </c>
      <c r="N5169" s="24">
        <v>5.4</v>
      </c>
      <c r="O5169" s="24">
        <v>1.3</v>
      </c>
      <c r="R5169" s="24">
        <v>2.9</v>
      </c>
      <c r="T5169" s="24">
        <v>3.6</v>
      </c>
      <c r="X5169" s="24">
        <f t="shared" si="184"/>
        <v>339.2</v>
      </c>
      <c r="Y5169" s="8">
        <f t="shared" si="185"/>
        <v>0</v>
      </c>
      <c r="Z5169" s="4"/>
    </row>
    <row r="5170" spans="1:26" x14ac:dyDescent="0.25">
      <c r="A5170" s="34">
        <v>54</v>
      </c>
      <c r="B5170" s="31">
        <v>18</v>
      </c>
      <c r="C5170" s="4" t="s">
        <v>9159</v>
      </c>
      <c r="D5170" s="4" t="s">
        <v>9131</v>
      </c>
      <c r="E5170" s="4" t="s">
        <v>9075</v>
      </c>
      <c r="F5170" s="4" t="s">
        <v>8948</v>
      </c>
      <c r="G5170" s="4" t="s">
        <v>9160</v>
      </c>
      <c r="H5170" s="4"/>
      <c r="I5170" s="24">
        <v>86.8</v>
      </c>
      <c r="J5170" s="24">
        <v>54.8</v>
      </c>
      <c r="K5170" s="24">
        <v>5</v>
      </c>
      <c r="L5170" s="24">
        <v>5.8</v>
      </c>
      <c r="M5170" s="24">
        <v>1</v>
      </c>
      <c r="O5170" s="24">
        <v>1</v>
      </c>
      <c r="Q5170" s="24">
        <v>7.6</v>
      </c>
      <c r="R5170" s="24">
        <v>0.3</v>
      </c>
      <c r="W5170" s="24">
        <v>11.3</v>
      </c>
      <c r="X5170" s="24">
        <f t="shared" si="184"/>
        <v>86.799999999999983</v>
      </c>
      <c r="Y5170" s="8">
        <f t="shared" si="185"/>
        <v>0</v>
      </c>
      <c r="Z5170" s="4"/>
    </row>
    <row r="5171" spans="1:26" x14ac:dyDescent="0.25">
      <c r="A5171" s="34">
        <v>8</v>
      </c>
      <c r="B5171" s="31">
        <v>8</v>
      </c>
      <c r="C5171" s="4" t="s">
        <v>9084</v>
      </c>
      <c r="D5171" s="4" t="s">
        <v>9074</v>
      </c>
      <c r="E5171" s="4" t="s">
        <v>9075</v>
      </c>
      <c r="F5171" s="4" t="s">
        <v>8948</v>
      </c>
      <c r="G5171" s="4" t="s">
        <v>9085</v>
      </c>
      <c r="H5171" s="4"/>
      <c r="I5171" s="24">
        <v>180</v>
      </c>
      <c r="J5171" s="24">
        <v>156.5</v>
      </c>
      <c r="K5171" s="24">
        <v>14.7</v>
      </c>
      <c r="M5171" s="24">
        <v>0.2</v>
      </c>
      <c r="O5171" s="24">
        <v>3.2</v>
      </c>
      <c r="P5171" s="24">
        <v>0.1</v>
      </c>
      <c r="Q5171" s="24">
        <v>0.3</v>
      </c>
      <c r="R5171" s="24">
        <v>1.4</v>
      </c>
      <c r="S5171" s="24">
        <v>1.7</v>
      </c>
      <c r="T5171" s="24">
        <v>1.4</v>
      </c>
      <c r="W5171" s="24">
        <v>0.5</v>
      </c>
      <c r="X5171" s="24">
        <f t="shared" si="184"/>
        <v>179.99999999999997</v>
      </c>
      <c r="Y5171" s="8">
        <f t="shared" si="185"/>
        <v>0</v>
      </c>
      <c r="Z5171" s="4"/>
    </row>
    <row r="5172" spans="1:26" x14ac:dyDescent="0.25">
      <c r="A5172" s="34">
        <v>34</v>
      </c>
      <c r="B5172" s="31">
        <v>9</v>
      </c>
      <c r="C5172" s="4" t="s">
        <v>1722</v>
      </c>
      <c r="D5172" s="4" t="s">
        <v>7609</v>
      </c>
      <c r="E5172" s="4" t="s">
        <v>9075</v>
      </c>
      <c r="F5172" s="4" t="s">
        <v>8948</v>
      </c>
      <c r="G5172" s="4" t="s">
        <v>8063</v>
      </c>
      <c r="H5172" s="4"/>
      <c r="I5172" s="24">
        <v>317.7</v>
      </c>
      <c r="J5172" s="24">
        <v>297.10000000000002</v>
      </c>
      <c r="M5172" s="24">
        <v>6.3</v>
      </c>
      <c r="O5172" s="24">
        <v>5</v>
      </c>
      <c r="P5172" s="24">
        <v>0.3</v>
      </c>
      <c r="R5172" s="24">
        <v>1.4</v>
      </c>
      <c r="S5172" s="24">
        <v>2.4</v>
      </c>
      <c r="W5172" s="24">
        <v>5.2</v>
      </c>
      <c r="X5172" s="24">
        <f t="shared" si="184"/>
        <v>317.7</v>
      </c>
      <c r="Y5172" s="8">
        <f t="shared" si="185"/>
        <v>0</v>
      </c>
      <c r="Z5172" s="4"/>
    </row>
    <row r="5173" spans="1:26" x14ac:dyDescent="0.25">
      <c r="A5173" s="34">
        <v>46</v>
      </c>
      <c r="B5173" s="31">
        <v>10</v>
      </c>
      <c r="C5173" s="4" t="s">
        <v>9144</v>
      </c>
      <c r="D5173" s="4" t="s">
        <v>9131</v>
      </c>
      <c r="E5173" s="4" t="s">
        <v>9075</v>
      </c>
      <c r="F5173" s="4" t="s">
        <v>8948</v>
      </c>
      <c r="G5173" s="4" t="s">
        <v>9145</v>
      </c>
      <c r="H5173" s="4" t="s">
        <v>9146</v>
      </c>
      <c r="I5173" s="24">
        <v>225</v>
      </c>
      <c r="J5173" s="24">
        <v>82.4</v>
      </c>
      <c r="K5173" s="24">
        <v>33.6</v>
      </c>
      <c r="O5173" s="24">
        <v>1</v>
      </c>
      <c r="Q5173" s="24">
        <v>35.9</v>
      </c>
      <c r="R5173" s="24">
        <v>1.6</v>
      </c>
      <c r="S5173" s="24">
        <v>0.4</v>
      </c>
      <c r="T5173" s="24">
        <v>70.099999999999994</v>
      </c>
      <c r="X5173" s="24">
        <f t="shared" si="184"/>
        <v>225</v>
      </c>
      <c r="Y5173" s="8">
        <f t="shared" si="185"/>
        <v>0</v>
      </c>
      <c r="Z5173" s="4"/>
    </row>
    <row r="5174" spans="1:26" x14ac:dyDescent="0.25">
      <c r="A5174" s="34">
        <v>29</v>
      </c>
      <c r="B5174" s="31">
        <v>4</v>
      </c>
      <c r="C5174" s="4" t="s">
        <v>9120</v>
      </c>
      <c r="D5174" s="4" t="s">
        <v>7609</v>
      </c>
      <c r="E5174" s="4" t="s">
        <v>9075</v>
      </c>
      <c r="F5174" s="4" t="s">
        <v>8948</v>
      </c>
      <c r="G5174" s="4" t="s">
        <v>9121</v>
      </c>
      <c r="H5174" s="4"/>
      <c r="I5174" s="24">
        <v>137.69999999999999</v>
      </c>
      <c r="J5174" s="24">
        <v>88.8</v>
      </c>
      <c r="K5174" s="24">
        <v>10.9</v>
      </c>
      <c r="M5174" s="24">
        <v>4</v>
      </c>
      <c r="O5174" s="24">
        <v>0.9</v>
      </c>
      <c r="Q5174" s="24">
        <v>25.9</v>
      </c>
      <c r="R5174" s="24">
        <v>1.4</v>
      </c>
      <c r="T5174" s="24">
        <v>5.8</v>
      </c>
      <c r="X5174" s="24">
        <f t="shared" ref="X5174:X5237" si="186">SUM(J5174:W5174)</f>
        <v>137.70000000000002</v>
      </c>
      <c r="Y5174" s="8">
        <f t="shared" ref="Y5174:Y5237" si="187">I5174-X5174</f>
        <v>0</v>
      </c>
      <c r="Z5174" s="4"/>
    </row>
    <row r="5175" spans="1:26" x14ac:dyDescent="0.25">
      <c r="A5175" s="34">
        <v>31</v>
      </c>
      <c r="B5175" s="31">
        <v>6</v>
      </c>
      <c r="C5175" s="4" t="s">
        <v>8128</v>
      </c>
      <c r="D5175" s="4" t="s">
        <v>7609</v>
      </c>
      <c r="E5175" s="4" t="s">
        <v>9075</v>
      </c>
      <c r="F5175" s="4" t="s">
        <v>8948</v>
      </c>
      <c r="G5175" s="4" t="s">
        <v>9124</v>
      </c>
      <c r="H5175" s="4"/>
      <c r="I5175" s="24">
        <v>308.2</v>
      </c>
      <c r="J5175" s="24">
        <v>261</v>
      </c>
      <c r="K5175" s="24">
        <v>11.5</v>
      </c>
      <c r="L5175" s="24">
        <v>31.6</v>
      </c>
      <c r="M5175" s="24">
        <v>1</v>
      </c>
      <c r="N5175" s="24">
        <v>1</v>
      </c>
      <c r="O5175" s="24">
        <v>2</v>
      </c>
      <c r="Q5175" s="24">
        <v>0.1</v>
      </c>
      <c r="X5175" s="24">
        <f t="shared" si="186"/>
        <v>308.20000000000005</v>
      </c>
      <c r="Y5175" s="8">
        <f t="shared" si="187"/>
        <v>0</v>
      </c>
      <c r="Z5175" s="4"/>
    </row>
    <row r="5176" spans="1:26" x14ac:dyDescent="0.25">
      <c r="A5176" s="34">
        <v>36</v>
      </c>
      <c r="B5176" s="31">
        <v>11</v>
      </c>
      <c r="C5176" s="4" t="s">
        <v>9128</v>
      </c>
      <c r="D5176" s="4" t="s">
        <v>7609</v>
      </c>
      <c r="E5176" s="4" t="s">
        <v>9075</v>
      </c>
      <c r="F5176" s="4" t="s">
        <v>8948</v>
      </c>
      <c r="G5176" s="4" t="s">
        <v>8222</v>
      </c>
      <c r="H5176" s="4"/>
      <c r="I5176" s="24">
        <v>180.7</v>
      </c>
      <c r="J5176" s="24">
        <v>124.5</v>
      </c>
      <c r="N5176" s="24">
        <v>2.5</v>
      </c>
      <c r="O5176" s="24">
        <v>3.7</v>
      </c>
      <c r="Q5176" s="24">
        <v>50</v>
      </c>
      <c r="X5176" s="24">
        <f t="shared" si="186"/>
        <v>180.7</v>
      </c>
      <c r="Y5176" s="8">
        <f t="shared" si="187"/>
        <v>0</v>
      </c>
      <c r="Z5176" s="4"/>
    </row>
    <row r="5177" spans="1:26" x14ac:dyDescent="0.25">
      <c r="A5177" s="34">
        <v>78</v>
      </c>
      <c r="B5177" s="31">
        <v>2</v>
      </c>
      <c r="C5177" s="4" t="s">
        <v>9186</v>
      </c>
      <c r="D5177" s="4" t="s">
        <v>9185</v>
      </c>
      <c r="E5177" s="4" t="s">
        <v>9075</v>
      </c>
      <c r="F5177" s="4" t="s">
        <v>8948</v>
      </c>
      <c r="G5177" s="4" t="s">
        <v>9187</v>
      </c>
      <c r="H5177" s="4" t="s">
        <v>3445</v>
      </c>
      <c r="I5177" s="24">
        <v>270.2</v>
      </c>
      <c r="J5177" s="24">
        <v>237.9</v>
      </c>
      <c r="K5177" s="24">
        <v>10</v>
      </c>
      <c r="L5177" s="24">
        <v>9.5</v>
      </c>
      <c r="M5177" s="24">
        <v>4</v>
      </c>
      <c r="O5177" s="24">
        <v>1.2</v>
      </c>
      <c r="Q5177" s="24">
        <v>1.1000000000000001</v>
      </c>
      <c r="R5177" s="24">
        <v>2.9</v>
      </c>
      <c r="S5177" s="24">
        <v>1.6</v>
      </c>
      <c r="W5177" s="24">
        <v>2</v>
      </c>
      <c r="X5177" s="24">
        <f t="shared" si="186"/>
        <v>270.2</v>
      </c>
      <c r="Y5177" s="8">
        <f t="shared" si="187"/>
        <v>0</v>
      </c>
      <c r="Z5177" s="4"/>
    </row>
    <row r="5178" spans="1:26" x14ac:dyDescent="0.25">
      <c r="A5178" s="34">
        <v>49</v>
      </c>
      <c r="B5178" s="31">
        <v>13</v>
      </c>
      <c r="C5178" s="4" t="s">
        <v>9150</v>
      </c>
      <c r="D5178" s="4" t="s">
        <v>9131</v>
      </c>
      <c r="E5178" s="4" t="s">
        <v>9075</v>
      </c>
      <c r="F5178" s="4" t="s">
        <v>8948</v>
      </c>
      <c r="G5178" s="4" t="s">
        <v>9151</v>
      </c>
      <c r="H5178" s="4" t="s">
        <v>39</v>
      </c>
      <c r="I5178" s="24">
        <v>112.9</v>
      </c>
      <c r="J5178" s="24">
        <v>95.9</v>
      </c>
      <c r="K5178" s="24">
        <v>5.5</v>
      </c>
      <c r="L5178" s="24">
        <v>1.3</v>
      </c>
      <c r="O5178" s="24">
        <v>0.9</v>
      </c>
      <c r="P5178" s="24">
        <v>9.3000000000000007</v>
      </c>
      <c r="X5178" s="24">
        <f t="shared" si="186"/>
        <v>112.9</v>
      </c>
      <c r="Y5178" s="8">
        <f t="shared" si="187"/>
        <v>0</v>
      </c>
      <c r="Z5178" s="4"/>
    </row>
    <row r="5179" spans="1:26" x14ac:dyDescent="0.25">
      <c r="A5179" s="34">
        <v>47</v>
      </c>
      <c r="B5179" s="31">
        <v>11</v>
      </c>
      <c r="C5179" s="4" t="s">
        <v>9147</v>
      </c>
      <c r="D5179" s="4" t="s">
        <v>9131</v>
      </c>
      <c r="E5179" s="4" t="s">
        <v>9075</v>
      </c>
      <c r="F5179" s="4" t="s">
        <v>8948</v>
      </c>
      <c r="G5179" s="4" t="s">
        <v>9148</v>
      </c>
      <c r="H5179" s="4" t="s">
        <v>960</v>
      </c>
      <c r="I5179" s="24">
        <v>115.6</v>
      </c>
      <c r="J5179" s="24">
        <v>59.6</v>
      </c>
      <c r="K5179" s="24">
        <v>7.7</v>
      </c>
      <c r="L5179" s="24">
        <v>5.0999999999999996</v>
      </c>
      <c r="M5179" s="24">
        <v>3.5</v>
      </c>
      <c r="N5179" s="24">
        <v>3.5</v>
      </c>
      <c r="O5179" s="24">
        <v>1.5</v>
      </c>
      <c r="P5179" s="24">
        <v>34.700000000000003</v>
      </c>
      <c r="X5179" s="24">
        <f t="shared" si="186"/>
        <v>115.6</v>
      </c>
      <c r="Y5179" s="8">
        <f t="shared" si="187"/>
        <v>0</v>
      </c>
      <c r="Z5179" s="4"/>
    </row>
    <row r="5180" spans="1:26" x14ac:dyDescent="0.25">
      <c r="A5180" s="34">
        <v>59</v>
      </c>
      <c r="B5180" s="31">
        <v>5</v>
      </c>
      <c r="C5180" s="4" t="s">
        <v>9164</v>
      </c>
      <c r="D5180" s="4" t="s">
        <v>9161</v>
      </c>
      <c r="E5180" s="4" t="s">
        <v>9075</v>
      </c>
      <c r="F5180" s="4" t="s">
        <v>8948</v>
      </c>
      <c r="G5180" s="4" t="s">
        <v>9165</v>
      </c>
      <c r="H5180" s="4"/>
      <c r="I5180" s="24">
        <v>550.20000000000005</v>
      </c>
      <c r="J5180" s="24">
        <v>273.89999999999998</v>
      </c>
      <c r="K5180" s="24">
        <v>10</v>
      </c>
      <c r="M5180" s="24">
        <v>3.4</v>
      </c>
      <c r="O5180" s="24">
        <v>4.5999999999999996</v>
      </c>
      <c r="P5180" s="24">
        <v>128.9</v>
      </c>
      <c r="R5180" s="24">
        <v>4.3</v>
      </c>
      <c r="S5180" s="24">
        <v>0.3</v>
      </c>
      <c r="T5180" s="24">
        <v>124.8</v>
      </c>
      <c r="X5180" s="24">
        <f t="shared" si="186"/>
        <v>550.19999999999993</v>
      </c>
      <c r="Y5180" s="8">
        <f t="shared" si="187"/>
        <v>0</v>
      </c>
      <c r="Z5180" s="4"/>
    </row>
    <row r="5181" spans="1:26" x14ac:dyDescent="0.25">
      <c r="A5181" s="34">
        <v>99</v>
      </c>
      <c r="B5181" s="31">
        <v>7</v>
      </c>
      <c r="C5181" s="4" t="s">
        <v>9217</v>
      </c>
      <c r="D5181" s="4" t="s">
        <v>9208</v>
      </c>
      <c r="E5181" s="4" t="s">
        <v>9075</v>
      </c>
      <c r="F5181" s="4" t="s">
        <v>8948</v>
      </c>
      <c r="G5181" s="4" t="s">
        <v>9005</v>
      </c>
      <c r="H5181" s="4"/>
      <c r="I5181" s="24">
        <v>314.2</v>
      </c>
      <c r="J5181" s="24">
        <v>229.5</v>
      </c>
      <c r="K5181" s="24">
        <v>41.6</v>
      </c>
      <c r="L5181" s="24">
        <v>18.2</v>
      </c>
      <c r="M5181" s="24">
        <v>1</v>
      </c>
      <c r="O5181" s="24">
        <v>3.1</v>
      </c>
      <c r="Q5181" s="24">
        <v>0.7</v>
      </c>
      <c r="R5181" s="24">
        <v>4.4000000000000004</v>
      </c>
      <c r="S5181" s="24">
        <v>0.7</v>
      </c>
      <c r="T5181" s="24">
        <v>15</v>
      </c>
      <c r="X5181" s="24">
        <f t="shared" si="186"/>
        <v>314.2</v>
      </c>
      <c r="Y5181" s="8">
        <f t="shared" si="187"/>
        <v>0</v>
      </c>
      <c r="Z5181" s="4"/>
    </row>
    <row r="5182" spans="1:26" x14ac:dyDescent="0.25">
      <c r="A5182" s="34">
        <v>14</v>
      </c>
      <c r="B5182" s="31">
        <v>2</v>
      </c>
      <c r="C5182" s="4" t="s">
        <v>9095</v>
      </c>
      <c r="D5182" s="4" t="s">
        <v>9096</v>
      </c>
      <c r="E5182" s="4" t="s">
        <v>9075</v>
      </c>
      <c r="F5182" s="4" t="s">
        <v>8948</v>
      </c>
      <c r="G5182" s="4" t="s">
        <v>9097</v>
      </c>
      <c r="H5182" s="4" t="s">
        <v>979</v>
      </c>
      <c r="I5182" s="24">
        <v>236.7</v>
      </c>
      <c r="J5182" s="24">
        <v>177.6</v>
      </c>
      <c r="K5182" s="24">
        <v>17.7</v>
      </c>
      <c r="L5182" s="24">
        <v>1.5</v>
      </c>
      <c r="M5182" s="24">
        <v>1.3</v>
      </c>
      <c r="O5182" s="24">
        <v>1</v>
      </c>
      <c r="Q5182" s="24">
        <v>32.200000000000003</v>
      </c>
      <c r="R5182" s="24">
        <v>2.7</v>
      </c>
      <c r="S5182" s="24">
        <v>1.3</v>
      </c>
      <c r="W5182" s="24">
        <v>1.4</v>
      </c>
      <c r="X5182" s="24">
        <f t="shared" si="186"/>
        <v>236.70000000000002</v>
      </c>
      <c r="Y5182" s="8">
        <f t="shared" si="187"/>
        <v>0</v>
      </c>
      <c r="Z5182" s="4"/>
    </row>
    <row r="5183" spans="1:26" x14ac:dyDescent="0.25">
      <c r="A5183" s="34">
        <v>32</v>
      </c>
      <c r="B5183" s="31">
        <v>7</v>
      </c>
      <c r="C5183" s="4" t="s">
        <v>9125</v>
      </c>
      <c r="D5183" s="4" t="s">
        <v>7609</v>
      </c>
      <c r="E5183" s="4" t="s">
        <v>9075</v>
      </c>
      <c r="F5183" s="4" t="s">
        <v>8948</v>
      </c>
      <c r="G5183" s="4" t="s">
        <v>7053</v>
      </c>
      <c r="H5183" s="4"/>
      <c r="I5183" s="24">
        <v>135.80000000000001</v>
      </c>
      <c r="J5183" s="24">
        <v>119.3</v>
      </c>
      <c r="K5183" s="24">
        <v>10.199999999999999</v>
      </c>
      <c r="M5183" s="24">
        <v>1.3</v>
      </c>
      <c r="N5183" s="24">
        <v>1.9</v>
      </c>
      <c r="O5183" s="24">
        <v>1.6</v>
      </c>
      <c r="P5183" s="24">
        <v>1.1000000000000001</v>
      </c>
      <c r="R5183" s="24">
        <v>0.3</v>
      </c>
      <c r="S5183" s="24">
        <v>0.1</v>
      </c>
      <c r="X5183" s="24">
        <f t="shared" si="186"/>
        <v>135.80000000000001</v>
      </c>
      <c r="Y5183" s="8">
        <f t="shared" si="187"/>
        <v>0</v>
      </c>
      <c r="Z5183" s="4"/>
    </row>
    <row r="5184" spans="1:26" x14ac:dyDescent="0.25">
      <c r="A5184" s="34">
        <v>12</v>
      </c>
      <c r="B5184" s="31">
        <v>2</v>
      </c>
      <c r="C5184" s="4" t="s">
        <v>9090</v>
      </c>
      <c r="D5184" s="4" t="s">
        <v>9089</v>
      </c>
      <c r="E5184" s="4" t="s">
        <v>9075</v>
      </c>
      <c r="F5184" s="4" t="s">
        <v>8948</v>
      </c>
      <c r="G5184" s="4" t="s">
        <v>9091</v>
      </c>
      <c r="H5184" s="4" t="s">
        <v>1407</v>
      </c>
      <c r="I5184" s="24">
        <v>173.8</v>
      </c>
      <c r="J5184" s="24">
        <v>115.4</v>
      </c>
      <c r="K5184" s="24">
        <v>12.7</v>
      </c>
      <c r="N5184" s="24">
        <v>1.7</v>
      </c>
      <c r="O5184" s="24">
        <v>0.7</v>
      </c>
      <c r="Q5184" s="24">
        <v>0.2</v>
      </c>
      <c r="R5184" s="24">
        <v>1.3</v>
      </c>
      <c r="T5184" s="24">
        <v>41.8</v>
      </c>
      <c r="X5184" s="24">
        <f t="shared" si="186"/>
        <v>173.79999999999995</v>
      </c>
      <c r="Y5184" s="8">
        <f t="shared" si="187"/>
        <v>0</v>
      </c>
      <c r="Z5184" s="4"/>
    </row>
    <row r="5185" spans="1:26" x14ac:dyDescent="0.25">
      <c r="A5185" s="34">
        <v>20</v>
      </c>
      <c r="B5185" s="31">
        <v>8</v>
      </c>
      <c r="C5185" s="4" t="s">
        <v>9105</v>
      </c>
      <c r="D5185" s="4" t="s">
        <v>9096</v>
      </c>
      <c r="E5185" s="4" t="s">
        <v>9075</v>
      </c>
      <c r="F5185" s="4" t="s">
        <v>8948</v>
      </c>
      <c r="G5185" s="4" t="s">
        <v>9106</v>
      </c>
      <c r="H5185" s="4" t="s">
        <v>485</v>
      </c>
      <c r="I5185" s="24">
        <v>207.4</v>
      </c>
      <c r="J5185" s="24">
        <v>187.2</v>
      </c>
      <c r="K5185" s="24">
        <v>12.6</v>
      </c>
      <c r="N5185" s="24">
        <v>1.1000000000000001</v>
      </c>
      <c r="O5185" s="24">
        <v>1.6</v>
      </c>
      <c r="P5185" s="24">
        <v>0.1</v>
      </c>
      <c r="R5185" s="24">
        <v>2.1</v>
      </c>
      <c r="S5185" s="24">
        <v>2.2999999999999998</v>
      </c>
      <c r="T5185" s="24">
        <v>0.4</v>
      </c>
      <c r="X5185" s="24">
        <f t="shared" si="186"/>
        <v>207.39999999999998</v>
      </c>
      <c r="Y5185" s="8">
        <f t="shared" si="187"/>
        <v>0</v>
      </c>
      <c r="Z5185" s="4"/>
    </row>
    <row r="5186" spans="1:26" x14ac:dyDescent="0.25">
      <c r="A5186" s="34">
        <v>77</v>
      </c>
      <c r="B5186" s="31">
        <v>1</v>
      </c>
      <c r="C5186" s="4" t="s">
        <v>9184</v>
      </c>
      <c r="D5186" s="4" t="s">
        <v>9185</v>
      </c>
      <c r="E5186" s="4" t="s">
        <v>9075</v>
      </c>
      <c r="F5186" s="4" t="s">
        <v>8948</v>
      </c>
      <c r="G5186" s="4" t="s">
        <v>3782</v>
      </c>
      <c r="H5186" s="4" t="s">
        <v>730</v>
      </c>
      <c r="I5186" s="24">
        <v>213.6</v>
      </c>
      <c r="J5186" s="24">
        <v>184.1</v>
      </c>
      <c r="K5186" s="24">
        <v>6.7</v>
      </c>
      <c r="N5186" s="24">
        <v>2</v>
      </c>
      <c r="O5186" s="24">
        <v>3.6</v>
      </c>
      <c r="P5186" s="24">
        <v>0.6</v>
      </c>
      <c r="Q5186" s="24">
        <v>2.2000000000000002</v>
      </c>
      <c r="R5186" s="24">
        <v>7.2</v>
      </c>
      <c r="S5186" s="24">
        <v>1.7</v>
      </c>
      <c r="T5186" s="24">
        <v>1.5</v>
      </c>
      <c r="W5186" s="24">
        <v>4</v>
      </c>
      <c r="X5186" s="24">
        <f t="shared" si="186"/>
        <v>213.59999999999994</v>
      </c>
      <c r="Y5186" s="8">
        <f t="shared" si="187"/>
        <v>0</v>
      </c>
      <c r="Z5186" s="4"/>
    </row>
    <row r="5187" spans="1:26" x14ac:dyDescent="0.25">
      <c r="A5187" s="34">
        <v>76</v>
      </c>
      <c r="B5187" s="31">
        <v>12</v>
      </c>
      <c r="C5187" s="4" t="s">
        <v>9182</v>
      </c>
      <c r="D5187" s="4" t="s">
        <v>9171</v>
      </c>
      <c r="E5187" s="4" t="s">
        <v>9075</v>
      </c>
      <c r="F5187" s="4" t="s">
        <v>8948</v>
      </c>
      <c r="G5187" s="4" t="s">
        <v>9183</v>
      </c>
      <c r="H5187" s="4"/>
      <c r="I5187" s="24">
        <v>224</v>
      </c>
      <c r="J5187" s="24">
        <v>105.4</v>
      </c>
      <c r="L5187" s="24">
        <v>0.2</v>
      </c>
      <c r="N5187" s="24">
        <v>3.8</v>
      </c>
      <c r="O5187" s="24">
        <v>3.9</v>
      </c>
      <c r="P5187" s="24">
        <v>94.7</v>
      </c>
      <c r="R5187" s="24">
        <v>1.1000000000000001</v>
      </c>
      <c r="S5187" s="24">
        <v>1.2</v>
      </c>
      <c r="T5187" s="24">
        <v>13.7</v>
      </c>
      <c r="X5187" s="24">
        <f t="shared" si="186"/>
        <v>223.99999999999997</v>
      </c>
      <c r="Y5187" s="8">
        <f t="shared" si="187"/>
        <v>0</v>
      </c>
      <c r="Z5187" s="4"/>
    </row>
    <row r="5188" spans="1:26" x14ac:dyDescent="0.25">
      <c r="A5188" s="34">
        <v>52</v>
      </c>
      <c r="B5188" s="31">
        <v>16</v>
      </c>
      <c r="C5188" s="4" t="s">
        <v>9155</v>
      </c>
      <c r="D5188" s="4" t="s">
        <v>9131</v>
      </c>
      <c r="E5188" s="4" t="s">
        <v>9075</v>
      </c>
      <c r="F5188" s="4" t="s">
        <v>8948</v>
      </c>
      <c r="G5188" s="4" t="s">
        <v>9156</v>
      </c>
      <c r="H5188" s="4"/>
      <c r="I5188" s="24">
        <v>548</v>
      </c>
      <c r="J5188" s="24">
        <v>274.60000000000002</v>
      </c>
      <c r="K5188" s="24">
        <v>39.9</v>
      </c>
      <c r="L5188" s="24">
        <v>2.8</v>
      </c>
      <c r="M5188" s="24">
        <v>7.3</v>
      </c>
      <c r="O5188" s="24">
        <v>4.2</v>
      </c>
      <c r="P5188" s="24">
        <v>1.3</v>
      </c>
      <c r="R5188" s="24">
        <v>1.8</v>
      </c>
      <c r="T5188" s="24">
        <v>209.5</v>
      </c>
      <c r="W5188" s="24">
        <v>6.6</v>
      </c>
      <c r="X5188" s="24">
        <f t="shared" si="186"/>
        <v>548.00000000000011</v>
      </c>
      <c r="Y5188" s="8">
        <f t="shared" si="187"/>
        <v>0</v>
      </c>
      <c r="Z5188" s="4"/>
    </row>
    <row r="5189" spans="1:26" x14ac:dyDescent="0.25">
      <c r="A5189" s="34">
        <v>18</v>
      </c>
      <c r="B5189" s="31">
        <v>6</v>
      </c>
      <c r="C5189" s="4" t="s">
        <v>9103</v>
      </c>
      <c r="D5189" s="4" t="s">
        <v>9096</v>
      </c>
      <c r="E5189" s="4" t="s">
        <v>9075</v>
      </c>
      <c r="F5189" s="4" t="s">
        <v>8948</v>
      </c>
      <c r="G5189" s="4" t="s">
        <v>45</v>
      </c>
      <c r="H5189" s="4"/>
      <c r="I5189" s="24">
        <v>553.6</v>
      </c>
      <c r="J5189" s="24">
        <v>467.2</v>
      </c>
      <c r="K5189" s="24">
        <v>13</v>
      </c>
      <c r="L5189" s="24">
        <v>15</v>
      </c>
      <c r="M5189" s="24">
        <v>2.4</v>
      </c>
      <c r="O5189" s="24">
        <v>3.4</v>
      </c>
      <c r="P5189" s="24">
        <v>1.3</v>
      </c>
      <c r="Q5189" s="24">
        <v>4.8</v>
      </c>
      <c r="T5189" s="24">
        <v>46.5</v>
      </c>
      <c r="X5189" s="24">
        <f t="shared" si="186"/>
        <v>553.59999999999991</v>
      </c>
      <c r="Y5189" s="8">
        <f t="shared" si="187"/>
        <v>0</v>
      </c>
      <c r="Z5189" s="4"/>
    </row>
    <row r="5190" spans="1:26" x14ac:dyDescent="0.25">
      <c r="A5190" s="34">
        <v>30</v>
      </c>
      <c r="B5190" s="31">
        <v>5</v>
      </c>
      <c r="C5190" s="4" t="s">
        <v>9122</v>
      </c>
      <c r="D5190" s="4" t="s">
        <v>7609</v>
      </c>
      <c r="E5190" s="4" t="s">
        <v>9075</v>
      </c>
      <c r="F5190" s="4" t="s">
        <v>8948</v>
      </c>
      <c r="G5190" s="4" t="s">
        <v>9123</v>
      </c>
      <c r="H5190" s="4" t="s">
        <v>532</v>
      </c>
      <c r="I5190" s="24">
        <v>344.9</v>
      </c>
      <c r="J5190" s="24">
        <v>326.3</v>
      </c>
      <c r="O5190" s="24">
        <v>8.9</v>
      </c>
      <c r="P5190" s="24">
        <v>0.5</v>
      </c>
      <c r="R5190" s="24">
        <v>3.4</v>
      </c>
      <c r="S5190" s="24">
        <v>4</v>
      </c>
      <c r="W5190" s="24">
        <v>1.8</v>
      </c>
      <c r="X5190" s="24">
        <f t="shared" si="186"/>
        <v>344.9</v>
      </c>
      <c r="Y5190" s="8">
        <f t="shared" si="187"/>
        <v>0</v>
      </c>
      <c r="Z5190" s="4"/>
    </row>
    <row r="5191" spans="1:26" x14ac:dyDescent="0.25">
      <c r="A5191" s="34">
        <v>15</v>
      </c>
      <c r="B5191" s="31">
        <v>3</v>
      </c>
      <c r="C5191" s="4" t="s">
        <v>2065</v>
      </c>
      <c r="D5191" s="4" t="s">
        <v>9096</v>
      </c>
      <c r="E5191" s="4" t="s">
        <v>9075</v>
      </c>
      <c r="F5191" s="4" t="s">
        <v>8948</v>
      </c>
      <c r="G5191" s="4" t="s">
        <v>9098</v>
      </c>
      <c r="H5191" s="4" t="s">
        <v>154</v>
      </c>
      <c r="I5191" s="24">
        <v>174.5</v>
      </c>
      <c r="J5191" s="24">
        <v>155.6</v>
      </c>
      <c r="K5191" s="24">
        <v>6</v>
      </c>
      <c r="M5191" s="24">
        <v>1.9</v>
      </c>
      <c r="O5191" s="24">
        <v>2.4</v>
      </c>
      <c r="P5191" s="24">
        <v>0.1</v>
      </c>
      <c r="Q5191" s="24">
        <v>5.2</v>
      </c>
      <c r="R5191" s="24">
        <v>1.3</v>
      </c>
      <c r="W5191" s="24">
        <v>2</v>
      </c>
      <c r="X5191" s="24">
        <f t="shared" si="186"/>
        <v>174.5</v>
      </c>
      <c r="Y5191" s="8">
        <f t="shared" si="187"/>
        <v>0</v>
      </c>
      <c r="Z5191" s="11"/>
    </row>
    <row r="5192" spans="1:26" x14ac:dyDescent="0.25">
      <c r="A5192" s="34">
        <v>1</v>
      </c>
      <c r="B5192" s="31">
        <v>1</v>
      </c>
      <c r="C5192" s="4" t="s">
        <v>9074</v>
      </c>
      <c r="D5192" s="4" t="s">
        <v>9074</v>
      </c>
      <c r="E5192" s="4" t="s">
        <v>9075</v>
      </c>
      <c r="F5192" s="4" t="s">
        <v>8948</v>
      </c>
      <c r="G5192" s="4" t="s">
        <v>8092</v>
      </c>
      <c r="H5192" s="4" t="s">
        <v>213</v>
      </c>
      <c r="I5192" s="24">
        <v>1625.3</v>
      </c>
      <c r="J5192" s="24">
        <v>264.2</v>
      </c>
      <c r="K5192" s="24">
        <v>18.3</v>
      </c>
      <c r="L5192" s="24">
        <v>12.4</v>
      </c>
      <c r="M5192" s="24">
        <v>8</v>
      </c>
      <c r="N5192" s="24">
        <v>5</v>
      </c>
      <c r="O5192" s="24">
        <v>3</v>
      </c>
      <c r="P5192" s="24">
        <v>11.9</v>
      </c>
      <c r="Q5192" s="24">
        <v>1.5</v>
      </c>
      <c r="T5192" s="24">
        <v>1301</v>
      </c>
      <c r="X5192" s="24">
        <f t="shared" si="186"/>
        <v>1625.3</v>
      </c>
      <c r="Y5192" s="8">
        <f t="shared" si="187"/>
        <v>0</v>
      </c>
      <c r="Z5192" s="4"/>
    </row>
    <row r="5193" spans="1:26" x14ac:dyDescent="0.25">
      <c r="A5193" s="34">
        <v>5</v>
      </c>
      <c r="B5193" s="31">
        <v>5</v>
      </c>
      <c r="C5193" s="4" t="s">
        <v>9081</v>
      </c>
      <c r="D5193" s="4" t="s">
        <v>9074</v>
      </c>
      <c r="E5193" s="4" t="s">
        <v>9075</v>
      </c>
      <c r="F5193" s="4" t="s">
        <v>8948</v>
      </c>
      <c r="G5193" s="4" t="s">
        <v>8092</v>
      </c>
      <c r="H5193" s="4" t="s">
        <v>213</v>
      </c>
      <c r="I5193" s="24">
        <v>954.1</v>
      </c>
      <c r="J5193" s="24">
        <v>317.60000000000002</v>
      </c>
      <c r="K5193" s="24">
        <v>42.3</v>
      </c>
      <c r="N5193" s="24">
        <v>1.2</v>
      </c>
      <c r="O5193" s="24">
        <v>4.9000000000000004</v>
      </c>
      <c r="P5193" s="24">
        <v>0.3</v>
      </c>
      <c r="Q5193" s="24">
        <v>2.4</v>
      </c>
      <c r="R5193" s="24">
        <v>4.5999999999999996</v>
      </c>
      <c r="S5193" s="24">
        <v>0.8</v>
      </c>
      <c r="T5193" s="24">
        <v>580</v>
      </c>
      <c r="X5193" s="24">
        <f t="shared" si="186"/>
        <v>954.1</v>
      </c>
      <c r="Y5193" s="8">
        <f t="shared" si="187"/>
        <v>0</v>
      </c>
      <c r="Z5193" s="4"/>
    </row>
    <row r="5194" spans="1:26" x14ac:dyDescent="0.25">
      <c r="A5194" s="34">
        <v>7</v>
      </c>
      <c r="B5194" s="31">
        <v>7</v>
      </c>
      <c r="C5194" s="4" t="s">
        <v>9083</v>
      </c>
      <c r="D5194" s="4" t="s">
        <v>9074</v>
      </c>
      <c r="E5194" s="4" t="s">
        <v>9075</v>
      </c>
      <c r="F5194" s="4" t="s">
        <v>8948</v>
      </c>
      <c r="G5194" s="4" t="s">
        <v>8092</v>
      </c>
      <c r="H5194" s="4" t="s">
        <v>213</v>
      </c>
      <c r="I5194" s="24">
        <v>402.1</v>
      </c>
      <c r="J5194" s="24">
        <v>351.3</v>
      </c>
      <c r="K5194" s="24">
        <v>36.799999999999997</v>
      </c>
      <c r="M5194" s="24">
        <v>3.1</v>
      </c>
      <c r="N5194" s="24">
        <v>1.1000000000000001</v>
      </c>
      <c r="O5194" s="24">
        <v>1.8</v>
      </c>
      <c r="R5194" s="24">
        <v>3.8</v>
      </c>
      <c r="S5194" s="24">
        <v>1.5</v>
      </c>
      <c r="T5194" s="24">
        <v>2.7</v>
      </c>
      <c r="X5194" s="24">
        <f t="shared" si="186"/>
        <v>402.10000000000008</v>
      </c>
      <c r="Y5194" s="8">
        <f t="shared" si="187"/>
        <v>0</v>
      </c>
      <c r="Z5194" s="4"/>
    </row>
    <row r="5195" spans="1:26" x14ac:dyDescent="0.25">
      <c r="A5195" s="34">
        <v>9</v>
      </c>
      <c r="B5195" s="31">
        <v>9</v>
      </c>
      <c r="C5195" s="4" t="s">
        <v>9086</v>
      </c>
      <c r="D5195" s="4" t="s">
        <v>9074</v>
      </c>
      <c r="E5195" s="4" t="s">
        <v>9075</v>
      </c>
      <c r="F5195" s="4" t="s">
        <v>8948</v>
      </c>
      <c r="G5195" s="4" t="s">
        <v>8092</v>
      </c>
      <c r="H5195" s="4" t="s">
        <v>213</v>
      </c>
      <c r="I5195" s="24">
        <v>330.7</v>
      </c>
      <c r="J5195" s="24">
        <v>291.2</v>
      </c>
      <c r="K5195" s="24">
        <v>19.8</v>
      </c>
      <c r="M5195" s="24">
        <v>5.9</v>
      </c>
      <c r="N5195" s="24">
        <v>1.6</v>
      </c>
      <c r="O5195" s="24">
        <v>2.9</v>
      </c>
      <c r="P5195" s="24">
        <v>0.3</v>
      </c>
      <c r="Q5195" s="24">
        <v>4.2</v>
      </c>
      <c r="R5195" s="24">
        <v>2.5</v>
      </c>
      <c r="S5195" s="24">
        <v>1.1000000000000001</v>
      </c>
      <c r="T5195" s="24">
        <v>1.2</v>
      </c>
      <c r="X5195" s="24">
        <f t="shared" si="186"/>
        <v>330.7</v>
      </c>
      <c r="Y5195" s="8">
        <f t="shared" si="187"/>
        <v>0</v>
      </c>
      <c r="Z5195" s="4"/>
    </row>
    <row r="5196" spans="1:26" x14ac:dyDescent="0.25">
      <c r="A5196" s="34">
        <v>65</v>
      </c>
      <c r="B5196" s="31">
        <v>1</v>
      </c>
      <c r="C5196" s="4" t="s">
        <v>3979</v>
      </c>
      <c r="D5196" s="4" t="s">
        <v>9171</v>
      </c>
      <c r="E5196" s="4" t="s">
        <v>9075</v>
      </c>
      <c r="F5196" s="4" t="s">
        <v>8948</v>
      </c>
      <c r="G5196" s="4" t="s">
        <v>9172</v>
      </c>
      <c r="H5196" s="4" t="s">
        <v>9141</v>
      </c>
      <c r="I5196" s="24">
        <v>316.5</v>
      </c>
      <c r="J5196" s="24">
        <v>255.2</v>
      </c>
      <c r="K5196" s="24">
        <v>26.5</v>
      </c>
      <c r="L5196" s="24">
        <v>26.5</v>
      </c>
      <c r="N5196" s="24">
        <v>0.6</v>
      </c>
      <c r="O5196" s="24">
        <v>2.8</v>
      </c>
      <c r="R5196" s="24">
        <v>4.9000000000000004</v>
      </c>
      <c r="X5196" s="24">
        <f t="shared" si="186"/>
        <v>316.5</v>
      </c>
      <c r="Y5196" s="8">
        <f t="shared" si="187"/>
        <v>0</v>
      </c>
      <c r="Z5196" s="4"/>
    </row>
    <row r="5197" spans="1:26" x14ac:dyDescent="0.25">
      <c r="A5197" s="34">
        <v>66</v>
      </c>
      <c r="B5197" s="31">
        <v>2</v>
      </c>
      <c r="C5197" s="4" t="s">
        <v>9173</v>
      </c>
      <c r="D5197" s="4" t="s">
        <v>9171</v>
      </c>
      <c r="E5197" s="4" t="s">
        <v>9075</v>
      </c>
      <c r="F5197" s="4" t="s">
        <v>8948</v>
      </c>
      <c r="G5197" s="4" t="s">
        <v>9172</v>
      </c>
      <c r="H5197" s="4" t="s">
        <v>9141</v>
      </c>
      <c r="I5197" s="24">
        <v>280.7</v>
      </c>
      <c r="J5197" s="24">
        <v>264.39999999999998</v>
      </c>
      <c r="K5197" s="24">
        <v>2.6</v>
      </c>
      <c r="L5197" s="24">
        <v>3.1</v>
      </c>
      <c r="M5197" s="24">
        <v>2.4</v>
      </c>
      <c r="O5197" s="24">
        <v>2.4</v>
      </c>
      <c r="Q5197" s="24">
        <v>0.2</v>
      </c>
      <c r="R5197" s="24">
        <v>3.1</v>
      </c>
      <c r="W5197" s="24">
        <v>2.5</v>
      </c>
      <c r="X5197" s="24">
        <f t="shared" si="186"/>
        <v>280.7</v>
      </c>
      <c r="Y5197" s="8">
        <f t="shared" si="187"/>
        <v>0</v>
      </c>
      <c r="Z5197" s="4"/>
    </row>
    <row r="5198" spans="1:26" x14ac:dyDescent="0.25">
      <c r="A5198" s="34">
        <v>67</v>
      </c>
      <c r="B5198" s="31">
        <v>3</v>
      </c>
      <c r="C5198" s="4" t="s">
        <v>9174</v>
      </c>
      <c r="D5198" s="4" t="s">
        <v>9171</v>
      </c>
      <c r="E5198" s="4" t="s">
        <v>9075</v>
      </c>
      <c r="F5198" s="4" t="s">
        <v>8948</v>
      </c>
      <c r="G5198" s="4" t="s">
        <v>9172</v>
      </c>
      <c r="H5198" s="4" t="s">
        <v>9141</v>
      </c>
      <c r="I5198" s="24">
        <v>648</v>
      </c>
      <c r="J5198" s="24">
        <v>599.9</v>
      </c>
      <c r="K5198" s="24">
        <v>6.2</v>
      </c>
      <c r="M5198" s="24">
        <v>6.2</v>
      </c>
      <c r="O5198" s="24">
        <v>4.4000000000000004</v>
      </c>
      <c r="P5198" s="24">
        <v>25.6</v>
      </c>
      <c r="R5198" s="24">
        <v>5.3</v>
      </c>
      <c r="S5198" s="24">
        <v>0.4</v>
      </c>
      <c r="X5198" s="24">
        <f t="shared" si="186"/>
        <v>648</v>
      </c>
      <c r="Y5198" s="8">
        <f t="shared" si="187"/>
        <v>0</v>
      </c>
      <c r="Z5198" s="4"/>
    </row>
    <row r="5199" spans="1:26" x14ac:dyDescent="0.25">
      <c r="A5199" s="34">
        <v>68</v>
      </c>
      <c r="B5199" s="31">
        <v>4</v>
      </c>
      <c r="C5199" s="4" t="s">
        <v>7738</v>
      </c>
      <c r="D5199" s="4" t="s">
        <v>9171</v>
      </c>
      <c r="E5199" s="4" t="s">
        <v>9075</v>
      </c>
      <c r="F5199" s="4" t="s">
        <v>8948</v>
      </c>
      <c r="G5199" s="4" t="s">
        <v>9172</v>
      </c>
      <c r="H5199" s="4" t="s">
        <v>9141</v>
      </c>
      <c r="I5199" s="24">
        <v>536</v>
      </c>
      <c r="J5199" s="24">
        <v>435.7</v>
      </c>
      <c r="K5199" s="24">
        <v>33.4</v>
      </c>
      <c r="L5199" s="24">
        <v>4.2</v>
      </c>
      <c r="O5199" s="24">
        <v>19.5</v>
      </c>
      <c r="P5199" s="24">
        <v>37.799999999999997</v>
      </c>
      <c r="R5199" s="24">
        <v>5.4</v>
      </c>
      <c r="X5199" s="24">
        <f t="shared" si="186"/>
        <v>535.99999999999989</v>
      </c>
      <c r="Y5199" s="8">
        <f t="shared" si="187"/>
        <v>0</v>
      </c>
      <c r="Z5199" s="4"/>
    </row>
    <row r="5200" spans="1:26" x14ac:dyDescent="0.25">
      <c r="A5200" s="34">
        <v>71</v>
      </c>
      <c r="B5200" s="31">
        <v>7</v>
      </c>
      <c r="C5200" s="4" t="s">
        <v>9177</v>
      </c>
      <c r="D5200" s="4" t="s">
        <v>9171</v>
      </c>
      <c r="E5200" s="4" t="s">
        <v>9075</v>
      </c>
      <c r="F5200" s="4" t="s">
        <v>8948</v>
      </c>
      <c r="G5200" s="4" t="s">
        <v>9172</v>
      </c>
      <c r="H5200" s="4" t="s">
        <v>9141</v>
      </c>
      <c r="I5200" s="24">
        <v>251.7</v>
      </c>
      <c r="J5200" s="24">
        <v>248.3</v>
      </c>
      <c r="N5200" s="24">
        <v>1.5</v>
      </c>
      <c r="O5200" s="24">
        <v>1.9</v>
      </c>
      <c r="X5200" s="24">
        <f t="shared" si="186"/>
        <v>251.70000000000002</v>
      </c>
      <c r="Y5200" s="8">
        <f t="shared" si="187"/>
        <v>0</v>
      </c>
      <c r="Z5200" s="4"/>
    </row>
    <row r="5201" spans="1:26" x14ac:dyDescent="0.25">
      <c r="A5201" s="34">
        <v>74</v>
      </c>
      <c r="B5201" s="31">
        <v>10</v>
      </c>
      <c r="C5201" s="4" t="s">
        <v>6547</v>
      </c>
      <c r="D5201" s="4" t="s">
        <v>9171</v>
      </c>
      <c r="E5201" s="4" t="s">
        <v>9075</v>
      </c>
      <c r="F5201" s="4" t="s">
        <v>8948</v>
      </c>
      <c r="G5201" s="4" t="s">
        <v>9172</v>
      </c>
      <c r="H5201" s="4" t="s">
        <v>9141</v>
      </c>
      <c r="I5201" s="24">
        <v>284</v>
      </c>
      <c r="J5201" s="24">
        <v>279.3</v>
      </c>
      <c r="O5201" s="24">
        <v>1.8</v>
      </c>
      <c r="R5201" s="24">
        <v>1</v>
      </c>
      <c r="W5201" s="24">
        <v>1.9</v>
      </c>
      <c r="X5201" s="24">
        <f t="shared" si="186"/>
        <v>284</v>
      </c>
      <c r="Y5201" s="8">
        <f t="shared" si="187"/>
        <v>0</v>
      </c>
      <c r="Z5201" s="4"/>
    </row>
    <row r="5202" spans="1:26" x14ac:dyDescent="0.25">
      <c r="A5202" s="34">
        <v>44</v>
      </c>
      <c r="B5202" s="31">
        <v>8</v>
      </c>
      <c r="C5202" s="4" t="s">
        <v>9139</v>
      </c>
      <c r="D5202" s="4" t="s">
        <v>9131</v>
      </c>
      <c r="E5202" s="4" t="s">
        <v>9075</v>
      </c>
      <c r="F5202" s="4" t="s">
        <v>8948</v>
      </c>
      <c r="G5202" s="4" t="s">
        <v>9140</v>
      </c>
      <c r="H5202" s="4" t="s">
        <v>9141</v>
      </c>
      <c r="I5202" s="24">
        <v>283.8</v>
      </c>
      <c r="J5202" s="24">
        <v>261.8</v>
      </c>
      <c r="K5202" s="24">
        <v>8.6</v>
      </c>
      <c r="M5202" s="24">
        <v>3.6</v>
      </c>
      <c r="O5202" s="24">
        <v>2.2000000000000002</v>
      </c>
      <c r="P5202" s="24">
        <v>3.9</v>
      </c>
      <c r="R5202" s="24">
        <v>3.7</v>
      </c>
      <c r="X5202" s="24">
        <f t="shared" si="186"/>
        <v>283.8</v>
      </c>
      <c r="Y5202" s="8">
        <f t="shared" si="187"/>
        <v>0</v>
      </c>
      <c r="Z5202" s="4"/>
    </row>
    <row r="5203" spans="1:26" x14ac:dyDescent="0.25">
      <c r="A5203" s="34">
        <v>17</v>
      </c>
      <c r="B5203" s="31">
        <v>5</v>
      </c>
      <c r="C5203" s="4" t="s">
        <v>9101</v>
      </c>
      <c r="D5203" s="4" t="s">
        <v>9096</v>
      </c>
      <c r="E5203" s="4" t="s">
        <v>9075</v>
      </c>
      <c r="F5203" s="4" t="s">
        <v>8948</v>
      </c>
      <c r="G5203" s="4" t="s">
        <v>9102</v>
      </c>
      <c r="H5203" s="4" t="s">
        <v>1407</v>
      </c>
      <c r="I5203" s="24">
        <v>213.1</v>
      </c>
      <c r="J5203" s="24">
        <v>171.2</v>
      </c>
      <c r="K5203" s="24">
        <v>36.299999999999997</v>
      </c>
      <c r="M5203" s="24">
        <v>1.8</v>
      </c>
      <c r="O5203" s="24">
        <v>0.8</v>
      </c>
      <c r="Q5203" s="24">
        <v>1.4</v>
      </c>
      <c r="R5203" s="24">
        <v>1.1000000000000001</v>
      </c>
      <c r="S5203" s="24">
        <v>0.5</v>
      </c>
      <c r="X5203" s="24">
        <f t="shared" si="186"/>
        <v>213.10000000000002</v>
      </c>
      <c r="Y5203" s="8">
        <f t="shared" si="187"/>
        <v>0</v>
      </c>
      <c r="Z5203" s="4"/>
    </row>
    <row r="5204" spans="1:26" x14ac:dyDescent="0.25">
      <c r="A5204" s="34">
        <v>100</v>
      </c>
      <c r="B5204" s="31">
        <v>8</v>
      </c>
      <c r="C5204" s="4" t="s">
        <v>9218</v>
      </c>
      <c r="D5204" s="4" t="s">
        <v>9208</v>
      </c>
      <c r="E5204" s="4" t="s">
        <v>9075</v>
      </c>
      <c r="F5204" s="4" t="s">
        <v>8948</v>
      </c>
      <c r="G5204" s="5" t="s">
        <v>9219</v>
      </c>
      <c r="H5204" s="4"/>
      <c r="I5204" s="24">
        <v>233.6</v>
      </c>
      <c r="J5204" s="24">
        <v>173.5</v>
      </c>
      <c r="L5204" s="24">
        <v>45.4</v>
      </c>
      <c r="M5204" s="24">
        <v>3.1</v>
      </c>
      <c r="O5204" s="24">
        <v>2.8</v>
      </c>
      <c r="P5204" s="24">
        <v>0.3</v>
      </c>
      <c r="R5204" s="24">
        <v>4.5999999999999996</v>
      </c>
      <c r="S5204" s="24">
        <v>0.9</v>
      </c>
      <c r="T5204" s="24">
        <v>3</v>
      </c>
      <c r="X5204" s="24">
        <f t="shared" si="186"/>
        <v>233.60000000000002</v>
      </c>
      <c r="Y5204" s="8">
        <f t="shared" si="187"/>
        <v>0</v>
      </c>
      <c r="Z5204" s="4"/>
    </row>
    <row r="5205" spans="1:26" x14ac:dyDescent="0.25">
      <c r="A5205" s="34">
        <v>13</v>
      </c>
      <c r="B5205" s="31">
        <v>3</v>
      </c>
      <c r="C5205" s="4" t="s">
        <v>9092</v>
      </c>
      <c r="D5205" s="4" t="s">
        <v>9089</v>
      </c>
      <c r="E5205" s="4" t="s">
        <v>9075</v>
      </c>
      <c r="F5205" s="4" t="s">
        <v>8948</v>
      </c>
      <c r="G5205" s="4" t="s">
        <v>9093</v>
      </c>
      <c r="H5205" s="5" t="s">
        <v>9094</v>
      </c>
      <c r="I5205" s="24">
        <v>157.69999999999999</v>
      </c>
      <c r="J5205" s="24">
        <v>150.30000000000001</v>
      </c>
      <c r="K5205" s="24">
        <v>4.2</v>
      </c>
      <c r="L5205" s="24">
        <v>0.7</v>
      </c>
      <c r="M5205" s="24">
        <v>0.3</v>
      </c>
      <c r="O5205" s="24">
        <v>0.3</v>
      </c>
      <c r="T5205" s="24">
        <v>1.9</v>
      </c>
      <c r="X5205" s="24">
        <f t="shared" si="186"/>
        <v>157.70000000000002</v>
      </c>
      <c r="Y5205" s="8">
        <f t="shared" si="187"/>
        <v>0</v>
      </c>
      <c r="Z5205" s="4"/>
    </row>
    <row r="5206" spans="1:26" x14ac:dyDescent="0.25">
      <c r="A5206" s="34">
        <v>10</v>
      </c>
      <c r="B5206" s="31">
        <v>10</v>
      </c>
      <c r="C5206" s="4" t="s">
        <v>9087</v>
      </c>
      <c r="D5206" s="4" t="s">
        <v>9074</v>
      </c>
      <c r="E5206" s="4" t="s">
        <v>9075</v>
      </c>
      <c r="F5206" s="4" t="s">
        <v>8948</v>
      </c>
      <c r="G5206" s="4" t="s">
        <v>92</v>
      </c>
      <c r="H5206" s="4"/>
      <c r="I5206" s="24">
        <v>596.29999999999995</v>
      </c>
      <c r="J5206" s="24">
        <v>506.6</v>
      </c>
      <c r="K5206" s="24">
        <v>21.8</v>
      </c>
      <c r="N5206" s="24">
        <v>3.7</v>
      </c>
      <c r="O5206" s="24">
        <v>3.7</v>
      </c>
      <c r="P5206" s="24">
        <v>3.8</v>
      </c>
      <c r="R5206" s="24">
        <v>5.7</v>
      </c>
      <c r="T5206" s="24">
        <v>51</v>
      </c>
      <c r="X5206" s="24">
        <f t="shared" si="186"/>
        <v>596.30000000000007</v>
      </c>
      <c r="Y5206" s="8">
        <f t="shared" si="187"/>
        <v>0</v>
      </c>
      <c r="Z5206" s="4"/>
    </row>
    <row r="5207" spans="1:26" x14ac:dyDescent="0.25">
      <c r="A5207" s="34">
        <v>69</v>
      </c>
      <c r="B5207" s="31">
        <v>5</v>
      </c>
      <c r="C5207" s="4" t="s">
        <v>9175</v>
      </c>
      <c r="D5207" s="4" t="s">
        <v>9171</v>
      </c>
      <c r="E5207" s="4" t="s">
        <v>9075</v>
      </c>
      <c r="F5207" s="4" t="s">
        <v>8948</v>
      </c>
      <c r="G5207" s="4" t="s">
        <v>882</v>
      </c>
      <c r="H5207" s="4" t="s">
        <v>9176</v>
      </c>
      <c r="I5207" s="24">
        <v>520.70000000000005</v>
      </c>
      <c r="J5207" s="24">
        <v>446.5</v>
      </c>
      <c r="K5207" s="24">
        <v>7.7</v>
      </c>
      <c r="M5207" s="24">
        <v>2.1</v>
      </c>
      <c r="N5207" s="24">
        <v>2</v>
      </c>
      <c r="O5207" s="24">
        <v>7.5</v>
      </c>
      <c r="P5207" s="24">
        <v>16.3</v>
      </c>
      <c r="Q5207" s="24">
        <v>1.2</v>
      </c>
      <c r="R5207" s="24">
        <v>3.6</v>
      </c>
      <c r="S5207" s="24">
        <v>2.5</v>
      </c>
      <c r="T5207" s="24">
        <v>27.3</v>
      </c>
      <c r="W5207" s="24">
        <v>4</v>
      </c>
      <c r="X5207" s="24">
        <f t="shared" si="186"/>
        <v>520.70000000000005</v>
      </c>
      <c r="Y5207" s="8">
        <f t="shared" si="187"/>
        <v>0</v>
      </c>
      <c r="Z5207" s="4"/>
    </row>
    <row r="5208" spans="1:26" x14ac:dyDescent="0.25">
      <c r="A5208" s="34">
        <v>51</v>
      </c>
      <c r="B5208" s="31">
        <v>15</v>
      </c>
      <c r="C5208" s="4" t="s">
        <v>9153</v>
      </c>
      <c r="D5208" s="4" t="s">
        <v>9131</v>
      </c>
      <c r="E5208" s="4" t="s">
        <v>9075</v>
      </c>
      <c r="F5208" s="4" t="s">
        <v>8948</v>
      </c>
      <c r="G5208" s="4" t="s">
        <v>9154</v>
      </c>
      <c r="H5208" s="4"/>
      <c r="I5208" s="24">
        <v>180.6</v>
      </c>
      <c r="J5208" s="24">
        <v>172</v>
      </c>
      <c r="N5208" s="24">
        <v>3.1</v>
      </c>
      <c r="O5208" s="24">
        <v>4</v>
      </c>
      <c r="Q5208" s="24">
        <v>1.4</v>
      </c>
      <c r="R5208" s="24">
        <v>0.1</v>
      </c>
      <c r="X5208" s="24">
        <f t="shared" si="186"/>
        <v>180.6</v>
      </c>
      <c r="Y5208" s="8">
        <f t="shared" si="187"/>
        <v>0</v>
      </c>
      <c r="Z5208" s="4"/>
    </row>
    <row r="5209" spans="1:26" x14ac:dyDescent="0.25">
      <c r="A5209" s="34">
        <v>55</v>
      </c>
      <c r="B5209" s="31">
        <v>1</v>
      </c>
      <c r="C5209" s="4" t="s">
        <v>7164</v>
      </c>
      <c r="D5209" s="4" t="s">
        <v>9161</v>
      </c>
      <c r="E5209" s="4" t="s">
        <v>9075</v>
      </c>
      <c r="F5209" s="4" t="s">
        <v>8948</v>
      </c>
      <c r="G5209" s="4" t="s">
        <v>9154</v>
      </c>
      <c r="H5209" s="4"/>
      <c r="I5209" s="24">
        <v>2525.4</v>
      </c>
      <c r="J5209" s="24">
        <v>1688.1</v>
      </c>
      <c r="K5209" s="24">
        <v>110.9</v>
      </c>
      <c r="M5209" s="24">
        <v>8.6</v>
      </c>
      <c r="O5209" s="24">
        <v>12.8</v>
      </c>
      <c r="P5209" s="24">
        <v>57.2</v>
      </c>
      <c r="Q5209" s="24">
        <v>8.5</v>
      </c>
      <c r="R5209" s="24">
        <v>17.100000000000001</v>
      </c>
      <c r="S5209" s="24">
        <v>0.8</v>
      </c>
      <c r="T5209" s="24">
        <v>621.4</v>
      </c>
      <c r="X5209" s="24">
        <f t="shared" si="186"/>
        <v>2525.3999999999996</v>
      </c>
      <c r="Y5209" s="8">
        <f t="shared" si="187"/>
        <v>0</v>
      </c>
      <c r="Z5209" s="4"/>
    </row>
    <row r="5210" spans="1:26" x14ac:dyDescent="0.25">
      <c r="A5210" s="34">
        <v>56</v>
      </c>
      <c r="B5210" s="31">
        <v>2</v>
      </c>
      <c r="C5210" s="4" t="s">
        <v>9155</v>
      </c>
      <c r="D5210" s="4" t="s">
        <v>9161</v>
      </c>
      <c r="E5210" s="4" t="s">
        <v>9075</v>
      </c>
      <c r="F5210" s="4" t="s">
        <v>8948</v>
      </c>
      <c r="G5210" s="4" t="s">
        <v>9154</v>
      </c>
      <c r="H5210" s="4"/>
      <c r="X5210" s="24">
        <f t="shared" si="186"/>
        <v>0</v>
      </c>
      <c r="Y5210" s="8">
        <f t="shared" si="187"/>
        <v>0</v>
      </c>
      <c r="Z5210" s="4"/>
    </row>
    <row r="5211" spans="1:26" x14ac:dyDescent="0.25">
      <c r="A5211" s="34">
        <v>57</v>
      </c>
      <c r="B5211" s="31">
        <v>3</v>
      </c>
      <c r="C5211" s="4" t="s">
        <v>9162</v>
      </c>
      <c r="D5211" s="4" t="s">
        <v>9161</v>
      </c>
      <c r="E5211" s="4" t="s">
        <v>9075</v>
      </c>
      <c r="F5211" s="4" t="s">
        <v>8948</v>
      </c>
      <c r="G5211" s="4" t="s">
        <v>9154</v>
      </c>
      <c r="H5211" s="4"/>
      <c r="X5211" s="24">
        <f t="shared" si="186"/>
        <v>0</v>
      </c>
      <c r="Y5211" s="8">
        <f t="shared" si="187"/>
        <v>0</v>
      </c>
      <c r="Z5211" s="4"/>
    </row>
    <row r="5212" spans="1:26" x14ac:dyDescent="0.25">
      <c r="A5212" s="34">
        <v>58</v>
      </c>
      <c r="B5212" s="31">
        <v>4</v>
      </c>
      <c r="C5212" s="4" t="s">
        <v>9163</v>
      </c>
      <c r="D5212" s="4" t="s">
        <v>9161</v>
      </c>
      <c r="E5212" s="4" t="s">
        <v>9075</v>
      </c>
      <c r="F5212" s="4" t="s">
        <v>8948</v>
      </c>
      <c r="G5212" s="4" t="s">
        <v>9154</v>
      </c>
      <c r="H5212" s="4"/>
      <c r="X5212" s="24">
        <f t="shared" si="186"/>
        <v>0</v>
      </c>
      <c r="Y5212" s="8">
        <f t="shared" si="187"/>
        <v>0</v>
      </c>
      <c r="Z5212" s="4"/>
    </row>
    <row r="5213" spans="1:26" x14ac:dyDescent="0.25">
      <c r="A5213" s="34">
        <v>62</v>
      </c>
      <c r="B5213" s="31">
        <v>8</v>
      </c>
      <c r="C5213" s="4" t="s">
        <v>9168</v>
      </c>
      <c r="D5213" s="4" t="s">
        <v>9161</v>
      </c>
      <c r="E5213" s="4" t="s">
        <v>9075</v>
      </c>
      <c r="F5213" s="4" t="s">
        <v>8948</v>
      </c>
      <c r="G5213" s="4" t="s">
        <v>9154</v>
      </c>
      <c r="H5213" s="4"/>
      <c r="I5213" s="24">
        <v>600.9</v>
      </c>
      <c r="J5213" s="24">
        <v>512.6</v>
      </c>
      <c r="K5213" s="24">
        <v>19.899999999999999</v>
      </c>
      <c r="M5213" s="24">
        <v>2.5</v>
      </c>
      <c r="N5213" s="24">
        <v>2.6</v>
      </c>
      <c r="O5213" s="24">
        <v>7.6</v>
      </c>
      <c r="R5213" s="24">
        <v>2.6</v>
      </c>
      <c r="S5213" s="24">
        <v>0.1</v>
      </c>
      <c r="T5213" s="24">
        <v>53</v>
      </c>
      <c r="X5213" s="24">
        <f t="shared" si="186"/>
        <v>600.90000000000009</v>
      </c>
      <c r="Y5213" s="8">
        <f t="shared" si="187"/>
        <v>0</v>
      </c>
      <c r="Z5213" s="4"/>
    </row>
    <row r="5214" spans="1:26" x14ac:dyDescent="0.25">
      <c r="A5214" s="34">
        <v>102</v>
      </c>
      <c r="B5214" s="31">
        <v>10</v>
      </c>
      <c r="C5214" s="4" t="s">
        <v>6768</v>
      </c>
      <c r="D5214" s="4" t="s">
        <v>9208</v>
      </c>
      <c r="E5214" s="4" t="s">
        <v>9075</v>
      </c>
      <c r="F5214" s="4" t="s">
        <v>8948</v>
      </c>
      <c r="G5214" s="5" t="s">
        <v>9154</v>
      </c>
      <c r="H5214" s="4"/>
      <c r="I5214" s="24">
        <v>478.7</v>
      </c>
      <c r="J5214" s="24">
        <v>346.7</v>
      </c>
      <c r="K5214" s="24">
        <v>17.100000000000001</v>
      </c>
      <c r="L5214" s="24">
        <v>7.8</v>
      </c>
      <c r="M5214" s="24">
        <v>4.5999999999999996</v>
      </c>
      <c r="O5214" s="24">
        <v>10.4</v>
      </c>
      <c r="P5214" s="24">
        <v>2.9</v>
      </c>
      <c r="Q5214" s="24">
        <v>41.3</v>
      </c>
      <c r="R5214" s="24">
        <v>4</v>
      </c>
      <c r="S5214" s="24">
        <v>1.2</v>
      </c>
      <c r="T5214" s="24">
        <v>42.7</v>
      </c>
      <c r="X5214" s="24">
        <f t="shared" si="186"/>
        <v>478.7</v>
      </c>
      <c r="Y5214" s="8">
        <f t="shared" si="187"/>
        <v>0</v>
      </c>
      <c r="Z5214" s="4"/>
    </row>
    <row r="5215" spans="1:26" x14ac:dyDescent="0.25">
      <c r="A5215" s="34">
        <v>101</v>
      </c>
      <c r="B5215" s="31">
        <v>9</v>
      </c>
      <c r="C5215" s="4" t="s">
        <v>9220</v>
      </c>
      <c r="D5215" s="4" t="s">
        <v>9208</v>
      </c>
      <c r="E5215" s="4" t="s">
        <v>9075</v>
      </c>
      <c r="F5215" s="4" t="s">
        <v>8948</v>
      </c>
      <c r="G5215" s="4" t="s">
        <v>9221</v>
      </c>
      <c r="H5215" s="4"/>
      <c r="I5215" s="24">
        <v>493.2</v>
      </c>
      <c r="J5215" s="24">
        <v>394.5</v>
      </c>
      <c r="K5215" s="24">
        <v>36</v>
      </c>
      <c r="M5215" s="24">
        <v>1.2</v>
      </c>
      <c r="O5215" s="24">
        <v>5.9</v>
      </c>
      <c r="Q5215" s="24">
        <v>14.2</v>
      </c>
      <c r="R5215" s="24">
        <v>2.9</v>
      </c>
      <c r="T5215" s="24">
        <v>38.5</v>
      </c>
      <c r="X5215" s="24">
        <f t="shared" si="186"/>
        <v>493.19999999999993</v>
      </c>
      <c r="Y5215" s="8">
        <f t="shared" si="187"/>
        <v>0</v>
      </c>
      <c r="Z5215" s="4"/>
    </row>
    <row r="5216" spans="1:26" x14ac:dyDescent="0.25">
      <c r="A5216" s="34">
        <v>37</v>
      </c>
      <c r="B5216" s="31">
        <v>12</v>
      </c>
      <c r="C5216" s="4" t="s">
        <v>4133</v>
      </c>
      <c r="D5216" s="4" t="s">
        <v>7609</v>
      </c>
      <c r="E5216" s="4" t="s">
        <v>9075</v>
      </c>
      <c r="F5216" s="4" t="s">
        <v>8948</v>
      </c>
      <c r="G5216" s="4" t="s">
        <v>9129</v>
      </c>
      <c r="H5216" s="4"/>
      <c r="I5216" s="24">
        <v>186.3</v>
      </c>
      <c r="J5216" s="24">
        <v>184.7</v>
      </c>
      <c r="O5216" s="24">
        <v>1.3</v>
      </c>
      <c r="R5216" s="24">
        <v>0.3</v>
      </c>
      <c r="X5216" s="24">
        <f t="shared" si="186"/>
        <v>186.3</v>
      </c>
      <c r="Y5216" s="8">
        <f t="shared" si="187"/>
        <v>0</v>
      </c>
      <c r="Z5216" s="4"/>
    </row>
    <row r="5217" spans="1:26" x14ac:dyDescent="0.25">
      <c r="A5217" s="34">
        <v>33</v>
      </c>
      <c r="B5217" s="31">
        <v>8</v>
      </c>
      <c r="C5217" s="4" t="s">
        <v>9126</v>
      </c>
      <c r="D5217" s="4" t="s">
        <v>7609</v>
      </c>
      <c r="E5217" s="4" t="s">
        <v>9075</v>
      </c>
      <c r="F5217" s="4" t="s">
        <v>8948</v>
      </c>
      <c r="G5217" s="4" t="s">
        <v>4207</v>
      </c>
      <c r="H5217" s="4"/>
      <c r="I5217" s="24">
        <v>390.9</v>
      </c>
      <c r="J5217" s="24">
        <v>351.9</v>
      </c>
      <c r="K5217" s="24">
        <v>23</v>
      </c>
      <c r="N5217" s="24">
        <v>2.1</v>
      </c>
      <c r="O5217" s="24">
        <v>8.1999999999999993</v>
      </c>
      <c r="R5217" s="24">
        <v>2.7</v>
      </c>
      <c r="S5217" s="24">
        <v>1.9</v>
      </c>
      <c r="W5217" s="24">
        <v>1.1000000000000001</v>
      </c>
      <c r="X5217" s="24">
        <f t="shared" si="186"/>
        <v>390.9</v>
      </c>
      <c r="Y5217" s="8">
        <f t="shared" si="187"/>
        <v>0</v>
      </c>
      <c r="Z5217" s="4"/>
    </row>
    <row r="5218" spans="1:26" x14ac:dyDescent="0.25">
      <c r="A5218" s="34">
        <v>86</v>
      </c>
      <c r="B5218" s="31">
        <v>10</v>
      </c>
      <c r="C5218" s="4" t="s">
        <v>9201</v>
      </c>
      <c r="D5218" s="4" t="s">
        <v>9185</v>
      </c>
      <c r="E5218" s="4" t="s">
        <v>9075</v>
      </c>
      <c r="F5218" s="4" t="s">
        <v>8948</v>
      </c>
      <c r="G5218" s="4" t="s">
        <v>4207</v>
      </c>
      <c r="H5218" s="4" t="s">
        <v>960</v>
      </c>
      <c r="I5218" s="24">
        <v>202.1</v>
      </c>
      <c r="J5218" s="24">
        <v>178.5</v>
      </c>
      <c r="K5218" s="24">
        <v>13</v>
      </c>
      <c r="O5218" s="24">
        <v>3.3</v>
      </c>
      <c r="R5218" s="24">
        <v>1.8</v>
      </c>
      <c r="T5218" s="24">
        <v>5.5</v>
      </c>
      <c r="X5218" s="24">
        <f t="shared" si="186"/>
        <v>202.10000000000002</v>
      </c>
      <c r="Y5218" s="8">
        <f t="shared" si="187"/>
        <v>0</v>
      </c>
      <c r="Z5218" s="4"/>
    </row>
    <row r="5219" spans="1:26" x14ac:dyDescent="0.25">
      <c r="A5219" s="34">
        <v>88</v>
      </c>
      <c r="B5219" s="31">
        <v>12</v>
      </c>
      <c r="C5219" s="4" t="s">
        <v>5300</v>
      </c>
      <c r="D5219" s="4" t="s">
        <v>9185</v>
      </c>
      <c r="E5219" s="4" t="s">
        <v>9075</v>
      </c>
      <c r="F5219" s="4" t="s">
        <v>8948</v>
      </c>
      <c r="G5219" s="4" t="s">
        <v>4207</v>
      </c>
      <c r="H5219" s="4" t="s">
        <v>960</v>
      </c>
      <c r="I5219" s="24">
        <v>254.1</v>
      </c>
      <c r="J5219" s="24">
        <v>237.1</v>
      </c>
      <c r="K5219" s="24">
        <v>2</v>
      </c>
      <c r="M5219" s="24">
        <v>4.3</v>
      </c>
      <c r="O5219" s="24">
        <v>1.8</v>
      </c>
      <c r="P5219" s="24">
        <v>2.2000000000000002</v>
      </c>
      <c r="Q5219" s="24">
        <v>0.8</v>
      </c>
      <c r="R5219" s="24">
        <v>3.2</v>
      </c>
      <c r="S5219" s="24">
        <v>2.7</v>
      </c>
      <c r="X5219" s="24">
        <f t="shared" si="186"/>
        <v>254.1</v>
      </c>
      <c r="Y5219" s="8">
        <f t="shared" si="187"/>
        <v>0</v>
      </c>
      <c r="Z5219" s="4"/>
    </row>
    <row r="5220" spans="1:26" x14ac:dyDescent="0.25">
      <c r="A5220" s="34">
        <v>89</v>
      </c>
      <c r="B5220" s="31">
        <v>13</v>
      </c>
      <c r="C5220" s="4" t="s">
        <v>9203</v>
      </c>
      <c r="D5220" s="4" t="s">
        <v>9185</v>
      </c>
      <c r="E5220" s="4" t="s">
        <v>9075</v>
      </c>
      <c r="F5220" s="4" t="s">
        <v>8948</v>
      </c>
      <c r="G5220" s="4" t="s">
        <v>4207</v>
      </c>
      <c r="H5220" s="4" t="s">
        <v>960</v>
      </c>
      <c r="I5220" s="24">
        <v>260.7</v>
      </c>
      <c r="J5220" s="24">
        <v>238.4</v>
      </c>
      <c r="K5220" s="24">
        <v>14</v>
      </c>
      <c r="O5220" s="24">
        <v>3.9</v>
      </c>
      <c r="Q5220" s="24">
        <v>0.1</v>
      </c>
      <c r="R5220" s="24">
        <v>1.6</v>
      </c>
      <c r="S5220" s="24">
        <v>2.7</v>
      </c>
      <c r="X5220" s="24">
        <f t="shared" si="186"/>
        <v>260.70000000000005</v>
      </c>
      <c r="Y5220" s="8">
        <f t="shared" si="187"/>
        <v>0</v>
      </c>
      <c r="Z5220" s="4"/>
    </row>
    <row r="5221" spans="1:26" x14ac:dyDescent="0.25">
      <c r="A5221" s="34">
        <v>90</v>
      </c>
      <c r="B5221" s="31">
        <v>14</v>
      </c>
      <c r="C5221" s="4" t="s">
        <v>9185</v>
      </c>
      <c r="D5221" s="4" t="s">
        <v>9185</v>
      </c>
      <c r="E5221" s="4" t="s">
        <v>9075</v>
      </c>
      <c r="F5221" s="4" t="s">
        <v>8948</v>
      </c>
      <c r="G5221" s="4" t="s">
        <v>4207</v>
      </c>
      <c r="H5221" s="4" t="s">
        <v>960</v>
      </c>
      <c r="I5221" s="24">
        <v>531.4</v>
      </c>
      <c r="J5221" s="24">
        <v>469.5</v>
      </c>
      <c r="K5221" s="24">
        <v>13.8</v>
      </c>
      <c r="M5221" s="24">
        <v>7</v>
      </c>
      <c r="O5221" s="24">
        <v>10.199999999999999</v>
      </c>
      <c r="P5221" s="24">
        <v>0.4</v>
      </c>
      <c r="Q5221" s="24">
        <v>0.5</v>
      </c>
      <c r="R5221" s="24">
        <v>6.4</v>
      </c>
      <c r="S5221" s="24">
        <v>5.3</v>
      </c>
      <c r="T5221" s="24">
        <v>11.2</v>
      </c>
      <c r="W5221" s="24">
        <v>7.1</v>
      </c>
      <c r="X5221" s="24">
        <f t="shared" si="186"/>
        <v>531.4</v>
      </c>
      <c r="Y5221" s="8">
        <f t="shared" si="187"/>
        <v>0</v>
      </c>
      <c r="Z5221" s="4"/>
    </row>
    <row r="5222" spans="1:26" x14ac:dyDescent="0.25">
      <c r="A5222" s="34">
        <v>91</v>
      </c>
      <c r="B5222" s="31">
        <v>15</v>
      </c>
      <c r="C5222" s="4" t="s">
        <v>9204</v>
      </c>
      <c r="D5222" s="4" t="s">
        <v>9185</v>
      </c>
      <c r="E5222" s="4" t="s">
        <v>9075</v>
      </c>
      <c r="F5222" s="4" t="s">
        <v>8948</v>
      </c>
      <c r="G5222" s="4" t="s">
        <v>4207</v>
      </c>
      <c r="H5222" s="4" t="s">
        <v>960</v>
      </c>
      <c r="I5222" s="24">
        <v>540.70000000000005</v>
      </c>
      <c r="J5222" s="24">
        <v>237.1</v>
      </c>
      <c r="K5222" s="24">
        <v>6</v>
      </c>
      <c r="L5222" s="24">
        <v>4.8</v>
      </c>
      <c r="M5222" s="24">
        <v>1.9</v>
      </c>
      <c r="O5222" s="24">
        <v>1.5</v>
      </c>
      <c r="R5222" s="24">
        <v>3.9</v>
      </c>
      <c r="S5222" s="24">
        <v>2.4</v>
      </c>
      <c r="T5222" s="24">
        <v>283.10000000000002</v>
      </c>
      <c r="X5222" s="24">
        <f t="shared" si="186"/>
        <v>540.70000000000005</v>
      </c>
      <c r="Y5222" s="8">
        <f t="shared" si="187"/>
        <v>0</v>
      </c>
      <c r="Z5222" s="4"/>
    </row>
    <row r="5223" spans="1:26" x14ac:dyDescent="0.25">
      <c r="A5223" s="34">
        <v>49</v>
      </c>
      <c r="B5223" s="31">
        <v>49</v>
      </c>
      <c r="C5223" s="4" t="s">
        <v>9282</v>
      </c>
      <c r="D5223" s="4" t="s">
        <v>9282</v>
      </c>
      <c r="E5223" s="4" t="s">
        <v>9222</v>
      </c>
      <c r="F5223" s="4" t="s">
        <v>8948</v>
      </c>
      <c r="G5223" s="4" t="s">
        <v>169</v>
      </c>
      <c r="H5223" s="4" t="s">
        <v>1876</v>
      </c>
      <c r="I5223" s="24">
        <v>2446.1999999999998</v>
      </c>
      <c r="J5223" s="24">
        <v>1036</v>
      </c>
      <c r="K5223" s="24">
        <v>39.6</v>
      </c>
      <c r="L5223" s="24">
        <v>15</v>
      </c>
      <c r="M5223" s="24">
        <v>30.3</v>
      </c>
      <c r="O5223" s="24">
        <v>25.7</v>
      </c>
      <c r="R5223" s="24">
        <v>26.3</v>
      </c>
      <c r="T5223" s="24">
        <v>1235</v>
      </c>
      <c r="U5223" s="24">
        <v>38.299999999999997</v>
      </c>
      <c r="X5223" s="24">
        <f t="shared" si="186"/>
        <v>2446.1999999999998</v>
      </c>
      <c r="Y5223" s="8">
        <f t="shared" si="187"/>
        <v>0</v>
      </c>
      <c r="Z5223" s="4"/>
    </row>
    <row r="5224" spans="1:26" x14ac:dyDescent="0.25">
      <c r="A5224" s="34">
        <v>25</v>
      </c>
      <c r="B5224" s="31">
        <v>25</v>
      </c>
      <c r="C5224" s="4" t="s">
        <v>9255</v>
      </c>
      <c r="D5224" s="4" t="s">
        <v>9250</v>
      </c>
      <c r="E5224" s="4" t="s">
        <v>9222</v>
      </c>
      <c r="F5224" s="4" t="s">
        <v>8948</v>
      </c>
      <c r="G5224" s="4" t="s">
        <v>9256</v>
      </c>
      <c r="H5224" s="4" t="s">
        <v>804</v>
      </c>
      <c r="I5224" s="24">
        <v>391.4</v>
      </c>
      <c r="J5224" s="24">
        <v>331.7</v>
      </c>
      <c r="K5224" s="24">
        <v>29</v>
      </c>
      <c r="M5224" s="24">
        <v>3.1</v>
      </c>
      <c r="O5224" s="24">
        <v>2.9</v>
      </c>
      <c r="P5224" s="24">
        <v>0.2</v>
      </c>
      <c r="Q5224" s="24">
        <v>2</v>
      </c>
      <c r="R5224" s="24">
        <v>16.399999999999999</v>
      </c>
      <c r="S5224" s="24">
        <v>1.7</v>
      </c>
      <c r="T5224" s="24">
        <v>4.4000000000000004</v>
      </c>
      <c r="X5224" s="24">
        <f t="shared" si="186"/>
        <v>391.39999999999992</v>
      </c>
      <c r="Y5224" s="8">
        <f t="shared" si="187"/>
        <v>0</v>
      </c>
      <c r="Z5224" s="4"/>
    </row>
    <row r="5225" spans="1:26" x14ac:dyDescent="0.25">
      <c r="A5225" s="34">
        <v>22</v>
      </c>
      <c r="B5225" s="31">
        <v>22</v>
      </c>
      <c r="C5225" s="4" t="s">
        <v>1482</v>
      </c>
      <c r="D5225" s="4" t="s">
        <v>9250</v>
      </c>
      <c r="E5225" s="4" t="s">
        <v>9222</v>
      </c>
      <c r="F5225" s="4" t="s">
        <v>8948</v>
      </c>
      <c r="G5225" s="4" t="s">
        <v>875</v>
      </c>
      <c r="H5225" s="4" t="s">
        <v>1446</v>
      </c>
      <c r="I5225" s="24">
        <v>717.2</v>
      </c>
      <c r="J5225" s="24">
        <v>524.6</v>
      </c>
      <c r="K5225" s="24">
        <v>45.5</v>
      </c>
      <c r="L5225" s="24">
        <v>10.3</v>
      </c>
      <c r="M5225" s="24">
        <v>17.5</v>
      </c>
      <c r="O5225" s="24">
        <v>10.5</v>
      </c>
      <c r="P5225" s="24">
        <v>2.2000000000000002</v>
      </c>
      <c r="R5225" s="24">
        <v>2.8</v>
      </c>
      <c r="T5225" s="24">
        <v>103.8</v>
      </c>
      <c r="X5225" s="24">
        <f t="shared" si="186"/>
        <v>717.19999999999993</v>
      </c>
      <c r="Y5225" s="8">
        <f t="shared" si="187"/>
        <v>0</v>
      </c>
      <c r="Z5225" s="4"/>
    </row>
    <row r="5226" spans="1:26" x14ac:dyDescent="0.25">
      <c r="A5226" s="34">
        <v>23</v>
      </c>
      <c r="B5226" s="31">
        <v>23</v>
      </c>
      <c r="C5226" s="4" t="s">
        <v>9253</v>
      </c>
      <c r="D5226" s="4" t="s">
        <v>9250</v>
      </c>
      <c r="E5226" s="4" t="s">
        <v>9222</v>
      </c>
      <c r="F5226" s="4" t="s">
        <v>8948</v>
      </c>
      <c r="G5226" s="4" t="s">
        <v>875</v>
      </c>
      <c r="H5226" s="4" t="s">
        <v>1616</v>
      </c>
      <c r="I5226" s="24">
        <v>914.8</v>
      </c>
      <c r="J5226" s="24">
        <v>707.5</v>
      </c>
      <c r="K5226" s="24">
        <v>63.1</v>
      </c>
      <c r="M5226" s="24">
        <v>2.7</v>
      </c>
      <c r="O5226" s="24">
        <v>10.6</v>
      </c>
      <c r="P5226" s="24">
        <v>2.4</v>
      </c>
      <c r="Q5226" s="24">
        <v>2.4</v>
      </c>
      <c r="R5226" s="24">
        <v>16.399999999999999</v>
      </c>
      <c r="T5226" s="24">
        <v>89.1</v>
      </c>
      <c r="U5226" s="24">
        <v>20.6</v>
      </c>
      <c r="X5226" s="24">
        <f t="shared" si="186"/>
        <v>914.80000000000007</v>
      </c>
      <c r="Y5226" s="8">
        <f t="shared" si="187"/>
        <v>0</v>
      </c>
      <c r="Z5226" s="11"/>
    </row>
    <row r="5227" spans="1:26" x14ac:dyDescent="0.25">
      <c r="A5227" s="34">
        <v>34</v>
      </c>
      <c r="B5227" s="31">
        <v>34</v>
      </c>
      <c r="C5227" s="4" t="s">
        <v>9267</v>
      </c>
      <c r="D5227" s="4" t="s">
        <v>9262</v>
      </c>
      <c r="E5227" s="4" t="s">
        <v>9222</v>
      </c>
      <c r="F5227" s="4" t="s">
        <v>8948</v>
      </c>
      <c r="G5227" s="4" t="s">
        <v>9268</v>
      </c>
      <c r="H5227" s="4" t="s">
        <v>734</v>
      </c>
      <c r="I5227" s="24">
        <v>901.6</v>
      </c>
      <c r="J5227" s="24">
        <v>256</v>
      </c>
      <c r="K5227" s="24">
        <v>7.8</v>
      </c>
      <c r="M5227" s="24">
        <v>8.8000000000000007</v>
      </c>
      <c r="O5227" s="24">
        <v>3.4</v>
      </c>
      <c r="P5227" s="24">
        <v>0.6</v>
      </c>
      <c r="R5227" s="24">
        <v>4.7</v>
      </c>
      <c r="S5227" s="24">
        <v>3</v>
      </c>
      <c r="T5227" s="24">
        <v>617.29999999999995</v>
      </c>
      <c r="X5227" s="24">
        <f t="shared" si="186"/>
        <v>901.59999999999991</v>
      </c>
      <c r="Y5227" s="8">
        <f t="shared" si="187"/>
        <v>0</v>
      </c>
      <c r="Z5227" s="4"/>
    </row>
    <row r="5228" spans="1:26" x14ac:dyDescent="0.25">
      <c r="A5228" s="34">
        <v>35</v>
      </c>
      <c r="B5228" s="31">
        <v>35</v>
      </c>
      <c r="C5228" s="4" t="s">
        <v>9269</v>
      </c>
      <c r="D5228" s="4" t="s">
        <v>9262</v>
      </c>
      <c r="E5228" s="4" t="s">
        <v>9222</v>
      </c>
      <c r="F5228" s="4" t="s">
        <v>8948</v>
      </c>
      <c r="G5228" s="4" t="s">
        <v>9268</v>
      </c>
      <c r="H5228" s="4" t="s">
        <v>1606</v>
      </c>
      <c r="I5228" s="24">
        <v>487.1</v>
      </c>
      <c r="J5228" s="24">
        <v>386.9</v>
      </c>
      <c r="K5228" s="24">
        <v>30.6</v>
      </c>
      <c r="M5228" s="24">
        <v>12.2</v>
      </c>
      <c r="O5228" s="24">
        <v>1.8</v>
      </c>
      <c r="R5228" s="24">
        <v>18</v>
      </c>
      <c r="T5228" s="24">
        <v>34.4</v>
      </c>
      <c r="U5228" s="24">
        <v>3.2</v>
      </c>
      <c r="X5228" s="24">
        <f t="shared" si="186"/>
        <v>487.09999999999997</v>
      </c>
      <c r="Y5228" s="8">
        <f t="shared" si="187"/>
        <v>0</v>
      </c>
      <c r="Z5228" s="4"/>
    </row>
    <row r="5229" spans="1:26" x14ac:dyDescent="0.25">
      <c r="A5229" s="34">
        <v>37</v>
      </c>
      <c r="B5229" s="31">
        <v>37</v>
      </c>
      <c r="C5229" s="4" t="s">
        <v>9271</v>
      </c>
      <c r="D5229" s="4" t="s">
        <v>9262</v>
      </c>
      <c r="E5229" s="4" t="s">
        <v>9222</v>
      </c>
      <c r="F5229" s="4" t="s">
        <v>8948</v>
      </c>
      <c r="G5229" s="4" t="s">
        <v>9268</v>
      </c>
      <c r="H5229" s="4" t="s">
        <v>1567</v>
      </c>
      <c r="I5229" s="24">
        <v>1020.5</v>
      </c>
      <c r="J5229" s="24">
        <v>541.9</v>
      </c>
      <c r="K5229" s="24">
        <v>33.200000000000003</v>
      </c>
      <c r="L5229" s="24">
        <v>76.3</v>
      </c>
      <c r="M5229" s="24">
        <v>25.9</v>
      </c>
      <c r="O5229" s="24">
        <v>8.6</v>
      </c>
      <c r="R5229" s="24">
        <v>11.7</v>
      </c>
      <c r="T5229" s="24">
        <v>323.39999999999998</v>
      </c>
      <c r="X5229" s="24">
        <f t="shared" si="186"/>
        <v>1021</v>
      </c>
      <c r="Y5229" s="8">
        <f t="shared" si="187"/>
        <v>-0.5</v>
      </c>
      <c r="Z5229" s="4"/>
    </row>
    <row r="5230" spans="1:26" x14ac:dyDescent="0.25">
      <c r="A5230" s="34">
        <v>39</v>
      </c>
      <c r="B5230" s="31">
        <v>39</v>
      </c>
      <c r="C5230" s="4" t="s">
        <v>9273</v>
      </c>
      <c r="D5230" s="4" t="s">
        <v>9262</v>
      </c>
      <c r="E5230" s="4" t="s">
        <v>9222</v>
      </c>
      <c r="F5230" s="4" t="s">
        <v>8948</v>
      </c>
      <c r="G5230" s="4" t="s">
        <v>9268</v>
      </c>
      <c r="H5230" s="4" t="s">
        <v>1606</v>
      </c>
      <c r="I5230" s="24">
        <v>426.9</v>
      </c>
      <c r="J5230" s="24">
        <v>391.3</v>
      </c>
      <c r="K5230" s="24">
        <v>8.5</v>
      </c>
      <c r="L5230" s="24">
        <v>8.5</v>
      </c>
      <c r="M5230" s="24">
        <v>2.4</v>
      </c>
      <c r="O5230" s="24">
        <v>3.9</v>
      </c>
      <c r="P5230" s="24">
        <v>1.7</v>
      </c>
      <c r="R5230" s="24">
        <v>2.1</v>
      </c>
      <c r="S5230" s="24">
        <v>2.5</v>
      </c>
      <c r="T5230" s="24">
        <v>0.4</v>
      </c>
      <c r="U5230" s="24">
        <v>5.6</v>
      </c>
      <c r="X5230" s="24">
        <f t="shared" si="186"/>
        <v>426.9</v>
      </c>
      <c r="Y5230" s="8">
        <f t="shared" si="187"/>
        <v>0</v>
      </c>
      <c r="Z5230" s="4"/>
    </row>
    <row r="5231" spans="1:26" x14ac:dyDescent="0.25">
      <c r="A5231" s="34">
        <v>17</v>
      </c>
      <c r="B5231" s="31">
        <v>17</v>
      </c>
      <c r="C5231" s="4" t="s">
        <v>9243</v>
      </c>
      <c r="D5231" s="4" t="s">
        <v>9231</v>
      </c>
      <c r="E5231" s="4" t="s">
        <v>9222</v>
      </c>
      <c r="F5231" s="4" t="s">
        <v>8948</v>
      </c>
      <c r="G5231" s="4" t="s">
        <v>9244</v>
      </c>
      <c r="H5231" s="4" t="s">
        <v>860</v>
      </c>
      <c r="I5231" s="24">
        <v>432.8</v>
      </c>
      <c r="J5231" s="24">
        <v>210.8</v>
      </c>
      <c r="K5231" s="24">
        <v>21.1</v>
      </c>
      <c r="L5231" s="24">
        <v>23.6</v>
      </c>
      <c r="M5231" s="24">
        <v>3.2</v>
      </c>
      <c r="O5231" s="24">
        <v>2.9</v>
      </c>
      <c r="P5231" s="24">
        <v>0.8</v>
      </c>
      <c r="Q5231" s="24">
        <v>3</v>
      </c>
      <c r="R5231" s="24">
        <v>13.9</v>
      </c>
      <c r="S5231" s="24">
        <v>1</v>
      </c>
      <c r="T5231" s="24">
        <v>152.5</v>
      </c>
      <c r="X5231" s="24">
        <f t="shared" si="186"/>
        <v>432.79999999999995</v>
      </c>
      <c r="Y5231" s="8">
        <f t="shared" si="187"/>
        <v>0</v>
      </c>
      <c r="Z5231" s="4"/>
    </row>
    <row r="5232" spans="1:26" x14ac:dyDescent="0.25">
      <c r="A5232" s="34">
        <v>27</v>
      </c>
      <c r="B5232" s="31">
        <v>27</v>
      </c>
      <c r="C5232" s="4" t="s">
        <v>9259</v>
      </c>
      <c r="D5232" s="4" t="s">
        <v>9250</v>
      </c>
      <c r="E5232" s="4" t="s">
        <v>9222</v>
      </c>
      <c r="F5232" s="4" t="s">
        <v>8948</v>
      </c>
      <c r="G5232" s="4" t="s">
        <v>9260</v>
      </c>
      <c r="H5232" s="4" t="s">
        <v>1616</v>
      </c>
      <c r="I5232" s="24">
        <v>1580.8</v>
      </c>
      <c r="J5232" s="24">
        <v>880.2</v>
      </c>
      <c r="K5232" s="24">
        <v>232</v>
      </c>
      <c r="M5232" s="24">
        <v>116.9</v>
      </c>
      <c r="O5232" s="24">
        <v>17.399999999999999</v>
      </c>
      <c r="P5232" s="24">
        <v>2</v>
      </c>
      <c r="R5232" s="24">
        <v>32.200000000000003</v>
      </c>
      <c r="S5232" s="24">
        <v>15</v>
      </c>
      <c r="T5232" s="24">
        <v>274</v>
      </c>
      <c r="U5232" s="24">
        <v>11.1</v>
      </c>
      <c r="X5232" s="24">
        <f t="shared" si="186"/>
        <v>1580.8000000000002</v>
      </c>
      <c r="Y5232" s="8">
        <f t="shared" si="187"/>
        <v>0</v>
      </c>
      <c r="Z5232" s="4"/>
    </row>
    <row r="5233" spans="1:26" x14ac:dyDescent="0.25">
      <c r="A5233" s="34">
        <v>2</v>
      </c>
      <c r="B5233" s="31">
        <v>2</v>
      </c>
      <c r="C5233" s="4" t="s">
        <v>9223</v>
      </c>
      <c r="D5233" s="4" t="s">
        <v>8350</v>
      </c>
      <c r="E5233" s="4" t="s">
        <v>9222</v>
      </c>
      <c r="F5233" s="4" t="s">
        <v>8948</v>
      </c>
      <c r="G5233" s="4" t="s">
        <v>9224</v>
      </c>
      <c r="H5233" s="4"/>
      <c r="I5233" s="24">
        <v>1041.8</v>
      </c>
      <c r="J5233" s="24">
        <v>506.5</v>
      </c>
      <c r="K5233" s="24">
        <v>16.600000000000001</v>
      </c>
      <c r="L5233" s="24">
        <v>2.5</v>
      </c>
      <c r="M5233" s="24">
        <v>12</v>
      </c>
      <c r="O5233" s="24">
        <v>9</v>
      </c>
      <c r="P5233" s="24">
        <v>1.2</v>
      </c>
      <c r="R5233" s="24">
        <v>7</v>
      </c>
      <c r="S5233" s="24">
        <v>3.4</v>
      </c>
      <c r="T5233" s="24">
        <v>407.5</v>
      </c>
      <c r="U5233" s="24">
        <v>76.099999999999994</v>
      </c>
      <c r="X5233" s="24">
        <f t="shared" si="186"/>
        <v>1041.8</v>
      </c>
      <c r="Y5233" s="8">
        <f t="shared" si="187"/>
        <v>0</v>
      </c>
      <c r="Z5233" s="4"/>
    </row>
    <row r="5234" spans="1:26" x14ac:dyDescent="0.25">
      <c r="A5234" s="34">
        <v>7</v>
      </c>
      <c r="B5234" s="31">
        <v>7</v>
      </c>
      <c r="C5234" s="4" t="s">
        <v>9229</v>
      </c>
      <c r="D5234" s="4" t="s">
        <v>8350</v>
      </c>
      <c r="E5234" s="4" t="s">
        <v>9222</v>
      </c>
      <c r="F5234" s="4" t="s">
        <v>8948</v>
      </c>
      <c r="G5234" s="5" t="s">
        <v>9109</v>
      </c>
      <c r="H5234" s="5" t="s">
        <v>860</v>
      </c>
      <c r="I5234" s="24">
        <v>831.9</v>
      </c>
      <c r="J5234" s="24">
        <v>668.1</v>
      </c>
      <c r="K5234" s="24">
        <v>30</v>
      </c>
      <c r="M5234" s="24">
        <v>17.5</v>
      </c>
      <c r="O5234" s="24">
        <v>12.9</v>
      </c>
      <c r="R5234" s="24">
        <v>22.1</v>
      </c>
      <c r="S5234" s="24">
        <v>1.6</v>
      </c>
      <c r="T5234" s="24">
        <v>74.3</v>
      </c>
      <c r="U5234" s="24">
        <v>5.4</v>
      </c>
      <c r="X5234" s="24">
        <f t="shared" si="186"/>
        <v>831.9</v>
      </c>
      <c r="Y5234" s="8">
        <f t="shared" si="187"/>
        <v>0</v>
      </c>
      <c r="Z5234" s="4"/>
    </row>
    <row r="5235" spans="1:26" x14ac:dyDescent="0.25">
      <c r="A5235" s="34">
        <v>28</v>
      </c>
      <c r="B5235" s="31">
        <v>28</v>
      </c>
      <c r="C5235" s="4" t="s">
        <v>146</v>
      </c>
      <c r="D5235" s="4" t="s">
        <v>9250</v>
      </c>
      <c r="E5235" s="4" t="s">
        <v>9222</v>
      </c>
      <c r="F5235" s="4" t="s">
        <v>8948</v>
      </c>
      <c r="G5235" s="4" t="s">
        <v>9109</v>
      </c>
      <c r="H5235" s="4" t="s">
        <v>1995</v>
      </c>
      <c r="I5235" s="24">
        <v>322.89999999999998</v>
      </c>
      <c r="J5235" s="24">
        <v>212.5</v>
      </c>
      <c r="K5235" s="24">
        <v>19.8</v>
      </c>
      <c r="L5235" s="24">
        <v>1</v>
      </c>
      <c r="M5235" s="24">
        <v>3.8</v>
      </c>
      <c r="O5235" s="24">
        <v>3.1</v>
      </c>
      <c r="P5235" s="24">
        <v>0.6</v>
      </c>
      <c r="R5235" s="24">
        <v>7.6</v>
      </c>
      <c r="S5235" s="24">
        <v>0.4</v>
      </c>
      <c r="T5235" s="24">
        <v>74.099999999999994</v>
      </c>
      <c r="X5235" s="24">
        <f t="shared" si="186"/>
        <v>322.89999999999998</v>
      </c>
      <c r="Y5235" s="8">
        <f t="shared" si="187"/>
        <v>0</v>
      </c>
      <c r="Z5235" s="4"/>
    </row>
    <row r="5236" spans="1:26" x14ac:dyDescent="0.25">
      <c r="A5236" s="34">
        <v>45</v>
      </c>
      <c r="B5236" s="31">
        <v>45</v>
      </c>
      <c r="C5236" s="4" t="s">
        <v>9279</v>
      </c>
      <c r="D5236" s="4" t="s">
        <v>2502</v>
      </c>
      <c r="E5236" s="4" t="s">
        <v>9222</v>
      </c>
      <c r="F5236" s="4" t="s">
        <v>8948</v>
      </c>
      <c r="G5236" s="4" t="s">
        <v>9181</v>
      </c>
      <c r="H5236" s="4" t="s">
        <v>1606</v>
      </c>
      <c r="I5236" s="24">
        <v>1721.8</v>
      </c>
      <c r="J5236" s="24">
        <v>1417.8</v>
      </c>
      <c r="M5236" s="24">
        <v>9.3000000000000007</v>
      </c>
      <c r="O5236" s="24">
        <v>17.3</v>
      </c>
      <c r="P5236" s="24">
        <v>0.9</v>
      </c>
      <c r="Q5236" s="24">
        <v>0.4</v>
      </c>
      <c r="R5236" s="24">
        <v>31.4</v>
      </c>
      <c r="S5236" s="24">
        <v>11.4</v>
      </c>
      <c r="T5236" s="24">
        <v>173.8</v>
      </c>
      <c r="U5236" s="24">
        <v>59.5</v>
      </c>
      <c r="X5236" s="24">
        <f t="shared" si="186"/>
        <v>1721.8000000000002</v>
      </c>
      <c r="Y5236" s="8">
        <f t="shared" si="187"/>
        <v>0</v>
      </c>
      <c r="Z5236" s="4"/>
    </row>
    <row r="5237" spans="1:26" x14ac:dyDescent="0.25">
      <c r="A5237" s="34">
        <v>58</v>
      </c>
      <c r="B5237" s="31">
        <v>60</v>
      </c>
      <c r="C5237" s="4" t="s">
        <v>9292</v>
      </c>
      <c r="D5237" s="4" t="s">
        <v>2502</v>
      </c>
      <c r="E5237" s="4" t="s">
        <v>9222</v>
      </c>
      <c r="F5237" s="4" t="s">
        <v>8948</v>
      </c>
      <c r="G5237" s="4" t="s">
        <v>9293</v>
      </c>
      <c r="H5237" s="4"/>
      <c r="I5237" s="24">
        <v>923.9</v>
      </c>
      <c r="J5237" s="24">
        <v>736.4</v>
      </c>
      <c r="K5237" s="24">
        <v>22.7</v>
      </c>
      <c r="M5237" s="24">
        <v>8.9</v>
      </c>
      <c r="O5237" s="24">
        <v>5.2</v>
      </c>
      <c r="P5237" s="24">
        <v>0.7</v>
      </c>
      <c r="Q5237" s="24">
        <v>33.4</v>
      </c>
      <c r="T5237" s="24">
        <v>116.6</v>
      </c>
      <c r="X5237" s="24">
        <f t="shared" si="186"/>
        <v>923.90000000000009</v>
      </c>
      <c r="Y5237" s="8">
        <f t="shared" si="187"/>
        <v>0</v>
      </c>
      <c r="Z5237" s="4"/>
    </row>
    <row r="5238" spans="1:26" x14ac:dyDescent="0.25">
      <c r="A5238" s="34">
        <v>21</v>
      </c>
      <c r="B5238" s="31">
        <v>21</v>
      </c>
      <c r="C5238" s="4" t="s">
        <v>9251</v>
      </c>
      <c r="D5238" s="4" t="s">
        <v>9250</v>
      </c>
      <c r="E5238" s="4" t="s">
        <v>9222</v>
      </c>
      <c r="F5238" s="4" t="s">
        <v>8948</v>
      </c>
      <c r="G5238" s="4" t="s">
        <v>9252</v>
      </c>
      <c r="H5238" s="4" t="s">
        <v>730</v>
      </c>
      <c r="I5238" s="24">
        <v>465</v>
      </c>
      <c r="J5238" s="24">
        <v>431.1</v>
      </c>
      <c r="K5238" s="24">
        <v>9.1</v>
      </c>
      <c r="L5238" s="24">
        <v>1.8</v>
      </c>
      <c r="M5238" s="24">
        <v>1.3</v>
      </c>
      <c r="O5238" s="24">
        <v>13.7</v>
      </c>
      <c r="Q5238" s="24">
        <v>4.7</v>
      </c>
      <c r="R5238" s="24">
        <v>3.3</v>
      </c>
      <c r="X5238" s="24">
        <f t="shared" ref="X5238:X5301" si="188">SUM(J5238:W5238)</f>
        <v>465.00000000000006</v>
      </c>
      <c r="Y5238" s="8">
        <f t="shared" ref="Y5238:Y5301" si="189">I5238-X5238</f>
        <v>0</v>
      </c>
      <c r="Z5238" s="4"/>
    </row>
    <row r="5239" spans="1:26" x14ac:dyDescent="0.25">
      <c r="A5239" s="34">
        <v>18</v>
      </c>
      <c r="B5239" s="31">
        <v>18</v>
      </c>
      <c r="C5239" s="4" t="s">
        <v>9245</v>
      </c>
      <c r="D5239" s="4" t="s">
        <v>9231</v>
      </c>
      <c r="E5239" s="4" t="s">
        <v>9222</v>
      </c>
      <c r="F5239" s="4" t="s">
        <v>8948</v>
      </c>
      <c r="G5239" s="4" t="s">
        <v>9246</v>
      </c>
      <c r="H5239" s="4"/>
      <c r="I5239" s="24">
        <v>364.1</v>
      </c>
      <c r="J5239" s="24">
        <v>317.10000000000002</v>
      </c>
      <c r="K5239" s="24">
        <v>26.8</v>
      </c>
      <c r="M5239" s="24">
        <v>6.7</v>
      </c>
      <c r="O5239" s="24">
        <v>3</v>
      </c>
      <c r="Q5239" s="24">
        <v>1</v>
      </c>
      <c r="R5239" s="24">
        <v>7.3</v>
      </c>
      <c r="T5239" s="24">
        <v>2.2000000000000002</v>
      </c>
      <c r="X5239" s="24">
        <f t="shared" si="188"/>
        <v>364.1</v>
      </c>
      <c r="Y5239" s="8">
        <f t="shared" si="189"/>
        <v>0</v>
      </c>
      <c r="Z5239" s="4"/>
    </row>
    <row r="5240" spans="1:26" x14ac:dyDescent="0.25">
      <c r="A5240" s="34">
        <v>57</v>
      </c>
      <c r="B5240" s="31">
        <v>57</v>
      </c>
      <c r="C5240" s="4" t="s">
        <v>9290</v>
      </c>
      <c r="D5240" s="4" t="s">
        <v>8350</v>
      </c>
      <c r="E5240" s="4" t="s">
        <v>9222</v>
      </c>
      <c r="F5240" s="4" t="s">
        <v>8948</v>
      </c>
      <c r="G5240" s="4" t="s">
        <v>9291</v>
      </c>
      <c r="H5240" s="4" t="s">
        <v>716</v>
      </c>
      <c r="I5240" s="24">
        <v>399.4</v>
      </c>
      <c r="J5240" s="24">
        <v>235.4</v>
      </c>
      <c r="K5240" s="24">
        <v>13.4</v>
      </c>
      <c r="L5240" s="24">
        <v>9</v>
      </c>
      <c r="M5240" s="24">
        <v>1.2</v>
      </c>
      <c r="O5240" s="24">
        <v>1.8</v>
      </c>
      <c r="T5240" s="24">
        <v>40</v>
      </c>
      <c r="U5240" s="24">
        <v>98.6</v>
      </c>
      <c r="X5240" s="24">
        <f t="shared" si="188"/>
        <v>399.4</v>
      </c>
      <c r="Y5240" s="8">
        <f t="shared" si="189"/>
        <v>0</v>
      </c>
      <c r="Z5240" s="4"/>
    </row>
    <row r="5241" spans="1:26" x14ac:dyDescent="0.25">
      <c r="A5241" s="34">
        <v>20</v>
      </c>
      <c r="B5241" s="31">
        <v>20</v>
      </c>
      <c r="C5241" s="4" t="s">
        <v>9249</v>
      </c>
      <c r="D5241" s="4" t="s">
        <v>9250</v>
      </c>
      <c r="E5241" s="4" t="s">
        <v>9222</v>
      </c>
      <c r="F5241" s="4" t="s">
        <v>8948</v>
      </c>
      <c r="G5241" s="4" t="s">
        <v>8064</v>
      </c>
      <c r="H5241" s="4" t="s">
        <v>1567</v>
      </c>
      <c r="I5241" s="24">
        <v>705</v>
      </c>
      <c r="J5241" s="24">
        <v>569.9</v>
      </c>
      <c r="K5241" s="24">
        <v>18.2</v>
      </c>
      <c r="M5241" s="24">
        <v>28.2</v>
      </c>
      <c r="O5241" s="24">
        <v>7</v>
      </c>
      <c r="P5241" s="24">
        <v>0.4</v>
      </c>
      <c r="R5241" s="24">
        <v>16.7</v>
      </c>
      <c r="S5241" s="24">
        <v>6.2</v>
      </c>
      <c r="T5241" s="24">
        <v>5.7</v>
      </c>
      <c r="U5241" s="24">
        <v>52.7</v>
      </c>
      <c r="X5241" s="24">
        <f t="shared" si="188"/>
        <v>705.00000000000023</v>
      </c>
      <c r="Y5241" s="8">
        <f t="shared" si="189"/>
        <v>0</v>
      </c>
      <c r="Z5241" s="4"/>
    </row>
    <row r="5242" spans="1:26" x14ac:dyDescent="0.25">
      <c r="A5242" s="34">
        <v>12</v>
      </c>
      <c r="B5242" s="31">
        <v>12</v>
      </c>
      <c r="C5242" s="4" t="s">
        <v>9238</v>
      </c>
      <c r="D5242" s="4" t="s">
        <v>9231</v>
      </c>
      <c r="E5242" s="4" t="s">
        <v>9222</v>
      </c>
      <c r="F5242" s="4" t="s">
        <v>8948</v>
      </c>
      <c r="G5242" s="4" t="s">
        <v>5087</v>
      </c>
      <c r="H5242" s="4" t="s">
        <v>1567</v>
      </c>
      <c r="I5242" s="24">
        <v>854</v>
      </c>
      <c r="J5242" s="24">
        <v>526.20000000000005</v>
      </c>
      <c r="K5242" s="24">
        <v>89.4</v>
      </c>
      <c r="L5242" s="24">
        <v>11.2</v>
      </c>
      <c r="M5242" s="24">
        <v>6.7</v>
      </c>
      <c r="O5242" s="24">
        <v>12</v>
      </c>
      <c r="P5242" s="24">
        <v>4.4000000000000004</v>
      </c>
      <c r="R5242" s="24">
        <v>9.3000000000000007</v>
      </c>
      <c r="S5242" s="24">
        <v>20.9</v>
      </c>
      <c r="T5242" s="24">
        <v>170.6</v>
      </c>
      <c r="U5242" s="24">
        <v>3.3</v>
      </c>
      <c r="X5242" s="24">
        <f t="shared" si="188"/>
        <v>854</v>
      </c>
      <c r="Y5242" s="8">
        <f t="shared" si="189"/>
        <v>0</v>
      </c>
      <c r="Z5242" s="4"/>
    </row>
    <row r="5243" spans="1:26" x14ac:dyDescent="0.25">
      <c r="A5243" s="34">
        <v>44</v>
      </c>
      <c r="B5243" s="31">
        <v>44</v>
      </c>
      <c r="C5243" s="4" t="s">
        <v>9277</v>
      </c>
      <c r="D5243" s="4" t="s">
        <v>2502</v>
      </c>
      <c r="E5243" s="4" t="s">
        <v>9222</v>
      </c>
      <c r="F5243" s="4" t="s">
        <v>8948</v>
      </c>
      <c r="G5243" s="4" t="s">
        <v>9278</v>
      </c>
      <c r="H5243" s="4" t="s">
        <v>1420</v>
      </c>
      <c r="I5243" s="24">
        <v>307.3</v>
      </c>
      <c r="J5243" s="24">
        <v>252.3</v>
      </c>
      <c r="K5243" s="24">
        <v>25.7</v>
      </c>
      <c r="M5243" s="24">
        <v>5.0999999999999996</v>
      </c>
      <c r="O5243" s="24">
        <v>3.6</v>
      </c>
      <c r="R5243" s="24">
        <v>11.2</v>
      </c>
      <c r="S5243" s="24">
        <v>0.7</v>
      </c>
      <c r="T5243" s="24">
        <v>8.6999999999999993</v>
      </c>
      <c r="X5243" s="24">
        <f t="shared" si="188"/>
        <v>307.3</v>
      </c>
      <c r="Y5243" s="8">
        <f t="shared" si="189"/>
        <v>0</v>
      </c>
      <c r="Z5243" s="4"/>
    </row>
    <row r="5244" spans="1:26" x14ac:dyDescent="0.25">
      <c r="A5244" s="34">
        <v>33</v>
      </c>
      <c r="B5244" s="31">
        <v>33</v>
      </c>
      <c r="C5244" s="4" t="s">
        <v>9265</v>
      </c>
      <c r="D5244" s="4" t="s">
        <v>9262</v>
      </c>
      <c r="E5244" s="4" t="s">
        <v>9222</v>
      </c>
      <c r="F5244" s="4" t="s">
        <v>8948</v>
      </c>
      <c r="G5244" s="4" t="s">
        <v>9266</v>
      </c>
      <c r="H5244" s="4" t="s">
        <v>1606</v>
      </c>
      <c r="I5244" s="24">
        <v>1270.2</v>
      </c>
      <c r="J5244" s="24">
        <v>926.7</v>
      </c>
      <c r="K5244" s="24">
        <v>13.1</v>
      </c>
      <c r="M5244" s="24">
        <v>9.8000000000000007</v>
      </c>
      <c r="O5244" s="24">
        <v>22</v>
      </c>
      <c r="P5244" s="24">
        <v>3.6</v>
      </c>
      <c r="R5244" s="24">
        <v>28.8</v>
      </c>
      <c r="T5244" s="24">
        <v>130.19999999999999</v>
      </c>
      <c r="U5244" s="24">
        <v>136</v>
      </c>
      <c r="X5244" s="24">
        <f t="shared" si="188"/>
        <v>1270.2</v>
      </c>
      <c r="Y5244" s="8">
        <f t="shared" si="189"/>
        <v>0</v>
      </c>
      <c r="Z5244" s="4"/>
    </row>
    <row r="5245" spans="1:26" x14ac:dyDescent="0.25">
      <c r="A5245" s="34">
        <v>36</v>
      </c>
      <c r="B5245" s="31">
        <v>36</v>
      </c>
      <c r="C5245" s="4" t="s">
        <v>9270</v>
      </c>
      <c r="D5245" s="4" t="s">
        <v>9262</v>
      </c>
      <c r="E5245" s="4" t="s">
        <v>9222</v>
      </c>
      <c r="F5245" s="4" t="s">
        <v>8948</v>
      </c>
      <c r="G5245" s="4" t="s">
        <v>9266</v>
      </c>
      <c r="H5245" s="4" t="s">
        <v>1606</v>
      </c>
      <c r="I5245" s="24">
        <v>672.2</v>
      </c>
      <c r="J5245" s="24">
        <v>572.9</v>
      </c>
      <c r="K5245" s="24">
        <v>10</v>
      </c>
      <c r="L5245" s="24">
        <v>5.6</v>
      </c>
      <c r="M5245" s="24">
        <v>4</v>
      </c>
      <c r="O5245" s="24">
        <v>5.7</v>
      </c>
      <c r="P5245" s="24">
        <v>3.2</v>
      </c>
      <c r="R5245" s="24">
        <v>19.399999999999999</v>
      </c>
      <c r="S5245" s="24">
        <v>1.5</v>
      </c>
      <c r="T5245" s="24">
        <v>32.1</v>
      </c>
      <c r="U5245" s="24">
        <v>17.8</v>
      </c>
      <c r="X5245" s="24">
        <f t="shared" si="188"/>
        <v>672.2</v>
      </c>
      <c r="Y5245" s="8">
        <f t="shared" si="189"/>
        <v>0</v>
      </c>
      <c r="Z5245" s="4"/>
    </row>
    <row r="5246" spans="1:26" x14ac:dyDescent="0.25">
      <c r="A5246" s="34">
        <v>38</v>
      </c>
      <c r="B5246" s="31">
        <v>38</v>
      </c>
      <c r="C5246" s="4" t="s">
        <v>9272</v>
      </c>
      <c r="D5246" s="4" t="s">
        <v>9262</v>
      </c>
      <c r="E5246" s="4" t="s">
        <v>9222</v>
      </c>
      <c r="F5246" s="4" t="s">
        <v>8948</v>
      </c>
      <c r="G5246" s="4" t="s">
        <v>9266</v>
      </c>
      <c r="H5246" s="4" t="s">
        <v>1606</v>
      </c>
      <c r="I5246" s="24">
        <v>683.4</v>
      </c>
      <c r="J5246" s="24">
        <v>469</v>
      </c>
      <c r="K5246" s="24">
        <v>79.2</v>
      </c>
      <c r="L5246" s="24">
        <v>9.1999999999999993</v>
      </c>
      <c r="M5246" s="24">
        <v>7.6</v>
      </c>
      <c r="O5246" s="24">
        <v>7.6</v>
      </c>
      <c r="R5246" s="24">
        <v>20.6</v>
      </c>
      <c r="S5246" s="24">
        <v>1.5</v>
      </c>
      <c r="T5246" s="24">
        <v>74.599999999999994</v>
      </c>
      <c r="U5246" s="24">
        <v>14.1</v>
      </c>
      <c r="X5246" s="24">
        <f t="shared" si="188"/>
        <v>683.4000000000002</v>
      </c>
      <c r="Y5246" s="8">
        <f t="shared" si="189"/>
        <v>0</v>
      </c>
      <c r="Z5246" s="4"/>
    </row>
    <row r="5247" spans="1:26" x14ac:dyDescent="0.25">
      <c r="A5247" s="34">
        <v>31</v>
      </c>
      <c r="B5247" s="31">
        <v>31</v>
      </c>
      <c r="C5247" s="4" t="s">
        <v>9263</v>
      </c>
      <c r="D5247" s="4" t="s">
        <v>9262</v>
      </c>
      <c r="E5247" s="4" t="s">
        <v>9222</v>
      </c>
      <c r="F5247" s="4" t="s">
        <v>8948</v>
      </c>
      <c r="G5247" s="4" t="s">
        <v>9264</v>
      </c>
      <c r="H5247" s="4" t="s">
        <v>1995</v>
      </c>
      <c r="I5247" s="24">
        <v>681</v>
      </c>
      <c r="J5247" s="24">
        <v>273.5</v>
      </c>
      <c r="K5247" s="24">
        <v>74</v>
      </c>
      <c r="M5247" s="24">
        <v>4.0999999999999996</v>
      </c>
      <c r="O5247" s="24">
        <v>5.5</v>
      </c>
      <c r="P5247" s="24">
        <v>1.3</v>
      </c>
      <c r="Q5247" s="24">
        <v>0.6</v>
      </c>
      <c r="R5247" s="24">
        <v>20.3</v>
      </c>
      <c r="S5247" s="24">
        <v>9.6</v>
      </c>
      <c r="T5247" s="24">
        <v>204.6</v>
      </c>
      <c r="U5247" s="24">
        <v>87.5</v>
      </c>
      <c r="X5247" s="24">
        <f t="shared" si="188"/>
        <v>681.00000000000011</v>
      </c>
      <c r="Y5247" s="8">
        <f t="shared" si="189"/>
        <v>0</v>
      </c>
      <c r="Z5247" s="4"/>
    </row>
    <row r="5248" spans="1:26" x14ac:dyDescent="0.25">
      <c r="A5248" s="34">
        <v>9</v>
      </c>
      <c r="B5248" s="31">
        <v>9</v>
      </c>
      <c r="C5248" s="4" t="s">
        <v>9233</v>
      </c>
      <c r="D5248" s="4" t="s">
        <v>9231</v>
      </c>
      <c r="E5248" s="4" t="s">
        <v>9222</v>
      </c>
      <c r="F5248" s="4" t="s">
        <v>8948</v>
      </c>
      <c r="G5248" s="4" t="s">
        <v>9234</v>
      </c>
      <c r="H5248" s="4" t="s">
        <v>730</v>
      </c>
      <c r="I5248" s="24">
        <v>654.4</v>
      </c>
      <c r="J5248" s="24">
        <v>551.4</v>
      </c>
      <c r="K5248" s="24">
        <v>40.1</v>
      </c>
      <c r="M5248" s="24">
        <v>0.8</v>
      </c>
      <c r="O5248" s="24">
        <v>6.5</v>
      </c>
      <c r="R5248" s="24">
        <v>25.9</v>
      </c>
      <c r="U5248" s="24">
        <v>29.7</v>
      </c>
      <c r="X5248" s="24">
        <f t="shared" si="188"/>
        <v>654.4</v>
      </c>
      <c r="Y5248" s="8">
        <f t="shared" si="189"/>
        <v>0</v>
      </c>
      <c r="Z5248" s="4"/>
    </row>
    <row r="5249" spans="1:26" x14ac:dyDescent="0.25">
      <c r="A5249" s="34">
        <v>32</v>
      </c>
      <c r="B5249" s="31">
        <v>32</v>
      </c>
      <c r="C5249" s="4" t="s">
        <v>1433</v>
      </c>
      <c r="D5249" s="4" t="s">
        <v>9262</v>
      </c>
      <c r="E5249" s="4" t="s">
        <v>9222</v>
      </c>
      <c r="F5249" s="4" t="s">
        <v>8948</v>
      </c>
      <c r="G5249" s="4" t="s">
        <v>3044</v>
      </c>
      <c r="H5249" s="4" t="s">
        <v>730</v>
      </c>
      <c r="I5249" s="24">
        <v>1182.0999999999999</v>
      </c>
      <c r="J5249" s="24">
        <v>550.4</v>
      </c>
      <c r="K5249" s="24">
        <v>196</v>
      </c>
      <c r="M5249" s="24">
        <v>6.4</v>
      </c>
      <c r="O5249" s="24">
        <v>15.7</v>
      </c>
      <c r="R5249" s="24">
        <v>11.2</v>
      </c>
      <c r="S5249" s="24">
        <v>3.7</v>
      </c>
      <c r="T5249" s="24">
        <v>235.6</v>
      </c>
      <c r="U5249" s="24">
        <v>163.1</v>
      </c>
      <c r="X5249" s="24">
        <f t="shared" si="188"/>
        <v>1182.1000000000001</v>
      </c>
      <c r="Y5249" s="8">
        <f t="shared" si="189"/>
        <v>0</v>
      </c>
      <c r="Z5249" s="4"/>
    </row>
    <row r="5250" spans="1:26" x14ac:dyDescent="0.25">
      <c r="A5250" s="34">
        <v>48</v>
      </c>
      <c r="B5250" s="31">
        <v>48</v>
      </c>
      <c r="C5250" s="4" t="s">
        <v>9283</v>
      </c>
      <c r="D5250" s="4" t="s">
        <v>9282</v>
      </c>
      <c r="E5250" s="4" t="s">
        <v>9222</v>
      </c>
      <c r="F5250" s="4" t="s">
        <v>8948</v>
      </c>
      <c r="G5250" s="4" t="s">
        <v>9284</v>
      </c>
      <c r="H5250" s="4" t="s">
        <v>716</v>
      </c>
      <c r="I5250" s="24">
        <v>331.2</v>
      </c>
      <c r="J5250" s="24">
        <v>220.2</v>
      </c>
      <c r="K5250" s="24">
        <v>8</v>
      </c>
      <c r="L5250" s="24">
        <v>3.1</v>
      </c>
      <c r="M5250" s="24">
        <v>5.4</v>
      </c>
      <c r="O5250" s="24">
        <v>3.7</v>
      </c>
      <c r="P5250" s="24">
        <v>1</v>
      </c>
      <c r="R5250" s="24">
        <v>14.7</v>
      </c>
      <c r="T5250" s="24">
        <v>46.7</v>
      </c>
      <c r="U5250" s="24">
        <v>28.4</v>
      </c>
      <c r="X5250" s="24">
        <f t="shared" si="188"/>
        <v>331.19999999999993</v>
      </c>
      <c r="Y5250" s="8">
        <f t="shared" si="189"/>
        <v>0</v>
      </c>
      <c r="Z5250" s="4"/>
    </row>
    <row r="5251" spans="1:26" x14ac:dyDescent="0.25">
      <c r="A5251" s="34">
        <v>10</v>
      </c>
      <c r="B5251" s="31">
        <v>10</v>
      </c>
      <c r="C5251" s="4" t="s">
        <v>9235</v>
      </c>
      <c r="D5251" s="4" t="s">
        <v>9231</v>
      </c>
      <c r="E5251" s="4" t="s">
        <v>9222</v>
      </c>
      <c r="F5251" s="4" t="s">
        <v>8948</v>
      </c>
      <c r="G5251" s="4" t="s">
        <v>3966</v>
      </c>
      <c r="H5251" s="4" t="s">
        <v>1981</v>
      </c>
      <c r="I5251" s="24">
        <v>395</v>
      </c>
      <c r="J5251" s="24">
        <v>353.4</v>
      </c>
      <c r="K5251" s="24">
        <v>24.4</v>
      </c>
      <c r="M5251" s="24">
        <v>5</v>
      </c>
      <c r="O5251" s="24">
        <v>2.9</v>
      </c>
      <c r="R5251" s="24">
        <v>5.2</v>
      </c>
      <c r="S5251" s="24">
        <v>2.5</v>
      </c>
      <c r="U5251" s="24">
        <v>1.6</v>
      </c>
      <c r="X5251" s="24">
        <f t="shared" si="188"/>
        <v>394.99999999999994</v>
      </c>
      <c r="Y5251" s="8">
        <f t="shared" si="189"/>
        <v>0</v>
      </c>
      <c r="Z5251" s="4"/>
    </row>
    <row r="5252" spans="1:26" x14ac:dyDescent="0.25">
      <c r="A5252" s="34">
        <v>13</v>
      </c>
      <c r="B5252" s="31">
        <v>13</v>
      </c>
      <c r="C5252" s="4" t="s">
        <v>9239</v>
      </c>
      <c r="D5252" s="4" t="s">
        <v>9231</v>
      </c>
      <c r="E5252" s="4" t="s">
        <v>9222</v>
      </c>
      <c r="F5252" s="4" t="s">
        <v>8948</v>
      </c>
      <c r="G5252" s="4" t="s">
        <v>3966</v>
      </c>
      <c r="H5252" s="4" t="s">
        <v>1981</v>
      </c>
      <c r="I5252" s="24">
        <v>973.4</v>
      </c>
      <c r="J5252" s="24">
        <v>764.7</v>
      </c>
      <c r="M5252" s="24">
        <v>15.2</v>
      </c>
      <c r="O5252" s="24">
        <v>12.3</v>
      </c>
      <c r="Q5252" s="24">
        <v>3.3</v>
      </c>
      <c r="R5252" s="24">
        <v>3.6</v>
      </c>
      <c r="S5252" s="24">
        <v>0.9</v>
      </c>
      <c r="T5252" s="24">
        <v>173.4</v>
      </c>
      <c r="X5252" s="24">
        <f t="shared" si="188"/>
        <v>973.4</v>
      </c>
      <c r="Y5252" s="8">
        <f t="shared" si="189"/>
        <v>0</v>
      </c>
      <c r="Z5252" s="4"/>
    </row>
    <row r="5253" spans="1:26" x14ac:dyDescent="0.25">
      <c r="A5253" s="34">
        <v>14</v>
      </c>
      <c r="B5253" s="31">
        <v>14</v>
      </c>
      <c r="C5253" s="4" t="s">
        <v>9240</v>
      </c>
      <c r="D5253" s="4" t="s">
        <v>9231</v>
      </c>
      <c r="E5253" s="4" t="s">
        <v>9222</v>
      </c>
      <c r="F5253" s="4" t="s">
        <v>8948</v>
      </c>
      <c r="G5253" s="4" t="s">
        <v>3966</v>
      </c>
      <c r="H5253" s="4" t="s">
        <v>1981</v>
      </c>
      <c r="I5253" s="24">
        <v>363.4</v>
      </c>
      <c r="J5253" s="24">
        <v>82.8</v>
      </c>
      <c r="K5253" s="24">
        <v>43.7</v>
      </c>
      <c r="O5253" s="24">
        <v>2.6</v>
      </c>
      <c r="P5253" s="24">
        <v>0.3</v>
      </c>
      <c r="R5253" s="24">
        <v>1.5</v>
      </c>
      <c r="S5253" s="24">
        <v>0.5</v>
      </c>
      <c r="T5253" s="24">
        <v>232</v>
      </c>
      <c r="X5253" s="24">
        <f t="shared" si="188"/>
        <v>363.4</v>
      </c>
      <c r="Y5253" s="8">
        <f t="shared" si="189"/>
        <v>0</v>
      </c>
      <c r="Z5253" s="4"/>
    </row>
    <row r="5254" spans="1:26" x14ac:dyDescent="0.25">
      <c r="A5254" s="34">
        <v>1</v>
      </c>
      <c r="B5254" s="31">
        <v>1</v>
      </c>
      <c r="C5254" s="4" t="s">
        <v>8094</v>
      </c>
      <c r="D5254" s="4" t="s">
        <v>8350</v>
      </c>
      <c r="E5254" s="4" t="s">
        <v>9222</v>
      </c>
      <c r="F5254" s="4" t="s">
        <v>8948</v>
      </c>
      <c r="G5254" s="4" t="s">
        <v>79</v>
      </c>
      <c r="H5254" s="4" t="s">
        <v>1995</v>
      </c>
      <c r="I5254" s="24">
        <v>1956</v>
      </c>
      <c r="J5254" s="24">
        <v>930.4</v>
      </c>
      <c r="K5254" s="24">
        <v>44.7</v>
      </c>
      <c r="M5254" s="24">
        <v>4.5999999999999996</v>
      </c>
      <c r="O5254" s="24">
        <v>10.8</v>
      </c>
      <c r="P5254" s="24">
        <v>2.1</v>
      </c>
      <c r="R5254" s="24">
        <v>3.7</v>
      </c>
      <c r="S5254" s="24">
        <v>1.4</v>
      </c>
      <c r="T5254" s="24">
        <v>703.1</v>
      </c>
      <c r="U5254" s="24">
        <v>255.2</v>
      </c>
      <c r="X5254" s="24">
        <f t="shared" si="188"/>
        <v>1956.0000000000002</v>
      </c>
      <c r="Y5254" s="8">
        <f t="shared" si="189"/>
        <v>0</v>
      </c>
      <c r="Z5254" s="4"/>
    </row>
    <row r="5255" spans="1:26" x14ac:dyDescent="0.25">
      <c r="A5255" s="34">
        <v>3</v>
      </c>
      <c r="B5255" s="31">
        <v>3</v>
      </c>
      <c r="C5255" s="4" t="s">
        <v>9225</v>
      </c>
      <c r="D5255" s="4" t="s">
        <v>8350</v>
      </c>
      <c r="E5255" s="4" t="s">
        <v>9222</v>
      </c>
      <c r="F5255" s="4" t="s">
        <v>8948</v>
      </c>
      <c r="G5255" s="4" t="s">
        <v>79</v>
      </c>
      <c r="H5255" s="4" t="s">
        <v>1995</v>
      </c>
      <c r="I5255" s="24">
        <v>408.8</v>
      </c>
      <c r="J5255" s="24">
        <v>327.9</v>
      </c>
      <c r="M5255" s="24">
        <v>3</v>
      </c>
      <c r="O5255" s="24">
        <v>3.6</v>
      </c>
      <c r="P5255" s="24">
        <v>1</v>
      </c>
      <c r="R5255" s="24">
        <v>3.4</v>
      </c>
      <c r="S5255" s="24">
        <v>1.3</v>
      </c>
      <c r="T5255" s="24">
        <v>68.599999999999994</v>
      </c>
      <c r="X5255" s="24">
        <f t="shared" si="188"/>
        <v>408.79999999999995</v>
      </c>
      <c r="Y5255" s="8">
        <f t="shared" si="189"/>
        <v>0</v>
      </c>
      <c r="Z5255" s="4"/>
    </row>
    <row r="5256" spans="1:26" x14ac:dyDescent="0.25">
      <c r="A5256" s="34">
        <v>47</v>
      </c>
      <c r="B5256" s="31">
        <v>47</v>
      </c>
      <c r="C5256" s="4" t="s">
        <v>9061</v>
      </c>
      <c r="D5256" s="4" t="s">
        <v>9282</v>
      </c>
      <c r="E5256" s="4" t="s">
        <v>9222</v>
      </c>
      <c r="F5256" s="4" t="s">
        <v>8948</v>
      </c>
      <c r="G5256" s="4" t="s">
        <v>4264</v>
      </c>
      <c r="H5256" s="4" t="s">
        <v>728</v>
      </c>
      <c r="I5256" s="24">
        <v>465.8</v>
      </c>
      <c r="J5256" s="24">
        <v>398.2</v>
      </c>
      <c r="K5256" s="24">
        <v>4.7</v>
      </c>
      <c r="M5256" s="24">
        <v>10.3</v>
      </c>
      <c r="O5256" s="24">
        <v>3.1</v>
      </c>
      <c r="P5256" s="24">
        <v>0.5</v>
      </c>
      <c r="R5256" s="24">
        <v>18.3</v>
      </c>
      <c r="S5256" s="24">
        <v>2.2000000000000002</v>
      </c>
      <c r="T5256" s="24">
        <v>28.5</v>
      </c>
      <c r="X5256" s="24">
        <f t="shared" si="188"/>
        <v>465.8</v>
      </c>
      <c r="Y5256" s="8">
        <f t="shared" si="189"/>
        <v>0</v>
      </c>
      <c r="Z5256" s="4"/>
    </row>
    <row r="5257" spans="1:26" x14ac:dyDescent="0.25">
      <c r="A5257" s="34">
        <v>11</v>
      </c>
      <c r="B5257" s="31">
        <v>11</v>
      </c>
      <c r="C5257" s="4" t="s">
        <v>9236</v>
      </c>
      <c r="D5257" s="4" t="s">
        <v>9231</v>
      </c>
      <c r="E5257" s="4" t="s">
        <v>9222</v>
      </c>
      <c r="F5257" s="4" t="s">
        <v>8948</v>
      </c>
      <c r="G5257" s="4" t="s">
        <v>9237</v>
      </c>
      <c r="H5257" s="4" t="s">
        <v>1981</v>
      </c>
      <c r="I5257" s="24">
        <v>291.7</v>
      </c>
      <c r="J5257" s="24">
        <v>220.9</v>
      </c>
      <c r="K5257" s="24">
        <v>16.8</v>
      </c>
      <c r="M5257" s="24">
        <v>1.6</v>
      </c>
      <c r="O5257" s="24">
        <v>2.5</v>
      </c>
      <c r="P5257" s="24">
        <v>0.5</v>
      </c>
      <c r="R5257" s="24">
        <v>10.199999999999999</v>
      </c>
      <c r="S5257" s="24">
        <v>0.2</v>
      </c>
      <c r="T5257" s="24">
        <v>39</v>
      </c>
      <c r="X5257" s="24">
        <f t="shared" si="188"/>
        <v>291.7</v>
      </c>
      <c r="Y5257" s="8">
        <f t="shared" si="189"/>
        <v>0</v>
      </c>
      <c r="Z5257" s="4"/>
    </row>
    <row r="5258" spans="1:26" x14ac:dyDescent="0.25">
      <c r="A5258" s="34">
        <v>52</v>
      </c>
      <c r="B5258" s="31">
        <v>52</v>
      </c>
      <c r="C5258" s="4" t="s">
        <v>5489</v>
      </c>
      <c r="D5258" s="4" t="s">
        <v>9282</v>
      </c>
      <c r="E5258" s="4" t="s">
        <v>9222</v>
      </c>
      <c r="F5258" s="4" t="s">
        <v>8948</v>
      </c>
      <c r="G5258" s="4" t="s">
        <v>45</v>
      </c>
      <c r="H5258" s="4"/>
      <c r="I5258" s="24">
        <v>134.1</v>
      </c>
      <c r="J5258" s="24">
        <v>110.4</v>
      </c>
      <c r="K5258" s="24">
        <v>7.9</v>
      </c>
      <c r="M5258" s="24">
        <v>0.9</v>
      </c>
      <c r="O5258" s="24">
        <v>1.8</v>
      </c>
      <c r="P5258" s="24">
        <v>1</v>
      </c>
      <c r="Q5258" s="24">
        <v>1.4</v>
      </c>
      <c r="R5258" s="24">
        <v>2.8</v>
      </c>
      <c r="U5258" s="24">
        <v>7.9</v>
      </c>
      <c r="X5258" s="24">
        <f t="shared" si="188"/>
        <v>134.10000000000002</v>
      </c>
      <c r="Y5258" s="8">
        <f t="shared" si="189"/>
        <v>0</v>
      </c>
      <c r="Z5258" s="4"/>
    </row>
    <row r="5259" spans="1:26" x14ac:dyDescent="0.25">
      <c r="A5259" s="34">
        <v>56</v>
      </c>
      <c r="B5259" s="31">
        <v>56</v>
      </c>
      <c r="C5259" s="4" t="s">
        <v>1263</v>
      </c>
      <c r="D5259" s="4" t="s">
        <v>9231</v>
      </c>
      <c r="E5259" s="4" t="s">
        <v>9222</v>
      </c>
      <c r="F5259" s="4" t="s">
        <v>8948</v>
      </c>
      <c r="G5259" s="4" t="s">
        <v>45</v>
      </c>
      <c r="H5259" s="4"/>
      <c r="I5259" s="24">
        <v>157.4</v>
      </c>
      <c r="U5259" s="24">
        <v>157.4</v>
      </c>
      <c r="X5259" s="24">
        <f t="shared" si="188"/>
        <v>157.4</v>
      </c>
      <c r="Y5259" s="8">
        <f t="shared" si="189"/>
        <v>0</v>
      </c>
      <c r="Z5259" s="4"/>
    </row>
    <row r="5260" spans="1:26" x14ac:dyDescent="0.25">
      <c r="A5260" s="34">
        <v>6</v>
      </c>
      <c r="B5260" s="31">
        <v>6</v>
      </c>
      <c r="C5260" s="4" t="s">
        <v>530</v>
      </c>
      <c r="D5260" s="4" t="s">
        <v>8350</v>
      </c>
      <c r="E5260" s="4" t="s">
        <v>9222</v>
      </c>
      <c r="F5260" s="4" t="s">
        <v>8948</v>
      </c>
      <c r="G5260" s="5" t="s">
        <v>9228</v>
      </c>
      <c r="H5260" s="5" t="s">
        <v>860</v>
      </c>
      <c r="I5260" s="24">
        <v>859.5</v>
      </c>
      <c r="J5260" s="24">
        <v>750</v>
      </c>
      <c r="K5260" s="24">
        <v>24.2</v>
      </c>
      <c r="M5260" s="24">
        <v>20</v>
      </c>
      <c r="O5260" s="24">
        <v>10.199999999999999</v>
      </c>
      <c r="P5260" s="24">
        <v>3.3</v>
      </c>
      <c r="R5260" s="24">
        <v>23.9</v>
      </c>
      <c r="S5260" s="24">
        <v>2.2000000000000002</v>
      </c>
      <c r="T5260" s="24">
        <v>23</v>
      </c>
      <c r="U5260" s="24">
        <v>2.7</v>
      </c>
      <c r="X5260" s="24">
        <f t="shared" si="188"/>
        <v>859.50000000000011</v>
      </c>
      <c r="Y5260" s="8">
        <f t="shared" si="189"/>
        <v>0</v>
      </c>
      <c r="Z5260" s="4"/>
    </row>
    <row r="5261" spans="1:26" x14ac:dyDescent="0.25">
      <c r="A5261" s="34">
        <v>40</v>
      </c>
      <c r="B5261" s="31">
        <v>40</v>
      </c>
      <c r="C5261" s="4" t="s">
        <v>1176</v>
      </c>
      <c r="D5261" s="4" t="s">
        <v>2502</v>
      </c>
      <c r="E5261" s="4" t="s">
        <v>9222</v>
      </c>
      <c r="F5261" s="4" t="s">
        <v>8948</v>
      </c>
      <c r="G5261" s="4" t="s">
        <v>9228</v>
      </c>
      <c r="H5261" s="4" t="s">
        <v>728</v>
      </c>
      <c r="I5261" s="24">
        <v>598.79999999999995</v>
      </c>
      <c r="J5261" s="24">
        <v>423.2</v>
      </c>
      <c r="K5261" s="24">
        <v>7.3</v>
      </c>
      <c r="L5261" s="24">
        <v>3.3</v>
      </c>
      <c r="M5261" s="24">
        <v>4.5</v>
      </c>
      <c r="O5261" s="24">
        <v>2.8</v>
      </c>
      <c r="R5261" s="24">
        <v>14.1</v>
      </c>
      <c r="S5261" s="24">
        <v>2.5</v>
      </c>
      <c r="T5261" s="24">
        <v>60.5</v>
      </c>
      <c r="U5261" s="24">
        <v>80.599999999999994</v>
      </c>
      <c r="X5261" s="24">
        <f t="shared" si="188"/>
        <v>598.80000000000007</v>
      </c>
      <c r="Y5261" s="8">
        <f t="shared" si="189"/>
        <v>0</v>
      </c>
      <c r="Z5261" s="4"/>
    </row>
    <row r="5262" spans="1:26" x14ac:dyDescent="0.25">
      <c r="A5262" s="34">
        <v>4</v>
      </c>
      <c r="B5262" s="31">
        <v>4</v>
      </c>
      <c r="C5262" s="4" t="s">
        <v>9226</v>
      </c>
      <c r="D5262" s="4" t="s">
        <v>8350</v>
      </c>
      <c r="E5262" s="4" t="s">
        <v>9222</v>
      </c>
      <c r="F5262" s="4" t="s">
        <v>8948</v>
      </c>
      <c r="G5262" s="4" t="s">
        <v>782</v>
      </c>
      <c r="H5262" s="4" t="s">
        <v>1995</v>
      </c>
      <c r="I5262" s="24">
        <v>809.7</v>
      </c>
      <c r="J5262" s="24">
        <v>461.1</v>
      </c>
      <c r="K5262" s="24">
        <v>33.4</v>
      </c>
      <c r="M5262" s="24">
        <v>10.8</v>
      </c>
      <c r="O5262" s="24">
        <v>6</v>
      </c>
      <c r="P5262" s="24">
        <v>1.6</v>
      </c>
      <c r="Q5262" s="24">
        <v>2.1</v>
      </c>
      <c r="R5262" s="24">
        <v>14.1</v>
      </c>
      <c r="S5262" s="24">
        <v>1.2</v>
      </c>
      <c r="T5262" s="24">
        <v>147.6</v>
      </c>
      <c r="U5262" s="24">
        <v>81.8</v>
      </c>
      <c r="X5262" s="24">
        <f t="shared" si="188"/>
        <v>759.7</v>
      </c>
      <c r="Y5262" s="8">
        <f t="shared" si="189"/>
        <v>50</v>
      </c>
      <c r="Z5262" s="4"/>
    </row>
    <row r="5263" spans="1:26" x14ac:dyDescent="0.25">
      <c r="A5263" s="34">
        <v>5</v>
      </c>
      <c r="B5263" s="31">
        <v>5</v>
      </c>
      <c r="C5263" s="4" t="s">
        <v>9227</v>
      </c>
      <c r="D5263" s="4" t="s">
        <v>8350</v>
      </c>
      <c r="E5263" s="4" t="s">
        <v>9222</v>
      </c>
      <c r="F5263" s="4" t="s">
        <v>8948</v>
      </c>
      <c r="G5263" s="4" t="s">
        <v>782</v>
      </c>
      <c r="H5263" s="4" t="s">
        <v>1995</v>
      </c>
      <c r="I5263" s="24">
        <v>542.9</v>
      </c>
      <c r="J5263" s="24">
        <v>329.1</v>
      </c>
      <c r="K5263" s="24">
        <v>24</v>
      </c>
      <c r="M5263" s="24">
        <v>2.2000000000000002</v>
      </c>
      <c r="O5263" s="24">
        <v>5.7</v>
      </c>
      <c r="P5263" s="24">
        <v>0.4</v>
      </c>
      <c r="R5263" s="24">
        <v>12</v>
      </c>
      <c r="S5263" s="24">
        <v>1</v>
      </c>
      <c r="T5263" s="24">
        <v>92.4</v>
      </c>
      <c r="U5263" s="24">
        <v>76.099999999999994</v>
      </c>
      <c r="X5263" s="24">
        <f t="shared" si="188"/>
        <v>542.9</v>
      </c>
      <c r="Y5263" s="8">
        <f t="shared" si="189"/>
        <v>0</v>
      </c>
      <c r="Z5263" s="4"/>
    </row>
    <row r="5264" spans="1:26" x14ac:dyDescent="0.25">
      <c r="A5264" s="34">
        <v>19</v>
      </c>
      <c r="B5264" s="31">
        <v>19</v>
      </c>
      <c r="C5264" s="4" t="s">
        <v>9247</v>
      </c>
      <c r="D5264" s="4" t="s">
        <v>9231</v>
      </c>
      <c r="E5264" s="4" t="s">
        <v>9222</v>
      </c>
      <c r="F5264" s="4" t="s">
        <v>8948</v>
      </c>
      <c r="G5264" s="4" t="s">
        <v>9248</v>
      </c>
      <c r="H5264" s="4" t="s">
        <v>19</v>
      </c>
      <c r="I5264" s="24">
        <v>184.6</v>
      </c>
      <c r="J5264" s="24">
        <v>149.19999999999999</v>
      </c>
      <c r="K5264" s="24">
        <v>15.8</v>
      </c>
      <c r="L5264" s="24">
        <v>11.4</v>
      </c>
      <c r="M5264" s="24">
        <v>1.3</v>
      </c>
      <c r="O5264" s="24">
        <v>2</v>
      </c>
      <c r="R5264" s="24">
        <v>2.4</v>
      </c>
      <c r="T5264" s="24">
        <v>2.5</v>
      </c>
      <c r="X5264" s="24">
        <f t="shared" si="188"/>
        <v>184.60000000000002</v>
      </c>
      <c r="Y5264" s="8">
        <f t="shared" si="189"/>
        <v>0</v>
      </c>
      <c r="Z5264" s="4"/>
    </row>
    <row r="5265" spans="1:26" x14ac:dyDescent="0.25">
      <c r="A5265" s="34">
        <v>24</v>
      </c>
      <c r="B5265" s="31">
        <v>24</v>
      </c>
      <c r="C5265" s="4" t="s">
        <v>8598</v>
      </c>
      <c r="D5265" s="4" t="s">
        <v>9250</v>
      </c>
      <c r="E5265" s="4" t="s">
        <v>9222</v>
      </c>
      <c r="F5265" s="4" t="s">
        <v>8948</v>
      </c>
      <c r="G5265" s="4" t="s">
        <v>9254</v>
      </c>
      <c r="H5265" s="4" t="s">
        <v>5419</v>
      </c>
      <c r="I5265" s="24">
        <v>489.4</v>
      </c>
      <c r="J5265" s="24">
        <v>361.9</v>
      </c>
      <c r="K5265" s="24">
        <v>14</v>
      </c>
      <c r="M5265" s="24">
        <v>1.4</v>
      </c>
      <c r="O5265" s="24">
        <v>7.1</v>
      </c>
      <c r="P5265" s="24">
        <v>0.7</v>
      </c>
      <c r="R5265" s="24">
        <v>20.100000000000001</v>
      </c>
      <c r="U5265" s="24">
        <v>84.2</v>
      </c>
      <c r="X5265" s="24">
        <f t="shared" si="188"/>
        <v>489.4</v>
      </c>
      <c r="Y5265" s="8">
        <f t="shared" si="189"/>
        <v>0</v>
      </c>
      <c r="Z5265" s="4"/>
    </row>
    <row r="5266" spans="1:26" x14ac:dyDescent="0.25">
      <c r="A5266" s="34">
        <v>50</v>
      </c>
      <c r="B5266" s="31">
        <v>50</v>
      </c>
      <c r="C5266" s="4" t="s">
        <v>9285</v>
      </c>
      <c r="D5266" s="4" t="s">
        <v>9282</v>
      </c>
      <c r="E5266" s="4" t="s">
        <v>9222</v>
      </c>
      <c r="F5266" s="4" t="s">
        <v>8948</v>
      </c>
      <c r="G5266" s="4" t="s">
        <v>9286</v>
      </c>
      <c r="H5266" s="4" t="s">
        <v>734</v>
      </c>
      <c r="I5266" s="24">
        <v>544.5</v>
      </c>
      <c r="J5266" s="24">
        <v>301.10000000000002</v>
      </c>
      <c r="K5266" s="24">
        <v>30.7</v>
      </c>
      <c r="M5266" s="24">
        <v>9</v>
      </c>
      <c r="O5266" s="24">
        <v>3.4</v>
      </c>
      <c r="Q5266" s="24">
        <v>0.8</v>
      </c>
      <c r="R5266" s="24">
        <v>8.4</v>
      </c>
      <c r="S5266" s="24">
        <v>4</v>
      </c>
      <c r="T5266" s="24">
        <v>187.1</v>
      </c>
      <c r="X5266" s="24">
        <f t="shared" si="188"/>
        <v>544.5</v>
      </c>
      <c r="Y5266" s="8">
        <f t="shared" si="189"/>
        <v>0</v>
      </c>
      <c r="Z5266" s="4"/>
    </row>
    <row r="5267" spans="1:26" x14ac:dyDescent="0.25">
      <c r="A5267" s="34">
        <v>42</v>
      </c>
      <c r="B5267" s="31">
        <v>42</v>
      </c>
      <c r="C5267" s="4" t="s">
        <v>9275</v>
      </c>
      <c r="D5267" s="4" t="s">
        <v>2502</v>
      </c>
      <c r="E5267" s="4" t="s">
        <v>9222</v>
      </c>
      <c r="F5267" s="4" t="s">
        <v>8948</v>
      </c>
      <c r="G5267" s="4" t="s">
        <v>9276</v>
      </c>
      <c r="H5267" s="4"/>
      <c r="I5267" s="24">
        <v>314.2</v>
      </c>
      <c r="J5267" s="24">
        <v>228.6</v>
      </c>
      <c r="K5267" s="24">
        <v>46.2</v>
      </c>
      <c r="M5267" s="24">
        <v>7.7</v>
      </c>
      <c r="O5267" s="24">
        <v>2.2999999999999998</v>
      </c>
      <c r="Q5267" s="24">
        <v>1.5</v>
      </c>
      <c r="R5267" s="24">
        <v>14.7</v>
      </c>
      <c r="S5267" s="24">
        <v>2.1</v>
      </c>
      <c r="T5267" s="24">
        <v>5.2</v>
      </c>
      <c r="U5267" s="24">
        <v>5.9</v>
      </c>
      <c r="X5267" s="24">
        <f t="shared" si="188"/>
        <v>314.2</v>
      </c>
      <c r="Y5267" s="8">
        <f t="shared" si="189"/>
        <v>0</v>
      </c>
      <c r="Z5267" s="4"/>
    </row>
    <row r="5268" spans="1:26" x14ac:dyDescent="0.25">
      <c r="A5268" s="34">
        <v>15</v>
      </c>
      <c r="B5268" s="31">
        <v>15</v>
      </c>
      <c r="C5268" s="4" t="s">
        <v>9241</v>
      </c>
      <c r="D5268" s="4" t="s">
        <v>9231</v>
      </c>
      <c r="E5268" s="4" t="s">
        <v>9222</v>
      </c>
      <c r="F5268" s="4" t="s">
        <v>8948</v>
      </c>
      <c r="G5268" s="4" t="s">
        <v>7333</v>
      </c>
      <c r="H5268" s="4" t="s">
        <v>860</v>
      </c>
      <c r="I5268" s="24">
        <v>1014.6</v>
      </c>
      <c r="J5268" s="24">
        <v>524.70000000000005</v>
      </c>
      <c r="K5268" s="24">
        <v>33.799999999999997</v>
      </c>
      <c r="M5268" s="24">
        <v>10.4</v>
      </c>
      <c r="O5268" s="24">
        <v>6.5</v>
      </c>
      <c r="P5268" s="24">
        <v>1.6</v>
      </c>
      <c r="R5268" s="24">
        <v>24.6</v>
      </c>
      <c r="S5268" s="24">
        <v>3.6</v>
      </c>
      <c r="T5268" s="24">
        <v>409.4</v>
      </c>
      <c r="X5268" s="24">
        <f t="shared" si="188"/>
        <v>1014.6</v>
      </c>
      <c r="Y5268" s="8">
        <f t="shared" si="189"/>
        <v>0</v>
      </c>
      <c r="Z5268" s="11"/>
    </row>
    <row r="5269" spans="1:26" x14ac:dyDescent="0.25">
      <c r="A5269" s="34">
        <v>26</v>
      </c>
      <c r="B5269" s="31">
        <v>26</v>
      </c>
      <c r="C5269" s="4" t="s">
        <v>9257</v>
      </c>
      <c r="D5269" s="4" t="s">
        <v>9250</v>
      </c>
      <c r="E5269" s="4" t="s">
        <v>9222</v>
      </c>
      <c r="F5269" s="4" t="s">
        <v>8948</v>
      </c>
      <c r="G5269" s="4" t="s">
        <v>9258</v>
      </c>
      <c r="H5269" s="4" t="s">
        <v>1616</v>
      </c>
      <c r="I5269" s="24">
        <v>159.4</v>
      </c>
      <c r="J5269" s="24">
        <v>147</v>
      </c>
      <c r="M5269" s="24">
        <v>2.2999999999999998</v>
      </c>
      <c r="O5269" s="24">
        <v>2.2000000000000002</v>
      </c>
      <c r="R5269" s="24">
        <v>7.7</v>
      </c>
      <c r="S5269" s="24">
        <v>0.2</v>
      </c>
      <c r="X5269" s="24">
        <f t="shared" si="188"/>
        <v>159.39999999999998</v>
      </c>
      <c r="Y5269" s="8">
        <f t="shared" si="189"/>
        <v>0</v>
      </c>
      <c r="Z5269" s="4"/>
    </row>
    <row r="5270" spans="1:26" x14ac:dyDescent="0.25">
      <c r="A5270" s="34">
        <v>46</v>
      </c>
      <c r="B5270" s="31">
        <v>46</v>
      </c>
      <c r="C5270" s="4" t="s">
        <v>9280</v>
      </c>
      <c r="D5270" s="4" t="s">
        <v>2502</v>
      </c>
      <c r="E5270" s="4" t="s">
        <v>9222</v>
      </c>
      <c r="F5270" s="4" t="s">
        <v>8948</v>
      </c>
      <c r="G5270" s="4" t="s">
        <v>1939</v>
      </c>
      <c r="H5270" s="4" t="s">
        <v>9281</v>
      </c>
      <c r="I5270" s="24">
        <v>124.3</v>
      </c>
      <c r="J5270" s="24">
        <v>98.4</v>
      </c>
      <c r="K5270" s="24">
        <v>16</v>
      </c>
      <c r="M5270" s="24">
        <v>6.1</v>
      </c>
      <c r="O5270" s="24">
        <v>2</v>
      </c>
      <c r="P5270" s="24">
        <v>0.3</v>
      </c>
      <c r="R5270" s="24">
        <v>1.5</v>
      </c>
      <c r="X5270" s="24">
        <f t="shared" si="188"/>
        <v>124.3</v>
      </c>
      <c r="Y5270" s="8">
        <f t="shared" si="189"/>
        <v>0</v>
      </c>
      <c r="Z5270" s="4"/>
    </row>
    <row r="5271" spans="1:26" x14ac:dyDescent="0.25">
      <c r="A5271" s="34">
        <v>8</v>
      </c>
      <c r="B5271" s="31">
        <v>8</v>
      </c>
      <c r="C5271" s="4" t="s">
        <v>9230</v>
      </c>
      <c r="D5271" s="4" t="s">
        <v>9231</v>
      </c>
      <c r="E5271" s="4" t="s">
        <v>9222</v>
      </c>
      <c r="F5271" s="4" t="s">
        <v>8948</v>
      </c>
      <c r="G5271" s="5" t="s">
        <v>9232</v>
      </c>
      <c r="H5271" s="4"/>
      <c r="I5271" s="24">
        <v>217.6</v>
      </c>
      <c r="J5271" s="24">
        <v>107.8</v>
      </c>
      <c r="K5271" s="24">
        <v>43.2</v>
      </c>
      <c r="O5271" s="24">
        <v>1.2</v>
      </c>
      <c r="R5271" s="24">
        <v>6.2</v>
      </c>
      <c r="S5271" s="24">
        <v>0.8</v>
      </c>
      <c r="T5271" s="24">
        <v>58.4</v>
      </c>
      <c r="X5271" s="24">
        <f t="shared" si="188"/>
        <v>217.6</v>
      </c>
      <c r="Y5271" s="8">
        <f t="shared" si="189"/>
        <v>0</v>
      </c>
      <c r="Z5271" s="4"/>
    </row>
    <row r="5272" spans="1:26" x14ac:dyDescent="0.25">
      <c r="A5272" s="34">
        <v>51</v>
      </c>
      <c r="B5272" s="31">
        <v>51</v>
      </c>
      <c r="C5272" s="4" t="s">
        <v>5462</v>
      </c>
      <c r="D5272" s="4" t="s">
        <v>9282</v>
      </c>
      <c r="E5272" s="4" t="s">
        <v>9222</v>
      </c>
      <c r="F5272" s="4" t="s">
        <v>8948</v>
      </c>
      <c r="G5272" s="4" t="s">
        <v>9287</v>
      </c>
      <c r="H5272" s="4"/>
      <c r="I5272" s="24">
        <v>611.6</v>
      </c>
      <c r="J5272" s="24">
        <v>405.2</v>
      </c>
      <c r="K5272" s="24">
        <v>51.1</v>
      </c>
      <c r="M5272" s="24">
        <v>16.899999999999999</v>
      </c>
      <c r="O5272" s="24">
        <v>12.3</v>
      </c>
      <c r="Q5272" s="24">
        <v>0.3</v>
      </c>
      <c r="R5272" s="24">
        <v>11.5</v>
      </c>
      <c r="S5272" s="24">
        <v>0.2</v>
      </c>
      <c r="T5272" s="24">
        <v>105</v>
      </c>
      <c r="U5272" s="24">
        <v>9.1</v>
      </c>
      <c r="X5272" s="24">
        <f t="shared" si="188"/>
        <v>611.6</v>
      </c>
      <c r="Y5272" s="8">
        <f t="shared" si="189"/>
        <v>0</v>
      </c>
      <c r="Z5272" s="4"/>
    </row>
    <row r="5273" spans="1:26" x14ac:dyDescent="0.25">
      <c r="A5273" s="34">
        <v>53</v>
      </c>
      <c r="B5273" s="31">
        <v>53</v>
      </c>
      <c r="C5273" s="4" t="s">
        <v>9288</v>
      </c>
      <c r="D5273" s="4" t="s">
        <v>9282</v>
      </c>
      <c r="E5273" s="4" t="s">
        <v>9222</v>
      </c>
      <c r="F5273" s="4" t="s">
        <v>8948</v>
      </c>
      <c r="G5273" s="4" t="s">
        <v>9287</v>
      </c>
      <c r="H5273" s="4"/>
      <c r="I5273" s="24">
        <v>204.7</v>
      </c>
      <c r="J5273" s="24">
        <v>105.2</v>
      </c>
      <c r="O5273" s="24">
        <v>3.2</v>
      </c>
      <c r="Q5273" s="24">
        <v>0.4</v>
      </c>
      <c r="R5273" s="24">
        <v>1</v>
      </c>
      <c r="T5273" s="24">
        <v>94.6</v>
      </c>
      <c r="U5273" s="24">
        <v>0.3</v>
      </c>
      <c r="X5273" s="24">
        <f t="shared" si="188"/>
        <v>204.70000000000002</v>
      </c>
      <c r="Y5273" s="8">
        <f t="shared" si="189"/>
        <v>0</v>
      </c>
      <c r="Z5273" s="4"/>
    </row>
    <row r="5274" spans="1:26" x14ac:dyDescent="0.25">
      <c r="A5274" s="34">
        <v>54</v>
      </c>
      <c r="B5274" s="31">
        <v>54</v>
      </c>
      <c r="C5274" s="4" t="s">
        <v>5393</v>
      </c>
      <c r="D5274" s="4" t="s">
        <v>9282</v>
      </c>
      <c r="E5274" s="4" t="s">
        <v>9222</v>
      </c>
      <c r="F5274" s="4" t="s">
        <v>8948</v>
      </c>
      <c r="G5274" s="4" t="s">
        <v>9287</v>
      </c>
      <c r="H5274" s="4"/>
      <c r="I5274" s="24">
        <v>281.60000000000002</v>
      </c>
      <c r="J5274" s="24">
        <v>235.7</v>
      </c>
      <c r="K5274" s="24">
        <v>28.1</v>
      </c>
      <c r="M5274" s="24">
        <v>3</v>
      </c>
      <c r="O5274" s="24">
        <v>3.9</v>
      </c>
      <c r="P5274" s="24">
        <v>0.6</v>
      </c>
      <c r="R5274" s="24">
        <v>9.3000000000000007</v>
      </c>
      <c r="S5274" s="24">
        <v>0.5</v>
      </c>
      <c r="U5274" s="24">
        <v>0.5</v>
      </c>
      <c r="X5274" s="24">
        <f t="shared" si="188"/>
        <v>281.60000000000002</v>
      </c>
      <c r="Y5274" s="8">
        <f t="shared" si="189"/>
        <v>0</v>
      </c>
      <c r="Z5274" s="4"/>
    </row>
    <row r="5275" spans="1:26" x14ac:dyDescent="0.25">
      <c r="A5275" s="34">
        <v>55</v>
      </c>
      <c r="B5275" s="31">
        <v>55</v>
      </c>
      <c r="C5275" s="4" t="s">
        <v>9289</v>
      </c>
      <c r="D5275" s="4" t="s">
        <v>9282</v>
      </c>
      <c r="E5275" s="4" t="s">
        <v>9222</v>
      </c>
      <c r="F5275" s="4" t="s">
        <v>8948</v>
      </c>
      <c r="G5275" s="4" t="s">
        <v>9287</v>
      </c>
      <c r="H5275" s="4"/>
      <c r="I5275" s="24">
        <v>505.2</v>
      </c>
      <c r="J5275" s="24">
        <v>111.2</v>
      </c>
      <c r="K5275" s="24">
        <v>26.1</v>
      </c>
      <c r="M5275" s="24">
        <v>4.5</v>
      </c>
      <c r="O5275" s="24">
        <v>3.8</v>
      </c>
      <c r="P5275" s="24">
        <v>0.5</v>
      </c>
      <c r="R5275" s="24">
        <v>6.3</v>
      </c>
      <c r="S5275" s="24">
        <v>1.3</v>
      </c>
      <c r="T5275" s="24">
        <v>51.5</v>
      </c>
      <c r="X5275" s="24">
        <f t="shared" si="188"/>
        <v>205.20000000000005</v>
      </c>
      <c r="Y5275" s="8">
        <f t="shared" si="189"/>
        <v>299.99999999999994</v>
      </c>
      <c r="Z5275" s="4"/>
    </row>
    <row r="5276" spans="1:26" x14ac:dyDescent="0.25">
      <c r="A5276" s="34">
        <v>16</v>
      </c>
      <c r="B5276" s="31">
        <v>16</v>
      </c>
      <c r="C5276" s="4" t="s">
        <v>9242</v>
      </c>
      <c r="D5276" s="4" t="s">
        <v>9231</v>
      </c>
      <c r="E5276" s="4" t="s">
        <v>9222</v>
      </c>
      <c r="F5276" s="4" t="s">
        <v>8948</v>
      </c>
      <c r="G5276" s="4" t="s">
        <v>4207</v>
      </c>
      <c r="H5276" s="4" t="s">
        <v>1606</v>
      </c>
      <c r="I5276" s="24">
        <v>388.4</v>
      </c>
      <c r="J5276" s="24">
        <v>263.7</v>
      </c>
      <c r="K5276" s="24">
        <v>30.1</v>
      </c>
      <c r="L5276" s="24">
        <v>4.0999999999999996</v>
      </c>
      <c r="M5276" s="24">
        <v>4</v>
      </c>
      <c r="O5276" s="24">
        <v>3.2</v>
      </c>
      <c r="P5276" s="24">
        <v>0.3</v>
      </c>
      <c r="R5276" s="24">
        <v>7.9</v>
      </c>
      <c r="T5276" s="24">
        <v>18.600000000000001</v>
      </c>
      <c r="U5276" s="24">
        <v>56.5</v>
      </c>
      <c r="X5276" s="24">
        <f t="shared" si="188"/>
        <v>388.40000000000003</v>
      </c>
      <c r="Y5276" s="8">
        <f t="shared" si="189"/>
        <v>0</v>
      </c>
      <c r="Z5276" s="4"/>
    </row>
    <row r="5277" spans="1:26" x14ac:dyDescent="0.25">
      <c r="A5277" s="34">
        <v>29</v>
      </c>
      <c r="B5277" s="31">
        <v>29</v>
      </c>
      <c r="C5277" s="4" t="s">
        <v>9261</v>
      </c>
      <c r="D5277" s="4" t="s">
        <v>9262</v>
      </c>
      <c r="E5277" s="4" t="s">
        <v>9222</v>
      </c>
      <c r="F5277" s="4" t="s">
        <v>8948</v>
      </c>
      <c r="G5277" s="4" t="s">
        <v>4207</v>
      </c>
      <c r="H5277" s="4" t="s">
        <v>1567</v>
      </c>
      <c r="I5277" s="24">
        <v>263.39999999999998</v>
      </c>
      <c r="J5277" s="24">
        <v>242.4</v>
      </c>
      <c r="K5277" s="24">
        <v>12.9</v>
      </c>
      <c r="M5277" s="24">
        <v>1.7</v>
      </c>
      <c r="O5277" s="24">
        <v>2.6</v>
      </c>
      <c r="P5277" s="24">
        <v>0.8</v>
      </c>
      <c r="R5277" s="24">
        <v>3</v>
      </c>
      <c r="X5277" s="24">
        <f t="shared" si="188"/>
        <v>263.40000000000003</v>
      </c>
      <c r="Y5277" s="8">
        <f t="shared" si="189"/>
        <v>0</v>
      </c>
      <c r="Z5277" s="4"/>
    </row>
    <row r="5278" spans="1:26" x14ac:dyDescent="0.25">
      <c r="A5278" s="34">
        <v>30</v>
      </c>
      <c r="B5278" s="31">
        <v>30</v>
      </c>
      <c r="C5278" s="4" t="s">
        <v>4442</v>
      </c>
      <c r="D5278" s="4" t="s">
        <v>9262</v>
      </c>
      <c r="E5278" s="4" t="s">
        <v>9222</v>
      </c>
      <c r="F5278" s="4" t="s">
        <v>8948</v>
      </c>
      <c r="G5278" s="4" t="s">
        <v>4207</v>
      </c>
      <c r="H5278" s="4" t="s">
        <v>804</v>
      </c>
      <c r="I5278" s="24">
        <v>701.1</v>
      </c>
      <c r="J5278" s="24">
        <v>178.9</v>
      </c>
      <c r="K5278" s="24">
        <v>27.7</v>
      </c>
      <c r="M5278" s="24">
        <v>6</v>
      </c>
      <c r="O5278" s="24">
        <v>3.1</v>
      </c>
      <c r="P5278" s="24">
        <v>1.2</v>
      </c>
      <c r="R5278" s="24">
        <v>2</v>
      </c>
      <c r="T5278" s="24">
        <v>419.8</v>
      </c>
      <c r="U5278" s="24">
        <v>62.4</v>
      </c>
      <c r="X5278" s="24">
        <f t="shared" si="188"/>
        <v>701.1</v>
      </c>
      <c r="Y5278" s="8">
        <f t="shared" si="189"/>
        <v>0</v>
      </c>
      <c r="Z5278" s="4"/>
    </row>
    <row r="5279" spans="1:26" x14ac:dyDescent="0.25">
      <c r="A5279" s="34">
        <v>41</v>
      </c>
      <c r="B5279" s="31">
        <v>41</v>
      </c>
      <c r="C5279" s="4" t="s">
        <v>9274</v>
      </c>
      <c r="D5279" s="4" t="s">
        <v>2502</v>
      </c>
      <c r="E5279" s="4" t="s">
        <v>9222</v>
      </c>
      <c r="F5279" s="4" t="s">
        <v>8948</v>
      </c>
      <c r="G5279" s="4" t="s">
        <v>4207</v>
      </c>
      <c r="H5279" s="4" t="s">
        <v>734</v>
      </c>
      <c r="I5279" s="24">
        <v>543.79999999999995</v>
      </c>
      <c r="J5279" s="24">
        <v>314.7</v>
      </c>
      <c r="K5279" s="24">
        <v>17.100000000000001</v>
      </c>
      <c r="M5279" s="24">
        <v>10.199999999999999</v>
      </c>
      <c r="O5279" s="24">
        <v>6.7</v>
      </c>
      <c r="R5279" s="24">
        <v>9.6999999999999993</v>
      </c>
      <c r="T5279" s="24">
        <v>150.1</v>
      </c>
      <c r="U5279" s="24">
        <v>35.299999999999997</v>
      </c>
      <c r="X5279" s="24">
        <f t="shared" si="188"/>
        <v>543.79999999999995</v>
      </c>
      <c r="Y5279" s="8">
        <f t="shared" si="189"/>
        <v>0</v>
      </c>
      <c r="Z5279" s="4"/>
    </row>
    <row r="5280" spans="1:26" x14ac:dyDescent="0.25">
      <c r="A5280" s="34">
        <v>43</v>
      </c>
      <c r="B5280" s="31">
        <v>43</v>
      </c>
      <c r="C5280" s="4" t="s">
        <v>5986</v>
      </c>
      <c r="D5280" s="4" t="s">
        <v>2502</v>
      </c>
      <c r="E5280" s="4" t="s">
        <v>9222</v>
      </c>
      <c r="F5280" s="4" t="s">
        <v>8948</v>
      </c>
      <c r="G5280" s="4" t="s">
        <v>4207</v>
      </c>
      <c r="H5280" s="4" t="s">
        <v>39</v>
      </c>
      <c r="I5280" s="24">
        <v>578.5</v>
      </c>
      <c r="J5280" s="24">
        <v>514.29999999999995</v>
      </c>
      <c r="K5280" s="24">
        <v>13.5</v>
      </c>
      <c r="L5280" s="24">
        <v>2.5</v>
      </c>
      <c r="M5280" s="24">
        <v>4.8</v>
      </c>
      <c r="O5280" s="24">
        <v>2.6</v>
      </c>
      <c r="P5280" s="24">
        <v>0.6</v>
      </c>
      <c r="Q5280" s="24">
        <v>0.4</v>
      </c>
      <c r="R5280" s="24">
        <v>12.6</v>
      </c>
      <c r="S5280" s="24">
        <v>2.2000000000000002</v>
      </c>
      <c r="T5280" s="24">
        <v>2.2000000000000002</v>
      </c>
      <c r="U5280" s="24">
        <v>15.8</v>
      </c>
      <c r="X5280" s="24">
        <f t="shared" si="188"/>
        <v>571.5</v>
      </c>
      <c r="Y5280" s="8">
        <f t="shared" si="189"/>
        <v>7</v>
      </c>
      <c r="Z5280" s="4"/>
    </row>
    <row r="5281" spans="1:26" x14ac:dyDescent="0.25">
      <c r="A5281" s="34">
        <v>43</v>
      </c>
      <c r="B5281" s="31">
        <v>43</v>
      </c>
      <c r="C5281" s="4" t="s">
        <v>9353</v>
      </c>
      <c r="D5281" s="4" t="s">
        <v>9334</v>
      </c>
      <c r="E5281" s="4" t="s">
        <v>9295</v>
      </c>
      <c r="F5281" s="4" t="s">
        <v>8948</v>
      </c>
      <c r="G5281" s="4" t="s">
        <v>9354</v>
      </c>
      <c r="H5281" s="4"/>
      <c r="I5281" s="24">
        <v>175</v>
      </c>
      <c r="J5281" s="24">
        <v>133</v>
      </c>
      <c r="K5281" s="24">
        <v>16</v>
      </c>
      <c r="L5281" s="24">
        <v>15</v>
      </c>
      <c r="M5281" s="24">
        <v>1</v>
      </c>
      <c r="O5281" s="24">
        <v>7</v>
      </c>
      <c r="P5281" s="24">
        <v>3</v>
      </c>
      <c r="X5281" s="24">
        <f t="shared" si="188"/>
        <v>175</v>
      </c>
      <c r="Y5281" s="8">
        <f t="shared" si="189"/>
        <v>0</v>
      </c>
      <c r="Z5281" s="4"/>
    </row>
    <row r="5282" spans="1:26" x14ac:dyDescent="0.25">
      <c r="A5282" s="34">
        <v>31</v>
      </c>
      <c r="B5282" s="31">
        <v>31</v>
      </c>
      <c r="C5282" s="4" t="s">
        <v>6499</v>
      </c>
      <c r="D5282" s="4" t="s">
        <v>9334</v>
      </c>
      <c r="E5282" s="4" t="s">
        <v>9295</v>
      </c>
      <c r="F5282" s="4" t="s">
        <v>8948</v>
      </c>
      <c r="G5282" s="4" t="s">
        <v>9336</v>
      </c>
      <c r="H5282" s="4"/>
      <c r="I5282" s="24">
        <v>270</v>
      </c>
      <c r="J5282" s="24">
        <v>270</v>
      </c>
      <c r="X5282" s="24">
        <f t="shared" si="188"/>
        <v>270</v>
      </c>
      <c r="Y5282" s="8">
        <f t="shared" si="189"/>
        <v>0</v>
      </c>
      <c r="Z5282" s="4"/>
    </row>
    <row r="5283" spans="1:26" x14ac:dyDescent="0.25">
      <c r="A5283" s="34">
        <v>35</v>
      </c>
      <c r="B5283" s="31">
        <v>35</v>
      </c>
      <c r="C5283" s="4" t="s">
        <v>9341</v>
      </c>
      <c r="D5283" s="4" t="s">
        <v>9334</v>
      </c>
      <c r="E5283" s="4" t="s">
        <v>9295</v>
      </c>
      <c r="F5283" s="4" t="s">
        <v>8948</v>
      </c>
      <c r="G5283" s="4" t="s">
        <v>9336</v>
      </c>
      <c r="H5283" s="4"/>
      <c r="I5283" s="24">
        <v>231</v>
      </c>
      <c r="J5283" s="24">
        <v>208</v>
      </c>
      <c r="K5283" s="24">
        <v>18</v>
      </c>
      <c r="O5283" s="24">
        <v>5</v>
      </c>
      <c r="X5283" s="24">
        <f t="shared" si="188"/>
        <v>231</v>
      </c>
      <c r="Y5283" s="8">
        <f t="shared" si="189"/>
        <v>0</v>
      </c>
      <c r="Z5283" s="4"/>
    </row>
    <row r="5284" spans="1:26" x14ac:dyDescent="0.25">
      <c r="A5284" s="34">
        <v>45</v>
      </c>
      <c r="B5284" s="31">
        <v>45</v>
      </c>
      <c r="C5284" s="4" t="s">
        <v>2653</v>
      </c>
      <c r="D5284" s="4" t="s">
        <v>9334</v>
      </c>
      <c r="E5284" s="4" t="s">
        <v>9295</v>
      </c>
      <c r="F5284" s="4" t="s">
        <v>8948</v>
      </c>
      <c r="G5284" s="4" t="s">
        <v>9336</v>
      </c>
      <c r="H5284" s="4" t="s">
        <v>9356</v>
      </c>
      <c r="I5284" s="24">
        <v>449</v>
      </c>
      <c r="J5284" s="24">
        <v>395</v>
      </c>
      <c r="K5284" s="24">
        <v>40</v>
      </c>
      <c r="M5284" s="24">
        <v>1</v>
      </c>
      <c r="O5284" s="24">
        <v>8</v>
      </c>
      <c r="P5284" s="24">
        <v>1</v>
      </c>
      <c r="R5284" s="24">
        <v>3</v>
      </c>
      <c r="S5284" s="24">
        <v>1</v>
      </c>
      <c r="X5284" s="24">
        <f t="shared" si="188"/>
        <v>449</v>
      </c>
      <c r="Y5284" s="8">
        <f t="shared" si="189"/>
        <v>0</v>
      </c>
      <c r="Z5284" s="4"/>
    </row>
    <row r="5285" spans="1:26" x14ac:dyDescent="0.25">
      <c r="A5285" s="34">
        <v>71</v>
      </c>
      <c r="B5285" s="31">
        <v>71</v>
      </c>
      <c r="C5285" s="4" t="s">
        <v>9392</v>
      </c>
      <c r="D5285" s="4" t="s">
        <v>9390</v>
      </c>
      <c r="E5285" s="4" t="s">
        <v>9295</v>
      </c>
      <c r="F5285" s="4" t="s">
        <v>8948</v>
      </c>
      <c r="G5285" s="5" t="s">
        <v>8324</v>
      </c>
      <c r="H5285" s="4" t="s">
        <v>35</v>
      </c>
      <c r="I5285" s="24">
        <v>403</v>
      </c>
      <c r="J5285" s="24">
        <v>386</v>
      </c>
      <c r="K5285" s="24">
        <v>6</v>
      </c>
      <c r="M5285" s="24">
        <v>2</v>
      </c>
      <c r="O5285" s="24">
        <v>6</v>
      </c>
      <c r="P5285" s="24">
        <v>1</v>
      </c>
      <c r="R5285" s="24">
        <v>2</v>
      </c>
      <c r="X5285" s="24">
        <f t="shared" si="188"/>
        <v>403</v>
      </c>
      <c r="Y5285" s="8">
        <f t="shared" si="189"/>
        <v>0</v>
      </c>
      <c r="Z5285" s="4"/>
    </row>
    <row r="5286" spans="1:26" x14ac:dyDescent="0.25">
      <c r="A5286" s="34">
        <v>16</v>
      </c>
      <c r="B5286" s="31">
        <v>16</v>
      </c>
      <c r="C5286" s="4" t="s">
        <v>9317</v>
      </c>
      <c r="D5286" s="4" t="s">
        <v>9294</v>
      </c>
      <c r="E5286" s="4" t="s">
        <v>9295</v>
      </c>
      <c r="F5286" s="4" t="s">
        <v>8948</v>
      </c>
      <c r="G5286" s="4" t="s">
        <v>116</v>
      </c>
      <c r="H5286" s="4" t="s">
        <v>992</v>
      </c>
      <c r="I5286" s="24">
        <v>174</v>
      </c>
      <c r="J5286" s="24">
        <v>164</v>
      </c>
      <c r="M5286" s="24">
        <v>4</v>
      </c>
      <c r="O5286" s="24">
        <v>6</v>
      </c>
      <c r="X5286" s="24">
        <f t="shared" si="188"/>
        <v>174</v>
      </c>
      <c r="Y5286" s="8">
        <f t="shared" si="189"/>
        <v>0</v>
      </c>
      <c r="Z5286" s="4"/>
    </row>
    <row r="5287" spans="1:26" x14ac:dyDescent="0.25">
      <c r="A5287" s="34">
        <v>33</v>
      </c>
      <c r="B5287" s="31">
        <v>33</v>
      </c>
      <c r="C5287" s="4" t="s">
        <v>9339</v>
      </c>
      <c r="D5287" s="4" t="s">
        <v>9334</v>
      </c>
      <c r="E5287" s="4" t="s">
        <v>9295</v>
      </c>
      <c r="F5287" s="4" t="s">
        <v>8948</v>
      </c>
      <c r="G5287" s="4" t="s">
        <v>9340</v>
      </c>
      <c r="H5287" s="4"/>
      <c r="I5287" s="24">
        <v>370</v>
      </c>
      <c r="J5287" s="24">
        <v>345</v>
      </c>
      <c r="K5287" s="24">
        <v>15</v>
      </c>
      <c r="M5287" s="24">
        <v>1</v>
      </c>
      <c r="O5287" s="24">
        <v>9</v>
      </c>
      <c r="X5287" s="24">
        <f t="shared" si="188"/>
        <v>370</v>
      </c>
      <c r="Y5287" s="8">
        <f t="shared" si="189"/>
        <v>0</v>
      </c>
      <c r="Z5287" s="4"/>
    </row>
    <row r="5288" spans="1:26" x14ac:dyDescent="0.25">
      <c r="A5288" s="34">
        <v>72</v>
      </c>
      <c r="B5288" s="31">
        <v>72</v>
      </c>
      <c r="C5288" s="4" t="s">
        <v>9393</v>
      </c>
      <c r="D5288" s="4" t="s">
        <v>9390</v>
      </c>
      <c r="E5288" s="4" t="s">
        <v>9295</v>
      </c>
      <c r="F5288" s="4" t="s">
        <v>8948</v>
      </c>
      <c r="G5288" s="5" t="s">
        <v>9394</v>
      </c>
      <c r="H5288" s="4" t="s">
        <v>1567</v>
      </c>
      <c r="I5288" s="24">
        <v>243</v>
      </c>
      <c r="J5288" s="24">
        <v>224</v>
      </c>
      <c r="K5288" s="24">
        <v>17</v>
      </c>
      <c r="O5288" s="24">
        <v>2</v>
      </c>
      <c r="X5288" s="24">
        <f t="shared" si="188"/>
        <v>243</v>
      </c>
      <c r="Y5288" s="8">
        <f t="shared" si="189"/>
        <v>0</v>
      </c>
      <c r="Z5288" s="4"/>
    </row>
    <row r="5289" spans="1:26" x14ac:dyDescent="0.25">
      <c r="A5289" s="34">
        <v>83</v>
      </c>
      <c r="B5289" s="31">
        <v>83</v>
      </c>
      <c r="C5289" s="4" t="s">
        <v>9404</v>
      </c>
      <c r="D5289" s="4" t="s">
        <v>9390</v>
      </c>
      <c r="E5289" s="4" t="s">
        <v>9295</v>
      </c>
      <c r="F5289" s="4" t="s">
        <v>8948</v>
      </c>
      <c r="G5289" s="5" t="s">
        <v>9394</v>
      </c>
      <c r="H5289" s="4"/>
      <c r="I5289" s="24">
        <v>567</v>
      </c>
      <c r="J5289" s="24">
        <v>567</v>
      </c>
      <c r="X5289" s="24">
        <f t="shared" si="188"/>
        <v>567</v>
      </c>
      <c r="Y5289" s="8">
        <f t="shared" si="189"/>
        <v>0</v>
      </c>
      <c r="Z5289" s="4"/>
    </row>
    <row r="5290" spans="1:26" x14ac:dyDescent="0.25">
      <c r="A5290" s="34">
        <v>19</v>
      </c>
      <c r="B5290" s="31">
        <v>19</v>
      </c>
      <c r="C5290" s="4" t="s">
        <v>9319</v>
      </c>
      <c r="D5290" s="4" t="s">
        <v>9319</v>
      </c>
      <c r="E5290" s="4" t="s">
        <v>9295</v>
      </c>
      <c r="F5290" s="4" t="s">
        <v>8948</v>
      </c>
      <c r="G5290" s="4" t="s">
        <v>8089</v>
      </c>
      <c r="H5290" s="4"/>
      <c r="I5290" s="24">
        <v>523</v>
      </c>
      <c r="J5290" s="24">
        <v>459</v>
      </c>
      <c r="K5290" s="24">
        <v>47</v>
      </c>
      <c r="L5290" s="24">
        <v>3</v>
      </c>
      <c r="M5290" s="24">
        <v>2</v>
      </c>
      <c r="O5290" s="24">
        <v>12</v>
      </c>
      <c r="X5290" s="24">
        <f t="shared" si="188"/>
        <v>523</v>
      </c>
      <c r="Y5290" s="8">
        <f t="shared" si="189"/>
        <v>0</v>
      </c>
      <c r="Z5290" s="4"/>
    </row>
    <row r="5291" spans="1:26" x14ac:dyDescent="0.25">
      <c r="A5291" s="34">
        <v>40</v>
      </c>
      <c r="B5291" s="31">
        <v>40</v>
      </c>
      <c r="C5291" s="4" t="s">
        <v>9348</v>
      </c>
      <c r="D5291" s="4" t="s">
        <v>9334</v>
      </c>
      <c r="E5291" s="4" t="s">
        <v>9295</v>
      </c>
      <c r="F5291" s="4" t="s">
        <v>8948</v>
      </c>
      <c r="G5291" s="4" t="s">
        <v>9349</v>
      </c>
      <c r="H5291" s="4"/>
      <c r="I5291" s="24">
        <v>587</v>
      </c>
      <c r="J5291" s="24">
        <v>580</v>
      </c>
      <c r="K5291" s="24">
        <v>7</v>
      </c>
      <c r="X5291" s="24">
        <f t="shared" si="188"/>
        <v>587</v>
      </c>
      <c r="Y5291" s="8">
        <f t="shared" si="189"/>
        <v>0</v>
      </c>
      <c r="Z5291" s="4"/>
    </row>
    <row r="5292" spans="1:26" x14ac:dyDescent="0.25">
      <c r="A5292" s="34">
        <v>81</v>
      </c>
      <c r="B5292" s="31">
        <v>81</v>
      </c>
      <c r="C5292" s="4" t="s">
        <v>9403</v>
      </c>
      <c r="D5292" s="4" t="s">
        <v>9390</v>
      </c>
      <c r="E5292" s="4" t="s">
        <v>9295</v>
      </c>
      <c r="F5292" s="4" t="s">
        <v>8948</v>
      </c>
      <c r="G5292" s="5" t="s">
        <v>875</v>
      </c>
      <c r="H5292" s="4"/>
      <c r="I5292" s="24">
        <v>530</v>
      </c>
      <c r="J5292" s="24">
        <v>505</v>
      </c>
      <c r="K5292" s="24">
        <v>25</v>
      </c>
      <c r="X5292" s="24">
        <f t="shared" si="188"/>
        <v>530</v>
      </c>
      <c r="Y5292" s="8">
        <f t="shared" si="189"/>
        <v>0</v>
      </c>
      <c r="Z5292" s="4"/>
    </row>
    <row r="5293" spans="1:26" x14ac:dyDescent="0.25">
      <c r="A5293" s="34">
        <v>82</v>
      </c>
      <c r="B5293" s="31">
        <v>82</v>
      </c>
      <c r="C5293" s="4" t="s">
        <v>9288</v>
      </c>
      <c r="D5293" s="4" t="s">
        <v>9390</v>
      </c>
      <c r="E5293" s="4" t="s">
        <v>9295</v>
      </c>
      <c r="F5293" s="4" t="s">
        <v>8948</v>
      </c>
      <c r="G5293" s="5" t="s">
        <v>875</v>
      </c>
      <c r="H5293" s="4"/>
      <c r="I5293" s="24">
        <v>250</v>
      </c>
      <c r="J5293" s="24">
        <v>250</v>
      </c>
      <c r="X5293" s="24">
        <f t="shared" si="188"/>
        <v>250</v>
      </c>
      <c r="Y5293" s="8">
        <f t="shared" si="189"/>
        <v>0</v>
      </c>
      <c r="Z5293" s="4"/>
    </row>
    <row r="5294" spans="1:26" x14ac:dyDescent="0.25">
      <c r="A5294" s="34">
        <v>103</v>
      </c>
      <c r="B5294" s="31">
        <v>103</v>
      </c>
      <c r="C5294" s="4" t="s">
        <v>9425</v>
      </c>
      <c r="D5294" s="4" t="s">
        <v>9416</v>
      </c>
      <c r="E5294" s="4" t="s">
        <v>9295</v>
      </c>
      <c r="F5294" s="4" t="s">
        <v>8948</v>
      </c>
      <c r="G5294" s="5" t="s">
        <v>875</v>
      </c>
      <c r="H5294" s="4"/>
      <c r="I5294" s="24">
        <v>1073</v>
      </c>
      <c r="J5294" s="24">
        <v>1035</v>
      </c>
      <c r="K5294" s="24">
        <v>18</v>
      </c>
      <c r="M5294" s="24">
        <v>1</v>
      </c>
      <c r="O5294" s="24">
        <v>8</v>
      </c>
      <c r="P5294" s="24">
        <v>1</v>
      </c>
      <c r="R5294" s="24">
        <v>10</v>
      </c>
      <c r="X5294" s="24">
        <f t="shared" si="188"/>
        <v>1073</v>
      </c>
      <c r="Y5294" s="8">
        <f t="shared" si="189"/>
        <v>0</v>
      </c>
      <c r="Z5294" s="4"/>
    </row>
    <row r="5295" spans="1:26" x14ac:dyDescent="0.25">
      <c r="A5295" s="34">
        <v>105</v>
      </c>
      <c r="B5295" s="31">
        <v>107</v>
      </c>
      <c r="C5295" s="4" t="s">
        <v>9427</v>
      </c>
      <c r="D5295" s="4" t="s">
        <v>9416</v>
      </c>
      <c r="E5295" s="4" t="s">
        <v>9295</v>
      </c>
      <c r="F5295" s="4" t="s">
        <v>8948</v>
      </c>
      <c r="G5295" s="5" t="s">
        <v>875</v>
      </c>
      <c r="H5295" s="4"/>
      <c r="I5295" s="24">
        <v>102.3</v>
      </c>
      <c r="J5295" s="24">
        <v>91.3</v>
      </c>
      <c r="O5295" s="24">
        <v>2</v>
      </c>
      <c r="T5295" s="24">
        <v>9</v>
      </c>
      <c r="X5295" s="24">
        <f t="shared" si="188"/>
        <v>102.3</v>
      </c>
      <c r="Y5295" s="8">
        <f t="shared" si="189"/>
        <v>0</v>
      </c>
      <c r="Z5295" s="4"/>
    </row>
    <row r="5296" spans="1:26" x14ac:dyDescent="0.25">
      <c r="A5296" s="34">
        <v>51</v>
      </c>
      <c r="B5296" s="31">
        <v>51</v>
      </c>
      <c r="C5296" s="4" t="s">
        <v>2237</v>
      </c>
      <c r="D5296" s="4" t="s">
        <v>2237</v>
      </c>
      <c r="E5296" s="4" t="s">
        <v>9295</v>
      </c>
      <c r="F5296" s="4" t="s">
        <v>8948</v>
      </c>
      <c r="G5296" s="4" t="s">
        <v>9268</v>
      </c>
      <c r="H5296" s="4" t="s">
        <v>13</v>
      </c>
      <c r="I5296" s="24">
        <v>616</v>
      </c>
      <c r="J5296" s="24">
        <v>398</v>
      </c>
      <c r="K5296" s="24">
        <v>40</v>
      </c>
      <c r="M5296" s="24">
        <v>6</v>
      </c>
      <c r="O5296" s="24">
        <v>167</v>
      </c>
      <c r="R5296" s="24">
        <v>3</v>
      </c>
      <c r="S5296" s="24">
        <v>2</v>
      </c>
      <c r="X5296" s="24">
        <f t="shared" si="188"/>
        <v>616</v>
      </c>
      <c r="Y5296" s="8">
        <f t="shared" si="189"/>
        <v>0</v>
      </c>
      <c r="Z5296" s="4"/>
    </row>
    <row r="5297" spans="1:26" x14ac:dyDescent="0.25">
      <c r="A5297" s="34">
        <v>60</v>
      </c>
      <c r="B5297" s="31">
        <v>60</v>
      </c>
      <c r="C5297" s="4" t="s">
        <v>9373</v>
      </c>
      <c r="D5297" s="4" t="s">
        <v>2237</v>
      </c>
      <c r="E5297" s="4" t="s">
        <v>9295</v>
      </c>
      <c r="F5297" s="4" t="s">
        <v>8948</v>
      </c>
      <c r="G5297" s="4" t="s">
        <v>9268</v>
      </c>
      <c r="H5297" s="4"/>
      <c r="I5297" s="24">
        <v>327</v>
      </c>
      <c r="J5297" s="24">
        <v>306</v>
      </c>
      <c r="K5297" s="24">
        <v>9</v>
      </c>
      <c r="O5297" s="24">
        <v>11</v>
      </c>
      <c r="P5297" s="24">
        <v>1</v>
      </c>
      <c r="X5297" s="24">
        <f t="shared" si="188"/>
        <v>327</v>
      </c>
      <c r="Y5297" s="8">
        <f t="shared" si="189"/>
        <v>0</v>
      </c>
      <c r="Z5297" s="4"/>
    </row>
    <row r="5298" spans="1:26" x14ac:dyDescent="0.25">
      <c r="A5298" s="34">
        <v>17</v>
      </c>
      <c r="B5298" s="31">
        <v>17</v>
      </c>
      <c r="C5298" s="4" t="s">
        <v>2320</v>
      </c>
      <c r="D5298" s="4" t="s">
        <v>9294</v>
      </c>
      <c r="E5298" s="4" t="s">
        <v>9295</v>
      </c>
      <c r="F5298" s="4" t="s">
        <v>8948</v>
      </c>
      <c r="G5298" s="4" t="s">
        <v>8825</v>
      </c>
      <c r="H5298" s="4"/>
      <c r="I5298" s="24">
        <v>352</v>
      </c>
      <c r="J5298" s="24">
        <v>337</v>
      </c>
      <c r="M5298" s="24">
        <v>2</v>
      </c>
      <c r="O5298" s="24">
        <v>10</v>
      </c>
      <c r="R5298" s="24">
        <v>3</v>
      </c>
      <c r="X5298" s="24">
        <f t="shared" si="188"/>
        <v>352</v>
      </c>
      <c r="Y5298" s="8">
        <f t="shared" si="189"/>
        <v>0</v>
      </c>
      <c r="Z5298" s="4"/>
    </row>
    <row r="5299" spans="1:26" x14ac:dyDescent="0.25">
      <c r="A5299" s="34">
        <v>41</v>
      </c>
      <c r="B5299" s="31">
        <v>41</v>
      </c>
      <c r="C5299" s="4" t="s">
        <v>9350</v>
      </c>
      <c r="D5299" s="4" t="s">
        <v>9334</v>
      </c>
      <c r="E5299" s="4" t="s">
        <v>9295</v>
      </c>
      <c r="F5299" s="4" t="s">
        <v>8948</v>
      </c>
      <c r="G5299" s="4" t="s">
        <v>9351</v>
      </c>
      <c r="H5299" s="4"/>
      <c r="I5299" s="24">
        <v>98</v>
      </c>
      <c r="J5299" s="24">
        <v>91</v>
      </c>
      <c r="K5299" s="24">
        <v>3</v>
      </c>
      <c r="O5299" s="24">
        <v>3</v>
      </c>
      <c r="R5299" s="24">
        <v>1</v>
      </c>
      <c r="X5299" s="24">
        <f t="shared" si="188"/>
        <v>98</v>
      </c>
      <c r="Y5299" s="8">
        <f t="shared" si="189"/>
        <v>0</v>
      </c>
      <c r="Z5299" s="4"/>
    </row>
    <row r="5300" spans="1:26" ht="30" x14ac:dyDescent="0.25">
      <c r="A5300" s="34">
        <v>100</v>
      </c>
      <c r="B5300" s="31">
        <v>100</v>
      </c>
      <c r="C5300" s="4" t="s">
        <v>9421</v>
      </c>
      <c r="D5300" s="4" t="s">
        <v>9416</v>
      </c>
      <c r="E5300" s="4" t="s">
        <v>9295</v>
      </c>
      <c r="F5300" s="4" t="s">
        <v>8948</v>
      </c>
      <c r="G5300" s="5" t="s">
        <v>9422</v>
      </c>
      <c r="H5300" s="4"/>
      <c r="I5300" s="24">
        <v>380</v>
      </c>
      <c r="J5300" s="24">
        <v>311</v>
      </c>
      <c r="K5300" s="24">
        <v>47</v>
      </c>
      <c r="M5300" s="24">
        <v>5</v>
      </c>
      <c r="O5300" s="24">
        <v>14</v>
      </c>
      <c r="R5300" s="24">
        <v>2</v>
      </c>
      <c r="S5300" s="24">
        <v>1</v>
      </c>
      <c r="X5300" s="24">
        <f t="shared" si="188"/>
        <v>380</v>
      </c>
      <c r="Y5300" s="8">
        <f t="shared" si="189"/>
        <v>0</v>
      </c>
      <c r="Z5300" s="4"/>
    </row>
    <row r="5301" spans="1:26" ht="30" x14ac:dyDescent="0.25">
      <c r="A5301" s="34">
        <v>101</v>
      </c>
      <c r="B5301" s="31">
        <v>101</v>
      </c>
      <c r="C5301" s="4" t="s">
        <v>9423</v>
      </c>
      <c r="D5301" s="4" t="s">
        <v>9416</v>
      </c>
      <c r="E5301" s="4" t="s">
        <v>9295</v>
      </c>
      <c r="F5301" s="4" t="s">
        <v>8948</v>
      </c>
      <c r="G5301" s="5" t="s">
        <v>9422</v>
      </c>
      <c r="H5301" s="4"/>
      <c r="I5301" s="24">
        <v>149</v>
      </c>
      <c r="J5301" s="24">
        <v>142</v>
      </c>
      <c r="K5301" s="24">
        <v>3</v>
      </c>
      <c r="O5301" s="24">
        <v>4</v>
      </c>
      <c r="X5301" s="24">
        <f t="shared" si="188"/>
        <v>149</v>
      </c>
      <c r="Y5301" s="8">
        <f t="shared" si="189"/>
        <v>0</v>
      </c>
      <c r="Z5301" s="4"/>
    </row>
    <row r="5302" spans="1:26" ht="30" x14ac:dyDescent="0.25">
      <c r="A5302" s="34">
        <v>102</v>
      </c>
      <c r="B5302" s="31">
        <v>102</v>
      </c>
      <c r="C5302" s="4" t="s">
        <v>9424</v>
      </c>
      <c r="D5302" s="4" t="s">
        <v>9416</v>
      </c>
      <c r="E5302" s="4" t="s">
        <v>9295</v>
      </c>
      <c r="F5302" s="4" t="s">
        <v>8948</v>
      </c>
      <c r="G5302" s="5" t="s">
        <v>9422</v>
      </c>
      <c r="H5302" s="4"/>
      <c r="I5302" s="24">
        <v>282</v>
      </c>
      <c r="J5302" s="24">
        <v>268</v>
      </c>
      <c r="K5302" s="24">
        <v>2</v>
      </c>
      <c r="O5302" s="24">
        <v>10</v>
      </c>
      <c r="P5302" s="24">
        <v>1</v>
      </c>
      <c r="S5302" s="24">
        <v>1</v>
      </c>
      <c r="X5302" s="24">
        <f t="shared" ref="X5302:X5365" si="190">SUM(J5302:W5302)</f>
        <v>282</v>
      </c>
      <c r="Y5302" s="8">
        <f t="shared" ref="Y5302:Y5365" si="191">I5302-X5302</f>
        <v>0</v>
      </c>
      <c r="Z5302" s="4"/>
    </row>
    <row r="5303" spans="1:26" x14ac:dyDescent="0.25">
      <c r="A5303" s="34">
        <v>97</v>
      </c>
      <c r="B5303" s="31">
        <v>97</v>
      </c>
      <c r="C5303" s="4" t="s">
        <v>9415</v>
      </c>
      <c r="D5303" s="4" t="s">
        <v>9416</v>
      </c>
      <c r="E5303" s="4" t="s">
        <v>9295</v>
      </c>
      <c r="F5303" s="4" t="s">
        <v>8948</v>
      </c>
      <c r="G5303" s="5" t="s">
        <v>9417</v>
      </c>
      <c r="H5303" s="4" t="s">
        <v>730</v>
      </c>
      <c r="I5303" s="24">
        <v>295</v>
      </c>
      <c r="J5303" s="24">
        <v>274</v>
      </c>
      <c r="K5303" s="24">
        <v>17</v>
      </c>
      <c r="O5303" s="24">
        <v>3</v>
      </c>
      <c r="P5303" s="24">
        <v>1</v>
      </c>
      <c r="X5303" s="24">
        <f t="shared" si="190"/>
        <v>295</v>
      </c>
      <c r="Y5303" s="8">
        <f t="shared" si="191"/>
        <v>0</v>
      </c>
      <c r="Z5303" s="4"/>
    </row>
    <row r="5304" spans="1:26" x14ac:dyDescent="0.25">
      <c r="A5304" s="34">
        <v>48</v>
      </c>
      <c r="B5304" s="31">
        <v>48</v>
      </c>
      <c r="C5304" s="4" t="s">
        <v>9359</v>
      </c>
      <c r="D5304" s="4" t="s">
        <v>2237</v>
      </c>
      <c r="E5304" s="4" t="s">
        <v>9295</v>
      </c>
      <c r="F5304" s="4" t="s">
        <v>8948</v>
      </c>
      <c r="G5304" s="5" t="s">
        <v>6515</v>
      </c>
      <c r="H5304" s="4" t="s">
        <v>39</v>
      </c>
      <c r="I5304" s="24">
        <v>196</v>
      </c>
      <c r="J5304" s="24">
        <v>143</v>
      </c>
      <c r="K5304" s="24">
        <v>48</v>
      </c>
      <c r="N5304" s="24">
        <v>2</v>
      </c>
      <c r="O5304" s="24">
        <v>3</v>
      </c>
      <c r="X5304" s="24">
        <f t="shared" si="190"/>
        <v>196</v>
      </c>
      <c r="Y5304" s="8">
        <f t="shared" si="191"/>
        <v>0</v>
      </c>
      <c r="Z5304" s="4"/>
    </row>
    <row r="5305" spans="1:26" x14ac:dyDescent="0.25">
      <c r="A5305" s="34">
        <v>69</v>
      </c>
      <c r="B5305" s="31">
        <v>69</v>
      </c>
      <c r="C5305" s="4" t="s">
        <v>3629</v>
      </c>
      <c r="D5305" s="4" t="s">
        <v>9378</v>
      </c>
      <c r="E5305" s="4" t="s">
        <v>9295</v>
      </c>
      <c r="F5305" s="4" t="s">
        <v>8948</v>
      </c>
      <c r="G5305" s="5" t="s">
        <v>9388</v>
      </c>
      <c r="H5305" s="4" t="s">
        <v>441</v>
      </c>
      <c r="I5305" s="24">
        <v>164</v>
      </c>
      <c r="J5305" s="24">
        <v>158</v>
      </c>
      <c r="K5305" s="24">
        <v>3</v>
      </c>
      <c r="M5305" s="24">
        <v>1</v>
      </c>
      <c r="O5305" s="24">
        <v>2</v>
      </c>
      <c r="X5305" s="24">
        <f t="shared" si="190"/>
        <v>164</v>
      </c>
      <c r="Y5305" s="8">
        <f t="shared" si="191"/>
        <v>0</v>
      </c>
      <c r="Z5305" s="4"/>
    </row>
    <row r="5306" spans="1:26" x14ac:dyDescent="0.25">
      <c r="A5306" s="34">
        <v>20</v>
      </c>
      <c r="B5306" s="31">
        <v>20</v>
      </c>
      <c r="C5306" s="4" t="s">
        <v>9320</v>
      </c>
      <c r="D5306" s="4" t="s">
        <v>9319</v>
      </c>
      <c r="E5306" s="4" t="s">
        <v>9295</v>
      </c>
      <c r="F5306" s="4" t="s">
        <v>8948</v>
      </c>
      <c r="G5306" s="4" t="s">
        <v>9321</v>
      </c>
      <c r="H5306" s="4" t="s">
        <v>540</v>
      </c>
      <c r="I5306" s="24">
        <v>298</v>
      </c>
      <c r="J5306" s="24">
        <v>286</v>
      </c>
      <c r="L5306" s="24">
        <v>4</v>
      </c>
      <c r="M5306" s="24">
        <v>3</v>
      </c>
      <c r="O5306" s="24">
        <v>5</v>
      </c>
      <c r="X5306" s="24">
        <f t="shared" si="190"/>
        <v>298</v>
      </c>
      <c r="Y5306" s="8">
        <f t="shared" si="191"/>
        <v>0</v>
      </c>
      <c r="Z5306" s="4"/>
    </row>
    <row r="5307" spans="1:26" x14ac:dyDescent="0.25">
      <c r="A5307" s="34">
        <v>55</v>
      </c>
      <c r="B5307" s="31">
        <v>55</v>
      </c>
      <c r="C5307" s="4" t="s">
        <v>9366</v>
      </c>
      <c r="D5307" s="4" t="s">
        <v>2237</v>
      </c>
      <c r="E5307" s="4" t="s">
        <v>9295</v>
      </c>
      <c r="F5307" s="4" t="s">
        <v>8948</v>
      </c>
      <c r="G5307" s="4" t="s">
        <v>5546</v>
      </c>
      <c r="H5307" s="4" t="s">
        <v>154</v>
      </c>
      <c r="I5307" s="24">
        <v>335</v>
      </c>
      <c r="J5307" s="24">
        <v>314</v>
      </c>
      <c r="K5307" s="24">
        <v>3</v>
      </c>
      <c r="L5307" s="24">
        <v>3</v>
      </c>
      <c r="M5307" s="24">
        <v>4</v>
      </c>
      <c r="O5307" s="24">
        <v>7</v>
      </c>
      <c r="P5307" s="24">
        <v>2</v>
      </c>
      <c r="R5307" s="24">
        <v>2</v>
      </c>
      <c r="X5307" s="24">
        <f t="shared" si="190"/>
        <v>335</v>
      </c>
      <c r="Y5307" s="8">
        <f t="shared" si="191"/>
        <v>0</v>
      </c>
      <c r="Z5307" s="4"/>
    </row>
    <row r="5308" spans="1:26" x14ac:dyDescent="0.25">
      <c r="A5308" s="34">
        <v>79</v>
      </c>
      <c r="B5308" s="31">
        <v>79</v>
      </c>
      <c r="C5308" s="4" t="s">
        <v>2380</v>
      </c>
      <c r="D5308" s="4" t="s">
        <v>9390</v>
      </c>
      <c r="E5308" s="4" t="s">
        <v>9295</v>
      </c>
      <c r="F5308" s="4" t="s">
        <v>8948</v>
      </c>
      <c r="G5308" s="5" t="s">
        <v>9401</v>
      </c>
      <c r="H5308" s="4" t="s">
        <v>154</v>
      </c>
      <c r="I5308" s="24">
        <v>170</v>
      </c>
      <c r="J5308" s="24">
        <v>155</v>
      </c>
      <c r="K5308" s="24">
        <v>8</v>
      </c>
      <c r="O5308" s="24">
        <v>7</v>
      </c>
      <c r="X5308" s="24">
        <f t="shared" si="190"/>
        <v>170</v>
      </c>
      <c r="Y5308" s="8">
        <f t="shared" si="191"/>
        <v>0</v>
      </c>
      <c r="Z5308" s="4"/>
    </row>
    <row r="5309" spans="1:26" x14ac:dyDescent="0.25">
      <c r="A5309" s="34">
        <v>32</v>
      </c>
      <c r="B5309" s="31">
        <v>32</v>
      </c>
      <c r="C5309" s="4" t="s">
        <v>9337</v>
      </c>
      <c r="D5309" s="4" t="s">
        <v>9334</v>
      </c>
      <c r="E5309" s="4" t="s">
        <v>9295</v>
      </c>
      <c r="F5309" s="4" t="s">
        <v>8948</v>
      </c>
      <c r="G5309" s="4" t="s">
        <v>9338</v>
      </c>
      <c r="H5309" s="4"/>
      <c r="I5309" s="24">
        <v>282</v>
      </c>
      <c r="J5309" s="24">
        <v>255</v>
      </c>
      <c r="K5309" s="24">
        <v>10</v>
      </c>
      <c r="L5309" s="24">
        <v>8</v>
      </c>
      <c r="M5309" s="24">
        <v>3</v>
      </c>
      <c r="O5309" s="24">
        <v>5</v>
      </c>
      <c r="P5309" s="24">
        <v>1</v>
      </c>
      <c r="X5309" s="24">
        <f t="shared" si="190"/>
        <v>282</v>
      </c>
      <c r="Y5309" s="8">
        <f t="shared" si="191"/>
        <v>0</v>
      </c>
      <c r="Z5309" s="4"/>
    </row>
    <row r="5310" spans="1:26" x14ac:dyDescent="0.25">
      <c r="A5310" s="34">
        <v>26</v>
      </c>
      <c r="B5310" s="31">
        <v>26</v>
      </c>
      <c r="C5310" s="4" t="s">
        <v>9329</v>
      </c>
      <c r="D5310" s="4" t="s">
        <v>9319</v>
      </c>
      <c r="E5310" s="4" t="s">
        <v>9295</v>
      </c>
      <c r="F5310" s="4" t="s">
        <v>8948</v>
      </c>
      <c r="G5310" s="4" t="s">
        <v>9330</v>
      </c>
      <c r="H5310" s="4" t="s">
        <v>279</v>
      </c>
      <c r="I5310" s="24">
        <v>273</v>
      </c>
      <c r="J5310" s="24">
        <v>219</v>
      </c>
      <c r="K5310" s="24">
        <v>40</v>
      </c>
      <c r="M5310" s="24">
        <v>3</v>
      </c>
      <c r="N5310" s="24">
        <v>7</v>
      </c>
      <c r="O5310" s="24">
        <v>4</v>
      </c>
      <c r="X5310" s="24">
        <f t="shared" si="190"/>
        <v>273</v>
      </c>
      <c r="Y5310" s="8">
        <f t="shared" si="191"/>
        <v>0</v>
      </c>
      <c r="Z5310" s="4"/>
    </row>
    <row r="5311" spans="1:26" x14ac:dyDescent="0.25">
      <c r="A5311" s="34">
        <v>70</v>
      </c>
      <c r="B5311" s="31">
        <v>70</v>
      </c>
      <c r="C5311" s="4" t="s">
        <v>9389</v>
      </c>
      <c r="D5311" s="4" t="s">
        <v>9390</v>
      </c>
      <c r="E5311" s="4" t="s">
        <v>9295</v>
      </c>
      <c r="F5311" s="4" t="s">
        <v>8948</v>
      </c>
      <c r="G5311" s="5" t="s">
        <v>9391</v>
      </c>
      <c r="H5311" s="4"/>
      <c r="I5311" s="24">
        <v>434</v>
      </c>
      <c r="J5311" s="24">
        <v>377</v>
      </c>
      <c r="K5311" s="24">
        <v>40</v>
      </c>
      <c r="M5311" s="24">
        <v>2</v>
      </c>
      <c r="O5311" s="24">
        <v>8</v>
      </c>
      <c r="P5311" s="24">
        <v>4</v>
      </c>
      <c r="R5311" s="24">
        <v>2</v>
      </c>
      <c r="S5311" s="24">
        <v>1</v>
      </c>
      <c r="X5311" s="24">
        <f t="shared" si="190"/>
        <v>434</v>
      </c>
      <c r="Y5311" s="8">
        <f t="shared" si="191"/>
        <v>0</v>
      </c>
      <c r="Z5311" s="4"/>
    </row>
    <row r="5312" spans="1:26" x14ac:dyDescent="0.25">
      <c r="A5312" s="34">
        <v>61</v>
      </c>
      <c r="B5312" s="31">
        <v>61</v>
      </c>
      <c r="C5312" s="4" t="s">
        <v>9374</v>
      </c>
      <c r="D5312" s="4" t="s">
        <v>2237</v>
      </c>
      <c r="E5312" s="4" t="s">
        <v>9295</v>
      </c>
      <c r="F5312" s="4" t="s">
        <v>8948</v>
      </c>
      <c r="G5312" s="4" t="s">
        <v>9375</v>
      </c>
      <c r="H5312" s="4"/>
      <c r="I5312" s="24">
        <v>182</v>
      </c>
      <c r="J5312" s="24">
        <v>172</v>
      </c>
      <c r="K5312" s="24">
        <v>1</v>
      </c>
      <c r="M5312" s="24">
        <v>1</v>
      </c>
      <c r="O5312" s="24">
        <v>6</v>
      </c>
      <c r="R5312" s="24">
        <v>2</v>
      </c>
      <c r="X5312" s="24">
        <f t="shared" si="190"/>
        <v>182</v>
      </c>
      <c r="Y5312" s="8">
        <f t="shared" si="191"/>
        <v>0</v>
      </c>
      <c r="Z5312" s="4"/>
    </row>
    <row r="5313" spans="1:26" x14ac:dyDescent="0.25">
      <c r="A5313" s="34">
        <v>49</v>
      </c>
      <c r="B5313" s="31">
        <v>49</v>
      </c>
      <c r="C5313" s="4" t="s">
        <v>9360</v>
      </c>
      <c r="D5313" s="4" t="s">
        <v>2237</v>
      </c>
      <c r="E5313" s="4" t="s">
        <v>9295</v>
      </c>
      <c r="F5313" s="4" t="s">
        <v>8948</v>
      </c>
      <c r="G5313" s="4" t="s">
        <v>8453</v>
      </c>
      <c r="H5313" s="4"/>
      <c r="I5313" s="24">
        <v>258</v>
      </c>
      <c r="J5313" s="24">
        <v>234</v>
      </c>
      <c r="K5313" s="24">
        <v>5</v>
      </c>
      <c r="O5313" s="24">
        <v>16</v>
      </c>
      <c r="R5313" s="24">
        <v>2</v>
      </c>
      <c r="S5313" s="24">
        <v>1</v>
      </c>
      <c r="X5313" s="24">
        <f t="shared" si="190"/>
        <v>258</v>
      </c>
      <c r="Y5313" s="8">
        <f t="shared" si="191"/>
        <v>0</v>
      </c>
      <c r="Z5313" s="4"/>
    </row>
    <row r="5314" spans="1:26" x14ac:dyDescent="0.25">
      <c r="A5314" s="34">
        <v>56</v>
      </c>
      <c r="B5314" s="31">
        <v>56</v>
      </c>
      <c r="C5314" s="4" t="s">
        <v>9367</v>
      </c>
      <c r="D5314" s="4" t="s">
        <v>2237</v>
      </c>
      <c r="E5314" s="4" t="s">
        <v>9295</v>
      </c>
      <c r="F5314" s="4" t="s">
        <v>8948</v>
      </c>
      <c r="G5314" s="4" t="s">
        <v>8453</v>
      </c>
      <c r="H5314" s="4"/>
      <c r="I5314" s="24">
        <v>325</v>
      </c>
      <c r="J5314" s="24">
        <v>312</v>
      </c>
      <c r="K5314" s="24">
        <v>5</v>
      </c>
      <c r="O5314" s="24">
        <v>8</v>
      </c>
      <c r="X5314" s="24">
        <f t="shared" si="190"/>
        <v>325</v>
      </c>
      <c r="Y5314" s="8">
        <f t="shared" si="191"/>
        <v>0</v>
      </c>
      <c r="Z5314" s="4"/>
    </row>
    <row r="5315" spans="1:26" x14ac:dyDescent="0.25">
      <c r="A5315" s="34">
        <v>99</v>
      </c>
      <c r="B5315" s="31">
        <v>99</v>
      </c>
      <c r="C5315" s="4" t="s">
        <v>9419</v>
      </c>
      <c r="D5315" s="4" t="s">
        <v>9416</v>
      </c>
      <c r="E5315" s="4" t="s">
        <v>9295</v>
      </c>
      <c r="F5315" s="4" t="s">
        <v>8948</v>
      </c>
      <c r="G5315" s="5" t="s">
        <v>9420</v>
      </c>
      <c r="H5315" s="4"/>
      <c r="I5315" s="24">
        <v>224</v>
      </c>
      <c r="J5315" s="24">
        <v>115</v>
      </c>
      <c r="K5315" s="24">
        <v>100</v>
      </c>
      <c r="M5315" s="24">
        <v>2</v>
      </c>
      <c r="O5315" s="24">
        <v>6</v>
      </c>
      <c r="P5315" s="24">
        <v>1</v>
      </c>
      <c r="X5315" s="24">
        <f t="shared" si="190"/>
        <v>224</v>
      </c>
      <c r="Y5315" s="8">
        <f t="shared" si="191"/>
        <v>0</v>
      </c>
      <c r="Z5315" s="4"/>
    </row>
    <row r="5316" spans="1:26" x14ac:dyDescent="0.25">
      <c r="A5316" s="34">
        <v>73</v>
      </c>
      <c r="B5316" s="31">
        <v>73</v>
      </c>
      <c r="C5316" s="4" t="s">
        <v>4521</v>
      </c>
      <c r="D5316" s="4" t="s">
        <v>9390</v>
      </c>
      <c r="E5316" s="4" t="s">
        <v>9295</v>
      </c>
      <c r="F5316" s="4" t="s">
        <v>8948</v>
      </c>
      <c r="G5316" s="5" t="s">
        <v>9018</v>
      </c>
      <c r="H5316" s="4"/>
      <c r="I5316" s="24">
        <v>232</v>
      </c>
      <c r="J5316" s="24">
        <v>205</v>
      </c>
      <c r="K5316" s="24">
        <v>14</v>
      </c>
      <c r="M5316" s="24">
        <v>5</v>
      </c>
      <c r="O5316" s="24">
        <v>4</v>
      </c>
      <c r="R5316" s="24">
        <v>4</v>
      </c>
      <c r="X5316" s="24">
        <f t="shared" si="190"/>
        <v>232</v>
      </c>
      <c r="Y5316" s="8">
        <f t="shared" si="191"/>
        <v>0</v>
      </c>
      <c r="Z5316" s="4"/>
    </row>
    <row r="5317" spans="1:26" x14ac:dyDescent="0.25">
      <c r="A5317" s="34">
        <v>29</v>
      </c>
      <c r="B5317" s="31">
        <v>29</v>
      </c>
      <c r="C5317" s="4" t="s">
        <v>9333</v>
      </c>
      <c r="D5317" s="4" t="s">
        <v>9334</v>
      </c>
      <c r="E5317" s="4" t="s">
        <v>9295</v>
      </c>
      <c r="F5317" s="4" t="s">
        <v>8948</v>
      </c>
      <c r="G5317" s="4" t="s">
        <v>8977</v>
      </c>
      <c r="H5317" s="4" t="s">
        <v>2646</v>
      </c>
      <c r="I5317" s="24">
        <v>443</v>
      </c>
      <c r="J5317" s="24">
        <v>403</v>
      </c>
      <c r="K5317" s="24">
        <v>12</v>
      </c>
      <c r="M5317" s="24">
        <v>17</v>
      </c>
      <c r="O5317" s="24">
        <v>7</v>
      </c>
      <c r="R5317" s="24">
        <v>2</v>
      </c>
      <c r="S5317" s="24">
        <v>2</v>
      </c>
      <c r="X5317" s="24">
        <f t="shared" si="190"/>
        <v>443</v>
      </c>
      <c r="Y5317" s="8">
        <f t="shared" si="191"/>
        <v>0</v>
      </c>
      <c r="Z5317" s="4"/>
    </row>
    <row r="5318" spans="1:26" x14ac:dyDescent="0.25">
      <c r="A5318" s="34">
        <v>38</v>
      </c>
      <c r="B5318" s="31">
        <v>38</v>
      </c>
      <c r="C5318" s="4" t="s">
        <v>9345</v>
      </c>
      <c r="D5318" s="4" t="s">
        <v>9334</v>
      </c>
      <c r="E5318" s="4" t="s">
        <v>9295</v>
      </c>
      <c r="F5318" s="4" t="s">
        <v>8948</v>
      </c>
      <c r="G5318" s="4" t="s">
        <v>8977</v>
      </c>
      <c r="H5318" s="4" t="s">
        <v>22</v>
      </c>
      <c r="I5318" s="24">
        <v>401</v>
      </c>
      <c r="J5318" s="24">
        <v>401</v>
      </c>
      <c r="X5318" s="24">
        <f t="shared" si="190"/>
        <v>401</v>
      </c>
      <c r="Y5318" s="8">
        <f t="shared" si="191"/>
        <v>0</v>
      </c>
      <c r="Z5318" s="4"/>
    </row>
    <row r="5319" spans="1:26" x14ac:dyDescent="0.25">
      <c r="A5319" s="34">
        <v>39</v>
      </c>
      <c r="B5319" s="31">
        <v>39</v>
      </c>
      <c r="C5319" s="4" t="s">
        <v>9346</v>
      </c>
      <c r="D5319" s="4" t="s">
        <v>9334</v>
      </c>
      <c r="E5319" s="4" t="s">
        <v>9295</v>
      </c>
      <c r="F5319" s="4" t="s">
        <v>8948</v>
      </c>
      <c r="G5319" s="4" t="s">
        <v>8977</v>
      </c>
      <c r="H5319" s="4" t="s">
        <v>9347</v>
      </c>
      <c r="I5319" s="24">
        <v>358</v>
      </c>
      <c r="J5319" s="24">
        <v>333</v>
      </c>
      <c r="K5319" s="24">
        <v>12</v>
      </c>
      <c r="L5319" s="24">
        <v>3</v>
      </c>
      <c r="M5319" s="24">
        <v>4</v>
      </c>
      <c r="O5319" s="24">
        <v>6</v>
      </c>
      <c r="X5319" s="24">
        <f t="shared" si="190"/>
        <v>358</v>
      </c>
      <c r="Y5319" s="8">
        <f t="shared" si="191"/>
        <v>0</v>
      </c>
      <c r="Z5319" s="4"/>
    </row>
    <row r="5320" spans="1:26" x14ac:dyDescent="0.25">
      <c r="A5320" s="34">
        <v>90</v>
      </c>
      <c r="B5320" s="31">
        <v>90</v>
      </c>
      <c r="C5320" s="4" t="s">
        <v>9408</v>
      </c>
      <c r="D5320" s="4" t="s">
        <v>7818</v>
      </c>
      <c r="E5320" s="4" t="s">
        <v>9295</v>
      </c>
      <c r="F5320" s="4" t="s">
        <v>8948</v>
      </c>
      <c r="G5320" s="5" t="s">
        <v>8977</v>
      </c>
      <c r="H5320" s="4"/>
      <c r="I5320" s="24">
        <v>500</v>
      </c>
      <c r="J5320" s="24">
        <v>407</v>
      </c>
      <c r="K5320" s="24">
        <v>33</v>
      </c>
      <c r="M5320" s="24">
        <v>11</v>
      </c>
      <c r="O5320" s="24">
        <v>39</v>
      </c>
      <c r="R5320" s="24">
        <v>6</v>
      </c>
      <c r="S5320" s="24">
        <v>4</v>
      </c>
      <c r="X5320" s="24">
        <f t="shared" si="190"/>
        <v>500</v>
      </c>
      <c r="Y5320" s="8">
        <f t="shared" si="191"/>
        <v>0</v>
      </c>
      <c r="Z5320" s="4"/>
    </row>
    <row r="5321" spans="1:26" x14ac:dyDescent="0.25">
      <c r="A5321" s="34">
        <v>91</v>
      </c>
      <c r="B5321" s="31">
        <v>91</v>
      </c>
      <c r="C5321" s="4" t="s">
        <v>9409</v>
      </c>
      <c r="D5321" s="4" t="s">
        <v>7818</v>
      </c>
      <c r="E5321" s="4" t="s">
        <v>9295</v>
      </c>
      <c r="F5321" s="4" t="s">
        <v>8948</v>
      </c>
      <c r="G5321" s="5" t="s">
        <v>8977</v>
      </c>
      <c r="H5321" s="4"/>
      <c r="I5321" s="24">
        <v>149</v>
      </c>
      <c r="J5321" s="24">
        <v>143</v>
      </c>
      <c r="O5321" s="24">
        <v>3</v>
      </c>
      <c r="R5321" s="24">
        <v>2</v>
      </c>
      <c r="S5321" s="24">
        <v>1</v>
      </c>
      <c r="X5321" s="24">
        <f t="shared" si="190"/>
        <v>149</v>
      </c>
      <c r="Y5321" s="8">
        <f t="shared" si="191"/>
        <v>0</v>
      </c>
      <c r="Z5321" s="4"/>
    </row>
    <row r="5322" spans="1:26" x14ac:dyDescent="0.25">
      <c r="A5322" s="34">
        <v>94</v>
      </c>
      <c r="B5322" s="31">
        <v>94</v>
      </c>
      <c r="C5322" s="4" t="s">
        <v>9412</v>
      </c>
      <c r="D5322" s="4" t="s">
        <v>7818</v>
      </c>
      <c r="E5322" s="4" t="s">
        <v>9295</v>
      </c>
      <c r="F5322" s="4" t="s">
        <v>8948</v>
      </c>
      <c r="G5322" s="5" t="s">
        <v>8977</v>
      </c>
      <c r="H5322" s="4"/>
      <c r="I5322" s="24">
        <v>607</v>
      </c>
      <c r="J5322" s="24">
        <v>558</v>
      </c>
      <c r="K5322" s="24">
        <v>10</v>
      </c>
      <c r="M5322" s="24">
        <v>2</v>
      </c>
      <c r="O5322" s="24">
        <v>13</v>
      </c>
      <c r="R5322" s="24">
        <v>20</v>
      </c>
      <c r="S5322" s="24">
        <v>4</v>
      </c>
      <c r="X5322" s="24">
        <f t="shared" si="190"/>
        <v>607</v>
      </c>
      <c r="Y5322" s="8">
        <f t="shared" si="191"/>
        <v>0</v>
      </c>
      <c r="Z5322" s="4"/>
    </row>
    <row r="5323" spans="1:26" x14ac:dyDescent="0.25">
      <c r="A5323" s="34">
        <v>95</v>
      </c>
      <c r="B5323" s="31">
        <v>95</v>
      </c>
      <c r="C5323" s="4" t="s">
        <v>9413</v>
      </c>
      <c r="D5323" s="4" t="s">
        <v>7818</v>
      </c>
      <c r="E5323" s="4" t="s">
        <v>9295</v>
      </c>
      <c r="F5323" s="4" t="s">
        <v>8948</v>
      </c>
      <c r="G5323" s="5" t="s">
        <v>8977</v>
      </c>
      <c r="H5323" s="4"/>
      <c r="I5323" s="24">
        <v>332</v>
      </c>
      <c r="J5323" s="24">
        <v>303</v>
      </c>
      <c r="K5323" s="24">
        <v>24</v>
      </c>
      <c r="O5323" s="24">
        <v>3</v>
      </c>
      <c r="P5323" s="24">
        <v>1</v>
      </c>
      <c r="R5323" s="24">
        <v>1</v>
      </c>
      <c r="X5323" s="24">
        <f t="shared" si="190"/>
        <v>332</v>
      </c>
      <c r="Y5323" s="8">
        <f t="shared" si="191"/>
        <v>0</v>
      </c>
      <c r="Z5323" s="4"/>
    </row>
    <row r="5324" spans="1:26" x14ac:dyDescent="0.25">
      <c r="A5324" s="34">
        <v>88</v>
      </c>
      <c r="B5324" s="31">
        <v>88</v>
      </c>
      <c r="C5324" s="4" t="s">
        <v>2818</v>
      </c>
      <c r="D5324" s="4" t="s">
        <v>7818</v>
      </c>
      <c r="E5324" s="4" t="s">
        <v>9295</v>
      </c>
      <c r="F5324" s="4" t="s">
        <v>8948</v>
      </c>
      <c r="G5324" s="5" t="s">
        <v>9407</v>
      </c>
      <c r="H5324" s="4" t="s">
        <v>1136</v>
      </c>
      <c r="I5324" s="24">
        <v>294</v>
      </c>
      <c r="J5324" s="24">
        <v>283</v>
      </c>
      <c r="K5324" s="24">
        <v>4</v>
      </c>
      <c r="M5324" s="24">
        <v>2</v>
      </c>
      <c r="O5324" s="24">
        <v>5</v>
      </c>
      <c r="X5324" s="24">
        <f t="shared" si="190"/>
        <v>294</v>
      </c>
      <c r="Y5324" s="8">
        <f t="shared" si="191"/>
        <v>0</v>
      </c>
      <c r="Z5324" s="4"/>
    </row>
    <row r="5325" spans="1:26" x14ac:dyDescent="0.25">
      <c r="A5325" s="34">
        <v>89</v>
      </c>
      <c r="B5325" s="31">
        <v>89</v>
      </c>
      <c r="C5325" s="4" t="s">
        <v>5161</v>
      </c>
      <c r="D5325" s="4" t="s">
        <v>7818</v>
      </c>
      <c r="E5325" s="4" t="s">
        <v>9295</v>
      </c>
      <c r="F5325" s="4" t="s">
        <v>8948</v>
      </c>
      <c r="G5325" s="5" t="s">
        <v>9407</v>
      </c>
      <c r="H5325" s="4" t="s">
        <v>1136</v>
      </c>
      <c r="I5325" s="24">
        <v>165</v>
      </c>
      <c r="J5325" s="24">
        <v>64</v>
      </c>
      <c r="K5325" s="24">
        <v>4</v>
      </c>
      <c r="O5325" s="24">
        <v>1</v>
      </c>
      <c r="Q5325" s="24">
        <v>96</v>
      </c>
      <c r="X5325" s="24">
        <f t="shared" si="190"/>
        <v>165</v>
      </c>
      <c r="Y5325" s="8">
        <f t="shared" si="191"/>
        <v>0</v>
      </c>
      <c r="Z5325" s="4"/>
    </row>
    <row r="5326" spans="1:26" x14ac:dyDescent="0.25">
      <c r="A5326" s="34">
        <v>92</v>
      </c>
      <c r="B5326" s="31">
        <v>92</v>
      </c>
      <c r="C5326" s="4" t="s">
        <v>9410</v>
      </c>
      <c r="D5326" s="4" t="s">
        <v>7818</v>
      </c>
      <c r="E5326" s="4" t="s">
        <v>9295</v>
      </c>
      <c r="F5326" s="4" t="s">
        <v>8948</v>
      </c>
      <c r="G5326" s="5" t="s">
        <v>9407</v>
      </c>
      <c r="H5326" s="4" t="s">
        <v>1136</v>
      </c>
      <c r="I5326" s="24">
        <v>157</v>
      </c>
      <c r="J5326" s="24">
        <v>132</v>
      </c>
      <c r="L5326" s="24">
        <v>24</v>
      </c>
      <c r="O5326" s="24">
        <v>1</v>
      </c>
      <c r="X5326" s="24">
        <f t="shared" si="190"/>
        <v>157</v>
      </c>
      <c r="Y5326" s="8">
        <f t="shared" si="191"/>
        <v>0</v>
      </c>
      <c r="Z5326" s="4"/>
    </row>
    <row r="5327" spans="1:26" x14ac:dyDescent="0.25">
      <c r="A5327" s="34">
        <v>66</v>
      </c>
      <c r="B5327" s="31">
        <v>66</v>
      </c>
      <c r="C5327" s="4" t="s">
        <v>9382</v>
      </c>
      <c r="D5327" s="4" t="s">
        <v>9378</v>
      </c>
      <c r="E5327" s="4" t="s">
        <v>9295</v>
      </c>
      <c r="F5327" s="4" t="s">
        <v>8948</v>
      </c>
      <c r="G5327" s="5" t="s">
        <v>9383</v>
      </c>
      <c r="H5327" s="4"/>
      <c r="I5327" s="24">
        <v>254</v>
      </c>
      <c r="J5327" s="24">
        <v>221</v>
      </c>
      <c r="K5327" s="24">
        <v>14</v>
      </c>
      <c r="N5327" s="24">
        <v>6</v>
      </c>
      <c r="O5327" s="24">
        <v>10</v>
      </c>
      <c r="R5327" s="24">
        <v>2</v>
      </c>
      <c r="S5327" s="24">
        <v>1</v>
      </c>
      <c r="X5327" s="24">
        <f t="shared" si="190"/>
        <v>254</v>
      </c>
      <c r="Y5327" s="8">
        <f t="shared" si="191"/>
        <v>0</v>
      </c>
      <c r="Z5327" s="4"/>
    </row>
    <row r="5328" spans="1:26" x14ac:dyDescent="0.25">
      <c r="A5328" s="34">
        <v>77</v>
      </c>
      <c r="B5328" s="31">
        <v>77</v>
      </c>
      <c r="C5328" s="4" t="s">
        <v>9399</v>
      </c>
      <c r="D5328" s="4" t="s">
        <v>9390</v>
      </c>
      <c r="E5328" s="4" t="s">
        <v>9295</v>
      </c>
      <c r="F5328" s="4" t="s">
        <v>8948</v>
      </c>
      <c r="G5328" s="5" t="s">
        <v>9246</v>
      </c>
      <c r="H5328" s="4"/>
      <c r="I5328" s="24">
        <v>333</v>
      </c>
      <c r="J5328" s="24">
        <v>307</v>
      </c>
      <c r="K5328" s="24">
        <v>10</v>
      </c>
      <c r="M5328" s="24">
        <v>2</v>
      </c>
      <c r="O5328" s="24">
        <v>8</v>
      </c>
      <c r="R5328" s="24">
        <v>4</v>
      </c>
      <c r="S5328" s="24">
        <v>2</v>
      </c>
      <c r="X5328" s="24">
        <f t="shared" si="190"/>
        <v>333</v>
      </c>
      <c r="Y5328" s="8">
        <f t="shared" si="191"/>
        <v>0</v>
      </c>
      <c r="Z5328" s="4"/>
    </row>
    <row r="5329" spans="1:26" x14ac:dyDescent="0.25">
      <c r="A5329" s="34">
        <v>11</v>
      </c>
      <c r="B5329" s="31">
        <v>11</v>
      </c>
      <c r="C5329" s="4" t="s">
        <v>9309</v>
      </c>
      <c r="D5329" s="4" t="s">
        <v>9294</v>
      </c>
      <c r="E5329" s="4" t="s">
        <v>9295</v>
      </c>
      <c r="F5329" s="4" t="s">
        <v>8948</v>
      </c>
      <c r="G5329" s="4" t="s">
        <v>9310</v>
      </c>
      <c r="H5329" s="4" t="s">
        <v>154</v>
      </c>
      <c r="I5329" s="24">
        <v>143.75</v>
      </c>
      <c r="J5329" s="24">
        <v>142</v>
      </c>
      <c r="M5329" s="24">
        <v>0.75</v>
      </c>
      <c r="O5329" s="24">
        <v>1</v>
      </c>
      <c r="X5329" s="24">
        <f t="shared" si="190"/>
        <v>143.75</v>
      </c>
      <c r="Y5329" s="8">
        <f t="shared" si="191"/>
        <v>0</v>
      </c>
      <c r="Z5329" s="4"/>
    </row>
    <row r="5330" spans="1:26" x14ac:dyDescent="0.25">
      <c r="A5330" s="34">
        <v>104</v>
      </c>
      <c r="B5330" s="31">
        <v>104</v>
      </c>
      <c r="C5330" s="4" t="s">
        <v>9426</v>
      </c>
      <c r="D5330" s="4" t="s">
        <v>9416</v>
      </c>
      <c r="E5330" s="4" t="s">
        <v>9295</v>
      </c>
      <c r="F5330" s="4" t="s">
        <v>8948</v>
      </c>
      <c r="G5330" s="5" t="s">
        <v>6834</v>
      </c>
      <c r="H5330" s="4" t="s">
        <v>1988</v>
      </c>
      <c r="I5330" s="24">
        <v>327</v>
      </c>
      <c r="J5330" s="24">
        <v>315</v>
      </c>
      <c r="M5330" s="24">
        <v>2</v>
      </c>
      <c r="O5330" s="24">
        <v>8</v>
      </c>
      <c r="P5330" s="24">
        <v>2</v>
      </c>
      <c r="X5330" s="24">
        <f t="shared" si="190"/>
        <v>327</v>
      </c>
      <c r="Y5330" s="8">
        <f t="shared" si="191"/>
        <v>0</v>
      </c>
      <c r="Z5330" s="4"/>
    </row>
    <row r="5331" spans="1:26" x14ac:dyDescent="0.25">
      <c r="A5331" s="34">
        <v>12</v>
      </c>
      <c r="B5331" s="31">
        <v>12</v>
      </c>
      <c r="C5331" s="4" t="s">
        <v>9311</v>
      </c>
      <c r="D5331" s="4" t="s">
        <v>9294</v>
      </c>
      <c r="E5331" s="4" t="s">
        <v>9295</v>
      </c>
      <c r="F5331" s="4" t="s">
        <v>8948</v>
      </c>
      <c r="G5331" s="4" t="s">
        <v>9312</v>
      </c>
      <c r="H5331" s="4"/>
      <c r="I5331" s="24">
        <v>302.7</v>
      </c>
      <c r="J5331" s="24">
        <v>290</v>
      </c>
      <c r="M5331" s="24">
        <v>2.5</v>
      </c>
      <c r="N5331" s="24">
        <v>1</v>
      </c>
      <c r="O5331" s="24">
        <v>4</v>
      </c>
      <c r="P5331" s="24">
        <v>0.7</v>
      </c>
      <c r="R5331" s="24">
        <v>4.5</v>
      </c>
      <c r="X5331" s="24">
        <f t="shared" si="190"/>
        <v>302.7</v>
      </c>
      <c r="Y5331" s="8">
        <f t="shared" si="191"/>
        <v>0</v>
      </c>
      <c r="Z5331" s="4"/>
    </row>
    <row r="5332" spans="1:26" x14ac:dyDescent="0.25">
      <c r="A5332" s="34">
        <v>107</v>
      </c>
      <c r="B5332" s="31">
        <v>110</v>
      </c>
      <c r="C5332" s="4" t="s">
        <v>9428</v>
      </c>
      <c r="D5332" s="4" t="s">
        <v>9428</v>
      </c>
      <c r="E5332" s="4" t="s">
        <v>9295</v>
      </c>
      <c r="F5332" s="4" t="s">
        <v>8948</v>
      </c>
      <c r="G5332" s="5" t="s">
        <v>9430</v>
      </c>
      <c r="H5332" s="4"/>
      <c r="I5332" s="24">
        <v>129.19999999999999</v>
      </c>
      <c r="J5332" s="24">
        <v>114.7</v>
      </c>
      <c r="K5332" s="24">
        <v>5.7</v>
      </c>
      <c r="L5332" s="24">
        <v>0.3</v>
      </c>
      <c r="M5332" s="24">
        <v>0.6</v>
      </c>
      <c r="N5332" s="24">
        <v>1.5</v>
      </c>
      <c r="O5332" s="24">
        <v>1.1000000000000001</v>
      </c>
      <c r="R5332" s="24">
        <v>3.5</v>
      </c>
      <c r="U5332" s="24">
        <v>1.8</v>
      </c>
      <c r="X5332" s="24">
        <f t="shared" si="190"/>
        <v>129.19999999999999</v>
      </c>
      <c r="Y5332" s="8">
        <f t="shared" si="191"/>
        <v>0</v>
      </c>
      <c r="Z5332" s="4"/>
    </row>
    <row r="5333" spans="1:26" x14ac:dyDescent="0.25">
      <c r="A5333" s="34">
        <v>18</v>
      </c>
      <c r="B5333" s="31">
        <v>18</v>
      </c>
      <c r="C5333" s="4" t="s">
        <v>9318</v>
      </c>
      <c r="D5333" s="4" t="s">
        <v>9319</v>
      </c>
      <c r="E5333" s="4" t="s">
        <v>9295</v>
      </c>
      <c r="F5333" s="4" t="s">
        <v>8948</v>
      </c>
      <c r="G5333" s="4" t="s">
        <v>15129</v>
      </c>
      <c r="H5333" s="4" t="s">
        <v>148</v>
      </c>
      <c r="I5333" s="24">
        <v>353</v>
      </c>
      <c r="J5333" s="24">
        <v>339</v>
      </c>
      <c r="K5333" s="24">
        <v>9</v>
      </c>
      <c r="M5333" s="24">
        <v>2</v>
      </c>
      <c r="O5333" s="24">
        <v>3</v>
      </c>
      <c r="X5333" s="24">
        <f t="shared" si="190"/>
        <v>353</v>
      </c>
      <c r="Y5333" s="8">
        <f t="shared" si="191"/>
        <v>0</v>
      </c>
      <c r="Z5333" s="4"/>
    </row>
    <row r="5334" spans="1:26" x14ac:dyDescent="0.25">
      <c r="A5334" s="34">
        <v>58</v>
      </c>
      <c r="B5334" s="31">
        <v>58</v>
      </c>
      <c r="C5334" s="4" t="s">
        <v>9370</v>
      </c>
      <c r="D5334" s="4" t="s">
        <v>2237</v>
      </c>
      <c r="E5334" s="4" t="s">
        <v>9295</v>
      </c>
      <c r="F5334" s="4" t="s">
        <v>8948</v>
      </c>
      <c r="G5334" s="4" t="s">
        <v>9371</v>
      </c>
      <c r="H5334" s="4"/>
      <c r="I5334" s="24">
        <v>103</v>
      </c>
      <c r="J5334" s="24">
        <v>89</v>
      </c>
      <c r="K5334" s="24">
        <v>10</v>
      </c>
      <c r="N5334" s="24">
        <v>1</v>
      </c>
      <c r="O5334" s="24">
        <v>3</v>
      </c>
      <c r="X5334" s="24">
        <f t="shared" si="190"/>
        <v>103</v>
      </c>
      <c r="Y5334" s="8">
        <f t="shared" si="191"/>
        <v>0</v>
      </c>
      <c r="Z5334" s="4"/>
    </row>
    <row r="5335" spans="1:26" x14ac:dyDescent="0.25">
      <c r="A5335" s="34">
        <v>59</v>
      </c>
      <c r="B5335" s="31">
        <v>59</v>
      </c>
      <c r="C5335" s="4" t="s">
        <v>9372</v>
      </c>
      <c r="D5335" s="4" t="s">
        <v>2237</v>
      </c>
      <c r="E5335" s="4" t="s">
        <v>9295</v>
      </c>
      <c r="F5335" s="4" t="s">
        <v>8948</v>
      </c>
      <c r="G5335" s="4" t="s">
        <v>9371</v>
      </c>
      <c r="H5335" s="4"/>
      <c r="I5335" s="24">
        <v>655</v>
      </c>
      <c r="J5335" s="24">
        <v>638</v>
      </c>
      <c r="K5335" s="24">
        <v>5</v>
      </c>
      <c r="O5335" s="24">
        <v>10</v>
      </c>
      <c r="R5335" s="24">
        <v>2</v>
      </c>
      <c r="X5335" s="24">
        <f t="shared" si="190"/>
        <v>655</v>
      </c>
      <c r="Y5335" s="8">
        <f t="shared" si="191"/>
        <v>0</v>
      </c>
      <c r="Z5335" s="4"/>
    </row>
    <row r="5336" spans="1:26" x14ac:dyDescent="0.25">
      <c r="A5336" s="34">
        <v>47</v>
      </c>
      <c r="B5336" s="31">
        <v>47</v>
      </c>
      <c r="C5336" s="4" t="s">
        <v>1614</v>
      </c>
      <c r="D5336" s="4" t="s">
        <v>2237</v>
      </c>
      <c r="E5336" s="4" t="s">
        <v>9295</v>
      </c>
      <c r="F5336" s="4" t="s">
        <v>8948</v>
      </c>
      <c r="G5336" s="4" t="s">
        <v>9358</v>
      </c>
      <c r="H5336" s="4"/>
      <c r="I5336" s="24">
        <v>334</v>
      </c>
      <c r="J5336" s="24">
        <v>320</v>
      </c>
      <c r="K5336" s="24">
        <v>6</v>
      </c>
      <c r="L5336" s="24">
        <v>2</v>
      </c>
      <c r="M5336" s="24">
        <v>1</v>
      </c>
      <c r="O5336" s="24">
        <v>4</v>
      </c>
      <c r="P5336" s="24">
        <v>1</v>
      </c>
      <c r="X5336" s="24">
        <f t="shared" si="190"/>
        <v>334</v>
      </c>
      <c r="Y5336" s="8">
        <f t="shared" si="191"/>
        <v>0</v>
      </c>
      <c r="Z5336" s="4"/>
    </row>
    <row r="5337" spans="1:26" x14ac:dyDescent="0.25">
      <c r="A5337" s="34">
        <v>68</v>
      </c>
      <c r="B5337" s="31">
        <v>68</v>
      </c>
      <c r="C5337" s="4" t="s">
        <v>9386</v>
      </c>
      <c r="D5337" s="4" t="s">
        <v>9378</v>
      </c>
      <c r="E5337" s="4" t="s">
        <v>9295</v>
      </c>
      <c r="F5337" s="4" t="s">
        <v>8948</v>
      </c>
      <c r="G5337" s="5" t="s">
        <v>9387</v>
      </c>
      <c r="H5337" s="4" t="s">
        <v>1164</v>
      </c>
      <c r="I5337" s="24">
        <v>505</v>
      </c>
      <c r="J5337" s="24">
        <v>440</v>
      </c>
      <c r="K5337" s="24">
        <v>20</v>
      </c>
      <c r="L5337" s="24">
        <v>22</v>
      </c>
      <c r="M5337" s="24">
        <v>2</v>
      </c>
      <c r="O5337" s="24">
        <v>16</v>
      </c>
      <c r="R5337" s="24">
        <v>3</v>
      </c>
      <c r="S5337" s="24">
        <v>2</v>
      </c>
      <c r="X5337" s="24">
        <f t="shared" si="190"/>
        <v>505</v>
      </c>
      <c r="Y5337" s="8">
        <f t="shared" si="191"/>
        <v>0</v>
      </c>
      <c r="Z5337" s="4"/>
    </row>
    <row r="5338" spans="1:26" x14ac:dyDescent="0.25">
      <c r="A5338" s="34">
        <v>37</v>
      </c>
      <c r="B5338" s="31">
        <v>37</v>
      </c>
      <c r="C5338" s="4" t="s">
        <v>9344</v>
      </c>
      <c r="D5338" s="4" t="s">
        <v>9334</v>
      </c>
      <c r="E5338" s="4" t="s">
        <v>9295</v>
      </c>
      <c r="F5338" s="4" t="s">
        <v>8948</v>
      </c>
      <c r="G5338" s="4" t="s">
        <v>1910</v>
      </c>
      <c r="H5338" s="4" t="s">
        <v>328</v>
      </c>
      <c r="I5338" s="24">
        <v>629</v>
      </c>
      <c r="J5338" s="24">
        <v>629</v>
      </c>
      <c r="X5338" s="24">
        <f t="shared" si="190"/>
        <v>629</v>
      </c>
      <c r="Y5338" s="8">
        <f t="shared" si="191"/>
        <v>0</v>
      </c>
      <c r="Z5338" s="4"/>
    </row>
    <row r="5339" spans="1:26" x14ac:dyDescent="0.25">
      <c r="A5339" s="34">
        <v>4</v>
      </c>
      <c r="B5339" s="31">
        <v>4</v>
      </c>
      <c r="C5339" s="4" t="s">
        <v>9299</v>
      </c>
      <c r="D5339" s="4" t="s">
        <v>9294</v>
      </c>
      <c r="E5339" s="4" t="s">
        <v>9295</v>
      </c>
      <c r="F5339" s="4" t="s">
        <v>8948</v>
      </c>
      <c r="G5339" s="4" t="s">
        <v>9300</v>
      </c>
      <c r="H5339" s="4"/>
      <c r="I5339" s="24">
        <v>407</v>
      </c>
      <c r="J5339" s="24">
        <v>390</v>
      </c>
      <c r="K5339" s="24">
        <v>10</v>
      </c>
      <c r="M5339" s="24">
        <v>1</v>
      </c>
      <c r="N5339" s="24">
        <v>2</v>
      </c>
      <c r="O5339" s="24">
        <v>4</v>
      </c>
      <c r="X5339" s="24">
        <f t="shared" si="190"/>
        <v>407</v>
      </c>
      <c r="Y5339" s="8">
        <f t="shared" si="191"/>
        <v>0</v>
      </c>
      <c r="Z5339" s="4"/>
    </row>
    <row r="5340" spans="1:26" x14ac:dyDescent="0.25">
      <c r="A5340" s="34">
        <v>28</v>
      </c>
      <c r="B5340" s="31">
        <v>28</v>
      </c>
      <c r="C5340" s="4" t="s">
        <v>9331</v>
      </c>
      <c r="D5340" s="4" t="s">
        <v>9319</v>
      </c>
      <c r="E5340" s="4" t="s">
        <v>9295</v>
      </c>
      <c r="F5340" s="4" t="s">
        <v>8948</v>
      </c>
      <c r="G5340" s="4" t="s">
        <v>9332</v>
      </c>
      <c r="H5340" s="4" t="s">
        <v>328</v>
      </c>
      <c r="I5340" s="24">
        <v>171</v>
      </c>
      <c r="J5340" s="24">
        <v>155</v>
      </c>
      <c r="K5340" s="24">
        <v>14</v>
      </c>
      <c r="O5340" s="24">
        <v>2</v>
      </c>
      <c r="X5340" s="24">
        <f t="shared" si="190"/>
        <v>171</v>
      </c>
      <c r="Y5340" s="8">
        <f t="shared" si="191"/>
        <v>0</v>
      </c>
      <c r="Z5340" s="4"/>
    </row>
    <row r="5341" spans="1:26" x14ac:dyDescent="0.25">
      <c r="A5341" s="34">
        <v>106</v>
      </c>
      <c r="B5341" s="31">
        <v>109</v>
      </c>
      <c r="C5341" s="4" t="s">
        <v>2751</v>
      </c>
      <c r="D5341" s="4" t="s">
        <v>9428</v>
      </c>
      <c r="E5341" s="4" t="s">
        <v>9295</v>
      </c>
      <c r="F5341" s="4" t="s">
        <v>8948</v>
      </c>
      <c r="G5341" s="5" t="s">
        <v>9429</v>
      </c>
      <c r="H5341" s="4" t="s">
        <v>918</v>
      </c>
      <c r="I5341" s="24">
        <v>185.7</v>
      </c>
      <c r="J5341" s="24">
        <v>164.3</v>
      </c>
      <c r="K5341" s="24">
        <v>9.4</v>
      </c>
      <c r="L5341" s="24">
        <v>1.9</v>
      </c>
      <c r="M5341" s="24">
        <v>1.5</v>
      </c>
      <c r="N5341" s="24">
        <v>2.9</v>
      </c>
      <c r="O5341" s="24">
        <v>2.2999999999999998</v>
      </c>
      <c r="R5341" s="24">
        <v>2</v>
      </c>
      <c r="U5341" s="24">
        <v>1.4</v>
      </c>
      <c r="X5341" s="24">
        <f t="shared" si="190"/>
        <v>185.70000000000005</v>
      </c>
      <c r="Y5341" s="8">
        <f t="shared" si="191"/>
        <v>0</v>
      </c>
      <c r="Z5341" s="4"/>
    </row>
    <row r="5342" spans="1:26" x14ac:dyDescent="0.25">
      <c r="A5342" s="34">
        <v>67</v>
      </c>
      <c r="B5342" s="31">
        <v>67</v>
      </c>
      <c r="C5342" s="4" t="s">
        <v>9384</v>
      </c>
      <c r="D5342" s="4" t="s">
        <v>9378</v>
      </c>
      <c r="E5342" s="4" t="s">
        <v>9295</v>
      </c>
      <c r="F5342" s="4" t="s">
        <v>8948</v>
      </c>
      <c r="G5342" s="5" t="s">
        <v>9385</v>
      </c>
      <c r="H5342" s="4" t="s">
        <v>328</v>
      </c>
      <c r="I5342" s="24">
        <v>185</v>
      </c>
      <c r="J5342" s="24">
        <v>171</v>
      </c>
      <c r="K5342" s="24">
        <v>5</v>
      </c>
      <c r="M5342" s="24">
        <v>1</v>
      </c>
      <c r="O5342" s="24">
        <v>7</v>
      </c>
      <c r="R5342" s="24">
        <v>1</v>
      </c>
      <c r="X5342" s="24">
        <f t="shared" si="190"/>
        <v>185</v>
      </c>
      <c r="Y5342" s="8">
        <f t="shared" si="191"/>
        <v>0</v>
      </c>
      <c r="Z5342" s="4"/>
    </row>
    <row r="5343" spans="1:26" x14ac:dyDescent="0.25">
      <c r="A5343" s="34">
        <v>1</v>
      </c>
      <c r="B5343" s="31">
        <v>1</v>
      </c>
      <c r="C5343" s="4" t="s">
        <v>3140</v>
      </c>
      <c r="D5343" s="4" t="s">
        <v>9294</v>
      </c>
      <c r="E5343" s="4" t="s">
        <v>9295</v>
      </c>
      <c r="F5343" s="4" t="s">
        <v>8948</v>
      </c>
      <c r="G5343" s="4" t="s">
        <v>9296</v>
      </c>
      <c r="H5343" s="4"/>
      <c r="I5343" s="24">
        <v>342</v>
      </c>
      <c r="J5343" s="24">
        <v>311</v>
      </c>
      <c r="K5343" s="24">
        <v>11</v>
      </c>
      <c r="M5343" s="24">
        <v>3</v>
      </c>
      <c r="O5343" s="24">
        <v>9</v>
      </c>
      <c r="R5343" s="24">
        <v>7</v>
      </c>
      <c r="S5343" s="24">
        <v>1</v>
      </c>
      <c r="X5343" s="24">
        <f t="shared" si="190"/>
        <v>342</v>
      </c>
      <c r="Y5343" s="8">
        <f t="shared" si="191"/>
        <v>0</v>
      </c>
      <c r="Z5343" s="4"/>
    </row>
    <row r="5344" spans="1:26" x14ac:dyDescent="0.25">
      <c r="A5344" s="34">
        <v>2</v>
      </c>
      <c r="B5344" s="31">
        <v>2</v>
      </c>
      <c r="C5344" s="4" t="s">
        <v>9297</v>
      </c>
      <c r="D5344" s="4" t="s">
        <v>9294</v>
      </c>
      <c r="E5344" s="4" t="s">
        <v>9295</v>
      </c>
      <c r="F5344" s="4" t="s">
        <v>8948</v>
      </c>
      <c r="G5344" s="4" t="s">
        <v>9296</v>
      </c>
      <c r="H5344" s="4"/>
      <c r="I5344" s="24">
        <v>214.8</v>
      </c>
      <c r="J5344" s="24">
        <v>183</v>
      </c>
      <c r="K5344" s="24">
        <v>25</v>
      </c>
      <c r="M5344" s="24">
        <v>0.5</v>
      </c>
      <c r="O5344" s="24">
        <v>4</v>
      </c>
      <c r="R5344" s="24">
        <v>2</v>
      </c>
      <c r="S5344" s="24">
        <v>0.3</v>
      </c>
      <c r="X5344" s="24">
        <f t="shared" si="190"/>
        <v>214.8</v>
      </c>
      <c r="Y5344" s="8">
        <f t="shared" si="191"/>
        <v>0</v>
      </c>
      <c r="Z5344" s="4"/>
    </row>
    <row r="5345" spans="1:26" x14ac:dyDescent="0.25">
      <c r="A5345" s="34">
        <v>3</v>
      </c>
      <c r="B5345" s="31">
        <v>3</v>
      </c>
      <c r="C5345" s="4" t="s">
        <v>9298</v>
      </c>
      <c r="D5345" s="4" t="s">
        <v>9294</v>
      </c>
      <c r="E5345" s="4" t="s">
        <v>9295</v>
      </c>
      <c r="F5345" s="4" t="s">
        <v>8948</v>
      </c>
      <c r="G5345" s="4" t="s">
        <v>9296</v>
      </c>
      <c r="H5345" s="4"/>
      <c r="I5345" s="24">
        <v>365.5</v>
      </c>
      <c r="J5345" s="24">
        <v>350</v>
      </c>
      <c r="K5345" s="24">
        <v>8</v>
      </c>
      <c r="M5345" s="24">
        <v>0.5</v>
      </c>
      <c r="O5345" s="24">
        <v>5</v>
      </c>
      <c r="R5345" s="24">
        <v>2</v>
      </c>
      <c r="X5345" s="24">
        <f t="shared" si="190"/>
        <v>365.5</v>
      </c>
      <c r="Y5345" s="8">
        <f t="shared" si="191"/>
        <v>0</v>
      </c>
      <c r="Z5345" s="4"/>
    </row>
    <row r="5346" spans="1:26" x14ac:dyDescent="0.25">
      <c r="A5346" s="34">
        <v>6</v>
      </c>
      <c r="B5346" s="31">
        <v>6</v>
      </c>
      <c r="C5346" s="4" t="s">
        <v>9303</v>
      </c>
      <c r="D5346" s="4" t="s">
        <v>9294</v>
      </c>
      <c r="E5346" s="4" t="s">
        <v>9295</v>
      </c>
      <c r="F5346" s="4" t="s">
        <v>8948</v>
      </c>
      <c r="G5346" s="4" t="s">
        <v>9296</v>
      </c>
      <c r="H5346" s="4"/>
      <c r="I5346" s="24">
        <v>144</v>
      </c>
      <c r="J5346" s="24">
        <v>143</v>
      </c>
      <c r="O5346" s="24">
        <v>1</v>
      </c>
      <c r="X5346" s="24">
        <f t="shared" si="190"/>
        <v>144</v>
      </c>
      <c r="Y5346" s="8">
        <f t="shared" si="191"/>
        <v>0</v>
      </c>
      <c r="Z5346" s="4"/>
    </row>
    <row r="5347" spans="1:26" x14ac:dyDescent="0.25">
      <c r="A5347" s="34">
        <v>9</v>
      </c>
      <c r="B5347" s="31">
        <v>9</v>
      </c>
      <c r="C5347" s="4" t="s">
        <v>4283</v>
      </c>
      <c r="D5347" s="4" t="s">
        <v>9294</v>
      </c>
      <c r="E5347" s="4" t="s">
        <v>9295</v>
      </c>
      <c r="F5347" s="4" t="s">
        <v>8948</v>
      </c>
      <c r="G5347" s="4" t="s">
        <v>9296</v>
      </c>
      <c r="H5347" s="4"/>
      <c r="I5347" s="24">
        <v>686</v>
      </c>
      <c r="J5347" s="24">
        <v>627</v>
      </c>
      <c r="K5347" s="24">
        <v>48</v>
      </c>
      <c r="M5347" s="24">
        <v>4</v>
      </c>
      <c r="O5347" s="24">
        <v>2</v>
      </c>
      <c r="P5347" s="24">
        <v>1.5</v>
      </c>
      <c r="R5347" s="24">
        <v>3.6</v>
      </c>
      <c r="S5347" s="24">
        <v>0.8</v>
      </c>
      <c r="X5347" s="24">
        <f t="shared" si="190"/>
        <v>686.9</v>
      </c>
      <c r="Y5347" s="8">
        <f t="shared" si="191"/>
        <v>-0.89999999999997726</v>
      </c>
      <c r="Z5347" s="4"/>
    </row>
    <row r="5348" spans="1:26" x14ac:dyDescent="0.25">
      <c r="A5348" s="34">
        <v>10</v>
      </c>
      <c r="B5348" s="31">
        <v>10</v>
      </c>
      <c r="C5348" s="4" t="s">
        <v>9308</v>
      </c>
      <c r="D5348" s="4" t="s">
        <v>9294</v>
      </c>
      <c r="E5348" s="4" t="s">
        <v>9295</v>
      </c>
      <c r="F5348" s="4" t="s">
        <v>8948</v>
      </c>
      <c r="G5348" s="4" t="s">
        <v>9296</v>
      </c>
      <c r="H5348" s="4"/>
      <c r="I5348" s="24">
        <v>430.5</v>
      </c>
      <c r="J5348" s="24">
        <v>397</v>
      </c>
      <c r="K5348" s="24">
        <v>20</v>
      </c>
      <c r="M5348" s="24">
        <v>6</v>
      </c>
      <c r="O5348" s="24">
        <v>1.5</v>
      </c>
      <c r="R5348" s="24">
        <v>6</v>
      </c>
      <c r="X5348" s="24">
        <f t="shared" si="190"/>
        <v>430.5</v>
      </c>
      <c r="Y5348" s="8">
        <f t="shared" si="191"/>
        <v>0</v>
      </c>
      <c r="Z5348" s="4"/>
    </row>
    <row r="5349" spans="1:26" x14ac:dyDescent="0.25">
      <c r="A5349" s="34">
        <v>53</v>
      </c>
      <c r="B5349" s="31">
        <v>53</v>
      </c>
      <c r="C5349" s="4" t="s">
        <v>9364</v>
      </c>
      <c r="D5349" s="4" t="s">
        <v>2237</v>
      </c>
      <c r="E5349" s="4" t="s">
        <v>9295</v>
      </c>
      <c r="F5349" s="4" t="s">
        <v>8948</v>
      </c>
      <c r="G5349" s="4" t="s">
        <v>9</v>
      </c>
      <c r="H5349" s="4" t="s">
        <v>6097</v>
      </c>
      <c r="I5349" s="24">
        <v>348</v>
      </c>
      <c r="J5349" s="24">
        <v>316</v>
      </c>
      <c r="K5349" s="24">
        <v>20</v>
      </c>
      <c r="N5349" s="24">
        <v>4</v>
      </c>
      <c r="O5349" s="24">
        <v>5</v>
      </c>
      <c r="R5349" s="24">
        <v>2</v>
      </c>
      <c r="S5349" s="24">
        <v>1</v>
      </c>
      <c r="X5349" s="24">
        <f t="shared" si="190"/>
        <v>348</v>
      </c>
      <c r="Y5349" s="8">
        <f t="shared" si="191"/>
        <v>0</v>
      </c>
      <c r="Z5349" s="4"/>
    </row>
    <row r="5350" spans="1:26" x14ac:dyDescent="0.25">
      <c r="A5350" s="34">
        <v>23</v>
      </c>
      <c r="B5350" s="31">
        <v>23</v>
      </c>
      <c r="C5350" s="4" t="s">
        <v>9325</v>
      </c>
      <c r="D5350" s="4" t="s">
        <v>9319</v>
      </c>
      <c r="E5350" s="4" t="s">
        <v>9295</v>
      </c>
      <c r="F5350" s="4" t="s">
        <v>8948</v>
      </c>
      <c r="G5350" s="4" t="s">
        <v>9326</v>
      </c>
      <c r="H5350" s="4"/>
      <c r="I5350" s="24">
        <v>301</v>
      </c>
      <c r="J5350" s="24">
        <v>267</v>
      </c>
      <c r="K5350" s="24">
        <v>20</v>
      </c>
      <c r="M5350" s="24">
        <v>7</v>
      </c>
      <c r="O5350" s="24">
        <v>7</v>
      </c>
      <c r="X5350" s="24">
        <f t="shared" si="190"/>
        <v>301</v>
      </c>
      <c r="Y5350" s="8">
        <f t="shared" si="191"/>
        <v>0</v>
      </c>
      <c r="Z5350" s="4"/>
    </row>
    <row r="5351" spans="1:26" x14ac:dyDescent="0.25">
      <c r="A5351" s="34">
        <v>5</v>
      </c>
      <c r="B5351" s="31">
        <v>5</v>
      </c>
      <c r="C5351" s="4" t="s">
        <v>9301</v>
      </c>
      <c r="D5351" s="4" t="s">
        <v>9294</v>
      </c>
      <c r="E5351" s="4" t="s">
        <v>9295</v>
      </c>
      <c r="F5351" s="4" t="s">
        <v>8948</v>
      </c>
      <c r="G5351" s="4" t="s">
        <v>9302</v>
      </c>
      <c r="H5351" s="4"/>
      <c r="I5351" s="24">
        <v>280.5</v>
      </c>
      <c r="J5351" s="24">
        <v>274</v>
      </c>
      <c r="M5351" s="24">
        <v>2</v>
      </c>
      <c r="O5351" s="24">
        <v>4.5</v>
      </c>
      <c r="X5351" s="24">
        <f t="shared" si="190"/>
        <v>280.5</v>
      </c>
      <c r="Y5351" s="8">
        <f t="shared" si="191"/>
        <v>0</v>
      </c>
      <c r="Z5351" s="4"/>
    </row>
    <row r="5352" spans="1:26" x14ac:dyDescent="0.25">
      <c r="A5352" s="34">
        <v>25</v>
      </c>
      <c r="B5352" s="31">
        <v>25</v>
      </c>
      <c r="C5352" s="4" t="s">
        <v>9328</v>
      </c>
      <c r="D5352" s="4" t="s">
        <v>9319</v>
      </c>
      <c r="E5352" s="4" t="s">
        <v>9295</v>
      </c>
      <c r="F5352" s="4" t="s">
        <v>8948</v>
      </c>
      <c r="G5352" s="4" t="s">
        <v>45</v>
      </c>
      <c r="H5352" s="4"/>
      <c r="I5352" s="24">
        <v>157.5</v>
      </c>
      <c r="J5352" s="24">
        <v>150</v>
      </c>
      <c r="K5352" s="24">
        <v>4</v>
      </c>
      <c r="M5352" s="24">
        <v>1.5</v>
      </c>
      <c r="O5352" s="24">
        <v>2</v>
      </c>
      <c r="X5352" s="24">
        <f t="shared" si="190"/>
        <v>157.5</v>
      </c>
      <c r="Y5352" s="8">
        <f t="shared" si="191"/>
        <v>0</v>
      </c>
      <c r="Z5352" s="4"/>
    </row>
    <row r="5353" spans="1:26" x14ac:dyDescent="0.25">
      <c r="A5353" s="34">
        <v>63</v>
      </c>
      <c r="B5353" s="31">
        <v>63</v>
      </c>
      <c r="C5353" s="4" t="s">
        <v>9378</v>
      </c>
      <c r="D5353" s="4" t="s">
        <v>9378</v>
      </c>
      <c r="E5353" s="4" t="s">
        <v>9295</v>
      </c>
      <c r="F5353" s="4" t="s">
        <v>8948</v>
      </c>
      <c r="G5353" s="4" t="s">
        <v>45</v>
      </c>
      <c r="H5353" s="4"/>
      <c r="I5353" s="24">
        <v>162</v>
      </c>
      <c r="J5353" s="24">
        <v>139</v>
      </c>
      <c r="K5353" s="24">
        <v>17</v>
      </c>
      <c r="M5353" s="24">
        <v>1</v>
      </c>
      <c r="O5353" s="24">
        <v>5</v>
      </c>
      <c r="X5353" s="24">
        <f t="shared" si="190"/>
        <v>162</v>
      </c>
      <c r="Y5353" s="8">
        <f t="shared" si="191"/>
        <v>0</v>
      </c>
      <c r="Z5353" s="4"/>
    </row>
    <row r="5354" spans="1:26" x14ac:dyDescent="0.25">
      <c r="A5354" s="34">
        <v>78</v>
      </c>
      <c r="B5354" s="31">
        <v>78</v>
      </c>
      <c r="C5354" s="4" t="s">
        <v>9400</v>
      </c>
      <c r="D5354" s="4" t="s">
        <v>9390</v>
      </c>
      <c r="E5354" s="4" t="s">
        <v>9295</v>
      </c>
      <c r="F5354" s="4" t="s">
        <v>8948</v>
      </c>
      <c r="G5354" s="4" t="s">
        <v>45</v>
      </c>
      <c r="H5354" s="4"/>
      <c r="I5354" s="24">
        <v>189</v>
      </c>
      <c r="J5354" s="24">
        <v>161</v>
      </c>
      <c r="K5354" s="24">
        <v>4</v>
      </c>
      <c r="M5354" s="24">
        <v>11</v>
      </c>
      <c r="O5354" s="24">
        <v>6</v>
      </c>
      <c r="P5354" s="24">
        <v>1</v>
      </c>
      <c r="R5354" s="24">
        <v>6</v>
      </c>
      <c r="X5354" s="24">
        <f t="shared" si="190"/>
        <v>189</v>
      </c>
      <c r="Y5354" s="8">
        <f t="shared" si="191"/>
        <v>0</v>
      </c>
      <c r="Z5354" s="4"/>
    </row>
    <row r="5355" spans="1:26" x14ac:dyDescent="0.25">
      <c r="A5355" s="34">
        <v>84</v>
      </c>
      <c r="B5355" s="31">
        <v>84</v>
      </c>
      <c r="C5355" s="4" t="s">
        <v>9390</v>
      </c>
      <c r="D5355" s="4" t="s">
        <v>9390</v>
      </c>
      <c r="E5355" s="4" t="s">
        <v>9295</v>
      </c>
      <c r="F5355" s="4" t="s">
        <v>8948</v>
      </c>
      <c r="G5355" s="5" t="s">
        <v>45</v>
      </c>
      <c r="H5355" s="4"/>
      <c r="I5355" s="24">
        <v>445</v>
      </c>
      <c r="J5355" s="24">
        <v>364</v>
      </c>
      <c r="K5355" s="24">
        <v>62</v>
      </c>
      <c r="M5355" s="24">
        <v>3</v>
      </c>
      <c r="O5355" s="24">
        <v>8</v>
      </c>
      <c r="R5355" s="24">
        <v>8</v>
      </c>
      <c r="X5355" s="24">
        <f t="shared" si="190"/>
        <v>445</v>
      </c>
      <c r="Y5355" s="8">
        <f t="shared" si="191"/>
        <v>0</v>
      </c>
      <c r="Z5355" s="4"/>
    </row>
    <row r="5356" spans="1:26" x14ac:dyDescent="0.25">
      <c r="A5356" s="34">
        <v>15</v>
      </c>
      <c r="B5356" s="31">
        <v>15</v>
      </c>
      <c r="C5356" s="4" t="s">
        <v>9316</v>
      </c>
      <c r="D5356" s="4" t="s">
        <v>9294</v>
      </c>
      <c r="E5356" s="4" t="s">
        <v>9295</v>
      </c>
      <c r="F5356" s="4" t="s">
        <v>8948</v>
      </c>
      <c r="G5356" s="5" t="s">
        <v>771</v>
      </c>
      <c r="H5356" s="4"/>
      <c r="I5356" s="24">
        <v>275</v>
      </c>
      <c r="J5356" s="24">
        <v>270</v>
      </c>
      <c r="M5356" s="24">
        <v>2</v>
      </c>
      <c r="O5356" s="24">
        <v>3</v>
      </c>
      <c r="X5356" s="24">
        <f t="shared" si="190"/>
        <v>275</v>
      </c>
      <c r="Y5356" s="8">
        <f t="shared" si="191"/>
        <v>0</v>
      </c>
      <c r="Z5356" s="4"/>
    </row>
    <row r="5357" spans="1:26" x14ac:dyDescent="0.25">
      <c r="A5357" s="34">
        <v>62</v>
      </c>
      <c r="B5357" s="31">
        <v>62</v>
      </c>
      <c r="C5357" s="4" t="s">
        <v>9376</v>
      </c>
      <c r="D5357" s="4" t="s">
        <v>2237</v>
      </c>
      <c r="E5357" s="4" t="s">
        <v>9295</v>
      </c>
      <c r="F5357" s="4" t="s">
        <v>8948</v>
      </c>
      <c r="G5357" s="4" t="s">
        <v>9377</v>
      </c>
      <c r="H5357" s="4"/>
      <c r="I5357" s="24">
        <v>675</v>
      </c>
      <c r="J5357" s="24">
        <v>675</v>
      </c>
      <c r="X5357" s="24">
        <f t="shared" si="190"/>
        <v>675</v>
      </c>
      <c r="Y5357" s="8">
        <f t="shared" si="191"/>
        <v>0</v>
      </c>
      <c r="Z5357" s="4"/>
    </row>
    <row r="5358" spans="1:26" x14ac:dyDescent="0.25">
      <c r="A5358" s="34">
        <v>75</v>
      </c>
      <c r="B5358" s="31">
        <v>75</v>
      </c>
      <c r="C5358" s="4" t="s">
        <v>9397</v>
      </c>
      <c r="D5358" s="4" t="s">
        <v>9390</v>
      </c>
      <c r="E5358" s="4" t="s">
        <v>9295</v>
      </c>
      <c r="F5358" s="4" t="s">
        <v>8948</v>
      </c>
      <c r="G5358" s="5" t="s">
        <v>8994</v>
      </c>
      <c r="H5358" s="4"/>
      <c r="I5358" s="24">
        <v>373</v>
      </c>
      <c r="J5358" s="24">
        <v>314</v>
      </c>
      <c r="K5358" s="24">
        <v>32</v>
      </c>
      <c r="M5358" s="24">
        <v>2</v>
      </c>
      <c r="O5358" s="24">
        <v>14</v>
      </c>
      <c r="P5358" s="24">
        <v>6</v>
      </c>
      <c r="R5358" s="24">
        <v>3</v>
      </c>
      <c r="S5358" s="24">
        <v>2</v>
      </c>
      <c r="X5358" s="24">
        <f t="shared" si="190"/>
        <v>373</v>
      </c>
      <c r="Y5358" s="8">
        <f t="shared" si="191"/>
        <v>0</v>
      </c>
      <c r="Z5358" s="4"/>
    </row>
    <row r="5359" spans="1:26" x14ac:dyDescent="0.25">
      <c r="A5359" s="34">
        <v>13</v>
      </c>
      <c r="B5359" s="31">
        <v>13</v>
      </c>
      <c r="C5359" s="4" t="s">
        <v>9313</v>
      </c>
      <c r="D5359" s="4" t="s">
        <v>9294</v>
      </c>
      <c r="E5359" s="4" t="s">
        <v>9295</v>
      </c>
      <c r="F5359" s="4" t="s">
        <v>8948</v>
      </c>
      <c r="G5359" s="4" t="s">
        <v>9314</v>
      </c>
      <c r="H5359" s="4"/>
      <c r="I5359" s="24">
        <v>257</v>
      </c>
      <c r="J5359" s="24">
        <v>253</v>
      </c>
      <c r="M5359" s="24">
        <v>1</v>
      </c>
      <c r="O5359" s="24">
        <v>3</v>
      </c>
      <c r="X5359" s="24">
        <f t="shared" si="190"/>
        <v>257</v>
      </c>
      <c r="Y5359" s="8">
        <f t="shared" si="191"/>
        <v>0</v>
      </c>
      <c r="Z5359" s="4"/>
    </row>
    <row r="5360" spans="1:26" x14ac:dyDescent="0.25">
      <c r="A5360" s="34">
        <v>76</v>
      </c>
      <c r="B5360" s="31">
        <v>76</v>
      </c>
      <c r="C5360" s="4" t="s">
        <v>9398</v>
      </c>
      <c r="D5360" s="4" t="s">
        <v>9390</v>
      </c>
      <c r="E5360" s="4" t="s">
        <v>9295</v>
      </c>
      <c r="F5360" s="4" t="s">
        <v>8948</v>
      </c>
      <c r="G5360" s="5" t="s">
        <v>2840</v>
      </c>
      <c r="H5360" s="4" t="s">
        <v>227</v>
      </c>
      <c r="I5360" s="24">
        <v>395</v>
      </c>
      <c r="J5360" s="24">
        <v>339</v>
      </c>
      <c r="K5360" s="24">
        <v>50</v>
      </c>
      <c r="M5360" s="24">
        <v>1</v>
      </c>
      <c r="O5360" s="24">
        <v>4</v>
      </c>
      <c r="R5360" s="24">
        <v>1</v>
      </c>
      <c r="X5360" s="24">
        <f t="shared" si="190"/>
        <v>395</v>
      </c>
      <c r="Y5360" s="8">
        <f t="shared" si="191"/>
        <v>0</v>
      </c>
      <c r="Z5360" s="4"/>
    </row>
    <row r="5361" spans="1:26" x14ac:dyDescent="0.25">
      <c r="A5361" s="34">
        <v>8</v>
      </c>
      <c r="B5361" s="31">
        <v>8</v>
      </c>
      <c r="C5361" s="4" t="s">
        <v>9305</v>
      </c>
      <c r="D5361" s="4" t="s">
        <v>9294</v>
      </c>
      <c r="E5361" s="4" t="s">
        <v>9295</v>
      </c>
      <c r="F5361" s="4" t="s">
        <v>8948</v>
      </c>
      <c r="G5361" s="4" t="s">
        <v>9306</v>
      </c>
      <c r="H5361" s="4" t="s">
        <v>9307</v>
      </c>
      <c r="I5361" s="24">
        <v>697</v>
      </c>
      <c r="J5361" s="24">
        <v>697</v>
      </c>
      <c r="M5361" s="24">
        <v>1</v>
      </c>
      <c r="O5361" s="24">
        <v>7</v>
      </c>
      <c r="R5361" s="24">
        <v>10</v>
      </c>
      <c r="X5361" s="24">
        <f t="shared" si="190"/>
        <v>715</v>
      </c>
      <c r="Y5361" s="8">
        <f t="shared" si="191"/>
        <v>-18</v>
      </c>
      <c r="Z5361" s="4"/>
    </row>
    <row r="5362" spans="1:26" x14ac:dyDescent="0.25">
      <c r="A5362" s="34">
        <v>21</v>
      </c>
      <c r="B5362" s="31">
        <v>21</v>
      </c>
      <c r="C5362" s="4" t="s">
        <v>9322</v>
      </c>
      <c r="D5362" s="4" t="s">
        <v>9319</v>
      </c>
      <c r="E5362" s="4" t="s">
        <v>9295</v>
      </c>
      <c r="F5362" s="4" t="s">
        <v>8948</v>
      </c>
      <c r="G5362" s="4" t="s">
        <v>9323</v>
      </c>
      <c r="H5362" s="4" t="s">
        <v>716</v>
      </c>
      <c r="I5362" s="24">
        <v>174</v>
      </c>
      <c r="J5362" s="24">
        <v>156</v>
      </c>
      <c r="K5362" s="24">
        <v>8</v>
      </c>
      <c r="N5362" s="24">
        <v>4</v>
      </c>
      <c r="O5362" s="24">
        <v>6</v>
      </c>
      <c r="X5362" s="24">
        <f t="shared" si="190"/>
        <v>174</v>
      </c>
      <c r="Y5362" s="8">
        <f t="shared" si="191"/>
        <v>0</v>
      </c>
      <c r="Z5362" s="4"/>
    </row>
    <row r="5363" spans="1:26" x14ac:dyDescent="0.25">
      <c r="A5363" s="34">
        <v>36</v>
      </c>
      <c r="B5363" s="31">
        <v>36</v>
      </c>
      <c r="C5363" s="4" t="s">
        <v>9342</v>
      </c>
      <c r="D5363" s="4" t="s">
        <v>9334</v>
      </c>
      <c r="E5363" s="4" t="s">
        <v>9295</v>
      </c>
      <c r="F5363" s="4" t="s">
        <v>8948</v>
      </c>
      <c r="G5363" s="4" t="s">
        <v>9343</v>
      </c>
      <c r="H5363" s="4" t="s">
        <v>245</v>
      </c>
      <c r="I5363" s="24">
        <v>264</v>
      </c>
      <c r="J5363" s="24">
        <v>244</v>
      </c>
      <c r="K5363" s="24">
        <v>6</v>
      </c>
      <c r="M5363" s="24">
        <v>5</v>
      </c>
      <c r="O5363" s="24">
        <v>7</v>
      </c>
      <c r="R5363" s="24">
        <v>2</v>
      </c>
      <c r="X5363" s="24">
        <f t="shared" si="190"/>
        <v>264</v>
      </c>
      <c r="Y5363" s="8">
        <f t="shared" si="191"/>
        <v>0</v>
      </c>
      <c r="Z5363" s="4"/>
    </row>
    <row r="5364" spans="1:26" x14ac:dyDescent="0.25">
      <c r="A5364" s="34">
        <v>65</v>
      </c>
      <c r="B5364" s="31">
        <v>65</v>
      </c>
      <c r="C5364" s="4" t="s">
        <v>9381</v>
      </c>
      <c r="D5364" s="4" t="s">
        <v>9378</v>
      </c>
      <c r="E5364" s="4" t="s">
        <v>9295</v>
      </c>
      <c r="F5364" s="4" t="s">
        <v>8948</v>
      </c>
      <c r="G5364" s="4" t="s">
        <v>9343</v>
      </c>
      <c r="H5364" s="4" t="s">
        <v>154</v>
      </c>
      <c r="I5364" s="24">
        <v>179</v>
      </c>
      <c r="J5364" s="24">
        <v>159</v>
      </c>
      <c r="K5364" s="24">
        <v>5</v>
      </c>
      <c r="L5364" s="24">
        <v>3</v>
      </c>
      <c r="M5364" s="24">
        <v>3</v>
      </c>
      <c r="O5364" s="24">
        <v>6</v>
      </c>
      <c r="R5364" s="24">
        <v>2</v>
      </c>
      <c r="S5364" s="24">
        <v>1</v>
      </c>
      <c r="X5364" s="24">
        <f t="shared" si="190"/>
        <v>179</v>
      </c>
      <c r="Y5364" s="8">
        <f t="shared" si="191"/>
        <v>0</v>
      </c>
      <c r="Z5364" s="4"/>
    </row>
    <row r="5365" spans="1:26" x14ac:dyDescent="0.25">
      <c r="A5365" s="34">
        <v>7</v>
      </c>
      <c r="B5365" s="31">
        <v>7</v>
      </c>
      <c r="C5365" s="4" t="s">
        <v>9304</v>
      </c>
      <c r="D5365" s="4" t="s">
        <v>9294</v>
      </c>
      <c r="E5365" s="4" t="s">
        <v>9295</v>
      </c>
      <c r="F5365" s="4" t="s">
        <v>8948</v>
      </c>
      <c r="G5365" s="4" t="s">
        <v>9276</v>
      </c>
      <c r="H5365" s="4"/>
      <c r="I5365" s="24">
        <v>227.5</v>
      </c>
      <c r="J5365" s="24">
        <v>211</v>
      </c>
      <c r="K5365" s="24">
        <v>7</v>
      </c>
      <c r="M5365" s="24">
        <v>1.5</v>
      </c>
      <c r="O5365" s="24">
        <v>5</v>
      </c>
      <c r="R5365" s="24">
        <v>3</v>
      </c>
      <c r="X5365" s="24">
        <f t="shared" si="190"/>
        <v>227.5</v>
      </c>
      <c r="Y5365" s="8">
        <f t="shared" si="191"/>
        <v>0</v>
      </c>
      <c r="Z5365" s="4"/>
    </row>
    <row r="5366" spans="1:26" x14ac:dyDescent="0.25">
      <c r="A5366" s="34">
        <v>14</v>
      </c>
      <c r="B5366" s="31">
        <v>14</v>
      </c>
      <c r="C5366" s="4" t="s">
        <v>9315</v>
      </c>
      <c r="D5366" s="4" t="s">
        <v>9294</v>
      </c>
      <c r="E5366" s="4" t="s">
        <v>9295</v>
      </c>
      <c r="F5366" s="4" t="s">
        <v>8948</v>
      </c>
      <c r="G5366" s="4" t="s">
        <v>9276</v>
      </c>
      <c r="H5366" s="4"/>
      <c r="I5366" s="24">
        <v>251</v>
      </c>
      <c r="J5366" s="24">
        <v>248</v>
      </c>
      <c r="O5366" s="24">
        <v>3</v>
      </c>
      <c r="X5366" s="24">
        <f t="shared" ref="X5366:X5429" si="192">SUM(J5366:W5366)</f>
        <v>251</v>
      </c>
      <c r="Y5366" s="8">
        <f t="shared" ref="Y5366:Y5429" si="193">I5366-X5366</f>
        <v>0</v>
      </c>
      <c r="Z5366" s="4"/>
    </row>
    <row r="5367" spans="1:26" x14ac:dyDescent="0.25">
      <c r="A5367" s="34">
        <v>30</v>
      </c>
      <c r="B5367" s="31">
        <v>30</v>
      </c>
      <c r="C5367" s="4" t="s">
        <v>9335</v>
      </c>
      <c r="D5367" s="4" t="s">
        <v>9334</v>
      </c>
      <c r="E5367" s="4" t="s">
        <v>9295</v>
      </c>
      <c r="F5367" s="4" t="s">
        <v>8948</v>
      </c>
      <c r="G5367" s="4" t="s">
        <v>9276</v>
      </c>
      <c r="H5367" s="4" t="s">
        <v>39</v>
      </c>
      <c r="I5367" s="24">
        <v>366</v>
      </c>
      <c r="J5367" s="24">
        <v>324</v>
      </c>
      <c r="K5367" s="24">
        <v>19</v>
      </c>
      <c r="L5367" s="24">
        <v>8</v>
      </c>
      <c r="M5367" s="24">
        <v>2</v>
      </c>
      <c r="O5367" s="24">
        <v>9</v>
      </c>
      <c r="R5367" s="24">
        <v>2</v>
      </c>
      <c r="S5367" s="24">
        <v>2</v>
      </c>
      <c r="X5367" s="24">
        <f t="shared" si="192"/>
        <v>366</v>
      </c>
      <c r="Y5367" s="8">
        <f t="shared" si="193"/>
        <v>0</v>
      </c>
      <c r="Z5367" s="4"/>
    </row>
    <row r="5368" spans="1:26" x14ac:dyDescent="0.25">
      <c r="A5368" s="34">
        <v>34</v>
      </c>
      <c r="B5368" s="31">
        <v>34</v>
      </c>
      <c r="C5368" s="4" t="s">
        <v>9270</v>
      </c>
      <c r="D5368" s="4" t="s">
        <v>9334</v>
      </c>
      <c r="E5368" s="4" t="s">
        <v>9295</v>
      </c>
      <c r="F5368" s="4" t="s">
        <v>8948</v>
      </c>
      <c r="G5368" s="4" t="s">
        <v>9276</v>
      </c>
      <c r="H5368" s="4"/>
      <c r="I5368" s="24">
        <v>343</v>
      </c>
      <c r="J5368" s="24">
        <v>273</v>
      </c>
      <c r="K5368" s="24">
        <v>47</v>
      </c>
      <c r="M5368" s="24">
        <v>5</v>
      </c>
      <c r="O5368" s="24">
        <v>13</v>
      </c>
      <c r="R5368" s="24">
        <v>4</v>
      </c>
      <c r="S5368" s="24">
        <v>1</v>
      </c>
      <c r="X5368" s="24">
        <f t="shared" si="192"/>
        <v>343</v>
      </c>
      <c r="Y5368" s="8">
        <f t="shared" si="193"/>
        <v>0</v>
      </c>
      <c r="Z5368" s="4"/>
    </row>
    <row r="5369" spans="1:26" x14ac:dyDescent="0.25">
      <c r="A5369" s="34">
        <v>42</v>
      </c>
      <c r="B5369" s="31">
        <v>42</v>
      </c>
      <c r="C5369" s="4" t="s">
        <v>9352</v>
      </c>
      <c r="D5369" s="4" t="s">
        <v>9334</v>
      </c>
      <c r="E5369" s="4" t="s">
        <v>9295</v>
      </c>
      <c r="F5369" s="4" t="s">
        <v>8948</v>
      </c>
      <c r="G5369" s="4" t="s">
        <v>9276</v>
      </c>
      <c r="H5369" s="4" t="s">
        <v>39</v>
      </c>
      <c r="I5369" s="24">
        <v>235</v>
      </c>
      <c r="J5369" s="24">
        <v>218</v>
      </c>
      <c r="K5369" s="24">
        <v>13</v>
      </c>
      <c r="O5369" s="24">
        <v>4</v>
      </c>
      <c r="X5369" s="24">
        <f t="shared" si="192"/>
        <v>235</v>
      </c>
      <c r="Y5369" s="8">
        <f t="shared" si="193"/>
        <v>0</v>
      </c>
      <c r="Z5369" s="4"/>
    </row>
    <row r="5370" spans="1:26" x14ac:dyDescent="0.25">
      <c r="A5370" s="34">
        <v>46</v>
      </c>
      <c r="B5370" s="31">
        <v>46</v>
      </c>
      <c r="C5370" s="4" t="s">
        <v>9357</v>
      </c>
      <c r="D5370" s="4" t="s">
        <v>2237</v>
      </c>
      <c r="E5370" s="4" t="s">
        <v>9295</v>
      </c>
      <c r="F5370" s="4" t="s">
        <v>8948</v>
      </c>
      <c r="G5370" s="4" t="s">
        <v>9276</v>
      </c>
      <c r="H5370" s="4" t="s">
        <v>39</v>
      </c>
      <c r="I5370" s="24">
        <v>500</v>
      </c>
      <c r="J5370" s="24">
        <v>462</v>
      </c>
      <c r="M5370" s="24">
        <v>2</v>
      </c>
      <c r="O5370" s="24">
        <v>31</v>
      </c>
      <c r="P5370" s="24">
        <v>5</v>
      </c>
      <c r="X5370" s="24">
        <f t="shared" si="192"/>
        <v>500</v>
      </c>
      <c r="Y5370" s="8">
        <f t="shared" si="193"/>
        <v>0</v>
      </c>
      <c r="Z5370" s="4"/>
    </row>
    <row r="5371" spans="1:26" x14ac:dyDescent="0.25">
      <c r="A5371" s="34">
        <v>93</v>
      </c>
      <c r="B5371" s="31">
        <v>93</v>
      </c>
      <c r="C5371" s="4" t="s">
        <v>9411</v>
      </c>
      <c r="D5371" s="4" t="s">
        <v>7818</v>
      </c>
      <c r="E5371" s="4" t="s">
        <v>9295</v>
      </c>
      <c r="F5371" s="4" t="s">
        <v>8948</v>
      </c>
      <c r="G5371" s="5" t="s">
        <v>9276</v>
      </c>
      <c r="H5371" s="4"/>
      <c r="I5371" s="24">
        <v>415</v>
      </c>
      <c r="J5371" s="24">
        <v>375</v>
      </c>
      <c r="K5371" s="24">
        <v>25</v>
      </c>
      <c r="M5371" s="24">
        <v>5</v>
      </c>
      <c r="O5371" s="24">
        <v>10</v>
      </c>
      <c r="X5371" s="24">
        <f t="shared" si="192"/>
        <v>415</v>
      </c>
      <c r="Y5371" s="8">
        <f t="shared" si="193"/>
        <v>0</v>
      </c>
      <c r="Z5371" s="4"/>
    </row>
    <row r="5372" spans="1:26" x14ac:dyDescent="0.25">
      <c r="A5372" s="34">
        <v>96</v>
      </c>
      <c r="B5372" s="31">
        <v>96</v>
      </c>
      <c r="C5372" s="4" t="s">
        <v>9414</v>
      </c>
      <c r="D5372" s="4" t="s">
        <v>7818</v>
      </c>
      <c r="E5372" s="4" t="s">
        <v>9295</v>
      </c>
      <c r="F5372" s="4" t="s">
        <v>8948</v>
      </c>
      <c r="G5372" s="5" t="s">
        <v>9276</v>
      </c>
      <c r="H5372" s="4"/>
      <c r="I5372" s="24">
        <v>103</v>
      </c>
      <c r="J5372" s="24">
        <v>96</v>
      </c>
      <c r="K5372" s="24">
        <v>4</v>
      </c>
      <c r="O5372" s="24">
        <v>3</v>
      </c>
      <c r="X5372" s="24">
        <f t="shared" si="192"/>
        <v>103</v>
      </c>
      <c r="Y5372" s="8">
        <f t="shared" si="193"/>
        <v>0</v>
      </c>
      <c r="Z5372" s="4"/>
    </row>
    <row r="5373" spans="1:26" x14ac:dyDescent="0.25">
      <c r="A5373" s="34">
        <v>98</v>
      </c>
      <c r="B5373" s="31">
        <v>98</v>
      </c>
      <c r="C5373" s="4" t="s">
        <v>9418</v>
      </c>
      <c r="D5373" s="4" t="s">
        <v>9416</v>
      </c>
      <c r="E5373" s="4" t="s">
        <v>9295</v>
      </c>
      <c r="F5373" s="4" t="s">
        <v>8948</v>
      </c>
      <c r="G5373" s="5" t="s">
        <v>9276</v>
      </c>
      <c r="H5373" s="4"/>
      <c r="I5373" s="24">
        <v>184</v>
      </c>
      <c r="J5373" s="24">
        <v>178</v>
      </c>
      <c r="O5373" s="24">
        <v>6</v>
      </c>
      <c r="X5373" s="24">
        <f t="shared" si="192"/>
        <v>184</v>
      </c>
      <c r="Y5373" s="8">
        <f t="shared" si="193"/>
        <v>0</v>
      </c>
      <c r="Z5373" s="4"/>
    </row>
    <row r="5374" spans="1:26" x14ac:dyDescent="0.25">
      <c r="A5374" s="34">
        <v>50</v>
      </c>
      <c r="B5374" s="31">
        <v>50</v>
      </c>
      <c r="C5374" s="4" t="s">
        <v>9361</v>
      </c>
      <c r="D5374" s="4" t="s">
        <v>2237</v>
      </c>
      <c r="E5374" s="4" t="s">
        <v>9295</v>
      </c>
      <c r="F5374" s="4" t="s">
        <v>8948</v>
      </c>
      <c r="G5374" s="4" t="s">
        <v>9362</v>
      </c>
      <c r="H5374" s="4" t="s">
        <v>176</v>
      </c>
      <c r="I5374" s="24">
        <v>460</v>
      </c>
      <c r="J5374" s="24">
        <v>416</v>
      </c>
      <c r="K5374" s="24">
        <v>33</v>
      </c>
      <c r="M5374" s="24">
        <v>1</v>
      </c>
      <c r="O5374" s="24">
        <v>9</v>
      </c>
      <c r="P5374" s="24">
        <v>1</v>
      </c>
      <c r="X5374" s="24">
        <f t="shared" si="192"/>
        <v>460</v>
      </c>
      <c r="Y5374" s="8">
        <f t="shared" si="193"/>
        <v>0</v>
      </c>
      <c r="Z5374" s="4"/>
    </row>
    <row r="5375" spans="1:26" x14ac:dyDescent="0.25">
      <c r="A5375" s="34">
        <v>64</v>
      </c>
      <c r="B5375" s="31">
        <v>64</v>
      </c>
      <c r="C5375" s="4" t="s">
        <v>9379</v>
      </c>
      <c r="D5375" s="4" t="s">
        <v>9378</v>
      </c>
      <c r="E5375" s="4" t="s">
        <v>9295</v>
      </c>
      <c r="F5375" s="4" t="s">
        <v>8948</v>
      </c>
      <c r="G5375" s="4" t="s">
        <v>9380</v>
      </c>
      <c r="H5375" s="4"/>
      <c r="I5375" s="24">
        <v>543</v>
      </c>
      <c r="J5375" s="24">
        <v>499</v>
      </c>
      <c r="K5375" s="24">
        <v>16</v>
      </c>
      <c r="M5375" s="24">
        <v>1</v>
      </c>
      <c r="O5375" s="24">
        <v>12</v>
      </c>
      <c r="P5375" s="24">
        <v>11</v>
      </c>
      <c r="R5375" s="24">
        <v>2</v>
      </c>
      <c r="S5375" s="24">
        <v>2</v>
      </c>
      <c r="X5375" s="24">
        <f t="shared" si="192"/>
        <v>543</v>
      </c>
      <c r="Y5375" s="8">
        <f t="shared" si="193"/>
        <v>0</v>
      </c>
      <c r="Z5375" s="4"/>
    </row>
    <row r="5376" spans="1:26" x14ac:dyDescent="0.25">
      <c r="A5376" s="34">
        <v>24</v>
      </c>
      <c r="B5376" s="31">
        <v>24</v>
      </c>
      <c r="C5376" s="4" t="s">
        <v>9327</v>
      </c>
      <c r="D5376" s="4" t="s">
        <v>9319</v>
      </c>
      <c r="E5376" s="4" t="s">
        <v>9295</v>
      </c>
      <c r="F5376" s="4" t="s">
        <v>8948</v>
      </c>
      <c r="G5376" s="4" t="s">
        <v>1939</v>
      </c>
      <c r="H5376" s="4"/>
      <c r="I5376" s="24">
        <v>112.6</v>
      </c>
      <c r="J5376" s="24">
        <v>107</v>
      </c>
      <c r="M5376" s="24">
        <v>1.6</v>
      </c>
      <c r="O5376" s="24">
        <v>4</v>
      </c>
      <c r="X5376" s="24">
        <f t="shared" si="192"/>
        <v>112.6</v>
      </c>
      <c r="Y5376" s="8">
        <f t="shared" si="193"/>
        <v>0</v>
      </c>
      <c r="Z5376" s="4"/>
    </row>
    <row r="5377" spans="1:26" x14ac:dyDescent="0.25">
      <c r="A5377" s="34">
        <v>57</v>
      </c>
      <c r="B5377" s="31">
        <v>57</v>
      </c>
      <c r="C5377" s="4" t="s">
        <v>9368</v>
      </c>
      <c r="D5377" s="4" t="s">
        <v>2237</v>
      </c>
      <c r="E5377" s="4" t="s">
        <v>9295</v>
      </c>
      <c r="F5377" s="4" t="s">
        <v>8948</v>
      </c>
      <c r="G5377" s="4" t="s">
        <v>9369</v>
      </c>
      <c r="H5377" s="4"/>
      <c r="I5377" s="24">
        <v>151</v>
      </c>
      <c r="J5377" s="24">
        <v>149</v>
      </c>
      <c r="O5377" s="24">
        <v>2</v>
      </c>
      <c r="X5377" s="24">
        <f t="shared" si="192"/>
        <v>151</v>
      </c>
      <c r="Y5377" s="8">
        <f t="shared" si="193"/>
        <v>0</v>
      </c>
      <c r="Z5377" s="4"/>
    </row>
    <row r="5378" spans="1:26" x14ac:dyDescent="0.25">
      <c r="A5378" s="34">
        <v>52</v>
      </c>
      <c r="B5378" s="31">
        <v>52</v>
      </c>
      <c r="C5378" s="4" t="s">
        <v>9363</v>
      </c>
      <c r="D5378" s="4" t="s">
        <v>2237</v>
      </c>
      <c r="E5378" s="4" t="s">
        <v>9295</v>
      </c>
      <c r="F5378" s="4" t="s">
        <v>8948</v>
      </c>
      <c r="G5378" s="4" t="s">
        <v>1739</v>
      </c>
      <c r="H5378" s="4" t="s">
        <v>328</v>
      </c>
      <c r="I5378" s="24">
        <v>429</v>
      </c>
      <c r="J5378" s="24">
        <v>276</v>
      </c>
      <c r="K5378" s="24">
        <v>91</v>
      </c>
      <c r="L5378" s="24">
        <v>45</v>
      </c>
      <c r="M5378" s="24">
        <v>6</v>
      </c>
      <c r="O5378" s="24">
        <v>11</v>
      </c>
      <c r="X5378" s="24">
        <f t="shared" si="192"/>
        <v>429</v>
      </c>
      <c r="Y5378" s="8">
        <f t="shared" si="193"/>
        <v>0</v>
      </c>
      <c r="Z5378" s="4"/>
    </row>
    <row r="5379" spans="1:26" x14ac:dyDescent="0.25">
      <c r="A5379" s="34">
        <v>54</v>
      </c>
      <c r="B5379" s="31">
        <v>54</v>
      </c>
      <c r="C5379" s="4" t="s">
        <v>2975</v>
      </c>
      <c r="D5379" s="4" t="s">
        <v>2237</v>
      </c>
      <c r="E5379" s="4" t="s">
        <v>9295</v>
      </c>
      <c r="F5379" s="4" t="s">
        <v>8948</v>
      </c>
      <c r="G5379" s="4" t="s">
        <v>9365</v>
      </c>
      <c r="H5379" s="4"/>
      <c r="I5379" s="24">
        <v>368</v>
      </c>
      <c r="J5379" s="24">
        <v>352</v>
      </c>
      <c r="K5379" s="24">
        <v>12</v>
      </c>
      <c r="M5379" s="24">
        <v>1</v>
      </c>
      <c r="O5379" s="24">
        <v>3</v>
      </c>
      <c r="X5379" s="24">
        <f t="shared" si="192"/>
        <v>368</v>
      </c>
      <c r="Y5379" s="8">
        <f t="shared" si="193"/>
        <v>0</v>
      </c>
      <c r="Z5379" s="4"/>
    </row>
    <row r="5380" spans="1:26" x14ac:dyDescent="0.25">
      <c r="A5380" s="34">
        <v>74</v>
      </c>
      <c r="B5380" s="31">
        <v>74</v>
      </c>
      <c r="C5380" s="4" t="s">
        <v>9395</v>
      </c>
      <c r="D5380" s="4" t="s">
        <v>9390</v>
      </c>
      <c r="E5380" s="4" t="s">
        <v>9295</v>
      </c>
      <c r="F5380" s="4" t="s">
        <v>8948</v>
      </c>
      <c r="G5380" s="5" t="s">
        <v>9396</v>
      </c>
      <c r="H5380" s="4" t="s">
        <v>441</v>
      </c>
      <c r="I5380" s="24">
        <v>836</v>
      </c>
      <c r="J5380" s="24">
        <v>373</v>
      </c>
      <c r="K5380" s="24">
        <v>74</v>
      </c>
      <c r="M5380" s="24">
        <v>4</v>
      </c>
      <c r="N5380" s="24">
        <v>5</v>
      </c>
      <c r="O5380" s="24">
        <v>20</v>
      </c>
      <c r="P5380" s="24">
        <v>3</v>
      </c>
      <c r="Q5380" s="24">
        <v>350</v>
      </c>
      <c r="R5380" s="24">
        <v>4</v>
      </c>
      <c r="S5380" s="24">
        <v>3</v>
      </c>
      <c r="X5380" s="24">
        <f t="shared" si="192"/>
        <v>836</v>
      </c>
      <c r="Y5380" s="8">
        <f t="shared" si="193"/>
        <v>0</v>
      </c>
      <c r="Z5380" s="4"/>
    </row>
    <row r="5381" spans="1:26" x14ac:dyDescent="0.25">
      <c r="A5381" s="34">
        <v>22</v>
      </c>
      <c r="B5381" s="31">
        <v>22</v>
      </c>
      <c r="C5381" s="4" t="s">
        <v>9324</v>
      </c>
      <c r="D5381" s="4" t="s">
        <v>9319</v>
      </c>
      <c r="E5381" s="4" t="s">
        <v>9295</v>
      </c>
      <c r="F5381" s="4" t="s">
        <v>8948</v>
      </c>
      <c r="G5381" s="4" t="s">
        <v>6827</v>
      </c>
      <c r="H5381" s="4" t="s">
        <v>716</v>
      </c>
      <c r="I5381" s="24">
        <v>332</v>
      </c>
      <c r="J5381" s="24">
        <v>307</v>
      </c>
      <c r="K5381" s="24">
        <v>18</v>
      </c>
      <c r="M5381" s="24">
        <v>2</v>
      </c>
      <c r="O5381" s="24">
        <v>5</v>
      </c>
      <c r="X5381" s="24">
        <f t="shared" si="192"/>
        <v>332</v>
      </c>
      <c r="Y5381" s="8">
        <f t="shared" si="193"/>
        <v>0</v>
      </c>
      <c r="Z5381" s="4"/>
    </row>
    <row r="5382" spans="1:26" x14ac:dyDescent="0.25">
      <c r="A5382" s="34">
        <v>27</v>
      </c>
      <c r="B5382" s="31">
        <v>27</v>
      </c>
      <c r="C5382" s="4" t="s">
        <v>319</v>
      </c>
      <c r="D5382" s="4" t="s">
        <v>9319</v>
      </c>
      <c r="E5382" s="4" t="s">
        <v>9295</v>
      </c>
      <c r="F5382" s="4" t="s">
        <v>8948</v>
      </c>
      <c r="G5382" s="4"/>
      <c r="H5382" s="4"/>
      <c r="I5382" s="24">
        <v>241.5</v>
      </c>
      <c r="J5382" s="24">
        <v>229</v>
      </c>
      <c r="K5382" s="24">
        <v>10</v>
      </c>
      <c r="M5382" s="24">
        <v>1.5</v>
      </c>
      <c r="O5382" s="24">
        <v>1</v>
      </c>
      <c r="X5382" s="24">
        <f t="shared" si="192"/>
        <v>241.5</v>
      </c>
      <c r="Y5382" s="8">
        <f t="shared" si="193"/>
        <v>0</v>
      </c>
      <c r="Z5382" s="4"/>
    </row>
    <row r="5383" spans="1:26" x14ac:dyDescent="0.25">
      <c r="A5383" s="34">
        <v>44</v>
      </c>
      <c r="B5383" s="31">
        <v>44</v>
      </c>
      <c r="C5383" s="4" t="s">
        <v>9355</v>
      </c>
      <c r="D5383" s="4" t="s">
        <v>9334</v>
      </c>
      <c r="E5383" s="4" t="s">
        <v>9295</v>
      </c>
      <c r="F5383" s="4" t="s">
        <v>8948</v>
      </c>
      <c r="G5383" s="4"/>
      <c r="H5383" s="4"/>
      <c r="I5383" s="24">
        <v>254</v>
      </c>
      <c r="J5383" s="24">
        <v>242</v>
      </c>
      <c r="K5383" s="24">
        <v>7</v>
      </c>
      <c r="O5383" s="24">
        <v>5</v>
      </c>
      <c r="X5383" s="24">
        <f t="shared" si="192"/>
        <v>254</v>
      </c>
      <c r="Y5383" s="8">
        <f t="shared" si="193"/>
        <v>0</v>
      </c>
      <c r="Z5383" s="4"/>
    </row>
    <row r="5384" spans="1:26" x14ac:dyDescent="0.25">
      <c r="A5384" s="34">
        <v>80</v>
      </c>
      <c r="B5384" s="31">
        <v>80</v>
      </c>
      <c r="C5384" s="4" t="s">
        <v>9402</v>
      </c>
      <c r="D5384" s="4" t="s">
        <v>9390</v>
      </c>
      <c r="E5384" s="4" t="s">
        <v>9295</v>
      </c>
      <c r="F5384" s="4" t="s">
        <v>8948</v>
      </c>
      <c r="G5384" s="5"/>
      <c r="H5384" s="4"/>
      <c r="I5384" s="24">
        <v>182</v>
      </c>
      <c r="J5384" s="24">
        <v>166</v>
      </c>
      <c r="K5384" s="24">
        <v>12</v>
      </c>
      <c r="O5384" s="24">
        <v>4</v>
      </c>
      <c r="X5384" s="24">
        <f t="shared" si="192"/>
        <v>182</v>
      </c>
      <c r="Y5384" s="8">
        <f t="shared" si="193"/>
        <v>0</v>
      </c>
      <c r="Z5384" s="4"/>
    </row>
    <row r="5385" spans="1:26" x14ac:dyDescent="0.25">
      <c r="A5385" s="34">
        <v>85</v>
      </c>
      <c r="B5385" s="31">
        <v>85</v>
      </c>
      <c r="C5385" s="4" t="s">
        <v>3732</v>
      </c>
      <c r="D5385" s="4" t="s">
        <v>7818</v>
      </c>
      <c r="E5385" s="4" t="s">
        <v>9295</v>
      </c>
      <c r="F5385" s="4" t="s">
        <v>8948</v>
      </c>
      <c r="G5385" s="5"/>
      <c r="H5385" s="4"/>
      <c r="I5385" s="24">
        <v>542</v>
      </c>
      <c r="J5385" s="24">
        <v>524</v>
      </c>
      <c r="O5385" s="24">
        <v>8</v>
      </c>
      <c r="R5385" s="24">
        <v>6</v>
      </c>
      <c r="S5385" s="24">
        <v>4</v>
      </c>
      <c r="X5385" s="24">
        <f t="shared" si="192"/>
        <v>542</v>
      </c>
      <c r="Y5385" s="8">
        <f t="shared" si="193"/>
        <v>0</v>
      </c>
      <c r="Z5385" s="4"/>
    </row>
    <row r="5386" spans="1:26" x14ac:dyDescent="0.25">
      <c r="A5386" s="34">
        <v>86</v>
      </c>
      <c r="B5386" s="31">
        <v>86</v>
      </c>
      <c r="C5386" s="4" t="s">
        <v>9405</v>
      </c>
      <c r="D5386" s="4" t="s">
        <v>7818</v>
      </c>
      <c r="E5386" s="4" t="s">
        <v>9295</v>
      </c>
      <c r="F5386" s="4" t="s">
        <v>8948</v>
      </c>
      <c r="G5386" s="5"/>
      <c r="H5386" s="4"/>
      <c r="I5386" s="24">
        <v>272</v>
      </c>
      <c r="J5386" s="24">
        <v>251</v>
      </c>
      <c r="K5386" s="24">
        <v>13</v>
      </c>
      <c r="M5386" s="24">
        <v>1</v>
      </c>
      <c r="O5386" s="24">
        <v>6</v>
      </c>
      <c r="R5386" s="24">
        <v>1</v>
      </c>
      <c r="X5386" s="24">
        <f t="shared" si="192"/>
        <v>272</v>
      </c>
      <c r="Y5386" s="8">
        <f t="shared" si="193"/>
        <v>0</v>
      </c>
      <c r="Z5386" s="4"/>
    </row>
    <row r="5387" spans="1:26" x14ac:dyDescent="0.25">
      <c r="A5387" s="34">
        <v>87</v>
      </c>
      <c r="B5387" s="31">
        <v>87</v>
      </c>
      <c r="C5387" s="4" t="s">
        <v>9406</v>
      </c>
      <c r="D5387" s="4" t="s">
        <v>7818</v>
      </c>
      <c r="E5387" s="4" t="s">
        <v>9295</v>
      </c>
      <c r="F5387" s="4" t="s">
        <v>8948</v>
      </c>
      <c r="G5387" s="5"/>
      <c r="H5387" s="4"/>
      <c r="I5387" s="24">
        <v>237</v>
      </c>
      <c r="J5387" s="24">
        <v>223</v>
      </c>
      <c r="K5387" s="24">
        <v>14</v>
      </c>
      <c r="X5387" s="24">
        <f t="shared" si="192"/>
        <v>237</v>
      </c>
      <c r="Y5387" s="8">
        <f t="shared" si="193"/>
        <v>0</v>
      </c>
      <c r="Z5387" s="4"/>
    </row>
    <row r="5388" spans="1:26" x14ac:dyDescent="0.25">
      <c r="A5388" s="34">
        <v>108</v>
      </c>
      <c r="B5388" s="31">
        <v>111</v>
      </c>
      <c r="C5388" s="4" t="s">
        <v>9431</v>
      </c>
      <c r="D5388" s="4" t="s">
        <v>9428</v>
      </c>
      <c r="E5388" s="4" t="s">
        <v>9295</v>
      </c>
      <c r="F5388" s="4" t="s">
        <v>8948</v>
      </c>
      <c r="G5388" s="5"/>
      <c r="H5388" s="4"/>
      <c r="I5388" s="24">
        <v>117</v>
      </c>
      <c r="J5388" s="24">
        <v>117</v>
      </c>
      <c r="X5388" s="24">
        <f t="shared" si="192"/>
        <v>117</v>
      </c>
      <c r="Y5388" s="8">
        <f t="shared" si="193"/>
        <v>0</v>
      </c>
      <c r="Z5388" s="4"/>
    </row>
    <row r="5389" spans="1:26" x14ac:dyDescent="0.25">
      <c r="A5389" s="34">
        <v>1</v>
      </c>
      <c r="B5389" s="31">
        <v>1</v>
      </c>
      <c r="C5389" s="4" t="s">
        <v>9432</v>
      </c>
      <c r="D5389" s="4" t="s">
        <v>9433</v>
      </c>
      <c r="E5389" s="4" t="s">
        <v>9434</v>
      </c>
      <c r="F5389" s="4" t="s">
        <v>8948</v>
      </c>
      <c r="G5389" s="4" t="s">
        <v>889</v>
      </c>
      <c r="H5389" s="5" t="s">
        <v>9435</v>
      </c>
      <c r="I5389" s="24">
        <v>195.97</v>
      </c>
      <c r="J5389" s="24">
        <v>162.12</v>
      </c>
      <c r="K5389" s="24">
        <v>5.43</v>
      </c>
      <c r="R5389" s="24">
        <v>1.08</v>
      </c>
      <c r="T5389" s="24">
        <v>0.1</v>
      </c>
      <c r="W5389" s="24">
        <v>27.24</v>
      </c>
      <c r="X5389" s="24">
        <f t="shared" si="192"/>
        <v>195.97000000000003</v>
      </c>
      <c r="Y5389" s="8">
        <f t="shared" si="193"/>
        <v>0</v>
      </c>
      <c r="Z5389" s="4"/>
    </row>
    <row r="5390" spans="1:26" x14ac:dyDescent="0.25">
      <c r="A5390" s="34">
        <v>2</v>
      </c>
      <c r="B5390" s="31">
        <v>2</v>
      </c>
      <c r="C5390" s="4" t="s">
        <v>9436</v>
      </c>
      <c r="D5390" s="4" t="s">
        <v>9433</v>
      </c>
      <c r="E5390" s="4" t="s">
        <v>9434</v>
      </c>
      <c r="F5390" s="4" t="s">
        <v>8948</v>
      </c>
      <c r="G5390" s="4" t="s">
        <v>889</v>
      </c>
      <c r="H5390" s="4" t="s">
        <v>22</v>
      </c>
      <c r="I5390" s="24">
        <v>210.5</v>
      </c>
      <c r="J5390" s="24">
        <v>199.47</v>
      </c>
      <c r="K5390" s="24">
        <v>2.9</v>
      </c>
      <c r="P5390" s="24">
        <v>0.53</v>
      </c>
      <c r="W5390" s="24">
        <v>7.6</v>
      </c>
      <c r="X5390" s="24">
        <f t="shared" si="192"/>
        <v>210.5</v>
      </c>
      <c r="Y5390" s="8">
        <f t="shared" si="193"/>
        <v>0</v>
      </c>
      <c r="Z5390" s="4"/>
    </row>
    <row r="5391" spans="1:26" x14ac:dyDescent="0.25">
      <c r="A5391" s="34">
        <v>20</v>
      </c>
      <c r="B5391" s="31">
        <v>20</v>
      </c>
      <c r="C5391" s="4" t="s">
        <v>9471</v>
      </c>
      <c r="D5391" s="4" t="s">
        <v>9433</v>
      </c>
      <c r="E5391" s="4" t="s">
        <v>9434</v>
      </c>
      <c r="F5391" s="4" t="s">
        <v>8948</v>
      </c>
      <c r="G5391" s="4" t="s">
        <v>889</v>
      </c>
      <c r="H5391" s="5" t="s">
        <v>2086</v>
      </c>
      <c r="I5391" s="24">
        <v>140</v>
      </c>
      <c r="J5391" s="24">
        <v>111.02</v>
      </c>
      <c r="K5391" s="24">
        <v>7</v>
      </c>
      <c r="R5391" s="24">
        <v>0.98</v>
      </c>
      <c r="W5391" s="24">
        <v>21</v>
      </c>
      <c r="X5391" s="24">
        <f t="shared" si="192"/>
        <v>140</v>
      </c>
      <c r="Y5391" s="8">
        <f t="shared" si="193"/>
        <v>0</v>
      </c>
      <c r="Z5391" s="4"/>
    </row>
    <row r="5392" spans="1:26" x14ac:dyDescent="0.25">
      <c r="A5392" s="34">
        <v>10</v>
      </c>
      <c r="B5392" s="31">
        <v>10</v>
      </c>
      <c r="C5392" s="4" t="s">
        <v>9449</v>
      </c>
      <c r="D5392" s="4" t="s">
        <v>9450</v>
      </c>
      <c r="E5392" s="4" t="s">
        <v>9434</v>
      </c>
      <c r="F5392" s="4" t="s">
        <v>8948</v>
      </c>
      <c r="G5392" s="4" t="s">
        <v>9451</v>
      </c>
      <c r="H5392" s="4" t="s">
        <v>19</v>
      </c>
      <c r="I5392" s="24">
        <v>287.7</v>
      </c>
      <c r="J5392" s="24">
        <v>255.67</v>
      </c>
      <c r="K5392" s="24">
        <v>13.28</v>
      </c>
      <c r="P5392" s="24">
        <v>1.43</v>
      </c>
      <c r="R5392" s="24">
        <v>9.5</v>
      </c>
      <c r="W5392" s="24">
        <v>7.82</v>
      </c>
      <c r="X5392" s="24">
        <f t="shared" si="192"/>
        <v>287.7</v>
      </c>
      <c r="Y5392" s="8">
        <f t="shared" si="193"/>
        <v>0</v>
      </c>
      <c r="Z5392" s="4"/>
    </row>
    <row r="5393" spans="1:26" x14ac:dyDescent="0.25">
      <c r="A5393" s="34">
        <v>49</v>
      </c>
      <c r="B5393" s="31">
        <v>49</v>
      </c>
      <c r="C5393" s="4" t="s">
        <v>9526</v>
      </c>
      <c r="D5393" s="4" t="s">
        <v>2223</v>
      </c>
      <c r="E5393" s="4" t="s">
        <v>9434</v>
      </c>
      <c r="F5393" s="4" t="s">
        <v>8948</v>
      </c>
      <c r="G5393" s="4" t="s">
        <v>2197</v>
      </c>
      <c r="H5393" s="5" t="s">
        <v>9527</v>
      </c>
      <c r="I5393" s="24">
        <v>404.95</v>
      </c>
      <c r="J5393" s="24">
        <v>379.55</v>
      </c>
      <c r="R5393" s="24">
        <v>13.4</v>
      </c>
      <c r="W5393" s="24">
        <v>12</v>
      </c>
      <c r="X5393" s="24">
        <f t="shared" si="192"/>
        <v>404.95</v>
      </c>
      <c r="Y5393" s="8">
        <f t="shared" si="193"/>
        <v>0</v>
      </c>
      <c r="Z5393" s="4"/>
    </row>
    <row r="5394" spans="1:26" x14ac:dyDescent="0.25">
      <c r="A5394" s="34">
        <v>50</v>
      </c>
      <c r="B5394" s="31">
        <v>50</v>
      </c>
      <c r="C5394" s="4" t="s">
        <v>2225</v>
      </c>
      <c r="D5394" s="4" t="s">
        <v>9476</v>
      </c>
      <c r="E5394" s="4" t="s">
        <v>9434</v>
      </c>
      <c r="F5394" s="4" t="s">
        <v>8948</v>
      </c>
      <c r="G5394" s="4" t="s">
        <v>2197</v>
      </c>
      <c r="H5394" s="5" t="s">
        <v>960</v>
      </c>
      <c r="I5394" s="24">
        <v>326.86</v>
      </c>
      <c r="J5394" s="24">
        <v>253.7</v>
      </c>
      <c r="K5394" s="24">
        <v>16.75</v>
      </c>
      <c r="L5394" s="24">
        <v>5.93</v>
      </c>
      <c r="O5394" s="24">
        <v>16.25</v>
      </c>
      <c r="P5394" s="24">
        <v>0.5</v>
      </c>
      <c r="R5394" s="24">
        <v>11.51</v>
      </c>
      <c r="T5394" s="24">
        <v>22.22</v>
      </c>
      <c r="X5394" s="24">
        <f t="shared" si="192"/>
        <v>326.86</v>
      </c>
      <c r="Y5394" s="8">
        <f t="shared" si="193"/>
        <v>0</v>
      </c>
      <c r="Z5394" s="4"/>
    </row>
    <row r="5395" spans="1:26" x14ac:dyDescent="0.25">
      <c r="A5395" s="34">
        <v>56</v>
      </c>
      <c r="B5395" s="31">
        <v>56</v>
      </c>
      <c r="C5395" s="4" t="s">
        <v>9537</v>
      </c>
      <c r="D5395" s="4" t="s">
        <v>9444</v>
      </c>
      <c r="E5395" s="4" t="s">
        <v>9434</v>
      </c>
      <c r="F5395" s="4" t="s">
        <v>8948</v>
      </c>
      <c r="G5395" s="4" t="s">
        <v>2197</v>
      </c>
      <c r="H5395" s="5" t="s">
        <v>154</v>
      </c>
      <c r="I5395" s="24">
        <v>234.13</v>
      </c>
      <c r="J5395" s="24">
        <v>199.28</v>
      </c>
      <c r="K5395" s="24">
        <v>10.17</v>
      </c>
      <c r="P5395" s="24">
        <v>0.49</v>
      </c>
      <c r="R5395" s="24">
        <v>4.84</v>
      </c>
      <c r="W5395" s="24">
        <v>19.350000000000001</v>
      </c>
      <c r="X5395" s="24">
        <f t="shared" si="192"/>
        <v>234.13</v>
      </c>
      <c r="Y5395" s="8">
        <f t="shared" si="193"/>
        <v>0</v>
      </c>
      <c r="Z5395" s="4"/>
    </row>
    <row r="5396" spans="1:26" x14ac:dyDescent="0.25">
      <c r="A5396" s="34">
        <v>74</v>
      </c>
      <c r="B5396" s="31">
        <v>74</v>
      </c>
      <c r="C5396" s="4" t="s">
        <v>9570</v>
      </c>
      <c r="D5396" s="4" t="s">
        <v>9476</v>
      </c>
      <c r="E5396" s="4" t="s">
        <v>9434</v>
      </c>
      <c r="F5396" s="4" t="s">
        <v>8948</v>
      </c>
      <c r="G5396" s="5" t="s">
        <v>2197</v>
      </c>
      <c r="H5396" s="4" t="s">
        <v>960</v>
      </c>
      <c r="I5396" s="24">
        <v>71.680000000000007</v>
      </c>
      <c r="J5396" s="24">
        <v>70.69</v>
      </c>
      <c r="K5396" s="24">
        <v>0.45</v>
      </c>
      <c r="O5396" s="24">
        <v>0.16</v>
      </c>
      <c r="X5396" s="24">
        <f t="shared" si="192"/>
        <v>71.3</v>
      </c>
      <c r="Y5396" s="8">
        <f t="shared" si="193"/>
        <v>0.38000000000000966</v>
      </c>
      <c r="Z5396" s="4"/>
    </row>
    <row r="5397" spans="1:26" ht="30" x14ac:dyDescent="0.25">
      <c r="A5397" s="34">
        <v>4</v>
      </c>
      <c r="B5397" s="31">
        <v>4</v>
      </c>
      <c r="C5397" s="4" t="s">
        <v>1688</v>
      </c>
      <c r="D5397" s="4" t="s">
        <v>2223</v>
      </c>
      <c r="E5397" s="4" t="s">
        <v>9434</v>
      </c>
      <c r="F5397" s="4" t="s">
        <v>8948</v>
      </c>
      <c r="G5397" s="4" t="s">
        <v>9438</v>
      </c>
      <c r="H5397" s="5" t="s">
        <v>9439</v>
      </c>
      <c r="I5397" s="24">
        <v>504.20699999999999</v>
      </c>
      <c r="J5397" s="24">
        <v>503.14</v>
      </c>
      <c r="R5397" s="24">
        <v>1.0669999999999999</v>
      </c>
      <c r="X5397" s="24">
        <f t="shared" si="192"/>
        <v>504.20699999999999</v>
      </c>
      <c r="Y5397" s="8">
        <f t="shared" si="193"/>
        <v>0</v>
      </c>
      <c r="Z5397" s="4"/>
    </row>
    <row r="5398" spans="1:26" x14ac:dyDescent="0.25">
      <c r="A5398" s="34">
        <v>16</v>
      </c>
      <c r="B5398" s="31">
        <v>16</v>
      </c>
      <c r="C5398" s="4" t="s">
        <v>9463</v>
      </c>
      <c r="D5398" s="4" t="s">
        <v>9450</v>
      </c>
      <c r="E5398" s="4" t="s">
        <v>9434</v>
      </c>
      <c r="F5398" s="4" t="s">
        <v>8948</v>
      </c>
      <c r="G5398" s="4" t="s">
        <v>9464</v>
      </c>
      <c r="H5398" s="4" t="s">
        <v>441</v>
      </c>
      <c r="I5398" s="24">
        <v>205.67</v>
      </c>
      <c r="J5398" s="24">
        <v>137.85</v>
      </c>
      <c r="K5398" s="24">
        <v>8.35</v>
      </c>
      <c r="R5398" s="24">
        <v>4.22</v>
      </c>
      <c r="T5398" s="24">
        <v>21.25</v>
      </c>
      <c r="W5398" s="24">
        <v>34</v>
      </c>
      <c r="X5398" s="24">
        <f t="shared" si="192"/>
        <v>205.67</v>
      </c>
      <c r="Y5398" s="8">
        <f t="shared" si="193"/>
        <v>0</v>
      </c>
      <c r="Z5398" s="4"/>
    </row>
    <row r="5399" spans="1:26" x14ac:dyDescent="0.25">
      <c r="A5399" s="34">
        <v>57</v>
      </c>
      <c r="B5399" s="31">
        <v>57</v>
      </c>
      <c r="C5399" s="4" t="s">
        <v>9538</v>
      </c>
      <c r="D5399" s="4" t="s">
        <v>9539</v>
      </c>
      <c r="E5399" s="4" t="s">
        <v>9434</v>
      </c>
      <c r="F5399" s="4" t="s">
        <v>8948</v>
      </c>
      <c r="G5399" s="4" t="s">
        <v>6032</v>
      </c>
      <c r="H5399" s="5" t="s">
        <v>9540</v>
      </c>
      <c r="I5399" s="24">
        <v>400</v>
      </c>
      <c r="J5399" s="24">
        <v>275.58</v>
      </c>
      <c r="K5399" s="24">
        <v>17.48</v>
      </c>
      <c r="P5399" s="24">
        <v>1.8</v>
      </c>
      <c r="Q5399" s="24">
        <v>4.5999999999999996</v>
      </c>
      <c r="R5399" s="24">
        <v>8</v>
      </c>
      <c r="T5399" s="24">
        <v>87.02</v>
      </c>
      <c r="W5399" s="24">
        <v>5.52</v>
      </c>
      <c r="X5399" s="24">
        <f t="shared" si="192"/>
        <v>400</v>
      </c>
      <c r="Y5399" s="8">
        <f t="shared" si="193"/>
        <v>0</v>
      </c>
      <c r="Z5399" s="4"/>
    </row>
    <row r="5400" spans="1:26" x14ac:dyDescent="0.25">
      <c r="A5400" s="34">
        <v>28</v>
      </c>
      <c r="B5400" s="31">
        <v>28</v>
      </c>
      <c r="C5400" s="4" t="s">
        <v>9484</v>
      </c>
      <c r="D5400" s="4" t="s">
        <v>4521</v>
      </c>
      <c r="E5400" s="4" t="s">
        <v>9434</v>
      </c>
      <c r="F5400" s="4" t="s">
        <v>8948</v>
      </c>
      <c r="G5400" s="4" t="s">
        <v>3412</v>
      </c>
      <c r="H5400" s="5" t="s">
        <v>245</v>
      </c>
      <c r="I5400" s="24">
        <v>193.27</v>
      </c>
      <c r="J5400" s="24">
        <v>163.61000000000001</v>
      </c>
      <c r="O5400" s="24">
        <v>4.6500000000000004</v>
      </c>
      <c r="X5400" s="24">
        <f t="shared" si="192"/>
        <v>168.26000000000002</v>
      </c>
      <c r="Y5400" s="8">
        <f t="shared" si="193"/>
        <v>25.009999999999991</v>
      </c>
      <c r="Z5400" s="4"/>
    </row>
    <row r="5401" spans="1:26" x14ac:dyDescent="0.25">
      <c r="A5401" s="34">
        <v>22</v>
      </c>
      <c r="B5401" s="31">
        <v>22</v>
      </c>
      <c r="C5401" s="4" t="s">
        <v>9475</v>
      </c>
      <c r="D5401" s="4" t="s">
        <v>9476</v>
      </c>
      <c r="E5401" s="4" t="s">
        <v>9434</v>
      </c>
      <c r="F5401" s="4" t="s">
        <v>8948</v>
      </c>
      <c r="G5401" s="4" t="s">
        <v>1609</v>
      </c>
      <c r="H5401" s="5" t="s">
        <v>9477</v>
      </c>
      <c r="I5401" s="24">
        <v>279.97000000000003</v>
      </c>
      <c r="J5401" s="24">
        <v>243.63</v>
      </c>
      <c r="K5401" s="24">
        <v>9.39</v>
      </c>
      <c r="L5401" s="24">
        <v>1.77</v>
      </c>
      <c r="P5401" s="24">
        <v>1.57</v>
      </c>
      <c r="R5401" s="24">
        <v>6.08</v>
      </c>
      <c r="T5401" s="24">
        <v>1.03</v>
      </c>
      <c r="W5401" s="24">
        <v>16.5</v>
      </c>
      <c r="X5401" s="24">
        <f t="shared" si="192"/>
        <v>279.96999999999997</v>
      </c>
      <c r="Y5401" s="8">
        <f t="shared" si="193"/>
        <v>0</v>
      </c>
      <c r="Z5401" s="4"/>
    </row>
    <row r="5402" spans="1:26" ht="45" x14ac:dyDescent="0.25">
      <c r="A5402" s="34">
        <v>67</v>
      </c>
      <c r="B5402" s="31">
        <v>67</v>
      </c>
      <c r="C5402" s="4" t="s">
        <v>9557</v>
      </c>
      <c r="D5402" s="4" t="s">
        <v>9557</v>
      </c>
      <c r="E5402" s="4" t="s">
        <v>9434</v>
      </c>
      <c r="F5402" s="4" t="s">
        <v>8948</v>
      </c>
      <c r="G5402" s="5" t="s">
        <v>9558</v>
      </c>
      <c r="H5402" s="4"/>
      <c r="I5402" s="24">
        <v>382.74</v>
      </c>
      <c r="J5402" s="24">
        <v>342</v>
      </c>
      <c r="O5402" s="24">
        <v>13.54</v>
      </c>
      <c r="P5402" s="24">
        <v>20.100000000000001</v>
      </c>
      <c r="R5402" s="24">
        <v>7.1</v>
      </c>
      <c r="X5402" s="24">
        <f t="shared" si="192"/>
        <v>382.74000000000007</v>
      </c>
      <c r="Y5402" s="8">
        <f t="shared" si="193"/>
        <v>0</v>
      </c>
      <c r="Z5402" s="4"/>
    </row>
    <row r="5403" spans="1:26" ht="45" x14ac:dyDescent="0.25">
      <c r="A5403" s="34">
        <v>84</v>
      </c>
      <c r="B5403" s="31">
        <v>84</v>
      </c>
      <c r="C5403" s="4" t="s">
        <v>9577</v>
      </c>
      <c r="D5403" s="4" t="s">
        <v>9557</v>
      </c>
      <c r="E5403" s="4" t="s">
        <v>9434</v>
      </c>
      <c r="F5403" s="4" t="s">
        <v>8948</v>
      </c>
      <c r="G5403" s="5" t="s">
        <v>9558</v>
      </c>
      <c r="H5403" s="4"/>
      <c r="I5403" s="24">
        <v>324.8</v>
      </c>
      <c r="J5403" s="24">
        <v>270.3</v>
      </c>
      <c r="K5403" s="24">
        <v>4.5</v>
      </c>
      <c r="L5403" s="24">
        <v>14</v>
      </c>
      <c r="M5403" s="24">
        <v>2.9</v>
      </c>
      <c r="P5403" s="24">
        <v>0.5</v>
      </c>
      <c r="Q5403" s="24">
        <v>19.600000000000001</v>
      </c>
      <c r="T5403" s="24">
        <v>13</v>
      </c>
      <c r="X5403" s="24">
        <f t="shared" si="192"/>
        <v>324.8</v>
      </c>
      <c r="Y5403" s="8">
        <f t="shared" si="193"/>
        <v>0</v>
      </c>
      <c r="Z5403" s="4"/>
    </row>
    <row r="5404" spans="1:26" x14ac:dyDescent="0.25">
      <c r="A5404" s="34">
        <v>3</v>
      </c>
      <c r="B5404" s="31">
        <v>3</v>
      </c>
      <c r="C5404" s="4" t="s">
        <v>8621</v>
      </c>
      <c r="D5404" s="4" t="s">
        <v>4521</v>
      </c>
      <c r="E5404" s="4" t="s">
        <v>9434</v>
      </c>
      <c r="F5404" s="4" t="s">
        <v>8948</v>
      </c>
      <c r="G5404" s="4" t="s">
        <v>9437</v>
      </c>
      <c r="H5404" s="4" t="s">
        <v>7265</v>
      </c>
      <c r="I5404" s="24">
        <v>502.3</v>
      </c>
      <c r="J5404" s="24">
        <v>295.3</v>
      </c>
      <c r="K5404" s="24">
        <v>3</v>
      </c>
      <c r="O5404" s="24">
        <v>16.5</v>
      </c>
      <c r="R5404" s="24">
        <v>15.5</v>
      </c>
      <c r="T5404" s="24">
        <v>172</v>
      </c>
      <c r="X5404" s="24">
        <f t="shared" si="192"/>
        <v>502.3</v>
      </c>
      <c r="Y5404" s="8">
        <f t="shared" si="193"/>
        <v>0</v>
      </c>
      <c r="Z5404" s="4"/>
    </row>
    <row r="5405" spans="1:26" x14ac:dyDescent="0.25">
      <c r="A5405" s="34">
        <v>73</v>
      </c>
      <c r="B5405" s="31">
        <v>73</v>
      </c>
      <c r="C5405" s="4" t="s">
        <v>9569</v>
      </c>
      <c r="D5405" s="4" t="s">
        <v>2223</v>
      </c>
      <c r="E5405" s="4" t="s">
        <v>9434</v>
      </c>
      <c r="F5405" s="4" t="s">
        <v>8948</v>
      </c>
      <c r="G5405" s="5" t="s">
        <v>9437</v>
      </c>
      <c r="H5405" s="4" t="s">
        <v>7265</v>
      </c>
      <c r="I5405" s="24">
        <v>111.67</v>
      </c>
      <c r="J5405" s="24">
        <v>105.3</v>
      </c>
      <c r="R5405" s="24">
        <v>0.56999999999999995</v>
      </c>
      <c r="W5405" s="24">
        <v>5.59</v>
      </c>
      <c r="X5405" s="24">
        <f t="shared" si="192"/>
        <v>111.46</v>
      </c>
      <c r="Y5405" s="8">
        <f t="shared" si="193"/>
        <v>0.21000000000000796</v>
      </c>
      <c r="Z5405" s="4"/>
    </row>
    <row r="5406" spans="1:26" x14ac:dyDescent="0.25">
      <c r="A5406" s="34">
        <v>34</v>
      </c>
      <c r="B5406" s="31">
        <v>34</v>
      </c>
      <c r="C5406" s="4" t="s">
        <v>9496</v>
      </c>
      <c r="D5406" s="4" t="s">
        <v>2091</v>
      </c>
      <c r="E5406" s="4" t="s">
        <v>9434</v>
      </c>
      <c r="F5406" s="4" t="s">
        <v>8948</v>
      </c>
      <c r="G5406" s="4" t="s">
        <v>6126</v>
      </c>
      <c r="H5406" s="5" t="s">
        <v>369</v>
      </c>
      <c r="I5406" s="24">
        <v>387.1</v>
      </c>
      <c r="J5406" s="24">
        <v>204.76</v>
      </c>
      <c r="K5406" s="24">
        <v>59.59</v>
      </c>
      <c r="R5406" s="24">
        <v>9.8000000000000007</v>
      </c>
      <c r="T5406" s="24">
        <v>100.4</v>
      </c>
      <c r="W5406" s="24">
        <v>12.55</v>
      </c>
      <c r="X5406" s="24">
        <f t="shared" si="192"/>
        <v>387.10000000000008</v>
      </c>
      <c r="Y5406" s="8">
        <f t="shared" si="193"/>
        <v>0</v>
      </c>
      <c r="Z5406" s="4"/>
    </row>
    <row r="5407" spans="1:26" x14ac:dyDescent="0.25">
      <c r="A5407" s="34">
        <v>71</v>
      </c>
      <c r="B5407" s="31">
        <v>71</v>
      </c>
      <c r="C5407" s="4" t="s">
        <v>2165</v>
      </c>
      <c r="D5407" s="4" t="s">
        <v>9444</v>
      </c>
      <c r="E5407" s="4" t="s">
        <v>9434</v>
      </c>
      <c r="F5407" s="4" t="s">
        <v>8948</v>
      </c>
      <c r="G5407" s="5" t="s">
        <v>9566</v>
      </c>
      <c r="H5407" s="4" t="s">
        <v>35</v>
      </c>
      <c r="I5407" s="24">
        <v>238.57</v>
      </c>
      <c r="J5407" s="24">
        <v>171.23</v>
      </c>
      <c r="K5407" s="24">
        <v>11.57</v>
      </c>
      <c r="L5407" s="24">
        <v>22.19</v>
      </c>
      <c r="N5407" s="24">
        <v>6.13</v>
      </c>
      <c r="O5407" s="24">
        <v>2.67</v>
      </c>
      <c r="P5407" s="24">
        <v>3.93</v>
      </c>
      <c r="Q5407" s="24">
        <v>3.7</v>
      </c>
      <c r="R5407" s="24">
        <v>5.03</v>
      </c>
      <c r="S5407" s="24">
        <v>0.68</v>
      </c>
      <c r="T5407" s="24">
        <v>11.44</v>
      </c>
      <c r="X5407" s="24">
        <f t="shared" si="192"/>
        <v>238.56999999999996</v>
      </c>
      <c r="Y5407" s="8">
        <f t="shared" si="193"/>
        <v>0</v>
      </c>
      <c r="Z5407" s="4"/>
    </row>
    <row r="5408" spans="1:26" x14ac:dyDescent="0.25">
      <c r="A5408" s="34">
        <v>66</v>
      </c>
      <c r="B5408" s="31">
        <v>66</v>
      </c>
      <c r="C5408" s="4" t="s">
        <v>2223</v>
      </c>
      <c r="D5408" s="4" t="s">
        <v>2223</v>
      </c>
      <c r="E5408" s="4" t="s">
        <v>9434</v>
      </c>
      <c r="F5408" s="4" t="s">
        <v>8948</v>
      </c>
      <c r="G5408" s="5" t="s">
        <v>9556</v>
      </c>
      <c r="H5408" s="5" t="s">
        <v>154</v>
      </c>
      <c r="I5408" s="24">
        <v>215.2</v>
      </c>
      <c r="J5408" s="24">
        <v>189.5</v>
      </c>
      <c r="L5408" s="24">
        <v>3.7</v>
      </c>
      <c r="R5408" s="24">
        <v>5.6</v>
      </c>
      <c r="W5408" s="24">
        <v>16.399999999999999</v>
      </c>
      <c r="X5408" s="24">
        <f t="shared" si="192"/>
        <v>215.2</v>
      </c>
      <c r="Y5408" s="8">
        <f t="shared" si="193"/>
        <v>0</v>
      </c>
      <c r="Z5408" s="4"/>
    </row>
    <row r="5409" spans="1:26" x14ac:dyDescent="0.25">
      <c r="A5409" s="34">
        <v>8</v>
      </c>
      <c r="B5409" s="31">
        <v>8</v>
      </c>
      <c r="C5409" s="4" t="s">
        <v>9443</v>
      </c>
      <c r="D5409" s="4" t="s">
        <v>9444</v>
      </c>
      <c r="E5409" s="4" t="s">
        <v>9434</v>
      </c>
      <c r="F5409" s="4" t="s">
        <v>8948</v>
      </c>
      <c r="G5409" s="4" t="s">
        <v>9445</v>
      </c>
      <c r="H5409" s="5" t="s">
        <v>6656</v>
      </c>
      <c r="I5409" s="24">
        <v>190.18</v>
      </c>
      <c r="J5409" s="24">
        <v>171.73</v>
      </c>
      <c r="K5409" s="24">
        <v>5.28</v>
      </c>
      <c r="M5409" s="24">
        <v>4.53</v>
      </c>
      <c r="O5409" s="24">
        <v>2.6</v>
      </c>
      <c r="Q5409" s="24">
        <v>1.2</v>
      </c>
      <c r="R5409" s="24">
        <v>4.84</v>
      </c>
      <c r="X5409" s="24">
        <f t="shared" si="192"/>
        <v>190.17999999999998</v>
      </c>
      <c r="Y5409" s="8">
        <f t="shared" si="193"/>
        <v>0</v>
      </c>
      <c r="Z5409" s="4"/>
    </row>
    <row r="5410" spans="1:26" x14ac:dyDescent="0.25">
      <c r="A5410" s="34">
        <v>42</v>
      </c>
      <c r="B5410" s="31">
        <v>42</v>
      </c>
      <c r="C5410" s="4" t="s">
        <v>9512</v>
      </c>
      <c r="D5410" s="4" t="s">
        <v>9459</v>
      </c>
      <c r="E5410" s="4" t="s">
        <v>9434</v>
      </c>
      <c r="F5410" s="4" t="s">
        <v>8948</v>
      </c>
      <c r="G5410" s="4" t="s">
        <v>9513</v>
      </c>
      <c r="H5410" s="4"/>
      <c r="I5410" s="24">
        <v>230</v>
      </c>
      <c r="J5410" s="24">
        <v>185.58</v>
      </c>
      <c r="R5410" s="24">
        <v>4.82</v>
      </c>
      <c r="T5410" s="24">
        <v>15.2</v>
      </c>
      <c r="W5410" s="24">
        <v>24.4</v>
      </c>
      <c r="X5410" s="24">
        <f t="shared" si="192"/>
        <v>230</v>
      </c>
      <c r="Y5410" s="8">
        <f t="shared" si="193"/>
        <v>0</v>
      </c>
      <c r="Z5410" s="4"/>
    </row>
    <row r="5411" spans="1:26" x14ac:dyDescent="0.25">
      <c r="A5411" s="34">
        <v>54</v>
      </c>
      <c r="B5411" s="31">
        <v>54</v>
      </c>
      <c r="C5411" s="4" t="s">
        <v>9533</v>
      </c>
      <c r="D5411" s="4" t="s">
        <v>9534</v>
      </c>
      <c r="E5411" s="4" t="s">
        <v>9434</v>
      </c>
      <c r="F5411" s="4" t="s">
        <v>8948</v>
      </c>
      <c r="G5411" s="4" t="s">
        <v>6263</v>
      </c>
      <c r="H5411" s="5" t="s">
        <v>485</v>
      </c>
      <c r="I5411" s="24">
        <v>304.10000000000002</v>
      </c>
      <c r="J5411" s="24">
        <v>259.13</v>
      </c>
      <c r="O5411" s="24">
        <v>9.7799999999999994</v>
      </c>
      <c r="P5411" s="24">
        <v>6.86</v>
      </c>
      <c r="R5411" s="24">
        <v>5.47</v>
      </c>
      <c r="T5411" s="24">
        <v>22.86</v>
      </c>
      <c r="X5411" s="24">
        <f t="shared" si="192"/>
        <v>304.10000000000002</v>
      </c>
      <c r="Y5411" s="8">
        <f t="shared" si="193"/>
        <v>0</v>
      </c>
      <c r="Z5411" s="4"/>
    </row>
    <row r="5412" spans="1:26" x14ac:dyDescent="0.25">
      <c r="A5412" s="34">
        <v>18</v>
      </c>
      <c r="B5412" s="31">
        <v>18</v>
      </c>
      <c r="C5412" s="4" t="s">
        <v>9468</v>
      </c>
      <c r="D5412" s="4" t="s">
        <v>3797</v>
      </c>
      <c r="E5412" s="4" t="s">
        <v>9434</v>
      </c>
      <c r="F5412" s="4" t="s">
        <v>8948</v>
      </c>
      <c r="G5412" s="4" t="s">
        <v>6132</v>
      </c>
      <c r="H5412" s="5" t="s">
        <v>2086</v>
      </c>
      <c r="I5412" s="24">
        <v>198.91</v>
      </c>
      <c r="J5412" s="24">
        <v>184.11</v>
      </c>
      <c r="K5412" s="24">
        <v>4</v>
      </c>
      <c r="M5412" s="24">
        <v>3.65</v>
      </c>
      <c r="O5412" s="24">
        <v>1.1000000000000001</v>
      </c>
      <c r="P5412" s="24">
        <v>0.45</v>
      </c>
      <c r="Q5412" s="24">
        <v>1.8</v>
      </c>
      <c r="R5412" s="24">
        <v>3.8</v>
      </c>
      <c r="X5412" s="24">
        <f t="shared" si="192"/>
        <v>198.91000000000003</v>
      </c>
      <c r="Y5412" s="8">
        <f t="shared" si="193"/>
        <v>0</v>
      </c>
      <c r="Z5412" s="4"/>
    </row>
    <row r="5413" spans="1:26" ht="30" x14ac:dyDescent="0.25">
      <c r="A5413" s="34">
        <v>60</v>
      </c>
      <c r="B5413" s="31">
        <v>60</v>
      </c>
      <c r="C5413" s="4" t="s">
        <v>9545</v>
      </c>
      <c r="D5413" s="4" t="s">
        <v>9433</v>
      </c>
      <c r="E5413" s="4" t="s">
        <v>9434</v>
      </c>
      <c r="F5413" s="4" t="s">
        <v>8948</v>
      </c>
      <c r="G5413" s="4" t="s">
        <v>6132</v>
      </c>
      <c r="H5413" s="5" t="s">
        <v>9546</v>
      </c>
      <c r="I5413" s="24">
        <v>198.74</v>
      </c>
      <c r="J5413" s="24">
        <v>175.85</v>
      </c>
      <c r="K5413" s="24">
        <v>5.7</v>
      </c>
      <c r="P5413" s="24">
        <v>0.23</v>
      </c>
      <c r="R5413" s="24">
        <v>1.25</v>
      </c>
      <c r="T5413" s="24">
        <v>0.5</v>
      </c>
      <c r="W5413" s="24">
        <v>15.21</v>
      </c>
      <c r="X5413" s="24">
        <f t="shared" si="192"/>
        <v>198.73999999999998</v>
      </c>
      <c r="Y5413" s="8">
        <f t="shared" si="193"/>
        <v>0</v>
      </c>
      <c r="Z5413" s="4"/>
    </row>
    <row r="5414" spans="1:26" x14ac:dyDescent="0.25">
      <c r="A5414" s="34">
        <v>80</v>
      </c>
      <c r="B5414" s="31">
        <v>80</v>
      </c>
      <c r="C5414" s="4" t="s">
        <v>4521</v>
      </c>
      <c r="D5414" s="4" t="s">
        <v>4521</v>
      </c>
      <c r="E5414" s="4" t="s">
        <v>9434</v>
      </c>
      <c r="F5414" s="4" t="s">
        <v>8948</v>
      </c>
      <c r="G5414" s="5" t="s">
        <v>9573</v>
      </c>
      <c r="H5414" s="4" t="s">
        <v>9574</v>
      </c>
      <c r="I5414" s="24">
        <v>494.74</v>
      </c>
      <c r="J5414" s="24">
        <v>389.57</v>
      </c>
      <c r="K5414" s="24">
        <v>50.31</v>
      </c>
      <c r="L5414" s="24">
        <v>23.69</v>
      </c>
      <c r="M5414" s="24">
        <v>2.2200000000000002</v>
      </c>
      <c r="P5414" s="24">
        <v>6.23</v>
      </c>
      <c r="Q5414" s="24">
        <v>19.97</v>
      </c>
      <c r="T5414" s="24">
        <v>2.75</v>
      </c>
      <c r="X5414" s="24">
        <f t="shared" si="192"/>
        <v>494.74</v>
      </c>
      <c r="Y5414" s="8">
        <f t="shared" si="193"/>
        <v>0</v>
      </c>
      <c r="Z5414" s="4"/>
    </row>
    <row r="5415" spans="1:26" x14ac:dyDescent="0.25">
      <c r="A5415" s="34">
        <v>32</v>
      </c>
      <c r="B5415" s="31">
        <v>32</v>
      </c>
      <c r="C5415" s="4" t="s">
        <v>9492</v>
      </c>
      <c r="D5415" s="4" t="s">
        <v>9440</v>
      </c>
      <c r="E5415" s="4" t="s">
        <v>9434</v>
      </c>
      <c r="F5415" s="4" t="s">
        <v>8948</v>
      </c>
      <c r="G5415" s="4" t="s">
        <v>9493</v>
      </c>
      <c r="H5415" s="5" t="s">
        <v>9494</v>
      </c>
      <c r="I5415" s="24">
        <v>272.86</v>
      </c>
      <c r="J5415" s="24">
        <v>244</v>
      </c>
      <c r="K5415" s="24">
        <v>2</v>
      </c>
      <c r="O5415" s="24">
        <v>12.11</v>
      </c>
      <c r="P5415" s="24">
        <v>7.2</v>
      </c>
      <c r="Q5415" s="24">
        <v>1.1000000000000001</v>
      </c>
      <c r="R5415" s="24">
        <v>6.45</v>
      </c>
      <c r="X5415" s="24">
        <f t="shared" si="192"/>
        <v>272.86</v>
      </c>
      <c r="Y5415" s="8">
        <f t="shared" si="193"/>
        <v>0</v>
      </c>
      <c r="Z5415" s="4"/>
    </row>
    <row r="5416" spans="1:26" x14ac:dyDescent="0.25">
      <c r="A5416" s="34">
        <v>46</v>
      </c>
      <c r="B5416" s="31">
        <v>46</v>
      </c>
      <c r="C5416" s="4" t="s">
        <v>9519</v>
      </c>
      <c r="D5416" s="4" t="s">
        <v>9520</v>
      </c>
      <c r="E5416" s="4" t="s">
        <v>9434</v>
      </c>
      <c r="F5416" s="4" t="s">
        <v>8948</v>
      </c>
      <c r="G5416" s="4" t="s">
        <v>9521</v>
      </c>
      <c r="H5416" s="5" t="s">
        <v>9522</v>
      </c>
      <c r="I5416" s="24">
        <v>266.8</v>
      </c>
      <c r="J5416" s="24">
        <v>160.5</v>
      </c>
      <c r="K5416" s="24">
        <v>4</v>
      </c>
      <c r="L5416" s="24">
        <v>3</v>
      </c>
      <c r="O5416" s="24">
        <v>6.8</v>
      </c>
      <c r="R5416" s="24">
        <v>5.7</v>
      </c>
      <c r="T5416" s="24">
        <v>86.8</v>
      </c>
      <c r="X5416" s="24">
        <f t="shared" si="192"/>
        <v>266.8</v>
      </c>
      <c r="Y5416" s="8">
        <f t="shared" si="193"/>
        <v>0</v>
      </c>
      <c r="Z5416" s="4"/>
    </row>
    <row r="5417" spans="1:26" x14ac:dyDescent="0.25">
      <c r="A5417" s="34">
        <v>33</v>
      </c>
      <c r="B5417" s="31">
        <v>33</v>
      </c>
      <c r="C5417" s="4" t="s">
        <v>9495</v>
      </c>
      <c r="D5417" s="4" t="s">
        <v>9444</v>
      </c>
      <c r="E5417" s="4" t="s">
        <v>9434</v>
      </c>
      <c r="F5417" s="4" t="s">
        <v>8948</v>
      </c>
      <c r="G5417" s="4" t="s">
        <v>6337</v>
      </c>
      <c r="H5417" s="5" t="s">
        <v>409</v>
      </c>
      <c r="I5417" s="24">
        <v>187.29</v>
      </c>
      <c r="J5417" s="24">
        <v>156.06</v>
      </c>
      <c r="M5417" s="24">
        <v>19.57</v>
      </c>
      <c r="O5417" s="24">
        <v>6.48</v>
      </c>
      <c r="R5417" s="24">
        <v>3.21</v>
      </c>
      <c r="T5417" s="24">
        <v>1.95</v>
      </c>
      <c r="X5417" s="24">
        <f t="shared" si="192"/>
        <v>187.26999999999998</v>
      </c>
      <c r="Y5417" s="8">
        <f t="shared" si="193"/>
        <v>2.0000000000010232E-2</v>
      </c>
      <c r="Z5417" s="4"/>
    </row>
    <row r="5418" spans="1:26" x14ac:dyDescent="0.25">
      <c r="A5418" s="34">
        <v>26</v>
      </c>
      <c r="B5418" s="31">
        <v>26</v>
      </c>
      <c r="C5418" s="4" t="s">
        <v>6503</v>
      </c>
      <c r="D5418" s="4" t="s">
        <v>9444</v>
      </c>
      <c r="E5418" s="4" t="s">
        <v>9434</v>
      </c>
      <c r="F5418" s="4" t="s">
        <v>8948</v>
      </c>
      <c r="G5418" s="5" t="s">
        <v>9481</v>
      </c>
      <c r="H5418" s="5" t="s">
        <v>9482</v>
      </c>
      <c r="I5418" s="24">
        <v>105.2</v>
      </c>
      <c r="J5418" s="24">
        <v>91.55</v>
      </c>
      <c r="K5418" s="24">
        <v>2.25</v>
      </c>
      <c r="R5418" s="24">
        <v>0.2</v>
      </c>
      <c r="W5418" s="24">
        <v>11.2</v>
      </c>
      <c r="X5418" s="24">
        <f t="shared" si="192"/>
        <v>105.2</v>
      </c>
      <c r="Y5418" s="8">
        <f t="shared" si="193"/>
        <v>0</v>
      </c>
      <c r="Z5418" s="4"/>
    </row>
    <row r="5419" spans="1:26" x14ac:dyDescent="0.25">
      <c r="A5419" s="34">
        <v>68</v>
      </c>
      <c r="B5419" s="31">
        <v>68</v>
      </c>
      <c r="C5419" s="4" t="s">
        <v>9559</v>
      </c>
      <c r="D5419" s="4" t="s">
        <v>2223</v>
      </c>
      <c r="E5419" s="4" t="s">
        <v>9434</v>
      </c>
      <c r="F5419" s="4" t="s">
        <v>8948</v>
      </c>
      <c r="G5419" s="5" t="s">
        <v>9560</v>
      </c>
      <c r="H5419" s="4" t="s">
        <v>9561</v>
      </c>
      <c r="I5419" s="24">
        <v>464.67</v>
      </c>
      <c r="J5419" s="24">
        <v>387.1</v>
      </c>
      <c r="K5419" s="24">
        <v>28.8</v>
      </c>
      <c r="L5419" s="24">
        <v>22.32</v>
      </c>
      <c r="R5419" s="24">
        <v>18.25</v>
      </c>
      <c r="W5419" s="24">
        <v>8.1999999999999993</v>
      </c>
      <c r="X5419" s="24">
        <f t="shared" si="192"/>
        <v>464.67</v>
      </c>
      <c r="Y5419" s="8">
        <f t="shared" si="193"/>
        <v>0</v>
      </c>
      <c r="Z5419" s="4"/>
    </row>
    <row r="5420" spans="1:26" x14ac:dyDescent="0.25">
      <c r="A5420" s="34">
        <v>17</v>
      </c>
      <c r="B5420" s="31">
        <v>17</v>
      </c>
      <c r="C5420" s="4" t="s">
        <v>9465</v>
      </c>
      <c r="D5420" s="4" t="s">
        <v>3797</v>
      </c>
      <c r="E5420" s="4" t="s">
        <v>9434</v>
      </c>
      <c r="F5420" s="4" t="s">
        <v>8948</v>
      </c>
      <c r="G5420" s="4" t="s">
        <v>9466</v>
      </c>
      <c r="H5420" s="5" t="s">
        <v>9467</v>
      </c>
      <c r="I5420" s="24">
        <v>283.62</v>
      </c>
      <c r="J5420" s="24">
        <v>244.27</v>
      </c>
      <c r="K5420" s="24">
        <v>25.01</v>
      </c>
      <c r="M5420" s="24">
        <v>2.5</v>
      </c>
      <c r="O5420" s="24">
        <v>1.3</v>
      </c>
      <c r="Q5420" s="24">
        <v>4.7</v>
      </c>
      <c r="R5420" s="24">
        <v>5.84</v>
      </c>
      <c r="X5420" s="24">
        <f t="shared" si="192"/>
        <v>283.62</v>
      </c>
      <c r="Y5420" s="8">
        <f t="shared" si="193"/>
        <v>0</v>
      </c>
      <c r="Z5420" s="4"/>
    </row>
    <row r="5421" spans="1:26" ht="45" x14ac:dyDescent="0.25">
      <c r="A5421" s="34">
        <v>58</v>
      </c>
      <c r="B5421" s="31">
        <v>58</v>
      </c>
      <c r="C5421" s="4" t="s">
        <v>9541</v>
      </c>
      <c r="D5421" s="4" t="s">
        <v>9433</v>
      </c>
      <c r="E5421" s="4" t="s">
        <v>9434</v>
      </c>
      <c r="F5421" s="4" t="s">
        <v>8948</v>
      </c>
      <c r="G5421" s="5" t="s">
        <v>9542</v>
      </c>
      <c r="H5421" s="5" t="s">
        <v>9543</v>
      </c>
      <c r="I5421" s="24">
        <v>141.9</v>
      </c>
      <c r="J5421" s="24">
        <v>123.39</v>
      </c>
      <c r="K5421" s="24">
        <v>8.43</v>
      </c>
      <c r="P5421" s="24">
        <v>0.08</v>
      </c>
      <c r="W5421" s="24">
        <v>10</v>
      </c>
      <c r="X5421" s="24">
        <f t="shared" si="192"/>
        <v>141.9</v>
      </c>
      <c r="Y5421" s="8">
        <f t="shared" si="193"/>
        <v>0</v>
      </c>
      <c r="Z5421" s="4"/>
    </row>
    <row r="5422" spans="1:26" x14ac:dyDescent="0.25">
      <c r="A5422" s="34">
        <v>81</v>
      </c>
      <c r="B5422" s="31">
        <v>81</v>
      </c>
      <c r="C5422" s="4" t="s">
        <v>9575</v>
      </c>
      <c r="D5422" s="4" t="s">
        <v>4521</v>
      </c>
      <c r="E5422" s="4" t="s">
        <v>9434</v>
      </c>
      <c r="F5422" s="4" t="s">
        <v>8948</v>
      </c>
      <c r="G5422" s="5" t="s">
        <v>9576</v>
      </c>
      <c r="H5422" s="4" t="s">
        <v>734</v>
      </c>
      <c r="I5422" s="24">
        <v>409.7</v>
      </c>
      <c r="J5422" s="24">
        <v>301.8</v>
      </c>
      <c r="K5422" s="24">
        <v>49.1</v>
      </c>
      <c r="L5422" s="24">
        <v>32.9</v>
      </c>
      <c r="M5422" s="24">
        <v>3.2</v>
      </c>
      <c r="P5422" s="24">
        <v>2.7</v>
      </c>
      <c r="Q5422" s="24">
        <v>20</v>
      </c>
      <c r="X5422" s="24">
        <f t="shared" si="192"/>
        <v>409.7</v>
      </c>
      <c r="Y5422" s="8">
        <f t="shared" si="193"/>
        <v>0</v>
      </c>
      <c r="Z5422" s="4"/>
    </row>
    <row r="5423" spans="1:26" x14ac:dyDescent="0.25">
      <c r="A5423" s="34">
        <v>45</v>
      </c>
      <c r="B5423" s="31">
        <v>45</v>
      </c>
      <c r="C5423" s="4" t="s">
        <v>9517</v>
      </c>
      <c r="D5423" s="4" t="s">
        <v>9450</v>
      </c>
      <c r="E5423" s="4" t="s">
        <v>9434</v>
      </c>
      <c r="F5423" s="4" t="s">
        <v>8948</v>
      </c>
      <c r="G5423" s="4" t="s">
        <v>9518</v>
      </c>
      <c r="H5423" s="5" t="s">
        <v>109</v>
      </c>
      <c r="I5423" s="24">
        <v>290.20999999999998</v>
      </c>
      <c r="J5423" s="24">
        <v>243.32</v>
      </c>
      <c r="K5423" s="24">
        <v>1.0900000000000001</v>
      </c>
      <c r="O5423" s="24">
        <v>6.28</v>
      </c>
      <c r="R5423" s="24">
        <v>10.75</v>
      </c>
      <c r="T5423" s="24">
        <v>20.51</v>
      </c>
      <c r="W5423" s="24">
        <v>8.26</v>
      </c>
      <c r="X5423" s="24">
        <f t="shared" si="192"/>
        <v>290.20999999999998</v>
      </c>
      <c r="Y5423" s="8">
        <f t="shared" si="193"/>
        <v>0</v>
      </c>
      <c r="Z5423" s="4"/>
    </row>
    <row r="5424" spans="1:26" x14ac:dyDescent="0.25">
      <c r="A5424" s="34">
        <v>30</v>
      </c>
      <c r="B5424" s="31">
        <v>30</v>
      </c>
      <c r="C5424" s="4" t="s">
        <v>9486</v>
      </c>
      <c r="D5424" s="4" t="s">
        <v>9487</v>
      </c>
      <c r="E5424" s="4" t="s">
        <v>9434</v>
      </c>
      <c r="F5424" s="4" t="s">
        <v>8948</v>
      </c>
      <c r="G5424" s="4" t="s">
        <v>9488</v>
      </c>
      <c r="H5424" s="5" t="s">
        <v>230</v>
      </c>
      <c r="I5424" s="24">
        <v>164.27</v>
      </c>
      <c r="J5424" s="24">
        <v>133.19</v>
      </c>
      <c r="K5424" s="24">
        <v>0.55000000000000004</v>
      </c>
      <c r="R5424" s="24">
        <v>0.3</v>
      </c>
      <c r="W5424" s="24">
        <v>30.23</v>
      </c>
      <c r="X5424" s="24">
        <f t="shared" si="192"/>
        <v>164.27</v>
      </c>
      <c r="Y5424" s="8">
        <f t="shared" si="193"/>
        <v>0</v>
      </c>
      <c r="Z5424" s="4"/>
    </row>
    <row r="5425" spans="1:26" x14ac:dyDescent="0.25">
      <c r="A5425" s="34">
        <v>9</v>
      </c>
      <c r="B5425" s="31">
        <v>9</v>
      </c>
      <c r="C5425" s="4" t="s">
        <v>7855</v>
      </c>
      <c r="D5425" s="4" t="s">
        <v>9446</v>
      </c>
      <c r="E5425" s="4" t="s">
        <v>9434</v>
      </c>
      <c r="F5425" s="4" t="s">
        <v>8948</v>
      </c>
      <c r="G5425" s="4" t="s">
        <v>9447</v>
      </c>
      <c r="H5425" s="5" t="s">
        <v>9448</v>
      </c>
      <c r="I5425" s="24">
        <v>180.22</v>
      </c>
      <c r="J5425" s="24">
        <v>151.85</v>
      </c>
      <c r="K5425" s="24">
        <v>15.7</v>
      </c>
      <c r="O5425" s="24">
        <v>4.42</v>
      </c>
      <c r="P5425" s="24">
        <v>0.9</v>
      </c>
      <c r="R5425" s="24">
        <v>6.5</v>
      </c>
      <c r="T5425" s="24">
        <v>0.85</v>
      </c>
      <c r="X5425" s="24">
        <f t="shared" si="192"/>
        <v>180.21999999999997</v>
      </c>
      <c r="Y5425" s="8">
        <f t="shared" si="193"/>
        <v>0</v>
      </c>
      <c r="Z5425" s="4"/>
    </row>
    <row r="5426" spans="1:26" x14ac:dyDescent="0.25">
      <c r="A5426" s="34">
        <v>25</v>
      </c>
      <c r="B5426" s="31">
        <v>25</v>
      </c>
      <c r="C5426" s="4" t="s">
        <v>5116</v>
      </c>
      <c r="D5426" s="4" t="s">
        <v>3797</v>
      </c>
      <c r="E5426" s="4" t="s">
        <v>9434</v>
      </c>
      <c r="F5426" s="4" t="s">
        <v>8948</v>
      </c>
      <c r="G5426" s="4" t="s">
        <v>6206</v>
      </c>
      <c r="H5426" s="5" t="s">
        <v>103</v>
      </c>
      <c r="I5426" s="24">
        <v>429.09</v>
      </c>
      <c r="J5426" s="24">
        <v>160.38999999999999</v>
      </c>
      <c r="K5426" s="24">
        <v>7.36</v>
      </c>
      <c r="P5426" s="24">
        <v>2.1</v>
      </c>
      <c r="W5426" s="24">
        <v>259.24</v>
      </c>
      <c r="X5426" s="24">
        <f t="shared" si="192"/>
        <v>429.09000000000003</v>
      </c>
      <c r="Y5426" s="8">
        <f t="shared" si="193"/>
        <v>0</v>
      </c>
      <c r="Z5426" s="4"/>
    </row>
    <row r="5427" spans="1:26" x14ac:dyDescent="0.25">
      <c r="A5427" s="34">
        <v>36</v>
      </c>
      <c r="B5427" s="31">
        <v>36</v>
      </c>
      <c r="C5427" s="4" t="s">
        <v>9500</v>
      </c>
      <c r="D5427" s="4" t="s">
        <v>3797</v>
      </c>
      <c r="E5427" s="4" t="s">
        <v>9434</v>
      </c>
      <c r="F5427" s="4" t="s">
        <v>8948</v>
      </c>
      <c r="G5427" s="4" t="s">
        <v>6206</v>
      </c>
      <c r="H5427" s="5" t="s">
        <v>103</v>
      </c>
      <c r="I5427" s="24">
        <v>146.59</v>
      </c>
      <c r="J5427" s="24">
        <v>140.75</v>
      </c>
      <c r="M5427" s="24">
        <v>1.05</v>
      </c>
      <c r="O5427" s="24">
        <v>1.4</v>
      </c>
      <c r="P5427" s="24">
        <v>0.3</v>
      </c>
      <c r="R5427" s="24">
        <v>3.09</v>
      </c>
      <c r="X5427" s="24">
        <f t="shared" si="192"/>
        <v>146.59000000000003</v>
      </c>
      <c r="Y5427" s="8">
        <f t="shared" si="193"/>
        <v>0</v>
      </c>
      <c r="Z5427" s="4"/>
    </row>
    <row r="5428" spans="1:26" x14ac:dyDescent="0.25">
      <c r="A5428" s="34">
        <v>19</v>
      </c>
      <c r="B5428" s="31">
        <v>19</v>
      </c>
      <c r="C5428" s="4" t="s">
        <v>9469</v>
      </c>
      <c r="D5428" s="4" t="s">
        <v>9459</v>
      </c>
      <c r="E5428" s="4" t="s">
        <v>9434</v>
      </c>
      <c r="F5428" s="4" t="s">
        <v>8948</v>
      </c>
      <c r="G5428" s="4" t="s">
        <v>9470</v>
      </c>
      <c r="H5428" s="5" t="s">
        <v>391</v>
      </c>
      <c r="I5428" s="24">
        <v>152.86000000000001</v>
      </c>
      <c r="J5428" s="24">
        <v>117.38</v>
      </c>
      <c r="K5428" s="24">
        <v>25.29</v>
      </c>
      <c r="O5428" s="24">
        <v>4.5999999999999996</v>
      </c>
      <c r="P5428" s="24">
        <v>2.2200000000000002</v>
      </c>
      <c r="R5428" s="24">
        <v>3.37</v>
      </c>
      <c r="X5428" s="24">
        <f t="shared" si="192"/>
        <v>152.85999999999999</v>
      </c>
      <c r="Y5428" s="8">
        <f t="shared" si="193"/>
        <v>0</v>
      </c>
      <c r="Z5428" s="4"/>
    </row>
    <row r="5429" spans="1:26" x14ac:dyDescent="0.25">
      <c r="A5429" s="34">
        <v>29</v>
      </c>
      <c r="B5429" s="31">
        <v>29</v>
      </c>
      <c r="C5429" s="4" t="s">
        <v>9485</v>
      </c>
      <c r="D5429" s="4" t="s">
        <v>9459</v>
      </c>
      <c r="E5429" s="4" t="s">
        <v>9434</v>
      </c>
      <c r="F5429" s="4" t="s">
        <v>8948</v>
      </c>
      <c r="G5429" s="4" t="s">
        <v>9470</v>
      </c>
      <c r="H5429" s="5" t="s">
        <v>391</v>
      </c>
      <c r="I5429" s="24">
        <v>466.35</v>
      </c>
      <c r="J5429" s="24">
        <v>225.88</v>
      </c>
      <c r="O5429" s="24">
        <v>4.4000000000000004</v>
      </c>
      <c r="P5429" s="24">
        <v>22.42</v>
      </c>
      <c r="R5429" s="24">
        <v>17.38</v>
      </c>
      <c r="T5429" s="24">
        <v>196.27</v>
      </c>
      <c r="X5429" s="24">
        <f t="shared" si="192"/>
        <v>466.35</v>
      </c>
      <c r="Y5429" s="8">
        <f t="shared" si="193"/>
        <v>0</v>
      </c>
      <c r="Z5429" s="4"/>
    </row>
    <row r="5430" spans="1:26" x14ac:dyDescent="0.25">
      <c r="A5430" s="34">
        <v>75</v>
      </c>
      <c r="B5430" s="31">
        <v>75</v>
      </c>
      <c r="C5430" s="4" t="s">
        <v>9485</v>
      </c>
      <c r="D5430" s="4" t="s">
        <v>9459</v>
      </c>
      <c r="E5430" s="4" t="s">
        <v>9434</v>
      </c>
      <c r="F5430" s="4" t="s">
        <v>8948</v>
      </c>
      <c r="G5430" s="5" t="s">
        <v>9470</v>
      </c>
      <c r="H5430" s="4" t="s">
        <v>391</v>
      </c>
      <c r="I5430" s="24">
        <v>116.45</v>
      </c>
      <c r="J5430" s="24">
        <v>93.2</v>
      </c>
      <c r="K5430" s="24">
        <v>11.44</v>
      </c>
      <c r="O5430" s="24">
        <v>0.57999999999999996</v>
      </c>
      <c r="P5430" s="24">
        <v>7.02</v>
      </c>
      <c r="R5430" s="24">
        <v>4.21</v>
      </c>
      <c r="X5430" s="24">
        <f t="shared" ref="X5430:X5493" si="194">SUM(J5430:W5430)</f>
        <v>116.44999999999999</v>
      </c>
      <c r="Y5430" s="8">
        <f t="shared" ref="Y5430:Y5493" si="195">I5430-X5430</f>
        <v>0</v>
      </c>
      <c r="Z5430" s="4"/>
    </row>
    <row r="5431" spans="1:26" x14ac:dyDescent="0.25">
      <c r="A5431" s="34">
        <v>76</v>
      </c>
      <c r="B5431" s="31">
        <v>76</v>
      </c>
      <c r="C5431" s="4" t="s">
        <v>9379</v>
      </c>
      <c r="D5431" s="4" t="s">
        <v>9459</v>
      </c>
      <c r="E5431" s="4" t="s">
        <v>9434</v>
      </c>
      <c r="F5431" s="4" t="s">
        <v>8948</v>
      </c>
      <c r="G5431" s="5" t="s">
        <v>9470</v>
      </c>
      <c r="H5431" s="4" t="s">
        <v>391</v>
      </c>
      <c r="I5431" s="24">
        <v>136.96</v>
      </c>
      <c r="J5431" s="24">
        <v>120.03</v>
      </c>
      <c r="K5431" s="24">
        <v>4.26</v>
      </c>
      <c r="O5431" s="24">
        <v>1.5</v>
      </c>
      <c r="P5431" s="24">
        <v>9.1999999999999993</v>
      </c>
      <c r="R5431" s="24">
        <v>1.97</v>
      </c>
      <c r="X5431" s="24">
        <f t="shared" si="194"/>
        <v>136.96</v>
      </c>
      <c r="Y5431" s="8">
        <f t="shared" si="195"/>
        <v>0</v>
      </c>
      <c r="Z5431" s="4"/>
    </row>
    <row r="5432" spans="1:26" x14ac:dyDescent="0.25">
      <c r="A5432" s="34">
        <v>83</v>
      </c>
      <c r="B5432" s="31">
        <v>83</v>
      </c>
      <c r="C5432" s="4" t="s">
        <v>9459</v>
      </c>
      <c r="D5432" s="4" t="s">
        <v>9459</v>
      </c>
      <c r="E5432" s="4" t="s">
        <v>9434</v>
      </c>
      <c r="F5432" s="4" t="s">
        <v>8948</v>
      </c>
      <c r="G5432" s="5" t="s">
        <v>9470</v>
      </c>
      <c r="H5432" s="4" t="s">
        <v>391</v>
      </c>
      <c r="I5432" s="24">
        <v>584.20000000000005</v>
      </c>
      <c r="J5432" s="24">
        <v>430.5</v>
      </c>
      <c r="K5432" s="24">
        <v>18.600000000000001</v>
      </c>
      <c r="M5432" s="24">
        <v>4</v>
      </c>
      <c r="N5432" s="24">
        <v>4</v>
      </c>
      <c r="P5432" s="24">
        <v>83.3</v>
      </c>
      <c r="Q5432" s="24">
        <v>43.8</v>
      </c>
      <c r="X5432" s="24">
        <f t="shared" si="194"/>
        <v>584.19999999999993</v>
      </c>
      <c r="Y5432" s="8">
        <f t="shared" si="195"/>
        <v>0</v>
      </c>
      <c r="Z5432" s="4"/>
    </row>
    <row r="5433" spans="1:26" x14ac:dyDescent="0.25">
      <c r="A5433" s="34">
        <v>64</v>
      </c>
      <c r="B5433" s="31">
        <v>64</v>
      </c>
      <c r="C5433" s="4" t="s">
        <v>5150</v>
      </c>
      <c r="D5433" s="4" t="s">
        <v>9433</v>
      </c>
      <c r="E5433" s="4" t="s">
        <v>9434</v>
      </c>
      <c r="F5433" s="4" t="s">
        <v>8948</v>
      </c>
      <c r="G5433" s="4" t="s">
        <v>9551</v>
      </c>
      <c r="H5433" s="5" t="s">
        <v>9552</v>
      </c>
      <c r="I5433" s="24">
        <v>138.56</v>
      </c>
      <c r="J5433" s="24">
        <v>132.66</v>
      </c>
      <c r="R5433" s="24">
        <v>0.2</v>
      </c>
      <c r="W5433" s="24">
        <v>5.7</v>
      </c>
      <c r="X5433" s="24">
        <f t="shared" si="194"/>
        <v>138.55999999999997</v>
      </c>
      <c r="Y5433" s="8">
        <f t="shared" si="195"/>
        <v>0</v>
      </c>
      <c r="Z5433" s="4"/>
    </row>
    <row r="5434" spans="1:26" x14ac:dyDescent="0.25">
      <c r="A5434" s="34">
        <v>27</v>
      </c>
      <c r="B5434" s="31">
        <v>27</v>
      </c>
      <c r="C5434" s="4" t="s">
        <v>5792</v>
      </c>
      <c r="D5434" s="4" t="s">
        <v>3797</v>
      </c>
      <c r="E5434" s="4" t="s">
        <v>9434</v>
      </c>
      <c r="F5434" s="4" t="s">
        <v>8948</v>
      </c>
      <c r="G5434" s="4" t="s">
        <v>9483</v>
      </c>
      <c r="H5434" s="5" t="s">
        <v>1352</v>
      </c>
      <c r="I5434" s="24">
        <v>145.66</v>
      </c>
      <c r="J5434" s="24">
        <v>115.17</v>
      </c>
      <c r="K5434" s="24">
        <v>5.8</v>
      </c>
      <c r="N5434" s="24">
        <v>11.37</v>
      </c>
      <c r="O5434" s="24">
        <v>1</v>
      </c>
      <c r="P5434" s="24">
        <v>1.9</v>
      </c>
      <c r="Q5434" s="24">
        <v>1.55</v>
      </c>
      <c r="R5434" s="24">
        <v>3.93</v>
      </c>
      <c r="X5434" s="24">
        <f t="shared" si="194"/>
        <v>140.72000000000003</v>
      </c>
      <c r="Y5434" s="8">
        <f t="shared" si="195"/>
        <v>4.9399999999999693</v>
      </c>
      <c r="Z5434" s="4"/>
    </row>
    <row r="5435" spans="1:26" x14ac:dyDescent="0.25">
      <c r="A5435" s="34">
        <v>62</v>
      </c>
      <c r="B5435" s="31">
        <v>62</v>
      </c>
      <c r="C5435" s="4" t="s">
        <v>3244</v>
      </c>
      <c r="D5435" s="4" t="s">
        <v>9433</v>
      </c>
      <c r="E5435" s="4" t="s">
        <v>9434</v>
      </c>
      <c r="F5435" s="4" t="s">
        <v>8948</v>
      </c>
      <c r="G5435" s="4" t="s">
        <v>9550</v>
      </c>
      <c r="H5435" s="5" t="s">
        <v>1164</v>
      </c>
      <c r="I5435" s="24">
        <v>148.68</v>
      </c>
      <c r="J5435" s="24">
        <v>141.1</v>
      </c>
      <c r="K5435" s="24">
        <v>1.68</v>
      </c>
      <c r="P5435" s="24">
        <v>0.17</v>
      </c>
      <c r="R5435" s="24">
        <v>0.42</v>
      </c>
      <c r="W5435" s="24">
        <v>5.31</v>
      </c>
      <c r="X5435" s="24">
        <f t="shared" si="194"/>
        <v>148.67999999999998</v>
      </c>
      <c r="Y5435" s="8">
        <f t="shared" si="195"/>
        <v>0</v>
      </c>
      <c r="Z5435" s="4"/>
    </row>
    <row r="5436" spans="1:26" x14ac:dyDescent="0.25">
      <c r="A5436" s="34">
        <v>41</v>
      </c>
      <c r="B5436" s="31">
        <v>41</v>
      </c>
      <c r="C5436" s="4" t="s">
        <v>9508</v>
      </c>
      <c r="D5436" s="4" t="s">
        <v>9509</v>
      </c>
      <c r="E5436" s="4" t="s">
        <v>9434</v>
      </c>
      <c r="F5436" s="4" t="s">
        <v>8948</v>
      </c>
      <c r="G5436" s="4" t="s">
        <v>9510</v>
      </c>
      <c r="H5436" s="5" t="s">
        <v>9511</v>
      </c>
      <c r="I5436" s="24">
        <v>183.55</v>
      </c>
      <c r="J5436" s="24">
        <v>133.84</v>
      </c>
      <c r="K5436" s="24">
        <v>7.82</v>
      </c>
      <c r="R5436" s="24">
        <v>2</v>
      </c>
      <c r="T5436" s="24">
        <v>31</v>
      </c>
      <c r="W5436" s="24">
        <v>8.89</v>
      </c>
      <c r="X5436" s="24">
        <f t="shared" si="194"/>
        <v>183.55</v>
      </c>
      <c r="Y5436" s="8">
        <f t="shared" si="195"/>
        <v>0</v>
      </c>
      <c r="Z5436" s="4"/>
    </row>
    <row r="5437" spans="1:26" ht="30" x14ac:dyDescent="0.25">
      <c r="A5437" s="34">
        <v>72</v>
      </c>
      <c r="B5437" s="31">
        <v>72</v>
      </c>
      <c r="C5437" s="4" t="s">
        <v>9567</v>
      </c>
      <c r="D5437" s="4" t="s">
        <v>9520</v>
      </c>
      <c r="E5437" s="4" t="s">
        <v>9434</v>
      </c>
      <c r="F5437" s="4" t="s">
        <v>8948</v>
      </c>
      <c r="G5437" s="5" t="s">
        <v>9568</v>
      </c>
      <c r="H5437" s="4" t="s">
        <v>441</v>
      </c>
      <c r="I5437" s="24">
        <v>189.76</v>
      </c>
      <c r="J5437" s="24">
        <v>91.91</v>
      </c>
      <c r="K5437" s="24">
        <v>17.920000000000002</v>
      </c>
      <c r="L5437" s="24">
        <v>0.66</v>
      </c>
      <c r="O5437" s="24">
        <v>0.13</v>
      </c>
      <c r="Q5437" s="24">
        <v>2.39</v>
      </c>
      <c r="R5437" s="24">
        <v>7.96</v>
      </c>
      <c r="T5437" s="24">
        <v>68.790000000000006</v>
      </c>
      <c r="X5437" s="24">
        <f t="shared" si="194"/>
        <v>189.76</v>
      </c>
      <c r="Y5437" s="8">
        <f t="shared" si="195"/>
        <v>0</v>
      </c>
      <c r="Z5437" s="4"/>
    </row>
    <row r="5438" spans="1:26" x14ac:dyDescent="0.25">
      <c r="A5438" s="34">
        <v>15</v>
      </c>
      <c r="B5438" s="31">
        <v>15</v>
      </c>
      <c r="C5438" s="4" t="s">
        <v>9462</v>
      </c>
      <c r="D5438" s="4" t="s">
        <v>9450</v>
      </c>
      <c r="E5438" s="4" t="s">
        <v>9434</v>
      </c>
      <c r="F5438" s="4" t="s">
        <v>8948</v>
      </c>
      <c r="G5438" s="4" t="s">
        <v>5877</v>
      </c>
      <c r="H5438" s="4" t="s">
        <v>245</v>
      </c>
      <c r="I5438" s="24">
        <v>203</v>
      </c>
      <c r="J5438" s="24">
        <v>145.69999999999999</v>
      </c>
      <c r="K5438" s="24">
        <v>0.48</v>
      </c>
      <c r="O5438" s="24">
        <v>9.31</v>
      </c>
      <c r="P5438" s="24">
        <v>9.6</v>
      </c>
      <c r="R5438" s="24">
        <v>5.61</v>
      </c>
      <c r="T5438" s="24">
        <v>32.299999999999997</v>
      </c>
      <c r="X5438" s="24">
        <f t="shared" si="194"/>
        <v>203</v>
      </c>
      <c r="Y5438" s="8">
        <f t="shared" si="195"/>
        <v>0</v>
      </c>
      <c r="Z5438" s="4"/>
    </row>
    <row r="5439" spans="1:26" x14ac:dyDescent="0.25">
      <c r="A5439" s="34">
        <v>82</v>
      </c>
      <c r="B5439" s="31">
        <v>82</v>
      </c>
      <c r="C5439" s="4" t="s">
        <v>2141</v>
      </c>
      <c r="D5439" s="4" t="s">
        <v>3797</v>
      </c>
      <c r="E5439" s="4" t="s">
        <v>9434</v>
      </c>
      <c r="F5439" s="4" t="s">
        <v>8948</v>
      </c>
      <c r="G5439" s="5" t="s">
        <v>4424</v>
      </c>
      <c r="H5439" s="4" t="s">
        <v>245</v>
      </c>
      <c r="I5439" s="24">
        <v>268</v>
      </c>
      <c r="J5439" s="24">
        <v>229.5</v>
      </c>
      <c r="K5439" s="24">
        <v>17.25</v>
      </c>
      <c r="L5439" s="24">
        <v>6</v>
      </c>
      <c r="M5439" s="24">
        <v>1</v>
      </c>
      <c r="Q5439" s="24">
        <v>14.25</v>
      </c>
      <c r="X5439" s="24">
        <f t="shared" si="194"/>
        <v>268</v>
      </c>
      <c r="Y5439" s="8">
        <f t="shared" si="195"/>
        <v>0</v>
      </c>
      <c r="Z5439" s="4"/>
    </row>
    <row r="5440" spans="1:26" x14ac:dyDescent="0.25">
      <c r="A5440" s="34">
        <v>37</v>
      </c>
      <c r="B5440" s="31">
        <v>37</v>
      </c>
      <c r="C5440" s="4" t="s">
        <v>9501</v>
      </c>
      <c r="D5440" s="4" t="s">
        <v>3797</v>
      </c>
      <c r="E5440" s="4" t="s">
        <v>9434</v>
      </c>
      <c r="F5440" s="4" t="s">
        <v>8948</v>
      </c>
      <c r="G5440" s="4" t="s">
        <v>3966</v>
      </c>
      <c r="H5440" s="5" t="s">
        <v>1797</v>
      </c>
      <c r="I5440" s="24">
        <v>176.69</v>
      </c>
      <c r="J5440" s="24">
        <v>162.63999999999999</v>
      </c>
      <c r="K5440" s="24">
        <v>2.58</v>
      </c>
      <c r="M5440" s="24">
        <v>1.77</v>
      </c>
      <c r="O5440" s="24">
        <v>2</v>
      </c>
      <c r="Q5440" s="24">
        <v>2.73</v>
      </c>
      <c r="R5440" s="24">
        <v>4.97</v>
      </c>
      <c r="X5440" s="24">
        <f t="shared" si="194"/>
        <v>176.69</v>
      </c>
      <c r="Y5440" s="8">
        <f t="shared" si="195"/>
        <v>0</v>
      </c>
      <c r="Z5440" s="4"/>
    </row>
    <row r="5441" spans="1:26" x14ac:dyDescent="0.25">
      <c r="A5441" s="34">
        <v>61</v>
      </c>
      <c r="B5441" s="31">
        <v>61</v>
      </c>
      <c r="C5441" s="4" t="s">
        <v>9547</v>
      </c>
      <c r="D5441" s="4" t="s">
        <v>3797</v>
      </c>
      <c r="E5441" s="4" t="s">
        <v>9434</v>
      </c>
      <c r="F5441" s="4" t="s">
        <v>8948</v>
      </c>
      <c r="G5441" s="4" t="s">
        <v>9548</v>
      </c>
      <c r="H5441" s="5" t="s">
        <v>9549</v>
      </c>
      <c r="I5441" s="24">
        <v>136.87</v>
      </c>
      <c r="J5441" s="24">
        <v>120.13</v>
      </c>
      <c r="K5441" s="24">
        <v>6.72</v>
      </c>
      <c r="M5441" s="24">
        <v>4.08</v>
      </c>
      <c r="O5441" s="24">
        <v>0.9</v>
      </c>
      <c r="P5441" s="24">
        <v>0.72</v>
      </c>
      <c r="R5441" s="24">
        <v>4.32</v>
      </c>
      <c r="X5441" s="24">
        <f t="shared" si="194"/>
        <v>136.87</v>
      </c>
      <c r="Y5441" s="8">
        <f t="shared" si="195"/>
        <v>0</v>
      </c>
      <c r="Z5441" s="4"/>
    </row>
    <row r="5442" spans="1:26" x14ac:dyDescent="0.25">
      <c r="A5442" s="34">
        <v>5</v>
      </c>
      <c r="B5442" s="31">
        <v>5</v>
      </c>
      <c r="C5442" s="4" t="s">
        <v>9440</v>
      </c>
      <c r="D5442" s="4" t="s">
        <v>9440</v>
      </c>
      <c r="E5442" s="4" t="s">
        <v>9434</v>
      </c>
      <c r="F5442" s="4" t="s">
        <v>8948</v>
      </c>
      <c r="G5442" s="4" t="s">
        <v>4691</v>
      </c>
      <c r="H5442" s="4" t="s">
        <v>154</v>
      </c>
      <c r="I5442" s="24">
        <v>348.06</v>
      </c>
      <c r="J5442" s="24">
        <v>290.58999999999997</v>
      </c>
      <c r="K5442" s="24">
        <v>11.4</v>
      </c>
      <c r="L5442" s="24">
        <v>10.029999999999999</v>
      </c>
      <c r="R5442" s="24">
        <v>12.23</v>
      </c>
      <c r="W5442" s="24">
        <v>23.81</v>
      </c>
      <c r="X5442" s="24">
        <f t="shared" si="194"/>
        <v>348.05999999999995</v>
      </c>
      <c r="Y5442" s="8">
        <f t="shared" si="195"/>
        <v>0</v>
      </c>
      <c r="Z5442" s="4"/>
    </row>
    <row r="5443" spans="1:26" x14ac:dyDescent="0.25">
      <c r="A5443" s="34">
        <v>6</v>
      </c>
      <c r="B5443" s="31">
        <v>6</v>
      </c>
      <c r="C5443" s="4" t="s">
        <v>5568</v>
      </c>
      <c r="D5443" s="4" t="s">
        <v>9440</v>
      </c>
      <c r="E5443" s="4" t="s">
        <v>9434</v>
      </c>
      <c r="F5443" s="4" t="s">
        <v>8948</v>
      </c>
      <c r="G5443" s="4" t="s">
        <v>4691</v>
      </c>
      <c r="H5443" s="4" t="s">
        <v>154</v>
      </c>
      <c r="I5443" s="24">
        <v>209.5</v>
      </c>
      <c r="J5443" s="24">
        <v>191.41</v>
      </c>
      <c r="K5443" s="24">
        <v>8.39</v>
      </c>
      <c r="P5443" s="24">
        <v>0.14000000000000001</v>
      </c>
      <c r="R5443" s="24">
        <v>5.0199999999999996</v>
      </c>
      <c r="T5443" s="24">
        <v>3.09</v>
      </c>
      <c r="W5443" s="24">
        <v>1.45</v>
      </c>
      <c r="X5443" s="24">
        <f t="shared" si="194"/>
        <v>209.5</v>
      </c>
      <c r="Y5443" s="8">
        <f t="shared" si="195"/>
        <v>0</v>
      </c>
      <c r="Z5443" s="4"/>
    </row>
    <row r="5444" spans="1:26" ht="30" x14ac:dyDescent="0.25">
      <c r="A5444" s="34">
        <v>13</v>
      </c>
      <c r="B5444" s="31">
        <v>13</v>
      </c>
      <c r="C5444" s="4" t="s">
        <v>9456</v>
      </c>
      <c r="D5444" s="4" t="s">
        <v>9444</v>
      </c>
      <c r="E5444" s="4" t="s">
        <v>9434</v>
      </c>
      <c r="F5444" s="4" t="s">
        <v>8948</v>
      </c>
      <c r="G5444" s="4" t="s">
        <v>9457</v>
      </c>
      <c r="H5444" s="5" t="s">
        <v>9458</v>
      </c>
      <c r="I5444" s="24">
        <v>223.66</v>
      </c>
      <c r="J5444" s="24">
        <v>208.17</v>
      </c>
      <c r="R5444" s="24">
        <v>6.26</v>
      </c>
      <c r="W5444" s="24">
        <v>9.23</v>
      </c>
      <c r="X5444" s="24">
        <f t="shared" si="194"/>
        <v>223.65999999999997</v>
      </c>
      <c r="Y5444" s="8">
        <f t="shared" si="195"/>
        <v>0</v>
      </c>
      <c r="Z5444" s="4"/>
    </row>
    <row r="5445" spans="1:26" x14ac:dyDescent="0.25">
      <c r="A5445" s="34">
        <v>85</v>
      </c>
      <c r="B5445" s="31">
        <v>85</v>
      </c>
      <c r="C5445" s="4" t="s">
        <v>9578</v>
      </c>
      <c r="D5445" s="4" t="s">
        <v>9440</v>
      </c>
      <c r="E5445" s="4" t="s">
        <v>9434</v>
      </c>
      <c r="F5445" s="4" t="s">
        <v>8948</v>
      </c>
      <c r="G5445" s="5" t="s">
        <v>9457</v>
      </c>
      <c r="H5445" s="5" t="s">
        <v>3706</v>
      </c>
      <c r="I5445" s="24">
        <v>204</v>
      </c>
      <c r="J5445" s="24">
        <v>157.5</v>
      </c>
      <c r="K5445" s="24">
        <v>15</v>
      </c>
      <c r="L5445" s="24">
        <v>15</v>
      </c>
      <c r="M5445" s="24">
        <v>0.5</v>
      </c>
      <c r="P5445" s="24">
        <v>2</v>
      </c>
      <c r="Q5445" s="24">
        <v>13.5</v>
      </c>
      <c r="X5445" s="24">
        <f t="shared" si="194"/>
        <v>203.5</v>
      </c>
      <c r="Y5445" s="8">
        <f t="shared" si="195"/>
        <v>0.5</v>
      </c>
      <c r="Z5445" s="4"/>
    </row>
    <row r="5446" spans="1:26" x14ac:dyDescent="0.25">
      <c r="A5446" s="34">
        <v>23</v>
      </c>
      <c r="B5446" s="31">
        <v>23</v>
      </c>
      <c r="C5446" s="4" t="s">
        <v>9478</v>
      </c>
      <c r="D5446" s="4" t="s">
        <v>9440</v>
      </c>
      <c r="E5446" s="4" t="s">
        <v>9434</v>
      </c>
      <c r="F5446" s="4" t="s">
        <v>8948</v>
      </c>
      <c r="G5446" s="4" t="s">
        <v>9479</v>
      </c>
      <c r="H5446" s="5" t="s">
        <v>2140</v>
      </c>
      <c r="I5446" s="24">
        <v>336.45</v>
      </c>
      <c r="J5446" s="24">
        <v>226.96</v>
      </c>
      <c r="K5446" s="24">
        <v>14.52</v>
      </c>
      <c r="L5446" s="24">
        <v>10.08</v>
      </c>
      <c r="R5446" s="24">
        <v>9.92</v>
      </c>
      <c r="T5446" s="24">
        <v>60.94</v>
      </c>
      <c r="W5446" s="24">
        <v>14.03</v>
      </c>
      <c r="X5446" s="24">
        <f t="shared" si="194"/>
        <v>336.45</v>
      </c>
      <c r="Y5446" s="8">
        <f t="shared" si="195"/>
        <v>0</v>
      </c>
      <c r="Z5446" s="4"/>
    </row>
    <row r="5447" spans="1:26" x14ac:dyDescent="0.25">
      <c r="A5447" s="34">
        <v>70</v>
      </c>
      <c r="B5447" s="31">
        <v>70</v>
      </c>
      <c r="C5447" s="4" t="s">
        <v>9565</v>
      </c>
      <c r="D5447" s="4" t="s">
        <v>2223</v>
      </c>
      <c r="E5447" s="4" t="s">
        <v>9434</v>
      </c>
      <c r="F5447" s="4" t="s">
        <v>8948</v>
      </c>
      <c r="G5447" s="5" t="s">
        <v>9479</v>
      </c>
      <c r="H5447" s="4" t="s">
        <v>154</v>
      </c>
      <c r="I5447" s="24">
        <v>549.80999999999995</v>
      </c>
      <c r="J5447" s="24">
        <v>464.43</v>
      </c>
      <c r="K5447" s="24">
        <v>35.78</v>
      </c>
      <c r="Q5447" s="24">
        <v>0.69</v>
      </c>
      <c r="R5447" s="24">
        <v>21.35</v>
      </c>
      <c r="T5447" s="24">
        <v>8.9600000000000009</v>
      </c>
      <c r="W5447" s="24">
        <v>18.600000000000001</v>
      </c>
      <c r="X5447" s="24">
        <f t="shared" si="194"/>
        <v>549.81000000000006</v>
      </c>
      <c r="Y5447" s="8">
        <f t="shared" si="195"/>
        <v>0</v>
      </c>
      <c r="Z5447" s="4"/>
    </row>
    <row r="5448" spans="1:26" x14ac:dyDescent="0.25">
      <c r="A5448" s="34">
        <v>87</v>
      </c>
      <c r="B5448" s="31">
        <v>87</v>
      </c>
      <c r="C5448" s="4" t="s">
        <v>9580</v>
      </c>
      <c r="D5448" s="4" t="s">
        <v>9440</v>
      </c>
      <c r="E5448" s="4" t="s">
        <v>9434</v>
      </c>
      <c r="F5448" s="4" t="s">
        <v>8948</v>
      </c>
      <c r="G5448" s="5" t="s">
        <v>9479</v>
      </c>
      <c r="H5448" s="4" t="s">
        <v>2140</v>
      </c>
      <c r="I5448" s="24">
        <v>200</v>
      </c>
      <c r="J5448" s="24">
        <v>192</v>
      </c>
      <c r="X5448" s="24">
        <f t="shared" si="194"/>
        <v>192</v>
      </c>
      <c r="Y5448" s="8">
        <f t="shared" si="195"/>
        <v>8</v>
      </c>
      <c r="Z5448" s="4"/>
    </row>
    <row r="5449" spans="1:26" x14ac:dyDescent="0.25">
      <c r="A5449" s="34">
        <v>21</v>
      </c>
      <c r="B5449" s="31">
        <v>21</v>
      </c>
      <c r="C5449" s="4" t="s">
        <v>9472</v>
      </c>
      <c r="D5449" s="4" t="s">
        <v>9433</v>
      </c>
      <c r="E5449" s="4" t="s">
        <v>9434</v>
      </c>
      <c r="F5449" s="4" t="s">
        <v>8948</v>
      </c>
      <c r="G5449" s="4" t="s">
        <v>9473</v>
      </c>
      <c r="H5449" s="5" t="s">
        <v>9474</v>
      </c>
      <c r="I5449" s="24">
        <v>179.46</v>
      </c>
      <c r="J5449" s="24">
        <v>159.94999999999999</v>
      </c>
      <c r="K5449" s="24">
        <v>8.09</v>
      </c>
      <c r="P5449" s="24">
        <v>0.95</v>
      </c>
      <c r="R5449" s="24">
        <v>1.1000000000000001</v>
      </c>
      <c r="W5449" s="24">
        <v>9.3699999999999992</v>
      </c>
      <c r="X5449" s="24">
        <f t="shared" si="194"/>
        <v>179.45999999999998</v>
      </c>
      <c r="Y5449" s="8">
        <f t="shared" si="195"/>
        <v>0</v>
      </c>
      <c r="Z5449" s="4"/>
    </row>
    <row r="5450" spans="1:26" ht="30" x14ac:dyDescent="0.25">
      <c r="A5450" s="34">
        <v>38</v>
      </c>
      <c r="B5450" s="31">
        <v>38</v>
      </c>
      <c r="C5450" s="4" t="s">
        <v>9502</v>
      </c>
      <c r="D5450" s="4" t="s">
        <v>3797</v>
      </c>
      <c r="E5450" s="4" t="s">
        <v>9434</v>
      </c>
      <c r="F5450" s="4" t="s">
        <v>8948</v>
      </c>
      <c r="G5450" s="4" t="s">
        <v>9503</v>
      </c>
      <c r="H5450" s="5" t="s">
        <v>9504</v>
      </c>
      <c r="I5450" s="24">
        <v>115.8</v>
      </c>
      <c r="J5450" s="24">
        <v>94.46</v>
      </c>
      <c r="K5450" s="24">
        <v>8.0399999999999991</v>
      </c>
      <c r="M5450" s="24">
        <v>6</v>
      </c>
      <c r="O5450" s="24">
        <v>2.75</v>
      </c>
      <c r="R5450" s="24">
        <v>4.55</v>
      </c>
      <c r="X5450" s="24">
        <f t="shared" si="194"/>
        <v>115.8</v>
      </c>
      <c r="Y5450" s="8">
        <f t="shared" si="195"/>
        <v>0</v>
      </c>
      <c r="Z5450" s="4"/>
    </row>
    <row r="5451" spans="1:26" ht="30" x14ac:dyDescent="0.25">
      <c r="A5451" s="34">
        <v>31</v>
      </c>
      <c r="B5451" s="31">
        <v>31</v>
      </c>
      <c r="C5451" s="4" t="s">
        <v>9489</v>
      </c>
      <c r="D5451" s="4" t="s">
        <v>3797</v>
      </c>
      <c r="E5451" s="4" t="s">
        <v>9434</v>
      </c>
      <c r="F5451" s="4" t="s">
        <v>8948</v>
      </c>
      <c r="G5451" s="5" t="s">
        <v>9490</v>
      </c>
      <c r="H5451" s="5" t="s">
        <v>9491</v>
      </c>
      <c r="I5451" s="24">
        <v>362.73</v>
      </c>
      <c r="J5451" s="24">
        <v>244.95</v>
      </c>
      <c r="K5451" s="24">
        <v>23.15</v>
      </c>
      <c r="R5451" s="24">
        <v>15.6</v>
      </c>
      <c r="W5451" s="24">
        <v>79.03</v>
      </c>
      <c r="X5451" s="24">
        <f t="shared" si="194"/>
        <v>362.73</v>
      </c>
      <c r="Y5451" s="8">
        <f t="shared" si="195"/>
        <v>0</v>
      </c>
      <c r="Z5451" s="4"/>
    </row>
    <row r="5452" spans="1:26" x14ac:dyDescent="0.25">
      <c r="A5452" s="34">
        <v>7</v>
      </c>
      <c r="B5452" s="31">
        <v>7</v>
      </c>
      <c r="C5452" s="4" t="s">
        <v>9441</v>
      </c>
      <c r="D5452" s="4" t="s">
        <v>9442</v>
      </c>
      <c r="E5452" s="4" t="s">
        <v>9434</v>
      </c>
      <c r="F5452" s="4" t="s">
        <v>8948</v>
      </c>
      <c r="G5452" s="4" t="s">
        <v>15104</v>
      </c>
      <c r="H5452" s="4" t="s">
        <v>862</v>
      </c>
      <c r="I5452" s="24">
        <v>4011.65</v>
      </c>
      <c r="J5452" s="24">
        <v>296</v>
      </c>
      <c r="K5452" s="24">
        <v>63</v>
      </c>
      <c r="L5452" s="24">
        <v>93</v>
      </c>
      <c r="M5452" s="24">
        <v>2.5</v>
      </c>
      <c r="N5452" s="24">
        <v>3</v>
      </c>
      <c r="O5452" s="24">
        <v>4.5</v>
      </c>
      <c r="P5452" s="24">
        <v>40</v>
      </c>
      <c r="Q5452" s="24">
        <v>114</v>
      </c>
      <c r="T5452" s="24">
        <v>3395.65</v>
      </c>
      <c r="X5452" s="24">
        <f t="shared" si="194"/>
        <v>4011.65</v>
      </c>
      <c r="Y5452" s="8">
        <f t="shared" si="195"/>
        <v>0</v>
      </c>
      <c r="Z5452" s="4"/>
    </row>
    <row r="5453" spans="1:26" x14ac:dyDescent="0.25">
      <c r="A5453" s="34">
        <v>63</v>
      </c>
      <c r="B5453" s="31">
        <v>63</v>
      </c>
      <c r="C5453" s="4" t="s">
        <v>2633</v>
      </c>
      <c r="D5453" s="4" t="s">
        <v>9444</v>
      </c>
      <c r="E5453" s="4" t="s">
        <v>9434</v>
      </c>
      <c r="F5453" s="4" t="s">
        <v>8948</v>
      </c>
      <c r="G5453" s="4" t="s">
        <v>15104</v>
      </c>
      <c r="H5453" s="5" t="s">
        <v>374</v>
      </c>
      <c r="I5453" s="24">
        <v>439.5</v>
      </c>
      <c r="J5453" s="24">
        <v>222.3</v>
      </c>
      <c r="K5453" s="24">
        <v>13.48</v>
      </c>
      <c r="P5453" s="24">
        <v>3</v>
      </c>
      <c r="R5453" s="24">
        <v>4.9400000000000004</v>
      </c>
      <c r="T5453" s="24">
        <v>184.78</v>
      </c>
      <c r="W5453" s="24">
        <v>11</v>
      </c>
      <c r="X5453" s="24">
        <f t="shared" si="194"/>
        <v>439.5</v>
      </c>
      <c r="Y5453" s="8">
        <f t="shared" si="195"/>
        <v>0</v>
      </c>
      <c r="Z5453" s="4"/>
    </row>
    <row r="5454" spans="1:26" x14ac:dyDescent="0.25">
      <c r="A5454" s="34">
        <v>77</v>
      </c>
      <c r="B5454" s="31">
        <v>77</v>
      </c>
      <c r="C5454" s="4" t="s">
        <v>9571</v>
      </c>
      <c r="D5454" s="4" t="s">
        <v>9539</v>
      </c>
      <c r="E5454" s="4" t="s">
        <v>9434</v>
      </c>
      <c r="F5454" s="4" t="s">
        <v>8948</v>
      </c>
      <c r="G5454" s="4" t="s">
        <v>15104</v>
      </c>
      <c r="H5454" s="4" t="s">
        <v>374</v>
      </c>
      <c r="I5454" s="24">
        <v>178.07</v>
      </c>
      <c r="J5454" s="24">
        <v>171.97</v>
      </c>
      <c r="R5454" s="24">
        <v>6.1</v>
      </c>
      <c r="X5454" s="24">
        <f t="shared" si="194"/>
        <v>178.07</v>
      </c>
      <c r="Y5454" s="8">
        <f t="shared" si="195"/>
        <v>0</v>
      </c>
      <c r="Z5454" s="4"/>
    </row>
    <row r="5455" spans="1:26" x14ac:dyDescent="0.25">
      <c r="A5455" s="34">
        <v>78</v>
      </c>
      <c r="B5455" s="31">
        <v>78</v>
      </c>
      <c r="C5455" s="4" t="s">
        <v>9572</v>
      </c>
      <c r="D5455" s="4" t="s">
        <v>9539</v>
      </c>
      <c r="E5455" s="4" t="s">
        <v>9434</v>
      </c>
      <c r="F5455" s="4" t="s">
        <v>8948</v>
      </c>
      <c r="G5455" s="4" t="s">
        <v>15104</v>
      </c>
      <c r="H5455" s="4" t="s">
        <v>374</v>
      </c>
      <c r="I5455" s="24">
        <v>233</v>
      </c>
      <c r="J5455" s="24">
        <v>179.24</v>
      </c>
      <c r="K5455" s="24">
        <v>33.729999999999997</v>
      </c>
      <c r="O5455" s="24">
        <v>0.8</v>
      </c>
      <c r="P5455" s="24">
        <v>0.52</v>
      </c>
      <c r="R5455" s="24">
        <v>7.7</v>
      </c>
      <c r="T5455" s="24">
        <v>11.01</v>
      </c>
      <c r="X5455" s="24">
        <f t="shared" si="194"/>
        <v>233</v>
      </c>
      <c r="Y5455" s="8">
        <f t="shared" si="195"/>
        <v>0</v>
      </c>
      <c r="Z5455" s="4"/>
    </row>
    <row r="5456" spans="1:26" x14ac:dyDescent="0.25">
      <c r="A5456" s="34">
        <v>79</v>
      </c>
      <c r="B5456" s="31">
        <v>79</v>
      </c>
      <c r="C5456" s="4" t="s">
        <v>9539</v>
      </c>
      <c r="D5456" s="4" t="s">
        <v>9539</v>
      </c>
      <c r="E5456" s="4" t="s">
        <v>9434</v>
      </c>
      <c r="F5456" s="4" t="s">
        <v>8948</v>
      </c>
      <c r="G5456" s="4" t="s">
        <v>15104</v>
      </c>
      <c r="H5456" s="4" t="s">
        <v>374</v>
      </c>
      <c r="I5456" s="24">
        <v>288.23</v>
      </c>
      <c r="J5456" s="24">
        <v>149.19999999999999</v>
      </c>
      <c r="K5456" s="24">
        <v>15.8</v>
      </c>
      <c r="L5456" s="24">
        <v>4.55</v>
      </c>
      <c r="N5456" s="24">
        <v>27.04</v>
      </c>
      <c r="P5456" s="24">
        <v>3.9</v>
      </c>
      <c r="Q5456" s="24">
        <v>13.93</v>
      </c>
      <c r="R5456" s="24">
        <v>10.050000000000001</v>
      </c>
      <c r="T5456" s="24">
        <v>63.76</v>
      </c>
      <c r="X5456" s="24">
        <f t="shared" si="194"/>
        <v>288.23</v>
      </c>
      <c r="Y5456" s="8">
        <f t="shared" si="195"/>
        <v>0</v>
      </c>
      <c r="Z5456" s="4"/>
    </row>
    <row r="5457" spans="1:26" x14ac:dyDescent="0.25">
      <c r="A5457" s="34">
        <v>44</v>
      </c>
      <c r="B5457" s="31">
        <v>44</v>
      </c>
      <c r="C5457" s="4" t="s">
        <v>1528</v>
      </c>
      <c r="D5457" s="4" t="s">
        <v>9476</v>
      </c>
      <c r="E5457" s="4" t="s">
        <v>9434</v>
      </c>
      <c r="F5457" s="4" t="s">
        <v>8948</v>
      </c>
      <c r="G5457" s="4" t="s">
        <v>9237</v>
      </c>
      <c r="H5457" s="5" t="s">
        <v>572</v>
      </c>
      <c r="I5457" s="24">
        <v>215.47</v>
      </c>
      <c r="J5457" s="24">
        <v>189.02</v>
      </c>
      <c r="K5457" s="24">
        <v>7.86</v>
      </c>
      <c r="L5457" s="24">
        <v>0.38</v>
      </c>
      <c r="P5457" s="24">
        <v>0.86</v>
      </c>
      <c r="R5457" s="24">
        <v>9.36</v>
      </c>
      <c r="T5457" s="24">
        <v>3.44</v>
      </c>
      <c r="W5457" s="24">
        <v>4.55</v>
      </c>
      <c r="X5457" s="24">
        <f t="shared" si="194"/>
        <v>215.47000000000003</v>
      </c>
      <c r="Y5457" s="8">
        <f t="shared" si="195"/>
        <v>0</v>
      </c>
      <c r="Z5457" s="4"/>
    </row>
    <row r="5458" spans="1:26" x14ac:dyDescent="0.25">
      <c r="A5458" s="34">
        <v>39</v>
      </c>
      <c r="B5458" s="31">
        <v>39</v>
      </c>
      <c r="C5458" s="4" t="s">
        <v>9505</v>
      </c>
      <c r="D5458" s="4" t="s">
        <v>3797</v>
      </c>
      <c r="E5458" s="4" t="s">
        <v>9434</v>
      </c>
      <c r="F5458" s="4" t="s">
        <v>8948</v>
      </c>
      <c r="G5458" s="4" t="s">
        <v>9506</v>
      </c>
      <c r="H5458" s="5" t="s">
        <v>39</v>
      </c>
      <c r="I5458" s="24">
        <v>214.86</v>
      </c>
      <c r="J5458" s="24">
        <v>178.2</v>
      </c>
      <c r="K5458" s="24">
        <v>17.010000000000002</v>
      </c>
      <c r="M5458" s="24">
        <v>1.79</v>
      </c>
      <c r="O5458" s="24">
        <v>2.5</v>
      </c>
      <c r="P5458" s="24">
        <v>0.89</v>
      </c>
      <c r="Q5458" s="24">
        <v>10.88</v>
      </c>
      <c r="R5458" s="24">
        <v>3.59</v>
      </c>
      <c r="X5458" s="24">
        <f t="shared" si="194"/>
        <v>214.85999999999996</v>
      </c>
      <c r="Y5458" s="8">
        <f t="shared" si="195"/>
        <v>0</v>
      </c>
      <c r="Z5458" s="4"/>
    </row>
    <row r="5459" spans="1:26" x14ac:dyDescent="0.25">
      <c r="A5459" s="34">
        <v>12</v>
      </c>
      <c r="B5459" s="31">
        <v>12</v>
      </c>
      <c r="C5459" s="4" t="s">
        <v>9454</v>
      </c>
      <c r="D5459" s="4" t="s">
        <v>3797</v>
      </c>
      <c r="E5459" s="4" t="s">
        <v>9434</v>
      </c>
      <c r="F5459" s="4" t="s">
        <v>8948</v>
      </c>
      <c r="G5459" s="4" t="s">
        <v>9455</v>
      </c>
      <c r="H5459" s="4" t="s">
        <v>1797</v>
      </c>
      <c r="I5459" s="24">
        <v>160.97</v>
      </c>
      <c r="J5459" s="24">
        <v>145.16999999999999</v>
      </c>
      <c r="M5459" s="24">
        <v>5.75</v>
      </c>
      <c r="O5459" s="24">
        <v>2.2400000000000002</v>
      </c>
      <c r="P5459" s="24">
        <v>0.24</v>
      </c>
      <c r="Q5459" s="24">
        <v>1.27</v>
      </c>
      <c r="R5459" s="24">
        <v>6.3</v>
      </c>
      <c r="X5459" s="24">
        <f t="shared" si="194"/>
        <v>160.97000000000003</v>
      </c>
      <c r="Y5459" s="8">
        <f t="shared" si="195"/>
        <v>0</v>
      </c>
      <c r="Z5459" s="4"/>
    </row>
    <row r="5460" spans="1:26" x14ac:dyDescent="0.25">
      <c r="A5460" s="34">
        <v>48</v>
      </c>
      <c r="B5460" s="31">
        <v>48</v>
      </c>
      <c r="C5460" s="4" t="s">
        <v>9525</v>
      </c>
      <c r="D5460" s="4" t="s">
        <v>4521</v>
      </c>
      <c r="E5460" s="4" t="s">
        <v>9434</v>
      </c>
      <c r="F5460" s="4" t="s">
        <v>8948</v>
      </c>
      <c r="G5460" s="4" t="s">
        <v>3034</v>
      </c>
      <c r="H5460" s="5" t="s">
        <v>306</v>
      </c>
      <c r="I5460" s="24">
        <v>309.10000000000002</v>
      </c>
      <c r="J5460" s="24">
        <v>98.5</v>
      </c>
      <c r="K5460" s="24">
        <v>23</v>
      </c>
      <c r="L5460" s="24">
        <v>12</v>
      </c>
      <c r="P5460" s="24">
        <v>2</v>
      </c>
      <c r="Q5460" s="24">
        <v>1.6</v>
      </c>
      <c r="R5460" s="24">
        <v>5.9</v>
      </c>
      <c r="T5460" s="24">
        <v>159.19999999999999</v>
      </c>
      <c r="W5460" s="24">
        <v>6.9</v>
      </c>
      <c r="X5460" s="24">
        <f t="shared" si="194"/>
        <v>309.09999999999997</v>
      </c>
      <c r="Y5460" s="8">
        <f t="shared" si="195"/>
        <v>0</v>
      </c>
      <c r="Z5460" s="4"/>
    </row>
    <row r="5461" spans="1:26" x14ac:dyDescent="0.25">
      <c r="A5461" s="34">
        <v>55</v>
      </c>
      <c r="B5461" s="31">
        <v>55</v>
      </c>
      <c r="C5461" s="4" t="s">
        <v>2032</v>
      </c>
      <c r="D5461" s="4" t="s">
        <v>9446</v>
      </c>
      <c r="E5461" s="4" t="s">
        <v>9434</v>
      </c>
      <c r="F5461" s="4" t="s">
        <v>8948</v>
      </c>
      <c r="G5461" s="4" t="s">
        <v>9535</v>
      </c>
      <c r="H5461" s="5" t="s">
        <v>9536</v>
      </c>
      <c r="I5461" s="24">
        <v>382.7</v>
      </c>
      <c r="J5461" s="24">
        <v>358.44</v>
      </c>
      <c r="O5461" s="24">
        <v>13.66</v>
      </c>
      <c r="R5461" s="24">
        <v>9.6</v>
      </c>
      <c r="S5461" s="24">
        <v>1</v>
      </c>
      <c r="X5461" s="24">
        <f t="shared" si="194"/>
        <v>382.70000000000005</v>
      </c>
      <c r="Y5461" s="8">
        <f t="shared" si="195"/>
        <v>0</v>
      </c>
      <c r="Z5461" s="4"/>
    </row>
    <row r="5462" spans="1:26" x14ac:dyDescent="0.25">
      <c r="A5462" s="34">
        <v>65</v>
      </c>
      <c r="B5462" s="31">
        <v>65</v>
      </c>
      <c r="C5462" s="4" t="s">
        <v>9553</v>
      </c>
      <c r="D5462" s="4" t="s">
        <v>9520</v>
      </c>
      <c r="E5462" s="4" t="s">
        <v>9434</v>
      </c>
      <c r="F5462" s="4" t="s">
        <v>8948</v>
      </c>
      <c r="G5462" s="4" t="s">
        <v>9554</v>
      </c>
      <c r="H5462" s="5" t="s">
        <v>9555</v>
      </c>
      <c r="I5462" s="24">
        <v>400.75</v>
      </c>
      <c r="J5462" s="24">
        <v>173</v>
      </c>
      <c r="O5462" s="24">
        <v>6.7</v>
      </c>
      <c r="R5462" s="24">
        <v>5.4</v>
      </c>
      <c r="T5462" s="24">
        <v>215.65</v>
      </c>
      <c r="X5462" s="24">
        <f t="shared" si="194"/>
        <v>400.75</v>
      </c>
      <c r="Y5462" s="8">
        <f t="shared" si="195"/>
        <v>0</v>
      </c>
      <c r="Z5462" s="4"/>
    </row>
    <row r="5463" spans="1:26" x14ac:dyDescent="0.25">
      <c r="A5463" s="34">
        <v>53</v>
      </c>
      <c r="B5463" s="31">
        <v>53</v>
      </c>
      <c r="C5463" s="4" t="s">
        <v>9532</v>
      </c>
      <c r="D5463" s="4" t="s">
        <v>9487</v>
      </c>
      <c r="E5463" s="4" t="s">
        <v>9434</v>
      </c>
      <c r="F5463" s="4" t="s">
        <v>8948</v>
      </c>
      <c r="G5463" s="4" t="s">
        <v>2452</v>
      </c>
      <c r="H5463" s="5" t="s">
        <v>1071</v>
      </c>
      <c r="I5463" s="24">
        <v>317</v>
      </c>
      <c r="J5463" s="24">
        <v>302.99</v>
      </c>
      <c r="K5463" s="24">
        <v>1.27</v>
      </c>
      <c r="P5463" s="24">
        <v>0.13</v>
      </c>
      <c r="R5463" s="24">
        <v>1.97</v>
      </c>
      <c r="W5463" s="24">
        <v>10.64</v>
      </c>
      <c r="X5463" s="24">
        <f t="shared" si="194"/>
        <v>317</v>
      </c>
      <c r="Y5463" s="8">
        <f t="shared" si="195"/>
        <v>0</v>
      </c>
      <c r="Z5463" s="4"/>
    </row>
    <row r="5464" spans="1:26" ht="30" x14ac:dyDescent="0.25">
      <c r="A5464" s="34">
        <v>35</v>
      </c>
      <c r="B5464" s="31">
        <v>35</v>
      </c>
      <c r="C5464" s="4" t="s">
        <v>9497</v>
      </c>
      <c r="D5464" s="4" t="s">
        <v>4521</v>
      </c>
      <c r="E5464" s="4" t="s">
        <v>9434</v>
      </c>
      <c r="F5464" s="4" t="s">
        <v>8948</v>
      </c>
      <c r="G5464" s="4" t="s">
        <v>9498</v>
      </c>
      <c r="H5464" s="5" t="s">
        <v>9499</v>
      </c>
      <c r="I5464" s="24">
        <v>570.79999999999995</v>
      </c>
      <c r="J5464" s="24">
        <v>192.5</v>
      </c>
      <c r="K5464" s="24">
        <v>49.6</v>
      </c>
      <c r="O5464" s="24">
        <v>6.2</v>
      </c>
      <c r="R5464" s="24">
        <v>9.6999999999999993</v>
      </c>
      <c r="T5464" s="24">
        <v>312.8</v>
      </c>
      <c r="X5464" s="24">
        <f t="shared" si="194"/>
        <v>570.79999999999995</v>
      </c>
      <c r="Y5464" s="8">
        <f t="shared" si="195"/>
        <v>0</v>
      </c>
      <c r="Z5464" s="4"/>
    </row>
    <row r="5465" spans="1:26" x14ac:dyDescent="0.25">
      <c r="A5465" s="34">
        <v>24</v>
      </c>
      <c r="B5465" s="31">
        <v>24</v>
      </c>
      <c r="C5465" s="4" t="s">
        <v>9341</v>
      </c>
      <c r="D5465" s="4" t="s">
        <v>2223</v>
      </c>
      <c r="E5465" s="4" t="s">
        <v>9434</v>
      </c>
      <c r="F5465" s="4" t="s">
        <v>8948</v>
      </c>
      <c r="G5465" s="4" t="s">
        <v>9480</v>
      </c>
      <c r="H5465" s="5" t="s">
        <v>1164</v>
      </c>
      <c r="I5465" s="24">
        <v>361.15</v>
      </c>
      <c r="J5465" s="24">
        <v>250.85</v>
      </c>
      <c r="K5465" s="24">
        <v>13.05</v>
      </c>
      <c r="L5465" s="24">
        <v>12.5</v>
      </c>
      <c r="M5465" s="24">
        <v>3</v>
      </c>
      <c r="O5465" s="24">
        <v>4</v>
      </c>
      <c r="R5465" s="24">
        <v>8.1199999999999992</v>
      </c>
      <c r="T5465" s="24">
        <v>69.63</v>
      </c>
      <c r="X5465" s="24">
        <f t="shared" si="194"/>
        <v>361.15</v>
      </c>
      <c r="Y5465" s="8">
        <f t="shared" si="195"/>
        <v>0</v>
      </c>
      <c r="Z5465" s="4"/>
    </row>
    <row r="5466" spans="1:26" x14ac:dyDescent="0.25">
      <c r="A5466" s="34">
        <v>11</v>
      </c>
      <c r="B5466" s="31">
        <v>11</v>
      </c>
      <c r="C5466" s="4" t="s">
        <v>9452</v>
      </c>
      <c r="D5466" s="4" t="s">
        <v>3797</v>
      </c>
      <c r="E5466" s="4" t="s">
        <v>9434</v>
      </c>
      <c r="F5466" s="4" t="s">
        <v>8948</v>
      </c>
      <c r="G5466" s="5" t="s">
        <v>9453</v>
      </c>
      <c r="H5466" s="4" t="s">
        <v>248</v>
      </c>
      <c r="I5466" s="24">
        <v>119.37</v>
      </c>
      <c r="J5466" s="24">
        <v>93.41</v>
      </c>
      <c r="K5466" s="24">
        <v>13.76</v>
      </c>
      <c r="M5466" s="24">
        <v>1.38</v>
      </c>
      <c r="O5466" s="24">
        <v>1.68</v>
      </c>
      <c r="P5466" s="24">
        <v>0.24</v>
      </c>
      <c r="Q5466" s="24">
        <v>1.2</v>
      </c>
      <c r="R5466" s="24">
        <v>7.7</v>
      </c>
      <c r="X5466" s="24">
        <f t="shared" si="194"/>
        <v>119.37</v>
      </c>
      <c r="Y5466" s="8">
        <f t="shared" si="195"/>
        <v>0</v>
      </c>
      <c r="Z5466" s="4"/>
    </row>
    <row r="5467" spans="1:26" x14ac:dyDescent="0.25">
      <c r="A5467" s="34">
        <v>69</v>
      </c>
      <c r="B5467" s="31">
        <v>69</v>
      </c>
      <c r="C5467" s="4" t="s">
        <v>9562</v>
      </c>
      <c r="D5467" s="4" t="s">
        <v>9476</v>
      </c>
      <c r="E5467" s="4" t="s">
        <v>9434</v>
      </c>
      <c r="F5467" s="4" t="s">
        <v>8948</v>
      </c>
      <c r="G5467" s="5" t="s">
        <v>9563</v>
      </c>
      <c r="H5467" s="5" t="s">
        <v>9564</v>
      </c>
      <c r="I5467" s="24">
        <v>359.16</v>
      </c>
      <c r="J5467" s="24">
        <v>215.13</v>
      </c>
      <c r="K5467" s="24">
        <v>28.13</v>
      </c>
      <c r="L5467" s="24">
        <v>7.37</v>
      </c>
      <c r="P5467" s="24">
        <v>1.46</v>
      </c>
      <c r="R5467" s="24">
        <v>10.06</v>
      </c>
      <c r="T5467" s="24">
        <v>86.59</v>
      </c>
      <c r="W5467" s="24">
        <v>10.42</v>
      </c>
      <c r="X5467" s="24">
        <f t="shared" si="194"/>
        <v>359.16</v>
      </c>
      <c r="Y5467" s="8">
        <f t="shared" si="195"/>
        <v>0</v>
      </c>
      <c r="Z5467" s="4"/>
    </row>
    <row r="5468" spans="1:26" x14ac:dyDescent="0.25">
      <c r="A5468" s="34">
        <v>40</v>
      </c>
      <c r="B5468" s="31">
        <v>40</v>
      </c>
      <c r="C5468" s="4" t="s">
        <v>9507</v>
      </c>
      <c r="D5468" s="4" t="s">
        <v>9444</v>
      </c>
      <c r="E5468" s="4" t="s">
        <v>9434</v>
      </c>
      <c r="F5468" s="4" t="s">
        <v>8948</v>
      </c>
      <c r="G5468" s="4" t="s">
        <v>5162</v>
      </c>
      <c r="H5468" s="5" t="s">
        <v>19</v>
      </c>
      <c r="I5468" s="24">
        <v>71.63</v>
      </c>
      <c r="J5468" s="24">
        <v>62.54</v>
      </c>
      <c r="K5468" s="24">
        <v>3.19</v>
      </c>
      <c r="P5468" s="24">
        <v>0.31</v>
      </c>
      <c r="Q5468" s="24">
        <v>0.35</v>
      </c>
      <c r="R5468" s="24">
        <v>2.99</v>
      </c>
      <c r="W5468" s="24">
        <v>2.25</v>
      </c>
      <c r="X5468" s="24">
        <f t="shared" si="194"/>
        <v>71.63</v>
      </c>
      <c r="Y5468" s="8">
        <f t="shared" si="195"/>
        <v>0</v>
      </c>
      <c r="Z5468" s="4"/>
    </row>
    <row r="5469" spans="1:26" x14ac:dyDescent="0.25">
      <c r="A5469" s="34">
        <v>51</v>
      </c>
      <c r="B5469" s="31">
        <v>51</v>
      </c>
      <c r="C5469" s="4" t="s">
        <v>9528</v>
      </c>
      <c r="D5469" s="4" t="s">
        <v>9444</v>
      </c>
      <c r="E5469" s="4" t="s">
        <v>9434</v>
      </c>
      <c r="F5469" s="4" t="s">
        <v>8948</v>
      </c>
      <c r="G5469" s="4" t="s">
        <v>5162</v>
      </c>
      <c r="H5469" s="5" t="s">
        <v>19</v>
      </c>
      <c r="I5469" s="24">
        <v>527.44000000000005</v>
      </c>
      <c r="J5469" s="24">
        <v>273.07</v>
      </c>
      <c r="K5469" s="24">
        <v>48.41</v>
      </c>
      <c r="O5469" s="24">
        <v>0.28000000000000003</v>
      </c>
      <c r="P5469" s="24">
        <v>1.2</v>
      </c>
      <c r="R5469" s="24">
        <v>9.1999999999999993</v>
      </c>
      <c r="S5469" s="24">
        <v>1.95</v>
      </c>
      <c r="T5469" s="24">
        <v>184.53</v>
      </c>
      <c r="W5469" s="24">
        <v>8.8000000000000007</v>
      </c>
      <c r="X5469" s="24">
        <f t="shared" si="194"/>
        <v>527.43999999999994</v>
      </c>
      <c r="Y5469" s="8">
        <f t="shared" si="195"/>
        <v>0</v>
      </c>
      <c r="Z5469" s="4"/>
    </row>
    <row r="5470" spans="1:26" x14ac:dyDescent="0.25">
      <c r="A5470" s="34">
        <v>59</v>
      </c>
      <c r="B5470" s="31">
        <v>59</v>
      </c>
      <c r="C5470" s="4" t="s">
        <v>9544</v>
      </c>
      <c r="D5470" s="4" t="s">
        <v>9444</v>
      </c>
      <c r="E5470" s="4" t="s">
        <v>9434</v>
      </c>
      <c r="F5470" s="4" t="s">
        <v>8948</v>
      </c>
      <c r="G5470" s="4" t="s">
        <v>5162</v>
      </c>
      <c r="H5470" s="5" t="s">
        <v>19</v>
      </c>
      <c r="I5470" s="24">
        <v>174.43</v>
      </c>
      <c r="J5470" s="24">
        <v>144.52000000000001</v>
      </c>
      <c r="K5470" s="24">
        <v>1.68</v>
      </c>
      <c r="L5470" s="24">
        <v>4.66</v>
      </c>
      <c r="R5470" s="24">
        <v>7.6</v>
      </c>
      <c r="T5470" s="24">
        <v>5.4</v>
      </c>
      <c r="W5470" s="24">
        <v>10.59</v>
      </c>
      <c r="X5470" s="24">
        <f t="shared" si="194"/>
        <v>174.45000000000002</v>
      </c>
      <c r="Y5470" s="8">
        <f t="shared" si="195"/>
        <v>-2.0000000000010232E-2</v>
      </c>
      <c r="Z5470" s="4"/>
    </row>
    <row r="5471" spans="1:26" x14ac:dyDescent="0.25">
      <c r="A5471" s="34">
        <v>86</v>
      </c>
      <c r="B5471" s="31">
        <v>86</v>
      </c>
      <c r="C5471" s="4" t="s">
        <v>9579</v>
      </c>
      <c r="D5471" s="4" t="s">
        <v>2223</v>
      </c>
      <c r="E5471" s="4" t="s">
        <v>9434</v>
      </c>
      <c r="F5471" s="4" t="s">
        <v>8948</v>
      </c>
      <c r="G5471" s="5" t="s">
        <v>5162</v>
      </c>
      <c r="H5471" s="4" t="s">
        <v>558</v>
      </c>
      <c r="I5471" s="24">
        <v>333</v>
      </c>
      <c r="J5471" s="24">
        <v>278</v>
      </c>
      <c r="L5471" s="24">
        <v>20</v>
      </c>
      <c r="M5471" s="24">
        <v>2.5</v>
      </c>
      <c r="P5471" s="24">
        <v>1</v>
      </c>
      <c r="Q5471" s="24">
        <v>30.5</v>
      </c>
      <c r="T5471" s="24">
        <v>1</v>
      </c>
      <c r="X5471" s="24">
        <f t="shared" si="194"/>
        <v>333</v>
      </c>
      <c r="Y5471" s="8">
        <f t="shared" si="195"/>
        <v>0</v>
      </c>
      <c r="Z5471" s="4"/>
    </row>
    <row r="5472" spans="1:26" ht="30" x14ac:dyDescent="0.25">
      <c r="A5472" s="34">
        <v>52</v>
      </c>
      <c r="B5472" s="31">
        <v>52</v>
      </c>
      <c r="C5472" s="4" t="s">
        <v>9529</v>
      </c>
      <c r="D5472" s="4" t="s">
        <v>2091</v>
      </c>
      <c r="E5472" s="4" t="s">
        <v>9434</v>
      </c>
      <c r="F5472" s="4" t="s">
        <v>8948</v>
      </c>
      <c r="G5472" s="4" t="s">
        <v>9530</v>
      </c>
      <c r="H5472" s="5" t="s">
        <v>9531</v>
      </c>
      <c r="I5472" s="24">
        <v>636.79999999999995</v>
      </c>
      <c r="J5472" s="24">
        <v>168.36</v>
      </c>
      <c r="K5472" s="24">
        <v>19.989999999999998</v>
      </c>
      <c r="R5472" s="24">
        <v>4.95</v>
      </c>
      <c r="S5472" s="24">
        <v>0.65</v>
      </c>
      <c r="T5472" s="24">
        <v>428.6</v>
      </c>
      <c r="W5472" s="24">
        <v>14.25</v>
      </c>
      <c r="X5472" s="24">
        <f t="shared" si="194"/>
        <v>636.80000000000007</v>
      </c>
      <c r="Y5472" s="8">
        <f t="shared" si="195"/>
        <v>0</v>
      </c>
      <c r="Z5472" s="4"/>
    </row>
    <row r="5473" spans="1:26" x14ac:dyDescent="0.25">
      <c r="A5473" s="34">
        <v>47</v>
      </c>
      <c r="B5473" s="31">
        <v>47</v>
      </c>
      <c r="C5473" s="4" t="s">
        <v>9523</v>
      </c>
      <c r="D5473" s="4" t="s">
        <v>9459</v>
      </c>
      <c r="E5473" s="4" t="s">
        <v>9434</v>
      </c>
      <c r="F5473" s="4" t="s">
        <v>8948</v>
      </c>
      <c r="G5473" s="4" t="s">
        <v>4427</v>
      </c>
      <c r="H5473" s="5" t="s">
        <v>9524</v>
      </c>
      <c r="I5473" s="24">
        <v>218.26</v>
      </c>
      <c r="J5473" s="24">
        <v>193.77</v>
      </c>
      <c r="K5473" s="24">
        <v>2.95</v>
      </c>
      <c r="R5473" s="24">
        <v>6.35</v>
      </c>
      <c r="W5473" s="24">
        <v>15.19</v>
      </c>
      <c r="X5473" s="24">
        <f t="shared" si="194"/>
        <v>218.26</v>
      </c>
      <c r="Y5473" s="8">
        <f t="shared" si="195"/>
        <v>0</v>
      </c>
      <c r="Z5473" s="4"/>
    </row>
    <row r="5474" spans="1:26" x14ac:dyDescent="0.25">
      <c r="A5474" s="34">
        <v>14</v>
      </c>
      <c r="B5474" s="31">
        <v>14</v>
      </c>
      <c r="C5474" s="4" t="s">
        <v>520</v>
      </c>
      <c r="D5474" s="4" t="s">
        <v>9459</v>
      </c>
      <c r="E5474" s="4" t="s">
        <v>9434</v>
      </c>
      <c r="F5474" s="4" t="s">
        <v>8948</v>
      </c>
      <c r="G5474" s="4" t="s">
        <v>9460</v>
      </c>
      <c r="H5474" s="5" t="s">
        <v>9461</v>
      </c>
      <c r="I5474" s="24">
        <v>323.19</v>
      </c>
      <c r="J5474" s="24">
        <v>143.4</v>
      </c>
      <c r="K5474" s="24">
        <v>5.04</v>
      </c>
      <c r="R5474" s="24">
        <v>10.87</v>
      </c>
      <c r="T5474" s="24">
        <v>161.18</v>
      </c>
      <c r="W5474" s="24">
        <v>2.7</v>
      </c>
      <c r="X5474" s="24">
        <f t="shared" si="194"/>
        <v>323.19</v>
      </c>
      <c r="Y5474" s="8">
        <f t="shared" si="195"/>
        <v>0</v>
      </c>
      <c r="Z5474" s="4"/>
    </row>
    <row r="5475" spans="1:26" ht="30" x14ac:dyDescent="0.25">
      <c r="A5475" s="34">
        <v>43</v>
      </c>
      <c r="B5475" s="31">
        <v>43</v>
      </c>
      <c r="C5475" s="4" t="s">
        <v>9514</v>
      </c>
      <c r="D5475" s="4" t="s">
        <v>9450</v>
      </c>
      <c r="E5475" s="4" t="s">
        <v>9434</v>
      </c>
      <c r="F5475" s="4" t="s">
        <v>8948</v>
      </c>
      <c r="G5475" s="5" t="s">
        <v>9515</v>
      </c>
      <c r="H5475" s="5" t="s">
        <v>9516</v>
      </c>
      <c r="I5475" s="24">
        <v>271.08999999999997</v>
      </c>
      <c r="J5475" s="24">
        <v>170.26</v>
      </c>
      <c r="K5475" s="24">
        <v>7.01</v>
      </c>
      <c r="R5475" s="24">
        <v>6</v>
      </c>
      <c r="T5475" s="24">
        <v>80.099999999999994</v>
      </c>
      <c r="W5475" s="24">
        <v>7.72</v>
      </c>
      <c r="X5475" s="24">
        <f t="shared" si="194"/>
        <v>271.09000000000003</v>
      </c>
      <c r="Y5475" s="8">
        <f t="shared" si="195"/>
        <v>0</v>
      </c>
      <c r="Z5475" s="4"/>
    </row>
    <row r="5476" spans="1:26" x14ac:dyDescent="0.25">
      <c r="A5476" s="34">
        <v>11</v>
      </c>
      <c r="B5476" s="31">
        <v>11</v>
      </c>
      <c r="C5476" s="4" t="s">
        <v>9604</v>
      </c>
      <c r="D5476" s="4" t="s">
        <v>9600</v>
      </c>
      <c r="E5476" s="4" t="s">
        <v>9583</v>
      </c>
      <c r="F5476" s="4" t="s">
        <v>8948</v>
      </c>
      <c r="G5476" s="4" t="s">
        <v>9605</v>
      </c>
      <c r="H5476" s="4" t="s">
        <v>5168</v>
      </c>
      <c r="I5476" s="24">
        <v>172</v>
      </c>
      <c r="J5476" s="24">
        <v>154.1</v>
      </c>
      <c r="K5476" s="24">
        <v>6.6</v>
      </c>
      <c r="M5476" s="24">
        <v>0.7</v>
      </c>
      <c r="O5476" s="24">
        <v>0.5</v>
      </c>
      <c r="R5476" s="24">
        <v>0.8</v>
      </c>
      <c r="T5476" s="24">
        <v>8.5</v>
      </c>
      <c r="U5476" s="24">
        <v>0.8</v>
      </c>
      <c r="X5476" s="24">
        <f t="shared" si="194"/>
        <v>172</v>
      </c>
      <c r="Y5476" s="8">
        <f t="shared" si="195"/>
        <v>0</v>
      </c>
      <c r="Z5476" s="4"/>
    </row>
    <row r="5477" spans="1:26" x14ac:dyDescent="0.25">
      <c r="A5477" s="34">
        <v>67</v>
      </c>
      <c r="B5477" s="31">
        <v>67</v>
      </c>
      <c r="C5477" s="4" t="s">
        <v>9690</v>
      </c>
      <c r="D5477" s="4" t="s">
        <v>9667</v>
      </c>
      <c r="E5477" s="4" t="s">
        <v>9583</v>
      </c>
      <c r="F5477" s="4" t="s">
        <v>8948</v>
      </c>
      <c r="G5477" s="5" t="s">
        <v>9691</v>
      </c>
      <c r="H5477" s="4" t="s">
        <v>216</v>
      </c>
      <c r="I5477" s="24">
        <v>153</v>
      </c>
      <c r="J5477" s="24">
        <v>55</v>
      </c>
      <c r="K5477" s="24">
        <v>10</v>
      </c>
      <c r="O5477" s="24">
        <v>1</v>
      </c>
      <c r="T5477" s="24">
        <v>87</v>
      </c>
      <c r="X5477" s="24">
        <f t="shared" si="194"/>
        <v>153</v>
      </c>
      <c r="Y5477" s="8">
        <f t="shared" si="195"/>
        <v>0</v>
      </c>
      <c r="Z5477" s="4"/>
    </row>
    <row r="5478" spans="1:26" ht="30" x14ac:dyDescent="0.25">
      <c r="A5478" s="34">
        <v>46</v>
      </c>
      <c r="B5478" s="31">
        <v>46</v>
      </c>
      <c r="C5478" s="5" t="s">
        <v>9661</v>
      </c>
      <c r="D5478" s="4" t="s">
        <v>5809</v>
      </c>
      <c r="E5478" s="4" t="s">
        <v>9583</v>
      </c>
      <c r="F5478" s="4" t="s">
        <v>8948</v>
      </c>
      <c r="G5478" s="4" t="s">
        <v>9662</v>
      </c>
      <c r="H5478" s="4" t="s">
        <v>109</v>
      </c>
      <c r="I5478" s="24">
        <v>282</v>
      </c>
      <c r="J5478" s="24">
        <v>182</v>
      </c>
      <c r="K5478" s="24">
        <v>39</v>
      </c>
      <c r="L5478" s="24">
        <v>3.3</v>
      </c>
      <c r="M5478" s="24">
        <v>1</v>
      </c>
      <c r="O5478" s="24">
        <v>2</v>
      </c>
      <c r="P5478" s="24">
        <v>0.9</v>
      </c>
      <c r="Q5478" s="24">
        <v>1.3</v>
      </c>
      <c r="R5478" s="24">
        <v>1.5</v>
      </c>
      <c r="T5478" s="24">
        <v>50</v>
      </c>
      <c r="U5478" s="24">
        <v>1</v>
      </c>
      <c r="X5478" s="24">
        <f t="shared" si="194"/>
        <v>282</v>
      </c>
      <c r="Y5478" s="8">
        <f t="shared" si="195"/>
        <v>0</v>
      </c>
      <c r="Z5478" s="4"/>
    </row>
    <row r="5479" spans="1:26" x14ac:dyDescent="0.25">
      <c r="A5479" s="34">
        <v>64</v>
      </c>
      <c r="B5479" s="31">
        <v>64</v>
      </c>
      <c r="C5479" s="4" t="s">
        <v>9685</v>
      </c>
      <c r="D5479" s="4" t="s">
        <v>9686</v>
      </c>
      <c r="E5479" s="4" t="s">
        <v>9583</v>
      </c>
      <c r="F5479" s="4" t="s">
        <v>8948</v>
      </c>
      <c r="G5479" s="4" t="s">
        <v>9687</v>
      </c>
      <c r="H5479" s="4" t="s">
        <v>13</v>
      </c>
      <c r="I5479" s="24">
        <v>159</v>
      </c>
      <c r="J5479" s="24">
        <v>120.5</v>
      </c>
      <c r="K5479" s="24">
        <v>28.9</v>
      </c>
      <c r="M5479" s="24">
        <v>0.7</v>
      </c>
      <c r="O5479" s="24">
        <v>2</v>
      </c>
      <c r="P5479" s="24">
        <v>4</v>
      </c>
      <c r="R5479" s="24">
        <v>1.9</v>
      </c>
      <c r="U5479" s="24">
        <v>1</v>
      </c>
      <c r="X5479" s="24">
        <f t="shared" si="194"/>
        <v>159</v>
      </c>
      <c r="Y5479" s="8">
        <f t="shared" si="195"/>
        <v>0</v>
      </c>
      <c r="Z5479" s="4"/>
    </row>
    <row r="5480" spans="1:26" x14ac:dyDescent="0.25">
      <c r="A5480" s="34">
        <v>59</v>
      </c>
      <c r="B5480" s="31">
        <v>59</v>
      </c>
      <c r="C5480" s="4" t="s">
        <v>9681</v>
      </c>
      <c r="D5480" s="4" t="s">
        <v>9677</v>
      </c>
      <c r="E5480" s="4" t="s">
        <v>9583</v>
      </c>
      <c r="F5480" s="4" t="s">
        <v>8948</v>
      </c>
      <c r="G5480" s="4" t="s">
        <v>1151</v>
      </c>
      <c r="H5480" s="4" t="s">
        <v>896</v>
      </c>
      <c r="I5480" s="24">
        <v>323</v>
      </c>
      <c r="J5480" s="24">
        <v>273</v>
      </c>
      <c r="K5480" s="24">
        <v>31.8</v>
      </c>
      <c r="M5480" s="24">
        <v>1.3</v>
      </c>
      <c r="O5480" s="24">
        <v>5</v>
      </c>
      <c r="P5480" s="24">
        <v>0.8</v>
      </c>
      <c r="R5480" s="24">
        <v>4.4000000000000004</v>
      </c>
      <c r="T5480" s="24">
        <v>5.4</v>
      </c>
      <c r="U5480" s="24">
        <v>1.3</v>
      </c>
      <c r="X5480" s="24">
        <f t="shared" si="194"/>
        <v>323</v>
      </c>
      <c r="Y5480" s="8">
        <f t="shared" si="195"/>
        <v>0</v>
      </c>
      <c r="Z5480" s="4"/>
    </row>
    <row r="5481" spans="1:26" x14ac:dyDescent="0.25">
      <c r="A5481" s="34">
        <v>1</v>
      </c>
      <c r="B5481" s="31">
        <v>1</v>
      </c>
      <c r="C5481" s="4" t="s">
        <v>9581</v>
      </c>
      <c r="D5481" s="4" t="s">
        <v>9582</v>
      </c>
      <c r="E5481" s="4" t="s">
        <v>9583</v>
      </c>
      <c r="F5481" s="4" t="s">
        <v>8948</v>
      </c>
      <c r="G5481" s="4" t="s">
        <v>6377</v>
      </c>
      <c r="H5481" s="4" t="s">
        <v>10</v>
      </c>
      <c r="I5481" s="24">
        <v>280.87</v>
      </c>
      <c r="J5481" s="24">
        <v>242.87</v>
      </c>
      <c r="K5481" s="24">
        <v>30.1</v>
      </c>
      <c r="M5481" s="24">
        <v>1.6</v>
      </c>
      <c r="O5481" s="24">
        <v>2.7</v>
      </c>
      <c r="R5481" s="24">
        <v>3.6</v>
      </c>
      <c r="X5481" s="24">
        <f t="shared" si="194"/>
        <v>280.87000000000006</v>
      </c>
      <c r="Y5481" s="8">
        <f t="shared" si="195"/>
        <v>0</v>
      </c>
      <c r="Z5481" s="4"/>
    </row>
    <row r="5482" spans="1:26" ht="30" x14ac:dyDescent="0.25">
      <c r="A5482" s="34">
        <v>75</v>
      </c>
      <c r="B5482" s="31">
        <v>75</v>
      </c>
      <c r="C5482" s="4" t="s">
        <v>1814</v>
      </c>
      <c r="D5482" s="4" t="s">
        <v>5457</v>
      </c>
      <c r="E5482" s="4" t="s">
        <v>9583</v>
      </c>
      <c r="F5482" s="4" t="s">
        <v>8948</v>
      </c>
      <c r="G5482" s="5" t="s">
        <v>9700</v>
      </c>
      <c r="H5482" s="4"/>
      <c r="I5482" s="24">
        <v>104.02</v>
      </c>
      <c r="J5482" s="24">
        <v>104.02</v>
      </c>
      <c r="X5482" s="24">
        <f t="shared" si="194"/>
        <v>104.02</v>
      </c>
      <c r="Y5482" s="8">
        <f t="shared" si="195"/>
        <v>0</v>
      </c>
      <c r="Z5482" s="4"/>
    </row>
    <row r="5483" spans="1:26" x14ac:dyDescent="0.25">
      <c r="A5483" s="34">
        <v>31</v>
      </c>
      <c r="B5483" s="31">
        <v>31</v>
      </c>
      <c r="C5483" s="4" t="s">
        <v>9639</v>
      </c>
      <c r="D5483" s="4" t="s">
        <v>9635</v>
      </c>
      <c r="E5483" s="4" t="s">
        <v>9583</v>
      </c>
      <c r="F5483" s="4" t="s">
        <v>8948</v>
      </c>
      <c r="G5483" s="4" t="s">
        <v>9640</v>
      </c>
      <c r="H5483" s="4" t="s">
        <v>3249</v>
      </c>
      <c r="I5483" s="24">
        <v>332</v>
      </c>
      <c r="J5483" s="24">
        <v>283</v>
      </c>
      <c r="K5483" s="24">
        <v>11</v>
      </c>
      <c r="L5483" s="24">
        <v>6</v>
      </c>
      <c r="M5483" s="24">
        <v>0.5</v>
      </c>
      <c r="O5483" s="24">
        <v>1.5</v>
      </c>
      <c r="R5483" s="24">
        <v>1</v>
      </c>
      <c r="T5483" s="24">
        <v>28</v>
      </c>
      <c r="U5483" s="24">
        <v>1</v>
      </c>
      <c r="X5483" s="24">
        <f t="shared" si="194"/>
        <v>332</v>
      </c>
      <c r="Y5483" s="8">
        <f t="shared" si="195"/>
        <v>0</v>
      </c>
      <c r="Z5483" s="4"/>
    </row>
    <row r="5484" spans="1:26" ht="30" x14ac:dyDescent="0.25">
      <c r="A5484" s="34">
        <v>71</v>
      </c>
      <c r="B5484" s="31">
        <v>71</v>
      </c>
      <c r="C5484" s="4" t="s">
        <v>5809</v>
      </c>
      <c r="D5484" s="4" t="s">
        <v>5809</v>
      </c>
      <c r="E5484" s="4" t="s">
        <v>9583</v>
      </c>
      <c r="F5484" s="4" t="s">
        <v>8948</v>
      </c>
      <c r="G5484" s="5" t="s">
        <v>9696</v>
      </c>
      <c r="H5484" s="4"/>
      <c r="I5484" s="24">
        <v>1977.43</v>
      </c>
      <c r="J5484" s="24">
        <v>570.65</v>
      </c>
      <c r="K5484" s="24">
        <v>276.37</v>
      </c>
      <c r="L5484" s="24">
        <v>30.76</v>
      </c>
      <c r="M5484" s="24">
        <v>4.28</v>
      </c>
      <c r="O5484" s="24">
        <v>6.98</v>
      </c>
      <c r="P5484" s="24">
        <v>2.8</v>
      </c>
      <c r="R5484" s="24">
        <v>20.2</v>
      </c>
      <c r="S5484" s="24">
        <v>3.7</v>
      </c>
      <c r="T5484" s="24">
        <v>1061.69</v>
      </c>
      <c r="X5484" s="24">
        <f t="shared" si="194"/>
        <v>1977.43</v>
      </c>
      <c r="Y5484" s="8">
        <f t="shared" si="195"/>
        <v>0</v>
      </c>
      <c r="Z5484" s="4"/>
    </row>
    <row r="5485" spans="1:26" x14ac:dyDescent="0.25">
      <c r="A5485" s="34">
        <v>42</v>
      </c>
      <c r="B5485" s="31">
        <v>42</v>
      </c>
      <c r="C5485" s="4" t="s">
        <v>9656</v>
      </c>
      <c r="D5485" s="4" t="s">
        <v>5457</v>
      </c>
      <c r="E5485" s="4" t="s">
        <v>9583</v>
      </c>
      <c r="F5485" s="4" t="s">
        <v>8948</v>
      </c>
      <c r="G5485" s="4" t="s">
        <v>9657</v>
      </c>
      <c r="H5485" s="4" t="s">
        <v>9658</v>
      </c>
      <c r="I5485" s="24">
        <v>213</v>
      </c>
      <c r="J5485" s="24">
        <v>158</v>
      </c>
      <c r="K5485" s="24">
        <v>31</v>
      </c>
      <c r="M5485" s="24">
        <v>1.5</v>
      </c>
      <c r="N5485" s="24">
        <v>1</v>
      </c>
      <c r="O5485" s="24">
        <v>1.6</v>
      </c>
      <c r="P5485" s="24">
        <v>5</v>
      </c>
      <c r="R5485" s="24">
        <v>3.9</v>
      </c>
      <c r="T5485" s="24">
        <v>9</v>
      </c>
      <c r="U5485" s="24">
        <v>2</v>
      </c>
      <c r="X5485" s="24">
        <f t="shared" si="194"/>
        <v>213</v>
      </c>
      <c r="Y5485" s="8">
        <f t="shared" si="195"/>
        <v>0</v>
      </c>
      <c r="Z5485" s="4"/>
    </row>
    <row r="5486" spans="1:26" x14ac:dyDescent="0.25">
      <c r="A5486" s="34">
        <v>34</v>
      </c>
      <c r="B5486" s="31">
        <v>34</v>
      </c>
      <c r="C5486" s="4" t="s">
        <v>2001</v>
      </c>
      <c r="D5486" s="4" t="s">
        <v>9635</v>
      </c>
      <c r="E5486" s="4" t="s">
        <v>9583</v>
      </c>
      <c r="F5486" s="4" t="s">
        <v>8948</v>
      </c>
      <c r="G5486" s="4" t="s">
        <v>9644</v>
      </c>
      <c r="H5486" s="4" t="s">
        <v>1100</v>
      </c>
      <c r="I5486" s="24">
        <v>262</v>
      </c>
      <c r="J5486" s="24">
        <v>257.60000000000002</v>
      </c>
      <c r="O5486" s="24">
        <v>1.8</v>
      </c>
      <c r="Q5486" s="24">
        <v>0.8</v>
      </c>
      <c r="R5486" s="24">
        <v>1.8</v>
      </c>
      <c r="X5486" s="24">
        <f t="shared" si="194"/>
        <v>262.00000000000006</v>
      </c>
      <c r="Y5486" s="8">
        <f t="shared" si="195"/>
        <v>0</v>
      </c>
      <c r="Z5486" s="4"/>
    </row>
    <row r="5487" spans="1:26" x14ac:dyDescent="0.25">
      <c r="A5487" s="34">
        <v>8</v>
      </c>
      <c r="B5487" s="31">
        <v>8</v>
      </c>
      <c r="C5487" s="4" t="s">
        <v>9596</v>
      </c>
      <c r="D5487" s="4" t="s">
        <v>9582</v>
      </c>
      <c r="E5487" s="4" t="s">
        <v>9583</v>
      </c>
      <c r="F5487" s="4" t="s">
        <v>8948</v>
      </c>
      <c r="G5487" s="4" t="s">
        <v>9597</v>
      </c>
      <c r="H5487" s="4" t="s">
        <v>9598</v>
      </c>
      <c r="I5487" s="24">
        <v>123.38</v>
      </c>
      <c r="J5487" s="24">
        <v>107.08</v>
      </c>
      <c r="K5487" s="24">
        <v>8</v>
      </c>
      <c r="M5487" s="24">
        <v>1</v>
      </c>
      <c r="N5487" s="24">
        <v>0.5</v>
      </c>
      <c r="O5487" s="24">
        <v>1.8</v>
      </c>
      <c r="R5487" s="24">
        <v>5</v>
      </c>
      <c r="X5487" s="24">
        <f t="shared" si="194"/>
        <v>123.38</v>
      </c>
      <c r="Y5487" s="8">
        <f t="shared" si="195"/>
        <v>0</v>
      </c>
      <c r="Z5487" s="4"/>
    </row>
    <row r="5488" spans="1:26" x14ac:dyDescent="0.25">
      <c r="A5488" s="34">
        <v>39</v>
      </c>
      <c r="B5488" s="31">
        <v>39</v>
      </c>
      <c r="C5488" s="4" t="s">
        <v>5457</v>
      </c>
      <c r="D5488" s="4" t="s">
        <v>5457</v>
      </c>
      <c r="E5488" s="4" t="s">
        <v>9583</v>
      </c>
      <c r="F5488" s="4" t="s">
        <v>8948</v>
      </c>
      <c r="G5488" s="4" t="s">
        <v>9650</v>
      </c>
      <c r="H5488" s="4" t="s">
        <v>9651</v>
      </c>
      <c r="I5488" s="24">
        <v>342</v>
      </c>
      <c r="J5488" s="24">
        <v>172</v>
      </c>
      <c r="K5488" s="24">
        <v>33</v>
      </c>
      <c r="M5488" s="24">
        <v>0.9</v>
      </c>
      <c r="O5488" s="24">
        <v>2.7</v>
      </c>
      <c r="R5488" s="24">
        <v>4.3</v>
      </c>
      <c r="S5488" s="24">
        <v>1</v>
      </c>
      <c r="T5488" s="24">
        <v>126.4</v>
      </c>
      <c r="U5488" s="24">
        <v>1.7</v>
      </c>
      <c r="X5488" s="24">
        <f t="shared" si="194"/>
        <v>342</v>
      </c>
      <c r="Y5488" s="8">
        <f t="shared" si="195"/>
        <v>0</v>
      </c>
      <c r="Z5488" s="4"/>
    </row>
    <row r="5489" spans="1:26" x14ac:dyDescent="0.25">
      <c r="A5489" s="34">
        <v>69</v>
      </c>
      <c r="B5489" s="31">
        <v>69</v>
      </c>
      <c r="C5489" s="4" t="s">
        <v>9694</v>
      </c>
      <c r="D5489" s="4" t="s">
        <v>9686</v>
      </c>
      <c r="E5489" s="4" t="s">
        <v>9583</v>
      </c>
      <c r="F5489" s="4" t="s">
        <v>8948</v>
      </c>
      <c r="G5489" s="5" t="s">
        <v>9695</v>
      </c>
      <c r="H5489" s="4" t="s">
        <v>612</v>
      </c>
      <c r="I5489" s="24">
        <v>118</v>
      </c>
      <c r="J5489" s="24">
        <v>47.5</v>
      </c>
      <c r="K5489" s="24">
        <v>5</v>
      </c>
      <c r="L5489" s="24">
        <v>4.5</v>
      </c>
      <c r="M5489" s="24">
        <v>1</v>
      </c>
      <c r="Q5489" s="24">
        <v>3</v>
      </c>
      <c r="R5489" s="24">
        <v>1</v>
      </c>
      <c r="S5489" s="24">
        <v>1</v>
      </c>
      <c r="T5489" s="24">
        <v>55</v>
      </c>
      <c r="X5489" s="24">
        <f t="shared" si="194"/>
        <v>118</v>
      </c>
      <c r="Y5489" s="8">
        <f t="shared" si="195"/>
        <v>0</v>
      </c>
      <c r="Z5489" s="4"/>
    </row>
    <row r="5490" spans="1:26" x14ac:dyDescent="0.25">
      <c r="A5490" s="34">
        <v>9</v>
      </c>
      <c r="B5490" s="31">
        <v>9</v>
      </c>
      <c r="C5490" s="4" t="s">
        <v>9599</v>
      </c>
      <c r="D5490" s="4" t="s">
        <v>9600</v>
      </c>
      <c r="E5490" s="4" t="s">
        <v>9583</v>
      </c>
      <c r="F5490" s="4" t="s">
        <v>8948</v>
      </c>
      <c r="G5490" s="5" t="s">
        <v>9601</v>
      </c>
      <c r="H5490" s="4" t="s">
        <v>3676</v>
      </c>
      <c r="I5490" s="24">
        <v>316</v>
      </c>
      <c r="J5490" s="24">
        <v>258</v>
      </c>
      <c r="K5490" s="24">
        <v>25</v>
      </c>
      <c r="M5490" s="24">
        <v>2.5</v>
      </c>
      <c r="O5490" s="24">
        <v>1.9</v>
      </c>
      <c r="R5490" s="24">
        <v>2</v>
      </c>
      <c r="S5490" s="24">
        <v>1</v>
      </c>
      <c r="T5490" s="24">
        <v>22.18</v>
      </c>
      <c r="U5490" s="24">
        <v>3.4</v>
      </c>
      <c r="X5490" s="24">
        <f t="shared" si="194"/>
        <v>315.97999999999996</v>
      </c>
      <c r="Y5490" s="8">
        <f t="shared" si="195"/>
        <v>2.0000000000038654E-2</v>
      </c>
      <c r="Z5490" s="4"/>
    </row>
    <row r="5491" spans="1:26" x14ac:dyDescent="0.25">
      <c r="A5491" s="34">
        <v>7</v>
      </c>
      <c r="B5491" s="31">
        <v>7</v>
      </c>
      <c r="C5491" s="4" t="s">
        <v>9593</v>
      </c>
      <c r="D5491" s="4" t="s">
        <v>9582</v>
      </c>
      <c r="E5491" s="4" t="s">
        <v>9583</v>
      </c>
      <c r="F5491" s="4" t="s">
        <v>8948</v>
      </c>
      <c r="G5491" s="4" t="s">
        <v>9594</v>
      </c>
      <c r="H5491" s="4" t="s">
        <v>9595</v>
      </c>
      <c r="I5491" s="24">
        <v>691.59</v>
      </c>
      <c r="J5491" s="24">
        <v>435.59</v>
      </c>
      <c r="K5491" s="24">
        <v>22</v>
      </c>
      <c r="L5491" s="24">
        <v>1</v>
      </c>
      <c r="M5491" s="24">
        <v>2.5</v>
      </c>
      <c r="N5491" s="24">
        <v>2.5</v>
      </c>
      <c r="O5491" s="24">
        <v>2</v>
      </c>
      <c r="P5491" s="24">
        <v>1</v>
      </c>
      <c r="T5491" s="24">
        <v>195</v>
      </c>
      <c r="U5491" s="24">
        <v>30</v>
      </c>
      <c r="X5491" s="24">
        <f t="shared" si="194"/>
        <v>691.58999999999992</v>
      </c>
      <c r="Y5491" s="8">
        <f t="shared" si="195"/>
        <v>0</v>
      </c>
      <c r="Z5491" s="4"/>
    </row>
    <row r="5492" spans="1:26" x14ac:dyDescent="0.25">
      <c r="A5492" s="34">
        <v>19</v>
      </c>
      <c r="B5492" s="31">
        <v>19</v>
      </c>
      <c r="C5492" s="4" t="s">
        <v>9617</v>
      </c>
      <c r="D5492" s="4" t="s">
        <v>9618</v>
      </c>
      <c r="E5492" s="4" t="s">
        <v>9583</v>
      </c>
      <c r="F5492" s="4" t="s">
        <v>8948</v>
      </c>
      <c r="G5492" s="4" t="s">
        <v>9619</v>
      </c>
      <c r="H5492" s="4" t="s">
        <v>9620</v>
      </c>
      <c r="I5492" s="24">
        <v>520</v>
      </c>
      <c r="J5492" s="24">
        <v>332</v>
      </c>
      <c r="K5492" s="24">
        <v>31</v>
      </c>
      <c r="M5492" s="24">
        <v>1.5</v>
      </c>
      <c r="N5492" s="24">
        <v>2</v>
      </c>
      <c r="O5492" s="24">
        <v>2</v>
      </c>
      <c r="P5492" s="24">
        <v>5</v>
      </c>
      <c r="Q5492" s="24">
        <v>30.8</v>
      </c>
      <c r="R5492" s="24">
        <v>0.7</v>
      </c>
      <c r="T5492" s="24">
        <v>112</v>
      </c>
      <c r="U5492" s="24">
        <v>3</v>
      </c>
      <c r="X5492" s="24">
        <f t="shared" si="194"/>
        <v>520</v>
      </c>
      <c r="Y5492" s="8">
        <f t="shared" si="195"/>
        <v>0</v>
      </c>
      <c r="Z5492" s="4"/>
    </row>
    <row r="5493" spans="1:26" x14ac:dyDescent="0.25">
      <c r="A5493" s="34">
        <v>25</v>
      </c>
      <c r="B5493" s="31">
        <v>25</v>
      </c>
      <c r="C5493" s="4" t="s">
        <v>9630</v>
      </c>
      <c r="D5493" s="4" t="s">
        <v>9618</v>
      </c>
      <c r="E5493" s="4" t="s">
        <v>9583</v>
      </c>
      <c r="F5493" s="4" t="s">
        <v>8948</v>
      </c>
      <c r="G5493" s="4" t="s">
        <v>9631</v>
      </c>
      <c r="H5493" s="4" t="s">
        <v>148</v>
      </c>
      <c r="I5493" s="24">
        <v>131</v>
      </c>
      <c r="J5493" s="24">
        <v>125</v>
      </c>
      <c r="O5493" s="24">
        <v>1</v>
      </c>
      <c r="T5493" s="24">
        <v>5</v>
      </c>
      <c r="X5493" s="24">
        <f t="shared" si="194"/>
        <v>131</v>
      </c>
      <c r="Y5493" s="8">
        <f t="shared" si="195"/>
        <v>0</v>
      </c>
      <c r="Z5493" s="4"/>
    </row>
    <row r="5494" spans="1:26" x14ac:dyDescent="0.25">
      <c r="A5494" s="34">
        <v>47</v>
      </c>
      <c r="B5494" s="31">
        <v>47</v>
      </c>
      <c r="C5494" s="4" t="s">
        <v>9663</v>
      </c>
      <c r="D5494" s="4" t="s">
        <v>5809</v>
      </c>
      <c r="E5494" s="4" t="s">
        <v>9583</v>
      </c>
      <c r="F5494" s="4" t="s">
        <v>8948</v>
      </c>
      <c r="G5494" s="4" t="s">
        <v>9664</v>
      </c>
      <c r="H5494" s="4" t="s">
        <v>9665</v>
      </c>
      <c r="I5494" s="24">
        <v>409</v>
      </c>
      <c r="J5494" s="24">
        <v>346</v>
      </c>
      <c r="K5494" s="24">
        <v>42</v>
      </c>
      <c r="M5494" s="24">
        <v>1</v>
      </c>
      <c r="O5494" s="24">
        <v>1</v>
      </c>
      <c r="Q5494" s="24">
        <v>8</v>
      </c>
      <c r="T5494" s="24">
        <v>11</v>
      </c>
      <c r="X5494" s="24">
        <f t="shared" ref="X5494:X5557" si="196">SUM(J5494:W5494)</f>
        <v>409</v>
      </c>
      <c r="Y5494" s="8">
        <f t="shared" ref="Y5494:Y5557" si="197">I5494-X5494</f>
        <v>0</v>
      </c>
      <c r="Z5494" s="4"/>
    </row>
    <row r="5495" spans="1:26" x14ac:dyDescent="0.25">
      <c r="A5495" s="34">
        <v>10</v>
      </c>
      <c r="B5495" s="31">
        <v>10</v>
      </c>
      <c r="C5495" s="4" t="s">
        <v>9602</v>
      </c>
      <c r="D5495" s="4" t="s">
        <v>9600</v>
      </c>
      <c r="E5495" s="4" t="s">
        <v>9583</v>
      </c>
      <c r="F5495" s="4" t="s">
        <v>8948</v>
      </c>
      <c r="G5495" s="4" t="s">
        <v>9603</v>
      </c>
      <c r="H5495" s="4" t="s">
        <v>979</v>
      </c>
      <c r="I5495" s="24">
        <v>173.8</v>
      </c>
      <c r="J5495" s="24">
        <v>158.1</v>
      </c>
      <c r="K5495" s="24">
        <v>7.3</v>
      </c>
      <c r="M5495" s="24">
        <v>1</v>
      </c>
      <c r="N5495" s="24">
        <v>1</v>
      </c>
      <c r="O5495" s="24">
        <v>1.8</v>
      </c>
      <c r="P5495" s="24">
        <v>0.5</v>
      </c>
      <c r="R5495" s="24">
        <v>1.8</v>
      </c>
      <c r="S5495" s="24">
        <v>1.2</v>
      </c>
      <c r="U5495" s="24">
        <v>1.1000000000000001</v>
      </c>
      <c r="X5495" s="24">
        <f t="shared" si="196"/>
        <v>173.8</v>
      </c>
      <c r="Y5495" s="8">
        <f t="shared" si="197"/>
        <v>0</v>
      </c>
      <c r="Z5495" s="4"/>
    </row>
    <row r="5496" spans="1:26" x14ac:dyDescent="0.25">
      <c r="A5496" s="34">
        <v>68</v>
      </c>
      <c r="B5496" s="31">
        <v>68</v>
      </c>
      <c r="C5496" s="4" t="s">
        <v>9692</v>
      </c>
      <c r="D5496" s="4" t="s">
        <v>9618</v>
      </c>
      <c r="E5496" s="4" t="s">
        <v>9583</v>
      </c>
      <c r="F5496" s="4" t="s">
        <v>8948</v>
      </c>
      <c r="G5496" s="5" t="s">
        <v>9693</v>
      </c>
      <c r="H5496" s="4" t="s">
        <v>950</v>
      </c>
      <c r="I5496" s="24">
        <v>175</v>
      </c>
      <c r="J5496" s="24">
        <v>34.9</v>
      </c>
      <c r="K5496" s="24">
        <v>1.6</v>
      </c>
      <c r="L5496" s="24">
        <v>27</v>
      </c>
      <c r="O5496" s="24">
        <v>1.5</v>
      </c>
      <c r="T5496" s="24">
        <v>110</v>
      </c>
      <c r="X5496" s="24">
        <f t="shared" si="196"/>
        <v>175</v>
      </c>
      <c r="Y5496" s="8">
        <f t="shared" si="197"/>
        <v>0</v>
      </c>
      <c r="Z5496" s="4"/>
    </row>
    <row r="5497" spans="1:26" x14ac:dyDescent="0.25">
      <c r="A5497" s="34">
        <v>48</v>
      </c>
      <c r="B5497" s="31">
        <v>48</v>
      </c>
      <c r="C5497" s="4" t="s">
        <v>9666</v>
      </c>
      <c r="D5497" s="4" t="s">
        <v>9667</v>
      </c>
      <c r="E5497" s="4" t="s">
        <v>9583</v>
      </c>
      <c r="F5497" s="4" t="s">
        <v>8948</v>
      </c>
      <c r="G5497" s="4" t="s">
        <v>9668</v>
      </c>
      <c r="H5497" s="4" t="s">
        <v>441</v>
      </c>
      <c r="I5497" s="24">
        <v>365</v>
      </c>
      <c r="J5497" s="24">
        <v>199</v>
      </c>
      <c r="K5497" s="24">
        <v>37</v>
      </c>
      <c r="L5497" s="24">
        <v>7</v>
      </c>
      <c r="M5497" s="24">
        <v>1.5</v>
      </c>
      <c r="O5497" s="24">
        <v>2.5</v>
      </c>
      <c r="R5497" s="24">
        <v>5</v>
      </c>
      <c r="S5497" s="24">
        <v>2.5</v>
      </c>
      <c r="T5497" s="24">
        <v>109</v>
      </c>
      <c r="U5497" s="24">
        <v>1.5</v>
      </c>
      <c r="X5497" s="24">
        <f t="shared" si="196"/>
        <v>365</v>
      </c>
      <c r="Y5497" s="8">
        <f t="shared" si="197"/>
        <v>0</v>
      </c>
      <c r="Z5497" s="4"/>
    </row>
    <row r="5498" spans="1:26" x14ac:dyDescent="0.25">
      <c r="A5498" s="34">
        <v>18</v>
      </c>
      <c r="B5498" s="31">
        <v>18</v>
      </c>
      <c r="C5498" s="4" t="s">
        <v>9616</v>
      </c>
      <c r="D5498" s="4" t="s">
        <v>9600</v>
      </c>
      <c r="E5498" s="4" t="s">
        <v>9583</v>
      </c>
      <c r="F5498" s="4" t="s">
        <v>8948</v>
      </c>
      <c r="G5498" s="4" t="s">
        <v>8053</v>
      </c>
      <c r="H5498" s="4" t="s">
        <v>2140</v>
      </c>
      <c r="I5498" s="24">
        <v>385</v>
      </c>
      <c r="J5498" s="24">
        <v>264.39999999999998</v>
      </c>
      <c r="K5498" s="24">
        <v>32</v>
      </c>
      <c r="M5498" s="24">
        <v>1.5</v>
      </c>
      <c r="O5498" s="24">
        <v>1.5</v>
      </c>
      <c r="R5498" s="24">
        <v>4.5999999999999996</v>
      </c>
      <c r="T5498" s="24">
        <v>80</v>
      </c>
      <c r="U5498" s="24">
        <v>1</v>
      </c>
      <c r="X5498" s="24">
        <f t="shared" si="196"/>
        <v>385</v>
      </c>
      <c r="Y5498" s="8">
        <f t="shared" si="197"/>
        <v>0</v>
      </c>
      <c r="Z5498" s="4"/>
    </row>
    <row r="5499" spans="1:26" x14ac:dyDescent="0.25">
      <c r="A5499" s="34">
        <v>52</v>
      </c>
      <c r="B5499" s="31">
        <v>52</v>
      </c>
      <c r="C5499" s="4" t="s">
        <v>9671</v>
      </c>
      <c r="D5499" s="4" t="s">
        <v>9667</v>
      </c>
      <c r="E5499" s="4" t="s">
        <v>9583</v>
      </c>
      <c r="F5499" s="4" t="s">
        <v>8948</v>
      </c>
      <c r="G5499" s="4" t="s">
        <v>2068</v>
      </c>
      <c r="H5499" s="4" t="s">
        <v>558</v>
      </c>
      <c r="I5499" s="24">
        <v>118</v>
      </c>
      <c r="J5499" s="24">
        <v>102.5</v>
      </c>
      <c r="K5499" s="24">
        <v>12.3</v>
      </c>
      <c r="M5499" s="24">
        <v>1</v>
      </c>
      <c r="O5499" s="24">
        <v>1.2</v>
      </c>
      <c r="U5499" s="24">
        <v>1</v>
      </c>
      <c r="X5499" s="24">
        <f t="shared" si="196"/>
        <v>118</v>
      </c>
      <c r="Y5499" s="8">
        <f t="shared" si="197"/>
        <v>0</v>
      </c>
      <c r="Z5499" s="4"/>
    </row>
    <row r="5500" spans="1:26" x14ac:dyDescent="0.25">
      <c r="A5500" s="34">
        <v>5</v>
      </c>
      <c r="B5500" s="31">
        <v>5</v>
      </c>
      <c r="C5500" s="4" t="s">
        <v>9589</v>
      </c>
      <c r="D5500" s="4" t="s">
        <v>9582</v>
      </c>
      <c r="E5500" s="4" t="s">
        <v>9583</v>
      </c>
      <c r="F5500" s="4" t="s">
        <v>8948</v>
      </c>
      <c r="G5500" s="4" t="s">
        <v>9590</v>
      </c>
      <c r="H5500" s="4" t="s">
        <v>13</v>
      </c>
      <c r="I5500" s="24">
        <v>434.4</v>
      </c>
      <c r="J5500" s="24">
        <v>377.5</v>
      </c>
      <c r="K5500" s="24">
        <v>47.4</v>
      </c>
      <c r="O5500" s="24">
        <v>1.2</v>
      </c>
      <c r="P5500" s="24">
        <v>3</v>
      </c>
      <c r="Q5500" s="24">
        <v>0.4</v>
      </c>
      <c r="R5500" s="24">
        <v>2.4</v>
      </c>
      <c r="T5500" s="24">
        <v>1</v>
      </c>
      <c r="U5500" s="24">
        <v>1.5</v>
      </c>
      <c r="X5500" s="24">
        <f t="shared" si="196"/>
        <v>434.39999999999992</v>
      </c>
      <c r="Y5500" s="8">
        <f t="shared" si="197"/>
        <v>0</v>
      </c>
      <c r="Z5500" s="4"/>
    </row>
    <row r="5501" spans="1:26" x14ac:dyDescent="0.25">
      <c r="A5501" s="34">
        <v>13</v>
      </c>
      <c r="B5501" s="31">
        <v>13</v>
      </c>
      <c r="C5501" s="4" t="s">
        <v>9609</v>
      </c>
      <c r="D5501" s="4" t="s">
        <v>9600</v>
      </c>
      <c r="E5501" s="4" t="s">
        <v>9583</v>
      </c>
      <c r="F5501" s="4" t="s">
        <v>8948</v>
      </c>
      <c r="G5501" s="4" t="s">
        <v>9610</v>
      </c>
      <c r="H5501" s="4" t="s">
        <v>391</v>
      </c>
      <c r="I5501" s="24">
        <v>226</v>
      </c>
      <c r="J5501" s="24">
        <v>180</v>
      </c>
      <c r="K5501" s="24">
        <v>11.5</v>
      </c>
      <c r="M5501" s="24">
        <v>1.2</v>
      </c>
      <c r="N5501" s="24">
        <v>1.5</v>
      </c>
      <c r="O5501" s="24">
        <v>2.5</v>
      </c>
      <c r="Q5501" s="24">
        <v>2</v>
      </c>
      <c r="R5501" s="24">
        <v>1.5</v>
      </c>
      <c r="T5501" s="24">
        <v>24.8</v>
      </c>
      <c r="U5501" s="24">
        <v>1</v>
      </c>
      <c r="X5501" s="24">
        <f t="shared" si="196"/>
        <v>226</v>
      </c>
      <c r="Y5501" s="8">
        <f t="shared" si="197"/>
        <v>0</v>
      </c>
      <c r="Z5501" s="4"/>
    </row>
    <row r="5502" spans="1:26" ht="30" x14ac:dyDescent="0.25">
      <c r="A5502" s="34">
        <v>12</v>
      </c>
      <c r="B5502" s="31">
        <v>12</v>
      </c>
      <c r="C5502" s="4" t="s">
        <v>9606</v>
      </c>
      <c r="D5502" s="4" t="s">
        <v>9600</v>
      </c>
      <c r="E5502" s="4" t="s">
        <v>9583</v>
      </c>
      <c r="F5502" s="4" t="s">
        <v>8948</v>
      </c>
      <c r="G5502" s="4" t="s">
        <v>9607</v>
      </c>
      <c r="H5502" s="5" t="s">
        <v>9608</v>
      </c>
      <c r="I5502" s="24">
        <v>688.13</v>
      </c>
      <c r="J5502" s="24">
        <v>342.24</v>
      </c>
      <c r="K5502" s="24">
        <v>37.46</v>
      </c>
      <c r="M5502" s="24">
        <v>1.5</v>
      </c>
      <c r="N5502" s="24">
        <v>1</v>
      </c>
      <c r="O5502" s="24">
        <v>4</v>
      </c>
      <c r="P5502" s="24">
        <v>2.5</v>
      </c>
      <c r="R5502" s="24">
        <v>5.9</v>
      </c>
      <c r="S5502" s="24">
        <v>1.5</v>
      </c>
      <c r="T5502" s="24">
        <v>284.02999999999997</v>
      </c>
      <c r="U5502" s="24">
        <v>8</v>
      </c>
      <c r="X5502" s="24">
        <f t="shared" si="196"/>
        <v>688.12999999999988</v>
      </c>
      <c r="Y5502" s="8">
        <f t="shared" si="197"/>
        <v>0</v>
      </c>
      <c r="Z5502" s="4"/>
    </row>
    <row r="5503" spans="1:26" x14ac:dyDescent="0.25">
      <c r="A5503" s="34">
        <v>17</v>
      </c>
      <c r="B5503" s="31">
        <v>17</v>
      </c>
      <c r="C5503" s="4" t="s">
        <v>9614</v>
      </c>
      <c r="D5503" s="4" t="s">
        <v>9600</v>
      </c>
      <c r="E5503" s="4" t="s">
        <v>9583</v>
      </c>
      <c r="F5503" s="4" t="s">
        <v>8948</v>
      </c>
      <c r="G5503" s="4" t="s">
        <v>9615</v>
      </c>
      <c r="H5503" s="4" t="s">
        <v>201</v>
      </c>
      <c r="I5503" s="24">
        <v>1226</v>
      </c>
      <c r="J5503" s="24">
        <v>293.31</v>
      </c>
      <c r="K5503" s="24">
        <v>25</v>
      </c>
      <c r="L5503" s="24">
        <v>5</v>
      </c>
      <c r="M5503" s="24">
        <v>3</v>
      </c>
      <c r="N5503" s="24">
        <v>2.5</v>
      </c>
      <c r="O5503" s="24">
        <v>4</v>
      </c>
      <c r="P5503" s="24">
        <v>1</v>
      </c>
      <c r="Q5503" s="24">
        <v>2</v>
      </c>
      <c r="R5503" s="24">
        <v>10.69</v>
      </c>
      <c r="T5503" s="24">
        <v>875</v>
      </c>
      <c r="U5503" s="24">
        <v>4.5</v>
      </c>
      <c r="X5503" s="24">
        <f t="shared" si="196"/>
        <v>1226</v>
      </c>
      <c r="Y5503" s="8">
        <f t="shared" si="197"/>
        <v>0</v>
      </c>
      <c r="Z5503" s="4"/>
    </row>
    <row r="5504" spans="1:26" x14ac:dyDescent="0.25">
      <c r="A5504" s="34">
        <v>41</v>
      </c>
      <c r="B5504" s="31">
        <v>41</v>
      </c>
      <c r="C5504" s="4" t="s">
        <v>9654</v>
      </c>
      <c r="D5504" s="4" t="s">
        <v>5457</v>
      </c>
      <c r="E5504" s="4" t="s">
        <v>9583</v>
      </c>
      <c r="F5504" s="4" t="s">
        <v>8948</v>
      </c>
      <c r="G5504" s="4" t="s">
        <v>9655</v>
      </c>
      <c r="H5504" s="4" t="s">
        <v>358</v>
      </c>
      <c r="I5504" s="24">
        <v>150</v>
      </c>
      <c r="J5504" s="24">
        <v>127.9</v>
      </c>
      <c r="K5504" s="24">
        <v>15.6</v>
      </c>
      <c r="M5504" s="24">
        <v>3</v>
      </c>
      <c r="O5504" s="24">
        <v>2.8</v>
      </c>
      <c r="P5504" s="24">
        <v>0.3</v>
      </c>
      <c r="Q5504" s="24">
        <v>0.4</v>
      </c>
      <c r="X5504" s="24">
        <f t="shared" si="196"/>
        <v>150.00000000000003</v>
      </c>
      <c r="Y5504" s="8">
        <f t="shared" si="197"/>
        <v>0</v>
      </c>
      <c r="Z5504" s="4"/>
    </row>
    <row r="5505" spans="1:26" x14ac:dyDescent="0.25">
      <c r="A5505" s="34">
        <v>22</v>
      </c>
      <c r="B5505" s="31">
        <v>22</v>
      </c>
      <c r="C5505" s="4" t="s">
        <v>2210</v>
      </c>
      <c r="D5505" s="4" t="s">
        <v>9618</v>
      </c>
      <c r="E5505" s="4" t="s">
        <v>9583</v>
      </c>
      <c r="F5505" s="4" t="s">
        <v>8948</v>
      </c>
      <c r="G5505" s="4" t="s">
        <v>9623</v>
      </c>
      <c r="H5505" s="4"/>
      <c r="I5505" s="24">
        <v>196</v>
      </c>
      <c r="J5505" s="24">
        <v>115</v>
      </c>
      <c r="K5505" s="24">
        <v>5</v>
      </c>
      <c r="O5505" s="24">
        <v>9</v>
      </c>
      <c r="Q5505" s="24">
        <v>53</v>
      </c>
      <c r="T5505" s="24">
        <v>14</v>
      </c>
      <c r="X5505" s="24">
        <f t="shared" si="196"/>
        <v>196</v>
      </c>
      <c r="Y5505" s="8">
        <f t="shared" si="197"/>
        <v>0</v>
      </c>
      <c r="Z5505" s="4"/>
    </row>
    <row r="5506" spans="1:26" x14ac:dyDescent="0.25">
      <c r="A5506" s="34">
        <v>53</v>
      </c>
      <c r="B5506" s="31">
        <v>53</v>
      </c>
      <c r="C5506" s="4" t="s">
        <v>9672</v>
      </c>
      <c r="D5506" s="4" t="s">
        <v>9667</v>
      </c>
      <c r="E5506" s="4" t="s">
        <v>9583</v>
      </c>
      <c r="F5506" s="4" t="s">
        <v>8948</v>
      </c>
      <c r="G5506" s="4" t="s">
        <v>9673</v>
      </c>
      <c r="H5506" s="4" t="s">
        <v>190</v>
      </c>
      <c r="I5506" s="24">
        <v>585</v>
      </c>
      <c r="J5506" s="24">
        <v>282</v>
      </c>
      <c r="K5506" s="24">
        <v>35</v>
      </c>
      <c r="L5506" s="24">
        <v>14.3</v>
      </c>
      <c r="M5506" s="24">
        <v>3.1</v>
      </c>
      <c r="O5506" s="24">
        <v>2.7</v>
      </c>
      <c r="R5506" s="24">
        <v>19</v>
      </c>
      <c r="T5506" s="24">
        <v>225.9</v>
      </c>
      <c r="U5506" s="24">
        <v>3</v>
      </c>
      <c r="X5506" s="24">
        <f t="shared" si="196"/>
        <v>585</v>
      </c>
      <c r="Y5506" s="8">
        <f t="shared" si="197"/>
        <v>0</v>
      </c>
      <c r="Z5506" s="4"/>
    </row>
    <row r="5507" spans="1:26" x14ac:dyDescent="0.25">
      <c r="A5507" s="34">
        <v>54</v>
      </c>
      <c r="B5507" s="31">
        <v>54</v>
      </c>
      <c r="C5507" s="4" t="s">
        <v>2723</v>
      </c>
      <c r="D5507" s="4" t="s">
        <v>9667</v>
      </c>
      <c r="E5507" s="4" t="s">
        <v>9583</v>
      </c>
      <c r="F5507" s="4" t="s">
        <v>8948</v>
      </c>
      <c r="G5507" s="4" t="s">
        <v>9673</v>
      </c>
      <c r="H5507" s="4" t="s">
        <v>1432</v>
      </c>
      <c r="I5507" s="24">
        <v>558</v>
      </c>
      <c r="J5507" s="24">
        <v>271.5</v>
      </c>
      <c r="K5507" s="24">
        <v>49</v>
      </c>
      <c r="M5507" s="24">
        <v>2</v>
      </c>
      <c r="O5507" s="24">
        <v>3.5</v>
      </c>
      <c r="R5507" s="24">
        <v>12</v>
      </c>
      <c r="T5507" s="24">
        <v>218</v>
      </c>
      <c r="U5507" s="24">
        <v>2</v>
      </c>
      <c r="X5507" s="24">
        <f t="shared" si="196"/>
        <v>558</v>
      </c>
      <c r="Y5507" s="8">
        <f t="shared" si="197"/>
        <v>0</v>
      </c>
      <c r="Z5507" s="4"/>
    </row>
    <row r="5508" spans="1:26" x14ac:dyDescent="0.25">
      <c r="A5508" s="34">
        <v>72</v>
      </c>
      <c r="B5508" s="31">
        <v>72</v>
      </c>
      <c r="C5508" s="4" t="s">
        <v>9697</v>
      </c>
      <c r="D5508" s="4" t="s">
        <v>9667</v>
      </c>
      <c r="E5508" s="4" t="s">
        <v>9583</v>
      </c>
      <c r="F5508" s="4" t="s">
        <v>8948</v>
      </c>
      <c r="G5508" s="5" t="s">
        <v>9698</v>
      </c>
      <c r="H5508" s="4" t="s">
        <v>540</v>
      </c>
      <c r="I5508" s="24">
        <v>213.91659999999999</v>
      </c>
      <c r="J5508" s="24">
        <v>131.3433</v>
      </c>
      <c r="K5508" s="24">
        <v>16.1526</v>
      </c>
      <c r="L5508" s="24">
        <v>2.5550999999999999</v>
      </c>
      <c r="M5508" s="24">
        <v>1.2341</v>
      </c>
      <c r="O5508" s="24">
        <v>1.6679999999999999</v>
      </c>
      <c r="P5508" s="24">
        <v>2.8839000000000001</v>
      </c>
      <c r="S5508" s="24">
        <v>3.3399999999999999E-2</v>
      </c>
      <c r="T5508" s="24">
        <v>28.046199999999999</v>
      </c>
      <c r="X5508" s="24">
        <f t="shared" si="196"/>
        <v>183.91660000000005</v>
      </c>
      <c r="Y5508" s="8">
        <f t="shared" si="197"/>
        <v>29.999999999999943</v>
      </c>
      <c r="Z5508" s="4"/>
    </row>
    <row r="5509" spans="1:26" x14ac:dyDescent="0.25">
      <c r="A5509" s="34">
        <v>24</v>
      </c>
      <c r="B5509" s="31">
        <v>24</v>
      </c>
      <c r="C5509" s="4" t="s">
        <v>9627</v>
      </c>
      <c r="D5509" s="4" t="s">
        <v>9618</v>
      </c>
      <c r="E5509" s="4" t="s">
        <v>9583</v>
      </c>
      <c r="F5509" s="4" t="s">
        <v>8948</v>
      </c>
      <c r="G5509" s="4" t="s">
        <v>9628</v>
      </c>
      <c r="H5509" s="4" t="s">
        <v>9629</v>
      </c>
      <c r="I5509" s="24">
        <v>115</v>
      </c>
      <c r="J5509" s="24">
        <v>110.5</v>
      </c>
      <c r="O5509" s="24">
        <v>1</v>
      </c>
      <c r="Q5509" s="24">
        <v>2</v>
      </c>
      <c r="R5509" s="24">
        <v>1.5</v>
      </c>
      <c r="X5509" s="24">
        <f t="shared" si="196"/>
        <v>115</v>
      </c>
      <c r="Y5509" s="8">
        <f t="shared" si="197"/>
        <v>0</v>
      </c>
      <c r="Z5509" s="4"/>
    </row>
    <row r="5510" spans="1:26" x14ac:dyDescent="0.25">
      <c r="A5510" s="34">
        <v>2</v>
      </c>
      <c r="B5510" s="31">
        <v>2</v>
      </c>
      <c r="C5510" s="4" t="s">
        <v>9584</v>
      </c>
      <c r="D5510" s="4" t="s">
        <v>9582</v>
      </c>
      <c r="E5510" s="4" t="s">
        <v>9583</v>
      </c>
      <c r="F5510" s="4" t="s">
        <v>8948</v>
      </c>
      <c r="G5510" s="4" t="s">
        <v>9585</v>
      </c>
      <c r="H5510" s="4" t="s">
        <v>39</v>
      </c>
      <c r="I5510" s="24">
        <v>173.87</v>
      </c>
      <c r="J5510" s="24">
        <v>163.66</v>
      </c>
      <c r="K5510" s="24">
        <v>5.0999999999999996</v>
      </c>
      <c r="M5510" s="24">
        <v>0.4</v>
      </c>
      <c r="O5510" s="24">
        <v>1.3</v>
      </c>
      <c r="P5510" s="24">
        <v>0.5</v>
      </c>
      <c r="Q5510" s="24">
        <v>0.2</v>
      </c>
      <c r="R5510" s="24">
        <v>1.6</v>
      </c>
      <c r="S5510" s="24">
        <v>0.51</v>
      </c>
      <c r="T5510" s="24">
        <v>0.6</v>
      </c>
      <c r="X5510" s="24">
        <f t="shared" si="196"/>
        <v>173.86999999999998</v>
      </c>
      <c r="Y5510" s="8">
        <f t="shared" si="197"/>
        <v>0</v>
      </c>
      <c r="Z5510" s="4"/>
    </row>
    <row r="5511" spans="1:26" x14ac:dyDescent="0.25">
      <c r="A5511" s="34">
        <v>45</v>
      </c>
      <c r="B5511" s="31">
        <v>45</v>
      </c>
      <c r="C5511" s="4" t="s">
        <v>6365</v>
      </c>
      <c r="D5511" s="4" t="s">
        <v>5809</v>
      </c>
      <c r="E5511" s="4" t="s">
        <v>9583</v>
      </c>
      <c r="F5511" s="4" t="s">
        <v>8948</v>
      </c>
      <c r="G5511" s="4" t="s">
        <v>1892</v>
      </c>
      <c r="H5511" s="4" t="s">
        <v>283</v>
      </c>
      <c r="I5511" s="24">
        <v>242</v>
      </c>
      <c r="J5511" s="24">
        <v>226</v>
      </c>
      <c r="K5511" s="24">
        <v>7.7</v>
      </c>
      <c r="L5511" s="24">
        <v>1</v>
      </c>
      <c r="O5511" s="24">
        <v>2</v>
      </c>
      <c r="Q5511" s="24">
        <v>1.2</v>
      </c>
      <c r="R5511" s="24">
        <v>2.2000000000000002</v>
      </c>
      <c r="T5511" s="24">
        <v>1</v>
      </c>
      <c r="U5511" s="24">
        <v>0.9</v>
      </c>
      <c r="X5511" s="24">
        <f t="shared" si="196"/>
        <v>241.99999999999997</v>
      </c>
      <c r="Y5511" s="8">
        <f t="shared" si="197"/>
        <v>0</v>
      </c>
      <c r="Z5511" s="4"/>
    </row>
    <row r="5512" spans="1:26" x14ac:dyDescent="0.25">
      <c r="A5512" s="34">
        <v>21</v>
      </c>
      <c r="B5512" s="31">
        <v>21</v>
      </c>
      <c r="C5512" s="4" t="s">
        <v>2700</v>
      </c>
      <c r="D5512" s="4" t="s">
        <v>9618</v>
      </c>
      <c r="E5512" s="4" t="s">
        <v>9583</v>
      </c>
      <c r="F5512" s="4" t="s">
        <v>8948</v>
      </c>
      <c r="G5512" s="4" t="s">
        <v>9622</v>
      </c>
      <c r="H5512" s="4" t="s">
        <v>154</v>
      </c>
      <c r="I5512" s="24">
        <v>347</v>
      </c>
      <c r="J5512" s="24">
        <v>250</v>
      </c>
      <c r="K5512" s="24">
        <v>25</v>
      </c>
      <c r="M5512" s="24">
        <v>3</v>
      </c>
      <c r="O5512" s="24">
        <v>1</v>
      </c>
      <c r="P5512" s="24">
        <v>10</v>
      </c>
      <c r="Q5512" s="24">
        <v>58</v>
      </c>
      <c r="X5512" s="24">
        <f t="shared" si="196"/>
        <v>347</v>
      </c>
      <c r="Y5512" s="8">
        <f t="shared" si="197"/>
        <v>0</v>
      </c>
      <c r="Z5512" s="4"/>
    </row>
    <row r="5513" spans="1:26" x14ac:dyDescent="0.25">
      <c r="A5513" s="34">
        <v>35</v>
      </c>
      <c r="B5513" s="31">
        <v>35</v>
      </c>
      <c r="C5513" s="4" t="s">
        <v>9645</v>
      </c>
      <c r="D5513" s="4" t="s">
        <v>9646</v>
      </c>
      <c r="E5513" s="4" t="s">
        <v>9583</v>
      </c>
      <c r="F5513" s="4" t="s">
        <v>8948</v>
      </c>
      <c r="G5513" s="4" t="s">
        <v>79</v>
      </c>
      <c r="H5513" s="4" t="s">
        <v>19</v>
      </c>
      <c r="I5513" s="24">
        <v>312</v>
      </c>
      <c r="J5513" s="24">
        <v>285</v>
      </c>
      <c r="K5513" s="24">
        <v>9</v>
      </c>
      <c r="L5513" s="24">
        <v>2.5</v>
      </c>
      <c r="O5513" s="24">
        <v>2</v>
      </c>
      <c r="Q5513" s="24">
        <v>3</v>
      </c>
      <c r="R5513" s="24">
        <v>3</v>
      </c>
      <c r="S5513" s="24">
        <v>2</v>
      </c>
      <c r="T5513" s="24">
        <v>5.5</v>
      </c>
      <c r="X5513" s="24">
        <f t="shared" si="196"/>
        <v>312</v>
      </c>
      <c r="Y5513" s="8">
        <f t="shared" si="197"/>
        <v>0</v>
      </c>
      <c r="Z5513" s="4"/>
    </row>
    <row r="5514" spans="1:26" x14ac:dyDescent="0.25">
      <c r="A5514" s="34">
        <v>40</v>
      </c>
      <c r="B5514" s="31">
        <v>40</v>
      </c>
      <c r="C5514" s="4" t="s">
        <v>9652</v>
      </c>
      <c r="D5514" s="4" t="s">
        <v>5457</v>
      </c>
      <c r="E5514" s="4" t="s">
        <v>9583</v>
      </c>
      <c r="F5514" s="4" t="s">
        <v>8948</v>
      </c>
      <c r="G5514" s="4" t="s">
        <v>9653</v>
      </c>
      <c r="H5514" s="4" t="s">
        <v>441</v>
      </c>
      <c r="I5514" s="24">
        <v>155</v>
      </c>
      <c r="J5514" s="24">
        <v>128.5</v>
      </c>
      <c r="K5514" s="24">
        <v>23.5</v>
      </c>
      <c r="O5514" s="24">
        <v>1.3</v>
      </c>
      <c r="R5514" s="24">
        <v>0.7</v>
      </c>
      <c r="S5514" s="24">
        <v>0.4</v>
      </c>
      <c r="U5514" s="24">
        <v>0.6</v>
      </c>
      <c r="X5514" s="24">
        <f t="shared" si="196"/>
        <v>155</v>
      </c>
      <c r="Y5514" s="8">
        <f t="shared" si="197"/>
        <v>0</v>
      </c>
      <c r="Z5514" s="4"/>
    </row>
    <row r="5515" spans="1:26" x14ac:dyDescent="0.25">
      <c r="A5515" s="34">
        <v>29</v>
      </c>
      <c r="B5515" s="31">
        <v>29</v>
      </c>
      <c r="C5515" s="4" t="s">
        <v>9636</v>
      </c>
      <c r="D5515" s="4" t="s">
        <v>9635</v>
      </c>
      <c r="E5515" s="4" t="s">
        <v>9583</v>
      </c>
      <c r="F5515" s="4" t="s">
        <v>8948</v>
      </c>
      <c r="G5515" s="4" t="s">
        <v>9637</v>
      </c>
      <c r="H5515" s="4" t="s">
        <v>1003</v>
      </c>
      <c r="I5515" s="24">
        <v>682</v>
      </c>
      <c r="J5515" s="24">
        <v>489</v>
      </c>
      <c r="K5515" s="24">
        <v>1.7</v>
      </c>
      <c r="L5515" s="24">
        <v>6</v>
      </c>
      <c r="M5515" s="24">
        <v>1.4</v>
      </c>
      <c r="N5515" s="24">
        <v>1</v>
      </c>
      <c r="O5515" s="24">
        <v>4</v>
      </c>
      <c r="P5515" s="24">
        <v>1</v>
      </c>
      <c r="Q5515" s="24">
        <v>1</v>
      </c>
      <c r="R5515" s="24">
        <v>8</v>
      </c>
      <c r="T5515" s="24">
        <v>167.4</v>
      </c>
      <c r="U5515" s="24">
        <v>1.5</v>
      </c>
      <c r="X5515" s="24">
        <f t="shared" si="196"/>
        <v>681.99999999999989</v>
      </c>
      <c r="Y5515" s="8">
        <f t="shared" si="197"/>
        <v>0</v>
      </c>
      <c r="Z5515" s="4"/>
    </row>
    <row r="5516" spans="1:26" x14ac:dyDescent="0.25">
      <c r="A5516" s="34">
        <v>4</v>
      </c>
      <c r="B5516" s="31">
        <v>4</v>
      </c>
      <c r="C5516" s="4" t="s">
        <v>9588</v>
      </c>
      <c r="D5516" s="4" t="s">
        <v>9582</v>
      </c>
      <c r="E5516" s="4" t="s">
        <v>9583</v>
      </c>
      <c r="F5516" s="4" t="s">
        <v>8948</v>
      </c>
      <c r="G5516" s="4" t="s">
        <v>45</v>
      </c>
      <c r="H5516" s="4"/>
      <c r="I5516" s="24">
        <v>394.82</v>
      </c>
      <c r="J5516" s="24">
        <v>373.62</v>
      </c>
      <c r="K5516" s="24">
        <v>12.2</v>
      </c>
      <c r="M5516" s="24">
        <v>0.4</v>
      </c>
      <c r="N5516" s="24">
        <v>0.4</v>
      </c>
      <c r="O5516" s="24">
        <v>2</v>
      </c>
      <c r="R5516" s="24">
        <v>5.2</v>
      </c>
      <c r="U5516" s="24">
        <v>1</v>
      </c>
      <c r="X5516" s="24">
        <f t="shared" si="196"/>
        <v>394.81999999999994</v>
      </c>
      <c r="Y5516" s="8">
        <f t="shared" si="197"/>
        <v>0</v>
      </c>
      <c r="Z5516" s="4"/>
    </row>
    <row r="5517" spans="1:26" x14ac:dyDescent="0.25">
      <c r="A5517" s="34">
        <v>28</v>
      </c>
      <c r="B5517" s="31">
        <v>28</v>
      </c>
      <c r="C5517" s="4" t="s">
        <v>9634</v>
      </c>
      <c r="D5517" s="4" t="s">
        <v>9635</v>
      </c>
      <c r="E5517" s="4" t="s">
        <v>9583</v>
      </c>
      <c r="F5517" s="4" t="s">
        <v>8948</v>
      </c>
      <c r="G5517" s="4" t="s">
        <v>45</v>
      </c>
      <c r="H5517" s="4"/>
      <c r="I5517" s="24">
        <v>153</v>
      </c>
      <c r="J5517" s="24">
        <v>138.6</v>
      </c>
      <c r="K5517" s="24">
        <v>11.4</v>
      </c>
      <c r="M5517" s="24">
        <v>0.5</v>
      </c>
      <c r="N5517" s="24">
        <v>0.5</v>
      </c>
      <c r="O5517" s="24">
        <v>1.5</v>
      </c>
      <c r="R5517" s="24">
        <v>0.5</v>
      </c>
      <c r="X5517" s="24">
        <f t="shared" si="196"/>
        <v>153</v>
      </c>
      <c r="Y5517" s="8">
        <f t="shared" si="197"/>
        <v>0</v>
      </c>
      <c r="Z5517" s="4"/>
    </row>
    <row r="5518" spans="1:26" x14ac:dyDescent="0.25">
      <c r="A5518" s="34">
        <v>30</v>
      </c>
      <c r="B5518" s="31">
        <v>30</v>
      </c>
      <c r="C5518" s="4" t="s">
        <v>9638</v>
      </c>
      <c r="D5518" s="4" t="s">
        <v>9635</v>
      </c>
      <c r="E5518" s="4" t="s">
        <v>9583</v>
      </c>
      <c r="F5518" s="4" t="s">
        <v>8948</v>
      </c>
      <c r="G5518" s="4" t="s">
        <v>45</v>
      </c>
      <c r="H5518" s="4"/>
      <c r="I5518" s="24">
        <v>174</v>
      </c>
      <c r="J5518" s="24">
        <v>160.30000000000001</v>
      </c>
      <c r="K5518" s="24">
        <v>10</v>
      </c>
      <c r="O5518" s="24">
        <v>1.8</v>
      </c>
      <c r="Q5518" s="24">
        <v>0.5</v>
      </c>
      <c r="R5518" s="24">
        <v>0.9</v>
      </c>
      <c r="T5518" s="24">
        <v>0.5</v>
      </c>
      <c r="X5518" s="24">
        <f t="shared" si="196"/>
        <v>174.00000000000003</v>
      </c>
      <c r="Y5518" s="8">
        <f t="shared" si="197"/>
        <v>0</v>
      </c>
      <c r="Z5518" s="4"/>
    </row>
    <row r="5519" spans="1:26" x14ac:dyDescent="0.25">
      <c r="A5519" s="34">
        <v>33</v>
      </c>
      <c r="B5519" s="31">
        <v>33</v>
      </c>
      <c r="C5519" s="4" t="s">
        <v>9643</v>
      </c>
      <c r="D5519" s="4" t="s">
        <v>9635</v>
      </c>
      <c r="E5519" s="4" t="s">
        <v>9583</v>
      </c>
      <c r="F5519" s="4" t="s">
        <v>8948</v>
      </c>
      <c r="G5519" s="4" t="s">
        <v>45</v>
      </c>
      <c r="H5519" s="4"/>
      <c r="I5519" s="24">
        <v>104</v>
      </c>
      <c r="J5519" s="24">
        <v>90.1</v>
      </c>
      <c r="K5519" s="24">
        <v>10.9</v>
      </c>
      <c r="M5519" s="24">
        <v>0.5</v>
      </c>
      <c r="N5519" s="24">
        <v>0.5</v>
      </c>
      <c r="O5519" s="24">
        <v>1.5</v>
      </c>
      <c r="U5519" s="24">
        <v>0.5</v>
      </c>
      <c r="X5519" s="24">
        <f t="shared" si="196"/>
        <v>104</v>
      </c>
      <c r="Y5519" s="8">
        <f t="shared" si="197"/>
        <v>0</v>
      </c>
      <c r="Z5519" s="4"/>
    </row>
    <row r="5520" spans="1:26" x14ac:dyDescent="0.25">
      <c r="A5520" s="34">
        <v>38</v>
      </c>
      <c r="B5520" s="31">
        <v>38</v>
      </c>
      <c r="C5520" s="4" t="s">
        <v>9649</v>
      </c>
      <c r="D5520" s="4" t="s">
        <v>9646</v>
      </c>
      <c r="E5520" s="4" t="s">
        <v>9583</v>
      </c>
      <c r="F5520" s="4" t="s">
        <v>8948</v>
      </c>
      <c r="G5520" s="4" t="s">
        <v>45</v>
      </c>
      <c r="H5520" s="4"/>
      <c r="I5520" s="24">
        <v>1678</v>
      </c>
      <c r="J5520" s="24">
        <v>405.03</v>
      </c>
      <c r="K5520" s="24">
        <v>110</v>
      </c>
      <c r="M5520" s="24">
        <v>2</v>
      </c>
      <c r="N5520" s="24">
        <v>1</v>
      </c>
      <c r="O5520" s="24">
        <v>3</v>
      </c>
      <c r="T5520" s="24">
        <v>1153.97</v>
      </c>
      <c r="U5520" s="24">
        <v>3</v>
      </c>
      <c r="X5520" s="24">
        <f t="shared" si="196"/>
        <v>1678</v>
      </c>
      <c r="Y5520" s="8">
        <f t="shared" si="197"/>
        <v>0</v>
      </c>
      <c r="Z5520" s="4"/>
    </row>
    <row r="5521" spans="1:26" x14ac:dyDescent="0.25">
      <c r="A5521" s="34">
        <v>43</v>
      </c>
      <c r="B5521" s="31">
        <v>43</v>
      </c>
      <c r="C5521" s="4" t="s">
        <v>9659</v>
      </c>
      <c r="D5521" s="4" t="s">
        <v>5809</v>
      </c>
      <c r="E5521" s="4" t="s">
        <v>9583</v>
      </c>
      <c r="F5521" s="4" t="s">
        <v>8948</v>
      </c>
      <c r="G5521" s="4" t="s">
        <v>45</v>
      </c>
      <c r="H5521" s="4"/>
      <c r="I5521" s="24">
        <v>183</v>
      </c>
      <c r="J5521" s="24">
        <v>176</v>
      </c>
      <c r="M5521" s="24">
        <v>0.5</v>
      </c>
      <c r="N5521" s="24">
        <v>0.3</v>
      </c>
      <c r="O5521" s="24">
        <v>1.5</v>
      </c>
      <c r="R5521" s="24">
        <v>3.7</v>
      </c>
      <c r="U5521" s="24">
        <v>1</v>
      </c>
      <c r="X5521" s="24">
        <f t="shared" si="196"/>
        <v>183</v>
      </c>
      <c r="Y5521" s="8">
        <f t="shared" si="197"/>
        <v>0</v>
      </c>
      <c r="Z5521" s="4"/>
    </row>
    <row r="5522" spans="1:26" x14ac:dyDescent="0.25">
      <c r="A5522" s="34">
        <v>51</v>
      </c>
      <c r="B5522" s="31">
        <v>51</v>
      </c>
      <c r="C5522" s="4" t="s">
        <v>9670</v>
      </c>
      <c r="D5522" s="4" t="s">
        <v>9667</v>
      </c>
      <c r="E5522" s="4" t="s">
        <v>9583</v>
      </c>
      <c r="F5522" s="4" t="s">
        <v>8948</v>
      </c>
      <c r="G5522" s="4" t="s">
        <v>45</v>
      </c>
      <c r="H5522" s="4"/>
      <c r="I5522" s="24">
        <v>179</v>
      </c>
      <c r="J5522" s="24">
        <v>171</v>
      </c>
      <c r="K5522" s="24">
        <v>3</v>
      </c>
      <c r="M5522" s="24">
        <v>1.5</v>
      </c>
      <c r="N5522" s="24">
        <v>1</v>
      </c>
      <c r="O5522" s="24">
        <v>1.5</v>
      </c>
      <c r="U5522" s="24">
        <v>1</v>
      </c>
      <c r="X5522" s="24">
        <f t="shared" si="196"/>
        <v>179</v>
      </c>
      <c r="Y5522" s="8">
        <f t="shared" si="197"/>
        <v>0</v>
      </c>
      <c r="Z5522" s="4"/>
    </row>
    <row r="5523" spans="1:26" x14ac:dyDescent="0.25">
      <c r="A5523" s="34">
        <v>57</v>
      </c>
      <c r="B5523" s="31">
        <v>57</v>
      </c>
      <c r="C5523" s="4" t="s">
        <v>9679</v>
      </c>
      <c r="D5523" s="4" t="s">
        <v>9677</v>
      </c>
      <c r="E5523" s="4" t="s">
        <v>9583</v>
      </c>
      <c r="F5523" s="4" t="s">
        <v>8948</v>
      </c>
      <c r="G5523" s="4" t="s">
        <v>45</v>
      </c>
      <c r="H5523" s="4"/>
      <c r="I5523" s="24">
        <v>639</v>
      </c>
      <c r="J5523" s="24">
        <v>585.6</v>
      </c>
      <c r="K5523" s="24">
        <v>48.7</v>
      </c>
      <c r="M5523" s="24">
        <v>0.3</v>
      </c>
      <c r="O5523" s="24">
        <v>2.4</v>
      </c>
      <c r="P5523" s="24">
        <v>0.1</v>
      </c>
      <c r="R5523" s="24">
        <v>0.9</v>
      </c>
      <c r="U5523" s="24">
        <v>1</v>
      </c>
      <c r="X5523" s="24">
        <f t="shared" si="196"/>
        <v>639</v>
      </c>
      <c r="Y5523" s="8">
        <f t="shared" si="197"/>
        <v>0</v>
      </c>
      <c r="Z5523" s="4"/>
    </row>
    <row r="5524" spans="1:26" x14ac:dyDescent="0.25">
      <c r="A5524" s="34">
        <v>58</v>
      </c>
      <c r="B5524" s="31">
        <v>58</v>
      </c>
      <c r="C5524" s="4" t="s">
        <v>9680</v>
      </c>
      <c r="D5524" s="4" t="s">
        <v>9677</v>
      </c>
      <c r="E5524" s="4" t="s">
        <v>9583</v>
      </c>
      <c r="F5524" s="4" t="s">
        <v>8948</v>
      </c>
      <c r="G5524" s="4" t="s">
        <v>45</v>
      </c>
      <c r="H5524" s="4"/>
      <c r="I5524" s="24">
        <v>608</v>
      </c>
      <c r="J5524" s="24">
        <v>544.4</v>
      </c>
      <c r="K5524" s="24">
        <v>51</v>
      </c>
      <c r="M5524" s="24">
        <v>0.6</v>
      </c>
      <c r="O5524" s="24">
        <v>2</v>
      </c>
      <c r="R5524" s="24">
        <v>1</v>
      </c>
      <c r="T5524" s="24">
        <v>8</v>
      </c>
      <c r="U5524" s="24">
        <v>1</v>
      </c>
      <c r="X5524" s="24">
        <f t="shared" si="196"/>
        <v>608</v>
      </c>
      <c r="Y5524" s="8">
        <f t="shared" si="197"/>
        <v>0</v>
      </c>
      <c r="Z5524" s="4"/>
    </row>
    <row r="5525" spans="1:26" x14ac:dyDescent="0.25">
      <c r="A5525" s="34">
        <v>60</v>
      </c>
      <c r="B5525" s="31">
        <v>60</v>
      </c>
      <c r="C5525" s="4" t="s">
        <v>9682</v>
      </c>
      <c r="D5525" s="4" t="s">
        <v>9683</v>
      </c>
      <c r="E5525" s="4" t="s">
        <v>9583</v>
      </c>
      <c r="F5525" s="4" t="s">
        <v>8948</v>
      </c>
      <c r="G5525" s="4" t="s">
        <v>45</v>
      </c>
      <c r="H5525" s="4"/>
      <c r="I5525" s="24">
        <v>655</v>
      </c>
      <c r="J5525" s="24">
        <v>617.70000000000005</v>
      </c>
      <c r="K5525" s="24">
        <v>26.4</v>
      </c>
      <c r="M5525" s="24">
        <v>1.5</v>
      </c>
      <c r="N5525" s="24">
        <v>1.5</v>
      </c>
      <c r="O5525" s="24">
        <v>1.5</v>
      </c>
      <c r="Q5525" s="24">
        <v>1.5</v>
      </c>
      <c r="R5525" s="24">
        <v>2.9</v>
      </c>
      <c r="U5525" s="24">
        <v>2</v>
      </c>
      <c r="X5525" s="24">
        <f t="shared" si="196"/>
        <v>655</v>
      </c>
      <c r="Y5525" s="8">
        <f t="shared" si="197"/>
        <v>0</v>
      </c>
      <c r="Z5525" s="4"/>
    </row>
    <row r="5526" spans="1:26" x14ac:dyDescent="0.25">
      <c r="A5526" s="34">
        <v>61</v>
      </c>
      <c r="B5526" s="31">
        <v>61</v>
      </c>
      <c r="C5526" s="4" t="s">
        <v>1624</v>
      </c>
      <c r="D5526" s="4" t="s">
        <v>9683</v>
      </c>
      <c r="E5526" s="4" t="s">
        <v>9583</v>
      </c>
      <c r="F5526" s="4" t="s">
        <v>8948</v>
      </c>
      <c r="G5526" s="4" t="s">
        <v>45</v>
      </c>
      <c r="H5526" s="4" t="s">
        <v>13</v>
      </c>
      <c r="I5526" s="24">
        <v>705</v>
      </c>
      <c r="J5526" s="24">
        <v>605.20000000000005</v>
      </c>
      <c r="K5526" s="24">
        <v>87</v>
      </c>
      <c r="M5526" s="24">
        <v>1</v>
      </c>
      <c r="O5526" s="24">
        <v>2</v>
      </c>
      <c r="Q5526" s="24">
        <v>3.3</v>
      </c>
      <c r="R5526" s="24">
        <v>4.5</v>
      </c>
      <c r="U5526" s="24">
        <v>1</v>
      </c>
      <c r="X5526" s="24">
        <f t="shared" si="196"/>
        <v>704</v>
      </c>
      <c r="Y5526" s="8">
        <f t="shared" si="197"/>
        <v>1</v>
      </c>
      <c r="Z5526" s="4"/>
    </row>
    <row r="5527" spans="1:26" x14ac:dyDescent="0.25">
      <c r="A5527" s="34">
        <v>62</v>
      </c>
      <c r="B5527" s="31">
        <v>62</v>
      </c>
      <c r="C5527" s="4" t="s">
        <v>9683</v>
      </c>
      <c r="D5527" s="4" t="s">
        <v>9683</v>
      </c>
      <c r="E5527" s="4" t="s">
        <v>9583</v>
      </c>
      <c r="F5527" s="4" t="s">
        <v>8948</v>
      </c>
      <c r="G5527" s="4" t="s">
        <v>45</v>
      </c>
      <c r="H5527" s="4" t="s">
        <v>13</v>
      </c>
      <c r="I5527" s="24">
        <v>249</v>
      </c>
      <c r="J5527" s="24">
        <v>234</v>
      </c>
      <c r="K5527" s="24">
        <v>9.3000000000000007</v>
      </c>
      <c r="M5527" s="24">
        <v>1</v>
      </c>
      <c r="N5527" s="24">
        <v>0.6</v>
      </c>
      <c r="O5527" s="24">
        <v>2</v>
      </c>
      <c r="R5527" s="24">
        <v>1.1000000000000001</v>
      </c>
      <c r="U5527" s="24">
        <v>1</v>
      </c>
      <c r="X5527" s="24">
        <f t="shared" si="196"/>
        <v>249</v>
      </c>
      <c r="Y5527" s="8">
        <f t="shared" si="197"/>
        <v>0</v>
      </c>
      <c r="Z5527" s="4"/>
    </row>
    <row r="5528" spans="1:26" x14ac:dyDescent="0.25">
      <c r="A5528" s="34">
        <v>63</v>
      </c>
      <c r="B5528" s="31">
        <v>63</v>
      </c>
      <c r="C5528" s="4" t="s">
        <v>9684</v>
      </c>
      <c r="D5528" s="4" t="s">
        <v>9683</v>
      </c>
      <c r="E5528" s="4" t="s">
        <v>9583</v>
      </c>
      <c r="F5528" s="4" t="s">
        <v>8948</v>
      </c>
      <c r="G5528" s="4" t="s">
        <v>45</v>
      </c>
      <c r="H5528" s="4" t="s">
        <v>13</v>
      </c>
      <c r="I5528" s="24">
        <v>974</v>
      </c>
      <c r="J5528" s="24">
        <v>779</v>
      </c>
      <c r="K5528" s="24">
        <v>182.5</v>
      </c>
      <c r="M5528" s="24">
        <v>2</v>
      </c>
      <c r="N5528" s="24">
        <v>1</v>
      </c>
      <c r="O5528" s="24">
        <v>4.5</v>
      </c>
      <c r="R5528" s="24">
        <v>3</v>
      </c>
      <c r="S5528" s="24">
        <v>0.7</v>
      </c>
      <c r="U5528" s="24">
        <v>1.3</v>
      </c>
      <c r="X5528" s="24">
        <f t="shared" si="196"/>
        <v>974</v>
      </c>
      <c r="Y5528" s="8">
        <f t="shared" si="197"/>
        <v>0</v>
      </c>
      <c r="Z5528" s="4"/>
    </row>
    <row r="5529" spans="1:26" x14ac:dyDescent="0.25">
      <c r="A5529" s="34">
        <v>65</v>
      </c>
      <c r="B5529" s="31">
        <v>65</v>
      </c>
      <c r="C5529" s="4" t="s">
        <v>9688</v>
      </c>
      <c r="D5529" s="4" t="s">
        <v>9686</v>
      </c>
      <c r="E5529" s="4" t="s">
        <v>9583</v>
      </c>
      <c r="F5529" s="4" t="s">
        <v>8948</v>
      </c>
      <c r="G5529" s="4" t="s">
        <v>45</v>
      </c>
      <c r="H5529" s="4"/>
      <c r="I5529" s="24">
        <v>599</v>
      </c>
      <c r="J5529" s="24">
        <v>359</v>
      </c>
      <c r="K5529" s="24">
        <v>62.3</v>
      </c>
      <c r="L5529" s="24">
        <v>3.8</v>
      </c>
      <c r="M5529" s="24">
        <v>0.4</v>
      </c>
      <c r="O5529" s="24">
        <v>1.5</v>
      </c>
      <c r="P5529" s="24">
        <v>170</v>
      </c>
      <c r="U5529" s="24">
        <v>2</v>
      </c>
      <c r="X5529" s="24">
        <f t="shared" si="196"/>
        <v>599</v>
      </c>
      <c r="Y5529" s="8">
        <f t="shared" si="197"/>
        <v>0</v>
      </c>
      <c r="Z5529" s="4"/>
    </row>
    <row r="5530" spans="1:26" x14ac:dyDescent="0.25">
      <c r="A5530" s="34">
        <v>66</v>
      </c>
      <c r="B5530" s="31">
        <v>66</v>
      </c>
      <c r="C5530" s="4" t="s">
        <v>9689</v>
      </c>
      <c r="D5530" s="4" t="s">
        <v>9689</v>
      </c>
      <c r="E5530" s="4" t="s">
        <v>9583</v>
      </c>
      <c r="F5530" s="4" t="s">
        <v>8948</v>
      </c>
      <c r="G5530" s="4" t="s">
        <v>45</v>
      </c>
      <c r="H5530" s="4"/>
      <c r="I5530" s="24">
        <v>462</v>
      </c>
      <c r="J5530" s="24">
        <v>432</v>
      </c>
      <c r="K5530" s="24">
        <v>12.5</v>
      </c>
      <c r="M5530" s="24">
        <v>1</v>
      </c>
      <c r="N5530" s="24">
        <v>1</v>
      </c>
      <c r="O5530" s="24">
        <v>2</v>
      </c>
      <c r="P5530" s="24">
        <v>12</v>
      </c>
      <c r="U5530" s="24">
        <v>1.5</v>
      </c>
      <c r="X5530" s="24">
        <f t="shared" si="196"/>
        <v>462</v>
      </c>
      <c r="Y5530" s="8">
        <f t="shared" si="197"/>
        <v>0</v>
      </c>
      <c r="Z5530" s="4"/>
    </row>
    <row r="5531" spans="1:26" x14ac:dyDescent="0.25">
      <c r="A5531" s="34">
        <v>55</v>
      </c>
      <c r="B5531" s="31">
        <v>55</v>
      </c>
      <c r="C5531" s="4" t="s">
        <v>9674</v>
      </c>
      <c r="D5531" s="4" t="s">
        <v>9667</v>
      </c>
      <c r="E5531" s="4" t="s">
        <v>9583</v>
      </c>
      <c r="F5531" s="4" t="s">
        <v>8948</v>
      </c>
      <c r="G5531" s="4" t="s">
        <v>9675</v>
      </c>
      <c r="H5531" s="4" t="s">
        <v>1869</v>
      </c>
      <c r="I5531" s="24">
        <v>920</v>
      </c>
      <c r="J5531" s="24">
        <v>436</v>
      </c>
      <c r="K5531" s="24">
        <v>29</v>
      </c>
      <c r="L5531" s="24">
        <v>4</v>
      </c>
      <c r="M5531" s="24">
        <v>6</v>
      </c>
      <c r="N5531" s="24">
        <v>7</v>
      </c>
      <c r="O5531" s="24">
        <v>3</v>
      </c>
      <c r="Q5531" s="24">
        <v>10</v>
      </c>
      <c r="R5531" s="24">
        <v>3</v>
      </c>
      <c r="T5531" s="24">
        <v>422</v>
      </c>
      <c r="X5531" s="24">
        <f t="shared" si="196"/>
        <v>920</v>
      </c>
      <c r="Y5531" s="8">
        <f t="shared" si="197"/>
        <v>0</v>
      </c>
      <c r="Z5531" s="4"/>
    </row>
    <row r="5532" spans="1:26" x14ac:dyDescent="0.25">
      <c r="A5532" s="34">
        <v>16</v>
      </c>
      <c r="B5532" s="31">
        <v>16</v>
      </c>
      <c r="C5532" s="4"/>
      <c r="D5532" s="4" t="s">
        <v>9600</v>
      </c>
      <c r="E5532" s="4" t="s">
        <v>9583</v>
      </c>
      <c r="F5532" s="4" t="s">
        <v>8948</v>
      </c>
      <c r="G5532" s="4" t="s">
        <v>9102</v>
      </c>
      <c r="H5532" s="4" t="s">
        <v>471</v>
      </c>
      <c r="I5532" s="24">
        <v>267</v>
      </c>
      <c r="J5532" s="24">
        <v>212.2</v>
      </c>
      <c r="K5532" s="24">
        <v>26.3</v>
      </c>
      <c r="L5532" s="24">
        <v>2</v>
      </c>
      <c r="M5532" s="24">
        <v>0.6</v>
      </c>
      <c r="N5532" s="24">
        <v>1.5</v>
      </c>
      <c r="O5532" s="24">
        <v>1.7</v>
      </c>
      <c r="P5532" s="24">
        <v>2</v>
      </c>
      <c r="Q5532" s="24">
        <v>0.5</v>
      </c>
      <c r="R5532" s="24">
        <v>6</v>
      </c>
      <c r="T5532" s="24">
        <v>13.5</v>
      </c>
      <c r="U5532" s="24">
        <v>0.7</v>
      </c>
      <c r="X5532" s="24">
        <f t="shared" si="196"/>
        <v>266.99999999999994</v>
      </c>
      <c r="Y5532" s="8">
        <f t="shared" si="197"/>
        <v>0</v>
      </c>
      <c r="Z5532" s="4"/>
    </row>
    <row r="5533" spans="1:26" x14ac:dyDescent="0.25">
      <c r="A5533" s="34">
        <v>36</v>
      </c>
      <c r="B5533" s="31">
        <v>36</v>
      </c>
      <c r="C5533" s="4" t="s">
        <v>9647</v>
      </c>
      <c r="D5533" s="4" t="s">
        <v>9646</v>
      </c>
      <c r="E5533" s="4" t="s">
        <v>9583</v>
      </c>
      <c r="F5533" s="4" t="s">
        <v>8948</v>
      </c>
      <c r="G5533" s="4" t="s">
        <v>8329</v>
      </c>
      <c r="H5533" s="4" t="s">
        <v>358</v>
      </c>
      <c r="I5533" s="24">
        <v>477</v>
      </c>
      <c r="J5533" s="24">
        <v>386.5</v>
      </c>
      <c r="K5533" s="24">
        <v>34</v>
      </c>
      <c r="L5533" s="24">
        <v>46</v>
      </c>
      <c r="O5533" s="24">
        <v>2.6</v>
      </c>
      <c r="R5533" s="24">
        <v>5</v>
      </c>
      <c r="U5533" s="24">
        <v>2.9</v>
      </c>
      <c r="X5533" s="24">
        <f t="shared" si="196"/>
        <v>477</v>
      </c>
      <c r="Y5533" s="8">
        <f t="shared" si="197"/>
        <v>0</v>
      </c>
      <c r="Z5533" s="4"/>
    </row>
    <row r="5534" spans="1:26" x14ac:dyDescent="0.25">
      <c r="A5534" s="34">
        <v>37</v>
      </c>
      <c r="B5534" s="31">
        <v>37</v>
      </c>
      <c r="C5534" s="4" t="s">
        <v>9648</v>
      </c>
      <c r="D5534" s="4" t="s">
        <v>9646</v>
      </c>
      <c r="E5534" s="4" t="s">
        <v>9583</v>
      </c>
      <c r="F5534" s="4" t="s">
        <v>8948</v>
      </c>
      <c r="G5534" s="4" t="s">
        <v>8329</v>
      </c>
      <c r="H5534" s="4" t="s">
        <v>358</v>
      </c>
      <c r="I5534" s="24">
        <v>318</v>
      </c>
      <c r="J5534" s="24">
        <v>136.80000000000001</v>
      </c>
      <c r="K5534" s="24">
        <v>10</v>
      </c>
      <c r="M5534" s="24">
        <v>1</v>
      </c>
      <c r="O5534" s="24">
        <v>1.5</v>
      </c>
      <c r="P5534" s="24">
        <v>1.4</v>
      </c>
      <c r="R5534" s="24">
        <v>1.3</v>
      </c>
      <c r="T5534" s="24">
        <v>164</v>
      </c>
      <c r="U5534" s="24">
        <v>2</v>
      </c>
      <c r="X5534" s="24">
        <f t="shared" si="196"/>
        <v>318</v>
      </c>
      <c r="Y5534" s="8">
        <f t="shared" si="197"/>
        <v>0</v>
      </c>
      <c r="Z5534" s="4"/>
    </row>
    <row r="5535" spans="1:26" x14ac:dyDescent="0.25">
      <c r="A5535" s="34">
        <v>26</v>
      </c>
      <c r="B5535" s="31">
        <v>26</v>
      </c>
      <c r="C5535" s="4" t="s">
        <v>9632</v>
      </c>
      <c r="D5535" s="4" t="s">
        <v>1938</v>
      </c>
      <c r="E5535" s="4" t="s">
        <v>9583</v>
      </c>
      <c r="F5535" s="4" t="s">
        <v>8948</v>
      </c>
      <c r="G5535" s="4" t="s">
        <v>9633</v>
      </c>
      <c r="H5535" s="4" t="s">
        <v>245</v>
      </c>
      <c r="I5535" s="24">
        <v>1094</v>
      </c>
      <c r="J5535" s="24">
        <v>454</v>
      </c>
      <c r="K5535" s="24">
        <v>70</v>
      </c>
      <c r="L5535" s="24">
        <v>61</v>
      </c>
      <c r="M5535" s="24">
        <v>9</v>
      </c>
      <c r="O5535" s="24">
        <v>3</v>
      </c>
      <c r="Q5535" s="24">
        <v>1</v>
      </c>
      <c r="T5535" s="24">
        <v>494</v>
      </c>
      <c r="U5535" s="24">
        <v>2</v>
      </c>
      <c r="X5535" s="24">
        <f t="shared" si="196"/>
        <v>1094</v>
      </c>
      <c r="Y5535" s="8">
        <f t="shared" si="197"/>
        <v>0</v>
      </c>
      <c r="Z5535" s="4"/>
    </row>
    <row r="5536" spans="1:26" x14ac:dyDescent="0.25">
      <c r="A5536" s="34">
        <v>27</v>
      </c>
      <c r="B5536" s="31">
        <v>27</v>
      </c>
      <c r="C5536" s="4" t="s">
        <v>2346</v>
      </c>
      <c r="D5536" s="4" t="s">
        <v>1938</v>
      </c>
      <c r="E5536" s="4" t="s">
        <v>9583</v>
      </c>
      <c r="F5536" s="4" t="s">
        <v>8948</v>
      </c>
      <c r="G5536" s="4" t="s">
        <v>9633</v>
      </c>
      <c r="H5536" s="4" t="s">
        <v>245</v>
      </c>
      <c r="I5536" s="24">
        <v>699</v>
      </c>
      <c r="J5536" s="24">
        <f>419+62</f>
        <v>481</v>
      </c>
      <c r="K5536" s="24">
        <v>36.6</v>
      </c>
      <c r="M5536" s="24">
        <v>0.5</v>
      </c>
      <c r="O5536" s="24">
        <v>2</v>
      </c>
      <c r="R5536" s="24">
        <v>2.2000000000000002</v>
      </c>
      <c r="T5536" s="24">
        <v>176</v>
      </c>
      <c r="U5536" s="24">
        <v>0.7</v>
      </c>
      <c r="X5536" s="24">
        <f t="shared" si="196"/>
        <v>699.00000000000011</v>
      </c>
      <c r="Y5536" s="8">
        <f t="shared" si="197"/>
        <v>0</v>
      </c>
      <c r="Z5536" s="4"/>
    </row>
    <row r="5537" spans="1:26" x14ac:dyDescent="0.25">
      <c r="A5537" s="34">
        <v>32</v>
      </c>
      <c r="B5537" s="31">
        <v>32</v>
      </c>
      <c r="C5537" s="4" t="s">
        <v>9641</v>
      </c>
      <c r="D5537" s="4" t="s">
        <v>9635</v>
      </c>
      <c r="E5537" s="4" t="s">
        <v>9583</v>
      </c>
      <c r="F5537" s="4" t="s">
        <v>8948</v>
      </c>
      <c r="G5537" s="4" t="s">
        <v>9642</v>
      </c>
      <c r="H5537" s="4" t="s">
        <v>1793</v>
      </c>
      <c r="I5537" s="24">
        <v>553</v>
      </c>
      <c r="J5537" s="24">
        <v>483.5</v>
      </c>
      <c r="K5537" s="24">
        <v>31</v>
      </c>
      <c r="M5537" s="24">
        <v>1</v>
      </c>
      <c r="N5537" s="24">
        <v>1.5</v>
      </c>
      <c r="O5537" s="24">
        <v>2.5</v>
      </c>
      <c r="P5537" s="24">
        <v>1.5</v>
      </c>
      <c r="R5537" s="24">
        <v>2.5</v>
      </c>
      <c r="T5537" s="24">
        <v>26</v>
      </c>
      <c r="U5537" s="24">
        <v>3.5</v>
      </c>
      <c r="X5537" s="24">
        <f t="shared" si="196"/>
        <v>553</v>
      </c>
      <c r="Y5537" s="8">
        <f t="shared" si="197"/>
        <v>0</v>
      </c>
      <c r="Z5537" s="4"/>
    </row>
    <row r="5538" spans="1:26" x14ac:dyDescent="0.25">
      <c r="A5538" s="34">
        <v>44</v>
      </c>
      <c r="B5538" s="31">
        <v>44</v>
      </c>
      <c r="C5538" s="4" t="s">
        <v>9660</v>
      </c>
      <c r="D5538" s="4" t="s">
        <v>5809</v>
      </c>
      <c r="E5538" s="4" t="s">
        <v>9583</v>
      </c>
      <c r="F5538" s="4" t="s">
        <v>8948</v>
      </c>
      <c r="G5538" s="4" t="s">
        <v>7227</v>
      </c>
      <c r="H5538" s="4" t="s">
        <v>216</v>
      </c>
      <c r="I5538" s="24">
        <v>301</v>
      </c>
      <c r="J5538" s="24">
        <v>282</v>
      </c>
      <c r="K5538" s="24">
        <v>9.1</v>
      </c>
      <c r="L5538" s="24">
        <v>2.7</v>
      </c>
      <c r="M5538" s="24">
        <v>0.5</v>
      </c>
      <c r="O5538" s="24">
        <v>2</v>
      </c>
      <c r="R5538" s="24">
        <v>3.5</v>
      </c>
      <c r="U5538" s="24">
        <v>1.2</v>
      </c>
      <c r="X5538" s="24">
        <f t="shared" si="196"/>
        <v>301</v>
      </c>
      <c r="Y5538" s="8">
        <f t="shared" si="197"/>
        <v>0</v>
      </c>
      <c r="Z5538" s="4"/>
    </row>
    <row r="5539" spans="1:26" x14ac:dyDescent="0.25">
      <c r="A5539" s="34">
        <v>49</v>
      </c>
      <c r="B5539" s="31">
        <v>49</v>
      </c>
      <c r="C5539" s="4" t="s">
        <v>9667</v>
      </c>
      <c r="D5539" s="4" t="s">
        <v>9667</v>
      </c>
      <c r="E5539" s="4" t="s">
        <v>9583</v>
      </c>
      <c r="F5539" s="4" t="s">
        <v>8948</v>
      </c>
      <c r="G5539" s="4" t="s">
        <v>1541</v>
      </c>
      <c r="H5539" s="4" t="s">
        <v>3295</v>
      </c>
      <c r="I5539" s="24">
        <v>499</v>
      </c>
      <c r="J5539" s="24">
        <v>238</v>
      </c>
      <c r="K5539" s="24">
        <v>28</v>
      </c>
      <c r="M5539" s="24">
        <v>2</v>
      </c>
      <c r="N5539" s="24">
        <v>2</v>
      </c>
      <c r="O5539" s="24">
        <v>5</v>
      </c>
      <c r="R5539" s="24">
        <v>2</v>
      </c>
      <c r="T5539" s="24">
        <v>218</v>
      </c>
      <c r="U5539" s="24">
        <v>4</v>
      </c>
      <c r="X5539" s="24">
        <f t="shared" si="196"/>
        <v>499</v>
      </c>
      <c r="Y5539" s="8">
        <f t="shared" si="197"/>
        <v>0</v>
      </c>
      <c r="Z5539" s="4"/>
    </row>
    <row r="5540" spans="1:26" x14ac:dyDescent="0.25">
      <c r="A5540" s="34">
        <v>50</v>
      </c>
      <c r="B5540" s="31">
        <v>50</v>
      </c>
      <c r="C5540" s="4" t="s">
        <v>9669</v>
      </c>
      <c r="D5540" s="4" t="s">
        <v>9667</v>
      </c>
      <c r="E5540" s="4" t="s">
        <v>9583</v>
      </c>
      <c r="F5540" s="4" t="s">
        <v>8948</v>
      </c>
      <c r="G5540" s="4" t="s">
        <v>1541</v>
      </c>
      <c r="H5540" s="4" t="s">
        <v>3295</v>
      </c>
      <c r="I5540" s="24">
        <v>155</v>
      </c>
      <c r="J5540" s="24">
        <v>145</v>
      </c>
      <c r="K5540" s="24">
        <v>5.6</v>
      </c>
      <c r="L5540" s="24">
        <v>0.8</v>
      </c>
      <c r="O5540" s="24">
        <v>0.6</v>
      </c>
      <c r="R5540" s="24">
        <v>2</v>
      </c>
      <c r="T5540" s="24">
        <v>1</v>
      </c>
      <c r="X5540" s="24">
        <f t="shared" si="196"/>
        <v>155</v>
      </c>
      <c r="Y5540" s="8">
        <f t="shared" si="197"/>
        <v>0</v>
      </c>
      <c r="Z5540" s="4"/>
    </row>
    <row r="5541" spans="1:26" x14ac:dyDescent="0.25">
      <c r="A5541" s="34">
        <v>73</v>
      </c>
      <c r="B5541" s="31">
        <v>73</v>
      </c>
      <c r="C5541" s="4" t="s">
        <v>9699</v>
      </c>
      <c r="D5541" s="4" t="s">
        <v>9667</v>
      </c>
      <c r="E5541" s="4" t="s">
        <v>9583</v>
      </c>
      <c r="F5541" s="4" t="s">
        <v>8948</v>
      </c>
      <c r="G5541" s="5" t="s">
        <v>501</v>
      </c>
      <c r="H5541" s="4"/>
      <c r="I5541" s="24">
        <v>160.66999999999999</v>
      </c>
      <c r="J5541" s="24">
        <v>111.67</v>
      </c>
      <c r="K5541" s="24">
        <v>17.25</v>
      </c>
      <c r="L5541" s="24">
        <v>4.5</v>
      </c>
      <c r="Q5541" s="24">
        <v>1</v>
      </c>
      <c r="T5541" s="24">
        <v>26.25</v>
      </c>
      <c r="X5541" s="24">
        <f t="shared" si="196"/>
        <v>160.67000000000002</v>
      </c>
      <c r="Y5541" s="8">
        <f t="shared" si="197"/>
        <v>0</v>
      </c>
      <c r="Z5541" s="4"/>
    </row>
    <row r="5542" spans="1:26" x14ac:dyDescent="0.25">
      <c r="A5542" s="34">
        <v>15</v>
      </c>
      <c r="B5542" s="31">
        <v>15</v>
      </c>
      <c r="C5542" s="4" t="s">
        <v>9612</v>
      </c>
      <c r="D5542" s="4" t="s">
        <v>9600</v>
      </c>
      <c r="E5542" s="4" t="s">
        <v>9583</v>
      </c>
      <c r="F5542" s="4" t="s">
        <v>8948</v>
      </c>
      <c r="G5542" s="4" t="s">
        <v>9613</v>
      </c>
      <c r="H5542" s="4" t="s">
        <v>1318</v>
      </c>
      <c r="I5542" s="24">
        <v>390</v>
      </c>
      <c r="J5542" s="24">
        <v>329</v>
      </c>
      <c r="K5542" s="24">
        <v>37.299999999999997</v>
      </c>
      <c r="M5542" s="24">
        <v>0.7</v>
      </c>
      <c r="O5542" s="24">
        <v>2</v>
      </c>
      <c r="Q5542" s="24">
        <v>0.4</v>
      </c>
      <c r="R5542" s="24">
        <v>12.4</v>
      </c>
      <c r="S5542" s="24">
        <v>1</v>
      </c>
      <c r="T5542" s="24">
        <v>4.9000000000000004</v>
      </c>
      <c r="U5542" s="24">
        <v>2.2999999999999998</v>
      </c>
      <c r="X5542" s="24">
        <f t="shared" si="196"/>
        <v>389.99999999999994</v>
      </c>
      <c r="Y5542" s="8">
        <f t="shared" si="197"/>
        <v>0</v>
      </c>
      <c r="Z5542" s="4"/>
    </row>
    <row r="5543" spans="1:26" x14ac:dyDescent="0.25">
      <c r="A5543" s="34">
        <v>56</v>
      </c>
      <c r="B5543" s="31">
        <v>56</v>
      </c>
      <c r="C5543" s="4" t="s">
        <v>9676</v>
      </c>
      <c r="D5543" s="4" t="s">
        <v>9677</v>
      </c>
      <c r="E5543" s="4" t="s">
        <v>9583</v>
      </c>
      <c r="F5543" s="4" t="s">
        <v>8948</v>
      </c>
      <c r="G5543" s="5" t="s">
        <v>9678</v>
      </c>
      <c r="H5543" s="4" t="s">
        <v>154</v>
      </c>
      <c r="I5543" s="24">
        <v>320</v>
      </c>
      <c r="J5543" s="24">
        <v>221.3</v>
      </c>
      <c r="K5543" s="24">
        <v>24</v>
      </c>
      <c r="L5543" s="24">
        <v>6.8</v>
      </c>
      <c r="M5543" s="24">
        <v>1.5</v>
      </c>
      <c r="O5543" s="24">
        <v>3.4</v>
      </c>
      <c r="P5543" s="24">
        <v>1.9</v>
      </c>
      <c r="Q5543" s="24">
        <v>0.8</v>
      </c>
      <c r="R5543" s="24">
        <v>2.8</v>
      </c>
      <c r="T5543" s="24">
        <v>56</v>
      </c>
      <c r="U5543" s="24">
        <v>1.5</v>
      </c>
      <c r="X5543" s="24">
        <f t="shared" si="196"/>
        <v>320</v>
      </c>
      <c r="Y5543" s="8">
        <f t="shared" si="197"/>
        <v>0</v>
      </c>
      <c r="Z5543" s="4"/>
    </row>
    <row r="5544" spans="1:26" x14ac:dyDescent="0.25">
      <c r="A5544" s="34">
        <v>20</v>
      </c>
      <c r="B5544" s="31">
        <v>20</v>
      </c>
      <c r="C5544" s="4" t="s">
        <v>9621</v>
      </c>
      <c r="D5544" s="4" t="s">
        <v>9618</v>
      </c>
      <c r="E5544" s="4" t="s">
        <v>9583</v>
      </c>
      <c r="F5544" s="4" t="s">
        <v>8948</v>
      </c>
      <c r="G5544" s="4" t="s">
        <v>3607</v>
      </c>
      <c r="H5544" s="4" t="s">
        <v>154</v>
      </c>
      <c r="I5544" s="24">
        <v>484</v>
      </c>
      <c r="J5544" s="24">
        <v>395.3</v>
      </c>
      <c r="K5544" s="24">
        <v>32.4</v>
      </c>
      <c r="M5544" s="24">
        <v>1</v>
      </c>
      <c r="N5544" s="24">
        <v>1</v>
      </c>
      <c r="O5544" s="24">
        <v>2</v>
      </c>
      <c r="Q5544" s="24">
        <v>11.9</v>
      </c>
      <c r="R5544" s="24">
        <v>5.9</v>
      </c>
      <c r="T5544" s="24">
        <v>32.5</v>
      </c>
      <c r="U5544" s="24">
        <v>2</v>
      </c>
      <c r="X5544" s="24">
        <f t="shared" si="196"/>
        <v>483.99999999999994</v>
      </c>
      <c r="Y5544" s="8">
        <f t="shared" si="197"/>
        <v>0</v>
      </c>
      <c r="Z5544" s="4"/>
    </row>
    <row r="5545" spans="1:26" x14ac:dyDescent="0.25">
      <c r="A5545" s="34">
        <v>3</v>
      </c>
      <c r="B5545" s="31">
        <v>3</v>
      </c>
      <c r="C5545" s="4" t="s">
        <v>9586</v>
      </c>
      <c r="D5545" s="4" t="s">
        <v>9582</v>
      </c>
      <c r="E5545" s="4" t="s">
        <v>9583</v>
      </c>
      <c r="F5545" s="4" t="s">
        <v>8948</v>
      </c>
      <c r="G5545" s="4" t="s">
        <v>9587</v>
      </c>
      <c r="H5545" s="4" t="s">
        <v>154</v>
      </c>
      <c r="I5545" s="24">
        <v>119.74</v>
      </c>
      <c r="J5545" s="24">
        <v>110</v>
      </c>
      <c r="K5545" s="24">
        <v>4.09</v>
      </c>
      <c r="M5545" s="24">
        <v>1</v>
      </c>
      <c r="O5545" s="24">
        <v>1.1000000000000001</v>
      </c>
      <c r="Q5545" s="24">
        <v>0.7</v>
      </c>
      <c r="R5545" s="24">
        <v>2.85</v>
      </c>
      <c r="X5545" s="24">
        <f t="shared" si="196"/>
        <v>119.74</v>
      </c>
      <c r="Y5545" s="8">
        <f t="shared" si="197"/>
        <v>0</v>
      </c>
      <c r="Z5545" s="4"/>
    </row>
    <row r="5546" spans="1:26" ht="30" x14ac:dyDescent="0.25">
      <c r="A5546" s="34">
        <v>23</v>
      </c>
      <c r="B5546" s="31">
        <v>23</v>
      </c>
      <c r="C5546" s="4" t="s">
        <v>9624</v>
      </c>
      <c r="D5546" s="4" t="s">
        <v>9618</v>
      </c>
      <c r="E5546" s="4" t="s">
        <v>9583</v>
      </c>
      <c r="F5546" s="4" t="s">
        <v>8948</v>
      </c>
      <c r="G5546" s="5" t="s">
        <v>9625</v>
      </c>
      <c r="H5546" s="5" t="s">
        <v>9626</v>
      </c>
      <c r="I5546" s="24">
        <v>216</v>
      </c>
      <c r="J5546" s="24">
        <v>137</v>
      </c>
      <c r="K5546" s="24">
        <v>7</v>
      </c>
      <c r="M5546" s="24">
        <v>0.7</v>
      </c>
      <c r="O5546" s="24">
        <v>1</v>
      </c>
      <c r="P5546" s="24">
        <v>9</v>
      </c>
      <c r="Q5546" s="24">
        <v>6.6</v>
      </c>
      <c r="R5546" s="24">
        <v>2.7</v>
      </c>
      <c r="T5546" s="24">
        <v>52</v>
      </c>
      <c r="X5546" s="24">
        <f t="shared" si="196"/>
        <v>215.99999999999997</v>
      </c>
      <c r="Y5546" s="8">
        <f t="shared" si="197"/>
        <v>0</v>
      </c>
      <c r="Z5546" s="4"/>
    </row>
    <row r="5547" spans="1:26" x14ac:dyDescent="0.25">
      <c r="A5547" s="34">
        <v>14</v>
      </c>
      <c r="B5547" s="31">
        <v>14</v>
      </c>
      <c r="C5547" s="4" t="s">
        <v>486</v>
      </c>
      <c r="D5547" s="4" t="s">
        <v>9600</v>
      </c>
      <c r="E5547" s="4" t="s">
        <v>9583</v>
      </c>
      <c r="F5547" s="4" t="s">
        <v>8948</v>
      </c>
      <c r="G5547" s="4" t="s">
        <v>9611</v>
      </c>
      <c r="H5547" s="4" t="s">
        <v>1103</v>
      </c>
      <c r="I5547" s="24">
        <v>201</v>
      </c>
      <c r="J5547" s="24">
        <v>181.3</v>
      </c>
      <c r="K5547" s="24">
        <v>14.6</v>
      </c>
      <c r="M5547" s="24">
        <v>0.2</v>
      </c>
      <c r="O5547" s="24">
        <v>1.2</v>
      </c>
      <c r="R5547" s="24">
        <v>1</v>
      </c>
      <c r="S5547" s="24">
        <v>0.9</v>
      </c>
      <c r="T5547" s="24">
        <v>1.8</v>
      </c>
      <c r="X5547" s="24">
        <f t="shared" si="196"/>
        <v>201</v>
      </c>
      <c r="Y5547" s="8">
        <f t="shared" si="197"/>
        <v>0</v>
      </c>
      <c r="Z5547" s="4"/>
    </row>
    <row r="5548" spans="1:26" x14ac:dyDescent="0.25">
      <c r="A5548" s="34">
        <v>6</v>
      </c>
      <c r="B5548" s="31">
        <v>6</v>
      </c>
      <c r="C5548" s="4" t="s">
        <v>9591</v>
      </c>
      <c r="D5548" s="4" t="s">
        <v>9582</v>
      </c>
      <c r="E5548" s="4" t="s">
        <v>9583</v>
      </c>
      <c r="F5548" s="4" t="s">
        <v>8948</v>
      </c>
      <c r="G5548" s="4" t="s">
        <v>9592</v>
      </c>
      <c r="H5548" s="4" t="s">
        <v>283</v>
      </c>
      <c r="I5548" s="24">
        <v>240</v>
      </c>
      <c r="J5548" s="24">
        <v>208.65</v>
      </c>
      <c r="K5548" s="24">
        <v>16.8</v>
      </c>
      <c r="L5548" s="24">
        <v>1</v>
      </c>
      <c r="M5548" s="24">
        <v>1</v>
      </c>
      <c r="O5548" s="24">
        <v>1.8</v>
      </c>
      <c r="P5548" s="24">
        <v>0.5</v>
      </c>
      <c r="R5548" s="24">
        <v>4.55</v>
      </c>
      <c r="S5548" s="24">
        <v>0.8</v>
      </c>
      <c r="T5548" s="24">
        <v>3.4</v>
      </c>
      <c r="U5548" s="24">
        <v>1.5</v>
      </c>
      <c r="X5548" s="24">
        <f t="shared" si="196"/>
        <v>240.00000000000006</v>
      </c>
      <c r="Y5548" s="8">
        <f t="shared" si="197"/>
        <v>0</v>
      </c>
      <c r="Z5548" s="4"/>
    </row>
    <row r="5549" spans="1:26" x14ac:dyDescent="0.25">
      <c r="A5549" s="34">
        <v>70</v>
      </c>
      <c r="B5549" s="31">
        <v>70</v>
      </c>
      <c r="C5549" s="4" t="s">
        <v>520</v>
      </c>
      <c r="D5549" s="4" t="s">
        <v>9686</v>
      </c>
      <c r="E5549" s="4" t="s">
        <v>9583</v>
      </c>
      <c r="F5549" s="4" t="s">
        <v>8948</v>
      </c>
      <c r="G5549" s="5"/>
      <c r="H5549" s="4"/>
      <c r="I5549" s="24">
        <v>506.49</v>
      </c>
      <c r="J5549" s="24">
        <v>5</v>
      </c>
      <c r="L5549" s="24">
        <v>13</v>
      </c>
      <c r="P5549" s="24">
        <v>75</v>
      </c>
      <c r="Q5549" s="24">
        <v>19.8</v>
      </c>
      <c r="T5549" s="24">
        <v>372</v>
      </c>
      <c r="X5549" s="24">
        <f t="shared" si="196"/>
        <v>484.8</v>
      </c>
      <c r="Y5549" s="8">
        <f t="shared" si="197"/>
        <v>21.689999999999998</v>
      </c>
      <c r="Z5549" s="4"/>
    </row>
    <row r="5550" spans="1:26" ht="30" x14ac:dyDescent="0.25">
      <c r="A5550" s="34">
        <v>24</v>
      </c>
      <c r="B5550" s="31">
        <v>24</v>
      </c>
      <c r="C5550" s="5" t="s">
        <v>9735</v>
      </c>
      <c r="D5550" s="4" t="s">
        <v>9734</v>
      </c>
      <c r="E5550" s="4" t="s">
        <v>9703</v>
      </c>
      <c r="F5550" s="4" t="s">
        <v>8948</v>
      </c>
      <c r="G5550" s="4" t="s">
        <v>1848</v>
      </c>
      <c r="H5550" s="4" t="s">
        <v>283</v>
      </c>
      <c r="I5550" s="24">
        <v>602.95000000000005</v>
      </c>
      <c r="J5550" s="24">
        <v>438.92</v>
      </c>
      <c r="K5550" s="24">
        <v>75.099999999999994</v>
      </c>
      <c r="M5550" s="24">
        <v>3</v>
      </c>
      <c r="N5550" s="24">
        <v>2</v>
      </c>
      <c r="O5550" s="24">
        <v>4</v>
      </c>
      <c r="P5550" s="24">
        <v>3</v>
      </c>
      <c r="Q5550" s="24">
        <v>0.5</v>
      </c>
      <c r="R5550" s="24">
        <v>1.55</v>
      </c>
      <c r="S5550" s="24">
        <v>0.4</v>
      </c>
      <c r="T5550" s="24">
        <v>73.48</v>
      </c>
      <c r="W5550" s="24">
        <v>1</v>
      </c>
      <c r="X5550" s="24">
        <f t="shared" si="196"/>
        <v>602.94999999999993</v>
      </c>
      <c r="Y5550" s="8">
        <f t="shared" si="197"/>
        <v>0</v>
      </c>
      <c r="Z5550" s="4"/>
    </row>
    <row r="5551" spans="1:26" x14ac:dyDescent="0.25">
      <c r="A5551" s="34">
        <v>45</v>
      </c>
      <c r="B5551" s="31">
        <v>45</v>
      </c>
      <c r="C5551" s="4" t="s">
        <v>9760</v>
      </c>
      <c r="D5551" s="4" t="s">
        <v>418</v>
      </c>
      <c r="E5551" s="4" t="s">
        <v>9703</v>
      </c>
      <c r="F5551" s="4" t="s">
        <v>8948</v>
      </c>
      <c r="G5551" s="4" t="s">
        <v>9761</v>
      </c>
      <c r="H5551" s="4" t="s">
        <v>39</v>
      </c>
      <c r="I5551" s="24">
        <v>388.85</v>
      </c>
      <c r="J5551" s="24">
        <v>265.05</v>
      </c>
      <c r="K5551" s="24">
        <v>4.9000000000000004</v>
      </c>
      <c r="N5551" s="24">
        <v>1</v>
      </c>
      <c r="O5551" s="24">
        <v>3</v>
      </c>
      <c r="P5551" s="24">
        <v>105</v>
      </c>
      <c r="Q5551" s="24">
        <v>5.9</v>
      </c>
      <c r="T5551" s="24">
        <v>4</v>
      </c>
      <c r="X5551" s="24">
        <f t="shared" si="196"/>
        <v>388.84999999999997</v>
      </c>
      <c r="Y5551" s="8">
        <f t="shared" si="197"/>
        <v>0</v>
      </c>
      <c r="Z5551" s="4"/>
    </row>
    <row r="5552" spans="1:26" x14ac:dyDescent="0.25">
      <c r="A5552" s="34">
        <v>51</v>
      </c>
      <c r="B5552" s="31">
        <v>51</v>
      </c>
      <c r="C5552" s="4" t="s">
        <v>9773</v>
      </c>
      <c r="D5552" s="4" t="s">
        <v>9767</v>
      </c>
      <c r="E5552" s="4" t="s">
        <v>9703</v>
      </c>
      <c r="F5552" s="4" t="s">
        <v>8948</v>
      </c>
      <c r="G5552" s="4" t="s">
        <v>15311</v>
      </c>
      <c r="H5552" s="4" t="s">
        <v>1597</v>
      </c>
      <c r="I5552" s="24">
        <v>128.24</v>
      </c>
      <c r="J5552" s="24">
        <v>90.46</v>
      </c>
      <c r="K5552" s="24">
        <v>1.22</v>
      </c>
      <c r="O5552" s="24">
        <v>1.34</v>
      </c>
      <c r="P5552" s="24">
        <v>35.22</v>
      </c>
      <c r="X5552" s="24">
        <f t="shared" si="196"/>
        <v>128.24</v>
      </c>
      <c r="Y5552" s="8">
        <f t="shared" si="197"/>
        <v>0</v>
      </c>
      <c r="Z5552" s="4"/>
    </row>
    <row r="5553" spans="1:26" x14ac:dyDescent="0.25">
      <c r="A5553" s="34">
        <v>19</v>
      </c>
      <c r="B5553" s="31">
        <v>19</v>
      </c>
      <c r="C5553" s="4" t="s">
        <v>9726</v>
      </c>
      <c r="D5553" s="4" t="s">
        <v>4442</v>
      </c>
      <c r="E5553" s="4" t="s">
        <v>9703</v>
      </c>
      <c r="F5553" s="4" t="s">
        <v>8948</v>
      </c>
      <c r="G5553" s="4" t="s">
        <v>9727</v>
      </c>
      <c r="H5553" s="4" t="s">
        <v>9728</v>
      </c>
      <c r="I5553" s="24">
        <v>566.76</v>
      </c>
      <c r="J5553" s="24">
        <v>458.89</v>
      </c>
      <c r="L5553" s="24">
        <v>11.77</v>
      </c>
      <c r="M5553" s="24">
        <v>3</v>
      </c>
      <c r="N5553" s="24">
        <v>5</v>
      </c>
      <c r="O5553" s="24">
        <v>3.28</v>
      </c>
      <c r="P5553" s="24">
        <v>4.3499999999999996</v>
      </c>
      <c r="R5553" s="24">
        <v>2.88</v>
      </c>
      <c r="S5553" s="24">
        <v>1.73</v>
      </c>
      <c r="T5553" s="24">
        <v>74.55</v>
      </c>
      <c r="W5553" s="24">
        <v>1.31</v>
      </c>
      <c r="X5553" s="24">
        <f t="shared" si="196"/>
        <v>566.75999999999988</v>
      </c>
      <c r="Y5553" s="8">
        <f t="shared" si="197"/>
        <v>0</v>
      </c>
      <c r="Z5553" s="4"/>
    </row>
    <row r="5554" spans="1:26" x14ac:dyDescent="0.25">
      <c r="A5554" s="34">
        <v>8</v>
      </c>
      <c r="B5554" s="31">
        <v>8</v>
      </c>
      <c r="C5554" s="4" t="s">
        <v>9716</v>
      </c>
      <c r="D5554" s="4" t="s">
        <v>4442</v>
      </c>
      <c r="E5554" s="4" t="s">
        <v>9703</v>
      </c>
      <c r="F5554" s="4" t="s">
        <v>8948</v>
      </c>
      <c r="G5554" s="4" t="s">
        <v>15230</v>
      </c>
      <c r="H5554" s="4" t="s">
        <v>5</v>
      </c>
      <c r="I5554" s="24">
        <v>105.59</v>
      </c>
      <c r="J5554" s="24">
        <v>103.22</v>
      </c>
      <c r="O5554" s="24">
        <v>2.2200000000000002</v>
      </c>
      <c r="S5554" s="24">
        <v>0.15</v>
      </c>
      <c r="X5554" s="24">
        <f t="shared" si="196"/>
        <v>105.59</v>
      </c>
      <c r="Y5554" s="8">
        <f t="shared" si="197"/>
        <v>0</v>
      </c>
      <c r="Z5554" s="4"/>
    </row>
    <row r="5555" spans="1:26" x14ac:dyDescent="0.25">
      <c r="A5555" s="34">
        <v>28</v>
      </c>
      <c r="B5555" s="31">
        <v>28</v>
      </c>
      <c r="C5555" s="4" t="s">
        <v>9742</v>
      </c>
      <c r="D5555" s="4" t="s">
        <v>9738</v>
      </c>
      <c r="E5555" s="4" t="s">
        <v>9703</v>
      </c>
      <c r="F5555" s="4" t="s">
        <v>8948</v>
      </c>
      <c r="G5555" s="4" t="s">
        <v>8244</v>
      </c>
      <c r="H5555" s="4" t="s">
        <v>279</v>
      </c>
      <c r="I5555" s="24">
        <v>103.41</v>
      </c>
      <c r="J5555" s="24">
        <v>99.1</v>
      </c>
      <c r="N5555" s="24">
        <v>1.8</v>
      </c>
      <c r="O5555" s="24">
        <v>1.71</v>
      </c>
      <c r="P5555" s="24">
        <v>0.8</v>
      </c>
      <c r="X5555" s="24">
        <f t="shared" si="196"/>
        <v>103.40999999999998</v>
      </c>
      <c r="Y5555" s="8">
        <f t="shared" si="197"/>
        <v>0</v>
      </c>
      <c r="Z5555" s="4"/>
    </row>
    <row r="5556" spans="1:26" x14ac:dyDescent="0.25">
      <c r="A5556" s="34">
        <v>10</v>
      </c>
      <c r="B5556" s="31">
        <v>10</v>
      </c>
      <c r="C5556" s="4" t="s">
        <v>9717</v>
      </c>
      <c r="D5556" s="4" t="s">
        <v>4442</v>
      </c>
      <c r="E5556" s="4" t="s">
        <v>9703</v>
      </c>
      <c r="F5556" s="4" t="s">
        <v>8948</v>
      </c>
      <c r="G5556" s="4" t="s">
        <v>9718</v>
      </c>
      <c r="H5556" s="4" t="s">
        <v>245</v>
      </c>
      <c r="I5556" s="24">
        <v>397.3</v>
      </c>
      <c r="J5556" s="24">
        <v>370.09</v>
      </c>
      <c r="K5556" s="24">
        <v>2.1</v>
      </c>
      <c r="M5556" s="24">
        <v>4.41</v>
      </c>
      <c r="N5556" s="24">
        <v>3.84</v>
      </c>
      <c r="O5556" s="24">
        <v>4.6100000000000003</v>
      </c>
      <c r="P5556" s="24">
        <v>0.95</v>
      </c>
      <c r="R5556" s="24">
        <v>11.3</v>
      </c>
      <c r="X5556" s="24">
        <f t="shared" si="196"/>
        <v>397.3</v>
      </c>
      <c r="Y5556" s="8">
        <f t="shared" si="197"/>
        <v>0</v>
      </c>
      <c r="Z5556" s="4"/>
    </row>
    <row r="5557" spans="1:26" x14ac:dyDescent="0.25">
      <c r="A5557" s="34">
        <v>11</v>
      </c>
      <c r="B5557" s="31">
        <v>11</v>
      </c>
      <c r="C5557" s="4" t="s">
        <v>9178</v>
      </c>
      <c r="D5557" s="4" t="s">
        <v>4442</v>
      </c>
      <c r="E5557" s="4" t="s">
        <v>9703</v>
      </c>
      <c r="F5557" s="4" t="s">
        <v>8948</v>
      </c>
      <c r="G5557" s="4" t="s">
        <v>9451</v>
      </c>
      <c r="H5557" s="4" t="s">
        <v>409</v>
      </c>
      <c r="I5557" s="24">
        <v>321.04000000000002</v>
      </c>
      <c r="J5557" s="24">
        <v>282.89999999999998</v>
      </c>
      <c r="K5557" s="24">
        <v>14.47</v>
      </c>
      <c r="N5557" s="24">
        <v>12.42</v>
      </c>
      <c r="O5557" s="24">
        <v>4</v>
      </c>
      <c r="P5557" s="24">
        <v>0.75</v>
      </c>
      <c r="R5557" s="24">
        <v>4.5</v>
      </c>
      <c r="W5557" s="24">
        <v>2</v>
      </c>
      <c r="X5557" s="24">
        <f t="shared" si="196"/>
        <v>321.04000000000002</v>
      </c>
      <c r="Y5557" s="8">
        <f t="shared" si="197"/>
        <v>0</v>
      </c>
      <c r="Z5557" s="4"/>
    </row>
    <row r="5558" spans="1:26" x14ac:dyDescent="0.25">
      <c r="A5558" s="34">
        <v>17</v>
      </c>
      <c r="B5558" s="31">
        <v>17</v>
      </c>
      <c r="C5558" s="4" t="s">
        <v>9723</v>
      </c>
      <c r="D5558" s="4" t="s">
        <v>4442</v>
      </c>
      <c r="E5558" s="4" t="s">
        <v>9703</v>
      </c>
      <c r="F5558" s="4" t="s">
        <v>8948</v>
      </c>
      <c r="G5558" s="4" t="s">
        <v>9724</v>
      </c>
      <c r="H5558" s="4" t="s">
        <v>1501</v>
      </c>
      <c r="I5558" s="24">
        <v>145.25</v>
      </c>
      <c r="J5558" s="24">
        <v>92.16</v>
      </c>
      <c r="K5558" s="24">
        <v>8.6</v>
      </c>
      <c r="N5558" s="24">
        <v>1</v>
      </c>
      <c r="O5558" s="24">
        <v>2</v>
      </c>
      <c r="P5558" s="24">
        <v>39.35</v>
      </c>
      <c r="R5558" s="24">
        <v>1.87</v>
      </c>
      <c r="S5558" s="24">
        <v>0.27</v>
      </c>
      <c r="X5558" s="24">
        <f t="shared" ref="X5558:X5621" si="198">SUM(J5558:W5558)</f>
        <v>145.25</v>
      </c>
      <c r="Y5558" s="8">
        <f t="shared" ref="Y5558:Y5621" si="199">I5558-X5558</f>
        <v>0</v>
      </c>
      <c r="Z5558" s="4"/>
    </row>
    <row r="5559" spans="1:26" x14ac:dyDescent="0.25">
      <c r="A5559" s="34">
        <v>21</v>
      </c>
      <c r="B5559" s="31">
        <v>21</v>
      </c>
      <c r="C5559" s="4" t="s">
        <v>9730</v>
      </c>
      <c r="D5559" s="4" t="s">
        <v>4442</v>
      </c>
      <c r="E5559" s="4" t="s">
        <v>9703</v>
      </c>
      <c r="F5559" s="4" t="s">
        <v>8948</v>
      </c>
      <c r="G5559" s="4" t="s">
        <v>9724</v>
      </c>
      <c r="H5559" s="4" t="s">
        <v>1846</v>
      </c>
      <c r="I5559" s="24">
        <v>148.61000000000001</v>
      </c>
      <c r="J5559" s="24">
        <v>135.13999999999999</v>
      </c>
      <c r="K5559" s="24">
        <v>2.8</v>
      </c>
      <c r="L5559" s="24">
        <v>2.12</v>
      </c>
      <c r="M5559" s="24">
        <v>0.5</v>
      </c>
      <c r="O5559" s="24">
        <v>2</v>
      </c>
      <c r="P5559" s="24">
        <v>1.83</v>
      </c>
      <c r="Q5559" s="24">
        <v>0.61</v>
      </c>
      <c r="R5559" s="24">
        <v>2.36</v>
      </c>
      <c r="S5559" s="24">
        <v>0.25</v>
      </c>
      <c r="W5559" s="24">
        <v>1</v>
      </c>
      <c r="X5559" s="24">
        <f t="shared" si="198"/>
        <v>148.61000000000004</v>
      </c>
      <c r="Y5559" s="8">
        <f t="shared" si="199"/>
        <v>0</v>
      </c>
      <c r="Z5559" s="4"/>
    </row>
    <row r="5560" spans="1:26" x14ac:dyDescent="0.25">
      <c r="A5560" s="34">
        <v>20</v>
      </c>
      <c r="B5560" s="31">
        <v>20</v>
      </c>
      <c r="C5560" s="4" t="s">
        <v>9729</v>
      </c>
      <c r="D5560" s="4" t="s">
        <v>4442</v>
      </c>
      <c r="E5560" s="4" t="s">
        <v>9703</v>
      </c>
      <c r="F5560" s="4" t="s">
        <v>8948</v>
      </c>
      <c r="G5560" s="4" t="s">
        <v>3170</v>
      </c>
      <c r="H5560" s="5" t="s">
        <v>369</v>
      </c>
      <c r="I5560" s="24">
        <v>361.91</v>
      </c>
      <c r="J5560" s="24">
        <v>311.85000000000002</v>
      </c>
      <c r="K5560" s="24">
        <v>10.43</v>
      </c>
      <c r="M5560" s="24">
        <v>3</v>
      </c>
      <c r="O5560" s="24">
        <v>3</v>
      </c>
      <c r="P5560" s="24">
        <v>17</v>
      </c>
      <c r="Q5560" s="24">
        <v>0.22</v>
      </c>
      <c r="R5560" s="24">
        <v>10.5</v>
      </c>
      <c r="S5560" s="24">
        <v>3.3</v>
      </c>
      <c r="W5560" s="24">
        <v>2.61</v>
      </c>
      <c r="X5560" s="24">
        <f t="shared" si="198"/>
        <v>361.91000000000008</v>
      </c>
      <c r="Y5560" s="8">
        <f t="shared" si="199"/>
        <v>0</v>
      </c>
      <c r="Z5560" s="4"/>
    </row>
    <row r="5561" spans="1:26" x14ac:dyDescent="0.25">
      <c r="A5561" s="34">
        <v>26</v>
      </c>
      <c r="B5561" s="31">
        <v>26</v>
      </c>
      <c r="C5561" s="4" t="s">
        <v>9737</v>
      </c>
      <c r="D5561" s="4" t="s">
        <v>9738</v>
      </c>
      <c r="E5561" s="4" t="s">
        <v>9703</v>
      </c>
      <c r="F5561" s="4" t="s">
        <v>8948</v>
      </c>
      <c r="G5561" s="4" t="s">
        <v>15312</v>
      </c>
      <c r="H5561" s="4" t="s">
        <v>1501</v>
      </c>
      <c r="I5561" s="24">
        <v>284.74</v>
      </c>
      <c r="J5561" s="24">
        <v>256.73</v>
      </c>
      <c r="K5561" s="24">
        <v>18.510000000000002</v>
      </c>
      <c r="N5561" s="24">
        <v>5</v>
      </c>
      <c r="O5561" s="24">
        <v>2.7</v>
      </c>
      <c r="P5561" s="24">
        <v>1.8</v>
      </c>
      <c r="X5561" s="24">
        <f t="shared" si="198"/>
        <v>284.74</v>
      </c>
      <c r="Y5561" s="8">
        <f t="shared" si="199"/>
        <v>0</v>
      </c>
      <c r="Z5561" s="4"/>
    </row>
    <row r="5562" spans="1:26" x14ac:dyDescent="0.25">
      <c r="A5562" s="34">
        <v>31</v>
      </c>
      <c r="B5562" s="31">
        <v>31</v>
      </c>
      <c r="C5562" s="4" t="s">
        <v>9744</v>
      </c>
      <c r="D5562" s="4" t="s">
        <v>9738</v>
      </c>
      <c r="E5562" s="4" t="s">
        <v>9703</v>
      </c>
      <c r="F5562" s="4" t="s">
        <v>8948</v>
      </c>
      <c r="G5562" s="4" t="s">
        <v>9745</v>
      </c>
      <c r="H5562" s="4" t="s">
        <v>154</v>
      </c>
      <c r="I5562" s="24">
        <v>192.9</v>
      </c>
      <c r="J5562" s="24">
        <v>178.58</v>
      </c>
      <c r="K5562" s="24">
        <v>7.82</v>
      </c>
      <c r="M5562" s="24">
        <v>0.5</v>
      </c>
      <c r="N5562" s="24">
        <v>4</v>
      </c>
      <c r="O5562" s="24">
        <v>1.5</v>
      </c>
      <c r="P5562" s="24">
        <v>0.2</v>
      </c>
      <c r="R5562" s="24">
        <v>0.2</v>
      </c>
      <c r="S5562" s="24">
        <v>0.1</v>
      </c>
      <c r="X5562" s="24">
        <f t="shared" si="198"/>
        <v>192.89999999999998</v>
      </c>
      <c r="Y5562" s="8">
        <f t="shared" si="199"/>
        <v>0</v>
      </c>
      <c r="Z5562" s="4"/>
    </row>
    <row r="5563" spans="1:26" x14ac:dyDescent="0.25">
      <c r="A5563" s="34">
        <v>40</v>
      </c>
      <c r="B5563" s="31">
        <v>40</v>
      </c>
      <c r="C5563" s="4" t="s">
        <v>1978</v>
      </c>
      <c r="D5563" s="4" t="s">
        <v>418</v>
      </c>
      <c r="E5563" s="4" t="s">
        <v>9703</v>
      </c>
      <c r="F5563" s="4" t="s">
        <v>8948</v>
      </c>
      <c r="G5563" s="4" t="s">
        <v>3615</v>
      </c>
      <c r="H5563" s="4" t="s">
        <v>230</v>
      </c>
      <c r="I5563" s="24">
        <v>545.5</v>
      </c>
      <c r="J5563" s="24">
        <v>371.17</v>
      </c>
      <c r="K5563" s="24">
        <v>52.71</v>
      </c>
      <c r="L5563" s="24">
        <v>15.88</v>
      </c>
      <c r="M5563" s="24">
        <v>1.07</v>
      </c>
      <c r="N5563" s="24">
        <v>1.75</v>
      </c>
      <c r="O5563" s="24">
        <v>3</v>
      </c>
      <c r="P5563" s="24">
        <v>3.24</v>
      </c>
      <c r="Q5563" s="24">
        <v>0.3</v>
      </c>
      <c r="R5563" s="24">
        <v>4.0999999999999996</v>
      </c>
      <c r="S5563" s="24">
        <v>1.46</v>
      </c>
      <c r="T5563" s="24">
        <v>90.82</v>
      </c>
      <c r="X5563" s="24">
        <f t="shared" si="198"/>
        <v>545.5</v>
      </c>
      <c r="Y5563" s="8">
        <f t="shared" si="199"/>
        <v>0</v>
      </c>
      <c r="Z5563" s="4"/>
    </row>
    <row r="5564" spans="1:26" x14ac:dyDescent="0.25">
      <c r="A5564" s="34">
        <v>14</v>
      </c>
      <c r="B5564" s="31">
        <v>14</v>
      </c>
      <c r="C5564" s="4" t="s">
        <v>9721</v>
      </c>
      <c r="D5564" s="4" t="s">
        <v>4442</v>
      </c>
      <c r="E5564" s="4" t="s">
        <v>9703</v>
      </c>
      <c r="F5564" s="4" t="s">
        <v>8948</v>
      </c>
      <c r="G5564" s="4" t="s">
        <v>9722</v>
      </c>
      <c r="H5564" s="4" t="s">
        <v>391</v>
      </c>
      <c r="I5564" s="24">
        <v>165.72</v>
      </c>
      <c r="J5564" s="24">
        <v>149.38</v>
      </c>
      <c r="K5564" s="24">
        <v>9.3000000000000007</v>
      </c>
      <c r="N5564" s="24">
        <v>2</v>
      </c>
      <c r="O5564" s="24">
        <v>1.5</v>
      </c>
      <c r="Q5564" s="24">
        <v>0.23</v>
      </c>
      <c r="R5564" s="24">
        <v>2.14</v>
      </c>
      <c r="S5564" s="24">
        <v>0.17</v>
      </c>
      <c r="W5564" s="24">
        <v>1</v>
      </c>
      <c r="X5564" s="24">
        <f t="shared" si="198"/>
        <v>165.71999999999997</v>
      </c>
      <c r="Y5564" s="8">
        <f t="shared" si="199"/>
        <v>0</v>
      </c>
      <c r="Z5564" s="4"/>
    </row>
    <row r="5565" spans="1:26" x14ac:dyDescent="0.25">
      <c r="A5565" s="34">
        <v>4</v>
      </c>
      <c r="B5565" s="31">
        <v>4</v>
      </c>
      <c r="C5565" s="4" t="s">
        <v>9710</v>
      </c>
      <c r="D5565" s="4" t="s">
        <v>9705</v>
      </c>
      <c r="E5565" s="4" t="s">
        <v>9703</v>
      </c>
      <c r="F5565" s="4" t="s">
        <v>8948</v>
      </c>
      <c r="G5565" s="4" t="s">
        <v>9711</v>
      </c>
      <c r="H5565" s="4" t="s">
        <v>237</v>
      </c>
      <c r="I5565" s="24">
        <v>247.91</v>
      </c>
      <c r="J5565" s="24">
        <v>222.04</v>
      </c>
      <c r="K5565" s="24">
        <v>4.87</v>
      </c>
      <c r="M5565" s="24">
        <v>6</v>
      </c>
      <c r="N5565" s="24">
        <v>5</v>
      </c>
      <c r="O5565" s="24">
        <v>8.5</v>
      </c>
      <c r="P5565" s="24">
        <v>1</v>
      </c>
      <c r="R5565" s="24">
        <v>0.5</v>
      </c>
      <c r="X5565" s="24">
        <f t="shared" si="198"/>
        <v>247.91</v>
      </c>
      <c r="Y5565" s="8">
        <f t="shared" si="199"/>
        <v>0</v>
      </c>
      <c r="Z5565" s="4"/>
    </row>
    <row r="5566" spans="1:26" ht="30" x14ac:dyDescent="0.25">
      <c r="A5566" s="34">
        <v>2</v>
      </c>
      <c r="B5566" s="31">
        <v>2</v>
      </c>
      <c r="C5566" s="4" t="s">
        <v>9704</v>
      </c>
      <c r="D5566" s="4" t="s">
        <v>9705</v>
      </c>
      <c r="E5566" s="4" t="s">
        <v>9703</v>
      </c>
      <c r="F5566" s="4" t="s">
        <v>8948</v>
      </c>
      <c r="G5566" s="5" t="s">
        <v>9706</v>
      </c>
      <c r="H5566" s="5" t="s">
        <v>9707</v>
      </c>
      <c r="I5566" s="24">
        <v>122.7</v>
      </c>
      <c r="J5566" s="24">
        <v>109.5</v>
      </c>
      <c r="K5566" s="24">
        <v>7.2</v>
      </c>
      <c r="M5566" s="24">
        <v>3</v>
      </c>
      <c r="O5566" s="24">
        <v>3</v>
      </c>
      <c r="X5566" s="24">
        <f t="shared" si="198"/>
        <v>122.7</v>
      </c>
      <c r="Y5566" s="8">
        <f t="shared" si="199"/>
        <v>0</v>
      </c>
      <c r="Z5566" s="4"/>
    </row>
    <row r="5567" spans="1:26" ht="30" x14ac:dyDescent="0.25">
      <c r="A5567" s="34">
        <v>3</v>
      </c>
      <c r="B5567" s="31">
        <v>3</v>
      </c>
      <c r="C5567" s="4" t="s">
        <v>9708</v>
      </c>
      <c r="D5567" s="4" t="s">
        <v>9705</v>
      </c>
      <c r="E5567" s="4" t="s">
        <v>9703</v>
      </c>
      <c r="F5567" s="4" t="s">
        <v>8948</v>
      </c>
      <c r="G5567" s="5" t="s">
        <v>9709</v>
      </c>
      <c r="H5567" s="4"/>
      <c r="I5567" s="24">
        <v>647.6</v>
      </c>
      <c r="J5567" s="24">
        <v>433.12</v>
      </c>
      <c r="K5567" s="24">
        <v>21.44</v>
      </c>
      <c r="L5567" s="24">
        <v>12.49</v>
      </c>
      <c r="M5567" s="24">
        <v>1.5</v>
      </c>
      <c r="O5567" s="24">
        <v>3</v>
      </c>
      <c r="P5567" s="24">
        <v>0.5</v>
      </c>
      <c r="Q5567" s="24">
        <v>1.5</v>
      </c>
      <c r="R5567" s="24">
        <v>1.4</v>
      </c>
      <c r="S5567" s="24">
        <v>2.15</v>
      </c>
      <c r="T5567" s="24">
        <v>166.5</v>
      </c>
      <c r="W5567" s="24">
        <v>4</v>
      </c>
      <c r="X5567" s="24">
        <f t="shared" si="198"/>
        <v>647.59999999999991</v>
      </c>
      <c r="Y5567" s="8">
        <f t="shared" si="199"/>
        <v>0</v>
      </c>
      <c r="Z5567" s="4"/>
    </row>
    <row r="5568" spans="1:26" x14ac:dyDescent="0.25">
      <c r="A5568" s="34">
        <v>32</v>
      </c>
      <c r="B5568" s="31">
        <v>32</v>
      </c>
      <c r="C5568" s="4" t="s">
        <v>9746</v>
      </c>
      <c r="D5568" s="4" t="s">
        <v>9738</v>
      </c>
      <c r="E5568" s="4" t="s">
        <v>9703</v>
      </c>
      <c r="F5568" s="4" t="s">
        <v>8948</v>
      </c>
      <c r="G5568" s="4" t="s">
        <v>9747</v>
      </c>
      <c r="H5568" s="4" t="s">
        <v>728</v>
      </c>
      <c r="I5568" s="24">
        <v>210.8</v>
      </c>
      <c r="J5568" s="24">
        <v>193.09</v>
      </c>
      <c r="K5568" s="24">
        <v>12.91</v>
      </c>
      <c r="O5568" s="24">
        <v>3</v>
      </c>
      <c r="R5568" s="24">
        <v>1</v>
      </c>
      <c r="S5568" s="24">
        <v>0.8</v>
      </c>
      <c r="X5568" s="24">
        <f t="shared" si="198"/>
        <v>210.8</v>
      </c>
      <c r="Y5568" s="8">
        <f t="shared" si="199"/>
        <v>0</v>
      </c>
      <c r="Z5568" s="4"/>
    </row>
    <row r="5569" spans="1:26" x14ac:dyDescent="0.25">
      <c r="A5569" s="34">
        <v>37</v>
      </c>
      <c r="B5569" s="31">
        <v>37</v>
      </c>
      <c r="C5569" s="4" t="s">
        <v>9752</v>
      </c>
      <c r="D5569" s="4" t="s">
        <v>9752</v>
      </c>
      <c r="E5569" s="4" t="s">
        <v>9703</v>
      </c>
      <c r="F5569" s="4" t="s">
        <v>8948</v>
      </c>
      <c r="G5569" s="4" t="s">
        <v>15313</v>
      </c>
      <c r="H5569" s="4"/>
      <c r="I5569" s="24">
        <v>411.48</v>
      </c>
      <c r="J5569" s="24">
        <v>358.56</v>
      </c>
      <c r="K5569" s="24">
        <v>26.95</v>
      </c>
      <c r="M5569" s="24">
        <v>1.6</v>
      </c>
      <c r="N5569" s="24">
        <v>1</v>
      </c>
      <c r="O5569" s="24">
        <v>4</v>
      </c>
      <c r="R5569" s="24">
        <v>1.18</v>
      </c>
      <c r="S5569" s="24">
        <v>0.02</v>
      </c>
      <c r="T5569" s="24">
        <v>18.170000000000002</v>
      </c>
      <c r="X5569" s="24">
        <f t="shared" si="198"/>
        <v>411.48</v>
      </c>
      <c r="Y5569" s="8">
        <f t="shared" si="199"/>
        <v>0</v>
      </c>
      <c r="Z5569" s="4"/>
    </row>
    <row r="5570" spans="1:26" x14ac:dyDescent="0.25">
      <c r="A5570" s="34">
        <v>9</v>
      </c>
      <c r="B5570" s="31">
        <v>9</v>
      </c>
      <c r="C5570" s="4" t="s">
        <v>7332</v>
      </c>
      <c r="D5570" s="4" t="s">
        <v>4442</v>
      </c>
      <c r="E5570" s="4" t="s">
        <v>9703</v>
      </c>
      <c r="F5570" s="4" t="s">
        <v>8948</v>
      </c>
      <c r="G5570" s="4" t="s">
        <v>8545</v>
      </c>
      <c r="H5570" s="4" t="s">
        <v>245</v>
      </c>
      <c r="I5570" s="24">
        <v>416.19</v>
      </c>
      <c r="J5570" s="24">
        <v>401.07</v>
      </c>
      <c r="M5570" s="24">
        <v>3</v>
      </c>
      <c r="O5570" s="24">
        <v>3</v>
      </c>
      <c r="P5570" s="24">
        <v>0.5</v>
      </c>
      <c r="Q5570" s="24">
        <v>0.5</v>
      </c>
      <c r="R5570" s="24">
        <v>7.12</v>
      </c>
      <c r="W5570" s="24">
        <v>1</v>
      </c>
      <c r="X5570" s="24">
        <f t="shared" si="198"/>
        <v>416.19</v>
      </c>
      <c r="Y5570" s="8">
        <f t="shared" si="199"/>
        <v>0</v>
      </c>
      <c r="Z5570" s="4"/>
    </row>
    <row r="5571" spans="1:26" x14ac:dyDescent="0.25">
      <c r="A5571" s="34">
        <v>7</v>
      </c>
      <c r="B5571" s="31">
        <v>7</v>
      </c>
      <c r="C5571" s="4" t="s">
        <v>9713</v>
      </c>
      <c r="D5571" s="4" t="s">
        <v>9702</v>
      </c>
      <c r="E5571" s="4" t="s">
        <v>9703</v>
      </c>
      <c r="F5571" s="4" t="s">
        <v>8948</v>
      </c>
      <c r="G5571" s="4" t="s">
        <v>9714</v>
      </c>
      <c r="H5571" s="5" t="s">
        <v>9715</v>
      </c>
      <c r="I5571" s="24">
        <v>172.51</v>
      </c>
      <c r="J5571" s="24">
        <v>166.42</v>
      </c>
      <c r="M5571" s="24">
        <v>1</v>
      </c>
      <c r="O5571" s="24">
        <v>2.5499999999999998</v>
      </c>
      <c r="R5571" s="24">
        <v>0.41</v>
      </c>
      <c r="S5571" s="24">
        <v>0.13</v>
      </c>
      <c r="W5571" s="24">
        <v>2</v>
      </c>
      <c r="X5571" s="24">
        <f t="shared" si="198"/>
        <v>172.51</v>
      </c>
      <c r="Y5571" s="8">
        <f t="shared" si="199"/>
        <v>0</v>
      </c>
      <c r="Z5571" s="4"/>
    </row>
    <row r="5572" spans="1:26" x14ac:dyDescent="0.25">
      <c r="A5572" s="34">
        <v>38</v>
      </c>
      <c r="B5572" s="31">
        <v>38</v>
      </c>
      <c r="C5572" s="4" t="s">
        <v>9753</v>
      </c>
      <c r="D5572" s="4" t="s">
        <v>9752</v>
      </c>
      <c r="E5572" s="4" t="s">
        <v>9703</v>
      </c>
      <c r="F5572" s="4" t="s">
        <v>8948</v>
      </c>
      <c r="G5572" s="4" t="s">
        <v>1585</v>
      </c>
      <c r="H5572" s="4" t="s">
        <v>10</v>
      </c>
      <c r="I5572" s="24">
        <v>459.49</v>
      </c>
      <c r="J5572" s="24">
        <v>439.84</v>
      </c>
      <c r="L5572" s="24">
        <v>12.9</v>
      </c>
      <c r="M5572" s="24">
        <v>1</v>
      </c>
      <c r="N5572" s="24">
        <v>2</v>
      </c>
      <c r="O5572" s="24">
        <v>2.5</v>
      </c>
      <c r="P5572" s="24">
        <v>0.25</v>
      </c>
      <c r="Q5572" s="24">
        <v>0.5</v>
      </c>
      <c r="R5572" s="24">
        <v>0.5</v>
      </c>
      <c r="X5572" s="24">
        <f t="shared" si="198"/>
        <v>459.48999999999995</v>
      </c>
      <c r="Y5572" s="8">
        <f t="shared" si="199"/>
        <v>0</v>
      </c>
      <c r="Z5572" s="4"/>
    </row>
    <row r="5573" spans="1:26" x14ac:dyDescent="0.25">
      <c r="A5573" s="34">
        <v>39</v>
      </c>
      <c r="B5573" s="31">
        <v>39</v>
      </c>
      <c r="C5573" s="4" t="s">
        <v>9754</v>
      </c>
      <c r="D5573" s="4" t="s">
        <v>9752</v>
      </c>
      <c r="E5573" s="4" t="s">
        <v>9703</v>
      </c>
      <c r="F5573" s="4" t="s">
        <v>8948</v>
      </c>
      <c r="G5573" s="4" t="s">
        <v>1585</v>
      </c>
      <c r="H5573" s="4" t="s">
        <v>10</v>
      </c>
      <c r="I5573" s="24">
        <v>319.92</v>
      </c>
      <c r="J5573" s="24">
        <v>255.68</v>
      </c>
      <c r="K5573" s="24">
        <v>57.37</v>
      </c>
      <c r="M5573" s="24">
        <v>3</v>
      </c>
      <c r="O5573" s="24">
        <v>3</v>
      </c>
      <c r="P5573" s="24">
        <v>0.5</v>
      </c>
      <c r="R5573" s="24">
        <v>0.31</v>
      </c>
      <c r="S5573" s="24">
        <v>0.06</v>
      </c>
      <c r="X5573" s="24">
        <f t="shared" si="198"/>
        <v>319.92</v>
      </c>
      <c r="Y5573" s="8">
        <f t="shared" si="199"/>
        <v>0</v>
      </c>
      <c r="Z5573" s="4"/>
    </row>
    <row r="5574" spans="1:26" x14ac:dyDescent="0.25">
      <c r="A5574" s="34">
        <v>36</v>
      </c>
      <c r="B5574" s="31">
        <v>36</v>
      </c>
      <c r="C5574" s="4" t="s">
        <v>9751</v>
      </c>
      <c r="D5574" s="4" t="s">
        <v>9752</v>
      </c>
      <c r="E5574" s="4" t="s">
        <v>9703</v>
      </c>
      <c r="F5574" s="4" t="s">
        <v>8948</v>
      </c>
      <c r="G5574" s="4" t="s">
        <v>9181</v>
      </c>
      <c r="H5574" s="4" t="s">
        <v>10</v>
      </c>
      <c r="I5574" s="24">
        <v>253.8</v>
      </c>
      <c r="J5574" s="24">
        <v>248.05</v>
      </c>
      <c r="M5574" s="24">
        <v>1</v>
      </c>
      <c r="N5574" s="24">
        <v>1</v>
      </c>
      <c r="O5574" s="24">
        <v>2.2000000000000002</v>
      </c>
      <c r="P5574" s="24">
        <v>0.5</v>
      </c>
      <c r="R5574" s="24">
        <v>0.05</v>
      </c>
      <c r="W5574" s="24">
        <v>1</v>
      </c>
      <c r="X5574" s="24">
        <f t="shared" si="198"/>
        <v>253.8</v>
      </c>
      <c r="Y5574" s="8">
        <f t="shared" si="199"/>
        <v>0</v>
      </c>
      <c r="Z5574" s="4"/>
    </row>
    <row r="5575" spans="1:26" x14ac:dyDescent="0.25">
      <c r="A5575" s="34">
        <v>23</v>
      </c>
      <c r="B5575" s="31">
        <v>23</v>
      </c>
      <c r="C5575" s="4" t="s">
        <v>9733</v>
      </c>
      <c r="D5575" s="4" t="s">
        <v>9734</v>
      </c>
      <c r="E5575" s="4" t="s">
        <v>9703</v>
      </c>
      <c r="F5575" s="4" t="s">
        <v>8948</v>
      </c>
      <c r="G5575" s="4" t="s">
        <v>6337</v>
      </c>
      <c r="H5575" s="4" t="s">
        <v>602</v>
      </c>
      <c r="I5575" s="24">
        <v>585.86</v>
      </c>
      <c r="J5575" s="24">
        <v>357.2</v>
      </c>
      <c r="K5575" s="24">
        <v>153.15</v>
      </c>
      <c r="M5575" s="24">
        <v>2.5</v>
      </c>
      <c r="N5575" s="24">
        <v>2.5</v>
      </c>
      <c r="O5575" s="24">
        <v>3</v>
      </c>
      <c r="P5575" s="24">
        <v>0.5</v>
      </c>
      <c r="R5575" s="24">
        <v>3.31</v>
      </c>
      <c r="T5575" s="24">
        <v>61.7</v>
      </c>
      <c r="W5575" s="24">
        <v>2</v>
      </c>
      <c r="X5575" s="24">
        <f t="shared" si="198"/>
        <v>585.86</v>
      </c>
      <c r="Y5575" s="8">
        <f t="shared" si="199"/>
        <v>0</v>
      </c>
      <c r="Z5575" s="4"/>
    </row>
    <row r="5576" spans="1:26" x14ac:dyDescent="0.25">
      <c r="A5576" s="34">
        <v>41</v>
      </c>
      <c r="B5576" s="31">
        <v>41</v>
      </c>
      <c r="C5576" s="4" t="s">
        <v>9755</v>
      </c>
      <c r="D5576" s="4" t="s">
        <v>418</v>
      </c>
      <c r="E5576" s="4" t="s">
        <v>9703</v>
      </c>
      <c r="F5576" s="4" t="s">
        <v>8948</v>
      </c>
      <c r="G5576" s="4" t="s">
        <v>9107</v>
      </c>
      <c r="H5576" s="4" t="s">
        <v>39</v>
      </c>
      <c r="I5576" s="24">
        <v>161.4</v>
      </c>
      <c r="J5576" s="24">
        <v>97.15</v>
      </c>
      <c r="K5576" s="24">
        <v>24.73</v>
      </c>
      <c r="L5576" s="24">
        <v>2.15</v>
      </c>
      <c r="M5576" s="24">
        <v>2</v>
      </c>
      <c r="N5576" s="24">
        <v>7</v>
      </c>
      <c r="O5576" s="24">
        <v>2</v>
      </c>
      <c r="P5576" s="24">
        <v>0.57999999999999996</v>
      </c>
      <c r="Q5576" s="24">
        <v>19.760000000000002</v>
      </c>
      <c r="R5576" s="24">
        <v>1.27</v>
      </c>
      <c r="T5576" s="24">
        <v>4.46</v>
      </c>
      <c r="W5576" s="24">
        <v>0.3</v>
      </c>
      <c r="X5576" s="24">
        <f t="shared" si="198"/>
        <v>161.40000000000006</v>
      </c>
      <c r="Y5576" s="8">
        <f t="shared" si="199"/>
        <v>0</v>
      </c>
      <c r="Z5576" s="4"/>
    </row>
    <row r="5577" spans="1:26" x14ac:dyDescent="0.25">
      <c r="A5577" s="34">
        <v>27</v>
      </c>
      <c r="B5577" s="31">
        <v>27</v>
      </c>
      <c r="C5577" s="4" t="s">
        <v>9739</v>
      </c>
      <c r="D5577" s="4" t="s">
        <v>9738</v>
      </c>
      <c r="E5577" s="4" t="s">
        <v>9703</v>
      </c>
      <c r="F5577" s="4" t="s">
        <v>8948</v>
      </c>
      <c r="G5577" s="4" t="s">
        <v>9740</v>
      </c>
      <c r="H5577" s="5" t="s">
        <v>9741</v>
      </c>
      <c r="I5577" s="24">
        <v>235.6</v>
      </c>
      <c r="J5577" s="24">
        <v>222</v>
      </c>
      <c r="K5577" s="24">
        <v>10.35</v>
      </c>
      <c r="O5577" s="24">
        <v>0.75</v>
      </c>
      <c r="R5577" s="24">
        <v>0.25</v>
      </c>
      <c r="S5577" s="24">
        <v>0.25</v>
      </c>
      <c r="W5577" s="24">
        <v>2</v>
      </c>
      <c r="X5577" s="24">
        <f t="shared" si="198"/>
        <v>235.6</v>
      </c>
      <c r="Y5577" s="8">
        <f t="shared" si="199"/>
        <v>0</v>
      </c>
      <c r="Z5577" s="4"/>
    </row>
    <row r="5578" spans="1:26" x14ac:dyDescent="0.25">
      <c r="A5578" s="34">
        <v>55</v>
      </c>
      <c r="B5578" s="31">
        <v>55</v>
      </c>
      <c r="C5578" s="4" t="s">
        <v>9776</v>
      </c>
      <c r="D5578" s="4" t="s">
        <v>9705</v>
      </c>
      <c r="E5578" s="4" t="s">
        <v>9703</v>
      </c>
      <c r="F5578" s="4" t="s">
        <v>8948</v>
      </c>
      <c r="G5578" s="4" t="s">
        <v>9777</v>
      </c>
      <c r="H5578" s="4" t="s">
        <v>358</v>
      </c>
      <c r="I5578" s="24">
        <v>230</v>
      </c>
      <c r="J5578" s="24">
        <v>178</v>
      </c>
      <c r="K5578" s="24">
        <v>12</v>
      </c>
      <c r="M5578" s="24">
        <v>2</v>
      </c>
      <c r="O5578" s="24">
        <v>2.5</v>
      </c>
      <c r="Q5578" s="24">
        <v>8.5</v>
      </c>
      <c r="T5578" s="24">
        <v>27</v>
      </c>
      <c r="X5578" s="24">
        <f t="shared" si="198"/>
        <v>230</v>
      </c>
      <c r="Y5578" s="8">
        <f t="shared" si="199"/>
        <v>0</v>
      </c>
      <c r="Z5578" s="4"/>
    </row>
    <row r="5579" spans="1:26" x14ac:dyDescent="0.25">
      <c r="A5579" s="34">
        <v>12</v>
      </c>
      <c r="B5579" s="31">
        <v>12</v>
      </c>
      <c r="C5579" s="4" t="s">
        <v>9719</v>
      </c>
      <c r="D5579" s="4" t="s">
        <v>4442</v>
      </c>
      <c r="E5579" s="4" t="s">
        <v>9703</v>
      </c>
      <c r="F5579" s="4" t="s">
        <v>8948</v>
      </c>
      <c r="G5579" s="4" t="s">
        <v>323</v>
      </c>
      <c r="H5579" s="4" t="s">
        <v>730</v>
      </c>
      <c r="I5579" s="24">
        <v>262.08</v>
      </c>
      <c r="J5579" s="24">
        <v>226.42</v>
      </c>
      <c r="K5579" s="24">
        <v>15.25</v>
      </c>
      <c r="L5579" s="24">
        <v>6.47</v>
      </c>
      <c r="M5579" s="24">
        <v>1</v>
      </c>
      <c r="O5579" s="24">
        <v>4.22</v>
      </c>
      <c r="P5579" s="24">
        <v>1.35</v>
      </c>
      <c r="R5579" s="24">
        <v>6.37</v>
      </c>
      <c r="W5579" s="24">
        <v>1</v>
      </c>
      <c r="X5579" s="24">
        <f t="shared" si="198"/>
        <v>262.08</v>
      </c>
      <c r="Y5579" s="8">
        <f t="shared" si="199"/>
        <v>0</v>
      </c>
      <c r="Z5579" s="4"/>
    </row>
    <row r="5580" spans="1:26" x14ac:dyDescent="0.25">
      <c r="A5580" s="34">
        <v>33</v>
      </c>
      <c r="B5580" s="31">
        <v>33</v>
      </c>
      <c r="C5580" s="4" t="s">
        <v>9748</v>
      </c>
      <c r="D5580" s="4" t="s">
        <v>9738</v>
      </c>
      <c r="E5580" s="4" t="s">
        <v>9703</v>
      </c>
      <c r="F5580" s="4" t="s">
        <v>8948</v>
      </c>
      <c r="G5580" s="4" t="s">
        <v>6426</v>
      </c>
      <c r="H5580" s="4" t="s">
        <v>409</v>
      </c>
      <c r="I5580" s="24">
        <v>308.16000000000003</v>
      </c>
      <c r="J5580" s="24">
        <v>301.77999999999997</v>
      </c>
      <c r="K5580" s="24">
        <v>4.07</v>
      </c>
      <c r="O5580" s="24">
        <v>2.31</v>
      </c>
      <c r="X5580" s="24">
        <f t="shared" si="198"/>
        <v>308.15999999999997</v>
      </c>
      <c r="Y5580" s="8">
        <f t="shared" si="199"/>
        <v>0</v>
      </c>
      <c r="Z5580" s="4"/>
    </row>
    <row r="5581" spans="1:26" x14ac:dyDescent="0.25">
      <c r="A5581" s="34">
        <v>15</v>
      </c>
      <c r="B5581" s="31">
        <v>15</v>
      </c>
      <c r="C5581" s="4" t="s">
        <v>2147</v>
      </c>
      <c r="D5581" s="4" t="s">
        <v>4442</v>
      </c>
      <c r="E5581" s="4" t="s">
        <v>9703</v>
      </c>
      <c r="F5581" s="4" t="s">
        <v>8948</v>
      </c>
      <c r="G5581" s="4" t="s">
        <v>2983</v>
      </c>
      <c r="H5581" s="4" t="s">
        <v>391</v>
      </c>
      <c r="I5581" s="24">
        <v>143.29</v>
      </c>
      <c r="J5581" s="24">
        <v>134.18</v>
      </c>
      <c r="N5581" s="24">
        <v>0.5</v>
      </c>
      <c r="O5581" s="24">
        <v>2.5</v>
      </c>
      <c r="R5581" s="24">
        <v>4.5199999999999996</v>
      </c>
      <c r="S5581" s="24">
        <v>1.29</v>
      </c>
      <c r="W5581" s="24">
        <v>0.3</v>
      </c>
      <c r="X5581" s="24">
        <f t="shared" si="198"/>
        <v>143.29000000000002</v>
      </c>
      <c r="Y5581" s="8">
        <f t="shared" si="199"/>
        <v>0</v>
      </c>
      <c r="Z5581" s="4"/>
    </row>
    <row r="5582" spans="1:26" x14ac:dyDescent="0.25">
      <c r="A5582" s="34">
        <v>35</v>
      </c>
      <c r="B5582" s="31">
        <v>35</v>
      </c>
      <c r="C5582" s="4" t="s">
        <v>9749</v>
      </c>
      <c r="D5582" s="4" t="s">
        <v>2091</v>
      </c>
      <c r="E5582" s="4" t="s">
        <v>9703</v>
      </c>
      <c r="F5582" s="4" t="s">
        <v>8948</v>
      </c>
      <c r="G5582" s="4" t="s">
        <v>9750</v>
      </c>
      <c r="H5582" s="4" t="s">
        <v>39</v>
      </c>
      <c r="I5582" s="24">
        <v>114.46</v>
      </c>
      <c r="J5582" s="24">
        <v>27.06</v>
      </c>
      <c r="K5582" s="24">
        <v>44.29</v>
      </c>
      <c r="L5582" s="24">
        <v>12.5</v>
      </c>
      <c r="M5582" s="24">
        <v>0.3</v>
      </c>
      <c r="O5582" s="24">
        <v>0.77</v>
      </c>
      <c r="P5582" s="24">
        <v>2.5</v>
      </c>
      <c r="Q5582" s="24">
        <v>17.350000000000001</v>
      </c>
      <c r="R5582" s="24">
        <v>0.13</v>
      </c>
      <c r="S5582" s="24">
        <v>0.18</v>
      </c>
      <c r="T5582" s="24">
        <v>9.3800000000000008</v>
      </c>
      <c r="X5582" s="24">
        <f t="shared" si="198"/>
        <v>114.45999999999998</v>
      </c>
      <c r="Y5582" s="8">
        <f t="shared" si="199"/>
        <v>0</v>
      </c>
      <c r="Z5582" s="4"/>
    </row>
    <row r="5583" spans="1:26" x14ac:dyDescent="0.25">
      <c r="A5583" s="34">
        <v>16</v>
      </c>
      <c r="B5583" s="31">
        <v>16</v>
      </c>
      <c r="C5583" s="4" t="s">
        <v>5022</v>
      </c>
      <c r="D5583" s="4" t="s">
        <v>4442</v>
      </c>
      <c r="E5583" s="4" t="s">
        <v>9703</v>
      </c>
      <c r="F5583" s="4" t="s">
        <v>8948</v>
      </c>
      <c r="G5583" s="4" t="s">
        <v>4860</v>
      </c>
      <c r="H5583" s="4" t="s">
        <v>39</v>
      </c>
      <c r="I5583" s="24">
        <v>197.14</v>
      </c>
      <c r="J5583" s="24">
        <v>137.97</v>
      </c>
      <c r="K5583" s="24">
        <v>40.07</v>
      </c>
      <c r="L5583" s="24">
        <v>6.6</v>
      </c>
      <c r="M5583" s="24">
        <v>1</v>
      </c>
      <c r="O5583" s="24">
        <v>2.5</v>
      </c>
      <c r="R5583" s="24">
        <v>1</v>
      </c>
      <c r="T5583" s="24">
        <v>8</v>
      </c>
      <c r="X5583" s="24">
        <f t="shared" si="198"/>
        <v>197.14</v>
      </c>
      <c r="Y5583" s="8">
        <f t="shared" si="199"/>
        <v>0</v>
      </c>
      <c r="Z5583" s="4"/>
    </row>
    <row r="5584" spans="1:26" x14ac:dyDescent="0.25">
      <c r="A5584" s="34">
        <v>48</v>
      </c>
      <c r="B5584" s="31">
        <v>48</v>
      </c>
      <c r="C5584" s="4" t="s">
        <v>9766</v>
      </c>
      <c r="D5584" s="4" t="s">
        <v>9767</v>
      </c>
      <c r="E5584" s="4" t="s">
        <v>9703</v>
      </c>
      <c r="F5584" s="4" t="s">
        <v>8948</v>
      </c>
      <c r="G5584" s="4" t="s">
        <v>9768</v>
      </c>
      <c r="H5584" s="4" t="s">
        <v>9769</v>
      </c>
      <c r="I5584" s="24">
        <v>272.18</v>
      </c>
      <c r="J5584" s="24">
        <v>191.87</v>
      </c>
      <c r="K5584" s="24">
        <v>3</v>
      </c>
      <c r="L5584" s="24">
        <v>11.14</v>
      </c>
      <c r="O5584" s="24">
        <v>0.96</v>
      </c>
      <c r="P5584" s="24">
        <v>62.2</v>
      </c>
      <c r="Q5584" s="24">
        <v>0.75</v>
      </c>
      <c r="R5584" s="24">
        <v>0.61</v>
      </c>
      <c r="S5584" s="24">
        <v>1.65</v>
      </c>
      <c r="X5584" s="24">
        <f t="shared" si="198"/>
        <v>272.18</v>
      </c>
      <c r="Y5584" s="8">
        <f t="shared" si="199"/>
        <v>0</v>
      </c>
      <c r="Z5584" s="4"/>
    </row>
    <row r="5585" spans="1:26" x14ac:dyDescent="0.25">
      <c r="A5585" s="34">
        <v>49</v>
      </c>
      <c r="B5585" s="31">
        <v>49</v>
      </c>
      <c r="C5585" s="4" t="s">
        <v>9770</v>
      </c>
      <c r="D5585" s="4" t="s">
        <v>9767</v>
      </c>
      <c r="E5585" s="4" t="s">
        <v>9703</v>
      </c>
      <c r="F5585" s="4" t="s">
        <v>8948</v>
      </c>
      <c r="G5585" s="4" t="s">
        <v>9768</v>
      </c>
      <c r="H5585" s="4" t="s">
        <v>9769</v>
      </c>
      <c r="I5585" s="24">
        <v>1488.77</v>
      </c>
      <c r="J5585" s="24">
        <v>331.77</v>
      </c>
      <c r="K5585" s="24">
        <v>20.8</v>
      </c>
      <c r="L5585" s="24">
        <v>28</v>
      </c>
      <c r="M5585" s="24">
        <v>3</v>
      </c>
      <c r="O5585" s="24">
        <v>4</v>
      </c>
      <c r="P5585" s="24">
        <v>95.31</v>
      </c>
      <c r="R5585" s="24">
        <v>0.73</v>
      </c>
      <c r="T5585" s="24">
        <v>1001.16</v>
      </c>
      <c r="W5585" s="24">
        <v>4</v>
      </c>
      <c r="X5585" s="24">
        <f t="shared" si="198"/>
        <v>1488.77</v>
      </c>
      <c r="Y5585" s="8">
        <f t="shared" si="199"/>
        <v>0</v>
      </c>
      <c r="Z5585" s="4"/>
    </row>
    <row r="5586" spans="1:26" x14ac:dyDescent="0.25">
      <c r="A5586" s="34">
        <v>52</v>
      </c>
      <c r="B5586" s="31">
        <v>52</v>
      </c>
      <c r="C5586" s="4" t="s">
        <v>2751</v>
      </c>
      <c r="D5586" s="4" t="s">
        <v>9767</v>
      </c>
      <c r="E5586" s="4" t="s">
        <v>9703</v>
      </c>
      <c r="F5586" s="4" t="s">
        <v>8948</v>
      </c>
      <c r="G5586" s="4" t="s">
        <v>9768</v>
      </c>
      <c r="H5586" s="4" t="s">
        <v>245</v>
      </c>
      <c r="I5586" s="24">
        <v>226.83</v>
      </c>
      <c r="J5586" s="24">
        <v>168.78</v>
      </c>
      <c r="K5586" s="24">
        <v>43.55</v>
      </c>
      <c r="L5586" s="24">
        <v>7.7</v>
      </c>
      <c r="O5586" s="24">
        <v>6</v>
      </c>
      <c r="P5586" s="24">
        <v>0.3</v>
      </c>
      <c r="R5586" s="24">
        <v>0.1</v>
      </c>
      <c r="S5586" s="24">
        <v>0.4</v>
      </c>
      <c r="X5586" s="24">
        <f t="shared" si="198"/>
        <v>226.82999999999998</v>
      </c>
      <c r="Y5586" s="8">
        <f t="shared" si="199"/>
        <v>0</v>
      </c>
      <c r="Z5586" s="4"/>
    </row>
    <row r="5587" spans="1:26" x14ac:dyDescent="0.25">
      <c r="A5587" s="34">
        <v>53</v>
      </c>
      <c r="B5587" s="31">
        <v>53</v>
      </c>
      <c r="C5587" s="4" t="s">
        <v>9774</v>
      </c>
      <c r="D5587" s="4" t="s">
        <v>9767</v>
      </c>
      <c r="E5587" s="4" t="s">
        <v>9703</v>
      </c>
      <c r="F5587" s="4" t="s">
        <v>8948</v>
      </c>
      <c r="G5587" s="4" t="s">
        <v>9768</v>
      </c>
      <c r="H5587" s="4" t="s">
        <v>245</v>
      </c>
      <c r="I5587" s="24">
        <v>460.83</v>
      </c>
      <c r="J5587" s="24">
        <v>338.28</v>
      </c>
      <c r="K5587" s="24">
        <v>33.67</v>
      </c>
      <c r="L5587" s="24">
        <v>1.6</v>
      </c>
      <c r="M5587" s="24">
        <v>1</v>
      </c>
      <c r="N5587" s="24">
        <v>1.5</v>
      </c>
      <c r="O5587" s="24">
        <v>2</v>
      </c>
      <c r="R5587" s="24">
        <v>4.5</v>
      </c>
      <c r="S5587" s="24">
        <v>1.86</v>
      </c>
      <c r="T5587" s="24">
        <v>76.42</v>
      </c>
      <c r="X5587" s="24">
        <f t="shared" si="198"/>
        <v>460.83000000000004</v>
      </c>
      <c r="Y5587" s="8">
        <f t="shared" si="199"/>
        <v>0</v>
      </c>
      <c r="Z5587" s="4"/>
    </row>
    <row r="5588" spans="1:26" x14ac:dyDescent="0.25">
      <c r="A5588" s="34">
        <v>43</v>
      </c>
      <c r="B5588" s="31">
        <v>43</v>
      </c>
      <c r="C5588" s="4" t="s">
        <v>9757</v>
      </c>
      <c r="D5588" s="4" t="s">
        <v>418</v>
      </c>
      <c r="E5588" s="4" t="s">
        <v>9703</v>
      </c>
      <c r="F5588" s="4" t="s">
        <v>8948</v>
      </c>
      <c r="G5588" s="4" t="s">
        <v>9758</v>
      </c>
      <c r="H5588" s="4" t="s">
        <v>277</v>
      </c>
      <c r="I5588" s="24">
        <v>529.45000000000005</v>
      </c>
      <c r="J5588" s="24">
        <v>420.13</v>
      </c>
      <c r="K5588" s="24">
        <v>20.8</v>
      </c>
      <c r="L5588" s="24">
        <v>2</v>
      </c>
      <c r="O5588" s="24">
        <v>4.0999999999999996</v>
      </c>
      <c r="P5588" s="24">
        <v>2.23</v>
      </c>
      <c r="Q5588" s="24">
        <v>6.5</v>
      </c>
      <c r="S5588" s="24">
        <v>0.24</v>
      </c>
      <c r="T5588" s="24">
        <v>70.45</v>
      </c>
      <c r="W5588" s="24">
        <v>3</v>
      </c>
      <c r="X5588" s="24">
        <f t="shared" si="198"/>
        <v>529.45000000000005</v>
      </c>
      <c r="Y5588" s="8">
        <f t="shared" si="199"/>
        <v>0</v>
      </c>
      <c r="Z5588" s="4"/>
    </row>
    <row r="5589" spans="1:26" x14ac:dyDescent="0.25">
      <c r="A5589" s="34">
        <v>22</v>
      </c>
      <c r="B5589" s="31">
        <v>22</v>
      </c>
      <c r="C5589" s="4" t="s">
        <v>9731</v>
      </c>
      <c r="D5589" s="4" t="s">
        <v>4442</v>
      </c>
      <c r="E5589" s="4" t="s">
        <v>9703</v>
      </c>
      <c r="F5589" s="4" t="s">
        <v>8948</v>
      </c>
      <c r="G5589" s="4" t="s">
        <v>9732</v>
      </c>
      <c r="H5589" s="5" t="s">
        <v>429</v>
      </c>
      <c r="I5589" s="24">
        <v>336.59</v>
      </c>
      <c r="J5589" s="24">
        <v>186.81</v>
      </c>
      <c r="K5589" s="24">
        <v>34.450000000000003</v>
      </c>
      <c r="L5589" s="24">
        <v>7.05</v>
      </c>
      <c r="M5589" s="24">
        <v>0.15</v>
      </c>
      <c r="N5589" s="24">
        <v>0.5</v>
      </c>
      <c r="O5589" s="24">
        <v>5</v>
      </c>
      <c r="P5589" s="24">
        <v>27.05</v>
      </c>
      <c r="Q5589" s="24">
        <v>0.06</v>
      </c>
      <c r="R5589" s="24">
        <v>1.5</v>
      </c>
      <c r="S5589" s="24">
        <v>0.02</v>
      </c>
      <c r="T5589" s="24">
        <v>74</v>
      </c>
      <c r="X5589" s="24">
        <f t="shared" si="198"/>
        <v>336.59</v>
      </c>
      <c r="Y5589" s="8">
        <f t="shared" si="199"/>
        <v>0</v>
      </c>
      <c r="Z5589" s="4"/>
    </row>
    <row r="5590" spans="1:26" x14ac:dyDescent="0.25">
      <c r="A5590" s="34">
        <v>47</v>
      </c>
      <c r="B5590" s="31">
        <v>47</v>
      </c>
      <c r="C5590" s="4" t="s">
        <v>9764</v>
      </c>
      <c r="D5590" s="4" t="s">
        <v>418</v>
      </c>
      <c r="E5590" s="4" t="s">
        <v>9703</v>
      </c>
      <c r="F5590" s="4" t="s">
        <v>8948</v>
      </c>
      <c r="G5590" s="4" t="s">
        <v>9765</v>
      </c>
      <c r="H5590" s="4" t="s">
        <v>995</v>
      </c>
      <c r="I5590" s="24">
        <v>201.09</v>
      </c>
      <c r="J5590" s="24">
        <v>177.95</v>
      </c>
      <c r="K5590" s="24">
        <v>12.39</v>
      </c>
      <c r="L5590" s="24">
        <v>4.37</v>
      </c>
      <c r="M5590" s="24">
        <v>1.67</v>
      </c>
      <c r="N5590" s="24">
        <v>1.5</v>
      </c>
      <c r="O5590" s="24">
        <v>2</v>
      </c>
      <c r="P5590" s="24">
        <v>0.98</v>
      </c>
      <c r="S5590" s="24">
        <v>0.23</v>
      </c>
      <c r="X5590" s="24">
        <f t="shared" si="198"/>
        <v>201.08999999999995</v>
      </c>
      <c r="Y5590" s="8">
        <f t="shared" si="199"/>
        <v>0</v>
      </c>
      <c r="Z5590" s="4"/>
    </row>
    <row r="5591" spans="1:26" x14ac:dyDescent="0.25">
      <c r="A5591" s="34">
        <v>59</v>
      </c>
      <c r="B5591" s="31">
        <v>60</v>
      </c>
      <c r="C5591" s="4" t="s">
        <v>9782</v>
      </c>
      <c r="D5591" s="4" t="s">
        <v>4442</v>
      </c>
      <c r="E5591" s="4" t="s">
        <v>9703</v>
      </c>
      <c r="F5591" s="4" t="s">
        <v>8948</v>
      </c>
      <c r="G5591" s="4" t="s">
        <v>9783</v>
      </c>
      <c r="H5591" s="4"/>
      <c r="I5591" s="24">
        <v>223</v>
      </c>
      <c r="J5591" s="24">
        <v>220</v>
      </c>
      <c r="M5591" s="24">
        <v>1</v>
      </c>
      <c r="N5591" s="24">
        <v>0.5</v>
      </c>
      <c r="O5591" s="24">
        <v>0.5</v>
      </c>
      <c r="W5591" s="24">
        <v>1</v>
      </c>
      <c r="X5591" s="24">
        <f t="shared" si="198"/>
        <v>223</v>
      </c>
      <c r="Y5591" s="8">
        <f t="shared" si="199"/>
        <v>0</v>
      </c>
      <c r="Z5591" s="4"/>
    </row>
    <row r="5592" spans="1:26" x14ac:dyDescent="0.25">
      <c r="A5592" s="34">
        <v>1</v>
      </c>
      <c r="B5592" s="31">
        <v>1</v>
      </c>
      <c r="C5592" s="4" t="s">
        <v>9701</v>
      </c>
      <c r="D5592" s="4" t="s">
        <v>9702</v>
      </c>
      <c r="E5592" s="4" t="s">
        <v>9703</v>
      </c>
      <c r="F5592" s="4" t="s">
        <v>8948</v>
      </c>
      <c r="G5592" s="4" t="s">
        <v>45</v>
      </c>
      <c r="H5592" s="4"/>
      <c r="I5592" s="24">
        <v>58.26</v>
      </c>
      <c r="J5592" s="24">
        <v>58.26</v>
      </c>
      <c r="X5592" s="24">
        <f t="shared" si="198"/>
        <v>58.26</v>
      </c>
      <c r="Y5592" s="8">
        <f t="shared" si="199"/>
        <v>0</v>
      </c>
      <c r="Z5592" s="4"/>
    </row>
    <row r="5593" spans="1:26" x14ac:dyDescent="0.25">
      <c r="A5593" s="34">
        <v>5</v>
      </c>
      <c r="B5593" s="31">
        <v>5</v>
      </c>
      <c r="C5593" s="4" t="s">
        <v>9702</v>
      </c>
      <c r="D5593" s="4" t="s">
        <v>9702</v>
      </c>
      <c r="E5593" s="4" t="s">
        <v>9703</v>
      </c>
      <c r="F5593" s="4" t="s">
        <v>8948</v>
      </c>
      <c r="G5593" s="4" t="s">
        <v>45</v>
      </c>
      <c r="H5593" s="4"/>
      <c r="I5593" s="24">
        <v>160.91999999999999</v>
      </c>
      <c r="J5593" s="24">
        <v>152.76</v>
      </c>
      <c r="M5593" s="24">
        <v>0.57999999999999996</v>
      </c>
      <c r="N5593" s="24">
        <v>0.5</v>
      </c>
      <c r="O5593" s="24">
        <v>2.5</v>
      </c>
      <c r="P5593" s="24">
        <v>0.46</v>
      </c>
      <c r="Q5593" s="24">
        <v>0.11</v>
      </c>
      <c r="R5593" s="24">
        <v>2.73</v>
      </c>
      <c r="S5593" s="24">
        <v>1.28</v>
      </c>
      <c r="X5593" s="24">
        <f t="shared" si="198"/>
        <v>160.92000000000002</v>
      </c>
      <c r="Y5593" s="8">
        <f t="shared" si="199"/>
        <v>0</v>
      </c>
      <c r="Z5593" s="4"/>
    </row>
    <row r="5594" spans="1:26" x14ac:dyDescent="0.25">
      <c r="A5594" s="34">
        <v>34</v>
      </c>
      <c r="B5594" s="31">
        <v>34</v>
      </c>
      <c r="C5594" s="4" t="s">
        <v>2091</v>
      </c>
      <c r="D5594" s="4" t="s">
        <v>2091</v>
      </c>
      <c r="E5594" s="4" t="s">
        <v>9703</v>
      </c>
      <c r="F5594" s="4" t="s">
        <v>8948</v>
      </c>
      <c r="G5594" s="4" t="s">
        <v>45</v>
      </c>
      <c r="H5594" s="4"/>
      <c r="I5594" s="24">
        <v>523.51</v>
      </c>
      <c r="J5594" s="24">
        <v>289.11</v>
      </c>
      <c r="K5594" s="24">
        <v>108</v>
      </c>
      <c r="L5594" s="24">
        <v>41.99</v>
      </c>
      <c r="O5594" s="24">
        <v>3</v>
      </c>
      <c r="P5594" s="24">
        <v>4</v>
      </c>
      <c r="Q5594" s="24">
        <v>23.41</v>
      </c>
      <c r="R5594" s="24">
        <v>8</v>
      </c>
      <c r="T5594" s="24">
        <v>42</v>
      </c>
      <c r="W5594" s="24">
        <v>4</v>
      </c>
      <c r="X5594" s="24">
        <f t="shared" si="198"/>
        <v>523.51</v>
      </c>
      <c r="Y5594" s="8">
        <f t="shared" si="199"/>
        <v>0</v>
      </c>
      <c r="Z5594" s="4"/>
    </row>
    <row r="5595" spans="1:26" x14ac:dyDescent="0.25">
      <c r="A5595" s="34">
        <v>56</v>
      </c>
      <c r="B5595" s="31">
        <v>56</v>
      </c>
      <c r="C5595" s="4" t="s">
        <v>2050</v>
      </c>
      <c r="D5595" s="4" t="s">
        <v>9778</v>
      </c>
      <c r="E5595" s="4" t="s">
        <v>9703</v>
      </c>
      <c r="F5595" s="4" t="s">
        <v>8948</v>
      </c>
      <c r="G5595" s="4" t="s">
        <v>45</v>
      </c>
      <c r="H5595" s="4" t="s">
        <v>4890</v>
      </c>
      <c r="I5595" s="24">
        <v>259.85000000000002</v>
      </c>
      <c r="J5595" s="24">
        <v>131.30000000000001</v>
      </c>
      <c r="K5595" s="24">
        <v>0.23</v>
      </c>
      <c r="O5595" s="24">
        <v>4.91</v>
      </c>
      <c r="U5595" s="24">
        <v>123.41</v>
      </c>
      <c r="X5595" s="24">
        <f t="shared" si="198"/>
        <v>259.85000000000002</v>
      </c>
      <c r="Y5595" s="8">
        <f t="shared" si="199"/>
        <v>0</v>
      </c>
      <c r="Z5595" s="4"/>
    </row>
    <row r="5596" spans="1:26" x14ac:dyDescent="0.25">
      <c r="A5596" s="34">
        <v>6</v>
      </c>
      <c r="B5596" s="31">
        <v>6</v>
      </c>
      <c r="C5596" s="4" t="s">
        <v>9712</v>
      </c>
      <c r="D5596" s="4" t="s">
        <v>9702</v>
      </c>
      <c r="E5596" s="4" t="s">
        <v>9703</v>
      </c>
      <c r="F5596" s="4" t="s">
        <v>8948</v>
      </c>
      <c r="G5596" s="4" t="s">
        <v>9506</v>
      </c>
      <c r="H5596" s="4" t="s">
        <v>1567</v>
      </c>
      <c r="I5596" s="24">
        <v>310.02999999999997</v>
      </c>
      <c r="J5596" s="24">
        <v>211.2</v>
      </c>
      <c r="K5596" s="24">
        <v>17.02</v>
      </c>
      <c r="L5596" s="24">
        <v>18</v>
      </c>
      <c r="M5596" s="24">
        <v>2.7</v>
      </c>
      <c r="N5596" s="24">
        <v>2.56</v>
      </c>
      <c r="O5596" s="24">
        <v>6</v>
      </c>
      <c r="P5596" s="24">
        <v>0.75</v>
      </c>
      <c r="R5596" s="24">
        <v>1.9</v>
      </c>
      <c r="S5596" s="24">
        <v>1</v>
      </c>
      <c r="T5596" s="24">
        <v>45</v>
      </c>
      <c r="W5596" s="24">
        <v>3.9</v>
      </c>
      <c r="X5596" s="24">
        <f t="shared" si="198"/>
        <v>310.02999999999997</v>
      </c>
      <c r="Y5596" s="8">
        <f t="shared" si="199"/>
        <v>0</v>
      </c>
      <c r="Z5596" s="4"/>
    </row>
    <row r="5597" spans="1:26" x14ac:dyDescent="0.25">
      <c r="A5597" s="34">
        <v>46</v>
      </c>
      <c r="B5597" s="31">
        <v>46</v>
      </c>
      <c r="C5597" s="4" t="s">
        <v>9762</v>
      </c>
      <c r="D5597" s="4" t="s">
        <v>418</v>
      </c>
      <c r="E5597" s="4" t="s">
        <v>9703</v>
      </c>
      <c r="F5597" s="4" t="s">
        <v>8948</v>
      </c>
      <c r="G5597" s="4" t="s">
        <v>9763</v>
      </c>
      <c r="H5597" s="4" t="s">
        <v>391</v>
      </c>
      <c r="I5597" s="24">
        <v>203.93</v>
      </c>
      <c r="J5597" s="24">
        <v>193.29</v>
      </c>
      <c r="N5597" s="24">
        <v>2.73</v>
      </c>
      <c r="O5597" s="24">
        <v>3.62</v>
      </c>
      <c r="P5597" s="24">
        <v>0.63</v>
      </c>
      <c r="R5597" s="24">
        <v>0.54</v>
      </c>
      <c r="S5597" s="24">
        <v>2.12</v>
      </c>
      <c r="W5597" s="24">
        <v>1</v>
      </c>
      <c r="X5597" s="24">
        <f t="shared" si="198"/>
        <v>203.92999999999998</v>
      </c>
      <c r="Y5597" s="8">
        <f t="shared" si="199"/>
        <v>0</v>
      </c>
      <c r="Z5597" s="4"/>
    </row>
    <row r="5598" spans="1:26" x14ac:dyDescent="0.25">
      <c r="A5598" s="34">
        <v>54</v>
      </c>
      <c r="B5598" s="31">
        <v>54</v>
      </c>
      <c r="C5598" s="4" t="s">
        <v>9775</v>
      </c>
      <c r="D5598" s="4" t="s">
        <v>418</v>
      </c>
      <c r="E5598" s="4" t="s">
        <v>9703</v>
      </c>
      <c r="F5598" s="4" t="s">
        <v>8948</v>
      </c>
      <c r="G5598" s="4" t="s">
        <v>9763</v>
      </c>
      <c r="H5598" s="4" t="s">
        <v>391</v>
      </c>
      <c r="I5598" s="24">
        <v>341.46</v>
      </c>
      <c r="J5598" s="24">
        <v>244.26</v>
      </c>
      <c r="K5598" s="24">
        <v>16.48</v>
      </c>
      <c r="L5598" s="24">
        <v>4.08</v>
      </c>
      <c r="M5598" s="24">
        <v>4.21</v>
      </c>
      <c r="N5598" s="24">
        <v>28.85</v>
      </c>
      <c r="O5598" s="24">
        <v>2.31</v>
      </c>
      <c r="P5598" s="24">
        <v>3.48</v>
      </c>
      <c r="Q5598" s="24">
        <v>4.03</v>
      </c>
      <c r="R5598" s="24">
        <v>4</v>
      </c>
      <c r="S5598" s="24">
        <v>1.5</v>
      </c>
      <c r="T5598" s="24">
        <v>25.84</v>
      </c>
      <c r="U5598" s="24">
        <v>2.42</v>
      </c>
      <c r="X5598" s="24">
        <f t="shared" si="198"/>
        <v>341.46</v>
      </c>
      <c r="Y5598" s="8">
        <f t="shared" si="199"/>
        <v>0</v>
      </c>
      <c r="Z5598" s="4"/>
    </row>
    <row r="5599" spans="1:26" x14ac:dyDescent="0.25">
      <c r="A5599" s="34">
        <v>58</v>
      </c>
      <c r="B5599" s="31">
        <v>58</v>
      </c>
      <c r="C5599" s="4" t="s">
        <v>9780</v>
      </c>
      <c r="D5599" s="4" t="s">
        <v>9767</v>
      </c>
      <c r="E5599" s="4" t="s">
        <v>9703</v>
      </c>
      <c r="F5599" s="4" t="s">
        <v>8948</v>
      </c>
      <c r="G5599" s="4" t="s">
        <v>9781</v>
      </c>
      <c r="H5599" s="4" t="s">
        <v>1606</v>
      </c>
      <c r="I5599" s="24">
        <v>167.91</v>
      </c>
      <c r="T5599" s="24">
        <v>167.91</v>
      </c>
      <c r="X5599" s="24">
        <f t="shared" si="198"/>
        <v>167.91</v>
      </c>
      <c r="Y5599" s="8">
        <f t="shared" si="199"/>
        <v>0</v>
      </c>
      <c r="Z5599" s="4"/>
    </row>
    <row r="5600" spans="1:26" x14ac:dyDescent="0.25">
      <c r="A5600" s="34">
        <v>44</v>
      </c>
      <c r="B5600" s="31">
        <v>44</v>
      </c>
      <c r="C5600" s="4" t="s">
        <v>6324</v>
      </c>
      <c r="D5600" s="4" t="s">
        <v>418</v>
      </c>
      <c r="E5600" s="4" t="s">
        <v>9703</v>
      </c>
      <c r="F5600" s="4" t="s">
        <v>8948</v>
      </c>
      <c r="G5600" s="4" t="s">
        <v>9759</v>
      </c>
      <c r="H5600" s="4" t="s">
        <v>277</v>
      </c>
      <c r="I5600" s="24">
        <v>280.83</v>
      </c>
      <c r="J5600" s="24">
        <v>250.51</v>
      </c>
      <c r="K5600" s="24">
        <v>7.55</v>
      </c>
      <c r="M5600" s="24">
        <v>1.5</v>
      </c>
      <c r="N5600" s="24">
        <v>3</v>
      </c>
      <c r="O5600" s="24">
        <v>4</v>
      </c>
      <c r="R5600" s="24">
        <v>0.5</v>
      </c>
      <c r="W5600" s="24">
        <v>13.77</v>
      </c>
      <c r="X5600" s="24">
        <f t="shared" si="198"/>
        <v>280.83</v>
      </c>
      <c r="Y5600" s="8">
        <f t="shared" si="199"/>
        <v>0</v>
      </c>
      <c r="Z5600" s="4"/>
    </row>
    <row r="5601" spans="1:26" x14ac:dyDescent="0.25">
      <c r="A5601" s="34">
        <v>30</v>
      </c>
      <c r="B5601" s="31">
        <v>30</v>
      </c>
      <c r="C5601" s="4" t="s">
        <v>9743</v>
      </c>
      <c r="D5601" s="4" t="s">
        <v>9738</v>
      </c>
      <c r="E5601" s="4" t="s">
        <v>9703</v>
      </c>
      <c r="F5601" s="4" t="s">
        <v>8948</v>
      </c>
      <c r="G5601" s="4" t="s">
        <v>15314</v>
      </c>
      <c r="H5601" s="4" t="s">
        <v>2086</v>
      </c>
      <c r="I5601" s="24">
        <v>259.5</v>
      </c>
      <c r="J5601" s="24">
        <v>177.84</v>
      </c>
      <c r="K5601" s="24">
        <v>15.5</v>
      </c>
      <c r="L5601" s="24">
        <v>1</v>
      </c>
      <c r="M5601" s="24">
        <v>0.5</v>
      </c>
      <c r="N5601" s="24">
        <v>1</v>
      </c>
      <c r="O5601" s="24">
        <v>2</v>
      </c>
      <c r="T5601" s="24">
        <v>61.66</v>
      </c>
      <c r="X5601" s="24">
        <f t="shared" si="198"/>
        <v>259.5</v>
      </c>
      <c r="Y5601" s="8">
        <f t="shared" si="199"/>
        <v>0</v>
      </c>
      <c r="Z5601" s="4"/>
    </row>
    <row r="5602" spans="1:26" x14ac:dyDescent="0.25">
      <c r="A5602" s="34">
        <v>29</v>
      </c>
      <c r="B5602" s="31">
        <v>29</v>
      </c>
      <c r="C5602" s="4" t="s">
        <v>7344</v>
      </c>
      <c r="D5602" s="4" t="s">
        <v>9738</v>
      </c>
      <c r="E5602" s="4" t="s">
        <v>9703</v>
      </c>
      <c r="F5602" s="4" t="s">
        <v>8948</v>
      </c>
      <c r="G5602" s="4" t="s">
        <v>5111</v>
      </c>
      <c r="H5602" s="4" t="s">
        <v>369</v>
      </c>
      <c r="I5602" s="24">
        <v>240.8</v>
      </c>
      <c r="J5602" s="24">
        <v>229.2</v>
      </c>
      <c r="L5602" s="24">
        <v>1.8</v>
      </c>
      <c r="M5602" s="24">
        <v>2</v>
      </c>
      <c r="N5602" s="24">
        <v>3</v>
      </c>
      <c r="O5602" s="24">
        <v>3</v>
      </c>
      <c r="R5602" s="24">
        <v>0.8</v>
      </c>
      <c r="W5602" s="24">
        <v>1</v>
      </c>
      <c r="X5602" s="24">
        <f t="shared" si="198"/>
        <v>240.8</v>
      </c>
      <c r="Y5602" s="8">
        <f t="shared" si="199"/>
        <v>0</v>
      </c>
      <c r="Z5602" s="4"/>
    </row>
    <row r="5603" spans="1:26" x14ac:dyDescent="0.25">
      <c r="A5603" s="34">
        <v>57</v>
      </c>
      <c r="B5603" s="31">
        <v>57</v>
      </c>
      <c r="C5603" s="4" t="s">
        <v>9779</v>
      </c>
      <c r="D5603" s="4" t="s">
        <v>9705</v>
      </c>
      <c r="E5603" s="4" t="s">
        <v>9703</v>
      </c>
      <c r="F5603" s="4" t="s">
        <v>8948</v>
      </c>
      <c r="G5603" s="4" t="s">
        <v>15315</v>
      </c>
      <c r="H5603" s="4" t="s">
        <v>391</v>
      </c>
      <c r="I5603" s="24">
        <v>136</v>
      </c>
      <c r="J5603" s="24">
        <v>44.85</v>
      </c>
      <c r="O5603" s="24">
        <v>1</v>
      </c>
      <c r="Q5603" s="24">
        <v>50.15</v>
      </c>
      <c r="T5603" s="24">
        <v>40</v>
      </c>
      <c r="X5603" s="24">
        <f t="shared" si="198"/>
        <v>136</v>
      </c>
      <c r="Y5603" s="8">
        <f t="shared" si="199"/>
        <v>0</v>
      </c>
      <c r="Z5603" s="4"/>
    </row>
    <row r="5604" spans="1:26" x14ac:dyDescent="0.25">
      <c r="A5604" s="34">
        <v>18</v>
      </c>
      <c r="B5604" s="31">
        <v>18</v>
      </c>
      <c r="C5604" s="4" t="s">
        <v>9725</v>
      </c>
      <c r="D5604" s="4" t="s">
        <v>4442</v>
      </c>
      <c r="E5604" s="4" t="s">
        <v>9703</v>
      </c>
      <c r="F5604" s="4" t="s">
        <v>8948</v>
      </c>
      <c r="G5604" s="4" t="s">
        <v>5887</v>
      </c>
      <c r="H5604" s="4" t="s">
        <v>540</v>
      </c>
      <c r="I5604" s="24">
        <v>469.59</v>
      </c>
      <c r="J5604" s="24">
        <v>386.31</v>
      </c>
      <c r="K5604" s="24">
        <v>21.84</v>
      </c>
      <c r="L5604" s="24">
        <v>28.8</v>
      </c>
      <c r="M5604" s="24">
        <v>3.53</v>
      </c>
      <c r="N5604" s="24">
        <v>4</v>
      </c>
      <c r="O5604" s="24">
        <v>4</v>
      </c>
      <c r="R5604" s="24">
        <v>11.02</v>
      </c>
      <c r="S5604" s="24">
        <v>0.59</v>
      </c>
      <c r="T5604" s="24">
        <v>8.5</v>
      </c>
      <c r="W5604" s="24">
        <v>1</v>
      </c>
      <c r="X5604" s="24">
        <f t="shared" si="198"/>
        <v>469.58999999999992</v>
      </c>
      <c r="Y5604" s="8">
        <f t="shared" si="199"/>
        <v>0</v>
      </c>
      <c r="Z5604" s="4"/>
    </row>
    <row r="5605" spans="1:26" x14ac:dyDescent="0.25">
      <c r="A5605" s="34">
        <v>42</v>
      </c>
      <c r="B5605" s="31">
        <v>42</v>
      </c>
      <c r="C5605" s="4" t="s">
        <v>9756</v>
      </c>
      <c r="D5605" s="4" t="s">
        <v>418</v>
      </c>
      <c r="E5605" s="4" t="s">
        <v>9703</v>
      </c>
      <c r="F5605" s="4" t="s">
        <v>8948</v>
      </c>
      <c r="G5605" s="4" t="s">
        <v>14256</v>
      </c>
      <c r="H5605" s="4"/>
      <c r="I5605" s="24">
        <v>318.06</v>
      </c>
      <c r="J5605" s="24">
        <v>231.28</v>
      </c>
      <c r="K5605" s="24">
        <v>32.14</v>
      </c>
      <c r="L5605" s="24">
        <v>29.33</v>
      </c>
      <c r="M5605" s="24">
        <v>3</v>
      </c>
      <c r="O5605" s="24">
        <v>5</v>
      </c>
      <c r="P5605" s="24">
        <v>1</v>
      </c>
      <c r="Q5605" s="24">
        <v>12.81</v>
      </c>
      <c r="R5605" s="24">
        <v>2.5</v>
      </c>
      <c r="S5605" s="24">
        <v>1</v>
      </c>
      <c r="X5605" s="24">
        <f t="shared" si="198"/>
        <v>318.06</v>
      </c>
      <c r="Y5605" s="8">
        <f t="shared" si="199"/>
        <v>0</v>
      </c>
      <c r="Z5605" s="4"/>
    </row>
    <row r="5606" spans="1:26" x14ac:dyDescent="0.25">
      <c r="A5606" s="34">
        <v>25</v>
      </c>
      <c r="B5606" s="31">
        <v>25</v>
      </c>
      <c r="C5606" s="4" t="s">
        <v>9736</v>
      </c>
      <c r="D5606" s="4" t="s">
        <v>9734</v>
      </c>
      <c r="E5606" s="4" t="s">
        <v>9703</v>
      </c>
      <c r="F5606" s="4" t="s">
        <v>8948</v>
      </c>
      <c r="G5606" s="4" t="s">
        <v>15316</v>
      </c>
      <c r="H5606" s="4" t="s">
        <v>237</v>
      </c>
      <c r="I5606" s="24">
        <v>376.14</v>
      </c>
      <c r="J5606" s="24">
        <v>276.52999999999997</v>
      </c>
      <c r="K5606" s="24">
        <v>23.65</v>
      </c>
      <c r="N5606" s="24">
        <v>2.5</v>
      </c>
      <c r="O5606" s="24">
        <v>4</v>
      </c>
      <c r="P5606" s="24">
        <v>2.2000000000000002</v>
      </c>
      <c r="Q5606" s="24">
        <v>0.5</v>
      </c>
      <c r="T5606" s="24">
        <v>65.760000000000005</v>
      </c>
      <c r="W5606" s="24">
        <v>1</v>
      </c>
      <c r="X5606" s="24">
        <f t="shared" si="198"/>
        <v>376.13999999999993</v>
      </c>
      <c r="Y5606" s="8">
        <f t="shared" si="199"/>
        <v>0</v>
      </c>
      <c r="Z5606" s="4"/>
    </row>
    <row r="5607" spans="1:26" x14ac:dyDescent="0.25">
      <c r="A5607" s="34">
        <v>50</v>
      </c>
      <c r="B5607" s="31">
        <v>50</v>
      </c>
      <c r="C5607" s="4" t="s">
        <v>9771</v>
      </c>
      <c r="D5607" s="4" t="s">
        <v>9767</v>
      </c>
      <c r="E5607" s="4" t="s">
        <v>9703</v>
      </c>
      <c r="F5607" s="4" t="s">
        <v>8948</v>
      </c>
      <c r="G5607" s="4" t="s">
        <v>9772</v>
      </c>
      <c r="H5607" s="4" t="s">
        <v>540</v>
      </c>
      <c r="I5607" s="24">
        <v>258.25</v>
      </c>
      <c r="J5607" s="24">
        <v>139.16999999999999</v>
      </c>
      <c r="K5607" s="24">
        <v>33.97</v>
      </c>
      <c r="M5607" s="24">
        <v>0.5</v>
      </c>
      <c r="O5607" s="24">
        <v>2.2000000000000002</v>
      </c>
      <c r="P5607" s="24">
        <v>75.709999999999994</v>
      </c>
      <c r="Q5607" s="24">
        <v>2.8</v>
      </c>
      <c r="R5607" s="24">
        <v>2.5</v>
      </c>
      <c r="S5607" s="24">
        <v>0.4</v>
      </c>
      <c r="W5607" s="24">
        <v>1</v>
      </c>
      <c r="X5607" s="24">
        <f t="shared" si="198"/>
        <v>258.24999999999994</v>
      </c>
      <c r="Y5607" s="8">
        <f t="shared" si="199"/>
        <v>0</v>
      </c>
      <c r="Z5607" s="4"/>
    </row>
    <row r="5608" spans="1:26" x14ac:dyDescent="0.25">
      <c r="A5608" s="34">
        <v>13</v>
      </c>
      <c r="B5608" s="31">
        <v>13</v>
      </c>
      <c r="C5608" s="4" t="s">
        <v>9720</v>
      </c>
      <c r="D5608" s="4" t="s">
        <v>4442</v>
      </c>
      <c r="E5608" s="4" t="s">
        <v>9703</v>
      </c>
      <c r="F5608" s="4" t="s">
        <v>8948</v>
      </c>
      <c r="G5608" s="4" t="s">
        <v>5120</v>
      </c>
      <c r="H5608" s="4" t="s">
        <v>10</v>
      </c>
      <c r="I5608" s="24">
        <v>269.5</v>
      </c>
      <c r="J5608" s="24">
        <v>264.5</v>
      </c>
      <c r="O5608" s="24">
        <v>2</v>
      </c>
      <c r="W5608" s="24">
        <v>3</v>
      </c>
      <c r="X5608" s="24">
        <f t="shared" si="198"/>
        <v>269.5</v>
      </c>
      <c r="Y5608" s="8">
        <f t="shared" si="199"/>
        <v>0</v>
      </c>
      <c r="Z5608" s="4"/>
    </row>
    <row r="5609" spans="1:26" x14ac:dyDescent="0.25">
      <c r="A5609" s="34">
        <v>21</v>
      </c>
      <c r="B5609" s="35">
        <v>21</v>
      </c>
      <c r="C5609" s="4" t="s">
        <v>9809</v>
      </c>
      <c r="D5609" s="4" t="s">
        <v>9808</v>
      </c>
      <c r="E5609" s="4" t="s">
        <v>9784</v>
      </c>
      <c r="F5609" s="4" t="s">
        <v>8948</v>
      </c>
      <c r="G5609" s="5" t="s">
        <v>9810</v>
      </c>
      <c r="H5609" s="4" t="s">
        <v>9811</v>
      </c>
      <c r="I5609" s="24">
        <v>244.53</v>
      </c>
      <c r="J5609" s="24">
        <v>212.24</v>
      </c>
      <c r="K5609" s="24">
        <v>11.59</v>
      </c>
      <c r="M5609" s="24">
        <v>1.26</v>
      </c>
      <c r="N5609" s="24">
        <v>0.3</v>
      </c>
      <c r="O5609" s="24">
        <v>6.34</v>
      </c>
      <c r="P5609" s="24">
        <v>1.42</v>
      </c>
      <c r="Q5609" s="24">
        <v>1.9</v>
      </c>
      <c r="R5609" s="24">
        <v>7.42</v>
      </c>
      <c r="S5609" s="24">
        <v>2.06</v>
      </c>
      <c r="X5609" s="24">
        <f t="shared" si="198"/>
        <v>244.53</v>
      </c>
      <c r="Y5609" s="8">
        <f t="shared" si="199"/>
        <v>0</v>
      </c>
      <c r="Z5609" s="4"/>
    </row>
    <row r="5610" spans="1:26" x14ac:dyDescent="0.25">
      <c r="A5610" s="34">
        <v>70</v>
      </c>
      <c r="B5610" s="35">
        <v>70</v>
      </c>
      <c r="C5610" s="4" t="s">
        <v>9873</v>
      </c>
      <c r="D5610" s="4" t="s">
        <v>9872</v>
      </c>
      <c r="E5610" s="4" t="s">
        <v>9784</v>
      </c>
      <c r="F5610" s="4" t="s">
        <v>8948</v>
      </c>
      <c r="G5610" s="5" t="s">
        <v>9810</v>
      </c>
      <c r="H5610" s="4"/>
      <c r="I5610" s="24">
        <v>135.91</v>
      </c>
      <c r="J5610" s="24">
        <v>98.97</v>
      </c>
      <c r="K5610" s="24">
        <v>21.43</v>
      </c>
      <c r="M5610" s="24">
        <v>1.2</v>
      </c>
      <c r="O5610" s="24">
        <v>2.4300000000000002</v>
      </c>
      <c r="P5610" s="24">
        <v>0.15</v>
      </c>
      <c r="Q5610" s="24">
        <v>6.33</v>
      </c>
      <c r="R5610" s="24">
        <v>4.2300000000000004</v>
      </c>
      <c r="S5610" s="24">
        <v>1.17</v>
      </c>
      <c r="X5610" s="24">
        <f t="shared" si="198"/>
        <v>135.91</v>
      </c>
      <c r="Y5610" s="8">
        <f t="shared" si="199"/>
        <v>0</v>
      </c>
      <c r="Z5610" s="4"/>
    </row>
    <row r="5611" spans="1:26" x14ac:dyDescent="0.25">
      <c r="A5611" s="34">
        <v>42</v>
      </c>
      <c r="B5611" s="35">
        <v>42</v>
      </c>
      <c r="C5611" s="4" t="s">
        <v>9839</v>
      </c>
      <c r="D5611" s="4" t="s">
        <v>9837</v>
      </c>
      <c r="E5611" s="4" t="s">
        <v>9784</v>
      </c>
      <c r="F5611" s="4" t="s">
        <v>8948</v>
      </c>
      <c r="G5611" s="5" t="s">
        <v>9840</v>
      </c>
      <c r="H5611" s="4" t="s">
        <v>3345</v>
      </c>
      <c r="I5611" s="24">
        <v>154.34</v>
      </c>
      <c r="J5611" s="24">
        <v>145.62</v>
      </c>
      <c r="M5611" s="24">
        <v>1.17</v>
      </c>
      <c r="N5611" s="24">
        <v>0.68</v>
      </c>
      <c r="O5611" s="24">
        <v>2.36</v>
      </c>
      <c r="P5611" s="24">
        <v>0.1</v>
      </c>
      <c r="R5611" s="24">
        <v>3.97</v>
      </c>
      <c r="S5611" s="24">
        <v>0.44</v>
      </c>
      <c r="X5611" s="24">
        <f t="shared" si="198"/>
        <v>154.34</v>
      </c>
      <c r="Y5611" s="8">
        <f t="shared" si="199"/>
        <v>0</v>
      </c>
      <c r="Z5611" s="4"/>
    </row>
    <row r="5612" spans="1:26" x14ac:dyDescent="0.25">
      <c r="A5612" s="34">
        <v>75</v>
      </c>
      <c r="B5612" s="35">
        <v>75</v>
      </c>
      <c r="C5612" s="4" t="s">
        <v>9877</v>
      </c>
      <c r="D5612" s="4" t="s">
        <v>9877</v>
      </c>
      <c r="E5612" s="4" t="s">
        <v>9784</v>
      </c>
      <c r="F5612" s="4" t="s">
        <v>8948</v>
      </c>
      <c r="G5612" s="5" t="s">
        <v>2197</v>
      </c>
      <c r="H5612" s="4" t="s">
        <v>6765</v>
      </c>
      <c r="I5612" s="24">
        <v>243.43</v>
      </c>
      <c r="J5612" s="24">
        <v>190.8</v>
      </c>
      <c r="K5612" s="24">
        <v>33.82</v>
      </c>
      <c r="M5612" s="24">
        <v>1.6</v>
      </c>
      <c r="N5612" s="24">
        <v>4.8499999999999996</v>
      </c>
      <c r="O5612" s="24">
        <v>4.5</v>
      </c>
      <c r="Q5612" s="24">
        <v>1.08</v>
      </c>
      <c r="R5612" s="24">
        <v>4.53</v>
      </c>
      <c r="S5612" s="24">
        <v>2.25</v>
      </c>
      <c r="X5612" s="24">
        <f t="shared" si="198"/>
        <v>243.43</v>
      </c>
      <c r="Y5612" s="8">
        <f t="shared" si="199"/>
        <v>0</v>
      </c>
      <c r="Z5612" s="4"/>
    </row>
    <row r="5613" spans="1:26" x14ac:dyDescent="0.25">
      <c r="A5613" s="34">
        <v>76</v>
      </c>
      <c r="B5613" s="35">
        <v>76</v>
      </c>
      <c r="C5613" s="4" t="s">
        <v>9374</v>
      </c>
      <c r="D5613" s="4" t="s">
        <v>9877</v>
      </c>
      <c r="E5613" s="4" t="s">
        <v>9784</v>
      </c>
      <c r="F5613" s="4" t="s">
        <v>8948</v>
      </c>
      <c r="G5613" s="5" t="s">
        <v>2197</v>
      </c>
      <c r="H5613" s="4" t="s">
        <v>6765</v>
      </c>
      <c r="I5613" s="24">
        <v>892.65</v>
      </c>
      <c r="J5613" s="24">
        <v>269.98</v>
      </c>
      <c r="K5613" s="24">
        <v>33.56</v>
      </c>
      <c r="L5613" s="24">
        <v>1.1399999999999999</v>
      </c>
      <c r="M5613" s="24">
        <v>1.29</v>
      </c>
      <c r="O5613" s="24">
        <v>3.4</v>
      </c>
      <c r="P5613" s="24">
        <v>1.54</v>
      </c>
      <c r="R5613" s="24">
        <v>6.45</v>
      </c>
      <c r="S5613" s="24">
        <v>1.77</v>
      </c>
      <c r="T5613" s="24">
        <v>573.52</v>
      </c>
      <c r="X5613" s="24">
        <f t="shared" si="198"/>
        <v>892.65</v>
      </c>
      <c r="Y5613" s="8">
        <f t="shared" si="199"/>
        <v>0</v>
      </c>
      <c r="Z5613" s="4"/>
    </row>
    <row r="5614" spans="1:26" x14ac:dyDescent="0.25">
      <c r="A5614" s="34">
        <v>62</v>
      </c>
      <c r="B5614" s="35">
        <v>62</v>
      </c>
      <c r="C5614" s="4" t="s">
        <v>9866</v>
      </c>
      <c r="D5614" s="4" t="s">
        <v>9860</v>
      </c>
      <c r="E5614" s="4" t="s">
        <v>9784</v>
      </c>
      <c r="F5614" s="4" t="s">
        <v>8948</v>
      </c>
      <c r="G5614" s="5" t="s">
        <v>9025</v>
      </c>
      <c r="H5614" s="4" t="s">
        <v>19</v>
      </c>
      <c r="I5614" s="24">
        <v>174.49</v>
      </c>
      <c r="J5614" s="24">
        <v>146.6</v>
      </c>
      <c r="K5614" s="24">
        <v>21.29</v>
      </c>
      <c r="M5614" s="24">
        <v>0.25</v>
      </c>
      <c r="O5614" s="24">
        <v>0.78</v>
      </c>
      <c r="P5614" s="24">
        <v>7.0000000000000007E-2</v>
      </c>
      <c r="Q5614" s="24">
        <v>1.02</v>
      </c>
      <c r="R5614" s="24">
        <v>4.08</v>
      </c>
      <c r="S5614" s="24">
        <v>0.4</v>
      </c>
      <c r="X5614" s="24">
        <f t="shared" si="198"/>
        <v>174.49</v>
      </c>
      <c r="Y5614" s="8">
        <f t="shared" si="199"/>
        <v>0</v>
      </c>
      <c r="Z5614" s="4"/>
    </row>
    <row r="5615" spans="1:26" x14ac:dyDescent="0.25">
      <c r="A5615" s="34">
        <v>46</v>
      </c>
      <c r="B5615" s="35">
        <v>46</v>
      </c>
      <c r="C5615" s="4" t="s">
        <v>9846</v>
      </c>
      <c r="D5615" s="4" t="s">
        <v>7056</v>
      </c>
      <c r="E5615" s="4" t="s">
        <v>9784</v>
      </c>
      <c r="F5615" s="4" t="s">
        <v>8948</v>
      </c>
      <c r="G5615" s="5" t="s">
        <v>1609</v>
      </c>
      <c r="H5615" s="4" t="s">
        <v>13</v>
      </c>
      <c r="I5615" s="24">
        <v>556.47</v>
      </c>
      <c r="J5615" s="24">
        <v>371.38</v>
      </c>
      <c r="K5615" s="24">
        <v>17.43</v>
      </c>
      <c r="L5615" s="24">
        <v>28.71</v>
      </c>
      <c r="M5615" s="24">
        <v>2.87</v>
      </c>
      <c r="N5615" s="24">
        <v>1.05</v>
      </c>
      <c r="O5615" s="24">
        <v>4.26</v>
      </c>
      <c r="P5615" s="24">
        <v>4.59</v>
      </c>
      <c r="R5615" s="24">
        <v>21.65</v>
      </c>
      <c r="S5615" s="24">
        <v>7.47</v>
      </c>
      <c r="T5615" s="24">
        <v>95.96</v>
      </c>
      <c r="U5615" s="24">
        <v>1.1000000000000001</v>
      </c>
      <c r="X5615" s="24">
        <f t="shared" si="198"/>
        <v>556.47</v>
      </c>
      <c r="Y5615" s="8">
        <f t="shared" si="199"/>
        <v>0</v>
      </c>
      <c r="Z5615" s="4"/>
    </row>
    <row r="5616" spans="1:26" x14ac:dyDescent="0.25">
      <c r="A5616" s="34">
        <v>72</v>
      </c>
      <c r="B5616" s="35">
        <v>72</v>
      </c>
      <c r="C5616" s="4" t="s">
        <v>9872</v>
      </c>
      <c r="D5616" s="4" t="s">
        <v>9872</v>
      </c>
      <c r="E5616" s="4" t="s">
        <v>9784</v>
      </c>
      <c r="F5616" s="4" t="s">
        <v>8948</v>
      </c>
      <c r="G5616" s="5" t="s">
        <v>1609</v>
      </c>
      <c r="H5616" s="4" t="s">
        <v>13</v>
      </c>
      <c r="I5616" s="24">
        <v>310.45999999999998</v>
      </c>
      <c r="J5616" s="24">
        <v>289.13</v>
      </c>
      <c r="K5616" s="24">
        <v>2.59</v>
      </c>
      <c r="M5616" s="24">
        <v>1.1599999999999999</v>
      </c>
      <c r="O5616" s="24">
        <v>2.86</v>
      </c>
      <c r="P5616" s="24">
        <v>0.18</v>
      </c>
      <c r="R5616" s="24">
        <v>9.6999999999999993</v>
      </c>
      <c r="S5616" s="24">
        <v>2.34</v>
      </c>
      <c r="U5616" s="24">
        <v>2.5</v>
      </c>
      <c r="X5616" s="24">
        <f t="shared" si="198"/>
        <v>310.45999999999998</v>
      </c>
      <c r="Y5616" s="8">
        <f t="shared" si="199"/>
        <v>0</v>
      </c>
      <c r="Z5616" s="4"/>
    </row>
    <row r="5617" spans="1:26" x14ac:dyDescent="0.25">
      <c r="A5617" s="34">
        <v>74</v>
      </c>
      <c r="B5617" s="35">
        <v>74</v>
      </c>
      <c r="C5617" s="4" t="s">
        <v>9876</v>
      </c>
      <c r="D5617" s="4" t="s">
        <v>9877</v>
      </c>
      <c r="E5617" s="4" t="s">
        <v>9784</v>
      </c>
      <c r="F5617" s="4" t="s">
        <v>8948</v>
      </c>
      <c r="G5617" s="5" t="s">
        <v>9878</v>
      </c>
      <c r="H5617" s="4"/>
      <c r="I5617" s="24">
        <v>312.22000000000003</v>
      </c>
      <c r="J5617" s="24">
        <v>120.02</v>
      </c>
      <c r="K5617" s="24">
        <v>26.35</v>
      </c>
      <c r="L5617" s="24">
        <v>26.98</v>
      </c>
      <c r="N5617" s="24">
        <v>3.55</v>
      </c>
      <c r="O5617" s="24">
        <v>1.78</v>
      </c>
      <c r="P5617" s="24">
        <v>0.57999999999999996</v>
      </c>
      <c r="Q5617" s="24">
        <v>76</v>
      </c>
      <c r="R5617" s="24">
        <v>5.87</v>
      </c>
      <c r="S5617" s="24">
        <v>1.17</v>
      </c>
      <c r="T5617" s="24">
        <v>49.22</v>
      </c>
      <c r="X5617" s="24">
        <f t="shared" si="198"/>
        <v>311.52</v>
      </c>
      <c r="Y5617" s="8">
        <f t="shared" si="199"/>
        <v>0.70000000000004547</v>
      </c>
      <c r="Z5617" s="4"/>
    </row>
    <row r="5618" spans="1:26" x14ac:dyDescent="0.25">
      <c r="A5618" s="34">
        <v>28</v>
      </c>
      <c r="B5618" s="35">
        <v>28</v>
      </c>
      <c r="C5618" s="4" t="s">
        <v>2751</v>
      </c>
      <c r="D5618" s="4" t="s">
        <v>9808</v>
      </c>
      <c r="E5618" s="4" t="s">
        <v>9784</v>
      </c>
      <c r="F5618" s="4" t="s">
        <v>8948</v>
      </c>
      <c r="G5618" s="5" t="s">
        <v>9817</v>
      </c>
      <c r="H5618" s="4"/>
      <c r="I5618" s="24">
        <v>263.08</v>
      </c>
      <c r="J5618" s="24">
        <v>241.83</v>
      </c>
      <c r="K5618" s="24">
        <v>8.99</v>
      </c>
      <c r="M5618" s="24">
        <v>1.65</v>
      </c>
      <c r="N5618" s="24">
        <v>1.1299999999999999</v>
      </c>
      <c r="O5618" s="24">
        <v>4.08</v>
      </c>
      <c r="P5618" s="24">
        <v>0.18</v>
      </c>
      <c r="Q5618" s="24">
        <v>0.1</v>
      </c>
      <c r="R5618" s="24">
        <v>1.59</v>
      </c>
      <c r="S5618" s="24">
        <v>1.31</v>
      </c>
      <c r="U5618" s="24">
        <v>2.2200000000000002</v>
      </c>
      <c r="X5618" s="24">
        <f t="shared" si="198"/>
        <v>263.08000000000004</v>
      </c>
      <c r="Y5618" s="8">
        <f t="shared" si="199"/>
        <v>0</v>
      </c>
      <c r="Z5618" s="4"/>
    </row>
    <row r="5619" spans="1:26" x14ac:dyDescent="0.25">
      <c r="A5619" s="34">
        <v>5</v>
      </c>
      <c r="B5619" s="35">
        <v>5</v>
      </c>
      <c r="C5619" s="4" t="s">
        <v>9789</v>
      </c>
      <c r="D5619" s="4" t="s">
        <v>9790</v>
      </c>
      <c r="E5619" s="4" t="s">
        <v>9784</v>
      </c>
      <c r="F5619" s="4" t="s">
        <v>8948</v>
      </c>
      <c r="G5619" s="5" t="s">
        <v>9791</v>
      </c>
      <c r="H5619" s="4" t="s">
        <v>237</v>
      </c>
      <c r="I5619" s="24">
        <v>613.57000000000005</v>
      </c>
      <c r="J5619" s="24">
        <v>109.41</v>
      </c>
      <c r="K5619" s="24">
        <v>12.87</v>
      </c>
      <c r="M5619" s="24">
        <v>2.2400000000000002</v>
      </c>
      <c r="O5619" s="24">
        <v>2.3199999999999998</v>
      </c>
      <c r="P5619" s="24">
        <v>0.33</v>
      </c>
      <c r="Q5619" s="24">
        <v>0.25</v>
      </c>
      <c r="R5619" s="24">
        <v>13.94</v>
      </c>
      <c r="S5619" s="24">
        <v>4.55</v>
      </c>
      <c r="T5619" s="24">
        <v>465.8</v>
      </c>
      <c r="U5619" s="24">
        <v>1.86</v>
      </c>
      <c r="X5619" s="24">
        <f t="shared" si="198"/>
        <v>613.57000000000005</v>
      </c>
      <c r="Y5619" s="8">
        <f t="shared" si="199"/>
        <v>0</v>
      </c>
      <c r="Z5619" s="4"/>
    </row>
    <row r="5620" spans="1:26" x14ac:dyDescent="0.25">
      <c r="A5620" s="34">
        <v>6</v>
      </c>
      <c r="B5620" s="35">
        <v>6</v>
      </c>
      <c r="C5620" s="4" t="s">
        <v>9792</v>
      </c>
      <c r="D5620" s="4" t="s">
        <v>9790</v>
      </c>
      <c r="E5620" s="4" t="s">
        <v>9784</v>
      </c>
      <c r="F5620" s="4" t="s">
        <v>8948</v>
      </c>
      <c r="G5620" s="5" t="s">
        <v>9791</v>
      </c>
      <c r="H5620" s="4" t="s">
        <v>283</v>
      </c>
      <c r="I5620" s="24">
        <v>327.71</v>
      </c>
      <c r="J5620" s="24">
        <v>127.38</v>
      </c>
      <c r="K5620" s="24">
        <v>34.5</v>
      </c>
      <c r="L5620" s="24">
        <v>19.600000000000001</v>
      </c>
      <c r="Q5620" s="24">
        <v>23.07</v>
      </c>
      <c r="R5620" s="24">
        <v>7.2</v>
      </c>
      <c r="S5620" s="24">
        <v>1.97</v>
      </c>
      <c r="T5620" s="24">
        <v>113.99</v>
      </c>
      <c r="X5620" s="24">
        <f t="shared" si="198"/>
        <v>327.71</v>
      </c>
      <c r="Y5620" s="8">
        <f t="shared" si="199"/>
        <v>0</v>
      </c>
      <c r="Z5620" s="4"/>
    </row>
    <row r="5621" spans="1:26" x14ac:dyDescent="0.25">
      <c r="A5621" s="34">
        <v>11</v>
      </c>
      <c r="B5621" s="35">
        <v>11</v>
      </c>
      <c r="C5621" s="4" t="s">
        <v>8191</v>
      </c>
      <c r="D5621" s="4" t="s">
        <v>9299</v>
      </c>
      <c r="E5621" s="4" t="s">
        <v>9784</v>
      </c>
      <c r="F5621" s="4" t="s">
        <v>8948</v>
      </c>
      <c r="G5621" s="5" t="s">
        <v>9797</v>
      </c>
      <c r="H5621" s="4" t="s">
        <v>932</v>
      </c>
      <c r="I5621" s="24">
        <v>234.72</v>
      </c>
      <c r="J5621" s="24">
        <v>188.47</v>
      </c>
      <c r="K5621" s="24">
        <v>30.34</v>
      </c>
      <c r="M5621" s="24">
        <v>1.1200000000000001</v>
      </c>
      <c r="N5621" s="24">
        <v>0.75</v>
      </c>
      <c r="O5621" s="24">
        <v>1.84</v>
      </c>
      <c r="P5621" s="24">
        <v>0.13</v>
      </c>
      <c r="R5621" s="24">
        <v>11.49</v>
      </c>
      <c r="S5621" s="24">
        <v>0.23</v>
      </c>
      <c r="U5621" s="24">
        <v>0.35</v>
      </c>
      <c r="X5621" s="24">
        <f t="shared" si="198"/>
        <v>234.72</v>
      </c>
      <c r="Y5621" s="8">
        <f t="shared" si="199"/>
        <v>0</v>
      </c>
      <c r="Z5621" s="4"/>
    </row>
    <row r="5622" spans="1:26" x14ac:dyDescent="0.25">
      <c r="A5622" s="34">
        <v>43</v>
      </c>
      <c r="B5622" s="35">
        <v>43</v>
      </c>
      <c r="C5622" s="4" t="s">
        <v>9841</v>
      </c>
      <c r="D5622" s="4" t="s">
        <v>9837</v>
      </c>
      <c r="E5622" s="4" t="s">
        <v>9784</v>
      </c>
      <c r="F5622" s="4" t="s">
        <v>8948</v>
      </c>
      <c r="G5622" s="5" t="s">
        <v>9842</v>
      </c>
      <c r="H5622" s="4"/>
      <c r="I5622" s="24">
        <v>278</v>
      </c>
      <c r="J5622" s="24">
        <v>265.33</v>
      </c>
      <c r="K5622" s="24">
        <v>3.5</v>
      </c>
      <c r="M5622" s="24">
        <v>0.8</v>
      </c>
      <c r="N5622" s="24">
        <v>1.1000000000000001</v>
      </c>
      <c r="O5622" s="24">
        <v>2.57</v>
      </c>
      <c r="R5622" s="24">
        <v>3.71</v>
      </c>
      <c r="S5622" s="24">
        <v>0.15</v>
      </c>
      <c r="U5622" s="24">
        <v>0.84</v>
      </c>
      <c r="X5622" s="24">
        <f t="shared" ref="X5622:X5685" si="200">SUM(J5622:W5622)</f>
        <v>277.99999999999994</v>
      </c>
      <c r="Y5622" s="8">
        <f t="shared" ref="Y5622:Y5685" si="201">I5622-X5622</f>
        <v>0</v>
      </c>
      <c r="Z5622" s="4"/>
    </row>
    <row r="5623" spans="1:26" x14ac:dyDescent="0.25">
      <c r="A5623" s="34">
        <v>2</v>
      </c>
      <c r="B5623" s="35">
        <v>2</v>
      </c>
      <c r="C5623" s="4" t="s">
        <v>9785</v>
      </c>
      <c r="D5623" s="4" t="s">
        <v>9785</v>
      </c>
      <c r="E5623" s="4" t="s">
        <v>9784</v>
      </c>
      <c r="F5623" s="4" t="s">
        <v>8948</v>
      </c>
      <c r="G5623" s="5" t="s">
        <v>3725</v>
      </c>
      <c r="H5623" s="4"/>
      <c r="I5623" s="24">
        <v>639.05999999999995</v>
      </c>
      <c r="J5623" s="24">
        <v>510.66</v>
      </c>
      <c r="K5623" s="24">
        <v>75.39</v>
      </c>
      <c r="M5623" s="24">
        <v>2.23</v>
      </c>
      <c r="N5623" s="24">
        <v>4.5</v>
      </c>
      <c r="O5623" s="24">
        <v>4.13</v>
      </c>
      <c r="P5623" s="24">
        <v>4.4000000000000004</v>
      </c>
      <c r="R5623" s="24">
        <v>17.22</v>
      </c>
      <c r="S5623" s="24">
        <v>11.11</v>
      </c>
      <c r="U5623" s="24">
        <v>9.42</v>
      </c>
      <c r="X5623" s="24">
        <f t="shared" si="200"/>
        <v>639.06000000000006</v>
      </c>
      <c r="Y5623" s="8">
        <f t="shared" si="201"/>
        <v>0</v>
      </c>
      <c r="Z5623" s="4"/>
    </row>
    <row r="5624" spans="1:26" x14ac:dyDescent="0.25">
      <c r="A5624" s="34">
        <v>94</v>
      </c>
      <c r="B5624" s="35">
        <v>94</v>
      </c>
      <c r="C5624" s="4" t="s">
        <v>9899</v>
      </c>
      <c r="D5624" s="4" t="s">
        <v>4107</v>
      </c>
      <c r="E5624" s="4" t="s">
        <v>9784</v>
      </c>
      <c r="F5624" s="4" t="s">
        <v>8948</v>
      </c>
      <c r="G5624" s="5" t="s">
        <v>9900</v>
      </c>
      <c r="H5624" s="4" t="s">
        <v>9901</v>
      </c>
      <c r="I5624" s="24">
        <v>93.22</v>
      </c>
      <c r="J5624" s="24">
        <v>0.45</v>
      </c>
      <c r="O5624" s="24">
        <v>0.2</v>
      </c>
      <c r="R5624" s="24">
        <v>0.8</v>
      </c>
      <c r="T5624" s="24">
        <v>91.77</v>
      </c>
      <c r="X5624" s="24">
        <f t="shared" si="200"/>
        <v>93.22</v>
      </c>
      <c r="Y5624" s="8">
        <f t="shared" si="201"/>
        <v>0</v>
      </c>
      <c r="Z5624" s="4"/>
    </row>
    <row r="5625" spans="1:26" x14ac:dyDescent="0.25">
      <c r="A5625" s="34">
        <v>22</v>
      </c>
      <c r="B5625" s="35">
        <v>22</v>
      </c>
      <c r="C5625" s="4" t="s">
        <v>9812</v>
      </c>
      <c r="D5625" s="4" t="s">
        <v>9808</v>
      </c>
      <c r="E5625" s="4" t="s">
        <v>9784</v>
      </c>
      <c r="F5625" s="4" t="s">
        <v>8948</v>
      </c>
      <c r="G5625" s="5" t="s">
        <v>402</v>
      </c>
      <c r="H5625" s="4" t="s">
        <v>39</v>
      </c>
      <c r="I5625" s="24">
        <v>321.35000000000002</v>
      </c>
      <c r="J5625" s="24">
        <v>313.75</v>
      </c>
      <c r="K5625" s="24">
        <v>0.57999999999999996</v>
      </c>
      <c r="M5625" s="24">
        <v>0.61</v>
      </c>
      <c r="N5625" s="24">
        <v>1.21</v>
      </c>
      <c r="O5625" s="24">
        <v>1.62</v>
      </c>
      <c r="P5625" s="24">
        <v>0.14000000000000001</v>
      </c>
      <c r="R5625" s="24">
        <v>0.84</v>
      </c>
      <c r="S5625" s="24">
        <v>1.55</v>
      </c>
      <c r="U5625" s="24">
        <v>1.05</v>
      </c>
      <c r="X5625" s="24">
        <f t="shared" si="200"/>
        <v>321.34999999999997</v>
      </c>
      <c r="Y5625" s="8">
        <f t="shared" si="201"/>
        <v>0</v>
      </c>
      <c r="Z5625" s="4"/>
    </row>
    <row r="5626" spans="1:26" x14ac:dyDescent="0.25">
      <c r="A5626" s="34">
        <v>23</v>
      </c>
      <c r="B5626" s="35">
        <v>23</v>
      </c>
      <c r="C5626" s="4" t="s">
        <v>9813</v>
      </c>
      <c r="D5626" s="4" t="s">
        <v>9808</v>
      </c>
      <c r="E5626" s="4" t="s">
        <v>9784</v>
      </c>
      <c r="F5626" s="4" t="s">
        <v>8948</v>
      </c>
      <c r="G5626" s="5" t="s">
        <v>402</v>
      </c>
      <c r="H5626" s="4" t="s">
        <v>39</v>
      </c>
      <c r="I5626" s="24">
        <v>151.59</v>
      </c>
      <c r="J5626" s="24">
        <v>2.33</v>
      </c>
      <c r="O5626" s="24">
        <v>0.32</v>
      </c>
      <c r="P5626" s="24">
        <v>1.2</v>
      </c>
      <c r="R5626" s="24">
        <v>3.44</v>
      </c>
      <c r="T5626" s="24">
        <v>144.30000000000001</v>
      </c>
      <c r="X5626" s="24">
        <f t="shared" si="200"/>
        <v>151.59</v>
      </c>
      <c r="Y5626" s="8">
        <f t="shared" si="201"/>
        <v>0</v>
      </c>
      <c r="Z5626" s="4"/>
    </row>
    <row r="5627" spans="1:26" x14ac:dyDescent="0.25">
      <c r="A5627" s="34">
        <v>41</v>
      </c>
      <c r="B5627" s="35">
        <v>41</v>
      </c>
      <c r="C5627" s="4" t="s">
        <v>4354</v>
      </c>
      <c r="D5627" s="4" t="s">
        <v>9837</v>
      </c>
      <c r="E5627" s="4" t="s">
        <v>9784</v>
      </c>
      <c r="F5627" s="4" t="s">
        <v>8948</v>
      </c>
      <c r="G5627" s="5" t="s">
        <v>9838</v>
      </c>
      <c r="H5627" s="4" t="s">
        <v>265</v>
      </c>
      <c r="I5627" s="24">
        <v>270.23</v>
      </c>
      <c r="J5627" s="24">
        <v>161.37</v>
      </c>
      <c r="K5627" s="24">
        <v>8.5</v>
      </c>
      <c r="M5627" s="24">
        <v>0.93</v>
      </c>
      <c r="N5627" s="24">
        <v>0.45</v>
      </c>
      <c r="O5627" s="24">
        <v>1.0900000000000001</v>
      </c>
      <c r="P5627" s="24">
        <v>1.61</v>
      </c>
      <c r="Q5627" s="24">
        <v>78.92</v>
      </c>
      <c r="R5627" s="24">
        <v>3.52</v>
      </c>
      <c r="S5627" s="24">
        <v>1.87</v>
      </c>
      <c r="T5627" s="24">
        <v>8.67</v>
      </c>
      <c r="U5627" s="24">
        <v>3.3</v>
      </c>
      <c r="X5627" s="24">
        <f t="shared" si="200"/>
        <v>270.23</v>
      </c>
      <c r="Y5627" s="8">
        <f t="shared" si="201"/>
        <v>0</v>
      </c>
      <c r="Z5627" s="4"/>
    </row>
    <row r="5628" spans="1:26" x14ac:dyDescent="0.25">
      <c r="A5628" s="34">
        <v>49</v>
      </c>
      <c r="B5628" s="35">
        <v>49</v>
      </c>
      <c r="C5628" s="4" t="s">
        <v>9850</v>
      </c>
      <c r="D5628" s="4" t="s">
        <v>7056</v>
      </c>
      <c r="E5628" s="4" t="s">
        <v>9784</v>
      </c>
      <c r="F5628" s="4" t="s">
        <v>8948</v>
      </c>
      <c r="G5628" s="5" t="s">
        <v>9851</v>
      </c>
      <c r="H5628" s="4" t="s">
        <v>369</v>
      </c>
      <c r="I5628" s="24">
        <v>485.38</v>
      </c>
      <c r="J5628" s="24">
        <v>393.89</v>
      </c>
      <c r="K5628" s="24">
        <v>28.82</v>
      </c>
      <c r="M5628" s="24">
        <v>0.63</v>
      </c>
      <c r="N5628" s="24">
        <v>1.6</v>
      </c>
      <c r="O5628" s="24">
        <v>3.14</v>
      </c>
      <c r="P5628" s="24">
        <v>0.5</v>
      </c>
      <c r="R5628" s="24">
        <v>13.8</v>
      </c>
      <c r="S5628" s="24">
        <v>1.25</v>
      </c>
      <c r="T5628" s="24">
        <v>41.75</v>
      </c>
      <c r="X5628" s="24">
        <f t="shared" si="200"/>
        <v>485.38</v>
      </c>
      <c r="Y5628" s="8">
        <f t="shared" si="201"/>
        <v>0</v>
      </c>
      <c r="Z5628" s="4"/>
    </row>
    <row r="5629" spans="1:26" x14ac:dyDescent="0.25">
      <c r="A5629" s="34">
        <v>69</v>
      </c>
      <c r="B5629" s="35">
        <v>69</v>
      </c>
      <c r="C5629" s="4" t="s">
        <v>4120</v>
      </c>
      <c r="D5629" s="4" t="s">
        <v>9872</v>
      </c>
      <c r="E5629" s="4" t="s">
        <v>9784</v>
      </c>
      <c r="F5629" s="4" t="s">
        <v>8948</v>
      </c>
      <c r="G5629" s="5" t="s">
        <v>9851</v>
      </c>
      <c r="H5629" s="4" t="s">
        <v>429</v>
      </c>
      <c r="I5629" s="24">
        <v>471.97</v>
      </c>
      <c r="J5629" s="24">
        <v>409.05</v>
      </c>
      <c r="K5629" s="24">
        <v>38.76</v>
      </c>
      <c r="M5629" s="24">
        <v>1.1000000000000001</v>
      </c>
      <c r="N5629" s="24">
        <v>1.65</v>
      </c>
      <c r="O5629" s="24">
        <v>4.6500000000000004</v>
      </c>
      <c r="P5629" s="24">
        <v>1.7</v>
      </c>
      <c r="R5629" s="24">
        <v>12.43</v>
      </c>
      <c r="S5629" s="24">
        <v>2.63</v>
      </c>
      <c r="X5629" s="24">
        <f t="shared" si="200"/>
        <v>471.96999999999997</v>
      </c>
      <c r="Y5629" s="8">
        <f t="shared" si="201"/>
        <v>0</v>
      </c>
      <c r="Z5629" s="4"/>
    </row>
    <row r="5630" spans="1:26" x14ac:dyDescent="0.25">
      <c r="A5630" s="34">
        <v>36</v>
      </c>
      <c r="B5630" s="35">
        <v>36</v>
      </c>
      <c r="C5630" s="4" t="s">
        <v>9831</v>
      </c>
      <c r="D5630" s="4" t="s">
        <v>9832</v>
      </c>
      <c r="E5630" s="4" t="s">
        <v>9784</v>
      </c>
      <c r="F5630" s="4" t="s">
        <v>8948</v>
      </c>
      <c r="G5630" s="5" t="s">
        <v>1585</v>
      </c>
      <c r="H5630" s="4" t="s">
        <v>230</v>
      </c>
      <c r="I5630" s="24">
        <v>436.55</v>
      </c>
      <c r="J5630" s="24">
        <v>384.08</v>
      </c>
      <c r="K5630" s="24">
        <v>16.149999999999999</v>
      </c>
      <c r="L5630" s="24">
        <v>4.09</v>
      </c>
      <c r="M5630" s="24">
        <v>0.68</v>
      </c>
      <c r="N5630" s="24">
        <v>1.26</v>
      </c>
      <c r="O5630" s="24">
        <v>3.73</v>
      </c>
      <c r="P5630" s="24">
        <v>0.86</v>
      </c>
      <c r="Q5630" s="24">
        <v>2.67</v>
      </c>
      <c r="R5630" s="24">
        <v>4.42</v>
      </c>
      <c r="S5630" s="24">
        <v>0.43</v>
      </c>
      <c r="T5630" s="24">
        <v>15.68</v>
      </c>
      <c r="U5630" s="24">
        <v>2.5</v>
      </c>
      <c r="X5630" s="24">
        <f t="shared" si="200"/>
        <v>436.55</v>
      </c>
      <c r="Y5630" s="8">
        <f t="shared" si="201"/>
        <v>0</v>
      </c>
      <c r="Z5630" s="4"/>
    </row>
    <row r="5631" spans="1:26" x14ac:dyDescent="0.25">
      <c r="A5631" s="34">
        <v>65</v>
      </c>
      <c r="B5631" s="35">
        <v>65</v>
      </c>
      <c r="C5631" s="4" t="s">
        <v>9868</v>
      </c>
      <c r="D5631" s="4" t="s">
        <v>9860</v>
      </c>
      <c r="E5631" s="4" t="s">
        <v>9784</v>
      </c>
      <c r="F5631" s="4" t="s">
        <v>8948</v>
      </c>
      <c r="G5631" s="5" t="s">
        <v>7611</v>
      </c>
      <c r="H5631" s="4" t="s">
        <v>237</v>
      </c>
      <c r="I5631" s="24">
        <v>168.94</v>
      </c>
      <c r="J5631" s="24">
        <v>149.94999999999999</v>
      </c>
      <c r="K5631" s="24">
        <v>10.87</v>
      </c>
      <c r="M5631" s="24">
        <v>0.3</v>
      </c>
      <c r="N5631" s="24">
        <v>1.1000000000000001</v>
      </c>
      <c r="O5631" s="24">
        <v>1.7</v>
      </c>
      <c r="P5631" s="24">
        <v>0.05</v>
      </c>
      <c r="R5631" s="24">
        <v>3.58</v>
      </c>
      <c r="S5631" s="24">
        <v>0.74</v>
      </c>
      <c r="U5631" s="24">
        <v>0.65</v>
      </c>
      <c r="X5631" s="24">
        <f t="shared" si="200"/>
        <v>168.94000000000003</v>
      </c>
      <c r="Y5631" s="8">
        <f t="shared" si="201"/>
        <v>0</v>
      </c>
      <c r="Z5631" s="4"/>
    </row>
    <row r="5632" spans="1:26" x14ac:dyDescent="0.25">
      <c r="A5632" s="34">
        <v>88</v>
      </c>
      <c r="B5632" s="35">
        <v>88</v>
      </c>
      <c r="C5632" s="4" t="s">
        <v>9893</v>
      </c>
      <c r="D5632" s="4" t="s">
        <v>9884</v>
      </c>
      <c r="E5632" s="4" t="s">
        <v>9784</v>
      </c>
      <c r="F5632" s="4" t="s">
        <v>8948</v>
      </c>
      <c r="G5632" s="5" t="s">
        <v>7611</v>
      </c>
      <c r="H5632" s="4" t="s">
        <v>358</v>
      </c>
      <c r="I5632" s="24">
        <v>417.5</v>
      </c>
      <c r="J5632" s="24">
        <v>351.56</v>
      </c>
      <c r="K5632" s="24">
        <v>36.26</v>
      </c>
      <c r="M5632" s="24">
        <v>1.5</v>
      </c>
      <c r="O5632" s="24">
        <v>3.64</v>
      </c>
      <c r="P5632" s="24">
        <v>5.47</v>
      </c>
      <c r="Q5632" s="24">
        <v>1.2</v>
      </c>
      <c r="R5632" s="24">
        <v>13.17</v>
      </c>
      <c r="S5632" s="24">
        <v>2.2999999999999998</v>
      </c>
      <c r="U5632" s="24">
        <v>2.4</v>
      </c>
      <c r="X5632" s="24">
        <f t="shared" si="200"/>
        <v>417.5</v>
      </c>
      <c r="Y5632" s="8">
        <f t="shared" si="201"/>
        <v>0</v>
      </c>
      <c r="Z5632" s="4"/>
    </row>
    <row r="5633" spans="1:26" x14ac:dyDescent="0.25">
      <c r="A5633" s="34">
        <v>45</v>
      </c>
      <c r="B5633" s="35">
        <v>45</v>
      </c>
      <c r="C5633" s="4" t="s">
        <v>9844</v>
      </c>
      <c r="D5633" s="4" t="s">
        <v>7056</v>
      </c>
      <c r="E5633" s="4" t="s">
        <v>9784</v>
      </c>
      <c r="F5633" s="4" t="s">
        <v>8948</v>
      </c>
      <c r="G5633" s="5" t="s">
        <v>7177</v>
      </c>
      <c r="H5633" s="4" t="s">
        <v>9845</v>
      </c>
      <c r="I5633" s="24">
        <v>271.5</v>
      </c>
      <c r="J5633" s="24">
        <v>222.5</v>
      </c>
      <c r="K5633" s="24">
        <v>7.17</v>
      </c>
      <c r="L5633" s="24">
        <v>15.49</v>
      </c>
      <c r="M5633" s="24">
        <v>1</v>
      </c>
      <c r="N5633" s="24">
        <v>5.65</v>
      </c>
      <c r="O5633" s="24">
        <v>1.3</v>
      </c>
      <c r="R5633" s="24">
        <v>5.05</v>
      </c>
      <c r="S5633" s="24">
        <v>0.25</v>
      </c>
      <c r="T5633" s="24">
        <v>13.28</v>
      </c>
      <c r="X5633" s="24">
        <f t="shared" si="200"/>
        <v>271.69</v>
      </c>
      <c r="Y5633" s="8">
        <f t="shared" si="201"/>
        <v>-0.18999999999999773</v>
      </c>
      <c r="Z5633" s="4"/>
    </row>
    <row r="5634" spans="1:26" x14ac:dyDescent="0.25">
      <c r="A5634" s="34">
        <v>50</v>
      </c>
      <c r="B5634" s="35">
        <v>50</v>
      </c>
      <c r="C5634" s="4" t="s">
        <v>1579</v>
      </c>
      <c r="D5634" s="4" t="s">
        <v>7056</v>
      </c>
      <c r="E5634" s="4" t="s">
        <v>9784</v>
      </c>
      <c r="F5634" s="4" t="s">
        <v>8948</v>
      </c>
      <c r="G5634" s="5" t="s">
        <v>7177</v>
      </c>
      <c r="H5634" s="4" t="s">
        <v>9845</v>
      </c>
      <c r="I5634" s="24">
        <v>51.7</v>
      </c>
      <c r="J5634" s="24">
        <v>49.05</v>
      </c>
      <c r="K5634" s="24">
        <v>1.5</v>
      </c>
      <c r="R5634" s="24">
        <v>0.8</v>
      </c>
      <c r="S5634" s="24">
        <v>0.35</v>
      </c>
      <c r="X5634" s="24">
        <f t="shared" si="200"/>
        <v>51.699999999999996</v>
      </c>
      <c r="Y5634" s="8">
        <f t="shared" si="201"/>
        <v>0</v>
      </c>
      <c r="Z5634" s="4"/>
    </row>
    <row r="5635" spans="1:26" x14ac:dyDescent="0.25">
      <c r="A5635" s="34">
        <v>31</v>
      </c>
      <c r="B5635" s="35">
        <v>31</v>
      </c>
      <c r="C5635" s="4" t="s">
        <v>9822</v>
      </c>
      <c r="D5635" s="4" t="s">
        <v>9820</v>
      </c>
      <c r="E5635" s="4" t="s">
        <v>9784</v>
      </c>
      <c r="F5635" s="4" t="s">
        <v>8948</v>
      </c>
      <c r="G5635" s="5" t="s">
        <v>9823</v>
      </c>
      <c r="H5635" s="4" t="s">
        <v>3445</v>
      </c>
      <c r="I5635" s="24">
        <v>202.43</v>
      </c>
      <c r="J5635" s="24">
        <v>156.94999999999999</v>
      </c>
      <c r="K5635" s="24">
        <v>22.54</v>
      </c>
      <c r="M5635" s="24">
        <v>3.1</v>
      </c>
      <c r="O5635" s="24">
        <v>1.52</v>
      </c>
      <c r="P5635" s="24">
        <v>8.89</v>
      </c>
      <c r="Q5635" s="24">
        <v>4.17</v>
      </c>
      <c r="R5635" s="24">
        <v>5.26</v>
      </c>
      <c r="X5635" s="24">
        <f t="shared" si="200"/>
        <v>202.42999999999998</v>
      </c>
      <c r="Y5635" s="8">
        <f t="shared" si="201"/>
        <v>0</v>
      </c>
      <c r="Z5635" s="4"/>
    </row>
    <row r="5636" spans="1:26" x14ac:dyDescent="0.25">
      <c r="A5636" s="34">
        <v>78</v>
      </c>
      <c r="B5636" s="35">
        <v>78</v>
      </c>
      <c r="C5636" s="4" t="s">
        <v>9428</v>
      </c>
      <c r="D5636" s="4" t="s">
        <v>9428</v>
      </c>
      <c r="E5636" s="4" t="s">
        <v>9784</v>
      </c>
      <c r="F5636" s="4" t="s">
        <v>8948</v>
      </c>
      <c r="G5636" s="5" t="s">
        <v>9879</v>
      </c>
      <c r="H5636" s="4" t="s">
        <v>10</v>
      </c>
      <c r="I5636" s="24">
        <v>129.24</v>
      </c>
      <c r="J5636" s="24">
        <v>114.7</v>
      </c>
      <c r="K5636" s="24">
        <v>5.7</v>
      </c>
      <c r="L5636" s="24">
        <v>0.32</v>
      </c>
      <c r="M5636" s="24">
        <v>0.65</v>
      </c>
      <c r="N5636" s="24">
        <v>1.5</v>
      </c>
      <c r="O5636" s="24">
        <v>1.05</v>
      </c>
      <c r="R5636" s="24">
        <v>3.52</v>
      </c>
      <c r="U5636" s="24">
        <v>1.8</v>
      </c>
      <c r="X5636" s="24">
        <f t="shared" si="200"/>
        <v>129.24</v>
      </c>
      <c r="Y5636" s="8">
        <f t="shared" si="201"/>
        <v>0</v>
      </c>
      <c r="Z5636" s="4"/>
    </row>
    <row r="5637" spans="1:26" x14ac:dyDescent="0.25">
      <c r="A5637" s="34">
        <v>47</v>
      </c>
      <c r="B5637" s="35">
        <v>47</v>
      </c>
      <c r="C5637" s="4" t="s">
        <v>9847</v>
      </c>
      <c r="D5637" s="4" t="s">
        <v>7056</v>
      </c>
      <c r="E5637" s="4" t="s">
        <v>9784</v>
      </c>
      <c r="F5637" s="4" t="s">
        <v>8948</v>
      </c>
      <c r="G5637" s="5" t="s">
        <v>6426</v>
      </c>
      <c r="H5637" s="4" t="s">
        <v>2179</v>
      </c>
      <c r="I5637" s="24">
        <v>366.5</v>
      </c>
      <c r="J5637" s="24">
        <v>201.65</v>
      </c>
      <c r="K5637" s="24">
        <v>28.01</v>
      </c>
      <c r="L5637" s="24">
        <v>19.899999999999999</v>
      </c>
      <c r="M5637" s="24">
        <v>1.17</v>
      </c>
      <c r="N5637" s="24">
        <v>0.78</v>
      </c>
      <c r="O5637" s="24">
        <v>2.8</v>
      </c>
      <c r="P5637" s="24">
        <v>91.07</v>
      </c>
      <c r="R5637" s="24">
        <v>5.16</v>
      </c>
      <c r="S5637" s="24">
        <v>1.96</v>
      </c>
      <c r="T5637" s="24">
        <v>10.3</v>
      </c>
      <c r="U5637" s="24">
        <v>3.7</v>
      </c>
      <c r="X5637" s="24">
        <f t="shared" si="200"/>
        <v>366.5</v>
      </c>
      <c r="Y5637" s="8">
        <f t="shared" si="201"/>
        <v>0</v>
      </c>
      <c r="Z5637" s="4"/>
    </row>
    <row r="5638" spans="1:26" x14ac:dyDescent="0.25">
      <c r="A5638" s="34">
        <v>57</v>
      </c>
      <c r="B5638" s="35">
        <v>57</v>
      </c>
      <c r="C5638" s="4" t="s">
        <v>9858</v>
      </c>
      <c r="D5638" s="4" t="s">
        <v>9857</v>
      </c>
      <c r="E5638" s="4" t="s">
        <v>9784</v>
      </c>
      <c r="F5638" s="4" t="s">
        <v>8948</v>
      </c>
      <c r="G5638" s="5" t="s">
        <v>5759</v>
      </c>
      <c r="H5638" s="4" t="s">
        <v>374</v>
      </c>
      <c r="I5638" s="24">
        <v>713.15</v>
      </c>
      <c r="J5638" s="24">
        <v>153.97</v>
      </c>
      <c r="K5638" s="24">
        <v>29.66</v>
      </c>
      <c r="L5638" s="24">
        <v>1.87</v>
      </c>
      <c r="M5638" s="24">
        <v>1.02</v>
      </c>
      <c r="N5638" s="24">
        <v>0.34</v>
      </c>
      <c r="O5638" s="24">
        <v>4.45</v>
      </c>
      <c r="P5638" s="24">
        <v>16.2</v>
      </c>
      <c r="Q5638" s="24">
        <v>17.66</v>
      </c>
      <c r="R5638" s="24">
        <v>3.75</v>
      </c>
      <c r="T5638" s="24">
        <v>484.23</v>
      </c>
      <c r="X5638" s="24">
        <f t="shared" si="200"/>
        <v>713.15</v>
      </c>
      <c r="Y5638" s="8">
        <f t="shared" si="201"/>
        <v>0</v>
      </c>
      <c r="Z5638" s="4"/>
    </row>
    <row r="5639" spans="1:26" x14ac:dyDescent="0.25">
      <c r="A5639" s="34">
        <v>40</v>
      </c>
      <c r="B5639" s="35">
        <v>40</v>
      </c>
      <c r="C5639" s="4" t="s">
        <v>9837</v>
      </c>
      <c r="D5639" s="4" t="s">
        <v>9837</v>
      </c>
      <c r="E5639" s="4" t="s">
        <v>9784</v>
      </c>
      <c r="F5639" s="4" t="s">
        <v>8948</v>
      </c>
      <c r="G5639" s="5" t="s">
        <v>5087</v>
      </c>
      <c r="H5639" s="4"/>
      <c r="I5639" s="24">
        <v>349.49</v>
      </c>
      <c r="J5639" s="24">
        <v>274.51</v>
      </c>
      <c r="K5639" s="24">
        <v>27.25</v>
      </c>
      <c r="L5639" s="24">
        <v>18.989999999999998</v>
      </c>
      <c r="M5639" s="24">
        <v>0.52</v>
      </c>
      <c r="N5639" s="24">
        <v>2.2400000000000002</v>
      </c>
      <c r="O5639" s="24">
        <v>3.25</v>
      </c>
      <c r="P5639" s="24">
        <v>0.27</v>
      </c>
      <c r="Q5639" s="24">
        <v>3.13</v>
      </c>
      <c r="R5639" s="24">
        <v>12.35</v>
      </c>
      <c r="S5639" s="24">
        <v>4.2300000000000004</v>
      </c>
      <c r="U5639" s="24">
        <v>2.75</v>
      </c>
      <c r="X5639" s="24">
        <f t="shared" si="200"/>
        <v>349.49</v>
      </c>
      <c r="Y5639" s="8">
        <f t="shared" si="201"/>
        <v>0</v>
      </c>
      <c r="Z5639" s="4"/>
    </row>
    <row r="5640" spans="1:26" x14ac:dyDescent="0.25">
      <c r="A5640" s="34">
        <v>17</v>
      </c>
      <c r="B5640" s="35">
        <v>17</v>
      </c>
      <c r="C5640" s="4" t="s">
        <v>9802</v>
      </c>
      <c r="D5640" s="4" t="s">
        <v>5232</v>
      </c>
      <c r="E5640" s="4" t="s">
        <v>9784</v>
      </c>
      <c r="F5640" s="4" t="s">
        <v>8948</v>
      </c>
      <c r="G5640" s="5" t="s">
        <v>9803</v>
      </c>
      <c r="H5640" s="4" t="s">
        <v>245</v>
      </c>
      <c r="I5640" s="24">
        <v>326.62</v>
      </c>
      <c r="J5640" s="24">
        <v>244.98</v>
      </c>
      <c r="K5640" s="24">
        <v>62.52</v>
      </c>
      <c r="M5640" s="24">
        <v>1.1000000000000001</v>
      </c>
      <c r="N5640" s="24">
        <v>0.9</v>
      </c>
      <c r="O5640" s="24">
        <v>2.8</v>
      </c>
      <c r="P5640" s="24">
        <v>0.9</v>
      </c>
      <c r="Q5640" s="24">
        <v>0.5</v>
      </c>
      <c r="R5640" s="24">
        <v>9.4</v>
      </c>
      <c r="S5640" s="24">
        <v>2.72</v>
      </c>
      <c r="U5640" s="24">
        <v>0.8</v>
      </c>
      <c r="X5640" s="24">
        <f t="shared" si="200"/>
        <v>326.62</v>
      </c>
      <c r="Y5640" s="8">
        <f t="shared" si="201"/>
        <v>0</v>
      </c>
      <c r="Z5640" s="4"/>
    </row>
    <row r="5641" spans="1:26" x14ac:dyDescent="0.25">
      <c r="A5641" s="34">
        <v>81</v>
      </c>
      <c r="B5641" s="35">
        <v>81</v>
      </c>
      <c r="C5641" s="4" t="s">
        <v>2075</v>
      </c>
      <c r="D5641" s="4" t="s">
        <v>9884</v>
      </c>
      <c r="E5641" s="4" t="s">
        <v>9784</v>
      </c>
      <c r="F5641" s="4" t="s">
        <v>8948</v>
      </c>
      <c r="G5641" s="5" t="s">
        <v>9803</v>
      </c>
      <c r="H5641" s="4" t="s">
        <v>245</v>
      </c>
      <c r="I5641" s="24">
        <v>590.52</v>
      </c>
      <c r="J5641" s="24">
        <v>299.68</v>
      </c>
      <c r="K5641" s="24">
        <v>10.61</v>
      </c>
      <c r="L5641" s="24">
        <v>5.9</v>
      </c>
      <c r="M5641" s="24">
        <v>1.7</v>
      </c>
      <c r="N5641" s="24">
        <v>0.8</v>
      </c>
      <c r="O5641" s="24">
        <v>4.6500000000000004</v>
      </c>
      <c r="P5641" s="24">
        <v>9</v>
      </c>
      <c r="R5641" s="24">
        <v>11.83</v>
      </c>
      <c r="S5641" s="24">
        <v>3.19</v>
      </c>
      <c r="T5641" s="24">
        <v>235.92</v>
      </c>
      <c r="U5641" s="24">
        <v>7.24</v>
      </c>
      <c r="X5641" s="24">
        <f t="shared" si="200"/>
        <v>590.52</v>
      </c>
      <c r="Y5641" s="8">
        <f t="shared" si="201"/>
        <v>0</v>
      </c>
      <c r="Z5641" s="4"/>
    </row>
    <row r="5642" spans="1:26" x14ac:dyDescent="0.25">
      <c r="A5642" s="34">
        <v>12</v>
      </c>
      <c r="B5642" s="35">
        <v>12</v>
      </c>
      <c r="C5642" s="4" t="s">
        <v>5232</v>
      </c>
      <c r="D5642" s="4" t="s">
        <v>5232</v>
      </c>
      <c r="E5642" s="4" t="s">
        <v>9784</v>
      </c>
      <c r="F5642" s="4" t="s">
        <v>8948</v>
      </c>
      <c r="G5642" s="5" t="s">
        <v>9115</v>
      </c>
      <c r="H5642" s="4" t="s">
        <v>5</v>
      </c>
      <c r="I5642" s="24">
        <v>1507.6</v>
      </c>
      <c r="J5642" s="24">
        <v>281.23</v>
      </c>
      <c r="K5642" s="24">
        <v>106.94</v>
      </c>
      <c r="N5642" s="24">
        <v>0.4</v>
      </c>
      <c r="O5642" s="24">
        <v>2.1</v>
      </c>
      <c r="P5642" s="24">
        <v>28.96</v>
      </c>
      <c r="Q5642" s="24">
        <v>4.4800000000000004</v>
      </c>
      <c r="R5642" s="24">
        <v>22.93</v>
      </c>
      <c r="S5642" s="24">
        <v>6.02</v>
      </c>
      <c r="T5642" s="24">
        <v>1052.54</v>
      </c>
      <c r="U5642" s="24">
        <v>2</v>
      </c>
      <c r="X5642" s="24">
        <f t="shared" si="200"/>
        <v>1507.6</v>
      </c>
      <c r="Y5642" s="8">
        <f t="shared" si="201"/>
        <v>0</v>
      </c>
      <c r="Z5642" s="4"/>
    </row>
    <row r="5643" spans="1:26" x14ac:dyDescent="0.25">
      <c r="A5643" s="34">
        <v>13</v>
      </c>
      <c r="B5643" s="35">
        <v>13</v>
      </c>
      <c r="C5643" s="4" t="s">
        <v>9798</v>
      </c>
      <c r="D5643" s="4" t="s">
        <v>5232</v>
      </c>
      <c r="E5643" s="4" t="s">
        <v>9784</v>
      </c>
      <c r="F5643" s="4" t="s">
        <v>8948</v>
      </c>
      <c r="G5643" s="5" t="s">
        <v>9115</v>
      </c>
      <c r="H5643" s="4" t="s">
        <v>5</v>
      </c>
      <c r="I5643" s="24">
        <v>159.38</v>
      </c>
      <c r="J5643" s="24">
        <v>409.13</v>
      </c>
      <c r="K5643" s="24">
        <v>34.33</v>
      </c>
      <c r="M5643" s="24">
        <v>0.6</v>
      </c>
      <c r="N5643" s="24">
        <v>0.9</v>
      </c>
      <c r="O5643" s="24">
        <v>2.56</v>
      </c>
      <c r="P5643" s="24">
        <v>0.5</v>
      </c>
      <c r="Q5643" s="24">
        <v>2.75</v>
      </c>
      <c r="R5643" s="24">
        <v>8.0399999999999991</v>
      </c>
      <c r="S5643" s="24">
        <v>0.47</v>
      </c>
      <c r="X5643" s="24">
        <f t="shared" si="200"/>
        <v>459.28000000000003</v>
      </c>
      <c r="Y5643" s="8">
        <f t="shared" si="201"/>
        <v>-299.90000000000003</v>
      </c>
      <c r="Z5643" s="4"/>
    </row>
    <row r="5644" spans="1:26" x14ac:dyDescent="0.25">
      <c r="A5644" s="34">
        <v>15</v>
      </c>
      <c r="B5644" s="35">
        <v>15</v>
      </c>
      <c r="C5644" s="4" t="s">
        <v>9800</v>
      </c>
      <c r="D5644" s="4" t="s">
        <v>5232</v>
      </c>
      <c r="E5644" s="4" t="s">
        <v>9784</v>
      </c>
      <c r="F5644" s="4" t="s">
        <v>8948</v>
      </c>
      <c r="G5644" s="5" t="s">
        <v>9115</v>
      </c>
      <c r="H5644" s="4" t="s">
        <v>5</v>
      </c>
      <c r="I5644" s="24">
        <v>1152.98</v>
      </c>
      <c r="J5644" s="24">
        <v>211.63</v>
      </c>
      <c r="K5644" s="24">
        <v>1.26</v>
      </c>
      <c r="M5644" s="24">
        <v>0.7</v>
      </c>
      <c r="O5644" s="24">
        <v>4.5999999999999996</v>
      </c>
      <c r="P5644" s="24">
        <v>5.65</v>
      </c>
      <c r="R5644" s="24">
        <v>27.77</v>
      </c>
      <c r="S5644" s="24">
        <v>7.13</v>
      </c>
      <c r="T5644" s="24">
        <v>894.06</v>
      </c>
      <c r="U5644" s="24">
        <v>0.18</v>
      </c>
      <c r="X5644" s="24">
        <f t="shared" si="200"/>
        <v>1152.98</v>
      </c>
      <c r="Y5644" s="8">
        <f t="shared" si="201"/>
        <v>0</v>
      </c>
      <c r="Z5644" s="4"/>
    </row>
    <row r="5645" spans="1:26" x14ac:dyDescent="0.25">
      <c r="A5645" s="34">
        <v>16</v>
      </c>
      <c r="B5645" s="35">
        <v>16</v>
      </c>
      <c r="C5645" s="4" t="s">
        <v>9801</v>
      </c>
      <c r="D5645" s="4" t="s">
        <v>5232</v>
      </c>
      <c r="E5645" s="4" t="s">
        <v>9784</v>
      </c>
      <c r="F5645" s="4" t="s">
        <v>8948</v>
      </c>
      <c r="G5645" s="5" t="s">
        <v>9115</v>
      </c>
      <c r="H5645" s="4" t="s">
        <v>5</v>
      </c>
      <c r="I5645" s="24">
        <v>779.93</v>
      </c>
      <c r="J5645" s="24">
        <v>524.42999999999995</v>
      </c>
      <c r="K5645" s="24">
        <v>171.59</v>
      </c>
      <c r="L5645" s="24">
        <v>48.12</v>
      </c>
      <c r="M5645" s="24">
        <v>1.75</v>
      </c>
      <c r="N5645" s="24">
        <v>0.9</v>
      </c>
      <c r="O5645" s="24">
        <v>5.26</v>
      </c>
      <c r="Q5645" s="24">
        <v>5.0199999999999996</v>
      </c>
      <c r="R5645" s="24">
        <v>11.05</v>
      </c>
      <c r="S5645" s="24">
        <v>4.08</v>
      </c>
      <c r="T5645" s="24">
        <v>6.43</v>
      </c>
      <c r="U5645" s="24">
        <v>1.3</v>
      </c>
      <c r="X5645" s="24">
        <f t="shared" si="200"/>
        <v>779.92999999999984</v>
      </c>
      <c r="Y5645" s="8">
        <f t="shared" si="201"/>
        <v>0</v>
      </c>
      <c r="Z5645" s="4"/>
    </row>
    <row r="5646" spans="1:26" x14ac:dyDescent="0.25">
      <c r="A5646" s="34">
        <v>19</v>
      </c>
      <c r="B5646" s="35">
        <v>19</v>
      </c>
      <c r="C5646" s="4" t="s">
        <v>9806</v>
      </c>
      <c r="D5646" s="4" t="s">
        <v>9806</v>
      </c>
      <c r="E5646" s="4" t="s">
        <v>9784</v>
      </c>
      <c r="F5646" s="4" t="s">
        <v>8948</v>
      </c>
      <c r="G5646" s="5" t="s">
        <v>9115</v>
      </c>
      <c r="H5646" s="4" t="s">
        <v>19</v>
      </c>
      <c r="I5646" s="24">
        <v>2856.96</v>
      </c>
      <c r="J5646" s="24">
        <v>339.08</v>
      </c>
      <c r="K5646" s="24">
        <v>174.34</v>
      </c>
      <c r="L5646" s="24">
        <v>17</v>
      </c>
      <c r="M5646" s="24">
        <v>2.17</v>
      </c>
      <c r="N5646" s="24">
        <v>4.38</v>
      </c>
      <c r="O5646" s="24">
        <v>6.62</v>
      </c>
      <c r="P5646" s="24">
        <v>17.559999999999999</v>
      </c>
      <c r="Q5646" s="24">
        <v>49</v>
      </c>
      <c r="R5646" s="24">
        <v>34.869999999999997</v>
      </c>
      <c r="S5646" s="24">
        <v>9.06</v>
      </c>
      <c r="T5646" s="24">
        <v>2194.13</v>
      </c>
      <c r="U5646" s="24">
        <v>8.75</v>
      </c>
      <c r="X5646" s="24">
        <f t="shared" si="200"/>
        <v>2856.96</v>
      </c>
      <c r="Y5646" s="8">
        <f t="shared" si="201"/>
        <v>0</v>
      </c>
      <c r="Z5646" s="4"/>
    </row>
    <row r="5647" spans="1:26" x14ac:dyDescent="0.25">
      <c r="A5647" s="34">
        <v>95</v>
      </c>
      <c r="B5647" s="35">
        <v>95</v>
      </c>
      <c r="C5647" s="4" t="s">
        <v>9902</v>
      </c>
      <c r="D5647" s="4" t="s">
        <v>5232</v>
      </c>
      <c r="E5647" s="4" t="s">
        <v>9784</v>
      </c>
      <c r="F5647" s="4" t="s">
        <v>8948</v>
      </c>
      <c r="G5647" s="5" t="s">
        <v>9115</v>
      </c>
      <c r="H5647" s="4" t="s">
        <v>5</v>
      </c>
      <c r="I5647" s="24">
        <v>362.25</v>
      </c>
      <c r="T5647" s="24">
        <v>362.25</v>
      </c>
      <c r="X5647" s="24">
        <f t="shared" si="200"/>
        <v>362.25</v>
      </c>
      <c r="Y5647" s="8">
        <f t="shared" si="201"/>
        <v>0</v>
      </c>
      <c r="Z5647" s="4"/>
    </row>
    <row r="5648" spans="1:26" x14ac:dyDescent="0.25">
      <c r="A5648" s="34">
        <v>8</v>
      </c>
      <c r="B5648" s="35">
        <v>8</v>
      </c>
      <c r="C5648" s="4" t="s">
        <v>9794</v>
      </c>
      <c r="D5648" s="4" t="s">
        <v>9790</v>
      </c>
      <c r="E5648" s="4" t="s">
        <v>9784</v>
      </c>
      <c r="F5648" s="4" t="s">
        <v>8948</v>
      </c>
      <c r="G5648" s="5" t="s">
        <v>9795</v>
      </c>
      <c r="H5648" s="4" t="s">
        <v>369</v>
      </c>
      <c r="I5648" s="24">
        <v>190.54</v>
      </c>
      <c r="J5648" s="24">
        <v>129.04</v>
      </c>
      <c r="K5648" s="24">
        <v>35.32</v>
      </c>
      <c r="L5648" s="24">
        <v>17</v>
      </c>
      <c r="M5648" s="24">
        <v>1.1499999999999999</v>
      </c>
      <c r="N5648" s="24">
        <v>1.75</v>
      </c>
      <c r="O5648" s="24">
        <v>1.9</v>
      </c>
      <c r="Q5648" s="24">
        <v>1.81</v>
      </c>
      <c r="R5648" s="24">
        <v>2.06</v>
      </c>
      <c r="S5648" s="24">
        <v>0.51</v>
      </c>
      <c r="X5648" s="24">
        <f t="shared" si="200"/>
        <v>190.54</v>
      </c>
      <c r="Y5648" s="8">
        <f t="shared" si="201"/>
        <v>0</v>
      </c>
      <c r="Z5648" s="4"/>
    </row>
    <row r="5649" spans="1:26" x14ac:dyDescent="0.25">
      <c r="A5649" s="34">
        <v>1</v>
      </c>
      <c r="B5649" s="35">
        <v>1</v>
      </c>
      <c r="C5649" s="4" t="s">
        <v>7000</v>
      </c>
      <c r="D5649" s="4" t="s">
        <v>7000</v>
      </c>
      <c r="E5649" s="4" t="s">
        <v>9784</v>
      </c>
      <c r="F5649" s="4" t="s">
        <v>8948</v>
      </c>
      <c r="G5649" s="5" t="s">
        <v>7737</v>
      </c>
      <c r="H5649" s="4" t="s">
        <v>277</v>
      </c>
      <c r="I5649" s="24">
        <v>814.68</v>
      </c>
      <c r="J5649" s="24">
        <v>239.56</v>
      </c>
      <c r="K5649" s="24">
        <v>14.9</v>
      </c>
      <c r="L5649" s="24">
        <v>12.86</v>
      </c>
      <c r="M5649" s="24">
        <v>2.6</v>
      </c>
      <c r="N5649" s="24">
        <v>1.1000000000000001</v>
      </c>
      <c r="O5649" s="24">
        <v>5.4</v>
      </c>
      <c r="P5649" s="24">
        <v>1.08</v>
      </c>
      <c r="Q5649" s="24">
        <v>1.6</v>
      </c>
      <c r="R5649" s="24">
        <v>16.18</v>
      </c>
      <c r="S5649" s="24">
        <v>4.97</v>
      </c>
      <c r="T5649" s="24">
        <v>511.21</v>
      </c>
      <c r="U5649" s="24">
        <v>3.22</v>
      </c>
      <c r="X5649" s="24">
        <f t="shared" si="200"/>
        <v>814.68000000000006</v>
      </c>
      <c r="Y5649" s="8">
        <f t="shared" si="201"/>
        <v>0</v>
      </c>
      <c r="Z5649" s="4"/>
    </row>
    <row r="5650" spans="1:26" x14ac:dyDescent="0.25">
      <c r="A5650" s="34">
        <v>59</v>
      </c>
      <c r="B5650" s="35">
        <v>59</v>
      </c>
      <c r="C5650" s="4" t="s">
        <v>9861</v>
      </c>
      <c r="D5650" s="4" t="s">
        <v>9860</v>
      </c>
      <c r="E5650" s="4" t="s">
        <v>9784</v>
      </c>
      <c r="F5650" s="4" t="s">
        <v>8948</v>
      </c>
      <c r="G5650" s="5" t="s">
        <v>9862</v>
      </c>
      <c r="H5650" s="4" t="s">
        <v>267</v>
      </c>
      <c r="I5650" s="24">
        <v>173.22</v>
      </c>
      <c r="J5650" s="24">
        <v>151.66</v>
      </c>
      <c r="K5650" s="24">
        <v>13.2</v>
      </c>
      <c r="L5650" s="24">
        <v>1.2</v>
      </c>
      <c r="M5650" s="24">
        <v>1.87</v>
      </c>
      <c r="N5650" s="24">
        <v>0.45</v>
      </c>
      <c r="O5650" s="24">
        <v>1.83</v>
      </c>
      <c r="Q5650" s="24">
        <v>0.18</v>
      </c>
      <c r="R5650" s="24">
        <v>1.93</v>
      </c>
      <c r="S5650" s="24">
        <v>0.9</v>
      </c>
      <c r="X5650" s="24">
        <f t="shared" si="200"/>
        <v>173.22</v>
      </c>
      <c r="Y5650" s="8">
        <f t="shared" si="201"/>
        <v>0</v>
      </c>
      <c r="Z5650" s="4"/>
    </row>
    <row r="5651" spans="1:26" x14ac:dyDescent="0.25">
      <c r="A5651" s="34">
        <v>34</v>
      </c>
      <c r="B5651" s="35">
        <v>34</v>
      </c>
      <c r="C5651" s="4" t="s">
        <v>9828</v>
      </c>
      <c r="D5651" s="4" t="s">
        <v>9820</v>
      </c>
      <c r="E5651" s="4" t="s">
        <v>9784</v>
      </c>
      <c r="F5651" s="4" t="s">
        <v>8948</v>
      </c>
      <c r="G5651" s="5" t="s">
        <v>9829</v>
      </c>
      <c r="H5651" s="4" t="s">
        <v>245</v>
      </c>
      <c r="I5651" s="24">
        <v>353.61</v>
      </c>
      <c r="J5651" s="24">
        <v>306.05</v>
      </c>
      <c r="K5651" s="24">
        <v>17.829999999999998</v>
      </c>
      <c r="M5651" s="24">
        <v>1.1499999999999999</v>
      </c>
      <c r="N5651" s="24">
        <v>0.26</v>
      </c>
      <c r="O5651" s="24">
        <v>5.29</v>
      </c>
      <c r="P5651" s="24">
        <v>0.1</v>
      </c>
      <c r="Q5651" s="24">
        <v>3.12</v>
      </c>
      <c r="R5651" s="24">
        <v>18.239999999999998</v>
      </c>
      <c r="S5651" s="24">
        <v>1.57</v>
      </c>
      <c r="X5651" s="24">
        <f t="shared" si="200"/>
        <v>353.61</v>
      </c>
      <c r="Y5651" s="8">
        <f t="shared" si="201"/>
        <v>0</v>
      </c>
      <c r="Z5651" s="4"/>
    </row>
    <row r="5652" spans="1:26" x14ac:dyDescent="0.25">
      <c r="A5652" s="34">
        <v>83</v>
      </c>
      <c r="B5652" s="35">
        <v>83</v>
      </c>
      <c r="C5652" s="4" t="s">
        <v>9177</v>
      </c>
      <c r="D5652" s="4" t="s">
        <v>9884</v>
      </c>
      <c r="E5652" s="4" t="s">
        <v>9784</v>
      </c>
      <c r="F5652" s="4" t="s">
        <v>8948</v>
      </c>
      <c r="G5652" s="5" t="s">
        <v>9888</v>
      </c>
      <c r="H5652" s="4" t="s">
        <v>995</v>
      </c>
      <c r="I5652" s="24">
        <v>229.2</v>
      </c>
      <c r="J5652" s="24">
        <v>192.31</v>
      </c>
      <c r="K5652" s="24">
        <v>21.47</v>
      </c>
      <c r="M5652" s="24">
        <v>0.9</v>
      </c>
      <c r="N5652" s="24">
        <v>1.1299999999999999</v>
      </c>
      <c r="O5652" s="24">
        <v>1.63</v>
      </c>
      <c r="Q5652" s="24">
        <v>0.35</v>
      </c>
      <c r="R5652" s="24">
        <v>9.84</v>
      </c>
      <c r="S5652" s="24">
        <v>0.56999999999999995</v>
      </c>
      <c r="U5652" s="24">
        <v>1</v>
      </c>
      <c r="X5652" s="24">
        <f t="shared" si="200"/>
        <v>229.2</v>
      </c>
      <c r="Y5652" s="8">
        <f t="shared" si="201"/>
        <v>0</v>
      </c>
      <c r="Z5652" s="4"/>
    </row>
    <row r="5653" spans="1:26" x14ac:dyDescent="0.25">
      <c r="A5653" s="34">
        <v>32</v>
      </c>
      <c r="B5653" s="35">
        <v>32</v>
      </c>
      <c r="C5653" s="4" t="s">
        <v>9824</v>
      </c>
      <c r="D5653" s="4" t="s">
        <v>9820</v>
      </c>
      <c r="E5653" s="4" t="s">
        <v>9784</v>
      </c>
      <c r="F5653" s="4" t="s">
        <v>8948</v>
      </c>
      <c r="G5653" s="5" t="s">
        <v>9825</v>
      </c>
      <c r="H5653" s="4" t="s">
        <v>19</v>
      </c>
      <c r="I5653" s="24">
        <v>461.2</v>
      </c>
      <c r="J5653" s="24">
        <v>422.03</v>
      </c>
      <c r="K5653" s="24">
        <v>10.28</v>
      </c>
      <c r="M5653" s="24">
        <v>1.6</v>
      </c>
      <c r="O5653" s="24">
        <v>2.9</v>
      </c>
      <c r="P5653" s="24">
        <v>0.6</v>
      </c>
      <c r="R5653" s="24">
        <v>19.48</v>
      </c>
      <c r="S5653" s="24">
        <v>3.97</v>
      </c>
      <c r="U5653" s="24">
        <v>0.34</v>
      </c>
      <c r="X5653" s="24">
        <f t="shared" si="200"/>
        <v>461.2</v>
      </c>
      <c r="Y5653" s="8">
        <f t="shared" si="201"/>
        <v>0</v>
      </c>
      <c r="Z5653" s="4"/>
    </row>
    <row r="5654" spans="1:26" ht="30" x14ac:dyDescent="0.25">
      <c r="A5654" s="34">
        <v>91</v>
      </c>
      <c r="B5654" s="35">
        <v>91</v>
      </c>
      <c r="C5654" s="4" t="s">
        <v>9897</v>
      </c>
      <c r="D5654" s="4" t="s">
        <v>9806</v>
      </c>
      <c r="E5654" s="4" t="s">
        <v>9784</v>
      </c>
      <c r="F5654" s="4" t="s">
        <v>8948</v>
      </c>
      <c r="G5654" s="5" t="s">
        <v>15317</v>
      </c>
      <c r="H5654" s="4"/>
      <c r="I5654" s="24">
        <v>1177.29</v>
      </c>
      <c r="J5654" s="24">
        <v>8.84</v>
      </c>
      <c r="K5654" s="24">
        <v>7.1</v>
      </c>
      <c r="O5654" s="24">
        <v>0.95</v>
      </c>
      <c r="P5654" s="24">
        <v>1.32</v>
      </c>
      <c r="R5654" s="24">
        <v>30.18</v>
      </c>
      <c r="T5654" s="24">
        <v>1128.9000000000001</v>
      </c>
      <c r="X5654" s="24">
        <f t="shared" si="200"/>
        <v>1177.2900000000002</v>
      </c>
      <c r="Y5654" s="8">
        <f t="shared" si="201"/>
        <v>0</v>
      </c>
      <c r="Z5654" s="4"/>
    </row>
    <row r="5655" spans="1:26" x14ac:dyDescent="0.25">
      <c r="A5655" s="34">
        <v>20</v>
      </c>
      <c r="B5655" s="35">
        <v>20</v>
      </c>
      <c r="C5655" s="4" t="s">
        <v>9807</v>
      </c>
      <c r="D5655" s="4" t="s">
        <v>9808</v>
      </c>
      <c r="E5655" s="4" t="s">
        <v>9784</v>
      </c>
      <c r="F5655" s="4" t="s">
        <v>8948</v>
      </c>
      <c r="G5655" s="5" t="s">
        <v>9590</v>
      </c>
      <c r="H5655" s="4" t="s">
        <v>19</v>
      </c>
      <c r="I5655" s="24">
        <v>269.18</v>
      </c>
      <c r="J5655" s="24">
        <v>253.77</v>
      </c>
      <c r="K5655" s="24">
        <v>5.75</v>
      </c>
      <c r="O5655" s="24">
        <v>3</v>
      </c>
      <c r="R5655" s="24">
        <v>6.28</v>
      </c>
      <c r="S5655" s="24">
        <v>0.38</v>
      </c>
      <c r="X5655" s="24">
        <f t="shared" si="200"/>
        <v>269.17999999999995</v>
      </c>
      <c r="Y5655" s="8">
        <f t="shared" si="201"/>
        <v>0</v>
      </c>
      <c r="Z5655" s="4"/>
    </row>
    <row r="5656" spans="1:26" x14ac:dyDescent="0.25">
      <c r="A5656" s="34">
        <v>24</v>
      </c>
      <c r="B5656" s="35">
        <v>24</v>
      </c>
      <c r="C5656" s="4" t="s">
        <v>9814</v>
      </c>
      <c r="D5656" s="4" t="s">
        <v>9808</v>
      </c>
      <c r="E5656" s="4" t="s">
        <v>9784</v>
      </c>
      <c r="F5656" s="4" t="s">
        <v>8948</v>
      </c>
      <c r="G5656" s="5" t="s">
        <v>9590</v>
      </c>
      <c r="H5656" s="4" t="s">
        <v>19</v>
      </c>
      <c r="I5656" s="24">
        <v>300.43</v>
      </c>
      <c r="J5656" s="24">
        <v>200.49</v>
      </c>
      <c r="K5656" s="24">
        <v>32.47</v>
      </c>
      <c r="M5656" s="24">
        <v>3</v>
      </c>
      <c r="O5656" s="24">
        <v>3.9</v>
      </c>
      <c r="P5656" s="24">
        <v>6.38</v>
      </c>
      <c r="Q5656" s="24">
        <v>43.9</v>
      </c>
      <c r="R5656" s="24">
        <v>9.41</v>
      </c>
      <c r="S5656" s="24">
        <v>0.88</v>
      </c>
      <c r="X5656" s="24">
        <f t="shared" si="200"/>
        <v>300.43</v>
      </c>
      <c r="Y5656" s="8">
        <f t="shared" si="201"/>
        <v>0</v>
      </c>
      <c r="Z5656" s="4"/>
    </row>
    <row r="5657" spans="1:26" x14ac:dyDescent="0.25">
      <c r="A5657" s="34">
        <v>25</v>
      </c>
      <c r="B5657" s="35">
        <v>25</v>
      </c>
      <c r="C5657" s="4" t="s">
        <v>7713</v>
      </c>
      <c r="D5657" s="4" t="s">
        <v>9808</v>
      </c>
      <c r="E5657" s="4" t="s">
        <v>9784</v>
      </c>
      <c r="F5657" s="4" t="s">
        <v>8948</v>
      </c>
      <c r="G5657" s="5" t="s">
        <v>9590</v>
      </c>
      <c r="H5657" s="4" t="s">
        <v>19</v>
      </c>
      <c r="I5657" s="24">
        <v>182.99</v>
      </c>
      <c r="J5657" s="24">
        <v>141.09</v>
      </c>
      <c r="K5657" s="24">
        <v>28.68</v>
      </c>
      <c r="M5657" s="24">
        <v>1.8</v>
      </c>
      <c r="O5657" s="24">
        <v>2.6</v>
      </c>
      <c r="R5657" s="24">
        <v>6.94</v>
      </c>
      <c r="S5657" s="24">
        <v>1.88</v>
      </c>
      <c r="X5657" s="24">
        <f t="shared" si="200"/>
        <v>182.99</v>
      </c>
      <c r="Y5657" s="8">
        <f t="shared" si="201"/>
        <v>0</v>
      </c>
      <c r="Z5657" s="4"/>
    </row>
    <row r="5658" spans="1:26" x14ac:dyDescent="0.25">
      <c r="A5658" s="34">
        <v>26</v>
      </c>
      <c r="B5658" s="35">
        <v>26</v>
      </c>
      <c r="C5658" s="4" t="s">
        <v>9815</v>
      </c>
      <c r="D5658" s="4" t="s">
        <v>9808</v>
      </c>
      <c r="E5658" s="4" t="s">
        <v>9784</v>
      </c>
      <c r="F5658" s="4" t="s">
        <v>8948</v>
      </c>
      <c r="G5658" s="5" t="s">
        <v>9590</v>
      </c>
      <c r="H5658" s="4" t="s">
        <v>19</v>
      </c>
      <c r="I5658" s="24">
        <v>708.03</v>
      </c>
      <c r="J5658" s="24">
        <v>653.36</v>
      </c>
      <c r="K5658" s="24">
        <v>16</v>
      </c>
      <c r="M5658" s="24">
        <v>3.98</v>
      </c>
      <c r="N5658" s="24">
        <v>2.73</v>
      </c>
      <c r="O5658" s="24">
        <v>5.2</v>
      </c>
      <c r="R5658" s="24">
        <v>23.09</v>
      </c>
      <c r="S5658" s="24">
        <v>1.84</v>
      </c>
      <c r="U5658" s="24">
        <v>0.83</v>
      </c>
      <c r="X5658" s="24">
        <f t="shared" si="200"/>
        <v>707.0300000000002</v>
      </c>
      <c r="Y5658" s="8">
        <f t="shared" si="201"/>
        <v>0.99999999999977263</v>
      </c>
      <c r="Z5658" s="4"/>
    </row>
    <row r="5659" spans="1:26" x14ac:dyDescent="0.25">
      <c r="A5659" s="34">
        <v>27</v>
      </c>
      <c r="B5659" s="35">
        <v>27</v>
      </c>
      <c r="C5659" s="4" t="s">
        <v>9816</v>
      </c>
      <c r="D5659" s="4" t="s">
        <v>9808</v>
      </c>
      <c r="E5659" s="4" t="s">
        <v>9784</v>
      </c>
      <c r="F5659" s="4" t="s">
        <v>8948</v>
      </c>
      <c r="G5659" s="5" t="s">
        <v>9590</v>
      </c>
      <c r="H5659" s="4" t="s">
        <v>19</v>
      </c>
      <c r="I5659" s="24">
        <v>3310.08</v>
      </c>
      <c r="J5659" s="24">
        <v>45.68</v>
      </c>
      <c r="K5659" s="24">
        <v>118.67</v>
      </c>
      <c r="M5659" s="24">
        <v>1</v>
      </c>
      <c r="N5659" s="24">
        <v>3.1</v>
      </c>
      <c r="O5659" s="24">
        <v>7.58</v>
      </c>
      <c r="P5659" s="24">
        <v>94.47</v>
      </c>
      <c r="R5659" s="24">
        <v>46.87</v>
      </c>
      <c r="T5659" s="24">
        <v>2985.39</v>
      </c>
      <c r="U5659" s="24">
        <v>7.32</v>
      </c>
      <c r="X5659" s="24">
        <f t="shared" si="200"/>
        <v>3310.08</v>
      </c>
      <c r="Y5659" s="8">
        <f t="shared" si="201"/>
        <v>0</v>
      </c>
      <c r="Z5659" s="4"/>
    </row>
    <row r="5660" spans="1:26" x14ac:dyDescent="0.25">
      <c r="A5660" s="34">
        <v>29</v>
      </c>
      <c r="B5660" s="35">
        <v>29</v>
      </c>
      <c r="C5660" s="4" t="s">
        <v>9818</v>
      </c>
      <c r="D5660" s="4" t="s">
        <v>9808</v>
      </c>
      <c r="E5660" s="4" t="s">
        <v>9784</v>
      </c>
      <c r="F5660" s="4" t="s">
        <v>8948</v>
      </c>
      <c r="G5660" s="5" t="s">
        <v>9590</v>
      </c>
      <c r="H5660" s="4" t="s">
        <v>19</v>
      </c>
      <c r="I5660" s="24">
        <v>544.54</v>
      </c>
      <c r="J5660" s="24">
        <v>477.77</v>
      </c>
      <c r="K5660" s="24">
        <v>24.4</v>
      </c>
      <c r="L5660" s="24">
        <v>5.91</v>
      </c>
      <c r="M5660" s="24">
        <v>0.8</v>
      </c>
      <c r="O5660" s="24">
        <v>2.95</v>
      </c>
      <c r="Q5660" s="24">
        <v>1.35</v>
      </c>
      <c r="R5660" s="24">
        <v>22.28</v>
      </c>
      <c r="S5660" s="24">
        <v>1.04</v>
      </c>
      <c r="T5660" s="24">
        <v>8.0399999999999991</v>
      </c>
      <c r="X5660" s="24">
        <f t="shared" si="200"/>
        <v>544.53999999999985</v>
      </c>
      <c r="Y5660" s="8">
        <f t="shared" si="201"/>
        <v>0</v>
      </c>
      <c r="Z5660" s="4"/>
    </row>
    <row r="5661" spans="1:26" x14ac:dyDescent="0.25">
      <c r="A5661" s="34">
        <v>67</v>
      </c>
      <c r="B5661" s="35">
        <v>67</v>
      </c>
      <c r="C5661" s="4" t="s">
        <v>9870</v>
      </c>
      <c r="D5661" s="4" t="s">
        <v>9860</v>
      </c>
      <c r="E5661" s="4" t="s">
        <v>9784</v>
      </c>
      <c r="F5661" s="4" t="s">
        <v>8948</v>
      </c>
      <c r="G5661" s="5" t="s">
        <v>9871</v>
      </c>
      <c r="H5661" s="4" t="s">
        <v>10</v>
      </c>
      <c r="I5661" s="24">
        <v>146.97</v>
      </c>
      <c r="J5661" s="24">
        <v>133.16999999999999</v>
      </c>
      <c r="K5661" s="24">
        <v>9.18</v>
      </c>
      <c r="M5661" s="24">
        <v>0.92</v>
      </c>
      <c r="O5661" s="24">
        <v>1.1599999999999999</v>
      </c>
      <c r="P5661" s="24">
        <v>0.52</v>
      </c>
      <c r="R5661" s="24">
        <v>1.2</v>
      </c>
      <c r="S5661" s="24">
        <v>0.82</v>
      </c>
      <c r="X5661" s="24">
        <f t="shared" si="200"/>
        <v>146.96999999999997</v>
      </c>
      <c r="Y5661" s="8">
        <f t="shared" si="201"/>
        <v>0</v>
      </c>
      <c r="Z5661" s="4"/>
    </row>
    <row r="5662" spans="1:26" x14ac:dyDescent="0.25">
      <c r="A5662" s="34">
        <v>53</v>
      </c>
      <c r="B5662" s="35">
        <v>53</v>
      </c>
      <c r="C5662" s="4" t="s">
        <v>2371</v>
      </c>
      <c r="D5662" s="4" t="s">
        <v>2371</v>
      </c>
      <c r="E5662" s="4" t="s">
        <v>9784</v>
      </c>
      <c r="F5662" s="4" t="s">
        <v>8948</v>
      </c>
      <c r="G5662" s="5" t="s">
        <v>9854</v>
      </c>
      <c r="H5662" s="4" t="s">
        <v>248</v>
      </c>
      <c r="I5662" s="24">
        <v>463.81</v>
      </c>
      <c r="J5662" s="24">
        <v>419.35</v>
      </c>
      <c r="K5662" s="24">
        <v>9.86</v>
      </c>
      <c r="L5662" s="24">
        <v>3.5</v>
      </c>
      <c r="O5662" s="24">
        <v>6.16</v>
      </c>
      <c r="Q5662" s="24">
        <v>3.54</v>
      </c>
      <c r="R5662" s="24">
        <v>10.4</v>
      </c>
      <c r="S5662" s="24">
        <v>0.79</v>
      </c>
      <c r="T5662" s="24">
        <v>10.210000000000001</v>
      </c>
      <c r="X5662" s="24">
        <f t="shared" si="200"/>
        <v>463.81000000000006</v>
      </c>
      <c r="Y5662" s="8">
        <f t="shared" si="201"/>
        <v>0</v>
      </c>
      <c r="Z5662" s="4"/>
    </row>
    <row r="5663" spans="1:26" x14ac:dyDescent="0.25">
      <c r="A5663" s="34">
        <v>54</v>
      </c>
      <c r="B5663" s="35">
        <v>54</v>
      </c>
      <c r="C5663" s="4" t="s">
        <v>9855</v>
      </c>
      <c r="D5663" s="4" t="s">
        <v>2371</v>
      </c>
      <c r="E5663" s="4" t="s">
        <v>9784</v>
      </c>
      <c r="F5663" s="4" t="s">
        <v>8948</v>
      </c>
      <c r="G5663" s="5" t="s">
        <v>9854</v>
      </c>
      <c r="H5663" s="4" t="s">
        <v>248</v>
      </c>
      <c r="I5663" s="24">
        <v>155.38</v>
      </c>
      <c r="J5663" s="24">
        <v>136.38999999999999</v>
      </c>
      <c r="Q5663" s="24">
        <v>1.5</v>
      </c>
      <c r="R5663" s="24">
        <v>5.53</v>
      </c>
      <c r="S5663" s="24">
        <v>0.36</v>
      </c>
      <c r="T5663" s="24">
        <v>11.5</v>
      </c>
      <c r="X5663" s="24">
        <f t="shared" si="200"/>
        <v>155.28</v>
      </c>
      <c r="Y5663" s="8">
        <f t="shared" si="201"/>
        <v>9.9999999999994316E-2</v>
      </c>
      <c r="Z5663" s="4"/>
    </row>
    <row r="5664" spans="1:26" x14ac:dyDescent="0.25">
      <c r="A5664" s="34">
        <v>55</v>
      </c>
      <c r="B5664" s="35">
        <v>55</v>
      </c>
      <c r="C5664" s="4" t="s">
        <v>9856</v>
      </c>
      <c r="D5664" s="4" t="s">
        <v>2371</v>
      </c>
      <c r="E5664" s="4" t="s">
        <v>9784</v>
      </c>
      <c r="F5664" s="4" t="s">
        <v>8948</v>
      </c>
      <c r="G5664" s="5" t="s">
        <v>9854</v>
      </c>
      <c r="H5664" s="4" t="s">
        <v>154</v>
      </c>
      <c r="I5664" s="24">
        <v>763.49</v>
      </c>
      <c r="J5664" s="24">
        <v>408.71</v>
      </c>
      <c r="K5664" s="24">
        <v>39.56</v>
      </c>
      <c r="L5664" s="24">
        <v>14.41</v>
      </c>
      <c r="M5664" s="24">
        <v>1.02</v>
      </c>
      <c r="N5664" s="24">
        <v>1.7</v>
      </c>
      <c r="O5664" s="24">
        <v>3.75</v>
      </c>
      <c r="P5664" s="24">
        <v>212.16</v>
      </c>
      <c r="Q5664" s="24">
        <v>66.06</v>
      </c>
      <c r="R5664" s="24">
        <v>15.98</v>
      </c>
      <c r="S5664" s="24">
        <v>0.14000000000000001</v>
      </c>
      <c r="X5664" s="24">
        <f t="shared" si="200"/>
        <v>763.4899999999999</v>
      </c>
      <c r="Y5664" s="8">
        <f t="shared" si="201"/>
        <v>0</v>
      </c>
      <c r="Z5664" s="4"/>
    </row>
    <row r="5665" spans="1:26" x14ac:dyDescent="0.25">
      <c r="A5665" s="34">
        <v>3</v>
      </c>
      <c r="B5665" s="35">
        <v>3</v>
      </c>
      <c r="C5665" s="4" t="s">
        <v>199</v>
      </c>
      <c r="D5665" s="4" t="s">
        <v>9785</v>
      </c>
      <c r="E5665" s="4" t="s">
        <v>9784</v>
      </c>
      <c r="F5665" s="4" t="s">
        <v>8948</v>
      </c>
      <c r="G5665" s="5" t="s">
        <v>9786</v>
      </c>
      <c r="H5665" s="4"/>
      <c r="I5665" s="24">
        <v>261.91000000000003</v>
      </c>
      <c r="J5665" s="24">
        <v>213.51</v>
      </c>
      <c r="K5665" s="24">
        <v>39.909999999999997</v>
      </c>
      <c r="M5665" s="24">
        <v>0.39</v>
      </c>
      <c r="O5665" s="24">
        <v>2.21</v>
      </c>
      <c r="R5665" s="24">
        <v>3.17</v>
      </c>
      <c r="S5665" s="24">
        <v>1.32</v>
      </c>
      <c r="U5665" s="24">
        <v>1.4</v>
      </c>
      <c r="X5665" s="24">
        <f t="shared" si="200"/>
        <v>261.90999999999997</v>
      </c>
      <c r="Y5665" s="8">
        <f t="shared" si="201"/>
        <v>0</v>
      </c>
      <c r="Z5665" s="4"/>
    </row>
    <row r="5666" spans="1:26" x14ac:dyDescent="0.25">
      <c r="A5666" s="34">
        <v>61</v>
      </c>
      <c r="B5666" s="35">
        <v>61</v>
      </c>
      <c r="C5666" s="4" t="s">
        <v>9864</v>
      </c>
      <c r="D5666" s="4" t="s">
        <v>9860</v>
      </c>
      <c r="E5666" s="4" t="s">
        <v>9784</v>
      </c>
      <c r="F5666" s="4" t="s">
        <v>8948</v>
      </c>
      <c r="G5666" s="5" t="s">
        <v>9786</v>
      </c>
      <c r="H5666" s="4" t="s">
        <v>9865</v>
      </c>
      <c r="I5666" s="24">
        <v>325.73</v>
      </c>
      <c r="J5666" s="24">
        <v>195.33</v>
      </c>
      <c r="K5666" s="24">
        <v>18.100000000000001</v>
      </c>
      <c r="M5666" s="24">
        <v>0.8</v>
      </c>
      <c r="O5666" s="24">
        <v>1.2</v>
      </c>
      <c r="P5666" s="24">
        <v>74</v>
      </c>
      <c r="Q5666" s="24">
        <v>7</v>
      </c>
      <c r="R5666" s="24">
        <v>3.8</v>
      </c>
      <c r="S5666" s="24">
        <v>0.7</v>
      </c>
      <c r="T5666" s="24">
        <v>23.5</v>
      </c>
      <c r="U5666" s="24">
        <v>1.3</v>
      </c>
      <c r="X5666" s="24">
        <f t="shared" si="200"/>
        <v>325.73</v>
      </c>
      <c r="Y5666" s="8">
        <f t="shared" si="201"/>
        <v>0</v>
      </c>
      <c r="Z5666" s="4"/>
    </row>
    <row r="5667" spans="1:26" x14ac:dyDescent="0.25">
      <c r="A5667" s="34">
        <v>63</v>
      </c>
      <c r="B5667" s="35">
        <v>63</v>
      </c>
      <c r="C5667" s="4" t="s">
        <v>1249</v>
      </c>
      <c r="D5667" s="4" t="s">
        <v>9860</v>
      </c>
      <c r="E5667" s="4" t="s">
        <v>9784</v>
      </c>
      <c r="F5667" s="4" t="s">
        <v>8948</v>
      </c>
      <c r="G5667" s="5" t="s">
        <v>9786</v>
      </c>
      <c r="H5667" s="4" t="s">
        <v>245</v>
      </c>
      <c r="I5667" s="24">
        <v>319.05</v>
      </c>
      <c r="J5667" s="24">
        <v>228.41</v>
      </c>
      <c r="K5667" s="24">
        <v>50.14</v>
      </c>
      <c r="M5667" s="24">
        <v>0.44</v>
      </c>
      <c r="N5667" s="24">
        <v>1.2</v>
      </c>
      <c r="O5667" s="24">
        <v>4.2</v>
      </c>
      <c r="P5667" s="24">
        <v>17.2</v>
      </c>
      <c r="Q5667" s="24">
        <v>4.58</v>
      </c>
      <c r="R5667" s="24">
        <v>7.69</v>
      </c>
      <c r="S5667" s="24">
        <v>1.69</v>
      </c>
      <c r="U5667" s="24">
        <v>3.5</v>
      </c>
      <c r="X5667" s="24">
        <f t="shared" si="200"/>
        <v>319.04999999999995</v>
      </c>
      <c r="Y5667" s="8">
        <f t="shared" si="201"/>
        <v>0</v>
      </c>
      <c r="Z5667" s="4"/>
    </row>
    <row r="5668" spans="1:26" x14ac:dyDescent="0.25">
      <c r="A5668" s="34">
        <v>64</v>
      </c>
      <c r="B5668" s="35">
        <v>64</v>
      </c>
      <c r="C5668" s="4" t="s">
        <v>9867</v>
      </c>
      <c r="D5668" s="4" t="s">
        <v>9860</v>
      </c>
      <c r="E5668" s="4" t="s">
        <v>9784</v>
      </c>
      <c r="F5668" s="4" t="s">
        <v>8948</v>
      </c>
      <c r="G5668" s="5" t="s">
        <v>9786</v>
      </c>
      <c r="H5668" s="4" t="s">
        <v>39</v>
      </c>
      <c r="I5668" s="24">
        <v>598.5</v>
      </c>
      <c r="J5668" s="24">
        <v>203.64</v>
      </c>
      <c r="K5668" s="24">
        <v>29.7</v>
      </c>
      <c r="L5668" s="24">
        <v>14.8</v>
      </c>
      <c r="M5668" s="24">
        <v>4.59</v>
      </c>
      <c r="N5668" s="24">
        <v>1.37</v>
      </c>
      <c r="O5668" s="24">
        <v>2.2400000000000002</v>
      </c>
      <c r="P5668" s="24">
        <v>151.68</v>
      </c>
      <c r="Q5668" s="24">
        <v>19.920000000000002</v>
      </c>
      <c r="R5668" s="24">
        <v>11.02</v>
      </c>
      <c r="S5668" s="24">
        <v>1.55</v>
      </c>
      <c r="T5668" s="24">
        <v>155.30000000000001</v>
      </c>
      <c r="U5668" s="24">
        <v>2.69</v>
      </c>
      <c r="X5668" s="24">
        <f t="shared" si="200"/>
        <v>598.5</v>
      </c>
      <c r="Y5668" s="8">
        <f t="shared" si="201"/>
        <v>0</v>
      </c>
      <c r="Z5668" s="4"/>
    </row>
    <row r="5669" spans="1:26" x14ac:dyDescent="0.25">
      <c r="A5669" s="34">
        <v>56</v>
      </c>
      <c r="B5669" s="35">
        <v>56</v>
      </c>
      <c r="C5669" s="4" t="s">
        <v>6137</v>
      </c>
      <c r="D5669" s="4" t="s">
        <v>9857</v>
      </c>
      <c r="E5669" s="4" t="s">
        <v>9784</v>
      </c>
      <c r="F5669" s="4" t="s">
        <v>8948</v>
      </c>
      <c r="G5669" s="5" t="s">
        <v>1910</v>
      </c>
      <c r="H5669" s="4" t="s">
        <v>19</v>
      </c>
      <c r="I5669" s="24">
        <v>261.66000000000003</v>
      </c>
      <c r="J5669" s="24">
        <v>178.64</v>
      </c>
      <c r="K5669" s="24">
        <v>55.5</v>
      </c>
      <c r="M5669" s="24">
        <v>0.7</v>
      </c>
      <c r="N5669" s="24">
        <v>2.64</v>
      </c>
      <c r="O5669" s="24">
        <v>1.85</v>
      </c>
      <c r="P5669" s="24">
        <v>5.0999999999999996</v>
      </c>
      <c r="Q5669" s="24">
        <v>0.98</v>
      </c>
      <c r="R5669" s="24">
        <v>9.2200000000000006</v>
      </c>
      <c r="S5669" s="24">
        <v>3.16</v>
      </c>
      <c r="U5669" s="24">
        <v>3.87</v>
      </c>
      <c r="X5669" s="24">
        <f t="shared" si="200"/>
        <v>261.65999999999997</v>
      </c>
      <c r="Y5669" s="8">
        <f t="shared" si="201"/>
        <v>0</v>
      </c>
      <c r="Z5669" s="4"/>
    </row>
    <row r="5670" spans="1:26" x14ac:dyDescent="0.25">
      <c r="A5670" s="34">
        <v>38</v>
      </c>
      <c r="B5670" s="35">
        <v>38</v>
      </c>
      <c r="C5670" s="4" t="s">
        <v>9834</v>
      </c>
      <c r="D5670" s="4" t="s">
        <v>9832</v>
      </c>
      <c r="E5670" s="4" t="s">
        <v>9784</v>
      </c>
      <c r="F5670" s="4" t="s">
        <v>8948</v>
      </c>
      <c r="G5670" s="5" t="s">
        <v>9835</v>
      </c>
      <c r="H5670" s="4" t="s">
        <v>213</v>
      </c>
      <c r="I5670" s="24">
        <v>265.14</v>
      </c>
      <c r="J5670" s="24">
        <v>164.05</v>
      </c>
      <c r="K5670" s="24">
        <v>74.75</v>
      </c>
      <c r="M5670" s="24">
        <v>1.3</v>
      </c>
      <c r="O5670" s="24">
        <v>4.2</v>
      </c>
      <c r="P5670" s="24">
        <v>1.45</v>
      </c>
      <c r="Q5670" s="24">
        <v>5.85</v>
      </c>
      <c r="R5670" s="24">
        <v>4.1399999999999997</v>
      </c>
      <c r="S5670" s="24">
        <v>3.05</v>
      </c>
      <c r="U5670" s="24">
        <v>6.35</v>
      </c>
      <c r="X5670" s="24">
        <f t="shared" si="200"/>
        <v>265.14</v>
      </c>
      <c r="Y5670" s="8">
        <f t="shared" si="201"/>
        <v>0</v>
      </c>
      <c r="Z5670" s="4"/>
    </row>
    <row r="5671" spans="1:26" x14ac:dyDescent="0.25">
      <c r="A5671" s="34">
        <v>7</v>
      </c>
      <c r="B5671" s="35">
        <v>7</v>
      </c>
      <c r="C5671" s="4" t="s">
        <v>1635</v>
      </c>
      <c r="D5671" s="4" t="s">
        <v>9790</v>
      </c>
      <c r="E5671" s="4" t="s">
        <v>9784</v>
      </c>
      <c r="F5671" s="4" t="s">
        <v>8948</v>
      </c>
      <c r="G5671" s="5" t="s">
        <v>9793</v>
      </c>
      <c r="H5671" s="4" t="s">
        <v>3445</v>
      </c>
      <c r="I5671" s="24">
        <v>256.58</v>
      </c>
      <c r="J5671" s="24">
        <v>187.98</v>
      </c>
      <c r="K5671" s="24">
        <v>20.45</v>
      </c>
      <c r="L5671" s="24">
        <v>24.37</v>
      </c>
      <c r="N5671" s="24">
        <v>8</v>
      </c>
      <c r="O5671" s="24">
        <v>3</v>
      </c>
      <c r="P5671" s="24">
        <v>4.5999999999999996</v>
      </c>
      <c r="Q5671" s="24">
        <v>1.78</v>
      </c>
      <c r="R5671" s="24">
        <v>5.77</v>
      </c>
      <c r="S5671" s="24">
        <v>0.63</v>
      </c>
      <c r="X5671" s="24">
        <f t="shared" si="200"/>
        <v>256.58</v>
      </c>
      <c r="Y5671" s="8">
        <f t="shared" si="201"/>
        <v>0</v>
      </c>
      <c r="Z5671" s="4"/>
    </row>
    <row r="5672" spans="1:26" ht="30" x14ac:dyDescent="0.25">
      <c r="A5672" s="34">
        <v>37</v>
      </c>
      <c r="B5672" s="35">
        <v>37</v>
      </c>
      <c r="C5672" s="4" t="s">
        <v>9833</v>
      </c>
      <c r="D5672" s="4" t="s">
        <v>9832</v>
      </c>
      <c r="E5672" s="4" t="s">
        <v>9784</v>
      </c>
      <c r="F5672" s="4" t="s">
        <v>8948</v>
      </c>
      <c r="G5672" s="5" t="s">
        <v>15318</v>
      </c>
      <c r="H5672" s="4" t="s">
        <v>213</v>
      </c>
      <c r="I5672" s="24">
        <v>370.43</v>
      </c>
      <c r="J5672" s="24">
        <v>274.63</v>
      </c>
      <c r="K5672" s="24">
        <v>66.349999999999994</v>
      </c>
      <c r="M5672" s="24">
        <v>2.0099999999999998</v>
      </c>
      <c r="N5672" s="24">
        <v>3.14</v>
      </c>
      <c r="O5672" s="24">
        <v>5.65</v>
      </c>
      <c r="P5672" s="24">
        <v>3.23</v>
      </c>
      <c r="R5672" s="24">
        <v>10.17</v>
      </c>
      <c r="S5672" s="24">
        <v>1.55</v>
      </c>
      <c r="U5672" s="24">
        <v>3.7</v>
      </c>
      <c r="X5672" s="24">
        <f t="shared" si="200"/>
        <v>370.43</v>
      </c>
      <c r="Y5672" s="8">
        <f t="shared" si="201"/>
        <v>0</v>
      </c>
      <c r="Z5672" s="4"/>
    </row>
    <row r="5673" spans="1:26" ht="30" x14ac:dyDescent="0.25">
      <c r="A5673" s="34">
        <v>44</v>
      </c>
      <c r="B5673" s="35">
        <v>44</v>
      </c>
      <c r="C5673" s="4" t="s">
        <v>9843</v>
      </c>
      <c r="D5673" s="4" t="s">
        <v>2233</v>
      </c>
      <c r="E5673" s="4" t="s">
        <v>9784</v>
      </c>
      <c r="F5673" s="4" t="s">
        <v>8948</v>
      </c>
      <c r="G5673" s="5" t="s">
        <v>15318</v>
      </c>
      <c r="H5673" s="4" t="s">
        <v>5018</v>
      </c>
      <c r="I5673" s="24">
        <v>280.95999999999998</v>
      </c>
      <c r="J5673" s="24">
        <v>128.30000000000001</v>
      </c>
      <c r="K5673" s="24">
        <v>13.5</v>
      </c>
      <c r="M5673" s="24">
        <v>1.57</v>
      </c>
      <c r="O5673" s="24">
        <v>3.01</v>
      </c>
      <c r="P5673" s="24">
        <v>1</v>
      </c>
      <c r="R5673" s="24">
        <v>4.37</v>
      </c>
      <c r="S5673" s="24">
        <v>1.26</v>
      </c>
      <c r="T5673" s="24">
        <v>122.18</v>
      </c>
      <c r="U5673" s="24">
        <v>5.77</v>
      </c>
      <c r="X5673" s="24">
        <f t="shared" si="200"/>
        <v>280.95999999999998</v>
      </c>
      <c r="Y5673" s="8">
        <f t="shared" si="201"/>
        <v>0</v>
      </c>
      <c r="Z5673" s="4"/>
    </row>
    <row r="5674" spans="1:26" x14ac:dyDescent="0.25">
      <c r="A5674" s="34">
        <v>92</v>
      </c>
      <c r="B5674" s="35">
        <v>92</v>
      </c>
      <c r="C5674" s="4" t="s">
        <v>272</v>
      </c>
      <c r="D5674" s="4" t="s">
        <v>2371</v>
      </c>
      <c r="E5674" s="4" t="s">
        <v>9784</v>
      </c>
      <c r="F5674" s="4" t="s">
        <v>8948</v>
      </c>
      <c r="G5674" s="5" t="s">
        <v>9768</v>
      </c>
      <c r="H5674" s="4" t="s">
        <v>245</v>
      </c>
      <c r="I5674" s="24">
        <v>1313.67</v>
      </c>
      <c r="J5674" s="24">
        <v>27.03</v>
      </c>
      <c r="K5674" s="24">
        <v>20.96</v>
      </c>
      <c r="O5674" s="24">
        <v>2.54</v>
      </c>
      <c r="P5674" s="24">
        <v>1.1100000000000001</v>
      </c>
      <c r="R5674" s="24">
        <v>30.14</v>
      </c>
      <c r="T5674" s="24">
        <v>1231.8900000000001</v>
      </c>
      <c r="X5674" s="24">
        <f t="shared" si="200"/>
        <v>1313.67</v>
      </c>
      <c r="Y5674" s="8">
        <f t="shared" si="201"/>
        <v>0</v>
      </c>
      <c r="Z5674" s="4"/>
    </row>
    <row r="5675" spans="1:26" x14ac:dyDescent="0.25">
      <c r="A5675" s="34">
        <v>84</v>
      </c>
      <c r="B5675" s="35">
        <v>84</v>
      </c>
      <c r="C5675" s="4" t="s">
        <v>9889</v>
      </c>
      <c r="D5675" s="4" t="s">
        <v>9884</v>
      </c>
      <c r="E5675" s="4" t="s">
        <v>9784</v>
      </c>
      <c r="F5675" s="4" t="s">
        <v>8948</v>
      </c>
      <c r="G5675" s="5" t="s">
        <v>9890</v>
      </c>
      <c r="H5675" s="4"/>
      <c r="I5675" s="24">
        <v>310.29000000000002</v>
      </c>
      <c r="J5675" s="24">
        <v>254.06</v>
      </c>
      <c r="K5675" s="24">
        <v>37.450000000000003</v>
      </c>
      <c r="L5675" s="24">
        <v>2.2599999999999998</v>
      </c>
      <c r="M5675" s="24">
        <v>0.88</v>
      </c>
      <c r="N5675" s="24">
        <v>1.32</v>
      </c>
      <c r="O5675" s="24">
        <v>5.3</v>
      </c>
      <c r="P5675" s="24">
        <v>0.42</v>
      </c>
      <c r="R5675" s="24">
        <v>5.68</v>
      </c>
      <c r="S5675" s="24">
        <v>1.32</v>
      </c>
      <c r="U5675" s="24">
        <v>1.6</v>
      </c>
      <c r="X5675" s="24">
        <f t="shared" si="200"/>
        <v>310.29000000000002</v>
      </c>
      <c r="Y5675" s="8">
        <f t="shared" si="201"/>
        <v>0</v>
      </c>
      <c r="Z5675" s="4"/>
    </row>
    <row r="5676" spans="1:26" x14ac:dyDescent="0.25">
      <c r="A5676" s="34">
        <v>77</v>
      </c>
      <c r="B5676" s="35">
        <v>77</v>
      </c>
      <c r="C5676" s="4" t="s">
        <v>2751</v>
      </c>
      <c r="D5676" s="4" t="s">
        <v>9428</v>
      </c>
      <c r="E5676" s="4" t="s">
        <v>9784</v>
      </c>
      <c r="F5676" s="4" t="s">
        <v>8948</v>
      </c>
      <c r="G5676" s="5" t="s">
        <v>9510</v>
      </c>
      <c r="H5676" s="4" t="s">
        <v>918</v>
      </c>
      <c r="I5676" s="24">
        <v>185.68</v>
      </c>
      <c r="J5676" s="24">
        <v>164.26</v>
      </c>
      <c r="K5676" s="24">
        <v>9.4700000000000006</v>
      </c>
      <c r="L5676" s="24">
        <v>1.9</v>
      </c>
      <c r="M5676" s="24">
        <v>1.5</v>
      </c>
      <c r="N5676" s="24">
        <v>2.9</v>
      </c>
      <c r="O5676" s="24">
        <v>2.2999999999999998</v>
      </c>
      <c r="R5676" s="24">
        <v>2.0499999999999998</v>
      </c>
      <c r="U5676" s="24">
        <v>1.3</v>
      </c>
      <c r="X5676" s="24">
        <f t="shared" si="200"/>
        <v>185.68000000000004</v>
      </c>
      <c r="Y5676" s="8">
        <f t="shared" si="201"/>
        <v>0</v>
      </c>
      <c r="Z5676" s="4"/>
    </row>
    <row r="5677" spans="1:26" x14ac:dyDescent="0.25">
      <c r="A5677" s="34">
        <v>35</v>
      </c>
      <c r="B5677" s="35">
        <v>35</v>
      </c>
      <c r="C5677" s="4" t="s">
        <v>9830</v>
      </c>
      <c r="D5677" s="4" t="s">
        <v>9820</v>
      </c>
      <c r="E5677" s="4" t="s">
        <v>9784</v>
      </c>
      <c r="F5677" s="4" t="s">
        <v>8948</v>
      </c>
      <c r="G5677" s="5" t="s">
        <v>7948</v>
      </c>
      <c r="H5677" s="4" t="s">
        <v>988</v>
      </c>
      <c r="I5677" s="24">
        <v>148.75</v>
      </c>
      <c r="J5677" s="24">
        <v>140.1</v>
      </c>
      <c r="M5677" s="24">
        <v>0.8</v>
      </c>
      <c r="N5677" s="24">
        <v>1.54</v>
      </c>
      <c r="O5677" s="24">
        <v>2.14</v>
      </c>
      <c r="Q5677" s="24">
        <v>3</v>
      </c>
      <c r="R5677" s="24">
        <v>0.57999999999999996</v>
      </c>
      <c r="S5677" s="24">
        <v>0.59</v>
      </c>
      <c r="X5677" s="24">
        <f t="shared" si="200"/>
        <v>148.75</v>
      </c>
      <c r="Y5677" s="8">
        <f t="shared" si="201"/>
        <v>0</v>
      </c>
      <c r="Z5677" s="4"/>
    </row>
    <row r="5678" spans="1:26" x14ac:dyDescent="0.25">
      <c r="A5678" s="34">
        <v>82</v>
      </c>
      <c r="B5678" s="35">
        <v>82</v>
      </c>
      <c r="C5678" s="4" t="s">
        <v>9887</v>
      </c>
      <c r="D5678" s="4" t="s">
        <v>9884</v>
      </c>
      <c r="E5678" s="4" t="s">
        <v>9784</v>
      </c>
      <c r="F5678" s="4" t="s">
        <v>8948</v>
      </c>
      <c r="G5678" s="5" t="s">
        <v>7948</v>
      </c>
      <c r="H5678" s="4" t="s">
        <v>1362</v>
      </c>
      <c r="I5678" s="24">
        <v>193.35</v>
      </c>
      <c r="J5678" s="24">
        <v>164.75</v>
      </c>
      <c r="K5678" s="24">
        <v>11.99</v>
      </c>
      <c r="M5678" s="24">
        <v>1.59</v>
      </c>
      <c r="N5678" s="24">
        <v>1.64</v>
      </c>
      <c r="O5678" s="24">
        <v>2.2599999999999998</v>
      </c>
      <c r="Q5678" s="24">
        <v>3.92</v>
      </c>
      <c r="R5678" s="24">
        <v>5.03</v>
      </c>
      <c r="S5678" s="24">
        <v>1.1000000000000001</v>
      </c>
      <c r="U5678" s="24">
        <v>1.07</v>
      </c>
      <c r="X5678" s="24">
        <f t="shared" si="200"/>
        <v>193.34999999999997</v>
      </c>
      <c r="Y5678" s="8">
        <f t="shared" si="201"/>
        <v>0</v>
      </c>
      <c r="Z5678" s="4"/>
    </row>
    <row r="5679" spans="1:26" x14ac:dyDescent="0.25">
      <c r="A5679" s="34">
        <v>33</v>
      </c>
      <c r="B5679" s="35">
        <v>33</v>
      </c>
      <c r="C5679" s="4" t="s">
        <v>9826</v>
      </c>
      <c r="D5679" s="4" t="s">
        <v>9820</v>
      </c>
      <c r="E5679" s="4" t="s">
        <v>9784</v>
      </c>
      <c r="F5679" s="4" t="s">
        <v>8948</v>
      </c>
      <c r="G5679" s="5" t="s">
        <v>9827</v>
      </c>
      <c r="H5679" s="4" t="s">
        <v>1426</v>
      </c>
      <c r="I5679" s="24">
        <v>110.01</v>
      </c>
      <c r="J5679" s="24">
        <v>85.95</v>
      </c>
      <c r="K5679" s="24">
        <v>3.95</v>
      </c>
      <c r="M5679" s="24">
        <v>1.26</v>
      </c>
      <c r="N5679" s="24">
        <v>0.74</v>
      </c>
      <c r="O5679" s="24">
        <v>2.5</v>
      </c>
      <c r="P5679" s="24">
        <v>13.58</v>
      </c>
      <c r="R5679" s="24">
        <v>1.78</v>
      </c>
      <c r="S5679" s="24">
        <v>0.25</v>
      </c>
      <c r="X5679" s="24">
        <f t="shared" si="200"/>
        <v>110.01</v>
      </c>
      <c r="Y5679" s="8">
        <f t="shared" si="201"/>
        <v>0</v>
      </c>
      <c r="Z5679" s="4"/>
    </row>
    <row r="5680" spans="1:26" x14ac:dyDescent="0.25">
      <c r="A5680" s="34">
        <v>89</v>
      </c>
      <c r="B5680" s="35">
        <v>89</v>
      </c>
      <c r="C5680" s="4" t="s">
        <v>9894</v>
      </c>
      <c r="D5680" s="4" t="s">
        <v>9884</v>
      </c>
      <c r="E5680" s="4" t="s">
        <v>9784</v>
      </c>
      <c r="F5680" s="4" t="s">
        <v>8948</v>
      </c>
      <c r="G5680" s="5" t="s">
        <v>9895</v>
      </c>
      <c r="H5680" s="4" t="s">
        <v>19</v>
      </c>
      <c r="I5680" s="24">
        <v>256.22000000000003</v>
      </c>
      <c r="J5680" s="24">
        <v>224.92</v>
      </c>
      <c r="K5680" s="24">
        <v>14.63</v>
      </c>
      <c r="M5680" s="24">
        <v>0.52</v>
      </c>
      <c r="O5680" s="24">
        <v>2.35</v>
      </c>
      <c r="P5680" s="24">
        <v>0.41</v>
      </c>
      <c r="Q5680" s="24">
        <v>3.8</v>
      </c>
      <c r="R5680" s="24">
        <v>6.85</v>
      </c>
      <c r="S5680" s="24">
        <v>1.34</v>
      </c>
      <c r="U5680" s="24">
        <v>1.4</v>
      </c>
      <c r="X5680" s="24">
        <f t="shared" si="200"/>
        <v>256.21999999999997</v>
      </c>
      <c r="Y5680" s="8">
        <f t="shared" si="201"/>
        <v>0</v>
      </c>
      <c r="Z5680" s="4"/>
    </row>
    <row r="5681" spans="1:26" x14ac:dyDescent="0.25">
      <c r="A5681" s="34">
        <v>39</v>
      </c>
      <c r="B5681" s="35">
        <v>39</v>
      </c>
      <c r="C5681" s="4" t="s">
        <v>9836</v>
      </c>
      <c r="D5681" s="4" t="s">
        <v>9832</v>
      </c>
      <c r="E5681" s="4" t="s">
        <v>9784</v>
      </c>
      <c r="F5681" s="4" t="s">
        <v>8948</v>
      </c>
      <c r="G5681" s="5" t="s">
        <v>45</v>
      </c>
      <c r="H5681" s="4"/>
      <c r="I5681" s="24">
        <v>220.9</v>
      </c>
      <c r="J5681" s="24">
        <v>203.28</v>
      </c>
      <c r="K5681" s="24">
        <v>3.3</v>
      </c>
      <c r="M5681" s="24">
        <v>3.73</v>
      </c>
      <c r="N5681" s="24">
        <v>1.06</v>
      </c>
      <c r="O5681" s="24">
        <v>4.6399999999999997</v>
      </c>
      <c r="P5681" s="24">
        <v>0.49</v>
      </c>
      <c r="R5681" s="24">
        <v>2.6</v>
      </c>
      <c r="S5681" s="24">
        <v>1.1200000000000001</v>
      </c>
      <c r="U5681" s="24">
        <v>0.68</v>
      </c>
      <c r="X5681" s="24">
        <f t="shared" si="200"/>
        <v>220.9</v>
      </c>
      <c r="Y5681" s="8">
        <f t="shared" si="201"/>
        <v>0</v>
      </c>
      <c r="Z5681" s="4"/>
    </row>
    <row r="5682" spans="1:26" ht="30" x14ac:dyDescent="0.25">
      <c r="A5682" s="34">
        <v>9</v>
      </c>
      <c r="B5682" s="35">
        <v>9</v>
      </c>
      <c r="C5682" s="4" t="s">
        <v>9299</v>
      </c>
      <c r="D5682" s="4" t="s">
        <v>9299</v>
      </c>
      <c r="E5682" s="4" t="s">
        <v>9784</v>
      </c>
      <c r="F5682" s="4" t="s">
        <v>8948</v>
      </c>
      <c r="G5682" s="5" t="s">
        <v>15319</v>
      </c>
      <c r="H5682" s="4" t="s">
        <v>154</v>
      </c>
      <c r="I5682" s="24">
        <v>242.99</v>
      </c>
      <c r="J5682" s="24">
        <v>150.29</v>
      </c>
      <c r="K5682" s="24">
        <v>38.200000000000003</v>
      </c>
      <c r="L5682" s="24">
        <v>8.9600000000000009</v>
      </c>
      <c r="M5682" s="24">
        <v>0.5</v>
      </c>
      <c r="N5682" s="24">
        <v>2.1</v>
      </c>
      <c r="O5682" s="24">
        <v>2.2999999999999998</v>
      </c>
      <c r="P5682" s="24">
        <v>0.4</v>
      </c>
      <c r="Q5682" s="24">
        <v>1.6</v>
      </c>
      <c r="R5682" s="24">
        <v>2.59</v>
      </c>
      <c r="S5682" s="24">
        <v>2.2400000000000002</v>
      </c>
      <c r="T5682" s="24">
        <v>29.96</v>
      </c>
      <c r="U5682" s="24">
        <v>3.85</v>
      </c>
      <c r="X5682" s="24">
        <f t="shared" si="200"/>
        <v>242.99000000000004</v>
      </c>
      <c r="Y5682" s="8">
        <f t="shared" si="201"/>
        <v>0</v>
      </c>
      <c r="Z5682" s="4"/>
    </row>
    <row r="5683" spans="1:26" ht="30" x14ac:dyDescent="0.25">
      <c r="A5683" s="34">
        <v>10</v>
      </c>
      <c r="B5683" s="35">
        <v>10</v>
      </c>
      <c r="C5683" s="4" t="s">
        <v>9796</v>
      </c>
      <c r="D5683" s="4" t="s">
        <v>9299</v>
      </c>
      <c r="E5683" s="4" t="s">
        <v>9784</v>
      </c>
      <c r="F5683" s="4" t="s">
        <v>8948</v>
      </c>
      <c r="G5683" s="5" t="s">
        <v>15319</v>
      </c>
      <c r="H5683" s="4" t="s">
        <v>154</v>
      </c>
      <c r="I5683" s="24">
        <v>256.72000000000003</v>
      </c>
      <c r="J5683" s="24">
        <v>146</v>
      </c>
      <c r="K5683" s="24">
        <v>88.5</v>
      </c>
      <c r="M5683" s="24">
        <v>1.22</v>
      </c>
      <c r="N5683" s="24">
        <v>1.54</v>
      </c>
      <c r="O5683" s="24">
        <v>2.54</v>
      </c>
      <c r="P5683" s="24">
        <v>6.43</v>
      </c>
      <c r="R5683" s="24">
        <v>7.54</v>
      </c>
      <c r="S5683" s="24">
        <v>1.75</v>
      </c>
      <c r="U5683" s="24">
        <v>1.2</v>
      </c>
      <c r="X5683" s="24">
        <f t="shared" si="200"/>
        <v>256.71999999999997</v>
      </c>
      <c r="Y5683" s="8">
        <f t="shared" si="201"/>
        <v>0</v>
      </c>
      <c r="Z5683" s="4"/>
    </row>
    <row r="5684" spans="1:26" x14ac:dyDescent="0.25">
      <c r="A5684" s="34">
        <v>80</v>
      </c>
      <c r="B5684" s="35">
        <v>80</v>
      </c>
      <c r="C5684" s="4" t="s">
        <v>9883</v>
      </c>
      <c r="D5684" s="4" t="s">
        <v>9884</v>
      </c>
      <c r="E5684" s="4" t="s">
        <v>9784</v>
      </c>
      <c r="F5684" s="4" t="s">
        <v>8948</v>
      </c>
      <c r="G5684" s="5" t="s">
        <v>9885</v>
      </c>
      <c r="H5684" s="4" t="s">
        <v>9886</v>
      </c>
      <c r="I5684" s="24">
        <v>280</v>
      </c>
      <c r="J5684" s="24">
        <v>244.31</v>
      </c>
      <c r="K5684" s="24">
        <v>7.31</v>
      </c>
      <c r="M5684" s="24">
        <v>1.05</v>
      </c>
      <c r="N5684" s="24">
        <v>0.55000000000000004</v>
      </c>
      <c r="O5684" s="24">
        <v>3.42</v>
      </c>
      <c r="P5684" s="24">
        <v>1.28</v>
      </c>
      <c r="Q5684" s="24">
        <v>12.36</v>
      </c>
      <c r="R5684" s="24">
        <v>7.55</v>
      </c>
      <c r="S5684" s="24">
        <v>2.17</v>
      </c>
      <c r="X5684" s="24">
        <f t="shared" si="200"/>
        <v>280.00000000000006</v>
      </c>
      <c r="Y5684" s="8">
        <f t="shared" si="201"/>
        <v>0</v>
      </c>
      <c r="Z5684" s="4"/>
    </row>
    <row r="5685" spans="1:26" x14ac:dyDescent="0.25">
      <c r="A5685" s="34">
        <v>4</v>
      </c>
      <c r="B5685" s="35">
        <v>4</v>
      </c>
      <c r="C5685" s="4" t="s">
        <v>9787</v>
      </c>
      <c r="D5685" s="4" t="s">
        <v>9787</v>
      </c>
      <c r="E5685" s="4" t="s">
        <v>9784</v>
      </c>
      <c r="F5685" s="4" t="s">
        <v>8948</v>
      </c>
      <c r="G5685" s="5" t="s">
        <v>9788</v>
      </c>
      <c r="H5685" s="4" t="s">
        <v>154</v>
      </c>
      <c r="I5685" s="24">
        <v>747.67</v>
      </c>
      <c r="J5685" s="24">
        <v>321.22000000000003</v>
      </c>
      <c r="K5685" s="24">
        <v>28.43</v>
      </c>
      <c r="N5685" s="24">
        <v>2.2599999999999998</v>
      </c>
      <c r="O5685" s="24">
        <v>4.08</v>
      </c>
      <c r="P5685" s="24">
        <v>5.1100000000000003</v>
      </c>
      <c r="R5685" s="24">
        <v>9.73</v>
      </c>
      <c r="S5685" s="24">
        <v>3.25</v>
      </c>
      <c r="T5685" s="24">
        <v>371.47</v>
      </c>
      <c r="U5685" s="24">
        <v>2.12</v>
      </c>
      <c r="X5685" s="24">
        <f t="shared" si="200"/>
        <v>747.67000000000007</v>
      </c>
      <c r="Y5685" s="8">
        <f t="shared" si="201"/>
        <v>0</v>
      </c>
      <c r="Z5685" s="4"/>
    </row>
    <row r="5686" spans="1:26" x14ac:dyDescent="0.25">
      <c r="A5686" s="34">
        <v>71</v>
      </c>
      <c r="B5686" s="35">
        <v>71</v>
      </c>
      <c r="C5686" s="4" t="s">
        <v>9606</v>
      </c>
      <c r="D5686" s="4" t="s">
        <v>9872</v>
      </c>
      <c r="E5686" s="4" t="s">
        <v>9784</v>
      </c>
      <c r="F5686" s="4" t="s">
        <v>8948</v>
      </c>
      <c r="G5686" s="5" t="s">
        <v>6825</v>
      </c>
      <c r="H5686" s="4"/>
      <c r="I5686" s="24">
        <v>320.48</v>
      </c>
      <c r="J5686" s="24">
        <v>246.91</v>
      </c>
      <c r="K5686" s="24">
        <v>6.55</v>
      </c>
      <c r="M5686" s="24">
        <v>1.7</v>
      </c>
      <c r="O5686" s="24">
        <v>3.03</v>
      </c>
      <c r="P5686" s="24">
        <v>1.44</v>
      </c>
      <c r="Q5686" s="24">
        <v>2.16</v>
      </c>
      <c r="R5686" s="24">
        <v>10.63</v>
      </c>
      <c r="S5686" s="24">
        <v>0.81</v>
      </c>
      <c r="T5686" s="24">
        <v>43.3</v>
      </c>
      <c r="U5686" s="24">
        <v>3.95</v>
      </c>
      <c r="X5686" s="24">
        <f t="shared" ref="X5686:X5749" si="202">SUM(J5686:W5686)</f>
        <v>320.48</v>
      </c>
      <c r="Y5686" s="8">
        <f t="shared" ref="Y5686:Y5749" si="203">I5686-X5686</f>
        <v>0</v>
      </c>
      <c r="Z5686" s="4"/>
    </row>
    <row r="5687" spans="1:26" x14ac:dyDescent="0.25">
      <c r="A5687" s="34">
        <v>85</v>
      </c>
      <c r="B5687" s="35">
        <v>85</v>
      </c>
      <c r="C5687" s="4" t="s">
        <v>393</v>
      </c>
      <c r="D5687" s="4" t="s">
        <v>9884</v>
      </c>
      <c r="E5687" s="4" t="s">
        <v>9784</v>
      </c>
      <c r="F5687" s="4" t="s">
        <v>8948</v>
      </c>
      <c r="G5687" s="5" t="s">
        <v>9276</v>
      </c>
      <c r="H5687" s="4" t="s">
        <v>358</v>
      </c>
      <c r="I5687" s="24">
        <v>896.37</v>
      </c>
      <c r="J5687" s="24">
        <v>324.52</v>
      </c>
      <c r="K5687" s="24">
        <v>27.01</v>
      </c>
      <c r="L5687" s="24">
        <v>2.17</v>
      </c>
      <c r="M5687" s="24">
        <v>1.5</v>
      </c>
      <c r="N5687" s="24">
        <v>0.38</v>
      </c>
      <c r="O5687" s="24">
        <v>2.58</v>
      </c>
      <c r="P5687" s="24">
        <v>0.06</v>
      </c>
      <c r="Q5687" s="24">
        <v>1.76</v>
      </c>
      <c r="R5687" s="24">
        <v>8.44</v>
      </c>
      <c r="S5687" s="24">
        <v>4.1100000000000003</v>
      </c>
      <c r="T5687" s="24">
        <v>522.64</v>
      </c>
      <c r="U5687" s="24">
        <v>1.2</v>
      </c>
      <c r="X5687" s="24">
        <f t="shared" si="202"/>
        <v>896.37</v>
      </c>
      <c r="Y5687" s="8">
        <f t="shared" si="203"/>
        <v>0</v>
      </c>
      <c r="Z5687" s="4"/>
    </row>
    <row r="5688" spans="1:26" x14ac:dyDescent="0.25">
      <c r="A5688" s="34">
        <v>87</v>
      </c>
      <c r="B5688" s="35">
        <v>87</v>
      </c>
      <c r="C5688" s="4" t="s">
        <v>9892</v>
      </c>
      <c r="D5688" s="4" t="s">
        <v>9884</v>
      </c>
      <c r="E5688" s="4" t="s">
        <v>9784</v>
      </c>
      <c r="F5688" s="4" t="s">
        <v>8948</v>
      </c>
      <c r="G5688" s="5" t="s">
        <v>9276</v>
      </c>
      <c r="H5688" s="4" t="s">
        <v>358</v>
      </c>
      <c r="I5688" s="24">
        <v>932.2</v>
      </c>
      <c r="J5688" s="24">
        <v>777.39</v>
      </c>
      <c r="K5688" s="24">
        <v>96.92</v>
      </c>
      <c r="M5688" s="24">
        <v>1.8</v>
      </c>
      <c r="N5688" s="24">
        <v>0.25</v>
      </c>
      <c r="O5688" s="24">
        <v>11.86</v>
      </c>
      <c r="P5688" s="24">
        <v>0.8</v>
      </c>
      <c r="Q5688" s="24">
        <v>15.75</v>
      </c>
      <c r="R5688" s="24">
        <v>18.47</v>
      </c>
      <c r="S5688" s="24">
        <v>4.16</v>
      </c>
      <c r="T5688" s="24">
        <v>3.6</v>
      </c>
      <c r="U5688" s="24">
        <v>1.2</v>
      </c>
      <c r="X5688" s="24">
        <f t="shared" si="202"/>
        <v>932.19999999999993</v>
      </c>
      <c r="Y5688" s="8">
        <f t="shared" si="203"/>
        <v>0</v>
      </c>
      <c r="Z5688" s="4"/>
    </row>
    <row r="5689" spans="1:26" x14ac:dyDescent="0.25">
      <c r="A5689" s="34">
        <v>30</v>
      </c>
      <c r="B5689" s="35">
        <v>30</v>
      </c>
      <c r="C5689" s="4" t="s">
        <v>9819</v>
      </c>
      <c r="D5689" s="4" t="s">
        <v>9820</v>
      </c>
      <c r="E5689" s="4" t="s">
        <v>9784</v>
      </c>
      <c r="F5689" s="4" t="s">
        <v>8948</v>
      </c>
      <c r="G5689" s="5" t="s">
        <v>9821</v>
      </c>
      <c r="H5689" s="4" t="s">
        <v>2140</v>
      </c>
      <c r="I5689" s="24">
        <v>222.3</v>
      </c>
      <c r="J5689" s="24">
        <v>177.88</v>
      </c>
      <c r="K5689" s="24">
        <v>28.14</v>
      </c>
      <c r="M5689" s="24">
        <v>0.75</v>
      </c>
      <c r="O5689" s="24">
        <v>2</v>
      </c>
      <c r="P5689" s="24">
        <v>0.3</v>
      </c>
      <c r="Q5689" s="24">
        <v>5.84</v>
      </c>
      <c r="R5689" s="24">
        <v>2.93</v>
      </c>
      <c r="S5689" s="24">
        <v>1.76</v>
      </c>
      <c r="U5689" s="24">
        <v>2.7</v>
      </c>
      <c r="X5689" s="24">
        <f t="shared" si="202"/>
        <v>222.29999999999998</v>
      </c>
      <c r="Y5689" s="8">
        <f t="shared" si="203"/>
        <v>0</v>
      </c>
      <c r="Z5689" s="4"/>
    </row>
    <row r="5690" spans="1:26" x14ac:dyDescent="0.25">
      <c r="A5690" s="34">
        <v>60</v>
      </c>
      <c r="B5690" s="35">
        <v>60</v>
      </c>
      <c r="C5690" s="4" t="s">
        <v>9863</v>
      </c>
      <c r="D5690" s="4" t="s">
        <v>9860</v>
      </c>
      <c r="E5690" s="4" t="s">
        <v>9784</v>
      </c>
      <c r="F5690" s="4" t="s">
        <v>8948</v>
      </c>
      <c r="G5690" s="5" t="s">
        <v>7329</v>
      </c>
      <c r="H5690" s="4" t="s">
        <v>237</v>
      </c>
      <c r="I5690" s="24">
        <v>169.57</v>
      </c>
      <c r="J5690" s="24">
        <v>153.41</v>
      </c>
      <c r="K5690" s="24">
        <v>5.98</v>
      </c>
      <c r="M5690" s="24">
        <v>0.3</v>
      </c>
      <c r="O5690" s="24">
        <v>1.73</v>
      </c>
      <c r="P5690" s="24">
        <v>0.15</v>
      </c>
      <c r="Q5690" s="24">
        <v>2.97</v>
      </c>
      <c r="R5690" s="24">
        <v>4.3</v>
      </c>
      <c r="S5690" s="24">
        <v>0.73</v>
      </c>
      <c r="X5690" s="24">
        <f t="shared" si="202"/>
        <v>169.57</v>
      </c>
      <c r="Y5690" s="8">
        <f t="shared" si="203"/>
        <v>0</v>
      </c>
      <c r="Z5690" s="4"/>
    </row>
    <row r="5691" spans="1:26" x14ac:dyDescent="0.25">
      <c r="A5691" s="34">
        <v>48</v>
      </c>
      <c r="B5691" s="35">
        <v>48</v>
      </c>
      <c r="C5691" s="4" t="s">
        <v>9848</v>
      </c>
      <c r="D5691" s="4" t="s">
        <v>7056</v>
      </c>
      <c r="E5691" s="4" t="s">
        <v>9784</v>
      </c>
      <c r="F5691" s="4" t="s">
        <v>8948</v>
      </c>
      <c r="G5691" s="5" t="s">
        <v>9849</v>
      </c>
      <c r="H5691" s="4" t="s">
        <v>237</v>
      </c>
      <c r="I5691" s="24">
        <v>158.66</v>
      </c>
      <c r="J5691" s="24">
        <v>125.9</v>
      </c>
      <c r="K5691" s="24">
        <v>3.94</v>
      </c>
      <c r="M5691" s="24">
        <v>2.61</v>
      </c>
      <c r="O5691" s="24">
        <v>2.4700000000000002</v>
      </c>
      <c r="P5691" s="24">
        <v>9.92</v>
      </c>
      <c r="Q5691" s="24">
        <v>7.99</v>
      </c>
      <c r="R5691" s="24">
        <v>3.36</v>
      </c>
      <c r="S5691" s="24">
        <v>0.89</v>
      </c>
      <c r="T5691" s="24">
        <v>1.58</v>
      </c>
      <c r="X5691" s="24">
        <f t="shared" si="202"/>
        <v>158.66000000000003</v>
      </c>
      <c r="Y5691" s="8">
        <f t="shared" si="203"/>
        <v>0</v>
      </c>
      <c r="Z5691" s="4"/>
    </row>
    <row r="5692" spans="1:26" x14ac:dyDescent="0.25">
      <c r="A5692" s="34">
        <v>86</v>
      </c>
      <c r="B5692" s="35">
        <v>86</v>
      </c>
      <c r="C5692" s="4" t="s">
        <v>9891</v>
      </c>
      <c r="D5692" s="4" t="s">
        <v>9884</v>
      </c>
      <c r="E5692" s="4" t="s">
        <v>9784</v>
      </c>
      <c r="F5692" s="4" t="s">
        <v>8948</v>
      </c>
      <c r="G5692" s="5" t="s">
        <v>9849</v>
      </c>
      <c r="H5692" s="4"/>
      <c r="I5692" s="24">
        <v>209.5</v>
      </c>
      <c r="J5692" s="24">
        <v>183.29</v>
      </c>
      <c r="K5692" s="24">
        <v>14.96</v>
      </c>
      <c r="M5692" s="24">
        <v>1.02</v>
      </c>
      <c r="N5692" s="24">
        <v>2</v>
      </c>
      <c r="O5692" s="24">
        <v>2.0299999999999998</v>
      </c>
      <c r="P5692" s="24">
        <v>0.5</v>
      </c>
      <c r="R5692" s="24">
        <v>3.37</v>
      </c>
      <c r="S5692" s="24">
        <v>0.83</v>
      </c>
      <c r="U5692" s="24">
        <v>1.5</v>
      </c>
      <c r="X5692" s="24">
        <f t="shared" si="202"/>
        <v>209.50000000000003</v>
      </c>
      <c r="Y5692" s="8">
        <f t="shared" si="203"/>
        <v>0</v>
      </c>
      <c r="Z5692" s="4"/>
    </row>
    <row r="5693" spans="1:26" x14ac:dyDescent="0.25">
      <c r="A5693" s="34">
        <v>96</v>
      </c>
      <c r="B5693" s="35">
        <v>97</v>
      </c>
      <c r="C5693" s="4" t="s">
        <v>9903</v>
      </c>
      <c r="D5693" s="4" t="s">
        <v>7056</v>
      </c>
      <c r="E5693" s="4" t="s">
        <v>9784</v>
      </c>
      <c r="F5693" s="4" t="s">
        <v>8948</v>
      </c>
      <c r="G5693" s="5" t="s">
        <v>9849</v>
      </c>
      <c r="H5693" s="4" t="s">
        <v>237</v>
      </c>
      <c r="I5693" s="24">
        <v>100.57</v>
      </c>
      <c r="J5693" s="24">
        <v>61.03</v>
      </c>
      <c r="K5693" s="24">
        <v>19.28</v>
      </c>
      <c r="M5693" s="24">
        <v>0.65</v>
      </c>
      <c r="O5693" s="24">
        <v>1.3</v>
      </c>
      <c r="P5693" s="24">
        <v>13.22</v>
      </c>
      <c r="Q5693" s="24">
        <v>1.96</v>
      </c>
      <c r="R5693" s="24">
        <v>2.95</v>
      </c>
      <c r="S5693" s="24">
        <v>0.18</v>
      </c>
      <c r="X5693" s="24">
        <f t="shared" si="202"/>
        <v>100.57000000000001</v>
      </c>
      <c r="Y5693" s="8">
        <f t="shared" si="203"/>
        <v>0</v>
      </c>
      <c r="Z5693" s="4"/>
    </row>
    <row r="5694" spans="1:26" x14ac:dyDescent="0.25">
      <c r="A5694" s="34">
        <v>14</v>
      </c>
      <c r="B5694" s="35">
        <v>14</v>
      </c>
      <c r="C5694" s="4" t="s">
        <v>9799</v>
      </c>
      <c r="D5694" s="4" t="s">
        <v>5232</v>
      </c>
      <c r="E5694" s="4" t="s">
        <v>9784</v>
      </c>
      <c r="F5694" s="4" t="s">
        <v>8948</v>
      </c>
      <c r="G5694" s="5" t="s">
        <v>9380</v>
      </c>
      <c r="H5694" s="4" t="s">
        <v>39</v>
      </c>
      <c r="I5694" s="24">
        <v>141.63</v>
      </c>
      <c r="J5694" s="24">
        <v>113.97</v>
      </c>
      <c r="K5694" s="24">
        <v>14.57</v>
      </c>
      <c r="M5694" s="24">
        <v>1.41</v>
      </c>
      <c r="O5694" s="24">
        <v>1.25</v>
      </c>
      <c r="P5694" s="24">
        <v>4</v>
      </c>
      <c r="Q5694" s="24">
        <v>3.23</v>
      </c>
      <c r="R5694" s="24">
        <v>1.7</v>
      </c>
      <c r="U5694" s="24">
        <v>1.5</v>
      </c>
      <c r="X5694" s="24">
        <f t="shared" si="202"/>
        <v>141.62999999999997</v>
      </c>
      <c r="Y5694" s="8">
        <f t="shared" si="203"/>
        <v>0</v>
      </c>
      <c r="Z5694" s="4"/>
    </row>
    <row r="5695" spans="1:26" x14ac:dyDescent="0.25">
      <c r="A5695" s="34">
        <v>18</v>
      </c>
      <c r="B5695" s="35">
        <v>18</v>
      </c>
      <c r="C5695" s="4" t="s">
        <v>9804</v>
      </c>
      <c r="D5695" s="4" t="s">
        <v>5232</v>
      </c>
      <c r="E5695" s="4" t="s">
        <v>9784</v>
      </c>
      <c r="F5695" s="4" t="s">
        <v>8948</v>
      </c>
      <c r="G5695" s="5" t="s">
        <v>9805</v>
      </c>
      <c r="H5695" s="4" t="s">
        <v>374</v>
      </c>
      <c r="I5695" s="24">
        <v>455.24</v>
      </c>
      <c r="J5695" s="24">
        <v>369.18</v>
      </c>
      <c r="K5695" s="24">
        <v>40.22</v>
      </c>
      <c r="L5695" s="24">
        <v>0.42</v>
      </c>
      <c r="M5695" s="24">
        <v>0.63</v>
      </c>
      <c r="N5695" s="24">
        <v>1.1000000000000001</v>
      </c>
      <c r="O5695" s="24">
        <v>3.37</v>
      </c>
      <c r="Q5695" s="24">
        <v>7.08</v>
      </c>
      <c r="R5695" s="24">
        <v>8.1</v>
      </c>
      <c r="S5695" s="24">
        <v>1.85</v>
      </c>
      <c r="T5695" s="24">
        <v>20.59</v>
      </c>
      <c r="U5695" s="24">
        <v>2.7</v>
      </c>
      <c r="X5695" s="24">
        <f t="shared" si="202"/>
        <v>455.24</v>
      </c>
      <c r="Y5695" s="8">
        <f t="shared" si="203"/>
        <v>0</v>
      </c>
      <c r="Z5695" s="4"/>
    </row>
    <row r="5696" spans="1:26" x14ac:dyDescent="0.25">
      <c r="A5696" s="34">
        <v>51</v>
      </c>
      <c r="B5696" s="35">
        <v>51</v>
      </c>
      <c r="C5696" s="4" t="s">
        <v>4177</v>
      </c>
      <c r="D5696" s="4" t="s">
        <v>2371</v>
      </c>
      <c r="E5696" s="4" t="s">
        <v>9784</v>
      </c>
      <c r="F5696" s="4" t="s">
        <v>8948</v>
      </c>
      <c r="G5696" s="5" t="s">
        <v>9852</v>
      </c>
      <c r="H5696" s="4" t="s">
        <v>245</v>
      </c>
      <c r="I5696" s="24">
        <v>358.45</v>
      </c>
      <c r="J5696" s="24">
        <v>206.05</v>
      </c>
      <c r="K5696" s="24">
        <v>33.520000000000003</v>
      </c>
      <c r="M5696" s="24">
        <v>0.62</v>
      </c>
      <c r="N5696" s="24">
        <v>1.83</v>
      </c>
      <c r="O5696" s="24">
        <v>2.77</v>
      </c>
      <c r="P5696" s="24">
        <v>0.14000000000000001</v>
      </c>
      <c r="R5696" s="24">
        <v>9.01</v>
      </c>
      <c r="S5696" s="24">
        <v>0.13</v>
      </c>
      <c r="T5696" s="24">
        <v>104.38</v>
      </c>
      <c r="X5696" s="24">
        <f t="shared" si="202"/>
        <v>358.45000000000005</v>
      </c>
      <c r="Y5696" s="8">
        <f t="shared" si="203"/>
        <v>0</v>
      </c>
      <c r="Z5696" s="4"/>
    </row>
    <row r="5697" spans="1:26" x14ac:dyDescent="0.25">
      <c r="A5697" s="34">
        <v>52</v>
      </c>
      <c r="B5697" s="35">
        <v>52</v>
      </c>
      <c r="C5697" s="4" t="s">
        <v>9853</v>
      </c>
      <c r="D5697" s="4" t="s">
        <v>2371</v>
      </c>
      <c r="E5697" s="4" t="s">
        <v>9784</v>
      </c>
      <c r="F5697" s="4" t="s">
        <v>8948</v>
      </c>
      <c r="G5697" s="5" t="s">
        <v>9852</v>
      </c>
      <c r="H5697" s="4" t="s">
        <v>245</v>
      </c>
      <c r="I5697" s="24">
        <v>72.64</v>
      </c>
      <c r="J5697" s="24">
        <v>72.64</v>
      </c>
      <c r="X5697" s="24">
        <f t="shared" si="202"/>
        <v>72.64</v>
      </c>
      <c r="Y5697" s="8">
        <f t="shared" si="203"/>
        <v>0</v>
      </c>
      <c r="Z5697" s="4"/>
    </row>
    <row r="5698" spans="1:26" x14ac:dyDescent="0.25">
      <c r="A5698" s="34">
        <v>66</v>
      </c>
      <c r="B5698" s="35">
        <v>66</v>
      </c>
      <c r="C5698" s="4" t="s">
        <v>9869</v>
      </c>
      <c r="D5698" s="4" t="s">
        <v>9860</v>
      </c>
      <c r="E5698" s="4" t="s">
        <v>9784</v>
      </c>
      <c r="F5698" s="4" t="s">
        <v>8948</v>
      </c>
      <c r="G5698" s="5" t="s">
        <v>1914</v>
      </c>
      <c r="H5698" s="4" t="s">
        <v>19</v>
      </c>
      <c r="I5698" s="24">
        <v>190.35</v>
      </c>
      <c r="J5698" s="24">
        <v>179.21</v>
      </c>
      <c r="K5698" s="24">
        <v>3.79</v>
      </c>
      <c r="M5698" s="24">
        <v>0.7</v>
      </c>
      <c r="N5698" s="24">
        <v>0.41</v>
      </c>
      <c r="O5698" s="24">
        <v>1.17</v>
      </c>
      <c r="P5698" s="24">
        <v>0.1</v>
      </c>
      <c r="Q5698" s="24">
        <v>1</v>
      </c>
      <c r="R5698" s="24">
        <v>2.71</v>
      </c>
      <c r="S5698" s="24">
        <v>0.19</v>
      </c>
      <c r="U5698" s="24">
        <v>1.07</v>
      </c>
      <c r="X5698" s="24">
        <f t="shared" si="202"/>
        <v>190.34999999999997</v>
      </c>
      <c r="Y5698" s="8">
        <f t="shared" si="203"/>
        <v>0</v>
      </c>
      <c r="Z5698" s="4"/>
    </row>
    <row r="5699" spans="1:26" x14ac:dyDescent="0.25">
      <c r="A5699" s="34">
        <v>73</v>
      </c>
      <c r="B5699" s="35">
        <v>73</v>
      </c>
      <c r="C5699" s="4" t="s">
        <v>9874</v>
      </c>
      <c r="D5699" s="4" t="s">
        <v>9872</v>
      </c>
      <c r="E5699" s="4" t="s">
        <v>9784</v>
      </c>
      <c r="F5699" s="4" t="s">
        <v>8948</v>
      </c>
      <c r="G5699" s="5" t="s">
        <v>9875</v>
      </c>
      <c r="H5699" s="4" t="s">
        <v>988</v>
      </c>
      <c r="I5699" s="24">
        <v>173.65</v>
      </c>
      <c r="J5699" s="24">
        <v>150.9</v>
      </c>
      <c r="K5699" s="24">
        <v>12.8</v>
      </c>
      <c r="M5699" s="24">
        <v>0.6</v>
      </c>
      <c r="O5699" s="24">
        <v>2.1</v>
      </c>
      <c r="Q5699" s="24">
        <v>1</v>
      </c>
      <c r="R5699" s="24">
        <v>3.03</v>
      </c>
      <c r="S5699" s="24">
        <v>0.97</v>
      </c>
      <c r="T5699" s="24">
        <v>0.75</v>
      </c>
      <c r="U5699" s="24">
        <v>1.5</v>
      </c>
      <c r="X5699" s="24">
        <f t="shared" si="202"/>
        <v>173.65</v>
      </c>
      <c r="Y5699" s="8">
        <f t="shared" si="203"/>
        <v>0</v>
      </c>
      <c r="Z5699" s="4"/>
    </row>
    <row r="5700" spans="1:26" x14ac:dyDescent="0.25">
      <c r="A5700" s="34">
        <v>79</v>
      </c>
      <c r="B5700" s="35">
        <v>79</v>
      </c>
      <c r="C5700" s="4" t="s">
        <v>9880</v>
      </c>
      <c r="D5700" s="4" t="s">
        <v>9881</v>
      </c>
      <c r="E5700" s="4" t="s">
        <v>9784</v>
      </c>
      <c r="F5700" s="4" t="s">
        <v>8948</v>
      </c>
      <c r="G5700" s="5" t="s">
        <v>9882</v>
      </c>
      <c r="H5700" s="4" t="s">
        <v>286</v>
      </c>
      <c r="I5700" s="24">
        <v>1456.17</v>
      </c>
      <c r="J5700" s="24">
        <v>419.54</v>
      </c>
      <c r="K5700" s="24">
        <v>202.82</v>
      </c>
      <c r="M5700" s="24">
        <v>1.84</v>
      </c>
      <c r="N5700" s="24">
        <v>4.4000000000000004</v>
      </c>
      <c r="O5700" s="24">
        <v>4.54</v>
      </c>
      <c r="P5700" s="24">
        <v>1.6</v>
      </c>
      <c r="Q5700" s="24">
        <v>13.4</v>
      </c>
      <c r="R5700" s="24">
        <v>17.239999999999998</v>
      </c>
      <c r="S5700" s="24">
        <v>7.85</v>
      </c>
      <c r="T5700" s="24">
        <v>776.32</v>
      </c>
      <c r="U5700" s="24">
        <v>6.62</v>
      </c>
      <c r="X5700" s="24">
        <f t="shared" si="202"/>
        <v>1456.17</v>
      </c>
      <c r="Y5700" s="8">
        <f t="shared" si="203"/>
        <v>0</v>
      </c>
      <c r="Z5700" s="4"/>
    </row>
    <row r="5701" spans="1:26" x14ac:dyDescent="0.25">
      <c r="A5701" s="34">
        <v>68</v>
      </c>
      <c r="B5701" s="35">
        <v>68</v>
      </c>
      <c r="C5701" s="4" t="s">
        <v>530</v>
      </c>
      <c r="D5701" s="4" t="s">
        <v>9860</v>
      </c>
      <c r="E5701" s="4" t="s">
        <v>9784</v>
      </c>
      <c r="F5701" s="4" t="s">
        <v>8948</v>
      </c>
      <c r="G5701" s="5" t="s">
        <v>6827</v>
      </c>
      <c r="H5701" s="4" t="s">
        <v>176</v>
      </c>
      <c r="I5701" s="24">
        <v>135.08000000000001</v>
      </c>
      <c r="J5701" s="24">
        <v>37.04</v>
      </c>
      <c r="K5701" s="24">
        <v>0.2</v>
      </c>
      <c r="M5701" s="24">
        <v>0.25</v>
      </c>
      <c r="O5701" s="24">
        <v>1.05</v>
      </c>
      <c r="Q5701" s="24">
        <v>0.2</v>
      </c>
      <c r="R5701" s="24">
        <v>3.43</v>
      </c>
      <c r="T5701" s="24">
        <v>92.5</v>
      </c>
      <c r="U5701" s="24">
        <v>0.41</v>
      </c>
      <c r="X5701" s="24">
        <f t="shared" si="202"/>
        <v>135.08000000000001</v>
      </c>
      <c r="Y5701" s="8">
        <f t="shared" si="203"/>
        <v>0</v>
      </c>
      <c r="Z5701" s="4"/>
    </row>
    <row r="5702" spans="1:26" x14ac:dyDescent="0.25">
      <c r="A5702" s="34">
        <v>58</v>
      </c>
      <c r="B5702" s="35">
        <v>58</v>
      </c>
      <c r="C5702" s="4" t="s">
        <v>9859</v>
      </c>
      <c r="D5702" s="4" t="s">
        <v>9860</v>
      </c>
      <c r="E5702" s="4" t="s">
        <v>9784</v>
      </c>
      <c r="F5702" s="4" t="s">
        <v>8948</v>
      </c>
      <c r="G5702" s="5" t="s">
        <v>7707</v>
      </c>
      <c r="H5702" s="4" t="s">
        <v>39</v>
      </c>
      <c r="I5702" s="24">
        <v>249.71</v>
      </c>
      <c r="J5702" s="24">
        <v>209.85</v>
      </c>
      <c r="K5702" s="24">
        <v>18.52</v>
      </c>
      <c r="M5702" s="24">
        <v>0.44</v>
      </c>
      <c r="N5702" s="24">
        <v>0.57999999999999996</v>
      </c>
      <c r="O5702" s="24">
        <v>2.09</v>
      </c>
      <c r="Q5702" s="24">
        <v>4.8099999999999996</v>
      </c>
      <c r="R5702" s="24">
        <v>9.6300000000000008</v>
      </c>
      <c r="S5702" s="24">
        <v>1.64</v>
      </c>
      <c r="U5702" s="24">
        <v>2.15</v>
      </c>
      <c r="X5702" s="24">
        <f t="shared" si="202"/>
        <v>249.71</v>
      </c>
      <c r="Y5702" s="8">
        <f t="shared" si="203"/>
        <v>0</v>
      </c>
      <c r="Z5702" s="4"/>
    </row>
    <row r="5703" spans="1:26" x14ac:dyDescent="0.25">
      <c r="A5703" s="34">
        <v>90</v>
      </c>
      <c r="B5703" s="35">
        <v>90</v>
      </c>
      <c r="C5703" s="4" t="s">
        <v>9896</v>
      </c>
      <c r="D5703" s="4" t="s">
        <v>9787</v>
      </c>
      <c r="E5703" s="4" t="s">
        <v>9784</v>
      </c>
      <c r="F5703" s="4" t="s">
        <v>8948</v>
      </c>
      <c r="G5703" s="5"/>
      <c r="H5703" s="4"/>
      <c r="I5703" s="24">
        <v>143.06</v>
      </c>
      <c r="J5703" s="24">
        <v>8.08</v>
      </c>
      <c r="O5703" s="24">
        <v>0.6</v>
      </c>
      <c r="R5703" s="24">
        <v>1.7</v>
      </c>
      <c r="T5703" s="24">
        <v>132.68</v>
      </c>
      <c r="X5703" s="24">
        <f t="shared" si="202"/>
        <v>143.06</v>
      </c>
      <c r="Y5703" s="8">
        <f t="shared" si="203"/>
        <v>0</v>
      </c>
      <c r="Z5703" s="4"/>
    </row>
    <row r="5704" spans="1:26" x14ac:dyDescent="0.25">
      <c r="A5704" s="34">
        <v>93</v>
      </c>
      <c r="B5704" s="35">
        <v>93</v>
      </c>
      <c r="C5704" s="4" t="s">
        <v>9898</v>
      </c>
      <c r="D5704" s="4" t="s">
        <v>9857</v>
      </c>
      <c r="E5704" s="4" t="s">
        <v>9784</v>
      </c>
      <c r="F5704" s="4" t="s">
        <v>8948</v>
      </c>
      <c r="G5704" s="5"/>
      <c r="H5704" s="4"/>
      <c r="I5704" s="24">
        <v>149.4</v>
      </c>
      <c r="J5704" s="24">
        <v>0.61</v>
      </c>
      <c r="O5704" s="24">
        <v>0.12</v>
      </c>
      <c r="P5704" s="24">
        <v>7.1</v>
      </c>
      <c r="T5704" s="24">
        <v>141.57</v>
      </c>
      <c r="X5704" s="24">
        <f t="shared" si="202"/>
        <v>149.4</v>
      </c>
      <c r="Y5704" s="8">
        <f t="shared" si="203"/>
        <v>0</v>
      </c>
      <c r="Z5704" s="4"/>
    </row>
    <row r="5705" spans="1:26" x14ac:dyDescent="0.25">
      <c r="A5705" s="34">
        <v>97</v>
      </c>
      <c r="B5705" s="35">
        <v>98</v>
      </c>
      <c r="C5705" s="4" t="s">
        <v>9431</v>
      </c>
      <c r="D5705" s="4" t="s">
        <v>9428</v>
      </c>
      <c r="E5705" s="4" t="s">
        <v>9784</v>
      </c>
      <c r="F5705" s="4" t="s">
        <v>8948</v>
      </c>
      <c r="G5705" s="5"/>
      <c r="H5705" s="4"/>
      <c r="I5705" s="24">
        <v>117</v>
      </c>
      <c r="J5705" s="24">
        <v>117</v>
      </c>
      <c r="X5705" s="24">
        <f t="shared" si="202"/>
        <v>117</v>
      </c>
      <c r="Y5705" s="8">
        <f t="shared" si="203"/>
        <v>0</v>
      </c>
      <c r="Z5705" s="4"/>
    </row>
    <row r="5706" spans="1:26" x14ac:dyDescent="0.25">
      <c r="A5706" s="34">
        <v>72</v>
      </c>
      <c r="B5706" s="31">
        <v>72</v>
      </c>
      <c r="C5706" s="4" t="s">
        <v>9992</v>
      </c>
      <c r="D5706" s="4" t="s">
        <v>9983</v>
      </c>
      <c r="E5706" s="4" t="s">
        <v>9905</v>
      </c>
      <c r="F5706" s="4" t="s">
        <v>8948</v>
      </c>
      <c r="G5706" s="5" t="s">
        <v>9993</v>
      </c>
      <c r="H5706" s="4" t="s">
        <v>8173</v>
      </c>
      <c r="I5706" s="24">
        <v>252</v>
      </c>
      <c r="J5706" s="24">
        <v>151</v>
      </c>
      <c r="K5706" s="24">
        <v>17</v>
      </c>
      <c r="L5706" s="24">
        <v>17</v>
      </c>
      <c r="O5706" s="24">
        <v>3</v>
      </c>
      <c r="Q5706" s="24">
        <v>2</v>
      </c>
      <c r="R5706" s="24">
        <v>2</v>
      </c>
      <c r="S5706" s="24">
        <v>2</v>
      </c>
      <c r="T5706" s="24">
        <v>58</v>
      </c>
      <c r="X5706" s="24">
        <f t="shared" si="202"/>
        <v>252</v>
      </c>
      <c r="Y5706" s="8">
        <f t="shared" si="203"/>
        <v>0</v>
      </c>
      <c r="Z5706" s="4"/>
    </row>
    <row r="5707" spans="1:26" x14ac:dyDescent="0.25">
      <c r="A5707" s="34">
        <v>15</v>
      </c>
      <c r="B5707" s="31">
        <v>15</v>
      </c>
      <c r="C5707" s="4" t="s">
        <v>8945</v>
      </c>
      <c r="D5707" s="4" t="s">
        <v>9927</v>
      </c>
      <c r="E5707" s="4" t="s">
        <v>9905</v>
      </c>
      <c r="F5707" s="4" t="s">
        <v>8948</v>
      </c>
      <c r="G5707" s="4" t="s">
        <v>9929</v>
      </c>
      <c r="H5707" s="4" t="s">
        <v>300</v>
      </c>
      <c r="I5707" s="24">
        <v>713</v>
      </c>
      <c r="J5707" s="24">
        <v>639</v>
      </c>
      <c r="K5707" s="24">
        <v>25</v>
      </c>
      <c r="L5707" s="24">
        <v>5</v>
      </c>
      <c r="M5707" s="24">
        <v>3</v>
      </c>
      <c r="O5707" s="24">
        <v>2</v>
      </c>
      <c r="P5707" s="24">
        <v>1</v>
      </c>
      <c r="Q5707" s="24">
        <v>20</v>
      </c>
      <c r="R5707" s="24">
        <v>13</v>
      </c>
      <c r="T5707" s="24">
        <v>5</v>
      </c>
      <c r="X5707" s="24">
        <f t="shared" si="202"/>
        <v>713</v>
      </c>
      <c r="Y5707" s="8">
        <f t="shared" si="203"/>
        <v>0</v>
      </c>
      <c r="Z5707" s="4"/>
    </row>
    <row r="5708" spans="1:26" x14ac:dyDescent="0.25">
      <c r="A5708" s="34">
        <v>38</v>
      </c>
      <c r="B5708" s="31">
        <v>38</v>
      </c>
      <c r="C5708" s="4" t="s">
        <v>9954</v>
      </c>
      <c r="D5708" s="4" t="s">
        <v>6494</v>
      </c>
      <c r="E5708" s="4" t="s">
        <v>9905</v>
      </c>
      <c r="F5708" s="4" t="s">
        <v>8948</v>
      </c>
      <c r="G5708" s="4" t="s">
        <v>15109</v>
      </c>
      <c r="H5708" s="4" t="s">
        <v>279</v>
      </c>
      <c r="I5708" s="24">
        <v>496</v>
      </c>
      <c r="J5708" s="24">
        <v>191</v>
      </c>
      <c r="K5708" s="24">
        <v>185</v>
      </c>
      <c r="L5708" s="24">
        <v>12</v>
      </c>
      <c r="M5708" s="24">
        <v>2</v>
      </c>
      <c r="O5708" s="24">
        <v>4</v>
      </c>
      <c r="P5708" s="24">
        <v>1</v>
      </c>
      <c r="Q5708" s="24">
        <v>2</v>
      </c>
      <c r="R5708" s="24">
        <v>4</v>
      </c>
      <c r="T5708" s="24">
        <v>95</v>
      </c>
      <c r="X5708" s="24">
        <f t="shared" si="202"/>
        <v>496</v>
      </c>
      <c r="Y5708" s="8">
        <f t="shared" si="203"/>
        <v>0</v>
      </c>
      <c r="Z5708" s="4"/>
    </row>
    <row r="5709" spans="1:26" x14ac:dyDescent="0.25">
      <c r="A5709" s="34">
        <v>40</v>
      </c>
      <c r="B5709" s="31">
        <v>40</v>
      </c>
      <c r="C5709" s="4" t="s">
        <v>1907</v>
      </c>
      <c r="D5709" s="4" t="s">
        <v>6494</v>
      </c>
      <c r="E5709" s="4" t="s">
        <v>9905</v>
      </c>
      <c r="F5709" s="4" t="s">
        <v>8948</v>
      </c>
      <c r="G5709" s="4" t="s">
        <v>15109</v>
      </c>
      <c r="H5709" s="4" t="s">
        <v>279</v>
      </c>
      <c r="I5709" s="24">
        <v>933</v>
      </c>
      <c r="J5709" s="24">
        <v>755</v>
      </c>
      <c r="K5709" s="24">
        <v>18</v>
      </c>
      <c r="L5709" s="24">
        <v>3</v>
      </c>
      <c r="M5709" s="24">
        <v>7</v>
      </c>
      <c r="O5709" s="24">
        <v>9</v>
      </c>
      <c r="P5709" s="24">
        <v>2</v>
      </c>
      <c r="Q5709" s="24">
        <v>20</v>
      </c>
      <c r="R5709" s="24">
        <v>7</v>
      </c>
      <c r="T5709" s="24">
        <v>112</v>
      </c>
      <c r="X5709" s="24">
        <f t="shared" si="202"/>
        <v>933</v>
      </c>
      <c r="Y5709" s="8">
        <f t="shared" si="203"/>
        <v>0</v>
      </c>
      <c r="Z5709" s="4"/>
    </row>
    <row r="5710" spans="1:26" x14ac:dyDescent="0.25">
      <c r="A5710" s="34">
        <v>21</v>
      </c>
      <c r="B5710" s="31">
        <v>21</v>
      </c>
      <c r="C5710" s="4" t="s">
        <v>9935</v>
      </c>
      <c r="D5710" s="4" t="s">
        <v>9927</v>
      </c>
      <c r="E5710" s="4" t="s">
        <v>9905</v>
      </c>
      <c r="F5710" s="4" t="s">
        <v>8948</v>
      </c>
      <c r="G5710" s="4" t="s">
        <v>974</v>
      </c>
      <c r="H5710" s="4" t="s">
        <v>328</v>
      </c>
      <c r="I5710" s="24">
        <v>489</v>
      </c>
      <c r="J5710" s="24">
        <v>435</v>
      </c>
      <c r="K5710" s="24">
        <v>11</v>
      </c>
      <c r="L5710" s="24">
        <v>1</v>
      </c>
      <c r="M5710" s="24">
        <v>2</v>
      </c>
      <c r="N5710" s="24">
        <v>5</v>
      </c>
      <c r="O5710" s="24">
        <v>3</v>
      </c>
      <c r="Q5710" s="24">
        <v>3</v>
      </c>
      <c r="R5710" s="24">
        <v>5</v>
      </c>
      <c r="S5710" s="24">
        <v>3</v>
      </c>
      <c r="T5710" s="24">
        <v>21</v>
      </c>
      <c r="X5710" s="24">
        <f t="shared" si="202"/>
        <v>489</v>
      </c>
      <c r="Y5710" s="8">
        <f t="shared" si="203"/>
        <v>0</v>
      </c>
      <c r="Z5710" s="4"/>
    </row>
    <row r="5711" spans="1:26" x14ac:dyDescent="0.25">
      <c r="A5711" s="34">
        <v>64</v>
      </c>
      <c r="B5711" s="31">
        <v>64</v>
      </c>
      <c r="C5711" s="4" t="s">
        <v>9984</v>
      </c>
      <c r="D5711" s="4" t="s">
        <v>9983</v>
      </c>
      <c r="E5711" s="4" t="s">
        <v>9905</v>
      </c>
      <c r="F5711" s="4" t="s">
        <v>8948</v>
      </c>
      <c r="G5711" s="5" t="s">
        <v>5562</v>
      </c>
      <c r="H5711" s="4" t="s">
        <v>5</v>
      </c>
      <c r="I5711" s="24">
        <v>438</v>
      </c>
      <c r="J5711" s="24">
        <v>187</v>
      </c>
      <c r="K5711" s="24">
        <v>49</v>
      </c>
      <c r="M5711" s="24">
        <v>3</v>
      </c>
      <c r="O5711" s="24">
        <v>3</v>
      </c>
      <c r="P5711" s="24">
        <v>121</v>
      </c>
      <c r="Q5711" s="24">
        <v>3</v>
      </c>
      <c r="R5711" s="24">
        <v>2</v>
      </c>
      <c r="T5711" s="24">
        <v>70</v>
      </c>
      <c r="X5711" s="24">
        <f t="shared" si="202"/>
        <v>438</v>
      </c>
      <c r="Y5711" s="8">
        <f t="shared" si="203"/>
        <v>0</v>
      </c>
      <c r="Z5711" s="4"/>
    </row>
    <row r="5712" spans="1:26" x14ac:dyDescent="0.25">
      <c r="A5712" s="34">
        <v>79</v>
      </c>
      <c r="B5712" s="31">
        <v>79</v>
      </c>
      <c r="C5712" s="4" t="s">
        <v>10004</v>
      </c>
      <c r="D5712" s="4" t="s">
        <v>9999</v>
      </c>
      <c r="E5712" s="4" t="s">
        <v>9905</v>
      </c>
      <c r="F5712" s="4" t="s">
        <v>8948</v>
      </c>
      <c r="G5712" s="5" t="s">
        <v>10005</v>
      </c>
      <c r="H5712" s="4" t="s">
        <v>292</v>
      </c>
      <c r="I5712" s="24">
        <v>1022</v>
      </c>
      <c r="J5712" s="24">
        <v>636</v>
      </c>
      <c r="K5712" s="24">
        <v>81</v>
      </c>
      <c r="M5712" s="24">
        <v>2</v>
      </c>
      <c r="O5712" s="24">
        <v>9</v>
      </c>
      <c r="P5712" s="24">
        <v>1</v>
      </c>
      <c r="Q5712" s="24">
        <v>3</v>
      </c>
      <c r="R5712" s="24">
        <v>6</v>
      </c>
      <c r="S5712" s="24">
        <v>1</v>
      </c>
      <c r="T5712" s="24">
        <v>283</v>
      </c>
      <c r="X5712" s="24">
        <f t="shared" si="202"/>
        <v>1022</v>
      </c>
      <c r="Y5712" s="8">
        <f t="shared" si="203"/>
        <v>0</v>
      </c>
      <c r="Z5712" s="4"/>
    </row>
    <row r="5713" spans="1:26" x14ac:dyDescent="0.25">
      <c r="A5713" s="34">
        <v>42</v>
      </c>
      <c r="B5713" s="31">
        <v>42</v>
      </c>
      <c r="C5713" s="4" t="s">
        <v>9957</v>
      </c>
      <c r="D5713" s="4" t="s">
        <v>6494</v>
      </c>
      <c r="E5713" s="4" t="s">
        <v>9905</v>
      </c>
      <c r="F5713" s="4" t="s">
        <v>8948</v>
      </c>
      <c r="G5713" s="4" t="s">
        <v>9958</v>
      </c>
      <c r="H5713" s="4" t="s">
        <v>109</v>
      </c>
      <c r="I5713" s="24">
        <v>399</v>
      </c>
      <c r="J5713" s="24">
        <v>298</v>
      </c>
      <c r="K5713" s="24">
        <v>7</v>
      </c>
      <c r="L5713" s="24">
        <v>18</v>
      </c>
      <c r="O5713" s="24">
        <v>3</v>
      </c>
      <c r="Q5713" s="24">
        <v>1</v>
      </c>
      <c r="R5713" s="24">
        <v>2</v>
      </c>
      <c r="T5713" s="24">
        <v>70</v>
      </c>
      <c r="X5713" s="24">
        <f t="shared" si="202"/>
        <v>399</v>
      </c>
      <c r="Y5713" s="8">
        <f t="shared" si="203"/>
        <v>0</v>
      </c>
      <c r="Z5713" s="4"/>
    </row>
    <row r="5714" spans="1:26" x14ac:dyDescent="0.25">
      <c r="A5714" s="34">
        <v>43</v>
      </c>
      <c r="B5714" s="31">
        <v>43</v>
      </c>
      <c r="C5714" s="4" t="s">
        <v>9959</v>
      </c>
      <c r="D5714" s="4" t="s">
        <v>9960</v>
      </c>
      <c r="E5714" s="4" t="s">
        <v>9905</v>
      </c>
      <c r="F5714" s="4" t="s">
        <v>8948</v>
      </c>
      <c r="G5714" s="4" t="s">
        <v>8089</v>
      </c>
      <c r="H5714" s="4" t="s">
        <v>1100</v>
      </c>
      <c r="I5714" s="24">
        <v>783</v>
      </c>
      <c r="J5714" s="24">
        <v>324</v>
      </c>
      <c r="K5714" s="24">
        <v>87</v>
      </c>
      <c r="L5714" s="24">
        <v>11</v>
      </c>
      <c r="M5714" s="24">
        <v>1</v>
      </c>
      <c r="O5714" s="24">
        <v>3</v>
      </c>
      <c r="Q5714" s="24">
        <v>169</v>
      </c>
      <c r="R5714" s="24">
        <v>15</v>
      </c>
      <c r="S5714" s="24">
        <v>1</v>
      </c>
      <c r="T5714" s="24">
        <v>172</v>
      </c>
      <c r="X5714" s="24">
        <f t="shared" si="202"/>
        <v>783</v>
      </c>
      <c r="Y5714" s="8">
        <f t="shared" si="203"/>
        <v>0</v>
      </c>
      <c r="Z5714" s="4"/>
    </row>
    <row r="5715" spans="1:26" x14ac:dyDescent="0.25">
      <c r="A5715" s="34">
        <v>51</v>
      </c>
      <c r="B5715" s="31">
        <v>51</v>
      </c>
      <c r="C5715" s="4" t="s">
        <v>9969</v>
      </c>
      <c r="D5715" s="4" t="s">
        <v>9960</v>
      </c>
      <c r="E5715" s="4" t="s">
        <v>9905</v>
      </c>
      <c r="F5715" s="4" t="s">
        <v>8948</v>
      </c>
      <c r="G5715" s="4" t="s">
        <v>8089</v>
      </c>
      <c r="H5715" s="4" t="s">
        <v>1100</v>
      </c>
      <c r="I5715" s="24">
        <v>392</v>
      </c>
      <c r="J5715" s="24">
        <v>154</v>
      </c>
      <c r="K5715" s="24">
        <v>70</v>
      </c>
      <c r="L5715" s="24">
        <v>30</v>
      </c>
      <c r="M5715" s="24">
        <v>2</v>
      </c>
      <c r="O5715" s="24">
        <v>4</v>
      </c>
      <c r="Q5715" s="24">
        <v>3</v>
      </c>
      <c r="R5715" s="24">
        <v>3</v>
      </c>
      <c r="T5715" s="24">
        <v>126</v>
      </c>
      <c r="X5715" s="24">
        <f t="shared" si="202"/>
        <v>392</v>
      </c>
      <c r="Y5715" s="8">
        <f t="shared" si="203"/>
        <v>0</v>
      </c>
      <c r="Z5715" s="4"/>
    </row>
    <row r="5716" spans="1:26" x14ac:dyDescent="0.25">
      <c r="A5716" s="34">
        <v>52</v>
      </c>
      <c r="B5716" s="31">
        <v>52</v>
      </c>
      <c r="C5716" s="4" t="s">
        <v>9970</v>
      </c>
      <c r="D5716" s="4" t="s">
        <v>9960</v>
      </c>
      <c r="E5716" s="4" t="s">
        <v>9905</v>
      </c>
      <c r="F5716" s="4" t="s">
        <v>8948</v>
      </c>
      <c r="G5716" s="4" t="s">
        <v>8089</v>
      </c>
      <c r="H5716" s="4" t="s">
        <v>1100</v>
      </c>
      <c r="I5716" s="24">
        <v>487</v>
      </c>
      <c r="J5716" s="24">
        <v>240</v>
      </c>
      <c r="K5716" s="24">
        <v>45</v>
      </c>
      <c r="L5716" s="24">
        <v>70</v>
      </c>
      <c r="M5716" s="24">
        <v>1</v>
      </c>
      <c r="O5716" s="24">
        <v>3</v>
      </c>
      <c r="Q5716" s="24">
        <v>103</v>
      </c>
      <c r="R5716" s="24">
        <v>8</v>
      </c>
      <c r="T5716" s="24">
        <v>17</v>
      </c>
      <c r="X5716" s="24">
        <f t="shared" si="202"/>
        <v>487</v>
      </c>
      <c r="Y5716" s="8">
        <f t="shared" si="203"/>
        <v>0</v>
      </c>
      <c r="Z5716" s="4"/>
    </row>
    <row r="5717" spans="1:26" x14ac:dyDescent="0.25">
      <c r="A5717" s="34">
        <v>63</v>
      </c>
      <c r="B5717" s="31">
        <v>63</v>
      </c>
      <c r="C5717" s="4" t="s">
        <v>9982</v>
      </c>
      <c r="D5717" s="4" t="s">
        <v>9983</v>
      </c>
      <c r="E5717" s="4" t="s">
        <v>9905</v>
      </c>
      <c r="F5717" s="4" t="s">
        <v>8948</v>
      </c>
      <c r="G5717" s="4" t="s">
        <v>8089</v>
      </c>
      <c r="H5717" s="4" t="s">
        <v>1100</v>
      </c>
      <c r="I5717" s="24">
        <v>1103</v>
      </c>
      <c r="J5717" s="24">
        <v>431</v>
      </c>
      <c r="K5717" s="24">
        <v>140</v>
      </c>
      <c r="L5717" s="24">
        <v>9</v>
      </c>
      <c r="M5717" s="24">
        <v>1</v>
      </c>
      <c r="O5717" s="24">
        <v>6</v>
      </c>
      <c r="P5717" s="24">
        <v>2</v>
      </c>
      <c r="Q5717" s="24">
        <v>27</v>
      </c>
      <c r="R5717" s="24">
        <v>5</v>
      </c>
      <c r="T5717" s="24">
        <v>482</v>
      </c>
      <c r="X5717" s="24">
        <f t="shared" si="202"/>
        <v>1103</v>
      </c>
      <c r="Y5717" s="8">
        <f t="shared" si="203"/>
        <v>0</v>
      </c>
      <c r="Z5717" s="4"/>
    </row>
    <row r="5718" spans="1:26" x14ac:dyDescent="0.25">
      <c r="A5718" s="34">
        <v>70</v>
      </c>
      <c r="B5718" s="31">
        <v>70</v>
      </c>
      <c r="C5718" s="4" t="s">
        <v>9990</v>
      </c>
      <c r="D5718" s="4" t="s">
        <v>9983</v>
      </c>
      <c r="E5718" s="4" t="s">
        <v>9905</v>
      </c>
      <c r="F5718" s="4" t="s">
        <v>8948</v>
      </c>
      <c r="G5718" s="5" t="s">
        <v>8089</v>
      </c>
      <c r="H5718" s="4" t="s">
        <v>5</v>
      </c>
      <c r="I5718" s="24">
        <v>1305</v>
      </c>
      <c r="J5718" s="24">
        <v>986</v>
      </c>
      <c r="K5718" s="24">
        <v>68</v>
      </c>
      <c r="L5718" s="24">
        <v>20</v>
      </c>
      <c r="O5718" s="24">
        <v>5</v>
      </c>
      <c r="P5718" s="24">
        <v>3</v>
      </c>
      <c r="Q5718" s="24">
        <v>3</v>
      </c>
      <c r="R5718" s="24">
        <v>23</v>
      </c>
      <c r="T5718" s="24">
        <v>197</v>
      </c>
      <c r="X5718" s="24">
        <f t="shared" si="202"/>
        <v>1305</v>
      </c>
      <c r="Y5718" s="8">
        <f t="shared" si="203"/>
        <v>0</v>
      </c>
      <c r="Z5718" s="4"/>
    </row>
    <row r="5719" spans="1:26" x14ac:dyDescent="0.25">
      <c r="A5719" s="34">
        <v>32</v>
      </c>
      <c r="B5719" s="31">
        <v>32</v>
      </c>
      <c r="C5719" s="4" t="s">
        <v>9948</v>
      </c>
      <c r="D5719" s="4" t="s">
        <v>6494</v>
      </c>
      <c r="E5719" s="4" t="s">
        <v>9905</v>
      </c>
      <c r="F5719" s="4" t="s">
        <v>8948</v>
      </c>
      <c r="G5719" s="4" t="s">
        <v>875</v>
      </c>
      <c r="H5719" s="4" t="s">
        <v>5168</v>
      </c>
      <c r="I5719" s="24">
        <v>656</v>
      </c>
      <c r="J5719" s="24">
        <v>517</v>
      </c>
      <c r="K5719" s="24">
        <v>50</v>
      </c>
      <c r="L5719" s="24">
        <v>46</v>
      </c>
      <c r="M5719" s="24">
        <v>4</v>
      </c>
      <c r="O5719" s="24">
        <v>5</v>
      </c>
      <c r="Q5719" s="24">
        <v>3</v>
      </c>
      <c r="R5719" s="24">
        <v>4</v>
      </c>
      <c r="T5719" s="24">
        <v>27</v>
      </c>
      <c r="X5719" s="24">
        <f t="shared" si="202"/>
        <v>656</v>
      </c>
      <c r="Y5719" s="8">
        <f t="shared" si="203"/>
        <v>0</v>
      </c>
      <c r="Z5719" s="4"/>
    </row>
    <row r="5720" spans="1:26" x14ac:dyDescent="0.25">
      <c r="A5720" s="34">
        <v>80</v>
      </c>
      <c r="B5720" s="31">
        <v>80</v>
      </c>
      <c r="C5720" s="4" t="s">
        <v>10006</v>
      </c>
      <c r="D5720" s="4" t="s">
        <v>9999</v>
      </c>
      <c r="E5720" s="4" t="s">
        <v>9905</v>
      </c>
      <c r="F5720" s="4" t="s">
        <v>8948</v>
      </c>
      <c r="G5720" s="5" t="s">
        <v>875</v>
      </c>
      <c r="H5720" s="4" t="s">
        <v>265</v>
      </c>
      <c r="I5720" s="24">
        <v>420</v>
      </c>
      <c r="J5720" s="24">
        <v>120</v>
      </c>
      <c r="K5720" s="24">
        <v>224</v>
      </c>
      <c r="O5720" s="24">
        <v>2</v>
      </c>
      <c r="R5720" s="24">
        <v>1</v>
      </c>
      <c r="T5720" s="24">
        <v>73</v>
      </c>
      <c r="X5720" s="24">
        <f t="shared" si="202"/>
        <v>420</v>
      </c>
      <c r="Y5720" s="8">
        <f t="shared" si="203"/>
        <v>0</v>
      </c>
      <c r="Z5720" s="4"/>
    </row>
    <row r="5721" spans="1:26" x14ac:dyDescent="0.25">
      <c r="A5721" s="34">
        <v>81</v>
      </c>
      <c r="B5721" s="31">
        <v>81</v>
      </c>
      <c r="C5721" s="4" t="s">
        <v>10007</v>
      </c>
      <c r="D5721" s="4" t="s">
        <v>10008</v>
      </c>
      <c r="E5721" s="4" t="s">
        <v>9905</v>
      </c>
      <c r="F5721" s="4" t="s">
        <v>8948</v>
      </c>
      <c r="G5721" s="5" t="s">
        <v>875</v>
      </c>
      <c r="H5721" s="4" t="s">
        <v>429</v>
      </c>
      <c r="I5721" s="24">
        <v>1637</v>
      </c>
      <c r="J5721" s="24">
        <v>232</v>
      </c>
      <c r="K5721" s="24">
        <v>468</v>
      </c>
      <c r="L5721" s="24">
        <v>30</v>
      </c>
      <c r="M5721" s="24">
        <v>2</v>
      </c>
      <c r="O5721" s="24">
        <v>6</v>
      </c>
      <c r="P5721" s="24">
        <v>1</v>
      </c>
      <c r="Q5721" s="24">
        <v>2</v>
      </c>
      <c r="S5721" s="24">
        <v>34</v>
      </c>
      <c r="T5721" s="24">
        <v>862</v>
      </c>
      <c r="X5721" s="24">
        <f t="shared" si="202"/>
        <v>1637</v>
      </c>
      <c r="Y5721" s="8">
        <f t="shared" si="203"/>
        <v>0</v>
      </c>
      <c r="Z5721" s="4"/>
    </row>
    <row r="5722" spans="1:26" x14ac:dyDescent="0.25">
      <c r="A5722" s="34">
        <v>82</v>
      </c>
      <c r="B5722" s="31">
        <v>82</v>
      </c>
      <c r="C5722" s="4" t="s">
        <v>10009</v>
      </c>
      <c r="D5722" s="4" t="s">
        <v>10008</v>
      </c>
      <c r="E5722" s="4" t="s">
        <v>9905</v>
      </c>
      <c r="F5722" s="4" t="s">
        <v>8948</v>
      </c>
      <c r="G5722" s="5" t="s">
        <v>875</v>
      </c>
      <c r="H5722" s="4" t="s">
        <v>429</v>
      </c>
      <c r="I5722" s="24">
        <v>816</v>
      </c>
      <c r="K5722" s="24">
        <v>419</v>
      </c>
      <c r="R5722" s="24">
        <v>25</v>
      </c>
      <c r="T5722" s="24">
        <v>372</v>
      </c>
      <c r="X5722" s="24">
        <f t="shared" si="202"/>
        <v>816</v>
      </c>
      <c r="Y5722" s="8">
        <f t="shared" si="203"/>
        <v>0</v>
      </c>
      <c r="Z5722" s="4"/>
    </row>
    <row r="5723" spans="1:26" ht="30" x14ac:dyDescent="0.25">
      <c r="A5723" s="34">
        <v>37</v>
      </c>
      <c r="B5723" s="31">
        <v>37</v>
      </c>
      <c r="C5723" s="5" t="s">
        <v>9953</v>
      </c>
      <c r="D5723" s="4" t="s">
        <v>6494</v>
      </c>
      <c r="E5723" s="4" t="s">
        <v>9905</v>
      </c>
      <c r="F5723" s="4" t="s">
        <v>8948</v>
      </c>
      <c r="G5723" s="4" t="s">
        <v>9268</v>
      </c>
      <c r="H5723" s="4" t="s">
        <v>13</v>
      </c>
      <c r="I5723" s="24">
        <v>1327</v>
      </c>
      <c r="J5723" s="24">
        <v>795</v>
      </c>
      <c r="K5723" s="24">
        <v>175</v>
      </c>
      <c r="L5723" s="24">
        <v>290</v>
      </c>
      <c r="M5723" s="24">
        <v>2</v>
      </c>
      <c r="O5723" s="24">
        <v>15</v>
      </c>
      <c r="Q5723" s="24">
        <v>23</v>
      </c>
      <c r="R5723" s="24">
        <v>12</v>
      </c>
      <c r="T5723" s="24">
        <v>15</v>
      </c>
      <c r="X5723" s="24">
        <f t="shared" si="202"/>
        <v>1327</v>
      </c>
      <c r="Y5723" s="8">
        <f t="shared" si="203"/>
        <v>0</v>
      </c>
      <c r="Z5723" s="4"/>
    </row>
    <row r="5724" spans="1:26" x14ac:dyDescent="0.25">
      <c r="A5724" s="34">
        <v>14</v>
      </c>
      <c r="B5724" s="31">
        <v>14</v>
      </c>
      <c r="C5724" s="4" t="s">
        <v>9926</v>
      </c>
      <c r="D5724" s="4" t="s">
        <v>9927</v>
      </c>
      <c r="E5724" s="4" t="s">
        <v>9905</v>
      </c>
      <c r="F5724" s="4" t="s">
        <v>8948</v>
      </c>
      <c r="G5724" s="4" t="s">
        <v>9928</v>
      </c>
      <c r="H5724" s="4" t="s">
        <v>5287</v>
      </c>
      <c r="I5724" s="24">
        <v>251</v>
      </c>
      <c r="J5724" s="24">
        <v>200</v>
      </c>
      <c r="K5724" s="24">
        <v>17</v>
      </c>
      <c r="M5724" s="24">
        <v>1</v>
      </c>
      <c r="O5724" s="24">
        <v>8</v>
      </c>
      <c r="R5724" s="24">
        <v>2</v>
      </c>
      <c r="T5724" s="24">
        <v>23</v>
      </c>
      <c r="X5724" s="24">
        <f t="shared" si="202"/>
        <v>251</v>
      </c>
      <c r="Y5724" s="8">
        <f t="shared" si="203"/>
        <v>0</v>
      </c>
      <c r="Z5724" s="4"/>
    </row>
    <row r="5725" spans="1:26" x14ac:dyDescent="0.25">
      <c r="A5725" s="34">
        <v>22</v>
      </c>
      <c r="B5725" s="31">
        <v>22</v>
      </c>
      <c r="C5725" s="4" t="s">
        <v>9936</v>
      </c>
      <c r="D5725" s="4" t="s">
        <v>9927</v>
      </c>
      <c r="E5725" s="4" t="s">
        <v>9905</v>
      </c>
      <c r="F5725" s="4" t="s">
        <v>8948</v>
      </c>
      <c r="G5725" s="4" t="s">
        <v>9928</v>
      </c>
      <c r="H5725" s="4" t="s">
        <v>5287</v>
      </c>
      <c r="I5725" s="24">
        <v>417</v>
      </c>
      <c r="J5725" s="24">
        <v>394</v>
      </c>
      <c r="M5725" s="24">
        <v>2</v>
      </c>
      <c r="O5725" s="24">
        <v>8</v>
      </c>
      <c r="P5725" s="24">
        <v>2</v>
      </c>
      <c r="Q5725" s="24">
        <v>1</v>
      </c>
      <c r="R5725" s="24">
        <v>6</v>
      </c>
      <c r="S5725" s="24">
        <v>3</v>
      </c>
      <c r="T5725" s="24">
        <v>1</v>
      </c>
      <c r="X5725" s="24">
        <f t="shared" si="202"/>
        <v>417</v>
      </c>
      <c r="Y5725" s="8">
        <f t="shared" si="203"/>
        <v>0</v>
      </c>
      <c r="Z5725" s="4"/>
    </row>
    <row r="5726" spans="1:26" x14ac:dyDescent="0.25">
      <c r="A5726" s="34">
        <v>24</v>
      </c>
      <c r="B5726" s="31">
        <v>24</v>
      </c>
      <c r="C5726" s="4" t="s">
        <v>2371</v>
      </c>
      <c r="D5726" s="4" t="s">
        <v>9927</v>
      </c>
      <c r="E5726" s="4" t="s">
        <v>9905</v>
      </c>
      <c r="F5726" s="4" t="s">
        <v>8948</v>
      </c>
      <c r="G5726" s="4" t="s">
        <v>9928</v>
      </c>
      <c r="H5726" s="4" t="s">
        <v>5287</v>
      </c>
      <c r="I5726" s="24">
        <v>462</v>
      </c>
      <c r="J5726" s="24">
        <v>338</v>
      </c>
      <c r="M5726" s="24">
        <v>1</v>
      </c>
      <c r="O5726" s="24">
        <v>4</v>
      </c>
      <c r="Q5726" s="24">
        <v>6</v>
      </c>
      <c r="R5726" s="24">
        <v>6</v>
      </c>
      <c r="T5726" s="24">
        <v>107</v>
      </c>
      <c r="X5726" s="24">
        <f t="shared" si="202"/>
        <v>462</v>
      </c>
      <c r="Y5726" s="8">
        <f t="shared" si="203"/>
        <v>0</v>
      </c>
      <c r="Z5726" s="4"/>
    </row>
    <row r="5727" spans="1:26" x14ac:dyDescent="0.25">
      <c r="A5727" s="34">
        <v>58</v>
      </c>
      <c r="B5727" s="31">
        <v>58</v>
      </c>
      <c r="C5727" s="4" t="s">
        <v>9975</v>
      </c>
      <c r="D5727" s="4" t="s">
        <v>9960</v>
      </c>
      <c r="E5727" s="4" t="s">
        <v>9905</v>
      </c>
      <c r="F5727" s="4" t="s">
        <v>8948</v>
      </c>
      <c r="G5727" s="4" t="s">
        <v>9976</v>
      </c>
      <c r="H5727" s="4" t="s">
        <v>429</v>
      </c>
      <c r="I5727" s="24">
        <v>364</v>
      </c>
      <c r="J5727" s="24">
        <v>158</v>
      </c>
      <c r="K5727" s="24">
        <v>123</v>
      </c>
      <c r="M5727" s="24">
        <v>1</v>
      </c>
      <c r="O5727" s="24">
        <v>2</v>
      </c>
      <c r="P5727" s="24">
        <v>1</v>
      </c>
      <c r="Q5727" s="24">
        <v>1</v>
      </c>
      <c r="R5727" s="24">
        <v>9</v>
      </c>
      <c r="T5727" s="24">
        <v>69</v>
      </c>
      <c r="X5727" s="24">
        <f t="shared" si="202"/>
        <v>364</v>
      </c>
      <c r="Y5727" s="8">
        <f t="shared" si="203"/>
        <v>0</v>
      </c>
      <c r="Z5727" s="4"/>
    </row>
    <row r="5728" spans="1:26" x14ac:dyDescent="0.25">
      <c r="A5728" s="34">
        <v>76</v>
      </c>
      <c r="B5728" s="31">
        <v>76</v>
      </c>
      <c r="C5728" s="4" t="s">
        <v>9998</v>
      </c>
      <c r="D5728" s="4" t="s">
        <v>9999</v>
      </c>
      <c r="E5728" s="4" t="s">
        <v>9905</v>
      </c>
      <c r="F5728" s="4" t="s">
        <v>8948</v>
      </c>
      <c r="G5728" s="5" t="s">
        <v>15112</v>
      </c>
      <c r="H5728" s="4" t="s">
        <v>5287</v>
      </c>
      <c r="I5728" s="24">
        <v>678</v>
      </c>
      <c r="J5728" s="24">
        <v>286</v>
      </c>
      <c r="K5728" s="24">
        <v>32</v>
      </c>
      <c r="M5728" s="24">
        <v>5</v>
      </c>
      <c r="O5728" s="24">
        <v>7</v>
      </c>
      <c r="P5728" s="24">
        <v>2</v>
      </c>
      <c r="Q5728" s="24">
        <v>2</v>
      </c>
      <c r="R5728" s="24">
        <v>12</v>
      </c>
      <c r="T5728" s="24">
        <v>332</v>
      </c>
      <c r="X5728" s="24">
        <f t="shared" si="202"/>
        <v>678</v>
      </c>
      <c r="Y5728" s="8">
        <f t="shared" si="203"/>
        <v>0</v>
      </c>
      <c r="Z5728" s="4"/>
    </row>
    <row r="5729" spans="1:26" x14ac:dyDescent="0.25">
      <c r="A5729" s="34">
        <v>59</v>
      </c>
      <c r="B5729" s="31">
        <v>59</v>
      </c>
      <c r="C5729" s="4" t="s">
        <v>9977</v>
      </c>
      <c r="D5729" s="4" t="s">
        <v>9960</v>
      </c>
      <c r="E5729" s="4" t="s">
        <v>9905</v>
      </c>
      <c r="F5729" s="4" t="s">
        <v>8948</v>
      </c>
      <c r="G5729" s="4" t="s">
        <v>9978</v>
      </c>
      <c r="H5729" s="4" t="s">
        <v>1509</v>
      </c>
      <c r="I5729" s="24">
        <v>617</v>
      </c>
      <c r="J5729" s="24">
        <v>495</v>
      </c>
      <c r="K5729" s="24">
        <v>23</v>
      </c>
      <c r="O5729" s="24">
        <v>1</v>
      </c>
      <c r="P5729" s="24">
        <v>1</v>
      </c>
      <c r="Q5729" s="24">
        <v>53</v>
      </c>
      <c r="T5729" s="24">
        <v>44</v>
      </c>
      <c r="X5729" s="24">
        <f t="shared" si="202"/>
        <v>617</v>
      </c>
      <c r="Y5729" s="8">
        <f t="shared" si="203"/>
        <v>0</v>
      </c>
      <c r="Z5729" s="4"/>
    </row>
    <row r="5730" spans="1:26" x14ac:dyDescent="0.25">
      <c r="A5730" s="34">
        <v>75</v>
      </c>
      <c r="B5730" s="31">
        <v>75</v>
      </c>
      <c r="C5730" s="4" t="s">
        <v>9986</v>
      </c>
      <c r="D5730" s="4" t="s">
        <v>9983</v>
      </c>
      <c r="E5730" s="4" t="s">
        <v>9905</v>
      </c>
      <c r="F5730" s="4" t="s">
        <v>8948</v>
      </c>
      <c r="G5730" s="5" t="s">
        <v>9997</v>
      </c>
      <c r="H5730" s="4" t="s">
        <v>39</v>
      </c>
      <c r="I5730" s="24">
        <v>104</v>
      </c>
      <c r="J5730" s="24">
        <v>95</v>
      </c>
      <c r="K5730" s="24">
        <v>7</v>
      </c>
      <c r="Q5730" s="24">
        <v>1</v>
      </c>
      <c r="R5730" s="24">
        <v>1</v>
      </c>
      <c r="X5730" s="24">
        <f t="shared" si="202"/>
        <v>104</v>
      </c>
      <c r="Y5730" s="8">
        <f t="shared" si="203"/>
        <v>0</v>
      </c>
      <c r="Z5730" s="4"/>
    </row>
    <row r="5731" spans="1:26" x14ac:dyDescent="0.25">
      <c r="A5731" s="34">
        <v>44</v>
      </c>
      <c r="B5731" s="31">
        <v>44</v>
      </c>
      <c r="C5731" s="4" t="s">
        <v>9961</v>
      </c>
      <c r="D5731" s="4" t="s">
        <v>9960</v>
      </c>
      <c r="E5731" s="4" t="s">
        <v>9905</v>
      </c>
      <c r="F5731" s="4" t="s">
        <v>8948</v>
      </c>
      <c r="G5731" s="4" t="s">
        <v>9962</v>
      </c>
      <c r="H5731" s="4"/>
      <c r="I5731" s="24">
        <v>702</v>
      </c>
      <c r="J5731" s="24">
        <v>638</v>
      </c>
      <c r="K5731" s="24">
        <v>15</v>
      </c>
      <c r="M5731" s="24">
        <v>3</v>
      </c>
      <c r="O5731" s="24">
        <v>20</v>
      </c>
      <c r="P5731" s="24">
        <v>1</v>
      </c>
      <c r="Q5731" s="24">
        <v>4</v>
      </c>
      <c r="R5731" s="24">
        <v>3</v>
      </c>
      <c r="T5731" s="24">
        <v>18</v>
      </c>
      <c r="X5731" s="24">
        <f t="shared" si="202"/>
        <v>702</v>
      </c>
      <c r="Y5731" s="8">
        <f t="shared" si="203"/>
        <v>0</v>
      </c>
      <c r="Z5731" s="4"/>
    </row>
    <row r="5732" spans="1:26" ht="30" x14ac:dyDescent="0.25">
      <c r="A5732" s="34">
        <v>61</v>
      </c>
      <c r="B5732" s="31">
        <v>61</v>
      </c>
      <c r="C5732" s="4" t="s">
        <v>9979</v>
      </c>
      <c r="D5732" s="4" t="s">
        <v>9960</v>
      </c>
      <c r="E5732" s="4" t="s">
        <v>9905</v>
      </c>
      <c r="F5732" s="4" t="s">
        <v>8948</v>
      </c>
      <c r="G5732" s="5" t="s">
        <v>9962</v>
      </c>
      <c r="H5732" s="4"/>
      <c r="I5732" s="24">
        <v>532</v>
      </c>
      <c r="J5732" s="24">
        <v>392</v>
      </c>
      <c r="K5732" s="24">
        <v>27</v>
      </c>
      <c r="M5732" s="24">
        <v>8</v>
      </c>
      <c r="O5732" s="24">
        <v>7</v>
      </c>
      <c r="Q5732" s="24">
        <v>4</v>
      </c>
      <c r="R5732" s="24">
        <v>13</v>
      </c>
      <c r="T5732" s="24">
        <v>81</v>
      </c>
      <c r="X5732" s="24">
        <f t="shared" si="202"/>
        <v>532</v>
      </c>
      <c r="Y5732" s="8">
        <f t="shared" si="203"/>
        <v>0</v>
      </c>
      <c r="Z5732" s="4"/>
    </row>
    <row r="5733" spans="1:26" ht="30" x14ac:dyDescent="0.25">
      <c r="A5733" s="34">
        <v>66</v>
      </c>
      <c r="B5733" s="31">
        <v>66</v>
      </c>
      <c r="C5733" s="4" t="s">
        <v>9985</v>
      </c>
      <c r="D5733" s="4" t="s">
        <v>9983</v>
      </c>
      <c r="E5733" s="4" t="s">
        <v>9905</v>
      </c>
      <c r="F5733" s="4" t="s">
        <v>8948</v>
      </c>
      <c r="G5733" s="5" t="s">
        <v>9962</v>
      </c>
      <c r="H5733" s="4"/>
      <c r="I5733" s="24">
        <v>321</v>
      </c>
      <c r="J5733" s="24">
        <v>181</v>
      </c>
      <c r="K5733" s="24">
        <v>23</v>
      </c>
      <c r="L5733" s="24">
        <v>19</v>
      </c>
      <c r="M5733" s="24">
        <v>3</v>
      </c>
      <c r="O5733" s="24">
        <v>4</v>
      </c>
      <c r="P5733" s="24">
        <v>8</v>
      </c>
      <c r="Q5733" s="24">
        <v>73</v>
      </c>
      <c r="R5733" s="24">
        <v>8</v>
      </c>
      <c r="T5733" s="24">
        <v>2</v>
      </c>
      <c r="X5733" s="24">
        <f t="shared" si="202"/>
        <v>321</v>
      </c>
      <c r="Y5733" s="8">
        <f t="shared" si="203"/>
        <v>0</v>
      </c>
      <c r="Z5733" s="4"/>
    </row>
    <row r="5734" spans="1:26" ht="30" x14ac:dyDescent="0.25">
      <c r="A5734" s="34">
        <v>67</v>
      </c>
      <c r="B5734" s="31">
        <v>67</v>
      </c>
      <c r="C5734" s="4" t="s">
        <v>9986</v>
      </c>
      <c r="D5734" s="4" t="s">
        <v>9983</v>
      </c>
      <c r="E5734" s="4" t="s">
        <v>9905</v>
      </c>
      <c r="F5734" s="4" t="s">
        <v>8948</v>
      </c>
      <c r="G5734" s="5" t="s">
        <v>9962</v>
      </c>
      <c r="H5734" s="4"/>
      <c r="I5734" s="24">
        <v>195</v>
      </c>
      <c r="J5734" s="24">
        <v>165</v>
      </c>
      <c r="K5734" s="24">
        <v>24</v>
      </c>
      <c r="M5734" s="24">
        <v>1</v>
      </c>
      <c r="O5734" s="24">
        <v>2</v>
      </c>
      <c r="Q5734" s="24">
        <v>1</v>
      </c>
      <c r="R5734" s="24">
        <v>2</v>
      </c>
      <c r="X5734" s="24">
        <f t="shared" si="202"/>
        <v>195</v>
      </c>
      <c r="Y5734" s="8">
        <f t="shared" si="203"/>
        <v>0</v>
      </c>
      <c r="Z5734" s="4"/>
    </row>
    <row r="5735" spans="1:26" x14ac:dyDescent="0.25">
      <c r="A5735" s="34">
        <v>1</v>
      </c>
      <c r="B5735" s="31">
        <v>1</v>
      </c>
      <c r="C5735" s="4" t="s">
        <v>9904</v>
      </c>
      <c r="D5735" s="4" t="s">
        <v>9904</v>
      </c>
      <c r="E5735" s="4" t="s">
        <v>9905</v>
      </c>
      <c r="F5735" s="4" t="s">
        <v>8948</v>
      </c>
      <c r="G5735" s="4" t="s">
        <v>9906</v>
      </c>
      <c r="H5735" s="4" t="s">
        <v>7265</v>
      </c>
      <c r="I5735" s="24">
        <v>262</v>
      </c>
      <c r="J5735" s="24">
        <v>227</v>
      </c>
      <c r="K5735" s="24">
        <v>24</v>
      </c>
      <c r="L5735" s="24">
        <v>3</v>
      </c>
      <c r="M5735" s="24">
        <v>1</v>
      </c>
      <c r="O5735" s="24">
        <v>2</v>
      </c>
      <c r="Q5735" s="24">
        <v>1</v>
      </c>
      <c r="R5735" s="24">
        <v>1</v>
      </c>
      <c r="T5735" s="24">
        <v>3</v>
      </c>
      <c r="X5735" s="24">
        <f t="shared" si="202"/>
        <v>262</v>
      </c>
      <c r="Y5735" s="8">
        <f t="shared" si="203"/>
        <v>0</v>
      </c>
      <c r="Z5735" s="4"/>
    </row>
    <row r="5736" spans="1:26" x14ac:dyDescent="0.25">
      <c r="A5736" s="34">
        <v>4</v>
      </c>
      <c r="B5736" s="31">
        <v>4</v>
      </c>
      <c r="C5736" s="4" t="s">
        <v>9911</v>
      </c>
      <c r="D5736" s="4" t="s">
        <v>9904</v>
      </c>
      <c r="E5736" s="4" t="s">
        <v>9905</v>
      </c>
      <c r="F5736" s="4" t="s">
        <v>8948</v>
      </c>
      <c r="G5736" s="4" t="s">
        <v>9912</v>
      </c>
      <c r="H5736" s="4" t="s">
        <v>277</v>
      </c>
      <c r="I5736" s="24">
        <v>396</v>
      </c>
      <c r="J5736" s="24">
        <v>325</v>
      </c>
      <c r="K5736" s="24">
        <v>19</v>
      </c>
      <c r="L5736" s="24">
        <v>11</v>
      </c>
      <c r="M5736" s="24">
        <v>2</v>
      </c>
      <c r="O5736" s="24">
        <v>4</v>
      </c>
      <c r="Q5736" s="24">
        <v>2</v>
      </c>
      <c r="R5736" s="24">
        <v>3</v>
      </c>
      <c r="T5736" s="24">
        <v>30</v>
      </c>
      <c r="X5736" s="24">
        <f t="shared" si="202"/>
        <v>396</v>
      </c>
      <c r="Y5736" s="8">
        <f t="shared" si="203"/>
        <v>0</v>
      </c>
      <c r="Z5736" s="4"/>
    </row>
    <row r="5737" spans="1:26" x14ac:dyDescent="0.25">
      <c r="A5737" s="34">
        <v>49</v>
      </c>
      <c r="B5737" s="31">
        <v>49</v>
      </c>
      <c r="C5737" s="4" t="s">
        <v>9967</v>
      </c>
      <c r="D5737" s="4" t="s">
        <v>9960</v>
      </c>
      <c r="E5737" s="4" t="s">
        <v>9905</v>
      </c>
      <c r="F5737" s="4" t="s">
        <v>8948</v>
      </c>
      <c r="G5737" s="4" t="s">
        <v>9968</v>
      </c>
      <c r="H5737" s="4"/>
      <c r="I5737" s="24">
        <v>565</v>
      </c>
      <c r="J5737" s="24">
        <v>341</v>
      </c>
      <c r="K5737" s="24">
        <v>38</v>
      </c>
      <c r="L5737" s="24">
        <v>135</v>
      </c>
      <c r="M5737" s="24">
        <v>4</v>
      </c>
      <c r="O5737" s="24">
        <v>2</v>
      </c>
      <c r="P5737" s="24">
        <v>1</v>
      </c>
      <c r="R5737" s="24">
        <v>2</v>
      </c>
      <c r="T5737" s="24">
        <v>42</v>
      </c>
      <c r="X5737" s="24">
        <f t="shared" si="202"/>
        <v>565</v>
      </c>
      <c r="Y5737" s="8">
        <f t="shared" si="203"/>
        <v>0</v>
      </c>
      <c r="Z5737" s="4"/>
    </row>
    <row r="5738" spans="1:26" x14ac:dyDescent="0.25">
      <c r="A5738" s="34">
        <v>78</v>
      </c>
      <c r="B5738" s="31">
        <v>78</v>
      </c>
      <c r="C5738" s="4" t="s">
        <v>10001</v>
      </c>
      <c r="D5738" s="4" t="s">
        <v>9999</v>
      </c>
      <c r="E5738" s="4" t="s">
        <v>9905</v>
      </c>
      <c r="F5738" s="4" t="s">
        <v>8948</v>
      </c>
      <c r="G5738" s="5" t="s">
        <v>10002</v>
      </c>
      <c r="H5738" s="4" t="s">
        <v>10003</v>
      </c>
      <c r="I5738" s="24">
        <v>431</v>
      </c>
      <c r="J5738" s="24">
        <v>206</v>
      </c>
      <c r="K5738" s="24">
        <v>38</v>
      </c>
      <c r="M5738" s="24">
        <v>1</v>
      </c>
      <c r="O5738" s="24">
        <v>3</v>
      </c>
      <c r="Q5738" s="24">
        <v>8</v>
      </c>
      <c r="R5738" s="24">
        <v>4</v>
      </c>
      <c r="T5738" s="24">
        <v>171</v>
      </c>
      <c r="X5738" s="24">
        <f t="shared" si="202"/>
        <v>431</v>
      </c>
      <c r="Y5738" s="8">
        <f t="shared" si="203"/>
        <v>0</v>
      </c>
      <c r="Z5738" s="4"/>
    </row>
    <row r="5739" spans="1:26" x14ac:dyDescent="0.25">
      <c r="A5739" s="34">
        <v>73</v>
      </c>
      <c r="B5739" s="31">
        <v>73</v>
      </c>
      <c r="C5739" s="4" t="s">
        <v>8891</v>
      </c>
      <c r="D5739" s="4" t="s">
        <v>9983</v>
      </c>
      <c r="E5739" s="4" t="s">
        <v>9905</v>
      </c>
      <c r="F5739" s="4" t="s">
        <v>8948</v>
      </c>
      <c r="G5739" s="5" t="s">
        <v>9994</v>
      </c>
      <c r="H5739" s="4" t="s">
        <v>19</v>
      </c>
      <c r="I5739" s="24">
        <v>263</v>
      </c>
      <c r="J5739" s="24">
        <v>110</v>
      </c>
      <c r="K5739" s="24">
        <v>40</v>
      </c>
      <c r="O5739" s="24">
        <v>2</v>
      </c>
      <c r="P5739" s="24">
        <v>28</v>
      </c>
      <c r="Q5739" s="24">
        <v>48</v>
      </c>
      <c r="R5739" s="24">
        <v>5</v>
      </c>
      <c r="T5739" s="24">
        <v>30</v>
      </c>
      <c r="X5739" s="24">
        <f t="shared" si="202"/>
        <v>263</v>
      </c>
      <c r="Y5739" s="8">
        <f t="shared" si="203"/>
        <v>0</v>
      </c>
      <c r="Z5739" s="4"/>
    </row>
    <row r="5740" spans="1:26" x14ac:dyDescent="0.25">
      <c r="A5740" s="34">
        <v>35</v>
      </c>
      <c r="B5740" s="31">
        <v>35</v>
      </c>
      <c r="C5740" s="4" t="s">
        <v>6666</v>
      </c>
      <c r="D5740" s="4" t="s">
        <v>6494</v>
      </c>
      <c r="E5740" s="4" t="s">
        <v>9905</v>
      </c>
      <c r="F5740" s="4" t="s">
        <v>8948</v>
      </c>
      <c r="G5740" s="4" t="s">
        <v>9951</v>
      </c>
      <c r="H5740" s="4" t="s">
        <v>374</v>
      </c>
      <c r="I5740" s="24">
        <v>867</v>
      </c>
      <c r="J5740" s="24">
        <v>738</v>
      </c>
      <c r="K5740" s="24">
        <v>80</v>
      </c>
      <c r="L5740" s="24">
        <v>13</v>
      </c>
      <c r="M5740" s="24">
        <v>1</v>
      </c>
      <c r="O5740" s="24">
        <v>7</v>
      </c>
      <c r="Q5740" s="24">
        <v>8</v>
      </c>
      <c r="R5740" s="24">
        <v>10</v>
      </c>
      <c r="S5740" s="24">
        <v>2</v>
      </c>
      <c r="T5740" s="24">
        <v>8</v>
      </c>
      <c r="X5740" s="24">
        <f t="shared" si="202"/>
        <v>867</v>
      </c>
      <c r="Y5740" s="8">
        <f t="shared" si="203"/>
        <v>0</v>
      </c>
      <c r="Z5740" s="4"/>
    </row>
    <row r="5741" spans="1:26" x14ac:dyDescent="0.25">
      <c r="A5741" s="34">
        <v>41</v>
      </c>
      <c r="B5741" s="31">
        <v>41</v>
      </c>
      <c r="C5741" s="4" t="s">
        <v>9956</v>
      </c>
      <c r="D5741" s="4" t="s">
        <v>6494</v>
      </c>
      <c r="E5741" s="4" t="s">
        <v>9905</v>
      </c>
      <c r="F5741" s="4" t="s">
        <v>8948</v>
      </c>
      <c r="G5741" s="4" t="s">
        <v>9951</v>
      </c>
      <c r="H5741" s="4" t="s">
        <v>878</v>
      </c>
      <c r="I5741" s="24">
        <v>771</v>
      </c>
      <c r="J5741" s="24">
        <v>213</v>
      </c>
      <c r="K5741" s="24">
        <v>212</v>
      </c>
      <c r="L5741" s="24">
        <v>61</v>
      </c>
      <c r="M5741" s="24">
        <v>3</v>
      </c>
      <c r="O5741" s="24">
        <v>7</v>
      </c>
      <c r="Q5741" s="24">
        <v>2</v>
      </c>
      <c r="R5741" s="24">
        <v>5</v>
      </c>
      <c r="T5741" s="24">
        <v>268</v>
      </c>
      <c r="X5741" s="24">
        <f t="shared" si="202"/>
        <v>771</v>
      </c>
      <c r="Y5741" s="8">
        <f t="shared" si="203"/>
        <v>0</v>
      </c>
      <c r="Z5741" s="4"/>
    </row>
    <row r="5742" spans="1:26" x14ac:dyDescent="0.25">
      <c r="A5742" s="34">
        <v>9</v>
      </c>
      <c r="B5742" s="31">
        <v>9</v>
      </c>
      <c r="C5742" s="4" t="s">
        <v>9919</v>
      </c>
      <c r="D5742" s="4" t="s">
        <v>9917</v>
      </c>
      <c r="E5742" s="4" t="s">
        <v>9905</v>
      </c>
      <c r="F5742" s="4" t="s">
        <v>8948</v>
      </c>
      <c r="G5742" s="4" t="s">
        <v>9920</v>
      </c>
      <c r="H5742" s="4" t="s">
        <v>13</v>
      </c>
      <c r="I5742" s="24">
        <v>296</v>
      </c>
      <c r="J5742" s="24">
        <v>106</v>
      </c>
      <c r="K5742" s="24">
        <v>35</v>
      </c>
      <c r="M5742" s="24">
        <v>1</v>
      </c>
      <c r="O5742" s="24">
        <v>2</v>
      </c>
      <c r="P5742" s="24">
        <v>100</v>
      </c>
      <c r="Q5742" s="24">
        <v>30</v>
      </c>
      <c r="R5742" s="24">
        <v>3</v>
      </c>
      <c r="T5742" s="24">
        <v>19</v>
      </c>
      <c r="X5742" s="24">
        <f t="shared" si="202"/>
        <v>296</v>
      </c>
      <c r="Y5742" s="8">
        <f t="shared" si="203"/>
        <v>0</v>
      </c>
      <c r="Z5742" s="4"/>
    </row>
    <row r="5743" spans="1:26" x14ac:dyDescent="0.25">
      <c r="A5743" s="34">
        <v>57</v>
      </c>
      <c r="B5743" s="31">
        <v>57</v>
      </c>
      <c r="C5743" s="4" t="s">
        <v>9974</v>
      </c>
      <c r="D5743" s="4" t="s">
        <v>9960</v>
      </c>
      <c r="E5743" s="4" t="s">
        <v>9905</v>
      </c>
      <c r="F5743" s="4" t="s">
        <v>8948</v>
      </c>
      <c r="G5743" s="4" t="s">
        <v>9065</v>
      </c>
      <c r="H5743" s="4" t="s">
        <v>13</v>
      </c>
      <c r="I5743" s="24">
        <v>432</v>
      </c>
      <c r="J5743" s="24">
        <v>212</v>
      </c>
      <c r="K5743" s="24">
        <v>187</v>
      </c>
      <c r="M5743" s="24">
        <v>2</v>
      </c>
      <c r="O5743" s="24">
        <v>3</v>
      </c>
      <c r="Q5743" s="24">
        <v>4</v>
      </c>
      <c r="R5743" s="24">
        <v>13</v>
      </c>
      <c r="S5743" s="24">
        <v>1</v>
      </c>
      <c r="T5743" s="24">
        <v>10</v>
      </c>
      <c r="X5743" s="24">
        <f t="shared" si="202"/>
        <v>432</v>
      </c>
      <c r="Y5743" s="8">
        <f t="shared" si="203"/>
        <v>0</v>
      </c>
      <c r="Z5743" s="4"/>
    </row>
    <row r="5744" spans="1:26" x14ac:dyDescent="0.25">
      <c r="A5744" s="34">
        <v>36</v>
      </c>
      <c r="B5744" s="31">
        <v>36</v>
      </c>
      <c r="C5744" s="4" t="s">
        <v>6494</v>
      </c>
      <c r="D5744" s="4" t="s">
        <v>6494</v>
      </c>
      <c r="E5744" s="4" t="s">
        <v>9905</v>
      </c>
      <c r="F5744" s="4" t="s">
        <v>8948</v>
      </c>
      <c r="G5744" s="4" t="s">
        <v>9952</v>
      </c>
      <c r="H5744" s="4" t="s">
        <v>245</v>
      </c>
      <c r="I5744" s="24">
        <v>308</v>
      </c>
      <c r="J5744" s="24">
        <v>236</v>
      </c>
      <c r="K5744" s="24">
        <v>55</v>
      </c>
      <c r="M5744" s="24">
        <v>1</v>
      </c>
      <c r="O5744" s="24">
        <v>3</v>
      </c>
      <c r="Q5744" s="24">
        <v>2</v>
      </c>
      <c r="R5744" s="24">
        <v>2</v>
      </c>
      <c r="T5744" s="24">
        <v>9</v>
      </c>
      <c r="X5744" s="24">
        <f t="shared" si="202"/>
        <v>308</v>
      </c>
      <c r="Y5744" s="8">
        <f t="shared" si="203"/>
        <v>0</v>
      </c>
      <c r="Z5744" s="4"/>
    </row>
    <row r="5745" spans="1:26" x14ac:dyDescent="0.25">
      <c r="A5745" s="34">
        <v>2</v>
      </c>
      <c r="B5745" s="31">
        <v>2</v>
      </c>
      <c r="C5745" s="4" t="s">
        <v>9907</v>
      </c>
      <c r="D5745" s="4" t="s">
        <v>9904</v>
      </c>
      <c r="E5745" s="4" t="s">
        <v>9905</v>
      </c>
      <c r="F5745" s="4" t="s">
        <v>8948</v>
      </c>
      <c r="G5745" s="4" t="s">
        <v>9908</v>
      </c>
      <c r="H5745" s="4"/>
      <c r="I5745" s="24">
        <v>540</v>
      </c>
      <c r="J5745" s="24">
        <v>440</v>
      </c>
      <c r="K5745" s="24">
        <v>24</v>
      </c>
      <c r="M5745" s="24">
        <v>2</v>
      </c>
      <c r="O5745" s="24">
        <v>6</v>
      </c>
      <c r="Q5745" s="24">
        <v>15</v>
      </c>
      <c r="R5745" s="24">
        <v>3</v>
      </c>
      <c r="T5745" s="24">
        <v>50</v>
      </c>
      <c r="X5745" s="24">
        <f t="shared" si="202"/>
        <v>540</v>
      </c>
      <c r="Y5745" s="8">
        <f t="shared" si="203"/>
        <v>0</v>
      </c>
      <c r="Z5745" s="4"/>
    </row>
    <row r="5746" spans="1:26" x14ac:dyDescent="0.25">
      <c r="A5746" s="34">
        <v>84</v>
      </c>
      <c r="B5746" s="31">
        <v>84</v>
      </c>
      <c r="C5746" s="4" t="s">
        <v>10010</v>
      </c>
      <c r="D5746" s="4" t="s">
        <v>10008</v>
      </c>
      <c r="E5746" s="4" t="s">
        <v>9905</v>
      </c>
      <c r="F5746" s="4" t="s">
        <v>8948</v>
      </c>
      <c r="G5746" s="5" t="s">
        <v>10011</v>
      </c>
      <c r="H5746" s="4" t="s">
        <v>279</v>
      </c>
      <c r="I5746" s="24">
        <v>165</v>
      </c>
      <c r="J5746" s="24">
        <v>100</v>
      </c>
      <c r="K5746" s="24">
        <v>10</v>
      </c>
      <c r="L5746" s="24">
        <v>8</v>
      </c>
      <c r="M5746" s="24">
        <v>1</v>
      </c>
      <c r="O5746" s="24">
        <v>1</v>
      </c>
      <c r="Q5746" s="24">
        <v>4</v>
      </c>
      <c r="R5746" s="24">
        <v>1</v>
      </c>
      <c r="S5746" s="24">
        <v>40</v>
      </c>
      <c r="X5746" s="24">
        <f t="shared" si="202"/>
        <v>165</v>
      </c>
      <c r="Y5746" s="8">
        <f t="shared" si="203"/>
        <v>0</v>
      </c>
      <c r="Z5746" s="4"/>
    </row>
    <row r="5747" spans="1:26" x14ac:dyDescent="0.25">
      <c r="A5747" s="34">
        <v>5</v>
      </c>
      <c r="B5747" s="31">
        <v>5</v>
      </c>
      <c r="C5747" s="4" t="s">
        <v>9913</v>
      </c>
      <c r="D5747" s="4" t="s">
        <v>9904</v>
      </c>
      <c r="E5747" s="4" t="s">
        <v>9905</v>
      </c>
      <c r="F5747" s="4" t="s">
        <v>8948</v>
      </c>
      <c r="G5747" s="4" t="s">
        <v>5087</v>
      </c>
      <c r="H5747" s="4" t="s">
        <v>9914</v>
      </c>
      <c r="I5747" s="24">
        <v>804</v>
      </c>
      <c r="J5747" s="24">
        <v>582</v>
      </c>
      <c r="K5747" s="24">
        <v>108</v>
      </c>
      <c r="M5747" s="24">
        <v>1</v>
      </c>
      <c r="O5747" s="24">
        <v>8</v>
      </c>
      <c r="P5747" s="24">
        <v>4</v>
      </c>
      <c r="Q5747" s="24">
        <v>5</v>
      </c>
      <c r="R5747" s="24">
        <v>4</v>
      </c>
      <c r="T5747" s="24">
        <v>92</v>
      </c>
      <c r="X5747" s="24">
        <f t="shared" si="202"/>
        <v>804</v>
      </c>
      <c r="Y5747" s="8">
        <f t="shared" si="203"/>
        <v>0</v>
      </c>
      <c r="Z5747" s="4"/>
    </row>
    <row r="5748" spans="1:26" x14ac:dyDescent="0.25">
      <c r="A5748" s="34">
        <v>48</v>
      </c>
      <c r="B5748" s="31">
        <v>48</v>
      </c>
      <c r="C5748" s="4" t="s">
        <v>2141</v>
      </c>
      <c r="D5748" s="4" t="s">
        <v>9960</v>
      </c>
      <c r="E5748" s="4" t="s">
        <v>9905</v>
      </c>
      <c r="F5748" s="4" t="s">
        <v>8948</v>
      </c>
      <c r="G5748" s="4" t="s">
        <v>9115</v>
      </c>
      <c r="H5748" s="4" t="s">
        <v>9966</v>
      </c>
      <c r="I5748" s="24">
        <v>1143</v>
      </c>
      <c r="J5748" s="24">
        <v>605</v>
      </c>
      <c r="K5748" s="24">
        <v>138</v>
      </c>
      <c r="L5748" s="24">
        <v>20</v>
      </c>
      <c r="M5748" s="24">
        <v>2</v>
      </c>
      <c r="O5748" s="24">
        <v>8</v>
      </c>
      <c r="P5748" s="24">
        <v>4</v>
      </c>
      <c r="Q5748" s="24">
        <v>15</v>
      </c>
      <c r="R5748" s="24">
        <v>7</v>
      </c>
      <c r="T5748" s="24">
        <v>344</v>
      </c>
      <c r="X5748" s="24">
        <f t="shared" si="202"/>
        <v>1143</v>
      </c>
      <c r="Y5748" s="8">
        <f t="shared" si="203"/>
        <v>0</v>
      </c>
      <c r="Z5748" s="4"/>
    </row>
    <row r="5749" spans="1:26" x14ac:dyDescent="0.25">
      <c r="A5749" s="34">
        <v>26</v>
      </c>
      <c r="B5749" s="31">
        <v>26</v>
      </c>
      <c r="C5749" s="4" t="s">
        <v>9939</v>
      </c>
      <c r="D5749" s="4" t="s">
        <v>9927</v>
      </c>
      <c r="E5749" s="4" t="s">
        <v>9905</v>
      </c>
      <c r="F5749" s="4" t="s">
        <v>8948</v>
      </c>
      <c r="G5749" s="4" t="s">
        <v>6593</v>
      </c>
      <c r="H5749" s="4" t="s">
        <v>9940</v>
      </c>
      <c r="I5749" s="24">
        <v>374</v>
      </c>
      <c r="J5749" s="24">
        <v>266</v>
      </c>
      <c r="K5749" s="24">
        <v>83</v>
      </c>
      <c r="O5749" s="24">
        <v>7</v>
      </c>
      <c r="P5749" s="24">
        <v>1</v>
      </c>
      <c r="Q5749" s="24">
        <v>2</v>
      </c>
      <c r="R5749" s="24">
        <v>3</v>
      </c>
      <c r="S5749" s="24">
        <v>2</v>
      </c>
      <c r="T5749" s="24">
        <v>10</v>
      </c>
      <c r="X5749" s="24">
        <f t="shared" si="202"/>
        <v>374</v>
      </c>
      <c r="Y5749" s="8">
        <f t="shared" si="203"/>
        <v>0</v>
      </c>
      <c r="Z5749" s="4"/>
    </row>
    <row r="5750" spans="1:26" x14ac:dyDescent="0.25">
      <c r="A5750" s="34">
        <v>50</v>
      </c>
      <c r="B5750" s="31">
        <v>50</v>
      </c>
      <c r="C5750" s="4" t="s">
        <v>801</v>
      </c>
      <c r="D5750" s="4" t="s">
        <v>9960</v>
      </c>
      <c r="E5750" s="4" t="s">
        <v>9905</v>
      </c>
      <c r="F5750" s="4" t="s">
        <v>8948</v>
      </c>
      <c r="G5750" s="4" t="s">
        <v>5266</v>
      </c>
      <c r="H5750" s="4" t="s">
        <v>878</v>
      </c>
      <c r="I5750" s="24">
        <v>379</v>
      </c>
      <c r="J5750" s="24">
        <v>334</v>
      </c>
      <c r="K5750" s="24">
        <v>20</v>
      </c>
      <c r="M5750" s="24">
        <v>1</v>
      </c>
      <c r="O5750" s="24">
        <v>2</v>
      </c>
      <c r="Q5750" s="24">
        <v>15</v>
      </c>
      <c r="R5750" s="24">
        <v>10</v>
      </c>
      <c r="S5750" s="24">
        <v>1</v>
      </c>
      <c r="X5750" s="24">
        <f t="shared" ref="X5750:X5813" si="204">SUM(J5750:W5750)</f>
        <v>383</v>
      </c>
      <c r="Y5750" s="8">
        <f t="shared" ref="Y5750:Y5813" si="205">I5750-X5750</f>
        <v>-4</v>
      </c>
      <c r="Z5750" s="4"/>
    </row>
    <row r="5751" spans="1:26" x14ac:dyDescent="0.25">
      <c r="A5751" s="34">
        <v>53</v>
      </c>
      <c r="B5751" s="31">
        <v>53</v>
      </c>
      <c r="C5751" s="4" t="s">
        <v>9971</v>
      </c>
      <c r="D5751" s="4" t="s">
        <v>9960</v>
      </c>
      <c r="E5751" s="4" t="s">
        <v>9905</v>
      </c>
      <c r="F5751" s="4" t="s">
        <v>8948</v>
      </c>
      <c r="G5751" s="4" t="s">
        <v>5266</v>
      </c>
      <c r="H5751" s="4" t="s">
        <v>1066</v>
      </c>
      <c r="I5751" s="24">
        <v>542</v>
      </c>
      <c r="J5751" s="24">
        <v>217</v>
      </c>
      <c r="K5751" s="24">
        <v>152</v>
      </c>
      <c r="L5751" s="24">
        <v>145</v>
      </c>
      <c r="M5751" s="24">
        <v>2</v>
      </c>
      <c r="O5751" s="24">
        <v>2</v>
      </c>
      <c r="P5751" s="24">
        <v>14</v>
      </c>
      <c r="R5751" s="24">
        <v>5</v>
      </c>
      <c r="T5751" s="24">
        <v>5</v>
      </c>
      <c r="X5751" s="24">
        <f t="shared" si="204"/>
        <v>542</v>
      </c>
      <c r="Y5751" s="8">
        <f t="shared" si="205"/>
        <v>0</v>
      </c>
      <c r="Z5751" s="4"/>
    </row>
    <row r="5752" spans="1:26" x14ac:dyDescent="0.25">
      <c r="A5752" s="34">
        <v>55</v>
      </c>
      <c r="B5752" s="31">
        <v>55</v>
      </c>
      <c r="C5752" s="4" t="s">
        <v>9972</v>
      </c>
      <c r="D5752" s="4" t="s">
        <v>9960</v>
      </c>
      <c r="E5752" s="4" t="s">
        <v>9905</v>
      </c>
      <c r="F5752" s="4" t="s">
        <v>8948</v>
      </c>
      <c r="G5752" s="4" t="s">
        <v>5266</v>
      </c>
      <c r="H5752" s="4" t="s">
        <v>1066</v>
      </c>
      <c r="I5752" s="24">
        <v>229</v>
      </c>
      <c r="J5752" s="24">
        <v>213</v>
      </c>
      <c r="K5752" s="24">
        <v>4</v>
      </c>
      <c r="M5752" s="24">
        <v>2</v>
      </c>
      <c r="O5752" s="24">
        <v>4</v>
      </c>
      <c r="R5752" s="24">
        <v>4</v>
      </c>
      <c r="S5752" s="24">
        <v>1</v>
      </c>
      <c r="T5752" s="24">
        <v>1</v>
      </c>
      <c r="X5752" s="24">
        <f t="shared" si="204"/>
        <v>229</v>
      </c>
      <c r="Y5752" s="8">
        <f t="shared" si="205"/>
        <v>0</v>
      </c>
      <c r="Z5752" s="4"/>
    </row>
    <row r="5753" spans="1:26" x14ac:dyDescent="0.25">
      <c r="A5753" s="34">
        <v>47</v>
      </c>
      <c r="B5753" s="31">
        <v>47</v>
      </c>
      <c r="C5753" s="4" t="s">
        <v>9965</v>
      </c>
      <c r="D5753" s="4" t="s">
        <v>9960</v>
      </c>
      <c r="E5753" s="4" t="s">
        <v>9905</v>
      </c>
      <c r="F5753" s="4" t="s">
        <v>8948</v>
      </c>
      <c r="G5753" s="4" t="s">
        <v>9278</v>
      </c>
      <c r="H5753" s="4" t="s">
        <v>154</v>
      </c>
      <c r="I5753" s="24">
        <v>649</v>
      </c>
      <c r="J5753" s="24">
        <v>428</v>
      </c>
      <c r="K5753" s="24">
        <v>100</v>
      </c>
      <c r="L5753" s="24">
        <v>7</v>
      </c>
      <c r="M5753" s="24">
        <v>1</v>
      </c>
      <c r="O5753" s="24">
        <v>5</v>
      </c>
      <c r="P5753" s="24">
        <v>10</v>
      </c>
      <c r="Q5753" s="24">
        <v>5</v>
      </c>
      <c r="R5753" s="24">
        <v>2</v>
      </c>
      <c r="T5753" s="24">
        <v>91</v>
      </c>
      <c r="X5753" s="24">
        <f t="shared" si="204"/>
        <v>649</v>
      </c>
      <c r="Y5753" s="8">
        <f t="shared" si="205"/>
        <v>0</v>
      </c>
      <c r="Z5753" s="4"/>
    </row>
    <row r="5754" spans="1:26" x14ac:dyDescent="0.25">
      <c r="A5754" s="34">
        <v>83</v>
      </c>
      <c r="B5754" s="31">
        <v>83</v>
      </c>
      <c r="C5754" s="4" t="s">
        <v>10008</v>
      </c>
      <c r="D5754" s="4" t="s">
        <v>10008</v>
      </c>
      <c r="E5754" s="4" t="s">
        <v>9905</v>
      </c>
      <c r="F5754" s="4" t="s">
        <v>8948</v>
      </c>
      <c r="G5754" s="5" t="s">
        <v>3284</v>
      </c>
      <c r="H5754" s="4" t="s">
        <v>3234</v>
      </c>
      <c r="I5754" s="24">
        <v>855</v>
      </c>
      <c r="J5754" s="24">
        <v>266</v>
      </c>
      <c r="K5754" s="24">
        <v>154</v>
      </c>
      <c r="L5754" s="24">
        <v>60</v>
      </c>
      <c r="M5754" s="24">
        <v>3</v>
      </c>
      <c r="O5754" s="24">
        <v>5</v>
      </c>
      <c r="P5754" s="24">
        <v>1</v>
      </c>
      <c r="Q5754" s="24">
        <v>31</v>
      </c>
      <c r="R5754" s="24">
        <v>5</v>
      </c>
      <c r="T5754" s="24">
        <v>330</v>
      </c>
      <c r="X5754" s="24">
        <f t="shared" si="204"/>
        <v>855</v>
      </c>
      <c r="Y5754" s="8">
        <f t="shared" si="205"/>
        <v>0</v>
      </c>
      <c r="Z5754" s="4"/>
    </row>
    <row r="5755" spans="1:26" x14ac:dyDescent="0.25">
      <c r="A5755" s="34">
        <v>86</v>
      </c>
      <c r="B5755" s="31">
        <v>86</v>
      </c>
      <c r="C5755" s="4" t="s">
        <v>10013</v>
      </c>
      <c r="D5755" s="4" t="s">
        <v>10008</v>
      </c>
      <c r="E5755" s="4" t="s">
        <v>9905</v>
      </c>
      <c r="F5755" s="4" t="s">
        <v>8948</v>
      </c>
      <c r="G5755" s="5" t="s">
        <v>3284</v>
      </c>
      <c r="H5755" s="4" t="s">
        <v>3234</v>
      </c>
      <c r="I5755" s="24">
        <v>186</v>
      </c>
      <c r="J5755" s="24">
        <v>171</v>
      </c>
      <c r="L5755" s="24">
        <v>6</v>
      </c>
      <c r="M5755" s="24">
        <v>1</v>
      </c>
      <c r="O5755" s="24">
        <v>2</v>
      </c>
      <c r="R5755" s="24">
        <v>6</v>
      </c>
      <c r="X5755" s="24">
        <f t="shared" si="204"/>
        <v>186</v>
      </c>
      <c r="Y5755" s="8">
        <f t="shared" si="205"/>
        <v>0</v>
      </c>
      <c r="Z5755" s="4"/>
    </row>
    <row r="5756" spans="1:26" x14ac:dyDescent="0.25">
      <c r="A5756" s="34">
        <v>87</v>
      </c>
      <c r="B5756" s="31">
        <v>87</v>
      </c>
      <c r="C5756" s="4" t="s">
        <v>10014</v>
      </c>
      <c r="D5756" s="4" t="s">
        <v>10008</v>
      </c>
      <c r="E5756" s="4" t="s">
        <v>9905</v>
      </c>
      <c r="F5756" s="4" t="s">
        <v>8948</v>
      </c>
      <c r="G5756" s="5" t="s">
        <v>3284</v>
      </c>
      <c r="H5756" s="4" t="s">
        <v>3234</v>
      </c>
      <c r="I5756" s="24">
        <v>71</v>
      </c>
      <c r="J5756" s="24">
        <v>42</v>
      </c>
      <c r="K5756" s="24">
        <v>24</v>
      </c>
      <c r="O5756" s="24">
        <v>1</v>
      </c>
      <c r="R5756" s="24">
        <v>4</v>
      </c>
      <c r="X5756" s="24">
        <f t="shared" si="204"/>
        <v>71</v>
      </c>
      <c r="Y5756" s="8">
        <f t="shared" si="205"/>
        <v>0</v>
      </c>
      <c r="Z5756" s="4"/>
    </row>
    <row r="5757" spans="1:26" x14ac:dyDescent="0.25">
      <c r="A5757" s="34">
        <v>10</v>
      </c>
      <c r="B5757" s="31">
        <v>10</v>
      </c>
      <c r="C5757" s="4" t="s">
        <v>9917</v>
      </c>
      <c r="D5757" s="4" t="s">
        <v>9917</v>
      </c>
      <c r="E5757" s="4" t="s">
        <v>9905</v>
      </c>
      <c r="F5757" s="4" t="s">
        <v>8948</v>
      </c>
      <c r="G5757" s="4" t="s">
        <v>9921</v>
      </c>
      <c r="H5757" s="4" t="s">
        <v>201</v>
      </c>
      <c r="I5757" s="24">
        <v>492</v>
      </c>
      <c r="J5757" s="24">
        <v>291</v>
      </c>
      <c r="K5757" s="24">
        <v>100</v>
      </c>
      <c r="M5757" s="24">
        <v>10</v>
      </c>
      <c r="O5757" s="24">
        <v>6</v>
      </c>
      <c r="Q5757" s="24">
        <v>30</v>
      </c>
      <c r="R5757" s="24">
        <v>7</v>
      </c>
      <c r="T5757" s="24">
        <v>48</v>
      </c>
      <c r="X5757" s="24">
        <f t="shared" si="204"/>
        <v>492</v>
      </c>
      <c r="Y5757" s="8">
        <f t="shared" si="205"/>
        <v>0</v>
      </c>
      <c r="Z5757" s="4"/>
    </row>
    <row r="5758" spans="1:26" ht="30" x14ac:dyDescent="0.25">
      <c r="A5758" s="34">
        <v>69</v>
      </c>
      <c r="B5758" s="31">
        <v>69</v>
      </c>
      <c r="C5758" s="4" t="s">
        <v>9988</v>
      </c>
      <c r="D5758" s="4" t="s">
        <v>9983</v>
      </c>
      <c r="E5758" s="4" t="s">
        <v>9905</v>
      </c>
      <c r="F5758" s="4" t="s">
        <v>8948</v>
      </c>
      <c r="G5758" s="5" t="s">
        <v>9989</v>
      </c>
      <c r="H5758" s="4"/>
      <c r="I5758" s="24">
        <v>1320</v>
      </c>
      <c r="J5758" s="24">
        <v>549</v>
      </c>
      <c r="K5758" s="24">
        <v>108</v>
      </c>
      <c r="M5758" s="24">
        <v>12</v>
      </c>
      <c r="O5758" s="24">
        <v>7</v>
      </c>
      <c r="P5758" s="24">
        <v>11</v>
      </c>
      <c r="Q5758" s="24">
        <v>43</v>
      </c>
      <c r="R5758" s="24">
        <v>6</v>
      </c>
      <c r="T5758" s="24">
        <v>584</v>
      </c>
      <c r="X5758" s="24">
        <f t="shared" si="204"/>
        <v>1320</v>
      </c>
      <c r="Y5758" s="8">
        <f t="shared" si="205"/>
        <v>0</v>
      </c>
      <c r="Z5758" s="4"/>
    </row>
    <row r="5759" spans="1:26" ht="30" x14ac:dyDescent="0.25">
      <c r="A5759" s="34">
        <v>71</v>
      </c>
      <c r="B5759" s="31">
        <v>71</v>
      </c>
      <c r="C5759" s="4" t="s">
        <v>9991</v>
      </c>
      <c r="D5759" s="4" t="s">
        <v>9983</v>
      </c>
      <c r="E5759" s="4" t="s">
        <v>9905</v>
      </c>
      <c r="F5759" s="4" t="s">
        <v>8948</v>
      </c>
      <c r="G5759" s="5" t="s">
        <v>9989</v>
      </c>
      <c r="H5759" s="4"/>
      <c r="I5759" s="24">
        <v>1392</v>
      </c>
      <c r="J5759" s="24">
        <v>863</v>
      </c>
      <c r="K5759" s="24">
        <v>77</v>
      </c>
      <c r="L5759" s="24">
        <v>20</v>
      </c>
      <c r="M5759" s="24">
        <v>2</v>
      </c>
      <c r="O5759" s="24">
        <v>10</v>
      </c>
      <c r="P5759" s="24">
        <v>103</v>
      </c>
      <c r="Q5759" s="24">
        <v>132</v>
      </c>
      <c r="R5759" s="24">
        <v>9</v>
      </c>
      <c r="T5759" s="24">
        <v>176</v>
      </c>
      <c r="X5759" s="24">
        <f t="shared" si="204"/>
        <v>1392</v>
      </c>
      <c r="Y5759" s="8">
        <f t="shared" si="205"/>
        <v>0</v>
      </c>
      <c r="Z5759" s="4"/>
    </row>
    <row r="5760" spans="1:26" x14ac:dyDescent="0.25">
      <c r="A5760" s="34">
        <v>33</v>
      </c>
      <c r="B5760" s="31">
        <v>33</v>
      </c>
      <c r="C5760" s="4" t="s">
        <v>9949</v>
      </c>
      <c r="D5760" s="4" t="s">
        <v>6494</v>
      </c>
      <c r="E5760" s="4" t="s">
        <v>9905</v>
      </c>
      <c r="F5760" s="4" t="s">
        <v>8948</v>
      </c>
      <c r="G5760" s="4" t="s">
        <v>1910</v>
      </c>
      <c r="H5760" s="4" t="s">
        <v>267</v>
      </c>
      <c r="I5760" s="24">
        <v>843</v>
      </c>
      <c r="J5760" s="24">
        <v>265</v>
      </c>
      <c r="K5760" s="24">
        <v>493</v>
      </c>
      <c r="O5760" s="24">
        <v>15</v>
      </c>
      <c r="Q5760" s="24">
        <v>7</v>
      </c>
      <c r="R5760" s="24">
        <v>7</v>
      </c>
      <c r="T5760" s="24">
        <v>56</v>
      </c>
      <c r="X5760" s="24">
        <f t="shared" si="204"/>
        <v>843</v>
      </c>
      <c r="Y5760" s="8">
        <f t="shared" si="205"/>
        <v>0</v>
      </c>
      <c r="Z5760" s="4"/>
    </row>
    <row r="5761" spans="1:26" x14ac:dyDescent="0.25">
      <c r="A5761" s="34">
        <v>65</v>
      </c>
      <c r="B5761" s="31">
        <v>65</v>
      </c>
      <c r="C5761" s="4" t="s">
        <v>7337</v>
      </c>
      <c r="D5761" s="4" t="s">
        <v>9983</v>
      </c>
      <c r="E5761" s="4" t="s">
        <v>9905</v>
      </c>
      <c r="F5761" s="4" t="s">
        <v>8948</v>
      </c>
      <c r="G5761" s="5" t="s">
        <v>1910</v>
      </c>
      <c r="H5761" s="4" t="s">
        <v>361</v>
      </c>
      <c r="I5761" s="24">
        <v>786</v>
      </c>
      <c r="J5761" s="24">
        <v>442</v>
      </c>
      <c r="K5761" s="24">
        <v>31</v>
      </c>
      <c r="L5761" s="24">
        <v>13</v>
      </c>
      <c r="O5761" s="24">
        <v>8</v>
      </c>
      <c r="Q5761" s="24">
        <v>18</v>
      </c>
      <c r="R5761" s="24">
        <v>20</v>
      </c>
      <c r="S5761" s="24">
        <v>1</v>
      </c>
      <c r="T5761" s="24">
        <v>253</v>
      </c>
      <c r="X5761" s="24">
        <f t="shared" si="204"/>
        <v>786</v>
      </c>
      <c r="Y5761" s="8">
        <f t="shared" si="205"/>
        <v>0</v>
      </c>
      <c r="Z5761" s="4"/>
    </row>
    <row r="5762" spans="1:26" x14ac:dyDescent="0.25">
      <c r="A5762" s="34">
        <v>34</v>
      </c>
      <c r="B5762" s="31">
        <v>34</v>
      </c>
      <c r="C5762" s="4" t="s">
        <v>9950</v>
      </c>
      <c r="D5762" s="4" t="s">
        <v>6494</v>
      </c>
      <c r="E5762" s="4" t="s">
        <v>9905</v>
      </c>
      <c r="F5762" s="4" t="s">
        <v>8948</v>
      </c>
      <c r="G5762" s="4" t="s">
        <v>9655</v>
      </c>
      <c r="H5762" s="4" t="s">
        <v>154</v>
      </c>
      <c r="I5762" s="24">
        <v>534</v>
      </c>
      <c r="J5762" s="24">
        <v>463</v>
      </c>
      <c r="K5762" s="24">
        <v>33</v>
      </c>
      <c r="M5762" s="24">
        <v>1</v>
      </c>
      <c r="O5762" s="24">
        <v>3</v>
      </c>
      <c r="P5762" s="24">
        <v>3</v>
      </c>
      <c r="R5762" s="24">
        <v>17</v>
      </c>
      <c r="T5762" s="24">
        <v>14</v>
      </c>
      <c r="X5762" s="24">
        <f t="shared" si="204"/>
        <v>534</v>
      </c>
      <c r="Y5762" s="8">
        <f t="shared" si="205"/>
        <v>0</v>
      </c>
      <c r="Z5762" s="4"/>
    </row>
    <row r="5763" spans="1:26" x14ac:dyDescent="0.25">
      <c r="A5763" s="34">
        <v>11</v>
      </c>
      <c r="B5763" s="31">
        <v>11</v>
      </c>
      <c r="C5763" s="4" t="s">
        <v>9922</v>
      </c>
      <c r="D5763" s="4" t="s">
        <v>9917</v>
      </c>
      <c r="E5763" s="4" t="s">
        <v>9905</v>
      </c>
      <c r="F5763" s="4" t="s">
        <v>8948</v>
      </c>
      <c r="G5763" s="4" t="s">
        <v>9923</v>
      </c>
      <c r="H5763" s="4" t="s">
        <v>190</v>
      </c>
      <c r="I5763" s="24">
        <v>104</v>
      </c>
      <c r="J5763" s="24">
        <v>82</v>
      </c>
      <c r="K5763" s="24">
        <v>13</v>
      </c>
      <c r="M5763" s="24">
        <v>1</v>
      </c>
      <c r="O5763" s="24">
        <v>2</v>
      </c>
      <c r="P5763" s="24">
        <v>1</v>
      </c>
      <c r="Q5763" s="24">
        <v>1</v>
      </c>
      <c r="T5763" s="24">
        <v>4</v>
      </c>
      <c r="X5763" s="24">
        <f t="shared" si="204"/>
        <v>104</v>
      </c>
      <c r="Y5763" s="8">
        <f t="shared" si="205"/>
        <v>0</v>
      </c>
      <c r="Z5763" s="4"/>
    </row>
    <row r="5764" spans="1:26" x14ac:dyDescent="0.25">
      <c r="A5764" s="34">
        <v>20</v>
      </c>
      <c r="B5764" s="31">
        <v>20</v>
      </c>
      <c r="C5764" s="4" t="s">
        <v>2832</v>
      </c>
      <c r="D5764" s="4" t="s">
        <v>9927</v>
      </c>
      <c r="E5764" s="4" t="s">
        <v>9905</v>
      </c>
      <c r="F5764" s="4" t="s">
        <v>8948</v>
      </c>
      <c r="G5764" s="4" t="s">
        <v>9934</v>
      </c>
      <c r="H5764" s="4" t="s">
        <v>176</v>
      </c>
      <c r="I5764" s="24">
        <v>391</v>
      </c>
      <c r="J5764" s="24">
        <v>341</v>
      </c>
      <c r="K5764" s="24">
        <v>17</v>
      </c>
      <c r="L5764" s="24">
        <v>4</v>
      </c>
      <c r="M5764" s="24">
        <v>5</v>
      </c>
      <c r="O5764" s="24">
        <v>4</v>
      </c>
      <c r="P5764" s="24">
        <v>3</v>
      </c>
      <c r="Q5764" s="24">
        <v>1</v>
      </c>
      <c r="R5764" s="24">
        <v>16</v>
      </c>
      <c r="X5764" s="24">
        <f t="shared" si="204"/>
        <v>391</v>
      </c>
      <c r="Y5764" s="8">
        <f t="shared" si="205"/>
        <v>0</v>
      </c>
      <c r="Z5764" s="4"/>
    </row>
    <row r="5765" spans="1:26" x14ac:dyDescent="0.25">
      <c r="A5765" s="34">
        <v>39</v>
      </c>
      <c r="B5765" s="31">
        <v>39</v>
      </c>
      <c r="C5765" s="4" t="s">
        <v>9955</v>
      </c>
      <c r="D5765" s="4" t="s">
        <v>6494</v>
      </c>
      <c r="E5765" s="4" t="s">
        <v>9905</v>
      </c>
      <c r="F5765" s="4" t="s">
        <v>8948</v>
      </c>
      <c r="G5765" s="4" t="s">
        <v>3966</v>
      </c>
      <c r="H5765" s="4"/>
      <c r="I5765" s="24">
        <v>1804</v>
      </c>
      <c r="J5765" s="24">
        <v>677</v>
      </c>
      <c r="K5765" s="24">
        <v>522</v>
      </c>
      <c r="L5765" s="24">
        <v>148</v>
      </c>
      <c r="M5765" s="24">
        <v>5</v>
      </c>
      <c r="O5765" s="24">
        <v>5</v>
      </c>
      <c r="P5765" s="24">
        <v>6</v>
      </c>
      <c r="R5765" s="24">
        <v>3</v>
      </c>
      <c r="T5765" s="24">
        <v>438</v>
      </c>
      <c r="X5765" s="24">
        <f t="shared" si="204"/>
        <v>1804</v>
      </c>
      <c r="Y5765" s="8">
        <f t="shared" si="205"/>
        <v>0</v>
      </c>
      <c r="Z5765" s="4"/>
    </row>
    <row r="5766" spans="1:26" x14ac:dyDescent="0.25">
      <c r="A5766" s="34">
        <v>23</v>
      </c>
      <c r="B5766" s="31">
        <v>23</v>
      </c>
      <c r="C5766" s="4" t="s">
        <v>1528</v>
      </c>
      <c r="D5766" s="4" t="s">
        <v>9927</v>
      </c>
      <c r="E5766" s="4" t="s">
        <v>9905</v>
      </c>
      <c r="F5766" s="4" t="s">
        <v>8948</v>
      </c>
      <c r="G5766" s="4" t="s">
        <v>7899</v>
      </c>
      <c r="H5766" s="4" t="s">
        <v>176</v>
      </c>
      <c r="I5766" s="24">
        <v>691</v>
      </c>
      <c r="J5766" s="24">
        <v>565</v>
      </c>
      <c r="K5766" s="24">
        <v>35</v>
      </c>
      <c r="L5766" s="24">
        <v>5</v>
      </c>
      <c r="M5766" s="24">
        <v>2</v>
      </c>
      <c r="O5766" s="24">
        <v>5</v>
      </c>
      <c r="P5766" s="24">
        <v>2</v>
      </c>
      <c r="Q5766" s="24">
        <v>28</v>
      </c>
      <c r="R5766" s="24">
        <v>6</v>
      </c>
      <c r="T5766" s="24">
        <v>43</v>
      </c>
      <c r="X5766" s="24">
        <f t="shared" si="204"/>
        <v>691</v>
      </c>
      <c r="Y5766" s="8">
        <f t="shared" si="205"/>
        <v>0</v>
      </c>
      <c r="Z5766" s="4"/>
    </row>
    <row r="5767" spans="1:26" x14ac:dyDescent="0.25">
      <c r="A5767" s="34">
        <v>27</v>
      </c>
      <c r="B5767" s="31">
        <v>27</v>
      </c>
      <c r="C5767" s="4" t="s">
        <v>9941</v>
      </c>
      <c r="D5767" s="4" t="s">
        <v>9927</v>
      </c>
      <c r="E5767" s="4" t="s">
        <v>9905</v>
      </c>
      <c r="F5767" s="4" t="s">
        <v>8948</v>
      </c>
      <c r="G5767" s="4" t="s">
        <v>8654</v>
      </c>
      <c r="H5767" s="4" t="s">
        <v>13</v>
      </c>
      <c r="I5767" s="24">
        <v>150</v>
      </c>
      <c r="J5767" s="24">
        <v>138</v>
      </c>
      <c r="K5767" s="24">
        <v>2</v>
      </c>
      <c r="L5767" s="24">
        <v>1</v>
      </c>
      <c r="O5767" s="24">
        <v>2</v>
      </c>
      <c r="P5767" s="24">
        <v>1</v>
      </c>
      <c r="Q5767" s="24">
        <v>4</v>
      </c>
      <c r="R5767" s="24">
        <v>1</v>
      </c>
      <c r="T5767" s="24">
        <v>1</v>
      </c>
      <c r="X5767" s="24">
        <f t="shared" si="204"/>
        <v>150</v>
      </c>
      <c r="Y5767" s="8">
        <f t="shared" si="205"/>
        <v>0</v>
      </c>
      <c r="Z5767" s="4"/>
    </row>
    <row r="5768" spans="1:26" x14ac:dyDescent="0.25">
      <c r="A5768" s="34">
        <v>60</v>
      </c>
      <c r="B5768" s="31">
        <v>60</v>
      </c>
      <c r="C5768" s="4" t="s">
        <v>1116</v>
      </c>
      <c r="D5768" s="4" t="s">
        <v>9960</v>
      </c>
      <c r="E5768" s="4" t="s">
        <v>9905</v>
      </c>
      <c r="F5768" s="4" t="s">
        <v>8948</v>
      </c>
      <c r="G5768" s="4" t="s">
        <v>9</v>
      </c>
      <c r="H5768" s="4" t="s">
        <v>369</v>
      </c>
      <c r="I5768" s="24">
        <v>257</v>
      </c>
      <c r="J5768" s="24">
        <v>201</v>
      </c>
      <c r="K5768" s="24">
        <v>40</v>
      </c>
      <c r="M5768" s="24">
        <v>1</v>
      </c>
      <c r="O5768" s="24">
        <v>3</v>
      </c>
      <c r="Q5768" s="24">
        <v>4</v>
      </c>
      <c r="R5768" s="24">
        <v>6</v>
      </c>
      <c r="S5768" s="24">
        <v>2</v>
      </c>
      <c r="X5768" s="24">
        <f t="shared" si="204"/>
        <v>257</v>
      </c>
      <c r="Y5768" s="8">
        <f t="shared" si="205"/>
        <v>0</v>
      </c>
      <c r="Z5768" s="4"/>
    </row>
    <row r="5769" spans="1:26" x14ac:dyDescent="0.25">
      <c r="A5769" s="34">
        <v>12</v>
      </c>
      <c r="B5769" s="31">
        <v>12</v>
      </c>
      <c r="C5769" s="4" t="s">
        <v>9924</v>
      </c>
      <c r="D5769" s="4" t="s">
        <v>9917</v>
      </c>
      <c r="E5769" s="4" t="s">
        <v>9905</v>
      </c>
      <c r="F5769" s="4" t="s">
        <v>8948</v>
      </c>
      <c r="G5769" s="4" t="s">
        <v>9925</v>
      </c>
      <c r="H5769" s="4" t="s">
        <v>485</v>
      </c>
      <c r="I5769" s="24">
        <v>325</v>
      </c>
      <c r="J5769" s="24">
        <v>294</v>
      </c>
      <c r="K5769" s="24">
        <v>9</v>
      </c>
      <c r="L5769" s="24">
        <v>5</v>
      </c>
      <c r="M5769" s="24">
        <v>3</v>
      </c>
      <c r="O5769" s="24">
        <v>6</v>
      </c>
      <c r="P5769" s="24">
        <v>1</v>
      </c>
      <c r="Q5769" s="24">
        <v>3</v>
      </c>
      <c r="R5769" s="24">
        <v>2</v>
      </c>
      <c r="T5769" s="24">
        <v>2</v>
      </c>
      <c r="X5769" s="24">
        <f t="shared" si="204"/>
        <v>325</v>
      </c>
      <c r="Y5769" s="8">
        <f t="shared" si="205"/>
        <v>0</v>
      </c>
      <c r="Z5769" s="4"/>
    </row>
    <row r="5770" spans="1:26" x14ac:dyDescent="0.25">
      <c r="A5770" s="34">
        <v>3</v>
      </c>
      <c r="B5770" s="31">
        <v>3</v>
      </c>
      <c r="C5770" s="4" t="s">
        <v>9909</v>
      </c>
      <c r="D5770" s="4" t="s">
        <v>9904</v>
      </c>
      <c r="E5770" s="4" t="s">
        <v>9905</v>
      </c>
      <c r="F5770" s="4" t="s">
        <v>8948</v>
      </c>
      <c r="G5770" s="4" t="s">
        <v>9910</v>
      </c>
      <c r="H5770" s="4"/>
      <c r="I5770" s="24">
        <v>609</v>
      </c>
      <c r="J5770" s="24">
        <v>354</v>
      </c>
      <c r="K5770" s="24">
        <v>31</v>
      </c>
      <c r="L5770" s="24">
        <v>4</v>
      </c>
      <c r="M5770" s="24">
        <v>1</v>
      </c>
      <c r="O5770" s="24">
        <v>4</v>
      </c>
      <c r="P5770" s="24">
        <v>99</v>
      </c>
      <c r="R5770" s="24">
        <v>4</v>
      </c>
      <c r="T5770" s="24">
        <v>112</v>
      </c>
      <c r="X5770" s="24">
        <f t="shared" si="204"/>
        <v>609</v>
      </c>
      <c r="Y5770" s="8">
        <f t="shared" si="205"/>
        <v>0</v>
      </c>
      <c r="Z5770" s="4"/>
    </row>
    <row r="5771" spans="1:26" x14ac:dyDescent="0.25">
      <c r="A5771" s="34">
        <v>7</v>
      </c>
      <c r="B5771" s="31">
        <v>7</v>
      </c>
      <c r="C5771" s="4" t="s">
        <v>9915</v>
      </c>
      <c r="D5771" s="4" t="s">
        <v>9904</v>
      </c>
      <c r="E5771" s="4" t="s">
        <v>9905</v>
      </c>
      <c r="F5771" s="4" t="s">
        <v>8948</v>
      </c>
      <c r="G5771" s="4" t="s">
        <v>9910</v>
      </c>
      <c r="H5771" s="4" t="s">
        <v>540</v>
      </c>
      <c r="I5771" s="24">
        <v>872</v>
      </c>
      <c r="J5771" s="24">
        <v>607</v>
      </c>
      <c r="K5771" s="24">
        <v>60</v>
      </c>
      <c r="L5771" s="24">
        <v>9</v>
      </c>
      <c r="M5771" s="24">
        <v>2</v>
      </c>
      <c r="O5771" s="24">
        <v>3</v>
      </c>
      <c r="P5771" s="24">
        <v>100</v>
      </c>
      <c r="Q5771" s="24">
        <v>23</v>
      </c>
      <c r="R5771" s="24">
        <v>4</v>
      </c>
      <c r="T5771" s="24">
        <v>64</v>
      </c>
      <c r="X5771" s="24">
        <f t="shared" si="204"/>
        <v>872</v>
      </c>
      <c r="Y5771" s="8">
        <f t="shared" si="205"/>
        <v>0</v>
      </c>
      <c r="Z5771" s="4"/>
    </row>
    <row r="5772" spans="1:26" x14ac:dyDescent="0.25">
      <c r="A5772" s="34">
        <v>85</v>
      </c>
      <c r="B5772" s="31">
        <v>85</v>
      </c>
      <c r="C5772" s="4" t="s">
        <v>5971</v>
      </c>
      <c r="D5772" s="4" t="s">
        <v>10008</v>
      </c>
      <c r="E5772" s="4" t="s">
        <v>9905</v>
      </c>
      <c r="F5772" s="4" t="s">
        <v>8948</v>
      </c>
      <c r="G5772" s="5" t="s">
        <v>10012</v>
      </c>
      <c r="H5772" s="4" t="s">
        <v>245</v>
      </c>
      <c r="I5772" s="24">
        <v>293</v>
      </c>
      <c r="J5772" s="24">
        <v>258</v>
      </c>
      <c r="K5772" s="24">
        <v>19</v>
      </c>
      <c r="L5772" s="24">
        <v>4</v>
      </c>
      <c r="M5772" s="24">
        <v>1</v>
      </c>
      <c r="O5772" s="24">
        <v>3</v>
      </c>
      <c r="Q5772" s="24">
        <v>6</v>
      </c>
      <c r="R5772" s="24">
        <v>2</v>
      </c>
      <c r="X5772" s="24">
        <f t="shared" si="204"/>
        <v>293</v>
      </c>
      <c r="Y5772" s="8">
        <f t="shared" si="205"/>
        <v>0</v>
      </c>
      <c r="Z5772" s="4"/>
    </row>
    <row r="5773" spans="1:26" x14ac:dyDescent="0.25">
      <c r="A5773" s="34">
        <v>25</v>
      </c>
      <c r="B5773" s="31">
        <v>25</v>
      </c>
      <c r="C5773" s="4" t="s">
        <v>9937</v>
      </c>
      <c r="D5773" s="4" t="s">
        <v>9927</v>
      </c>
      <c r="E5773" s="4" t="s">
        <v>9905</v>
      </c>
      <c r="F5773" s="4" t="s">
        <v>8948</v>
      </c>
      <c r="G5773" s="4" t="s">
        <v>9938</v>
      </c>
      <c r="H5773" s="4" t="s">
        <v>1797</v>
      </c>
      <c r="I5773" s="24">
        <v>458</v>
      </c>
      <c r="J5773" s="24">
        <v>236</v>
      </c>
      <c r="K5773" s="24">
        <v>52</v>
      </c>
      <c r="L5773" s="24">
        <v>33</v>
      </c>
      <c r="M5773" s="24">
        <v>1</v>
      </c>
      <c r="O5773" s="24">
        <v>3</v>
      </c>
      <c r="P5773" s="24">
        <v>1</v>
      </c>
      <c r="Q5773" s="24">
        <v>2</v>
      </c>
      <c r="R5773" s="24">
        <v>5</v>
      </c>
      <c r="S5773" s="24">
        <v>3</v>
      </c>
      <c r="T5773" s="24">
        <v>122</v>
      </c>
      <c r="X5773" s="24">
        <f t="shared" si="204"/>
        <v>458</v>
      </c>
      <c r="Y5773" s="8">
        <f t="shared" si="205"/>
        <v>0</v>
      </c>
      <c r="Z5773" s="4"/>
    </row>
    <row r="5774" spans="1:26" x14ac:dyDescent="0.25">
      <c r="A5774" s="34">
        <v>62</v>
      </c>
      <c r="B5774" s="31">
        <v>62</v>
      </c>
      <c r="C5774" s="4" t="s">
        <v>9980</v>
      </c>
      <c r="D5774" s="4" t="s">
        <v>9960</v>
      </c>
      <c r="E5774" s="4" t="s">
        <v>9905</v>
      </c>
      <c r="F5774" s="4" t="s">
        <v>8948</v>
      </c>
      <c r="G5774" s="4" t="s">
        <v>9981</v>
      </c>
      <c r="H5774" s="4" t="s">
        <v>540</v>
      </c>
      <c r="I5774" s="24">
        <v>105</v>
      </c>
      <c r="J5774" s="24">
        <v>84</v>
      </c>
      <c r="K5774" s="24">
        <v>19</v>
      </c>
      <c r="M5774" s="24">
        <v>1</v>
      </c>
      <c r="O5774" s="24">
        <v>1</v>
      </c>
      <c r="X5774" s="24">
        <f t="shared" si="204"/>
        <v>105</v>
      </c>
      <c r="Y5774" s="8">
        <f t="shared" si="205"/>
        <v>0</v>
      </c>
      <c r="Z5774" s="4"/>
    </row>
    <row r="5775" spans="1:26" x14ac:dyDescent="0.25">
      <c r="A5775" s="34">
        <v>56</v>
      </c>
      <c r="B5775" s="31">
        <v>56</v>
      </c>
      <c r="C5775" s="4" t="s">
        <v>9973</v>
      </c>
      <c r="D5775" s="4" t="s">
        <v>9960</v>
      </c>
      <c r="E5775" s="4" t="s">
        <v>9905</v>
      </c>
      <c r="F5775" s="4" t="s">
        <v>8948</v>
      </c>
      <c r="G5775" s="4" t="s">
        <v>45</v>
      </c>
      <c r="H5775" s="4"/>
      <c r="I5775" s="24">
        <v>1391</v>
      </c>
      <c r="J5775" s="24">
        <v>928</v>
      </c>
      <c r="T5775" s="24">
        <v>463</v>
      </c>
      <c r="X5775" s="24">
        <f t="shared" si="204"/>
        <v>1391</v>
      </c>
      <c r="Y5775" s="8">
        <f t="shared" si="205"/>
        <v>0</v>
      </c>
      <c r="Z5775" s="4"/>
    </row>
    <row r="5776" spans="1:26" x14ac:dyDescent="0.25">
      <c r="A5776" s="34">
        <v>68</v>
      </c>
      <c r="B5776" s="31">
        <v>68</v>
      </c>
      <c r="C5776" s="4" t="s">
        <v>9987</v>
      </c>
      <c r="D5776" s="4" t="s">
        <v>9983</v>
      </c>
      <c r="E5776" s="4" t="s">
        <v>9905</v>
      </c>
      <c r="F5776" s="4" t="s">
        <v>8948</v>
      </c>
      <c r="G5776" s="5" t="s">
        <v>45</v>
      </c>
      <c r="H5776" s="4"/>
      <c r="I5776" s="24">
        <v>188</v>
      </c>
      <c r="J5776" s="24">
        <v>138</v>
      </c>
      <c r="K5776" s="24">
        <v>3</v>
      </c>
      <c r="M5776" s="24">
        <v>1</v>
      </c>
      <c r="O5776" s="24">
        <v>2</v>
      </c>
      <c r="P5776" s="24">
        <v>38</v>
      </c>
      <c r="Q5776" s="24">
        <v>3</v>
      </c>
      <c r="R5776" s="24">
        <v>3</v>
      </c>
      <c r="X5776" s="24">
        <f t="shared" si="204"/>
        <v>188</v>
      </c>
      <c r="Y5776" s="8">
        <f t="shared" si="205"/>
        <v>0</v>
      </c>
      <c r="Z5776" s="4"/>
    </row>
    <row r="5777" spans="1:26" x14ac:dyDescent="0.25">
      <c r="A5777" s="34">
        <v>6</v>
      </c>
      <c r="B5777" s="31">
        <v>6</v>
      </c>
      <c r="C5777" s="4" t="s">
        <v>8191</v>
      </c>
      <c r="D5777" s="4" t="s">
        <v>9904</v>
      </c>
      <c r="E5777" s="4" t="s">
        <v>9905</v>
      </c>
      <c r="F5777" s="4" t="s">
        <v>8948</v>
      </c>
      <c r="G5777" s="4" t="s">
        <v>5171</v>
      </c>
      <c r="H5777" s="4" t="s">
        <v>283</v>
      </c>
      <c r="I5777" s="24">
        <v>340</v>
      </c>
      <c r="J5777" s="24">
        <v>264</v>
      </c>
      <c r="K5777" s="24">
        <v>54</v>
      </c>
      <c r="M5777" s="24">
        <v>2</v>
      </c>
      <c r="O5777" s="24">
        <v>4</v>
      </c>
      <c r="P5777" s="24">
        <v>2</v>
      </c>
      <c r="R5777" s="24">
        <v>6</v>
      </c>
      <c r="S5777" s="24">
        <v>2</v>
      </c>
      <c r="T5777" s="24">
        <v>6</v>
      </c>
      <c r="X5777" s="24">
        <f t="shared" si="204"/>
        <v>340</v>
      </c>
      <c r="Y5777" s="8">
        <f t="shared" si="205"/>
        <v>0</v>
      </c>
      <c r="Z5777" s="4"/>
    </row>
    <row r="5778" spans="1:26" x14ac:dyDescent="0.25">
      <c r="A5778" s="34">
        <v>13</v>
      </c>
      <c r="B5778" s="31">
        <v>13</v>
      </c>
      <c r="C5778" s="4" t="s">
        <v>7945</v>
      </c>
      <c r="D5778" s="4" t="s">
        <v>9917</v>
      </c>
      <c r="E5778" s="4" t="s">
        <v>9905</v>
      </c>
      <c r="F5778" s="4" t="s">
        <v>8948</v>
      </c>
      <c r="G5778" s="4" t="s">
        <v>5171</v>
      </c>
      <c r="H5778" s="4" t="s">
        <v>283</v>
      </c>
      <c r="I5778" s="24">
        <v>627</v>
      </c>
      <c r="J5778" s="24">
        <v>243</v>
      </c>
      <c r="K5778" s="24">
        <v>26</v>
      </c>
      <c r="L5778" s="24">
        <v>30</v>
      </c>
      <c r="M5778" s="24">
        <v>1</v>
      </c>
      <c r="O5778" s="24">
        <v>3</v>
      </c>
      <c r="P5778" s="24">
        <v>75</v>
      </c>
      <c r="Q5778" s="24">
        <v>1</v>
      </c>
      <c r="R5778" s="24">
        <v>11</v>
      </c>
      <c r="T5778" s="24">
        <v>237</v>
      </c>
      <c r="X5778" s="24">
        <f t="shared" si="204"/>
        <v>627</v>
      </c>
      <c r="Y5778" s="8">
        <f t="shared" si="205"/>
        <v>0</v>
      </c>
      <c r="Z5778" s="4"/>
    </row>
    <row r="5779" spans="1:26" x14ac:dyDescent="0.25">
      <c r="A5779" s="34">
        <v>74</v>
      </c>
      <c r="B5779" s="31">
        <v>74</v>
      </c>
      <c r="C5779" s="4" t="s">
        <v>9995</v>
      </c>
      <c r="D5779" s="4" t="s">
        <v>9983</v>
      </c>
      <c r="E5779" s="4" t="s">
        <v>9905</v>
      </c>
      <c r="F5779" s="4" t="s">
        <v>8948</v>
      </c>
      <c r="G5779" s="5" t="s">
        <v>9996</v>
      </c>
      <c r="H5779" s="4" t="s">
        <v>198</v>
      </c>
      <c r="I5779" s="24">
        <v>122</v>
      </c>
      <c r="J5779" s="24">
        <v>105</v>
      </c>
      <c r="K5779" s="24">
        <v>13</v>
      </c>
      <c r="M5779" s="24">
        <v>1</v>
      </c>
      <c r="O5779" s="24">
        <v>2</v>
      </c>
      <c r="R5779" s="24">
        <v>1</v>
      </c>
      <c r="X5779" s="24">
        <f t="shared" si="204"/>
        <v>122</v>
      </c>
      <c r="Y5779" s="8">
        <f t="shared" si="205"/>
        <v>0</v>
      </c>
      <c r="Z5779" s="4"/>
    </row>
    <row r="5780" spans="1:26" x14ac:dyDescent="0.25">
      <c r="A5780" s="34">
        <v>30</v>
      </c>
      <c r="B5780" s="31">
        <v>30</v>
      </c>
      <c r="C5780" s="4" t="s">
        <v>9944</v>
      </c>
      <c r="D5780" s="4" t="s">
        <v>9927</v>
      </c>
      <c r="E5780" s="4" t="s">
        <v>9905</v>
      </c>
      <c r="F5780" s="4" t="s">
        <v>8948</v>
      </c>
      <c r="G5780" s="4" t="s">
        <v>9945</v>
      </c>
      <c r="H5780" s="4" t="s">
        <v>19</v>
      </c>
      <c r="I5780" s="24">
        <v>113</v>
      </c>
      <c r="J5780" s="24">
        <v>94</v>
      </c>
      <c r="K5780" s="24">
        <v>12</v>
      </c>
      <c r="M5780" s="24">
        <v>2</v>
      </c>
      <c r="O5780" s="24">
        <v>3</v>
      </c>
      <c r="R5780" s="24">
        <v>1</v>
      </c>
      <c r="S5780" s="24">
        <v>1</v>
      </c>
      <c r="X5780" s="24">
        <f t="shared" si="204"/>
        <v>113</v>
      </c>
      <c r="Y5780" s="8">
        <f t="shared" si="205"/>
        <v>0</v>
      </c>
      <c r="Z5780" s="4"/>
    </row>
    <row r="5781" spans="1:26" x14ac:dyDescent="0.25">
      <c r="A5781" s="34">
        <v>8</v>
      </c>
      <c r="B5781" s="31">
        <v>8</v>
      </c>
      <c r="C5781" s="4" t="s">
        <v>9916</v>
      </c>
      <c r="D5781" s="4" t="s">
        <v>9917</v>
      </c>
      <c r="E5781" s="4" t="s">
        <v>9905</v>
      </c>
      <c r="F5781" s="4" t="s">
        <v>8948</v>
      </c>
      <c r="G5781" s="4" t="s">
        <v>9918</v>
      </c>
      <c r="H5781" s="4" t="s">
        <v>216</v>
      </c>
      <c r="I5781" s="24">
        <v>452</v>
      </c>
      <c r="J5781" s="24">
        <v>311</v>
      </c>
      <c r="K5781" s="24">
        <v>42</v>
      </c>
      <c r="M5781" s="24">
        <v>1</v>
      </c>
      <c r="O5781" s="24">
        <v>4</v>
      </c>
      <c r="Q5781" s="24">
        <v>4</v>
      </c>
      <c r="R5781" s="24">
        <v>4</v>
      </c>
      <c r="T5781" s="24">
        <v>86</v>
      </c>
      <c r="X5781" s="24">
        <f t="shared" si="204"/>
        <v>452</v>
      </c>
      <c r="Y5781" s="8">
        <f t="shared" si="205"/>
        <v>0</v>
      </c>
      <c r="Z5781" s="4"/>
    </row>
    <row r="5782" spans="1:26" x14ac:dyDescent="0.25">
      <c r="A5782" s="34">
        <v>46</v>
      </c>
      <c r="B5782" s="31">
        <v>46</v>
      </c>
      <c r="C5782" s="4" t="s">
        <v>9964</v>
      </c>
      <c r="D5782" s="4" t="s">
        <v>9960</v>
      </c>
      <c r="E5782" s="4" t="s">
        <v>9905</v>
      </c>
      <c r="F5782" s="4" t="s">
        <v>8948</v>
      </c>
      <c r="G5782" s="4" t="s">
        <v>6364</v>
      </c>
      <c r="H5782" s="4" t="s">
        <v>39</v>
      </c>
      <c r="I5782" s="24">
        <v>926</v>
      </c>
      <c r="J5782" s="24">
        <v>749</v>
      </c>
      <c r="K5782" s="24">
        <v>65</v>
      </c>
      <c r="M5782" s="24">
        <v>1</v>
      </c>
      <c r="O5782" s="24">
        <v>11</v>
      </c>
      <c r="P5782" s="24">
        <v>2</v>
      </c>
      <c r="Q5782" s="24">
        <v>76</v>
      </c>
      <c r="R5782" s="24">
        <v>4</v>
      </c>
      <c r="T5782" s="24">
        <v>18</v>
      </c>
      <c r="X5782" s="24">
        <f t="shared" si="204"/>
        <v>926</v>
      </c>
      <c r="Y5782" s="8">
        <f t="shared" si="205"/>
        <v>0</v>
      </c>
      <c r="Z5782" s="4"/>
    </row>
    <row r="5783" spans="1:26" x14ac:dyDescent="0.25">
      <c r="A5783" s="34">
        <v>17</v>
      </c>
      <c r="B5783" s="31">
        <v>17</v>
      </c>
      <c r="C5783" s="4" t="s">
        <v>9931</v>
      </c>
      <c r="D5783" s="4" t="s">
        <v>9927</v>
      </c>
      <c r="E5783" s="4" t="s">
        <v>9905</v>
      </c>
      <c r="F5783" s="4" t="s">
        <v>8948</v>
      </c>
      <c r="G5783" s="4" t="s">
        <v>509</v>
      </c>
      <c r="H5783" s="4" t="s">
        <v>921</v>
      </c>
      <c r="I5783" s="24">
        <v>505</v>
      </c>
      <c r="J5783" s="24">
        <v>416</v>
      </c>
      <c r="K5783" s="24">
        <v>10</v>
      </c>
      <c r="O5783" s="24">
        <v>4</v>
      </c>
      <c r="R5783" s="24">
        <v>9</v>
      </c>
      <c r="S5783" s="24">
        <v>6</v>
      </c>
      <c r="T5783" s="24">
        <v>60</v>
      </c>
      <c r="X5783" s="24">
        <f t="shared" si="204"/>
        <v>505</v>
      </c>
      <c r="Y5783" s="8">
        <f t="shared" si="205"/>
        <v>0</v>
      </c>
      <c r="Z5783" s="4"/>
    </row>
    <row r="5784" spans="1:26" x14ac:dyDescent="0.25">
      <c r="A5784" s="34">
        <v>18</v>
      </c>
      <c r="B5784" s="31">
        <v>18</v>
      </c>
      <c r="C5784" s="4" t="s">
        <v>9932</v>
      </c>
      <c r="D5784" s="4" t="s">
        <v>9927</v>
      </c>
      <c r="E5784" s="4" t="s">
        <v>9905</v>
      </c>
      <c r="F5784" s="4" t="s">
        <v>8948</v>
      </c>
      <c r="G5784" s="4" t="s">
        <v>509</v>
      </c>
      <c r="H5784" s="4" t="s">
        <v>921</v>
      </c>
      <c r="I5784" s="24">
        <v>396</v>
      </c>
      <c r="J5784" s="24">
        <v>273</v>
      </c>
      <c r="K5784" s="24">
        <v>7</v>
      </c>
      <c r="O5784" s="24">
        <v>10</v>
      </c>
      <c r="P5784" s="24">
        <v>2</v>
      </c>
      <c r="Q5784" s="24">
        <v>93</v>
      </c>
      <c r="T5784" s="24">
        <v>11</v>
      </c>
      <c r="X5784" s="24">
        <f t="shared" si="204"/>
        <v>396</v>
      </c>
      <c r="Y5784" s="8">
        <f t="shared" si="205"/>
        <v>0</v>
      </c>
      <c r="Z5784" s="4"/>
    </row>
    <row r="5785" spans="1:26" x14ac:dyDescent="0.25">
      <c r="A5785" s="34">
        <v>45</v>
      </c>
      <c r="B5785" s="31">
        <v>45</v>
      </c>
      <c r="C5785" s="4" t="s">
        <v>9963</v>
      </c>
      <c r="D5785" s="4" t="s">
        <v>9960</v>
      </c>
      <c r="E5785" s="4" t="s">
        <v>9905</v>
      </c>
      <c r="F5785" s="4" t="s">
        <v>8948</v>
      </c>
      <c r="G5785" s="4" t="s">
        <v>1519</v>
      </c>
      <c r="H5785" s="4" t="s">
        <v>237</v>
      </c>
      <c r="I5785" s="24">
        <v>390</v>
      </c>
      <c r="J5785" s="24">
        <v>257</v>
      </c>
      <c r="K5785" s="24">
        <v>67</v>
      </c>
      <c r="M5785" s="24">
        <v>13</v>
      </c>
      <c r="O5785" s="24">
        <v>2</v>
      </c>
      <c r="R5785" s="24">
        <v>12</v>
      </c>
      <c r="S5785" s="24">
        <v>2</v>
      </c>
      <c r="T5785" s="24">
        <v>37</v>
      </c>
      <c r="X5785" s="24">
        <f t="shared" si="204"/>
        <v>390</v>
      </c>
      <c r="Y5785" s="8">
        <f t="shared" si="205"/>
        <v>0</v>
      </c>
      <c r="Z5785" s="4"/>
    </row>
    <row r="5786" spans="1:26" x14ac:dyDescent="0.25">
      <c r="A5786" s="34">
        <v>54</v>
      </c>
      <c r="B5786" s="31">
        <v>54</v>
      </c>
      <c r="C5786" s="4" t="s">
        <v>2591</v>
      </c>
      <c r="D5786" s="4" t="s">
        <v>9960</v>
      </c>
      <c r="E5786" s="4" t="s">
        <v>9905</v>
      </c>
      <c r="F5786" s="4" t="s">
        <v>8948</v>
      </c>
      <c r="G5786" s="4" t="s">
        <v>1519</v>
      </c>
      <c r="H5786" s="4" t="s">
        <v>213</v>
      </c>
      <c r="I5786" s="24">
        <v>403</v>
      </c>
      <c r="J5786" s="24">
        <v>284</v>
      </c>
      <c r="K5786" s="24">
        <v>75</v>
      </c>
      <c r="M5786" s="24">
        <v>7</v>
      </c>
      <c r="O5786" s="24">
        <v>4</v>
      </c>
      <c r="Q5786" s="24">
        <v>2</v>
      </c>
      <c r="R5786" s="24">
        <v>13</v>
      </c>
      <c r="S5786" s="24">
        <v>2</v>
      </c>
      <c r="T5786" s="24">
        <v>6</v>
      </c>
      <c r="X5786" s="24">
        <f t="shared" si="204"/>
        <v>393</v>
      </c>
      <c r="Y5786" s="8">
        <f t="shared" si="205"/>
        <v>10</v>
      </c>
      <c r="Z5786" s="4"/>
    </row>
    <row r="5787" spans="1:26" x14ac:dyDescent="0.25">
      <c r="A5787" s="34">
        <v>31</v>
      </c>
      <c r="B5787" s="31">
        <v>31</v>
      </c>
      <c r="C5787" s="4" t="s">
        <v>9946</v>
      </c>
      <c r="D5787" s="4" t="s">
        <v>9927</v>
      </c>
      <c r="E5787" s="4" t="s">
        <v>9905</v>
      </c>
      <c r="F5787" s="4" t="s">
        <v>8948</v>
      </c>
      <c r="G5787" s="4" t="s">
        <v>9947</v>
      </c>
      <c r="H5787" s="4" t="s">
        <v>5534</v>
      </c>
      <c r="I5787" s="24">
        <v>103</v>
      </c>
      <c r="J5787" s="24">
        <v>77</v>
      </c>
      <c r="P5787" s="24">
        <v>2</v>
      </c>
      <c r="T5787" s="24">
        <v>24</v>
      </c>
      <c r="X5787" s="24">
        <f t="shared" si="204"/>
        <v>103</v>
      </c>
      <c r="Y5787" s="8">
        <f t="shared" si="205"/>
        <v>0</v>
      </c>
      <c r="Z5787" s="4"/>
    </row>
    <row r="5788" spans="1:26" x14ac:dyDescent="0.25">
      <c r="A5788" s="34">
        <v>16</v>
      </c>
      <c r="B5788" s="31">
        <v>16</v>
      </c>
      <c r="C5788" s="4" t="s">
        <v>8302</v>
      </c>
      <c r="D5788" s="4" t="s">
        <v>9927</v>
      </c>
      <c r="E5788" s="4" t="s">
        <v>9905</v>
      </c>
      <c r="F5788" s="4" t="s">
        <v>8948</v>
      </c>
      <c r="G5788" s="4" t="s">
        <v>9930</v>
      </c>
      <c r="H5788" s="4" t="s">
        <v>2584</v>
      </c>
      <c r="I5788" s="24">
        <v>712</v>
      </c>
      <c r="J5788" s="24">
        <v>282</v>
      </c>
      <c r="K5788" s="24">
        <v>43</v>
      </c>
      <c r="L5788" s="24">
        <v>30</v>
      </c>
      <c r="M5788" s="24">
        <v>5</v>
      </c>
      <c r="O5788" s="24">
        <v>7</v>
      </c>
      <c r="P5788" s="24">
        <v>9</v>
      </c>
      <c r="Q5788" s="24">
        <v>32</v>
      </c>
      <c r="R5788" s="24">
        <v>4</v>
      </c>
      <c r="T5788" s="24">
        <v>300</v>
      </c>
      <c r="X5788" s="24">
        <f t="shared" si="204"/>
        <v>712</v>
      </c>
      <c r="Y5788" s="8">
        <f t="shared" si="205"/>
        <v>0</v>
      </c>
      <c r="Z5788" s="4"/>
    </row>
    <row r="5789" spans="1:26" x14ac:dyDescent="0.25">
      <c r="A5789" s="34">
        <v>19</v>
      </c>
      <c r="B5789" s="31">
        <v>19</v>
      </c>
      <c r="C5789" s="4" t="s">
        <v>9933</v>
      </c>
      <c r="D5789" s="4" t="s">
        <v>9927</v>
      </c>
      <c r="E5789" s="4" t="s">
        <v>9905</v>
      </c>
      <c r="F5789" s="4" t="s">
        <v>8948</v>
      </c>
      <c r="G5789" s="4" t="s">
        <v>4207</v>
      </c>
      <c r="H5789" s="4" t="s">
        <v>369</v>
      </c>
      <c r="I5789" s="24">
        <v>667</v>
      </c>
      <c r="J5789" s="24">
        <v>298</v>
      </c>
      <c r="K5789" s="24">
        <v>25</v>
      </c>
      <c r="L5789" s="24">
        <v>8</v>
      </c>
      <c r="M5789" s="24">
        <v>1</v>
      </c>
      <c r="O5789" s="24">
        <v>3</v>
      </c>
      <c r="P5789" s="24">
        <v>1</v>
      </c>
      <c r="Q5789" s="24">
        <v>9</v>
      </c>
      <c r="R5789" s="24">
        <v>22</v>
      </c>
      <c r="S5789" s="24">
        <v>6</v>
      </c>
      <c r="T5789" s="24">
        <v>294</v>
      </c>
      <c r="X5789" s="24">
        <f t="shared" si="204"/>
        <v>667</v>
      </c>
      <c r="Y5789" s="8">
        <f t="shared" si="205"/>
        <v>0</v>
      </c>
      <c r="Z5789" s="4"/>
    </row>
    <row r="5790" spans="1:26" x14ac:dyDescent="0.25">
      <c r="A5790" s="34">
        <v>28</v>
      </c>
      <c r="B5790" s="31">
        <v>28</v>
      </c>
      <c r="C5790" s="4" t="s">
        <v>9942</v>
      </c>
      <c r="D5790" s="4" t="s">
        <v>9927</v>
      </c>
      <c r="E5790" s="4" t="s">
        <v>9905</v>
      </c>
      <c r="F5790" s="4" t="s">
        <v>8948</v>
      </c>
      <c r="G5790" s="4" t="s">
        <v>4207</v>
      </c>
      <c r="H5790" s="4" t="s">
        <v>3418</v>
      </c>
      <c r="I5790" s="24">
        <v>719</v>
      </c>
      <c r="J5790" s="24">
        <v>294</v>
      </c>
      <c r="K5790" s="24">
        <v>93</v>
      </c>
      <c r="L5790" s="24">
        <v>8</v>
      </c>
      <c r="Q5790" s="24">
        <v>119</v>
      </c>
      <c r="T5790" s="24">
        <v>205</v>
      </c>
      <c r="X5790" s="24">
        <f t="shared" si="204"/>
        <v>719</v>
      </c>
      <c r="Y5790" s="8">
        <f t="shared" si="205"/>
        <v>0</v>
      </c>
      <c r="Z5790" s="4"/>
    </row>
    <row r="5791" spans="1:26" x14ac:dyDescent="0.25">
      <c r="A5791" s="34">
        <v>29</v>
      </c>
      <c r="B5791" s="31">
        <v>29</v>
      </c>
      <c r="C5791" s="4" t="s">
        <v>9943</v>
      </c>
      <c r="D5791" s="4" t="s">
        <v>9927</v>
      </c>
      <c r="E5791" s="4" t="s">
        <v>9905</v>
      </c>
      <c r="F5791" s="4" t="s">
        <v>8948</v>
      </c>
      <c r="G5791" s="4" t="s">
        <v>4207</v>
      </c>
      <c r="H5791" s="4" t="s">
        <v>3418</v>
      </c>
      <c r="I5791" s="24">
        <v>285</v>
      </c>
      <c r="J5791" s="24">
        <v>251</v>
      </c>
      <c r="K5791" s="24">
        <v>27</v>
      </c>
      <c r="O5791" s="24">
        <v>1</v>
      </c>
      <c r="P5791" s="24">
        <v>1</v>
      </c>
      <c r="R5791" s="24">
        <v>4</v>
      </c>
      <c r="S5791" s="24">
        <v>1</v>
      </c>
      <c r="X5791" s="24">
        <f t="shared" si="204"/>
        <v>285</v>
      </c>
      <c r="Y5791" s="8">
        <f t="shared" si="205"/>
        <v>0</v>
      </c>
      <c r="Z5791" s="4"/>
    </row>
    <row r="5792" spans="1:26" x14ac:dyDescent="0.25">
      <c r="A5792" s="34">
        <v>77</v>
      </c>
      <c r="B5792" s="31">
        <v>77</v>
      </c>
      <c r="C5792" s="4" t="s">
        <v>10000</v>
      </c>
      <c r="D5792" s="4" t="s">
        <v>9999</v>
      </c>
      <c r="E5792" s="4" t="s">
        <v>9905</v>
      </c>
      <c r="F5792" s="4" t="s">
        <v>8948</v>
      </c>
      <c r="G5792" s="5" t="s">
        <v>4207</v>
      </c>
      <c r="H5792" s="4" t="s">
        <v>39</v>
      </c>
      <c r="I5792" s="24">
        <v>2440</v>
      </c>
      <c r="J5792" s="24">
        <v>970</v>
      </c>
      <c r="K5792" s="24">
        <v>410</v>
      </c>
      <c r="M5792" s="24">
        <v>4</v>
      </c>
      <c r="O5792" s="24">
        <v>55</v>
      </c>
      <c r="P5792" s="24">
        <v>17</v>
      </c>
      <c r="Q5792" s="24">
        <v>31</v>
      </c>
      <c r="R5792" s="24">
        <v>27</v>
      </c>
      <c r="S5792" s="24">
        <v>6</v>
      </c>
      <c r="T5792" s="24">
        <v>920</v>
      </c>
      <c r="X5792" s="24">
        <f t="shared" si="204"/>
        <v>2440</v>
      </c>
      <c r="Y5792" s="8">
        <f t="shared" si="205"/>
        <v>0</v>
      </c>
      <c r="Z5792" s="4"/>
    </row>
    <row r="5793" spans="1:26" x14ac:dyDescent="0.25">
      <c r="A5793" s="34">
        <v>35</v>
      </c>
      <c r="B5793" s="31">
        <v>35</v>
      </c>
      <c r="C5793" s="4" t="s">
        <v>10062</v>
      </c>
      <c r="D5793" s="4" t="s">
        <v>6505</v>
      </c>
      <c r="E5793" s="4" t="s">
        <v>10016</v>
      </c>
      <c r="F5793" s="4" t="s">
        <v>8948</v>
      </c>
      <c r="G5793" s="4" t="s">
        <v>10063</v>
      </c>
      <c r="H5793" s="4"/>
      <c r="I5793" s="24">
        <v>150.09</v>
      </c>
      <c r="J5793" s="24">
        <v>138.68</v>
      </c>
      <c r="K5793" s="24">
        <v>1.42</v>
      </c>
      <c r="L5793" s="24">
        <v>2.31</v>
      </c>
      <c r="O5793" s="24">
        <v>6.35</v>
      </c>
      <c r="P5793" s="24">
        <v>0.2</v>
      </c>
      <c r="R5793" s="24">
        <v>0.61</v>
      </c>
      <c r="S5793" s="24">
        <v>0.52</v>
      </c>
      <c r="X5793" s="24">
        <f t="shared" si="204"/>
        <v>150.09</v>
      </c>
      <c r="Y5793" s="8">
        <f t="shared" si="205"/>
        <v>0</v>
      </c>
      <c r="Z5793" s="4"/>
    </row>
    <row r="5794" spans="1:26" x14ac:dyDescent="0.25">
      <c r="A5794" s="34">
        <v>27</v>
      </c>
      <c r="B5794" s="31">
        <v>27</v>
      </c>
      <c r="C5794" s="4" t="s">
        <v>10049</v>
      </c>
      <c r="D5794" s="4" t="s">
        <v>10032</v>
      </c>
      <c r="E5794" s="4" t="s">
        <v>10016</v>
      </c>
      <c r="F5794" s="4" t="s">
        <v>8948</v>
      </c>
      <c r="G5794" s="4" t="s">
        <v>10050</v>
      </c>
      <c r="H5794" s="4" t="s">
        <v>39</v>
      </c>
      <c r="I5794" s="24">
        <v>199.55</v>
      </c>
      <c r="J5794" s="24">
        <v>169.15</v>
      </c>
      <c r="K5794" s="24">
        <v>10.18</v>
      </c>
      <c r="L5794" s="24">
        <v>5.84</v>
      </c>
      <c r="O5794" s="24">
        <v>2.97</v>
      </c>
      <c r="Q5794" s="24">
        <v>1.41</v>
      </c>
      <c r="R5794" s="24">
        <v>7.12</v>
      </c>
      <c r="S5794" s="24">
        <v>2.88</v>
      </c>
      <c r="X5794" s="24">
        <f t="shared" si="204"/>
        <v>199.55</v>
      </c>
      <c r="Y5794" s="8">
        <f t="shared" si="205"/>
        <v>0</v>
      </c>
      <c r="Z5794" s="4"/>
    </row>
    <row r="5795" spans="1:26" x14ac:dyDescent="0.25">
      <c r="A5795" s="34">
        <v>6</v>
      </c>
      <c r="B5795" s="31">
        <v>6</v>
      </c>
      <c r="C5795" s="4" t="s">
        <v>10020</v>
      </c>
      <c r="D5795" s="4" t="s">
        <v>778</v>
      </c>
      <c r="E5795" s="4" t="s">
        <v>10016</v>
      </c>
      <c r="F5795" s="4" t="s">
        <v>8948</v>
      </c>
      <c r="G5795" s="4" t="s">
        <v>9394</v>
      </c>
      <c r="H5795" s="4" t="s">
        <v>3757</v>
      </c>
      <c r="I5795" s="24">
        <v>960.44</v>
      </c>
      <c r="J5795" s="24">
        <v>562.72</v>
      </c>
      <c r="K5795" s="24">
        <v>54.6</v>
      </c>
      <c r="M5795" s="24">
        <v>2.5</v>
      </c>
      <c r="O5795" s="24">
        <v>9.1199999999999992</v>
      </c>
      <c r="Q5795" s="24">
        <v>10.01</v>
      </c>
      <c r="R5795" s="24">
        <v>46.09</v>
      </c>
      <c r="S5795" s="24">
        <v>1.1399999999999999</v>
      </c>
      <c r="T5795" s="24">
        <v>274.26</v>
      </c>
      <c r="X5795" s="24">
        <f t="shared" si="204"/>
        <v>960.44</v>
      </c>
      <c r="Y5795" s="8">
        <f t="shared" si="205"/>
        <v>0</v>
      </c>
      <c r="Z5795" s="4"/>
    </row>
    <row r="5796" spans="1:26" x14ac:dyDescent="0.25">
      <c r="A5796" s="34">
        <v>7</v>
      </c>
      <c r="B5796" s="31">
        <v>7</v>
      </c>
      <c r="C5796" s="4" t="s">
        <v>10021</v>
      </c>
      <c r="D5796" s="4" t="s">
        <v>778</v>
      </c>
      <c r="E5796" s="4" t="s">
        <v>10016</v>
      </c>
      <c r="F5796" s="4" t="s">
        <v>8948</v>
      </c>
      <c r="G5796" s="4" t="s">
        <v>9394</v>
      </c>
      <c r="H5796" s="4" t="s">
        <v>558</v>
      </c>
      <c r="I5796" s="24">
        <v>295.64</v>
      </c>
      <c r="J5796" s="24">
        <v>169.05</v>
      </c>
      <c r="K5796" s="24">
        <v>29.08</v>
      </c>
      <c r="L5796" s="24">
        <v>9.65</v>
      </c>
      <c r="M5796" s="24">
        <v>0.64</v>
      </c>
      <c r="O5796" s="24">
        <v>12.52</v>
      </c>
      <c r="Q5796" s="24">
        <v>0.79</v>
      </c>
      <c r="R5796" s="24">
        <v>3.65</v>
      </c>
      <c r="S5796" s="24">
        <v>1.34</v>
      </c>
      <c r="T5796" s="24">
        <v>68.92</v>
      </c>
      <c r="X5796" s="24">
        <f t="shared" si="204"/>
        <v>295.64</v>
      </c>
      <c r="Y5796" s="8">
        <f t="shared" si="205"/>
        <v>0</v>
      </c>
      <c r="Z5796" s="4"/>
    </row>
    <row r="5797" spans="1:26" x14ac:dyDescent="0.25">
      <c r="A5797" s="34">
        <v>9</v>
      </c>
      <c r="B5797" s="31">
        <v>9</v>
      </c>
      <c r="C5797" s="4" t="s">
        <v>10023</v>
      </c>
      <c r="D5797" s="4" t="s">
        <v>778</v>
      </c>
      <c r="E5797" s="4" t="s">
        <v>10016</v>
      </c>
      <c r="F5797" s="4" t="s">
        <v>8948</v>
      </c>
      <c r="G5797" s="4" t="s">
        <v>9394</v>
      </c>
      <c r="H5797" s="4" t="s">
        <v>198</v>
      </c>
      <c r="I5797" s="24">
        <v>430.07</v>
      </c>
      <c r="J5797" s="24">
        <v>155.35</v>
      </c>
      <c r="K5797" s="24">
        <v>18.87</v>
      </c>
      <c r="M5797" s="24">
        <v>0.64</v>
      </c>
      <c r="O5797" s="24">
        <v>8.33</v>
      </c>
      <c r="Q5797" s="24">
        <v>21.68</v>
      </c>
      <c r="R5797" s="24">
        <v>2.85</v>
      </c>
      <c r="S5797" s="24">
        <v>0.22</v>
      </c>
      <c r="T5797" s="24">
        <v>222.13</v>
      </c>
      <c r="X5797" s="24">
        <f t="shared" si="204"/>
        <v>430.07</v>
      </c>
      <c r="Y5797" s="8">
        <f t="shared" si="205"/>
        <v>0</v>
      </c>
      <c r="Z5797" s="4"/>
    </row>
    <row r="5798" spans="1:26" x14ac:dyDescent="0.25">
      <c r="A5798" s="34">
        <v>12</v>
      </c>
      <c r="B5798" s="31">
        <v>12</v>
      </c>
      <c r="C5798" s="4" t="s">
        <v>10027</v>
      </c>
      <c r="D5798" s="4" t="s">
        <v>778</v>
      </c>
      <c r="E5798" s="4" t="s">
        <v>10016</v>
      </c>
      <c r="F5798" s="4" t="s">
        <v>8948</v>
      </c>
      <c r="G5798" s="4" t="s">
        <v>9394</v>
      </c>
      <c r="H5798" s="4" t="s">
        <v>286</v>
      </c>
      <c r="I5798" s="24">
        <v>431.69</v>
      </c>
      <c r="J5798" s="24">
        <v>381.79</v>
      </c>
      <c r="K5798" s="24">
        <v>23.21</v>
      </c>
      <c r="L5798" s="24">
        <v>3.75</v>
      </c>
      <c r="M5798" s="24">
        <v>2.96</v>
      </c>
      <c r="O5798" s="24">
        <v>4.9000000000000004</v>
      </c>
      <c r="Q5798" s="24">
        <v>1.25</v>
      </c>
      <c r="R5798" s="24">
        <v>11.18</v>
      </c>
      <c r="S5798" s="24">
        <v>1.23</v>
      </c>
      <c r="T5798" s="24">
        <v>1.42</v>
      </c>
      <c r="X5798" s="24">
        <f t="shared" si="204"/>
        <v>431.69</v>
      </c>
      <c r="Y5798" s="8">
        <f t="shared" si="205"/>
        <v>0</v>
      </c>
      <c r="Z5798" s="4"/>
    </row>
    <row r="5799" spans="1:26" x14ac:dyDescent="0.25">
      <c r="A5799" s="34">
        <v>37</v>
      </c>
      <c r="B5799" s="31">
        <v>37</v>
      </c>
      <c r="C5799" s="4" t="s">
        <v>10065</v>
      </c>
      <c r="D5799" s="4" t="s">
        <v>6505</v>
      </c>
      <c r="E5799" s="4" t="s">
        <v>10016</v>
      </c>
      <c r="F5799" s="4" t="s">
        <v>8948</v>
      </c>
      <c r="G5799" s="4" t="s">
        <v>9394</v>
      </c>
      <c r="H5799" s="4" t="s">
        <v>3757</v>
      </c>
      <c r="I5799" s="24">
        <v>465.73</v>
      </c>
      <c r="J5799" s="24">
        <v>338.65</v>
      </c>
      <c r="K5799" s="24">
        <v>10.050000000000001</v>
      </c>
      <c r="L5799" s="24">
        <v>14.16</v>
      </c>
      <c r="M5799" s="24">
        <v>1</v>
      </c>
      <c r="O5799" s="24">
        <v>7.33</v>
      </c>
      <c r="R5799" s="24">
        <v>15.96</v>
      </c>
      <c r="S5799" s="24">
        <v>0.43</v>
      </c>
      <c r="T5799" s="24">
        <v>78.150000000000006</v>
      </c>
      <c r="X5799" s="24">
        <f t="shared" si="204"/>
        <v>465.73</v>
      </c>
      <c r="Y5799" s="8">
        <f t="shared" si="205"/>
        <v>0</v>
      </c>
      <c r="Z5799" s="4"/>
    </row>
    <row r="5800" spans="1:26" x14ac:dyDescent="0.25">
      <c r="A5800" s="34">
        <v>16</v>
      </c>
      <c r="B5800" s="31">
        <v>16</v>
      </c>
      <c r="C5800" s="4" t="s">
        <v>10034</v>
      </c>
      <c r="D5800" s="4" t="s">
        <v>10032</v>
      </c>
      <c r="E5800" s="4" t="s">
        <v>10016</v>
      </c>
      <c r="F5800" s="4" t="s">
        <v>8948</v>
      </c>
      <c r="G5800" s="4" t="s">
        <v>10035</v>
      </c>
      <c r="H5800" s="4" t="s">
        <v>39</v>
      </c>
      <c r="I5800" s="24">
        <v>449.52</v>
      </c>
      <c r="J5800" s="24">
        <v>404.55</v>
      </c>
      <c r="K5800" s="24">
        <v>10.71</v>
      </c>
      <c r="L5800" s="24">
        <v>2.87</v>
      </c>
      <c r="M5800" s="24">
        <v>1.05</v>
      </c>
      <c r="O5800" s="24">
        <v>7.05</v>
      </c>
      <c r="P5800" s="24">
        <v>0.52</v>
      </c>
      <c r="Q5800" s="24">
        <v>6.87</v>
      </c>
      <c r="R5800" s="24">
        <v>10.51</v>
      </c>
      <c r="S5800" s="24">
        <v>5.39</v>
      </c>
      <c r="X5800" s="24">
        <f t="shared" si="204"/>
        <v>449.52</v>
      </c>
      <c r="Y5800" s="8">
        <f t="shared" si="205"/>
        <v>0</v>
      </c>
      <c r="Z5800" s="4"/>
    </row>
    <row r="5801" spans="1:26" x14ac:dyDescent="0.25">
      <c r="A5801" s="34">
        <v>40</v>
      </c>
      <c r="B5801" s="31">
        <v>40</v>
      </c>
      <c r="C5801" s="4" t="s">
        <v>10070</v>
      </c>
      <c r="D5801" s="4" t="s">
        <v>6505</v>
      </c>
      <c r="E5801" s="4" t="s">
        <v>10016</v>
      </c>
      <c r="F5801" s="4" t="s">
        <v>8948</v>
      </c>
      <c r="G5801" s="4" t="s">
        <v>10071</v>
      </c>
      <c r="H5801" s="4" t="s">
        <v>2397</v>
      </c>
      <c r="I5801" s="24">
        <v>179.77</v>
      </c>
      <c r="J5801" s="24">
        <v>172.69</v>
      </c>
      <c r="K5801" s="24">
        <v>2.38</v>
      </c>
      <c r="O5801" s="24">
        <v>2.6</v>
      </c>
      <c r="R5801" s="24">
        <v>0.24</v>
      </c>
      <c r="T5801" s="24">
        <v>1.86</v>
      </c>
      <c r="X5801" s="24">
        <f t="shared" si="204"/>
        <v>179.77</v>
      </c>
      <c r="Y5801" s="8">
        <f t="shared" si="205"/>
        <v>0</v>
      </c>
      <c r="Z5801" s="4"/>
    </row>
    <row r="5802" spans="1:26" x14ac:dyDescent="0.25">
      <c r="A5802" s="34">
        <v>30</v>
      </c>
      <c r="B5802" s="31">
        <v>30</v>
      </c>
      <c r="C5802" s="4" t="s">
        <v>1854</v>
      </c>
      <c r="D5802" s="4" t="s">
        <v>10032</v>
      </c>
      <c r="E5802" s="4" t="s">
        <v>10016</v>
      </c>
      <c r="F5802" s="4" t="s">
        <v>8948</v>
      </c>
      <c r="G5802" s="4" t="s">
        <v>10054</v>
      </c>
      <c r="H5802" s="4" t="s">
        <v>1466</v>
      </c>
      <c r="I5802" s="24">
        <v>437.58</v>
      </c>
      <c r="J5802" s="24">
        <v>398.33</v>
      </c>
      <c r="K5802" s="24">
        <v>23.68</v>
      </c>
      <c r="O5802" s="24">
        <v>6.76</v>
      </c>
      <c r="Q5802" s="24">
        <v>0.92</v>
      </c>
      <c r="R5802" s="24">
        <v>7.89</v>
      </c>
      <c r="X5802" s="24">
        <f t="shared" si="204"/>
        <v>437.58</v>
      </c>
      <c r="Y5802" s="8">
        <f t="shared" si="205"/>
        <v>0</v>
      </c>
      <c r="Z5802" s="4"/>
    </row>
    <row r="5803" spans="1:26" x14ac:dyDescent="0.25">
      <c r="A5803" s="34">
        <v>23</v>
      </c>
      <c r="B5803" s="31">
        <v>23</v>
      </c>
      <c r="C5803" s="4" t="s">
        <v>10045</v>
      </c>
      <c r="D5803" s="4" t="s">
        <v>10032</v>
      </c>
      <c r="E5803" s="4" t="s">
        <v>10016</v>
      </c>
      <c r="F5803" s="4" t="s">
        <v>8948</v>
      </c>
      <c r="G5803" s="4" t="s">
        <v>6142</v>
      </c>
      <c r="H5803" s="4" t="s">
        <v>950</v>
      </c>
      <c r="I5803" s="24">
        <v>501.75</v>
      </c>
      <c r="J5803" s="24">
        <v>375.88</v>
      </c>
      <c r="K5803" s="24">
        <v>8.57</v>
      </c>
      <c r="L5803" s="24">
        <v>6.79</v>
      </c>
      <c r="O5803" s="24">
        <v>17.84</v>
      </c>
      <c r="Q5803" s="24">
        <v>17.940000000000001</v>
      </c>
      <c r="R5803" s="24">
        <v>3.23</v>
      </c>
      <c r="T5803" s="24">
        <v>71.5</v>
      </c>
      <c r="X5803" s="24">
        <f t="shared" si="204"/>
        <v>501.75</v>
      </c>
      <c r="Y5803" s="8">
        <f t="shared" si="205"/>
        <v>0</v>
      </c>
      <c r="Z5803" s="4"/>
    </row>
    <row r="5804" spans="1:26" x14ac:dyDescent="0.25">
      <c r="A5804" s="34">
        <v>41</v>
      </c>
      <c r="B5804" s="31">
        <v>41</v>
      </c>
      <c r="C5804" s="4" t="s">
        <v>2603</v>
      </c>
      <c r="D5804" s="4" t="s">
        <v>10072</v>
      </c>
      <c r="E5804" s="4" t="s">
        <v>10016</v>
      </c>
      <c r="F5804" s="4" t="s">
        <v>8948</v>
      </c>
      <c r="G5804" s="4" t="s">
        <v>10073</v>
      </c>
      <c r="H5804" s="4" t="s">
        <v>3964</v>
      </c>
      <c r="I5804" s="24">
        <v>1145.96</v>
      </c>
      <c r="J5804" s="24">
        <v>524.05999999999995</v>
      </c>
      <c r="K5804" s="24">
        <v>18.440000000000001</v>
      </c>
      <c r="L5804" s="24">
        <v>15.46</v>
      </c>
      <c r="O5804" s="24">
        <v>5.66</v>
      </c>
      <c r="Q5804" s="24">
        <v>2.62</v>
      </c>
      <c r="R5804" s="24">
        <v>6.47</v>
      </c>
      <c r="S5804" s="24">
        <v>2.27</v>
      </c>
      <c r="T5804" s="24">
        <v>570.98</v>
      </c>
      <c r="X5804" s="24">
        <f t="shared" si="204"/>
        <v>1145.96</v>
      </c>
      <c r="Y5804" s="8">
        <f t="shared" si="205"/>
        <v>0</v>
      </c>
      <c r="Z5804" s="4"/>
    </row>
    <row r="5805" spans="1:26" x14ac:dyDescent="0.25">
      <c r="A5805" s="34">
        <v>1</v>
      </c>
      <c r="B5805" s="31">
        <v>1</v>
      </c>
      <c r="C5805" s="4" t="s">
        <v>10015</v>
      </c>
      <c r="D5805" s="4" t="s">
        <v>10015</v>
      </c>
      <c r="E5805" s="4" t="s">
        <v>10016</v>
      </c>
      <c r="F5805" s="4" t="s">
        <v>8948</v>
      </c>
      <c r="G5805" s="4" t="s">
        <v>875</v>
      </c>
      <c r="H5805" s="4" t="s">
        <v>154</v>
      </c>
      <c r="I5805" s="24">
        <v>487.15</v>
      </c>
      <c r="J5805" s="24">
        <v>437.62</v>
      </c>
      <c r="K5805" s="24">
        <v>12.08</v>
      </c>
      <c r="M5805" s="24">
        <v>1.64</v>
      </c>
      <c r="O5805" s="24">
        <v>23.6</v>
      </c>
      <c r="Q5805" s="24">
        <v>0.01</v>
      </c>
      <c r="R5805" s="24">
        <v>12.2</v>
      </c>
      <c r="X5805" s="24">
        <f t="shared" si="204"/>
        <v>487.15</v>
      </c>
      <c r="Y5805" s="8">
        <f t="shared" si="205"/>
        <v>0</v>
      </c>
      <c r="Z5805" s="4"/>
    </row>
    <row r="5806" spans="1:26" x14ac:dyDescent="0.25">
      <c r="A5806" s="34">
        <v>2</v>
      </c>
      <c r="B5806" s="31">
        <v>2</v>
      </c>
      <c r="C5806" s="4" t="s">
        <v>10017</v>
      </c>
      <c r="D5806" s="4" t="s">
        <v>10015</v>
      </c>
      <c r="E5806" s="4" t="s">
        <v>10016</v>
      </c>
      <c r="F5806" s="4" t="s">
        <v>8948</v>
      </c>
      <c r="G5806" s="4" t="s">
        <v>875</v>
      </c>
      <c r="H5806" s="4" t="s">
        <v>154</v>
      </c>
      <c r="I5806" s="24">
        <v>532.92999999999995</v>
      </c>
      <c r="J5806" s="24">
        <v>370.47</v>
      </c>
      <c r="K5806" s="24">
        <v>19.27</v>
      </c>
      <c r="L5806" s="24">
        <v>1.71</v>
      </c>
      <c r="M5806" s="24">
        <v>1.43</v>
      </c>
      <c r="O5806" s="24">
        <v>2.23</v>
      </c>
      <c r="Q5806" s="24">
        <v>0.41</v>
      </c>
      <c r="R5806" s="24">
        <v>6.46</v>
      </c>
      <c r="S5806" s="24">
        <v>1.21</v>
      </c>
      <c r="T5806" s="24">
        <v>129.74</v>
      </c>
      <c r="X5806" s="24">
        <f t="shared" si="204"/>
        <v>532.93000000000006</v>
      </c>
      <c r="Y5806" s="8">
        <f t="shared" si="205"/>
        <v>0</v>
      </c>
      <c r="Z5806" s="4"/>
    </row>
    <row r="5807" spans="1:26" x14ac:dyDescent="0.25">
      <c r="A5807" s="34">
        <v>54</v>
      </c>
      <c r="B5807" s="31">
        <v>54</v>
      </c>
      <c r="C5807" s="4" t="s">
        <v>10088</v>
      </c>
      <c r="D5807" s="4" t="s">
        <v>1359</v>
      </c>
      <c r="E5807" s="4" t="s">
        <v>10016</v>
      </c>
      <c r="F5807" s="4" t="s">
        <v>8948</v>
      </c>
      <c r="G5807" s="4" t="s">
        <v>9268</v>
      </c>
      <c r="H5807" s="4" t="s">
        <v>234</v>
      </c>
      <c r="I5807" s="24">
        <v>3601.62</v>
      </c>
      <c r="J5807" s="24">
        <v>579.84</v>
      </c>
      <c r="K5807" s="24">
        <v>85.3</v>
      </c>
      <c r="L5807" s="24">
        <v>9.32</v>
      </c>
      <c r="O5807" s="24">
        <v>13.64</v>
      </c>
      <c r="P5807" s="24">
        <v>0.82</v>
      </c>
      <c r="Q5807" s="24">
        <v>15.61</v>
      </c>
      <c r="R5807" s="24">
        <v>88.04</v>
      </c>
      <c r="S5807" s="24">
        <v>2.1800000000000002</v>
      </c>
      <c r="T5807" s="24">
        <v>2806.87</v>
      </c>
      <c r="X5807" s="24">
        <f t="shared" si="204"/>
        <v>3601.62</v>
      </c>
      <c r="Y5807" s="8">
        <f t="shared" si="205"/>
        <v>0</v>
      </c>
      <c r="Z5807" s="4"/>
    </row>
    <row r="5808" spans="1:26" x14ac:dyDescent="0.25">
      <c r="A5808" s="34">
        <v>56</v>
      </c>
      <c r="B5808" s="31">
        <v>56</v>
      </c>
      <c r="C5808" s="4" t="s">
        <v>10091</v>
      </c>
      <c r="D5808" s="4" t="s">
        <v>1359</v>
      </c>
      <c r="E5808" s="4" t="s">
        <v>10016</v>
      </c>
      <c r="F5808" s="4" t="s">
        <v>8948</v>
      </c>
      <c r="G5808" s="4" t="s">
        <v>6077</v>
      </c>
      <c r="H5808" s="4" t="s">
        <v>2086</v>
      </c>
      <c r="I5808" s="24">
        <v>177.6</v>
      </c>
      <c r="J5808" s="24">
        <v>47.46</v>
      </c>
      <c r="K5808" s="24">
        <v>11.7</v>
      </c>
      <c r="L5808" s="24">
        <v>7.95</v>
      </c>
      <c r="M5808" s="24">
        <v>0.5</v>
      </c>
      <c r="O5808" s="24">
        <v>2.7</v>
      </c>
      <c r="R5808" s="24">
        <v>0.49</v>
      </c>
      <c r="S5808" s="24">
        <v>7.0000000000000007E-2</v>
      </c>
      <c r="T5808" s="24">
        <v>106.73</v>
      </c>
      <c r="X5808" s="24">
        <f t="shared" si="204"/>
        <v>177.6</v>
      </c>
      <c r="Y5808" s="8">
        <f t="shared" si="205"/>
        <v>0</v>
      </c>
      <c r="Z5808" s="4"/>
    </row>
    <row r="5809" spans="1:26" x14ac:dyDescent="0.25">
      <c r="A5809" s="34">
        <v>4</v>
      </c>
      <c r="B5809" s="31">
        <v>4</v>
      </c>
      <c r="C5809" s="4" t="s">
        <v>2828</v>
      </c>
      <c r="D5809" s="4" t="s">
        <v>778</v>
      </c>
      <c r="E5809" s="4" t="s">
        <v>10016</v>
      </c>
      <c r="F5809" s="4" t="s">
        <v>8948</v>
      </c>
      <c r="G5809" s="4" t="s">
        <v>9260</v>
      </c>
      <c r="H5809" s="4" t="s">
        <v>13</v>
      </c>
      <c r="I5809" s="24">
        <v>436.17</v>
      </c>
      <c r="J5809" s="24">
        <v>297.14</v>
      </c>
      <c r="K5809" s="24">
        <v>16.63</v>
      </c>
      <c r="M5809" s="24">
        <v>8.99</v>
      </c>
      <c r="O5809" s="24">
        <v>2.08</v>
      </c>
      <c r="P5809" s="24">
        <v>2.66</v>
      </c>
      <c r="R5809" s="24">
        <v>8.23</v>
      </c>
      <c r="S5809" s="24">
        <v>1.62</v>
      </c>
      <c r="T5809" s="24">
        <v>98.82</v>
      </c>
      <c r="X5809" s="24">
        <f t="shared" si="204"/>
        <v>436.17</v>
      </c>
      <c r="Y5809" s="8">
        <f t="shared" si="205"/>
        <v>0</v>
      </c>
      <c r="Z5809" s="4"/>
    </row>
    <row r="5810" spans="1:26" x14ac:dyDescent="0.25">
      <c r="A5810" s="34">
        <v>25</v>
      </c>
      <c r="B5810" s="31">
        <v>25</v>
      </c>
      <c r="C5810" s="4" t="s">
        <v>10046</v>
      </c>
      <c r="D5810" s="4" t="s">
        <v>10032</v>
      </c>
      <c r="E5810" s="4" t="s">
        <v>10016</v>
      </c>
      <c r="F5810" s="4" t="s">
        <v>8948</v>
      </c>
      <c r="G5810" s="4" t="s">
        <v>10047</v>
      </c>
      <c r="H5810" s="4" t="s">
        <v>918</v>
      </c>
      <c r="I5810" s="24">
        <v>257.24</v>
      </c>
      <c r="J5810" s="24">
        <v>241.74</v>
      </c>
      <c r="M5810" s="24">
        <v>1.43</v>
      </c>
      <c r="O5810" s="24">
        <v>11.75</v>
      </c>
      <c r="R5810" s="24">
        <v>2.3199999999999998</v>
      </c>
      <c r="X5810" s="24">
        <f t="shared" si="204"/>
        <v>257.24</v>
      </c>
      <c r="Y5810" s="8">
        <f t="shared" si="205"/>
        <v>0</v>
      </c>
      <c r="Z5810" s="4"/>
    </row>
    <row r="5811" spans="1:26" x14ac:dyDescent="0.25">
      <c r="A5811" s="34">
        <v>36</v>
      </c>
      <c r="B5811" s="31">
        <v>36</v>
      </c>
      <c r="C5811" s="4" t="s">
        <v>5860</v>
      </c>
      <c r="D5811" s="4" t="s">
        <v>6505</v>
      </c>
      <c r="E5811" s="4" t="s">
        <v>10016</v>
      </c>
      <c r="F5811" s="4" t="s">
        <v>8948</v>
      </c>
      <c r="G5811" s="4" t="s">
        <v>10064</v>
      </c>
      <c r="H5811" s="4" t="s">
        <v>286</v>
      </c>
      <c r="I5811" s="24">
        <v>150.82</v>
      </c>
      <c r="J5811" s="24">
        <v>146.91999999999999</v>
      </c>
      <c r="M5811" s="24">
        <v>1.02</v>
      </c>
      <c r="O5811" s="24">
        <v>2.4</v>
      </c>
      <c r="R5811" s="24">
        <v>0.48</v>
      </c>
      <c r="X5811" s="24">
        <f t="shared" si="204"/>
        <v>150.82</v>
      </c>
      <c r="Y5811" s="8">
        <f t="shared" si="205"/>
        <v>0</v>
      </c>
      <c r="Z5811" s="4"/>
    </row>
    <row r="5812" spans="1:26" x14ac:dyDescent="0.25">
      <c r="A5812" s="34">
        <v>44</v>
      </c>
      <c r="B5812" s="31">
        <v>44</v>
      </c>
      <c r="C5812" s="4" t="s">
        <v>10075</v>
      </c>
      <c r="D5812" s="4" t="s">
        <v>10072</v>
      </c>
      <c r="E5812" s="4" t="s">
        <v>10016</v>
      </c>
      <c r="F5812" s="4" t="s">
        <v>8948</v>
      </c>
      <c r="G5812" s="4" t="s">
        <v>10076</v>
      </c>
      <c r="H5812" s="4" t="s">
        <v>10077</v>
      </c>
      <c r="I5812" s="24">
        <v>406.7</v>
      </c>
      <c r="J5812" s="24">
        <v>336.4</v>
      </c>
      <c r="K5812" s="24">
        <v>17.510000000000002</v>
      </c>
      <c r="M5812" s="24">
        <v>3.84</v>
      </c>
      <c r="O5812" s="24">
        <v>5.0999999999999996</v>
      </c>
      <c r="Q5812" s="24">
        <v>0.62</v>
      </c>
      <c r="R5812" s="24">
        <v>2.97</v>
      </c>
      <c r="T5812" s="24">
        <v>40.26</v>
      </c>
      <c r="X5812" s="24">
        <f t="shared" si="204"/>
        <v>406.7</v>
      </c>
      <c r="Y5812" s="8">
        <f t="shared" si="205"/>
        <v>0</v>
      </c>
      <c r="Z5812" s="4"/>
    </row>
    <row r="5813" spans="1:26" x14ac:dyDescent="0.25">
      <c r="A5813" s="34">
        <v>24</v>
      </c>
      <c r="B5813" s="31">
        <v>24</v>
      </c>
      <c r="C5813" s="4" t="s">
        <v>308</v>
      </c>
      <c r="D5813" s="4" t="s">
        <v>10032</v>
      </c>
      <c r="E5813" s="4" t="s">
        <v>10016</v>
      </c>
      <c r="F5813" s="4" t="s">
        <v>8948</v>
      </c>
      <c r="G5813" s="4" t="s">
        <v>9375</v>
      </c>
      <c r="H5813" s="4" t="s">
        <v>1113</v>
      </c>
      <c r="I5813" s="24">
        <v>827.61</v>
      </c>
      <c r="J5813" s="24">
        <v>725.92</v>
      </c>
      <c r="K5813" s="24">
        <v>26.01</v>
      </c>
      <c r="L5813" s="24">
        <v>12.76</v>
      </c>
      <c r="M5813" s="24">
        <v>1.5</v>
      </c>
      <c r="O5813" s="24">
        <v>8.7200000000000006</v>
      </c>
      <c r="Q5813" s="24">
        <v>2.54</v>
      </c>
      <c r="R5813" s="24">
        <v>10.98</v>
      </c>
      <c r="S5813" s="24">
        <v>0.97</v>
      </c>
      <c r="T5813" s="24">
        <v>38.21</v>
      </c>
      <c r="X5813" s="24">
        <f t="shared" si="204"/>
        <v>827.61</v>
      </c>
      <c r="Y5813" s="8">
        <f t="shared" si="205"/>
        <v>0</v>
      </c>
      <c r="Z5813" s="4"/>
    </row>
    <row r="5814" spans="1:26" x14ac:dyDescent="0.25">
      <c r="A5814" s="34">
        <v>22</v>
      </c>
      <c r="B5814" s="31">
        <v>22</v>
      </c>
      <c r="C5814" s="4" t="s">
        <v>10043</v>
      </c>
      <c r="D5814" s="4" t="s">
        <v>10032</v>
      </c>
      <c r="E5814" s="4" t="s">
        <v>10016</v>
      </c>
      <c r="F5814" s="4" t="s">
        <v>8948</v>
      </c>
      <c r="G5814" s="4" t="s">
        <v>10044</v>
      </c>
      <c r="H5814" s="4" t="s">
        <v>860</v>
      </c>
      <c r="I5814" s="24">
        <v>480.52</v>
      </c>
      <c r="J5814" s="24">
        <v>347.11</v>
      </c>
      <c r="K5814" s="24">
        <v>8.1199999999999992</v>
      </c>
      <c r="L5814" s="24">
        <v>5.61</v>
      </c>
      <c r="O5814" s="24">
        <v>6.03</v>
      </c>
      <c r="Q5814" s="24">
        <v>0.47</v>
      </c>
      <c r="R5814" s="24">
        <v>3.73</v>
      </c>
      <c r="S5814" s="24">
        <v>0.69</v>
      </c>
      <c r="T5814" s="24">
        <v>108.76</v>
      </c>
      <c r="X5814" s="24">
        <f t="shared" ref="X5814:X5877" si="206">SUM(J5814:W5814)</f>
        <v>480.52000000000004</v>
      </c>
      <c r="Y5814" s="8">
        <f t="shared" ref="Y5814:Y5877" si="207">I5814-X5814</f>
        <v>0</v>
      </c>
      <c r="Z5814" s="4"/>
    </row>
    <row r="5815" spans="1:26" x14ac:dyDescent="0.25">
      <c r="A5815" s="34">
        <v>39</v>
      </c>
      <c r="B5815" s="31">
        <v>39</v>
      </c>
      <c r="C5815" s="4" t="s">
        <v>10068</v>
      </c>
      <c r="D5815" s="4" t="s">
        <v>6505</v>
      </c>
      <c r="E5815" s="4" t="s">
        <v>10016</v>
      </c>
      <c r="F5815" s="4" t="s">
        <v>8948</v>
      </c>
      <c r="G5815" s="4" t="s">
        <v>10069</v>
      </c>
      <c r="H5815" s="4" t="s">
        <v>277</v>
      </c>
      <c r="I5815" s="24">
        <v>100.97</v>
      </c>
      <c r="J5815" s="24">
        <v>93.55</v>
      </c>
      <c r="K5815" s="24">
        <v>1.5</v>
      </c>
      <c r="L5815" s="24">
        <v>2.0299999999999998</v>
      </c>
      <c r="M5815" s="24">
        <v>0.41</v>
      </c>
      <c r="O5815" s="24">
        <v>3.34</v>
      </c>
      <c r="R5815" s="24">
        <v>0.14000000000000001</v>
      </c>
      <c r="X5815" s="24">
        <f t="shared" si="206"/>
        <v>100.97</v>
      </c>
      <c r="Y5815" s="8">
        <f t="shared" si="207"/>
        <v>0</v>
      </c>
      <c r="Z5815" s="4"/>
    </row>
    <row r="5816" spans="1:26" x14ac:dyDescent="0.25">
      <c r="A5816" s="34">
        <v>21</v>
      </c>
      <c r="B5816" s="31">
        <v>21</v>
      </c>
      <c r="C5816" s="4" t="s">
        <v>10041</v>
      </c>
      <c r="D5816" s="4" t="s">
        <v>10032</v>
      </c>
      <c r="E5816" s="4" t="s">
        <v>10016</v>
      </c>
      <c r="F5816" s="4" t="s">
        <v>8948</v>
      </c>
      <c r="G5816" s="4" t="s">
        <v>10042</v>
      </c>
      <c r="H5816" s="4" t="s">
        <v>216</v>
      </c>
      <c r="I5816" s="24">
        <v>164.38</v>
      </c>
      <c r="J5816" s="24">
        <v>135.76</v>
      </c>
      <c r="K5816" s="24">
        <v>10.02</v>
      </c>
      <c r="L5816" s="24">
        <v>0.48</v>
      </c>
      <c r="O5816" s="24">
        <v>2.59</v>
      </c>
      <c r="R5816" s="24">
        <v>14.73</v>
      </c>
      <c r="S5816" s="24">
        <v>0.08</v>
      </c>
      <c r="T5816" s="24">
        <v>0.72</v>
      </c>
      <c r="X5816" s="24">
        <f t="shared" si="206"/>
        <v>164.38</v>
      </c>
      <c r="Y5816" s="8">
        <f t="shared" si="207"/>
        <v>0</v>
      </c>
      <c r="Z5816" s="4"/>
    </row>
    <row r="5817" spans="1:26" x14ac:dyDescent="0.25">
      <c r="A5817" s="34">
        <v>26</v>
      </c>
      <c r="B5817" s="31">
        <v>26</v>
      </c>
      <c r="C5817" s="4" t="s">
        <v>10048</v>
      </c>
      <c r="D5817" s="4" t="s">
        <v>10032</v>
      </c>
      <c r="E5817" s="4" t="s">
        <v>10016</v>
      </c>
      <c r="F5817" s="4" t="s">
        <v>8948</v>
      </c>
      <c r="G5817" s="4" t="s">
        <v>10042</v>
      </c>
      <c r="H5817" s="4" t="s">
        <v>9845</v>
      </c>
      <c r="I5817" s="24">
        <v>123.79</v>
      </c>
      <c r="J5817" s="24">
        <v>114.68</v>
      </c>
      <c r="O5817" s="24">
        <v>7.28</v>
      </c>
      <c r="R5817" s="24">
        <v>0.7</v>
      </c>
      <c r="S5817" s="24">
        <v>1.1299999999999999</v>
      </c>
      <c r="X5817" s="24">
        <f t="shared" si="206"/>
        <v>123.79</v>
      </c>
      <c r="Y5817" s="8">
        <f t="shared" si="207"/>
        <v>0</v>
      </c>
      <c r="Z5817" s="4"/>
    </row>
    <row r="5818" spans="1:26" x14ac:dyDescent="0.25">
      <c r="A5818" s="34">
        <v>38</v>
      </c>
      <c r="B5818" s="31">
        <v>38</v>
      </c>
      <c r="C5818" s="4" t="s">
        <v>10066</v>
      </c>
      <c r="D5818" s="4" t="s">
        <v>6505</v>
      </c>
      <c r="E5818" s="4" t="s">
        <v>10016</v>
      </c>
      <c r="F5818" s="4" t="s">
        <v>8948</v>
      </c>
      <c r="G5818" s="4" t="s">
        <v>10067</v>
      </c>
      <c r="H5818" s="4"/>
      <c r="I5818" s="24">
        <v>100.95</v>
      </c>
      <c r="J5818" s="24">
        <v>93.06</v>
      </c>
      <c r="K5818" s="24">
        <v>2.2599999999999998</v>
      </c>
      <c r="L5818" s="24">
        <v>0.61</v>
      </c>
      <c r="M5818" s="24">
        <v>1.79</v>
      </c>
      <c r="O5818" s="24">
        <v>1.98</v>
      </c>
      <c r="Q5818" s="24">
        <v>0.21</v>
      </c>
      <c r="R5818" s="24">
        <v>1.04</v>
      </c>
      <c r="X5818" s="24">
        <f t="shared" si="206"/>
        <v>100.95000000000002</v>
      </c>
      <c r="Y5818" s="8">
        <f t="shared" si="207"/>
        <v>0</v>
      </c>
      <c r="Z5818" s="4"/>
    </row>
    <row r="5819" spans="1:26" x14ac:dyDescent="0.25">
      <c r="A5819" s="34">
        <v>33</v>
      </c>
      <c r="B5819" s="31">
        <v>33</v>
      </c>
      <c r="C5819" s="4" t="s">
        <v>10057</v>
      </c>
      <c r="D5819" s="4" t="s">
        <v>10057</v>
      </c>
      <c r="E5819" s="4" t="s">
        <v>10016</v>
      </c>
      <c r="F5819" s="4" t="s">
        <v>8948</v>
      </c>
      <c r="G5819" s="4" t="s">
        <v>10058</v>
      </c>
      <c r="H5819" s="4" t="s">
        <v>39</v>
      </c>
      <c r="I5819" s="24">
        <v>101.18</v>
      </c>
      <c r="J5819" s="24">
        <v>82.7</v>
      </c>
      <c r="K5819" s="24">
        <v>6.83</v>
      </c>
      <c r="L5819" s="24">
        <v>2.12</v>
      </c>
      <c r="M5819" s="24">
        <v>2.42</v>
      </c>
      <c r="O5819" s="24">
        <v>5.73</v>
      </c>
      <c r="Q5819" s="24">
        <v>0.42</v>
      </c>
      <c r="R5819" s="24">
        <v>0.33</v>
      </c>
      <c r="T5819" s="24">
        <v>0.63</v>
      </c>
      <c r="X5819" s="24">
        <f t="shared" si="206"/>
        <v>101.18</v>
      </c>
      <c r="Y5819" s="8">
        <f t="shared" si="207"/>
        <v>0</v>
      </c>
      <c r="Z5819" s="4"/>
    </row>
    <row r="5820" spans="1:26" x14ac:dyDescent="0.25">
      <c r="A5820" s="34">
        <v>34</v>
      </c>
      <c r="B5820" s="31">
        <v>34</v>
      </c>
      <c r="C5820" s="4" t="s">
        <v>10059</v>
      </c>
      <c r="D5820" s="4" t="s">
        <v>10057</v>
      </c>
      <c r="E5820" s="4" t="s">
        <v>10016</v>
      </c>
      <c r="F5820" s="4" t="s">
        <v>8948</v>
      </c>
      <c r="G5820" s="4" t="s">
        <v>10060</v>
      </c>
      <c r="H5820" s="4" t="s">
        <v>10061</v>
      </c>
      <c r="I5820" s="24">
        <v>413.09</v>
      </c>
      <c r="J5820" s="24">
        <v>384.34</v>
      </c>
      <c r="K5820" s="24">
        <v>10.76</v>
      </c>
      <c r="M5820" s="24">
        <v>0.9</v>
      </c>
      <c r="O5820" s="24">
        <v>2.57</v>
      </c>
      <c r="P5820" s="24">
        <v>1.32</v>
      </c>
      <c r="Q5820" s="24">
        <v>1.92</v>
      </c>
      <c r="R5820" s="24">
        <v>11.28</v>
      </c>
      <c r="X5820" s="24">
        <f t="shared" si="206"/>
        <v>413.08999999999992</v>
      </c>
      <c r="Y5820" s="8">
        <f t="shared" si="207"/>
        <v>0</v>
      </c>
      <c r="Z5820" s="4"/>
    </row>
    <row r="5821" spans="1:26" x14ac:dyDescent="0.25">
      <c r="A5821" s="34">
        <v>48</v>
      </c>
      <c r="B5821" s="31">
        <v>48</v>
      </c>
      <c r="C5821" s="4" t="s">
        <v>10082</v>
      </c>
      <c r="D5821" s="4" t="s">
        <v>10079</v>
      </c>
      <c r="E5821" s="4" t="s">
        <v>10016</v>
      </c>
      <c r="F5821" s="4" t="s">
        <v>8948</v>
      </c>
      <c r="G5821" s="4" t="s">
        <v>10083</v>
      </c>
      <c r="H5821" s="4" t="s">
        <v>2666</v>
      </c>
      <c r="I5821" s="24">
        <v>930.9</v>
      </c>
      <c r="J5821" s="24">
        <v>798.78</v>
      </c>
      <c r="K5821" s="24">
        <v>20.23</v>
      </c>
      <c r="L5821" s="24">
        <v>12.85</v>
      </c>
      <c r="M5821" s="24">
        <v>6.35</v>
      </c>
      <c r="O5821" s="24">
        <v>5.82</v>
      </c>
      <c r="P5821" s="24">
        <v>1.84</v>
      </c>
      <c r="Q5821" s="24">
        <v>7.62</v>
      </c>
      <c r="R5821" s="24">
        <v>3.61</v>
      </c>
      <c r="S5821" s="24">
        <v>0.15</v>
      </c>
      <c r="T5821" s="24">
        <v>73.650000000000006</v>
      </c>
      <c r="X5821" s="24">
        <f t="shared" si="206"/>
        <v>930.90000000000009</v>
      </c>
      <c r="Y5821" s="8">
        <f t="shared" si="207"/>
        <v>0</v>
      </c>
      <c r="Z5821" s="4"/>
    </row>
    <row r="5822" spans="1:26" x14ac:dyDescent="0.25">
      <c r="A5822" s="34">
        <v>29</v>
      </c>
      <c r="B5822" s="31">
        <v>29</v>
      </c>
      <c r="C5822" s="4" t="s">
        <v>10053</v>
      </c>
      <c r="D5822" s="4" t="s">
        <v>10032</v>
      </c>
      <c r="E5822" s="4" t="s">
        <v>10016</v>
      </c>
      <c r="F5822" s="4" t="s">
        <v>8948</v>
      </c>
      <c r="G5822" s="4" t="s">
        <v>9940</v>
      </c>
      <c r="H5822" s="4" t="s">
        <v>300</v>
      </c>
      <c r="I5822" s="24">
        <v>319.08</v>
      </c>
      <c r="J5822" s="24">
        <v>286.81</v>
      </c>
      <c r="K5822" s="24">
        <v>20.39</v>
      </c>
      <c r="L5822" s="24">
        <v>0.1</v>
      </c>
      <c r="O5822" s="24">
        <v>1.56</v>
      </c>
      <c r="Q5822" s="24">
        <v>1.46</v>
      </c>
      <c r="R5822" s="24">
        <v>7</v>
      </c>
      <c r="S5822" s="24">
        <v>1.76</v>
      </c>
      <c r="X5822" s="24">
        <f t="shared" si="206"/>
        <v>319.08</v>
      </c>
      <c r="Y5822" s="8">
        <f t="shared" si="207"/>
        <v>0</v>
      </c>
      <c r="Z5822" s="4"/>
    </row>
    <row r="5823" spans="1:26" x14ac:dyDescent="0.25">
      <c r="A5823" s="34">
        <v>42</v>
      </c>
      <c r="B5823" s="31">
        <v>42</v>
      </c>
      <c r="C5823" s="4" t="s">
        <v>5134</v>
      </c>
      <c r="D5823" s="4" t="s">
        <v>10072</v>
      </c>
      <c r="E5823" s="4" t="s">
        <v>10016</v>
      </c>
      <c r="F5823" s="4" t="s">
        <v>8948</v>
      </c>
      <c r="G5823" s="4" t="s">
        <v>300</v>
      </c>
      <c r="H5823" s="4" t="s">
        <v>3295</v>
      </c>
      <c r="I5823" s="24">
        <v>120.2</v>
      </c>
      <c r="J5823" s="24">
        <v>111.46</v>
      </c>
      <c r="M5823" s="24">
        <v>1.5</v>
      </c>
      <c r="O5823" s="24">
        <v>6.82</v>
      </c>
      <c r="R5823" s="24">
        <v>0.42</v>
      </c>
      <c r="X5823" s="24">
        <f t="shared" si="206"/>
        <v>120.2</v>
      </c>
      <c r="Y5823" s="8">
        <f t="shared" si="207"/>
        <v>0</v>
      </c>
      <c r="Z5823" s="4"/>
    </row>
    <row r="5824" spans="1:26" x14ac:dyDescent="0.25">
      <c r="A5824" s="34">
        <v>14</v>
      </c>
      <c r="B5824" s="31">
        <v>14</v>
      </c>
      <c r="C5824" s="4" t="s">
        <v>10029</v>
      </c>
      <c r="D5824" s="4" t="s">
        <v>778</v>
      </c>
      <c r="E5824" s="4" t="s">
        <v>10016</v>
      </c>
      <c r="F5824" s="4" t="s">
        <v>8948</v>
      </c>
      <c r="G5824" s="4" t="s">
        <v>10030</v>
      </c>
      <c r="H5824" s="4" t="s">
        <v>1071</v>
      </c>
      <c r="I5824" s="24">
        <v>368.48</v>
      </c>
      <c r="J5824" s="24">
        <v>340.77</v>
      </c>
      <c r="K5824" s="24">
        <v>14.13</v>
      </c>
      <c r="L5824" s="24">
        <v>2.02</v>
      </c>
      <c r="M5824" s="24">
        <v>0.7</v>
      </c>
      <c r="O5824" s="24">
        <v>4.05</v>
      </c>
      <c r="P5824" s="24">
        <v>0.31</v>
      </c>
      <c r="Q5824" s="24">
        <v>0.98</v>
      </c>
      <c r="R5824" s="24">
        <v>4.78</v>
      </c>
      <c r="T5824" s="24">
        <v>0.74</v>
      </c>
      <c r="X5824" s="24">
        <f t="shared" si="206"/>
        <v>368.47999999999996</v>
      </c>
      <c r="Y5824" s="8">
        <f t="shared" si="207"/>
        <v>0</v>
      </c>
      <c r="Z5824" s="4"/>
    </row>
    <row r="5825" spans="1:26" x14ac:dyDescent="0.25">
      <c r="A5825" s="34">
        <v>57</v>
      </c>
      <c r="B5825" s="31">
        <v>57</v>
      </c>
      <c r="C5825" s="4" t="s">
        <v>10092</v>
      </c>
      <c r="D5825" s="4" t="s">
        <v>6505</v>
      </c>
      <c r="E5825" s="4" t="s">
        <v>10016</v>
      </c>
      <c r="F5825" s="4" t="s">
        <v>8948</v>
      </c>
      <c r="G5825" s="4" t="s">
        <v>10093</v>
      </c>
      <c r="H5825" s="4" t="s">
        <v>485</v>
      </c>
      <c r="I5825" s="24">
        <v>104.25</v>
      </c>
      <c r="J5825" s="24">
        <v>94.88</v>
      </c>
      <c r="K5825" s="24">
        <v>3.64</v>
      </c>
      <c r="M5825" s="24">
        <v>1.48</v>
      </c>
      <c r="O5825" s="24">
        <v>3.18</v>
      </c>
      <c r="R5825" s="24">
        <v>0.89</v>
      </c>
      <c r="S5825" s="24">
        <v>0.18</v>
      </c>
      <c r="X5825" s="24">
        <f t="shared" si="206"/>
        <v>104.25000000000001</v>
      </c>
      <c r="Y5825" s="8">
        <f t="shared" si="207"/>
        <v>0</v>
      </c>
      <c r="Z5825" s="4"/>
    </row>
    <row r="5826" spans="1:26" x14ac:dyDescent="0.25">
      <c r="A5826" s="34">
        <v>50</v>
      </c>
      <c r="B5826" s="31">
        <v>50</v>
      </c>
      <c r="C5826" s="4" t="s">
        <v>10084</v>
      </c>
      <c r="D5826" s="4" t="s">
        <v>10079</v>
      </c>
      <c r="E5826" s="4" t="s">
        <v>10016</v>
      </c>
      <c r="F5826" s="4" t="s">
        <v>8948</v>
      </c>
      <c r="G5826" s="4" t="s">
        <v>10085</v>
      </c>
      <c r="H5826" s="4"/>
      <c r="I5826" s="24">
        <v>197.21</v>
      </c>
      <c r="J5826" s="24">
        <v>171.94</v>
      </c>
      <c r="K5826" s="24">
        <v>6.79</v>
      </c>
      <c r="L5826" s="24">
        <v>4.82</v>
      </c>
      <c r="M5826" s="24">
        <v>1.33</v>
      </c>
      <c r="O5826" s="24">
        <v>5.22</v>
      </c>
      <c r="P5826" s="24">
        <v>0.22</v>
      </c>
      <c r="Q5826" s="24">
        <v>2.61</v>
      </c>
      <c r="R5826" s="24">
        <v>4.1500000000000004</v>
      </c>
      <c r="S5826" s="24">
        <v>0.13</v>
      </c>
      <c r="X5826" s="24">
        <f t="shared" si="206"/>
        <v>197.21</v>
      </c>
      <c r="Y5826" s="8">
        <f t="shared" si="207"/>
        <v>0</v>
      </c>
      <c r="Z5826" s="4"/>
    </row>
    <row r="5827" spans="1:26" x14ac:dyDescent="0.25">
      <c r="A5827" s="34">
        <v>8</v>
      </c>
      <c r="B5827" s="31">
        <v>8</v>
      </c>
      <c r="C5827" s="4" t="s">
        <v>2162</v>
      </c>
      <c r="D5827" s="4" t="s">
        <v>778</v>
      </c>
      <c r="E5827" s="4" t="s">
        <v>10016</v>
      </c>
      <c r="F5827" s="4" t="s">
        <v>8948</v>
      </c>
      <c r="G5827" s="4" t="s">
        <v>10022</v>
      </c>
      <c r="H5827" s="4" t="s">
        <v>216</v>
      </c>
      <c r="I5827" s="24">
        <v>412.57</v>
      </c>
      <c r="J5827" s="24">
        <v>368.49</v>
      </c>
      <c r="K5827" s="24">
        <v>34.03</v>
      </c>
      <c r="L5827" s="24">
        <v>0.99</v>
      </c>
      <c r="M5827" s="24">
        <v>1.58</v>
      </c>
      <c r="O5827" s="24">
        <v>3.93</v>
      </c>
      <c r="T5827" s="24">
        <v>3.55</v>
      </c>
      <c r="X5827" s="24">
        <f t="shared" si="206"/>
        <v>412.57</v>
      </c>
      <c r="Y5827" s="8">
        <f t="shared" si="207"/>
        <v>0</v>
      </c>
      <c r="Z5827" s="4"/>
    </row>
    <row r="5828" spans="1:26" x14ac:dyDescent="0.25">
      <c r="A5828" s="34">
        <v>11</v>
      </c>
      <c r="B5828" s="31">
        <v>11</v>
      </c>
      <c r="C5828" s="4" t="s">
        <v>10026</v>
      </c>
      <c r="D5828" s="4" t="s">
        <v>778</v>
      </c>
      <c r="E5828" s="4" t="s">
        <v>10016</v>
      </c>
      <c r="F5828" s="4" t="s">
        <v>8948</v>
      </c>
      <c r="G5828" s="4" t="s">
        <v>10022</v>
      </c>
      <c r="H5828" s="4" t="s">
        <v>230</v>
      </c>
      <c r="I5828" s="24">
        <v>378.83</v>
      </c>
      <c r="J5828" s="24">
        <v>309.3</v>
      </c>
      <c r="K5828" s="24">
        <v>30.59</v>
      </c>
      <c r="L5828" s="24">
        <v>3.71</v>
      </c>
      <c r="M5828" s="24">
        <v>0.89</v>
      </c>
      <c r="O5828" s="24">
        <v>3.89</v>
      </c>
      <c r="Q5828" s="24">
        <v>0.67</v>
      </c>
      <c r="R5828" s="24">
        <v>7.81</v>
      </c>
      <c r="S5828" s="24">
        <v>0.94</v>
      </c>
      <c r="T5828" s="24">
        <v>21.03</v>
      </c>
      <c r="X5828" s="24">
        <f t="shared" si="206"/>
        <v>378.82999999999993</v>
      </c>
      <c r="Y5828" s="8">
        <f t="shared" si="207"/>
        <v>0</v>
      </c>
      <c r="Z5828" s="4"/>
    </row>
    <row r="5829" spans="1:26" x14ac:dyDescent="0.25">
      <c r="A5829" s="34">
        <v>13</v>
      </c>
      <c r="B5829" s="31">
        <v>13</v>
      </c>
      <c r="C5829" s="4" t="s">
        <v>10028</v>
      </c>
      <c r="D5829" s="4" t="s">
        <v>778</v>
      </c>
      <c r="E5829" s="4" t="s">
        <v>10016</v>
      </c>
      <c r="F5829" s="4" t="s">
        <v>8948</v>
      </c>
      <c r="G5829" s="4" t="s">
        <v>10022</v>
      </c>
      <c r="H5829" s="4" t="s">
        <v>216</v>
      </c>
      <c r="I5829" s="24">
        <v>353.88</v>
      </c>
      <c r="J5829" s="24">
        <v>298.45</v>
      </c>
      <c r="K5829" s="24">
        <v>17.28</v>
      </c>
      <c r="L5829" s="24">
        <v>4.2</v>
      </c>
      <c r="M5829" s="24">
        <v>0.59</v>
      </c>
      <c r="N5829" s="24">
        <v>19.2</v>
      </c>
      <c r="P5829" s="24">
        <v>2.2400000000000002</v>
      </c>
      <c r="Q5829" s="24">
        <v>11.03</v>
      </c>
      <c r="R5829" s="24">
        <v>0.57999999999999996</v>
      </c>
      <c r="S5829" s="24">
        <v>0.31</v>
      </c>
      <c r="X5829" s="24">
        <f t="shared" si="206"/>
        <v>353.87999999999994</v>
      </c>
      <c r="Y5829" s="8">
        <f t="shared" si="207"/>
        <v>0</v>
      </c>
      <c r="Z5829" s="4"/>
    </row>
    <row r="5830" spans="1:26" x14ac:dyDescent="0.25">
      <c r="A5830" s="34">
        <v>55</v>
      </c>
      <c r="B5830" s="31">
        <v>55</v>
      </c>
      <c r="C5830" s="4" t="s">
        <v>10089</v>
      </c>
      <c r="D5830" s="4" t="s">
        <v>1359</v>
      </c>
      <c r="E5830" s="4" t="s">
        <v>10016</v>
      </c>
      <c r="F5830" s="4" t="s">
        <v>8948</v>
      </c>
      <c r="G5830" s="4" t="s">
        <v>10090</v>
      </c>
      <c r="H5830" s="4" t="s">
        <v>277</v>
      </c>
      <c r="I5830" s="24">
        <v>503.19</v>
      </c>
      <c r="J5830" s="24">
        <v>294.58</v>
      </c>
      <c r="K5830" s="24">
        <v>9.9</v>
      </c>
      <c r="M5830" s="24">
        <v>5</v>
      </c>
      <c r="O5830" s="24">
        <v>5.01</v>
      </c>
      <c r="Q5830" s="24">
        <v>1.81</v>
      </c>
      <c r="R5830" s="24">
        <v>7.93</v>
      </c>
      <c r="T5830" s="24">
        <v>178.96</v>
      </c>
      <c r="X5830" s="24">
        <f t="shared" si="206"/>
        <v>503.18999999999994</v>
      </c>
      <c r="Y5830" s="8">
        <f t="shared" si="207"/>
        <v>0</v>
      </c>
      <c r="Z5830" s="4"/>
    </row>
    <row r="5831" spans="1:26" x14ac:dyDescent="0.25">
      <c r="A5831" s="34">
        <v>45</v>
      </c>
      <c r="B5831" s="31">
        <v>45</v>
      </c>
      <c r="C5831" s="4" t="s">
        <v>10078</v>
      </c>
      <c r="D5831" s="4" t="s">
        <v>10079</v>
      </c>
      <c r="E5831" s="4" t="s">
        <v>10016</v>
      </c>
      <c r="F5831" s="4" t="s">
        <v>8948</v>
      </c>
      <c r="G5831" s="4" t="s">
        <v>45</v>
      </c>
      <c r="H5831" s="4"/>
      <c r="I5831" s="24">
        <v>256.47000000000003</v>
      </c>
      <c r="J5831" s="24">
        <v>233.65</v>
      </c>
      <c r="L5831" s="24">
        <v>2.52</v>
      </c>
      <c r="M5831" s="24">
        <v>1.18</v>
      </c>
      <c r="O5831" s="24">
        <v>1.72</v>
      </c>
      <c r="Q5831" s="24">
        <v>8.25</v>
      </c>
      <c r="S5831" s="24">
        <v>1.88</v>
      </c>
      <c r="T5831" s="24">
        <v>7.27</v>
      </c>
      <c r="X5831" s="24">
        <f t="shared" si="206"/>
        <v>256.47000000000003</v>
      </c>
      <c r="Y5831" s="8">
        <f t="shared" si="207"/>
        <v>0</v>
      </c>
      <c r="Z5831" s="4"/>
    </row>
    <row r="5832" spans="1:26" x14ac:dyDescent="0.25">
      <c r="A5832" s="34">
        <v>3</v>
      </c>
      <c r="B5832" s="31">
        <v>3</v>
      </c>
      <c r="C5832" s="4" t="s">
        <v>9410</v>
      </c>
      <c r="D5832" s="4" t="s">
        <v>10015</v>
      </c>
      <c r="E5832" s="4" t="s">
        <v>10016</v>
      </c>
      <c r="F5832" s="4" t="s">
        <v>8948</v>
      </c>
      <c r="G5832" s="4" t="s">
        <v>10018</v>
      </c>
      <c r="H5832" s="4"/>
      <c r="I5832" s="24">
        <v>521.72</v>
      </c>
      <c r="J5832" s="24">
        <v>451.54</v>
      </c>
      <c r="K5832" s="24">
        <v>13.65</v>
      </c>
      <c r="L5832" s="24">
        <v>1.9</v>
      </c>
      <c r="O5832" s="24">
        <v>6.58</v>
      </c>
      <c r="Q5832" s="24">
        <v>5.3</v>
      </c>
      <c r="R5832" s="24">
        <v>2.39</v>
      </c>
      <c r="S5832" s="24">
        <v>0.24</v>
      </c>
      <c r="T5832" s="24">
        <v>40.119999999999997</v>
      </c>
      <c r="X5832" s="24">
        <f t="shared" si="206"/>
        <v>521.71999999999991</v>
      </c>
      <c r="Y5832" s="8">
        <f t="shared" si="207"/>
        <v>0</v>
      </c>
      <c r="Z5832" s="4"/>
    </row>
    <row r="5833" spans="1:26" x14ac:dyDescent="0.25">
      <c r="A5833" s="34">
        <v>43</v>
      </c>
      <c r="B5833" s="31">
        <v>43</v>
      </c>
      <c r="C5833" s="4" t="s">
        <v>2331</v>
      </c>
      <c r="D5833" s="4" t="s">
        <v>10072</v>
      </c>
      <c r="E5833" s="4" t="s">
        <v>10016</v>
      </c>
      <c r="F5833" s="4" t="s">
        <v>8948</v>
      </c>
      <c r="G5833" s="4" t="s">
        <v>10074</v>
      </c>
      <c r="H5833" s="4" t="s">
        <v>39</v>
      </c>
      <c r="I5833" s="24">
        <v>180.1</v>
      </c>
      <c r="J5833" s="24">
        <v>155.66999999999999</v>
      </c>
      <c r="K5833" s="24">
        <v>17.54</v>
      </c>
      <c r="O5833" s="24">
        <v>6.5</v>
      </c>
      <c r="R5833" s="24">
        <v>0.36</v>
      </c>
      <c r="S5833" s="24">
        <v>0.03</v>
      </c>
      <c r="X5833" s="24">
        <f t="shared" si="206"/>
        <v>180.1</v>
      </c>
      <c r="Y5833" s="8">
        <f t="shared" si="207"/>
        <v>0</v>
      </c>
      <c r="Z5833" s="4"/>
    </row>
    <row r="5834" spans="1:26" x14ac:dyDescent="0.25">
      <c r="A5834" s="34">
        <v>15</v>
      </c>
      <c r="B5834" s="31">
        <v>15</v>
      </c>
      <c r="C5834" s="4" t="s">
        <v>10031</v>
      </c>
      <c r="D5834" s="4" t="s">
        <v>10032</v>
      </c>
      <c r="E5834" s="4" t="s">
        <v>10016</v>
      </c>
      <c r="F5834" s="4" t="s">
        <v>8948</v>
      </c>
      <c r="G5834" s="4" t="s">
        <v>10033</v>
      </c>
      <c r="H5834" s="4"/>
      <c r="I5834" s="24">
        <v>677</v>
      </c>
      <c r="J5834" s="24">
        <v>553.52</v>
      </c>
      <c r="K5834" s="24">
        <v>9.35</v>
      </c>
      <c r="M5834" s="24">
        <v>11.26</v>
      </c>
      <c r="O5834" s="24">
        <v>8.2200000000000006</v>
      </c>
      <c r="Q5834" s="24">
        <v>10.73</v>
      </c>
      <c r="R5834" s="24">
        <v>4.25</v>
      </c>
      <c r="S5834" s="24">
        <v>4.79</v>
      </c>
      <c r="T5834" s="24">
        <v>74.88</v>
      </c>
      <c r="X5834" s="24">
        <f t="shared" si="206"/>
        <v>677</v>
      </c>
      <c r="Y5834" s="8">
        <f t="shared" si="207"/>
        <v>0</v>
      </c>
      <c r="Z5834" s="4"/>
    </row>
    <row r="5835" spans="1:26" x14ac:dyDescent="0.25">
      <c r="A5835" s="34">
        <v>18</v>
      </c>
      <c r="B5835" s="31">
        <v>18</v>
      </c>
      <c r="C5835" s="4" t="s">
        <v>10038</v>
      </c>
      <c r="D5835" s="4" t="s">
        <v>10032</v>
      </c>
      <c r="E5835" s="4" t="s">
        <v>10016</v>
      </c>
      <c r="F5835" s="4" t="s">
        <v>8948</v>
      </c>
      <c r="G5835" s="4" t="s">
        <v>10033</v>
      </c>
      <c r="H5835" s="4"/>
      <c r="I5835" s="24">
        <v>367.06</v>
      </c>
      <c r="J5835" s="24">
        <v>221.99</v>
      </c>
      <c r="K5835" s="24">
        <v>5.08</v>
      </c>
      <c r="L5835" s="24">
        <v>3.22</v>
      </c>
      <c r="O5835" s="24">
        <v>10.36</v>
      </c>
      <c r="P5835" s="24">
        <v>0.17</v>
      </c>
      <c r="Q5835" s="24">
        <v>1.0900000000000001</v>
      </c>
      <c r="R5835" s="24">
        <v>2.02</v>
      </c>
      <c r="S5835" s="24">
        <v>2.59</v>
      </c>
      <c r="T5835" s="24">
        <v>119.52</v>
      </c>
      <c r="W5835" s="24">
        <v>1.02</v>
      </c>
      <c r="X5835" s="24">
        <f t="shared" si="206"/>
        <v>367.06</v>
      </c>
      <c r="Y5835" s="8">
        <f t="shared" si="207"/>
        <v>0</v>
      </c>
      <c r="Z5835" s="4"/>
    </row>
    <row r="5836" spans="1:26" x14ac:dyDescent="0.25">
      <c r="A5836" s="34">
        <v>19</v>
      </c>
      <c r="B5836" s="31">
        <v>19</v>
      </c>
      <c r="C5836" s="4" t="s">
        <v>10039</v>
      </c>
      <c r="D5836" s="4" t="s">
        <v>10032</v>
      </c>
      <c r="E5836" s="4" t="s">
        <v>10016</v>
      </c>
      <c r="F5836" s="4" t="s">
        <v>8948</v>
      </c>
      <c r="G5836" s="4" t="s">
        <v>10033</v>
      </c>
      <c r="H5836" s="4"/>
      <c r="I5836" s="24">
        <v>388.52</v>
      </c>
      <c r="J5836" s="24">
        <v>336.15</v>
      </c>
      <c r="K5836" s="24">
        <v>10.17</v>
      </c>
      <c r="M5836" s="24">
        <v>0.46</v>
      </c>
      <c r="O5836" s="24">
        <v>8.7899999999999991</v>
      </c>
      <c r="P5836" s="24">
        <v>0.72</v>
      </c>
      <c r="Q5836" s="24">
        <v>1.41</v>
      </c>
      <c r="R5836" s="24">
        <v>2.99</v>
      </c>
      <c r="S5836" s="24">
        <v>0.57999999999999996</v>
      </c>
      <c r="T5836" s="24">
        <v>27.07</v>
      </c>
      <c r="X5836" s="24">
        <f t="shared" si="206"/>
        <v>388.34000000000003</v>
      </c>
      <c r="Y5836" s="8">
        <f t="shared" si="207"/>
        <v>0.17999999999994998</v>
      </c>
      <c r="Z5836" s="4"/>
    </row>
    <row r="5837" spans="1:26" x14ac:dyDescent="0.25">
      <c r="A5837" s="34">
        <v>20</v>
      </c>
      <c r="B5837" s="31">
        <v>20</v>
      </c>
      <c r="C5837" s="4" t="s">
        <v>10040</v>
      </c>
      <c r="D5837" s="4" t="s">
        <v>10032</v>
      </c>
      <c r="E5837" s="4" t="s">
        <v>10016</v>
      </c>
      <c r="F5837" s="4" t="s">
        <v>8948</v>
      </c>
      <c r="G5837" s="4" t="s">
        <v>10033</v>
      </c>
      <c r="H5837" s="4"/>
      <c r="I5837" s="24">
        <v>557.34</v>
      </c>
      <c r="J5837" s="24">
        <v>418.17</v>
      </c>
      <c r="K5837" s="24">
        <v>17.96</v>
      </c>
      <c r="L5837" s="24">
        <v>1.89</v>
      </c>
      <c r="M5837" s="24">
        <v>2.04</v>
      </c>
      <c r="O5837" s="24">
        <v>3.78</v>
      </c>
      <c r="Q5837" s="24">
        <v>1.22</v>
      </c>
      <c r="T5837" s="24">
        <v>112.28</v>
      </c>
      <c r="X5837" s="24">
        <f t="shared" si="206"/>
        <v>557.34</v>
      </c>
      <c r="Y5837" s="8">
        <f t="shared" si="207"/>
        <v>0</v>
      </c>
      <c r="Z5837" s="4"/>
    </row>
    <row r="5838" spans="1:26" x14ac:dyDescent="0.25">
      <c r="A5838" s="34">
        <v>31</v>
      </c>
      <c r="B5838" s="31">
        <v>31</v>
      </c>
      <c r="C5838" s="4" t="s">
        <v>10055</v>
      </c>
      <c r="D5838" s="4" t="s">
        <v>10032</v>
      </c>
      <c r="E5838" s="4" t="s">
        <v>10016</v>
      </c>
      <c r="F5838" s="4" t="s">
        <v>8948</v>
      </c>
      <c r="G5838" s="4" t="s">
        <v>10056</v>
      </c>
      <c r="H5838" s="4"/>
      <c r="I5838" s="24">
        <v>370.21</v>
      </c>
      <c r="J5838" s="24">
        <v>336.6</v>
      </c>
      <c r="K5838" s="24">
        <v>20.92</v>
      </c>
      <c r="L5838" s="24">
        <v>0.5</v>
      </c>
      <c r="O5838" s="24">
        <v>1.84</v>
      </c>
      <c r="R5838" s="24">
        <v>8.91</v>
      </c>
      <c r="S5838" s="24">
        <v>1.44</v>
      </c>
      <c r="X5838" s="24">
        <f t="shared" si="206"/>
        <v>370.21000000000004</v>
      </c>
      <c r="Y5838" s="8">
        <f t="shared" si="207"/>
        <v>0</v>
      </c>
      <c r="Z5838" s="4"/>
    </row>
    <row r="5839" spans="1:26" x14ac:dyDescent="0.25">
      <c r="A5839" s="34">
        <v>46</v>
      </c>
      <c r="B5839" s="31">
        <v>46</v>
      </c>
      <c r="C5839" s="4" t="s">
        <v>10080</v>
      </c>
      <c r="D5839" s="4" t="s">
        <v>10079</v>
      </c>
      <c r="E5839" s="4" t="s">
        <v>10016</v>
      </c>
      <c r="F5839" s="4" t="s">
        <v>8948</v>
      </c>
      <c r="G5839" s="4" t="s">
        <v>10056</v>
      </c>
      <c r="H5839" s="4"/>
      <c r="I5839" s="24">
        <v>1352.06</v>
      </c>
      <c r="J5839" s="24">
        <v>466.74</v>
      </c>
      <c r="K5839" s="24">
        <v>13.27</v>
      </c>
      <c r="L5839" s="24">
        <v>1.33</v>
      </c>
      <c r="M5839" s="24">
        <v>1.32</v>
      </c>
      <c r="O5839" s="24">
        <v>8.43</v>
      </c>
      <c r="P5839" s="24">
        <v>0.64</v>
      </c>
      <c r="Q5839" s="24">
        <v>0.34</v>
      </c>
      <c r="R5839" s="24">
        <v>2.63</v>
      </c>
      <c r="S5839" s="24">
        <v>1.18</v>
      </c>
      <c r="T5839" s="24">
        <v>856.18</v>
      </c>
      <c r="X5839" s="24">
        <f t="shared" si="206"/>
        <v>1352.06</v>
      </c>
      <c r="Y5839" s="8">
        <f t="shared" si="207"/>
        <v>0</v>
      </c>
      <c r="Z5839" s="4"/>
    </row>
    <row r="5840" spans="1:26" x14ac:dyDescent="0.25">
      <c r="A5840" s="34">
        <v>47</v>
      </c>
      <c r="B5840" s="31">
        <v>47</v>
      </c>
      <c r="C5840" s="4" t="s">
        <v>10081</v>
      </c>
      <c r="D5840" s="4" t="s">
        <v>10079</v>
      </c>
      <c r="E5840" s="4" t="s">
        <v>10016</v>
      </c>
      <c r="F5840" s="4" t="s">
        <v>8948</v>
      </c>
      <c r="G5840" s="4" t="s">
        <v>10056</v>
      </c>
      <c r="H5840" s="4"/>
      <c r="I5840" s="24">
        <v>317.66000000000003</v>
      </c>
      <c r="J5840" s="24">
        <v>261.81</v>
      </c>
      <c r="K5840" s="24">
        <v>15.75</v>
      </c>
      <c r="M5840" s="24">
        <v>2.92</v>
      </c>
      <c r="O5840" s="24">
        <v>2.56</v>
      </c>
      <c r="P5840" s="24">
        <v>0.3</v>
      </c>
      <c r="Q5840" s="24">
        <v>1.08</v>
      </c>
      <c r="R5840" s="24">
        <v>1.47</v>
      </c>
      <c r="S5840" s="24">
        <v>1.36</v>
      </c>
      <c r="T5840" s="24">
        <v>30.41</v>
      </c>
      <c r="X5840" s="24">
        <f t="shared" si="206"/>
        <v>317.66000000000008</v>
      </c>
      <c r="Y5840" s="8">
        <f t="shared" si="207"/>
        <v>0</v>
      </c>
      <c r="Z5840" s="4"/>
    </row>
    <row r="5841" spans="1:26" x14ac:dyDescent="0.25">
      <c r="A5841" s="34">
        <v>49</v>
      </c>
      <c r="B5841" s="31">
        <v>49</v>
      </c>
      <c r="C5841" s="4" t="s">
        <v>1708</v>
      </c>
      <c r="D5841" s="4" t="s">
        <v>10079</v>
      </c>
      <c r="E5841" s="4" t="s">
        <v>10016</v>
      </c>
      <c r="F5841" s="4" t="s">
        <v>8948</v>
      </c>
      <c r="G5841" s="4" t="s">
        <v>10056</v>
      </c>
      <c r="H5841" s="4"/>
      <c r="I5841" s="24">
        <v>177.46</v>
      </c>
      <c r="J5841" s="24">
        <v>166.97</v>
      </c>
      <c r="K5841" s="24">
        <v>0.39</v>
      </c>
      <c r="M5841" s="24">
        <v>1.4</v>
      </c>
      <c r="O5841" s="24">
        <v>6.6</v>
      </c>
      <c r="P5841" s="24">
        <v>0.3</v>
      </c>
      <c r="R5841" s="24">
        <v>0.3</v>
      </c>
      <c r="S5841" s="24">
        <v>1.5</v>
      </c>
      <c r="X5841" s="24">
        <f t="shared" si="206"/>
        <v>177.46</v>
      </c>
      <c r="Y5841" s="8">
        <f t="shared" si="207"/>
        <v>0</v>
      </c>
      <c r="Z5841" s="4"/>
    </row>
    <row r="5842" spans="1:26" x14ac:dyDescent="0.25">
      <c r="A5842" s="34">
        <v>51</v>
      </c>
      <c r="B5842" s="31">
        <v>51</v>
      </c>
      <c r="C5842" s="4" t="s">
        <v>10086</v>
      </c>
      <c r="D5842" s="4" t="s">
        <v>10079</v>
      </c>
      <c r="E5842" s="4" t="s">
        <v>10016</v>
      </c>
      <c r="F5842" s="4" t="s">
        <v>8948</v>
      </c>
      <c r="G5842" s="4" t="s">
        <v>10056</v>
      </c>
      <c r="H5842" s="4"/>
      <c r="I5842" s="24">
        <v>528.11</v>
      </c>
      <c r="J5842" s="24">
        <v>480.75</v>
      </c>
      <c r="K5842" s="24">
        <v>27.46</v>
      </c>
      <c r="L5842" s="24">
        <v>2.1</v>
      </c>
      <c r="O5842" s="24">
        <v>6.57</v>
      </c>
      <c r="P5842" s="24">
        <v>0.34</v>
      </c>
      <c r="Q5842" s="24">
        <v>2.23</v>
      </c>
      <c r="R5842" s="24">
        <v>4.3499999999999996</v>
      </c>
      <c r="S5842" s="24">
        <v>1.1399999999999999</v>
      </c>
      <c r="T5842" s="24">
        <v>3.17</v>
      </c>
      <c r="X5842" s="24">
        <f t="shared" si="206"/>
        <v>528.11</v>
      </c>
      <c r="Y5842" s="8">
        <f t="shared" si="207"/>
        <v>0</v>
      </c>
      <c r="Z5842" s="4"/>
    </row>
    <row r="5843" spans="1:26" x14ac:dyDescent="0.25">
      <c r="A5843" s="34">
        <v>53</v>
      </c>
      <c r="B5843" s="31">
        <v>53</v>
      </c>
      <c r="C5843" s="4" t="s">
        <v>10087</v>
      </c>
      <c r="D5843" s="4" t="s">
        <v>10079</v>
      </c>
      <c r="E5843" s="4" t="s">
        <v>10016</v>
      </c>
      <c r="F5843" s="4" t="s">
        <v>8948</v>
      </c>
      <c r="G5843" s="4" t="s">
        <v>10056</v>
      </c>
      <c r="H5843" s="4"/>
      <c r="I5843" s="24">
        <v>541.91999999999996</v>
      </c>
      <c r="J5843" s="24">
        <v>504.55</v>
      </c>
      <c r="K5843" s="24">
        <v>16.36</v>
      </c>
      <c r="L5843" s="24">
        <v>6.8</v>
      </c>
      <c r="M5843" s="24">
        <v>1.25</v>
      </c>
      <c r="O5843" s="24">
        <v>10.029999999999999</v>
      </c>
      <c r="P5843" s="24">
        <v>0.27</v>
      </c>
      <c r="R5843" s="24">
        <v>2.16</v>
      </c>
      <c r="S5843" s="24">
        <v>0.5</v>
      </c>
      <c r="X5843" s="24">
        <f t="shared" si="206"/>
        <v>541.91999999999985</v>
      </c>
      <c r="Y5843" s="8">
        <f t="shared" si="207"/>
        <v>0</v>
      </c>
      <c r="Z5843" s="4"/>
    </row>
    <row r="5844" spans="1:26" x14ac:dyDescent="0.25">
      <c r="A5844" s="34">
        <v>28</v>
      </c>
      <c r="B5844" s="31" t="s">
        <v>10051</v>
      </c>
      <c r="C5844" s="4" t="s">
        <v>7460</v>
      </c>
      <c r="D5844" s="4" t="s">
        <v>10032</v>
      </c>
      <c r="E5844" s="4" t="s">
        <v>10016</v>
      </c>
      <c r="F5844" s="4" t="s">
        <v>8948</v>
      </c>
      <c r="G5844" s="4" t="s">
        <v>10052</v>
      </c>
      <c r="H5844" s="4" t="s">
        <v>553</v>
      </c>
      <c r="I5844" s="24">
        <v>137.38999999999999</v>
      </c>
      <c r="J5844" s="24">
        <v>121.85</v>
      </c>
      <c r="K5844" s="24">
        <v>7.97</v>
      </c>
      <c r="M5844" s="24">
        <v>1.38</v>
      </c>
      <c r="O5844" s="24">
        <v>5.09</v>
      </c>
      <c r="R5844" s="24">
        <v>1.1000000000000001</v>
      </c>
      <c r="X5844" s="24">
        <f t="shared" si="206"/>
        <v>137.38999999999999</v>
      </c>
      <c r="Y5844" s="8">
        <f t="shared" si="207"/>
        <v>0</v>
      </c>
      <c r="Z5844" s="4"/>
    </row>
    <row r="5845" spans="1:26" x14ac:dyDescent="0.25">
      <c r="A5845" s="34">
        <v>5</v>
      </c>
      <c r="B5845" s="31">
        <v>5</v>
      </c>
      <c r="C5845" s="4" t="s">
        <v>15398</v>
      </c>
      <c r="D5845" s="4" t="s">
        <v>778</v>
      </c>
      <c r="E5845" s="4" t="s">
        <v>10016</v>
      </c>
      <c r="F5845" s="4" t="s">
        <v>8948</v>
      </c>
      <c r="G5845" s="4" t="s">
        <v>10019</v>
      </c>
      <c r="H5845" s="4" t="s">
        <v>10</v>
      </c>
      <c r="I5845" s="24">
        <v>307.17</v>
      </c>
      <c r="J5845" s="24">
        <v>256.49</v>
      </c>
      <c r="K5845" s="24">
        <v>21.64</v>
      </c>
      <c r="O5845" s="24">
        <v>2.27</v>
      </c>
      <c r="P5845" s="24">
        <v>0.16</v>
      </c>
      <c r="R5845" s="24">
        <v>12.06</v>
      </c>
      <c r="T5845" s="24">
        <v>14.55</v>
      </c>
      <c r="X5845" s="24">
        <f t="shared" si="206"/>
        <v>307.17</v>
      </c>
      <c r="Y5845" s="8">
        <f t="shared" si="207"/>
        <v>0</v>
      </c>
      <c r="Z5845" s="4"/>
    </row>
    <row r="5846" spans="1:26" x14ac:dyDescent="0.25">
      <c r="A5846" s="34">
        <v>52</v>
      </c>
      <c r="B5846" s="31">
        <v>52</v>
      </c>
      <c r="C5846" s="4" t="s">
        <v>10079</v>
      </c>
      <c r="D5846" s="4" t="s">
        <v>10079</v>
      </c>
      <c r="E5846" s="4" t="s">
        <v>10016</v>
      </c>
      <c r="F5846" s="4" t="s">
        <v>8948</v>
      </c>
      <c r="G5846" s="4" t="s">
        <v>92</v>
      </c>
      <c r="H5846" s="4" t="s">
        <v>485</v>
      </c>
      <c r="I5846" s="24">
        <v>1059.1099999999999</v>
      </c>
      <c r="J5846" s="24">
        <v>276.92</v>
      </c>
      <c r="L5846" s="24">
        <v>5.19</v>
      </c>
      <c r="M5846" s="24">
        <v>1.98</v>
      </c>
      <c r="O5846" s="24">
        <v>13.3</v>
      </c>
      <c r="R5846" s="24">
        <v>10.49</v>
      </c>
      <c r="T5846" s="24">
        <v>751.23</v>
      </c>
      <c r="X5846" s="24">
        <f t="shared" si="206"/>
        <v>1059.1100000000001</v>
      </c>
      <c r="Y5846" s="8">
        <f t="shared" si="207"/>
        <v>0</v>
      </c>
      <c r="Z5846" s="4"/>
    </row>
    <row r="5847" spans="1:26" x14ac:dyDescent="0.25">
      <c r="A5847" s="34">
        <v>32</v>
      </c>
      <c r="B5847" s="31">
        <v>32</v>
      </c>
      <c r="C5847" s="4" t="s">
        <v>8520</v>
      </c>
      <c r="D5847" s="4" t="s">
        <v>10057</v>
      </c>
      <c r="E5847" s="4" t="s">
        <v>10016</v>
      </c>
      <c r="F5847" s="4" t="s">
        <v>8948</v>
      </c>
      <c r="G5847" s="4" t="s">
        <v>5151</v>
      </c>
      <c r="H5847" s="4" t="s">
        <v>369</v>
      </c>
      <c r="I5847" s="24">
        <v>120.16</v>
      </c>
      <c r="J5847" s="24">
        <v>105.68</v>
      </c>
      <c r="K5847" s="24">
        <v>4.29</v>
      </c>
      <c r="L5847" s="24">
        <v>0.21</v>
      </c>
      <c r="M5847" s="24">
        <v>1.51</v>
      </c>
      <c r="O5847" s="24">
        <v>7.79</v>
      </c>
      <c r="P5847" s="24">
        <v>0.06</v>
      </c>
      <c r="R5847" s="24">
        <v>0.62</v>
      </c>
      <c r="X5847" s="24">
        <f t="shared" si="206"/>
        <v>120.16000000000003</v>
      </c>
      <c r="Y5847" s="8">
        <f t="shared" si="207"/>
        <v>0</v>
      </c>
      <c r="Z5847" s="4"/>
    </row>
    <row r="5848" spans="1:26" x14ac:dyDescent="0.25">
      <c r="A5848" s="34">
        <v>10</v>
      </c>
      <c r="B5848" s="31">
        <v>10</v>
      </c>
      <c r="C5848" s="4" t="s">
        <v>10024</v>
      </c>
      <c r="D5848" s="4" t="s">
        <v>778</v>
      </c>
      <c r="E5848" s="4" t="s">
        <v>10016</v>
      </c>
      <c r="F5848" s="4" t="s">
        <v>8948</v>
      </c>
      <c r="G5848" s="4" t="s">
        <v>10025</v>
      </c>
      <c r="H5848" s="4" t="s">
        <v>39</v>
      </c>
      <c r="I5848" s="24">
        <v>162.51</v>
      </c>
      <c r="J5848" s="24">
        <v>156.13</v>
      </c>
      <c r="O5848" s="24">
        <v>1.3</v>
      </c>
      <c r="P5848" s="24">
        <v>0.16</v>
      </c>
      <c r="R5848" s="24">
        <v>2.09</v>
      </c>
      <c r="S5848" s="24">
        <v>0.82</v>
      </c>
      <c r="T5848" s="24">
        <v>2.0099999999999998</v>
      </c>
      <c r="X5848" s="24">
        <f t="shared" si="206"/>
        <v>162.51</v>
      </c>
      <c r="Y5848" s="8">
        <f t="shared" si="207"/>
        <v>0</v>
      </c>
      <c r="Z5848" s="4"/>
    </row>
    <row r="5849" spans="1:26" x14ac:dyDescent="0.25">
      <c r="A5849" s="34">
        <v>17</v>
      </c>
      <c r="B5849" s="31">
        <v>17</v>
      </c>
      <c r="C5849" s="4" t="s">
        <v>10036</v>
      </c>
      <c r="D5849" s="4" t="s">
        <v>10032</v>
      </c>
      <c r="E5849" s="4" t="s">
        <v>10016</v>
      </c>
      <c r="F5849" s="4" t="s">
        <v>8948</v>
      </c>
      <c r="G5849" s="4" t="s">
        <v>10037</v>
      </c>
      <c r="H5849" s="4" t="s">
        <v>862</v>
      </c>
      <c r="I5849" s="24">
        <v>238.94</v>
      </c>
      <c r="J5849" s="24">
        <v>210.85</v>
      </c>
      <c r="K5849" s="24">
        <v>5.8</v>
      </c>
      <c r="O5849" s="24">
        <v>3.58</v>
      </c>
      <c r="Q5849" s="24">
        <v>5.72</v>
      </c>
      <c r="R5849" s="24">
        <v>5.89</v>
      </c>
      <c r="S5849" s="24">
        <v>0.71</v>
      </c>
      <c r="T5849" s="24">
        <v>6.39</v>
      </c>
      <c r="X5849" s="24">
        <f t="shared" si="206"/>
        <v>238.94</v>
      </c>
      <c r="Y5849" s="8">
        <f t="shared" si="207"/>
        <v>0</v>
      </c>
      <c r="Z5849" s="4"/>
    </row>
    <row r="5850" spans="1:26" x14ac:dyDescent="0.25">
      <c r="A5850" s="34">
        <v>49</v>
      </c>
      <c r="B5850" s="31">
        <v>49</v>
      </c>
      <c r="C5850" s="4" t="s">
        <v>10161</v>
      </c>
      <c r="D5850" s="5" t="s">
        <v>10150</v>
      </c>
      <c r="E5850" s="4" t="s">
        <v>10095</v>
      </c>
      <c r="F5850" s="4" t="s">
        <v>8948</v>
      </c>
      <c r="G5850" s="4" t="s">
        <v>10162</v>
      </c>
      <c r="H5850" s="4" t="s">
        <v>485</v>
      </c>
      <c r="I5850" s="24">
        <v>396.84109999999998</v>
      </c>
      <c r="J5850" s="24">
        <v>251.0256</v>
      </c>
      <c r="K5850" s="24">
        <v>6.36</v>
      </c>
      <c r="L5850" s="24">
        <v>1.63</v>
      </c>
      <c r="M5850" s="24">
        <v>1.282</v>
      </c>
      <c r="O5850" s="24">
        <v>3.5897999999999999</v>
      </c>
      <c r="P5850" s="24">
        <v>40.203000000000003</v>
      </c>
      <c r="Q5850" s="24">
        <v>0.65400000000000003</v>
      </c>
      <c r="R5850" s="24">
        <v>5.6393000000000004</v>
      </c>
      <c r="T5850" s="24">
        <v>84.039400000000001</v>
      </c>
      <c r="U5850" s="24">
        <v>2.4180000000000001</v>
      </c>
      <c r="X5850" s="24">
        <f t="shared" si="206"/>
        <v>396.84110000000004</v>
      </c>
      <c r="Y5850" s="8">
        <f t="shared" si="207"/>
        <v>0</v>
      </c>
      <c r="Z5850" s="4"/>
    </row>
    <row r="5851" spans="1:26" x14ac:dyDescent="0.25">
      <c r="A5851" s="34">
        <v>53</v>
      </c>
      <c r="B5851" s="31">
        <v>53</v>
      </c>
      <c r="C5851" s="4" t="s">
        <v>10169</v>
      </c>
      <c r="D5851" s="5" t="s">
        <v>10150</v>
      </c>
      <c r="E5851" s="4" t="s">
        <v>10095</v>
      </c>
      <c r="F5851" s="4" t="s">
        <v>8948</v>
      </c>
      <c r="G5851" s="4" t="s">
        <v>10170</v>
      </c>
      <c r="H5851" s="4" t="s">
        <v>245</v>
      </c>
      <c r="I5851" s="24">
        <v>582.81700000000001</v>
      </c>
      <c r="J5851" s="24">
        <v>499.39699999999999</v>
      </c>
      <c r="K5851" s="24">
        <v>8</v>
      </c>
      <c r="M5851" s="24">
        <v>0.5</v>
      </c>
      <c r="O5851" s="24">
        <v>2.38</v>
      </c>
      <c r="Q5851" s="24">
        <v>12.25</v>
      </c>
      <c r="R5851" s="24">
        <v>12.99</v>
      </c>
      <c r="T5851" s="24">
        <v>44.05</v>
      </c>
      <c r="U5851" s="24">
        <v>3.25</v>
      </c>
      <c r="X5851" s="24">
        <f t="shared" si="206"/>
        <v>582.81700000000001</v>
      </c>
      <c r="Y5851" s="8">
        <f t="shared" si="207"/>
        <v>0</v>
      </c>
      <c r="Z5851" s="4"/>
    </row>
    <row r="5852" spans="1:26" x14ac:dyDescent="0.25">
      <c r="A5852" s="34">
        <v>35</v>
      </c>
      <c r="B5852" s="31">
        <v>35</v>
      </c>
      <c r="C5852" s="4" t="s">
        <v>10140</v>
      </c>
      <c r="D5852" s="5" t="s">
        <v>10138</v>
      </c>
      <c r="E5852" s="4" t="s">
        <v>10095</v>
      </c>
      <c r="F5852" s="4" t="s">
        <v>8948</v>
      </c>
      <c r="G5852" s="4" t="s">
        <v>10141</v>
      </c>
      <c r="H5852" s="4" t="s">
        <v>10</v>
      </c>
      <c r="I5852" s="24">
        <v>260.34530000000001</v>
      </c>
      <c r="J5852" s="24">
        <v>143.23500000000001</v>
      </c>
      <c r="K5852" s="24">
        <v>23.361000000000001</v>
      </c>
      <c r="M5852" s="24">
        <v>1.054</v>
      </c>
      <c r="O5852" s="24">
        <v>1.0189999999999999</v>
      </c>
      <c r="P5852" s="24">
        <v>0.184</v>
      </c>
      <c r="R5852" s="24">
        <v>21.374199999999998</v>
      </c>
      <c r="T5852" s="24">
        <v>70.118099999999998</v>
      </c>
      <c r="X5852" s="24">
        <f t="shared" si="206"/>
        <v>260.34530000000001</v>
      </c>
      <c r="Y5852" s="8">
        <f t="shared" si="207"/>
        <v>0</v>
      </c>
      <c r="Z5852" s="4"/>
    </row>
    <row r="5853" spans="1:26" x14ac:dyDescent="0.25">
      <c r="A5853" s="34">
        <v>41</v>
      </c>
      <c r="B5853" s="31">
        <v>41</v>
      </c>
      <c r="C5853" s="4" t="s">
        <v>10148</v>
      </c>
      <c r="D5853" s="5" t="s">
        <v>10138</v>
      </c>
      <c r="E5853" s="4" t="s">
        <v>10095</v>
      </c>
      <c r="F5853" s="4" t="s">
        <v>8948</v>
      </c>
      <c r="G5853" s="4" t="s">
        <v>10141</v>
      </c>
      <c r="H5853" s="4" t="s">
        <v>10</v>
      </c>
      <c r="I5853" s="24">
        <v>634.68439999999998</v>
      </c>
      <c r="J5853" s="24">
        <v>489.39</v>
      </c>
      <c r="K5853" s="24">
        <v>18.843599999999999</v>
      </c>
      <c r="M5853" s="24">
        <v>2.91</v>
      </c>
      <c r="O5853" s="24">
        <v>29.085699999999999</v>
      </c>
      <c r="P5853" s="24">
        <v>3.0640000000000001</v>
      </c>
      <c r="Q5853" s="24">
        <v>2.5733000000000001</v>
      </c>
      <c r="R5853" s="24">
        <v>5.6417999999999999</v>
      </c>
      <c r="T5853" s="24">
        <v>81.658199999999994</v>
      </c>
      <c r="U5853" s="24">
        <v>1.5178</v>
      </c>
      <c r="X5853" s="24">
        <f t="shared" si="206"/>
        <v>634.68439999999987</v>
      </c>
      <c r="Y5853" s="8">
        <f t="shared" si="207"/>
        <v>0</v>
      </c>
      <c r="Z5853" s="4"/>
    </row>
    <row r="5854" spans="1:26" x14ac:dyDescent="0.25">
      <c r="A5854" s="34">
        <v>33</v>
      </c>
      <c r="B5854" s="31">
        <v>33</v>
      </c>
      <c r="C5854" s="4" t="s">
        <v>10136</v>
      </c>
      <c r="D5854" s="5" t="s">
        <v>2406</v>
      </c>
      <c r="E5854" s="4" t="s">
        <v>10095</v>
      </c>
      <c r="F5854" s="4" t="s">
        <v>8948</v>
      </c>
      <c r="G5854" s="4" t="s">
        <v>1668</v>
      </c>
      <c r="H5854" s="4" t="s">
        <v>245</v>
      </c>
      <c r="I5854" s="24">
        <v>330.01839999999999</v>
      </c>
      <c r="J5854" s="24">
        <v>276.32839999999999</v>
      </c>
      <c r="K5854" s="24">
        <v>15.7</v>
      </c>
      <c r="L5854" s="24">
        <v>2.82</v>
      </c>
      <c r="M5854" s="24">
        <v>0.5</v>
      </c>
      <c r="O5854" s="24">
        <v>4.9000000000000004</v>
      </c>
      <c r="Q5854" s="24">
        <v>1</v>
      </c>
      <c r="R5854" s="24">
        <v>2.5</v>
      </c>
      <c r="T5854" s="24">
        <v>26.27</v>
      </c>
      <c r="X5854" s="24">
        <f t="shared" si="206"/>
        <v>330.01839999999993</v>
      </c>
      <c r="Y5854" s="8">
        <f t="shared" si="207"/>
        <v>0</v>
      </c>
      <c r="Z5854" s="4"/>
    </row>
    <row r="5855" spans="1:26" x14ac:dyDescent="0.25">
      <c r="A5855" s="34">
        <v>51</v>
      </c>
      <c r="B5855" s="31">
        <v>51</v>
      </c>
      <c r="C5855" s="4" t="s">
        <v>10165</v>
      </c>
      <c r="D5855" s="5" t="s">
        <v>10150</v>
      </c>
      <c r="E5855" s="4" t="s">
        <v>10095</v>
      </c>
      <c r="F5855" s="4" t="s">
        <v>8948</v>
      </c>
      <c r="G5855" s="5" t="s">
        <v>7695</v>
      </c>
      <c r="H5855" s="5" t="s">
        <v>10166</v>
      </c>
      <c r="I5855" s="24">
        <v>971.04489999999998</v>
      </c>
      <c r="J5855" s="24">
        <v>316.649</v>
      </c>
      <c r="K5855" s="24">
        <v>116.4</v>
      </c>
      <c r="L5855" s="24">
        <v>10.452</v>
      </c>
      <c r="M5855" s="24">
        <v>4</v>
      </c>
      <c r="N5855" s="24">
        <v>10</v>
      </c>
      <c r="O5855" s="24">
        <v>1.25</v>
      </c>
      <c r="Q5855" s="24">
        <v>0.41</v>
      </c>
      <c r="R5855" s="24">
        <v>34.404000000000003</v>
      </c>
      <c r="T5855" s="24">
        <v>477.47989999999999</v>
      </c>
      <c r="X5855" s="24">
        <f t="shared" si="206"/>
        <v>971.04489999999998</v>
      </c>
      <c r="Y5855" s="8">
        <f t="shared" si="207"/>
        <v>0</v>
      </c>
      <c r="Z5855" s="4"/>
    </row>
    <row r="5856" spans="1:26" x14ac:dyDescent="0.25">
      <c r="A5856" s="34">
        <v>50</v>
      </c>
      <c r="B5856" s="31">
        <v>50</v>
      </c>
      <c r="C5856" s="4" t="s">
        <v>10163</v>
      </c>
      <c r="D5856" s="5" t="s">
        <v>10150</v>
      </c>
      <c r="E5856" s="4" t="s">
        <v>10095</v>
      </c>
      <c r="F5856" s="4" t="s">
        <v>8948</v>
      </c>
      <c r="G5856" s="4" t="s">
        <v>10164</v>
      </c>
      <c r="H5856" s="4" t="s">
        <v>154</v>
      </c>
      <c r="I5856" s="24">
        <v>1354.8050000000001</v>
      </c>
      <c r="J5856" s="24">
        <v>552.35500000000002</v>
      </c>
      <c r="K5856" s="24">
        <v>264.7</v>
      </c>
      <c r="M5856" s="24">
        <v>2.5</v>
      </c>
      <c r="O5856" s="24">
        <v>3.5</v>
      </c>
      <c r="P5856" s="24">
        <v>0.5</v>
      </c>
      <c r="Q5856" s="24">
        <v>82</v>
      </c>
      <c r="R5856" s="24">
        <v>15.75</v>
      </c>
      <c r="T5856" s="24">
        <v>432.75</v>
      </c>
      <c r="U5856" s="24">
        <v>0.75</v>
      </c>
      <c r="X5856" s="24">
        <f t="shared" si="206"/>
        <v>1354.8050000000001</v>
      </c>
      <c r="Y5856" s="8">
        <f t="shared" si="207"/>
        <v>0</v>
      </c>
      <c r="Z5856" s="4"/>
    </row>
    <row r="5857" spans="1:26" x14ac:dyDescent="0.25">
      <c r="A5857" s="34">
        <v>12</v>
      </c>
      <c r="B5857" s="31">
        <v>12</v>
      </c>
      <c r="C5857" s="4" t="s">
        <v>10108</v>
      </c>
      <c r="D5857" s="5" t="s">
        <v>7793</v>
      </c>
      <c r="E5857" s="4" t="s">
        <v>10095</v>
      </c>
      <c r="F5857" s="4" t="s">
        <v>8948</v>
      </c>
      <c r="G5857" s="4" t="s">
        <v>10109</v>
      </c>
      <c r="H5857" s="4" t="s">
        <v>10</v>
      </c>
      <c r="I5857" s="24">
        <v>681.63480000000004</v>
      </c>
      <c r="J5857" s="24">
        <v>430.74380000000002</v>
      </c>
      <c r="K5857" s="24">
        <v>20.651</v>
      </c>
      <c r="O5857" s="24">
        <v>7.9</v>
      </c>
      <c r="Q5857" s="24">
        <v>6.5</v>
      </c>
      <c r="R5857" s="24">
        <v>6.54</v>
      </c>
      <c r="T5857" s="24">
        <v>209.3</v>
      </c>
      <c r="X5857" s="24">
        <f t="shared" si="206"/>
        <v>681.63480000000004</v>
      </c>
      <c r="Y5857" s="8">
        <f t="shared" si="207"/>
        <v>0</v>
      </c>
      <c r="Z5857" s="4"/>
    </row>
    <row r="5858" spans="1:26" x14ac:dyDescent="0.25">
      <c r="A5858" s="34">
        <v>13</v>
      </c>
      <c r="B5858" s="31">
        <v>13</v>
      </c>
      <c r="C5858" s="4" t="s">
        <v>10110</v>
      </c>
      <c r="D5858" s="5" t="s">
        <v>7793</v>
      </c>
      <c r="E5858" s="4" t="s">
        <v>10095</v>
      </c>
      <c r="F5858" s="4" t="s">
        <v>8948</v>
      </c>
      <c r="G5858" s="4" t="s">
        <v>10109</v>
      </c>
      <c r="H5858" s="4" t="s">
        <v>230</v>
      </c>
      <c r="I5858" s="24">
        <v>611.6902</v>
      </c>
      <c r="J5858" s="24">
        <v>340.5</v>
      </c>
      <c r="K5858" s="24">
        <v>45.15</v>
      </c>
      <c r="M5858" s="24">
        <v>8.2100000000000009</v>
      </c>
      <c r="O5858" s="24">
        <v>6.32</v>
      </c>
      <c r="P5858" s="24">
        <v>1.72</v>
      </c>
      <c r="R5858" s="24">
        <v>12.7902</v>
      </c>
      <c r="T5858" s="24">
        <v>195</v>
      </c>
      <c r="U5858" s="24">
        <v>2</v>
      </c>
      <c r="X5858" s="24">
        <f t="shared" si="206"/>
        <v>611.6902</v>
      </c>
      <c r="Y5858" s="8">
        <f t="shared" si="207"/>
        <v>0</v>
      </c>
      <c r="Z5858" s="4"/>
    </row>
    <row r="5859" spans="1:26" x14ac:dyDescent="0.25">
      <c r="A5859" s="34">
        <v>24</v>
      </c>
      <c r="B5859" s="31">
        <v>24</v>
      </c>
      <c r="C5859" s="4" t="s">
        <v>10123</v>
      </c>
      <c r="D5859" s="5" t="s">
        <v>7793</v>
      </c>
      <c r="E5859" s="4" t="s">
        <v>10095</v>
      </c>
      <c r="F5859" s="4" t="s">
        <v>8948</v>
      </c>
      <c r="G5859" s="4" t="s">
        <v>10109</v>
      </c>
      <c r="H5859" s="4" t="s">
        <v>10</v>
      </c>
      <c r="I5859" s="24">
        <v>284.25</v>
      </c>
      <c r="J5859" s="24">
        <v>248.75</v>
      </c>
      <c r="K5859" s="24">
        <v>21.5</v>
      </c>
      <c r="M5859" s="24">
        <v>4</v>
      </c>
      <c r="O5859" s="24">
        <v>1.5</v>
      </c>
      <c r="P5859" s="24">
        <v>0.5</v>
      </c>
      <c r="Q5859" s="24">
        <v>4</v>
      </c>
      <c r="R5859" s="24">
        <v>3.5</v>
      </c>
      <c r="U5859" s="24">
        <v>0.5</v>
      </c>
      <c r="X5859" s="24">
        <f t="shared" si="206"/>
        <v>284.25</v>
      </c>
      <c r="Y5859" s="8">
        <f t="shared" si="207"/>
        <v>0</v>
      </c>
      <c r="Z5859" s="4"/>
    </row>
    <row r="5860" spans="1:26" x14ac:dyDescent="0.25">
      <c r="A5860" s="34">
        <v>25</v>
      </c>
      <c r="B5860" s="31">
        <v>25</v>
      </c>
      <c r="C5860" s="4" t="s">
        <v>3846</v>
      </c>
      <c r="D5860" s="5" t="s">
        <v>7793</v>
      </c>
      <c r="E5860" s="4" t="s">
        <v>10095</v>
      </c>
      <c r="F5860" s="4" t="s">
        <v>8948</v>
      </c>
      <c r="G5860" s="4" t="s">
        <v>10109</v>
      </c>
      <c r="H5860" s="4" t="s">
        <v>10</v>
      </c>
      <c r="I5860" s="24">
        <v>172.5</v>
      </c>
      <c r="J5860" s="24">
        <v>166.5</v>
      </c>
      <c r="M5860" s="24">
        <v>2</v>
      </c>
      <c r="O5860" s="24">
        <v>1</v>
      </c>
      <c r="R5860" s="24">
        <v>2.5</v>
      </c>
      <c r="U5860" s="24">
        <v>0.5</v>
      </c>
      <c r="X5860" s="24">
        <f t="shared" si="206"/>
        <v>172.5</v>
      </c>
      <c r="Y5860" s="8">
        <f t="shared" si="207"/>
        <v>0</v>
      </c>
      <c r="Z5860" s="4"/>
    </row>
    <row r="5861" spans="1:26" x14ac:dyDescent="0.25">
      <c r="A5861" s="34">
        <v>34</v>
      </c>
      <c r="B5861" s="31">
        <v>34</v>
      </c>
      <c r="C5861" s="4" t="s">
        <v>10137</v>
      </c>
      <c r="D5861" s="5" t="s">
        <v>10138</v>
      </c>
      <c r="E5861" s="4" t="s">
        <v>10095</v>
      </c>
      <c r="F5861" s="4" t="s">
        <v>8948</v>
      </c>
      <c r="G5861" s="4" t="s">
        <v>10139</v>
      </c>
      <c r="H5861" s="4" t="s">
        <v>176</v>
      </c>
      <c r="I5861" s="24">
        <v>311.48500000000001</v>
      </c>
      <c r="J5861" s="24">
        <v>247.60499999999999</v>
      </c>
      <c r="K5861" s="24">
        <v>49.631</v>
      </c>
      <c r="M5861" s="24">
        <v>3.5459999999999998</v>
      </c>
      <c r="O5861" s="24">
        <v>1.946</v>
      </c>
      <c r="R5861" s="24">
        <v>8.7569999999999997</v>
      </c>
      <c r="X5861" s="24">
        <f t="shared" si="206"/>
        <v>311.48500000000001</v>
      </c>
      <c r="Y5861" s="8">
        <f t="shared" si="207"/>
        <v>0</v>
      </c>
      <c r="Z5861" s="4"/>
    </row>
    <row r="5862" spans="1:26" ht="30" x14ac:dyDescent="0.25">
      <c r="A5862" s="34">
        <v>58</v>
      </c>
      <c r="B5862" s="31">
        <v>58</v>
      </c>
      <c r="C5862" s="4" t="s">
        <v>9405</v>
      </c>
      <c r="D5862" s="5" t="s">
        <v>10174</v>
      </c>
      <c r="E5862" s="4" t="s">
        <v>10095</v>
      </c>
      <c r="F5862" s="4" t="s">
        <v>8948</v>
      </c>
      <c r="G5862" s="5" t="s">
        <v>15121</v>
      </c>
      <c r="H5862" s="5" t="s">
        <v>10178</v>
      </c>
      <c r="I5862" s="24">
        <v>563.57439999999997</v>
      </c>
      <c r="J5862" s="24">
        <v>310.77949999999998</v>
      </c>
      <c r="K5862" s="24">
        <v>16.5</v>
      </c>
      <c r="O5862" s="24">
        <v>4.55</v>
      </c>
      <c r="Q5862" s="24">
        <v>0.81200000000000006</v>
      </c>
      <c r="R5862" s="24">
        <v>3.86</v>
      </c>
      <c r="T5862" s="24">
        <v>223.59289999999999</v>
      </c>
      <c r="U5862" s="24">
        <v>3.48</v>
      </c>
      <c r="X5862" s="24">
        <f t="shared" si="206"/>
        <v>563.57439999999997</v>
      </c>
      <c r="Y5862" s="8">
        <f t="shared" si="207"/>
        <v>0</v>
      </c>
      <c r="Z5862" s="4"/>
    </row>
    <row r="5863" spans="1:26" x14ac:dyDescent="0.25">
      <c r="A5863" s="34">
        <v>36</v>
      </c>
      <c r="B5863" s="31">
        <v>36</v>
      </c>
      <c r="C5863" s="4" t="s">
        <v>10142</v>
      </c>
      <c r="D5863" s="5" t="s">
        <v>10138</v>
      </c>
      <c r="E5863" s="4" t="s">
        <v>10095</v>
      </c>
      <c r="F5863" s="4" t="s">
        <v>8948</v>
      </c>
      <c r="G5863" s="4" t="s">
        <v>9962</v>
      </c>
      <c r="H5863" s="4"/>
      <c r="I5863" s="24">
        <v>1577.5864999999999</v>
      </c>
      <c r="J5863" s="24">
        <v>538.12199999999996</v>
      </c>
      <c r="K5863" s="24">
        <v>42.424999999999997</v>
      </c>
      <c r="L5863" s="24">
        <v>0.71499999999999997</v>
      </c>
      <c r="M5863" s="24">
        <v>1.621</v>
      </c>
      <c r="O5863" s="24">
        <v>5.5598000000000001</v>
      </c>
      <c r="P5863" s="24">
        <v>1.9510000000000001</v>
      </c>
      <c r="R5863" s="24">
        <v>2.2389999999999999</v>
      </c>
      <c r="T5863" s="24">
        <v>984.95370000000003</v>
      </c>
      <c r="X5863" s="24">
        <f t="shared" si="206"/>
        <v>1577.5864999999999</v>
      </c>
      <c r="Y5863" s="8">
        <f t="shared" si="207"/>
        <v>0</v>
      </c>
      <c r="Z5863" s="4"/>
    </row>
    <row r="5864" spans="1:26" x14ac:dyDescent="0.25">
      <c r="A5864" s="34">
        <v>37</v>
      </c>
      <c r="B5864" s="31">
        <v>37</v>
      </c>
      <c r="C5864" s="4" t="s">
        <v>10143</v>
      </c>
      <c r="D5864" s="5" t="s">
        <v>10138</v>
      </c>
      <c r="E5864" s="4" t="s">
        <v>10095</v>
      </c>
      <c r="F5864" s="4" t="s">
        <v>8948</v>
      </c>
      <c r="G5864" s="4" t="s">
        <v>9962</v>
      </c>
      <c r="H5864" s="4"/>
      <c r="I5864" s="24">
        <v>612.6028</v>
      </c>
      <c r="J5864" s="24">
        <v>334.31200000000001</v>
      </c>
      <c r="K5864" s="24">
        <v>49.3202</v>
      </c>
      <c r="L5864" s="24">
        <v>33.176900000000003</v>
      </c>
      <c r="M5864" s="24">
        <v>5.6622000000000003</v>
      </c>
      <c r="O5864" s="24">
        <v>9.4210999999999991</v>
      </c>
      <c r="P5864" s="24">
        <v>5.1369999999999996</v>
      </c>
      <c r="Q5864" s="24">
        <v>0.126</v>
      </c>
      <c r="R5864" s="24">
        <v>18.495799999999999</v>
      </c>
      <c r="T5864" s="24">
        <v>156.95160000000001</v>
      </c>
      <c r="X5864" s="24">
        <f t="shared" si="206"/>
        <v>612.6028</v>
      </c>
      <c r="Y5864" s="8">
        <f t="shared" si="207"/>
        <v>0</v>
      </c>
      <c r="Z5864" s="4"/>
    </row>
    <row r="5865" spans="1:26" x14ac:dyDescent="0.25">
      <c r="A5865" s="34">
        <v>38</v>
      </c>
      <c r="B5865" s="31">
        <v>38</v>
      </c>
      <c r="C5865" s="4" t="s">
        <v>10144</v>
      </c>
      <c r="D5865" s="5" t="s">
        <v>10138</v>
      </c>
      <c r="E5865" s="4" t="s">
        <v>10095</v>
      </c>
      <c r="F5865" s="4" t="s">
        <v>8948</v>
      </c>
      <c r="G5865" s="4" t="s">
        <v>9962</v>
      </c>
      <c r="H5865" s="4"/>
      <c r="I5865" s="24">
        <v>524.69269999999995</v>
      </c>
      <c r="J5865" s="24">
        <v>424.29390000000001</v>
      </c>
      <c r="K5865" s="24">
        <v>85.7</v>
      </c>
      <c r="O5865" s="24">
        <v>2.5499999999999998</v>
      </c>
      <c r="P5865" s="24">
        <v>0.25</v>
      </c>
      <c r="R5865" s="24">
        <v>2.8988</v>
      </c>
      <c r="T5865" s="24">
        <v>9</v>
      </c>
      <c r="X5865" s="24">
        <f t="shared" si="206"/>
        <v>524.69270000000006</v>
      </c>
      <c r="Y5865" s="8">
        <f t="shared" si="207"/>
        <v>0</v>
      </c>
      <c r="Z5865" s="4"/>
    </row>
    <row r="5866" spans="1:26" x14ac:dyDescent="0.25">
      <c r="A5866" s="34">
        <v>32</v>
      </c>
      <c r="B5866" s="31">
        <v>32</v>
      </c>
      <c r="C5866" s="4" t="s">
        <v>10134</v>
      </c>
      <c r="D5866" s="5" t="s">
        <v>2406</v>
      </c>
      <c r="E5866" s="4" t="s">
        <v>10095</v>
      </c>
      <c r="F5866" s="4" t="s">
        <v>8948</v>
      </c>
      <c r="G5866" s="4" t="s">
        <v>10135</v>
      </c>
      <c r="H5866" s="4" t="s">
        <v>216</v>
      </c>
      <c r="I5866" s="24">
        <v>118.399</v>
      </c>
      <c r="J5866" s="24">
        <v>97.694500000000005</v>
      </c>
      <c r="L5866" s="24">
        <v>2.6455000000000002</v>
      </c>
      <c r="M5866" s="24">
        <v>2.5082</v>
      </c>
      <c r="O5866" s="24">
        <v>0.51800000000000002</v>
      </c>
      <c r="R5866" s="24">
        <v>1.0813999999999999</v>
      </c>
      <c r="T5866" s="24">
        <v>13.9514</v>
      </c>
      <c r="X5866" s="24">
        <f t="shared" si="206"/>
        <v>118.399</v>
      </c>
      <c r="Y5866" s="8">
        <f t="shared" si="207"/>
        <v>0</v>
      </c>
      <c r="Z5866" s="4"/>
    </row>
    <row r="5867" spans="1:26" x14ac:dyDescent="0.25">
      <c r="A5867" s="34">
        <v>60</v>
      </c>
      <c r="B5867" s="31">
        <v>60</v>
      </c>
      <c r="C5867" s="4" t="s">
        <v>10182</v>
      </c>
      <c r="D5867" s="5" t="s">
        <v>10174</v>
      </c>
      <c r="E5867" s="4" t="s">
        <v>10095</v>
      </c>
      <c r="F5867" s="4" t="s">
        <v>8948</v>
      </c>
      <c r="G5867" s="4" t="s">
        <v>10183</v>
      </c>
      <c r="H5867" s="4" t="s">
        <v>1043</v>
      </c>
      <c r="I5867" s="24">
        <v>145.51820000000001</v>
      </c>
      <c r="J5867" s="24">
        <v>82.607500000000002</v>
      </c>
      <c r="K5867" s="24">
        <v>9.9063999999999997</v>
      </c>
      <c r="L5867" s="24">
        <v>0.91200000000000003</v>
      </c>
      <c r="O5867" s="24">
        <v>0.74929999999999997</v>
      </c>
      <c r="R5867" s="24">
        <v>2.1970999999999998</v>
      </c>
      <c r="T5867" s="24">
        <v>49.145899999999997</v>
      </c>
      <c r="X5867" s="24">
        <f t="shared" si="206"/>
        <v>145.51820000000004</v>
      </c>
      <c r="Y5867" s="8">
        <f t="shared" si="207"/>
        <v>0</v>
      </c>
      <c r="Z5867" s="4"/>
    </row>
    <row r="5868" spans="1:26" x14ac:dyDescent="0.25">
      <c r="A5868" s="34">
        <v>29</v>
      </c>
      <c r="B5868" s="31">
        <v>29</v>
      </c>
      <c r="C5868" s="4" t="s">
        <v>10129</v>
      </c>
      <c r="D5868" s="5" t="s">
        <v>2406</v>
      </c>
      <c r="E5868" s="4" t="s">
        <v>10095</v>
      </c>
      <c r="F5868" s="4" t="s">
        <v>8948</v>
      </c>
      <c r="G5868" s="4" t="s">
        <v>10130</v>
      </c>
      <c r="H5868" s="4" t="s">
        <v>1100</v>
      </c>
      <c r="I5868" s="24">
        <v>507.62139999999999</v>
      </c>
      <c r="J5868" s="24">
        <v>425.34350000000001</v>
      </c>
      <c r="K5868" s="24">
        <v>14.31</v>
      </c>
      <c r="L5868" s="24">
        <v>5.68</v>
      </c>
      <c r="O5868" s="24">
        <v>5.5220000000000002</v>
      </c>
      <c r="P5868" s="24">
        <v>0.13</v>
      </c>
      <c r="Q5868" s="24">
        <v>2.6459999999999999</v>
      </c>
      <c r="R5868" s="24">
        <v>5.5778999999999996</v>
      </c>
      <c r="T5868" s="24">
        <v>45.54</v>
      </c>
      <c r="U5868" s="24">
        <v>2.8719999999999999</v>
      </c>
      <c r="X5868" s="24">
        <f t="shared" si="206"/>
        <v>507.62140000000005</v>
      </c>
      <c r="Y5868" s="8">
        <f t="shared" si="207"/>
        <v>0</v>
      </c>
      <c r="Z5868" s="4"/>
    </row>
    <row r="5869" spans="1:26" x14ac:dyDescent="0.25">
      <c r="A5869" s="34">
        <v>54</v>
      </c>
      <c r="B5869" s="31">
        <v>54</v>
      </c>
      <c r="C5869" s="4" t="s">
        <v>10171</v>
      </c>
      <c r="D5869" s="5" t="s">
        <v>10150</v>
      </c>
      <c r="E5869" s="4" t="s">
        <v>10095</v>
      </c>
      <c r="F5869" s="4" t="s">
        <v>8948</v>
      </c>
      <c r="G5869" s="4" t="s">
        <v>10172</v>
      </c>
      <c r="H5869" s="4" t="s">
        <v>409</v>
      </c>
      <c r="I5869" s="24">
        <v>379.96780000000001</v>
      </c>
      <c r="J5869" s="24">
        <v>261.58780000000002</v>
      </c>
      <c r="K5869" s="24">
        <v>25</v>
      </c>
      <c r="L5869" s="24">
        <v>14.25</v>
      </c>
      <c r="M5869" s="24">
        <v>6.5</v>
      </c>
      <c r="N5869" s="24">
        <v>1</v>
      </c>
      <c r="O5869" s="24">
        <v>2</v>
      </c>
      <c r="P5869" s="24">
        <v>1.0922000000000001</v>
      </c>
      <c r="R5869" s="24">
        <v>11.24</v>
      </c>
      <c r="T5869" s="24">
        <v>56.797800000000002</v>
      </c>
      <c r="U5869" s="24">
        <v>0.5</v>
      </c>
      <c r="X5869" s="24">
        <f t="shared" si="206"/>
        <v>379.96780000000001</v>
      </c>
      <c r="Y5869" s="8">
        <f t="shared" si="207"/>
        <v>0</v>
      </c>
      <c r="Z5869" s="4"/>
    </row>
    <row r="5870" spans="1:26" x14ac:dyDescent="0.25">
      <c r="A5870" s="34">
        <v>9</v>
      </c>
      <c r="B5870" s="31">
        <v>9</v>
      </c>
      <c r="C5870" s="4" t="s">
        <v>7040</v>
      </c>
      <c r="D5870" s="5" t="s">
        <v>1330</v>
      </c>
      <c r="E5870" s="4" t="s">
        <v>10095</v>
      </c>
      <c r="F5870" s="4" t="s">
        <v>8948</v>
      </c>
      <c r="G5870" s="4" t="s">
        <v>10104</v>
      </c>
      <c r="H5870" s="4" t="s">
        <v>1564</v>
      </c>
      <c r="I5870" s="24">
        <v>306.5779</v>
      </c>
      <c r="J5870" s="24">
        <v>236.50790000000001</v>
      </c>
      <c r="K5870" s="24">
        <v>27.07</v>
      </c>
      <c r="L5870" s="24">
        <v>3.52</v>
      </c>
      <c r="O5870" s="24">
        <v>1.44</v>
      </c>
      <c r="P5870" s="24">
        <v>2.23</v>
      </c>
      <c r="Q5870" s="24">
        <v>6.5</v>
      </c>
      <c r="R5870" s="24">
        <v>3.25</v>
      </c>
      <c r="T5870" s="24">
        <v>18.95</v>
      </c>
      <c r="U5870" s="24">
        <v>7.11</v>
      </c>
      <c r="X5870" s="24">
        <f t="shared" si="206"/>
        <v>306.5779</v>
      </c>
      <c r="Y5870" s="8">
        <f t="shared" si="207"/>
        <v>0</v>
      </c>
      <c r="Z5870" s="4"/>
    </row>
    <row r="5871" spans="1:26" x14ac:dyDescent="0.25">
      <c r="A5871" s="34">
        <v>1</v>
      </c>
      <c r="B5871" s="31">
        <v>1</v>
      </c>
      <c r="C5871" s="4" t="s">
        <v>10094</v>
      </c>
      <c r="D5871" s="5" t="s">
        <v>1330</v>
      </c>
      <c r="E5871" s="4" t="s">
        <v>10095</v>
      </c>
      <c r="F5871" s="4" t="s">
        <v>8948</v>
      </c>
      <c r="G5871" s="4" t="s">
        <v>10096</v>
      </c>
      <c r="H5871" s="4" t="s">
        <v>283</v>
      </c>
      <c r="I5871" s="24">
        <v>236.4034</v>
      </c>
      <c r="J5871" s="24">
        <v>206.75</v>
      </c>
      <c r="K5871" s="24">
        <v>13.26</v>
      </c>
      <c r="O5871" s="24">
        <v>4.13</v>
      </c>
      <c r="Q5871" s="24">
        <v>1.3</v>
      </c>
      <c r="R5871" s="24">
        <v>3.4944000000000002</v>
      </c>
      <c r="T5871" s="24">
        <v>5.1989999999999998</v>
      </c>
      <c r="U5871" s="24">
        <v>2.27</v>
      </c>
      <c r="X5871" s="24">
        <f t="shared" si="206"/>
        <v>236.40340000000003</v>
      </c>
      <c r="Y5871" s="8">
        <f t="shared" si="207"/>
        <v>0</v>
      </c>
      <c r="Z5871" s="4"/>
    </row>
    <row r="5872" spans="1:26" x14ac:dyDescent="0.25">
      <c r="A5872" s="34">
        <v>2</v>
      </c>
      <c r="B5872" s="31">
        <v>2</v>
      </c>
      <c r="C5872" s="4" t="s">
        <v>10097</v>
      </c>
      <c r="D5872" s="5" t="s">
        <v>1330</v>
      </c>
      <c r="E5872" s="4" t="s">
        <v>10095</v>
      </c>
      <c r="F5872" s="4" t="s">
        <v>8948</v>
      </c>
      <c r="G5872" s="4" t="s">
        <v>10096</v>
      </c>
      <c r="H5872" s="4" t="s">
        <v>283</v>
      </c>
      <c r="I5872" s="24">
        <v>420.30930000000001</v>
      </c>
      <c r="J5872" s="24">
        <v>132.24</v>
      </c>
      <c r="K5872" s="24">
        <v>23.05</v>
      </c>
      <c r="O5872" s="24">
        <v>1.5</v>
      </c>
      <c r="Q5872" s="24">
        <v>1.94</v>
      </c>
      <c r="R5872" s="24">
        <v>1.9798</v>
      </c>
      <c r="T5872" s="24">
        <v>259.59949999999998</v>
      </c>
      <c r="X5872" s="24">
        <f t="shared" si="206"/>
        <v>420.30930000000001</v>
      </c>
      <c r="Y5872" s="8">
        <f t="shared" si="207"/>
        <v>0</v>
      </c>
      <c r="Z5872" s="4"/>
    </row>
    <row r="5873" spans="1:26" x14ac:dyDescent="0.25">
      <c r="A5873" s="34">
        <v>3</v>
      </c>
      <c r="B5873" s="31">
        <v>3</v>
      </c>
      <c r="C5873" s="4" t="s">
        <v>10098</v>
      </c>
      <c r="D5873" s="5" t="s">
        <v>1330</v>
      </c>
      <c r="E5873" s="4" t="s">
        <v>10095</v>
      </c>
      <c r="F5873" s="4" t="s">
        <v>8948</v>
      </c>
      <c r="G5873" s="4" t="s">
        <v>10096</v>
      </c>
      <c r="H5873" s="4" t="s">
        <v>283</v>
      </c>
      <c r="I5873" s="24">
        <v>102.3366</v>
      </c>
      <c r="J5873" s="24">
        <v>77.321299999999994</v>
      </c>
      <c r="K5873" s="24">
        <v>20.020199999999999</v>
      </c>
      <c r="O5873" s="24">
        <v>1.5689</v>
      </c>
      <c r="Q5873" s="24">
        <v>2.37</v>
      </c>
      <c r="R5873" s="24">
        <v>1.0562</v>
      </c>
      <c r="X5873" s="24">
        <f t="shared" si="206"/>
        <v>102.3366</v>
      </c>
      <c r="Y5873" s="8">
        <f t="shared" si="207"/>
        <v>0</v>
      </c>
      <c r="Z5873" s="4"/>
    </row>
    <row r="5874" spans="1:26" x14ac:dyDescent="0.25">
      <c r="A5874" s="34">
        <v>4</v>
      </c>
      <c r="B5874" s="31">
        <v>4</v>
      </c>
      <c r="C5874" s="4" t="s">
        <v>9270</v>
      </c>
      <c r="D5874" s="5" t="s">
        <v>1330</v>
      </c>
      <c r="E5874" s="4" t="s">
        <v>10095</v>
      </c>
      <c r="F5874" s="4" t="s">
        <v>8948</v>
      </c>
      <c r="G5874" s="4" t="s">
        <v>10096</v>
      </c>
      <c r="H5874" s="4" t="s">
        <v>283</v>
      </c>
      <c r="I5874" s="24">
        <v>491.87400000000002</v>
      </c>
      <c r="J5874" s="24">
        <v>220.41900000000001</v>
      </c>
      <c r="K5874" s="24">
        <v>34.770000000000003</v>
      </c>
      <c r="O5874" s="24">
        <v>5.16</v>
      </c>
      <c r="P5874" s="24">
        <v>18.18</v>
      </c>
      <c r="Q5874" s="24">
        <v>0.56000000000000005</v>
      </c>
      <c r="R5874" s="24">
        <v>6.13</v>
      </c>
      <c r="T5874" s="24">
        <v>206.655</v>
      </c>
      <c r="X5874" s="24">
        <f t="shared" si="206"/>
        <v>491.87400000000002</v>
      </c>
      <c r="Y5874" s="8">
        <f t="shared" si="207"/>
        <v>0</v>
      </c>
      <c r="Z5874" s="4"/>
    </row>
    <row r="5875" spans="1:26" x14ac:dyDescent="0.25">
      <c r="A5875" s="34">
        <v>5</v>
      </c>
      <c r="B5875" s="31">
        <v>5</v>
      </c>
      <c r="C5875" s="4" t="s">
        <v>10099</v>
      </c>
      <c r="D5875" s="5" t="s">
        <v>1330</v>
      </c>
      <c r="E5875" s="4" t="s">
        <v>10095</v>
      </c>
      <c r="F5875" s="4" t="s">
        <v>8948</v>
      </c>
      <c r="G5875" s="4" t="s">
        <v>10096</v>
      </c>
      <c r="H5875" s="4" t="s">
        <v>283</v>
      </c>
      <c r="I5875" s="24">
        <v>510.5881</v>
      </c>
      <c r="J5875" s="24">
        <v>119.1221</v>
      </c>
      <c r="K5875" s="24">
        <v>10</v>
      </c>
      <c r="O5875" s="24">
        <v>2.67</v>
      </c>
      <c r="P5875" s="24">
        <v>163.4</v>
      </c>
      <c r="R5875" s="24">
        <v>9</v>
      </c>
      <c r="T5875" s="24">
        <v>206.39599999999999</v>
      </c>
      <c r="X5875" s="24">
        <f t="shared" si="206"/>
        <v>510.58809999999994</v>
      </c>
      <c r="Y5875" s="8">
        <f t="shared" si="207"/>
        <v>0</v>
      </c>
      <c r="Z5875" s="4"/>
    </row>
    <row r="5876" spans="1:26" x14ac:dyDescent="0.25">
      <c r="A5876" s="34">
        <v>10</v>
      </c>
      <c r="B5876" s="31">
        <v>10</v>
      </c>
      <c r="C5876" s="4" t="s">
        <v>10105</v>
      </c>
      <c r="D5876" s="5" t="s">
        <v>1330</v>
      </c>
      <c r="E5876" s="4" t="s">
        <v>10095</v>
      </c>
      <c r="F5876" s="4" t="s">
        <v>8948</v>
      </c>
      <c r="G5876" s="4" t="s">
        <v>10096</v>
      </c>
      <c r="H5876" s="4" t="s">
        <v>283</v>
      </c>
      <c r="I5876" s="24">
        <v>974.16690000000006</v>
      </c>
      <c r="J5876" s="24">
        <v>421.79</v>
      </c>
      <c r="K5876" s="24">
        <v>112.87</v>
      </c>
      <c r="O5876" s="24">
        <v>9.4600000000000009</v>
      </c>
      <c r="P5876" s="24">
        <v>139.97</v>
      </c>
      <c r="Q5876" s="24">
        <v>6.36</v>
      </c>
      <c r="R5876" s="24">
        <v>49.936900000000001</v>
      </c>
      <c r="T5876" s="24">
        <v>233.78</v>
      </c>
      <c r="X5876" s="24">
        <f t="shared" si="206"/>
        <v>974.16690000000017</v>
      </c>
      <c r="Y5876" s="8">
        <f t="shared" si="207"/>
        <v>0</v>
      </c>
      <c r="Z5876" s="4"/>
    </row>
    <row r="5877" spans="1:26" x14ac:dyDescent="0.25">
      <c r="A5877" s="34">
        <v>42</v>
      </c>
      <c r="B5877" s="31">
        <v>42</v>
      </c>
      <c r="C5877" s="4" t="s">
        <v>10149</v>
      </c>
      <c r="D5877" s="5" t="s">
        <v>10150</v>
      </c>
      <c r="E5877" s="4" t="s">
        <v>10095</v>
      </c>
      <c r="F5877" s="4" t="s">
        <v>8948</v>
      </c>
      <c r="G5877" s="4" t="s">
        <v>10151</v>
      </c>
      <c r="H5877" s="4" t="s">
        <v>10152</v>
      </c>
      <c r="I5877" s="24">
        <v>599.30809999999997</v>
      </c>
      <c r="J5877" s="24">
        <v>268.56139999999999</v>
      </c>
      <c r="K5877" s="24">
        <v>75.760999999999996</v>
      </c>
      <c r="O5877" s="24">
        <v>7.4817999999999998</v>
      </c>
      <c r="P5877" s="24">
        <v>0.161</v>
      </c>
      <c r="R5877" s="24">
        <v>6.8559999999999999</v>
      </c>
      <c r="T5877" s="24">
        <v>238.58789999999999</v>
      </c>
      <c r="U5877" s="24">
        <v>1.899</v>
      </c>
      <c r="X5877" s="24">
        <f t="shared" si="206"/>
        <v>599.30810000000008</v>
      </c>
      <c r="Y5877" s="8">
        <f t="shared" si="207"/>
        <v>0</v>
      </c>
      <c r="Z5877" s="4"/>
    </row>
    <row r="5878" spans="1:26" x14ac:dyDescent="0.25">
      <c r="A5878" s="34">
        <v>43</v>
      </c>
      <c r="B5878" s="31">
        <v>43</v>
      </c>
      <c r="C5878" s="4" t="s">
        <v>10153</v>
      </c>
      <c r="D5878" s="5" t="s">
        <v>10150</v>
      </c>
      <c r="E5878" s="4" t="s">
        <v>10095</v>
      </c>
      <c r="F5878" s="4" t="s">
        <v>8948</v>
      </c>
      <c r="G5878" s="4" t="s">
        <v>10151</v>
      </c>
      <c r="H5878" s="4" t="s">
        <v>10152</v>
      </c>
      <c r="I5878" s="24">
        <v>172.37880000000001</v>
      </c>
      <c r="J5878" s="24">
        <v>152.1738</v>
      </c>
      <c r="K5878" s="24">
        <v>10.356</v>
      </c>
      <c r="O5878" s="24">
        <v>2.3940000000000001</v>
      </c>
      <c r="R5878" s="24">
        <v>4.5979999999999999</v>
      </c>
      <c r="T5878" s="24">
        <v>2.8570000000000002</v>
      </c>
      <c r="X5878" s="24">
        <f t="shared" ref="X5878:X5941" si="208">SUM(J5878:W5878)</f>
        <v>172.37880000000001</v>
      </c>
      <c r="Y5878" s="8">
        <f t="shared" ref="Y5878:Y5941" si="209">I5878-X5878</f>
        <v>0</v>
      </c>
      <c r="Z5878" s="4"/>
    </row>
    <row r="5879" spans="1:26" ht="30" x14ac:dyDescent="0.25">
      <c r="A5879" s="34">
        <v>11</v>
      </c>
      <c r="B5879" s="31">
        <v>11</v>
      </c>
      <c r="C5879" s="4" t="s">
        <v>10106</v>
      </c>
      <c r="D5879" s="5" t="s">
        <v>1330</v>
      </c>
      <c r="E5879" s="4" t="s">
        <v>10095</v>
      </c>
      <c r="F5879" s="4" t="s">
        <v>8948</v>
      </c>
      <c r="G5879" s="5" t="s">
        <v>10107</v>
      </c>
      <c r="H5879" s="4" t="s">
        <v>7268</v>
      </c>
      <c r="I5879" s="24">
        <v>935.26409999999998</v>
      </c>
      <c r="J5879" s="24">
        <v>417.89409999999998</v>
      </c>
      <c r="K5879" s="24">
        <v>17.72</v>
      </c>
      <c r="L5879" s="24">
        <v>9</v>
      </c>
      <c r="M5879" s="24">
        <v>5.52</v>
      </c>
      <c r="O5879" s="24">
        <v>6.73</v>
      </c>
      <c r="P5879" s="24">
        <v>52.95</v>
      </c>
      <c r="Q5879" s="24">
        <v>41.51</v>
      </c>
      <c r="R5879" s="24">
        <v>0.67</v>
      </c>
      <c r="T5879" s="24">
        <v>381.27</v>
      </c>
      <c r="U5879" s="24">
        <v>2</v>
      </c>
      <c r="X5879" s="24">
        <f t="shared" si="208"/>
        <v>935.26409999999998</v>
      </c>
      <c r="Y5879" s="8">
        <f t="shared" si="209"/>
        <v>0</v>
      </c>
      <c r="Z5879" s="4"/>
    </row>
    <row r="5880" spans="1:26" ht="30" x14ac:dyDescent="0.25">
      <c r="A5880" s="34">
        <v>46</v>
      </c>
      <c r="B5880" s="31">
        <v>46</v>
      </c>
      <c r="C5880" s="4" t="s">
        <v>4354</v>
      </c>
      <c r="D5880" s="5" t="s">
        <v>10150</v>
      </c>
      <c r="E5880" s="4" t="s">
        <v>10095</v>
      </c>
      <c r="F5880" s="4" t="s">
        <v>8948</v>
      </c>
      <c r="G5880" s="5" t="s">
        <v>10107</v>
      </c>
      <c r="H5880" s="5" t="s">
        <v>10156</v>
      </c>
      <c r="I5880" s="24">
        <v>498.13260000000002</v>
      </c>
      <c r="J5880" s="24">
        <v>243.90899999999999</v>
      </c>
      <c r="K5880" s="24">
        <v>5</v>
      </c>
      <c r="L5880" s="24">
        <v>13.85</v>
      </c>
      <c r="O5880" s="24">
        <v>3.84</v>
      </c>
      <c r="P5880" s="24">
        <v>0.2</v>
      </c>
      <c r="R5880" s="24">
        <v>12.3636</v>
      </c>
      <c r="T5880" s="24">
        <v>218.97</v>
      </c>
      <c r="X5880" s="24">
        <f t="shared" si="208"/>
        <v>498.13260000000002</v>
      </c>
      <c r="Y5880" s="8">
        <f t="shared" si="209"/>
        <v>0</v>
      </c>
      <c r="Z5880" s="4"/>
    </row>
    <row r="5881" spans="1:26" ht="30" x14ac:dyDescent="0.25">
      <c r="A5881" s="34">
        <v>47</v>
      </c>
      <c r="B5881" s="31">
        <v>47</v>
      </c>
      <c r="C5881" s="4" t="s">
        <v>10157</v>
      </c>
      <c r="D5881" s="5" t="s">
        <v>10150</v>
      </c>
      <c r="E5881" s="4" t="s">
        <v>10095</v>
      </c>
      <c r="F5881" s="4" t="s">
        <v>8948</v>
      </c>
      <c r="G5881" s="5" t="s">
        <v>10107</v>
      </c>
      <c r="H5881" s="5" t="s">
        <v>10156</v>
      </c>
      <c r="I5881" s="24">
        <v>451.13010000000003</v>
      </c>
      <c r="J5881" s="24">
        <v>237.66399999999999</v>
      </c>
      <c r="K5881" s="24">
        <v>54.323999999999998</v>
      </c>
      <c r="M5881" s="24">
        <v>5.86</v>
      </c>
      <c r="O5881" s="24">
        <v>4.9633000000000003</v>
      </c>
      <c r="P5881" s="24">
        <v>2</v>
      </c>
      <c r="Q5881" s="24">
        <v>1</v>
      </c>
      <c r="R5881" s="24">
        <v>13.6768</v>
      </c>
      <c r="T5881" s="24">
        <v>131.642</v>
      </c>
      <c r="X5881" s="24">
        <f t="shared" si="208"/>
        <v>451.13010000000003</v>
      </c>
      <c r="Y5881" s="8">
        <f t="shared" si="209"/>
        <v>0</v>
      </c>
      <c r="Z5881" s="4"/>
    </row>
    <row r="5882" spans="1:26" x14ac:dyDescent="0.25">
      <c r="A5882" s="34">
        <v>39</v>
      </c>
      <c r="B5882" s="31">
        <v>39</v>
      </c>
      <c r="C5882" s="4" t="s">
        <v>2533</v>
      </c>
      <c r="D5882" s="5" t="s">
        <v>10138</v>
      </c>
      <c r="E5882" s="4" t="s">
        <v>10095</v>
      </c>
      <c r="F5882" s="4" t="s">
        <v>8948</v>
      </c>
      <c r="G5882" s="4" t="s">
        <v>10145</v>
      </c>
      <c r="H5882" s="4" t="s">
        <v>1096</v>
      </c>
      <c r="I5882" s="24">
        <v>730.58789999999999</v>
      </c>
      <c r="J5882" s="24">
        <v>419.88780000000003</v>
      </c>
      <c r="K5882" s="24">
        <v>32.834899999999998</v>
      </c>
      <c r="L5882" s="24">
        <v>12.01</v>
      </c>
      <c r="M5882" s="24">
        <v>8.4357000000000006</v>
      </c>
      <c r="O5882" s="24">
        <v>3.4022999999999999</v>
      </c>
      <c r="P5882" s="24">
        <v>0.89829999999999999</v>
      </c>
      <c r="Q5882" s="24">
        <v>3.8420000000000001</v>
      </c>
      <c r="R5882" s="24">
        <v>24.596900000000002</v>
      </c>
      <c r="T5882" s="24">
        <v>220.63</v>
      </c>
      <c r="U5882" s="24">
        <v>4.05</v>
      </c>
      <c r="X5882" s="24">
        <f t="shared" si="208"/>
        <v>730.58789999999999</v>
      </c>
      <c r="Y5882" s="8">
        <f t="shared" si="209"/>
        <v>0</v>
      </c>
      <c r="Z5882" s="4"/>
    </row>
    <row r="5883" spans="1:26" x14ac:dyDescent="0.25">
      <c r="A5883" s="34">
        <v>63</v>
      </c>
      <c r="B5883" s="31">
        <v>63</v>
      </c>
      <c r="C5883" s="4" t="s">
        <v>10184</v>
      </c>
      <c r="D5883" s="5" t="s">
        <v>10185</v>
      </c>
      <c r="E5883" s="4" t="s">
        <v>10095</v>
      </c>
      <c r="F5883" s="4" t="s">
        <v>8948</v>
      </c>
      <c r="G5883" s="4" t="s">
        <v>10187</v>
      </c>
      <c r="H5883" s="4" t="s">
        <v>10188</v>
      </c>
      <c r="I5883" s="24">
        <v>124.2663</v>
      </c>
      <c r="J5883" s="24">
        <v>81.606399999999994</v>
      </c>
      <c r="K5883" s="24">
        <v>22.457999999999998</v>
      </c>
      <c r="O5883" s="24">
        <v>0.69689999999999996</v>
      </c>
      <c r="T5883" s="24">
        <v>19.504999999999999</v>
      </c>
      <c r="X5883" s="24">
        <f t="shared" si="208"/>
        <v>124.26629999999999</v>
      </c>
      <c r="Y5883" s="8">
        <f t="shared" si="209"/>
        <v>0</v>
      </c>
      <c r="Z5883" s="4"/>
    </row>
    <row r="5884" spans="1:26" x14ac:dyDescent="0.25">
      <c r="A5884" s="34">
        <v>40</v>
      </c>
      <c r="B5884" s="31">
        <v>40</v>
      </c>
      <c r="C5884" s="4" t="s">
        <v>10146</v>
      </c>
      <c r="D5884" s="5" t="s">
        <v>10138</v>
      </c>
      <c r="E5884" s="4" t="s">
        <v>10095</v>
      </c>
      <c r="F5884" s="4" t="s">
        <v>8948</v>
      </c>
      <c r="G5884" s="4" t="s">
        <v>10147</v>
      </c>
      <c r="H5884" s="4" t="s">
        <v>267</v>
      </c>
      <c r="I5884" s="24">
        <v>723.52750000000003</v>
      </c>
      <c r="J5884" s="24">
        <v>210.0275</v>
      </c>
      <c r="K5884" s="24">
        <v>197.55</v>
      </c>
      <c r="L5884" s="24">
        <v>107</v>
      </c>
      <c r="O5884" s="24">
        <v>3.25</v>
      </c>
      <c r="P5884" s="24">
        <v>1.85</v>
      </c>
      <c r="R5884" s="24">
        <v>1.6</v>
      </c>
      <c r="T5884" s="24">
        <v>202.25</v>
      </c>
      <c r="X5884" s="24">
        <f t="shared" si="208"/>
        <v>723.52750000000003</v>
      </c>
      <c r="Y5884" s="8">
        <f t="shared" si="209"/>
        <v>0</v>
      </c>
      <c r="Z5884" s="4"/>
    </row>
    <row r="5885" spans="1:26" x14ac:dyDescent="0.25">
      <c r="A5885" s="34">
        <v>14</v>
      </c>
      <c r="B5885" s="31">
        <v>14</v>
      </c>
      <c r="C5885" s="4" t="s">
        <v>10111</v>
      </c>
      <c r="D5885" s="5" t="s">
        <v>7793</v>
      </c>
      <c r="E5885" s="4" t="s">
        <v>10095</v>
      </c>
      <c r="F5885" s="4" t="s">
        <v>8948</v>
      </c>
      <c r="G5885" s="4" t="s">
        <v>10112</v>
      </c>
      <c r="H5885" s="4" t="s">
        <v>10113</v>
      </c>
      <c r="I5885" s="24">
        <v>387.05579999999998</v>
      </c>
      <c r="J5885" s="24">
        <v>352.1558</v>
      </c>
      <c r="K5885" s="24">
        <v>18</v>
      </c>
      <c r="L5885" s="24">
        <v>4</v>
      </c>
      <c r="M5885" s="24">
        <v>6.25</v>
      </c>
      <c r="O5885" s="24">
        <v>3.5</v>
      </c>
      <c r="P5885" s="24">
        <v>0.75</v>
      </c>
      <c r="R5885" s="24">
        <v>0.56000000000000005</v>
      </c>
      <c r="U5885" s="24">
        <v>1.84</v>
      </c>
      <c r="X5885" s="24">
        <f t="shared" si="208"/>
        <v>387.05579999999998</v>
      </c>
      <c r="Y5885" s="8">
        <f t="shared" si="209"/>
        <v>0</v>
      </c>
      <c r="Z5885" s="4"/>
    </row>
    <row r="5886" spans="1:26" x14ac:dyDescent="0.25">
      <c r="A5886" s="34">
        <v>15</v>
      </c>
      <c r="B5886" s="31">
        <v>15</v>
      </c>
      <c r="C5886" s="4" t="s">
        <v>10114</v>
      </c>
      <c r="D5886" s="5" t="s">
        <v>7793</v>
      </c>
      <c r="E5886" s="4" t="s">
        <v>10095</v>
      </c>
      <c r="F5886" s="4" t="s">
        <v>8948</v>
      </c>
      <c r="G5886" s="4" t="s">
        <v>10112</v>
      </c>
      <c r="H5886" s="4" t="s">
        <v>10113</v>
      </c>
      <c r="I5886" s="24">
        <v>538.81089999999995</v>
      </c>
      <c r="J5886" s="24">
        <v>474.8109</v>
      </c>
      <c r="K5886" s="24">
        <v>35.5</v>
      </c>
      <c r="M5886" s="24">
        <v>4.5</v>
      </c>
      <c r="O5886" s="24">
        <v>9.82</v>
      </c>
      <c r="P5886" s="24">
        <v>0.25</v>
      </c>
      <c r="R5886" s="24">
        <v>13.93</v>
      </c>
      <c r="X5886" s="24">
        <f t="shared" si="208"/>
        <v>538.81089999999995</v>
      </c>
      <c r="Y5886" s="8">
        <f t="shared" si="209"/>
        <v>0</v>
      </c>
      <c r="Z5886" s="4"/>
    </row>
    <row r="5887" spans="1:26" x14ac:dyDescent="0.25">
      <c r="A5887" s="34">
        <v>16</v>
      </c>
      <c r="B5887" s="31">
        <v>16</v>
      </c>
      <c r="C5887" s="4" t="s">
        <v>2380</v>
      </c>
      <c r="D5887" s="5" t="s">
        <v>7793</v>
      </c>
      <c r="E5887" s="4" t="s">
        <v>10095</v>
      </c>
      <c r="F5887" s="4" t="s">
        <v>8948</v>
      </c>
      <c r="G5887" s="4" t="s">
        <v>10112</v>
      </c>
      <c r="H5887" s="4" t="s">
        <v>10113</v>
      </c>
      <c r="I5887" s="24">
        <v>1911.0329999999999</v>
      </c>
      <c r="J5887" s="24">
        <v>430</v>
      </c>
      <c r="K5887" s="24">
        <v>10.25</v>
      </c>
      <c r="M5887" s="24">
        <v>8</v>
      </c>
      <c r="O5887" s="24">
        <v>76</v>
      </c>
      <c r="P5887" s="24">
        <v>15</v>
      </c>
      <c r="T5887" s="24">
        <v>1369.7829999999999</v>
      </c>
      <c r="U5887" s="24">
        <v>2</v>
      </c>
      <c r="X5887" s="24">
        <f t="shared" si="208"/>
        <v>1911.0329999999999</v>
      </c>
      <c r="Y5887" s="8">
        <f t="shared" si="209"/>
        <v>0</v>
      </c>
      <c r="Z5887" s="4"/>
    </row>
    <row r="5888" spans="1:26" x14ac:dyDescent="0.25">
      <c r="A5888" s="34">
        <v>8</v>
      </c>
      <c r="B5888" s="31">
        <v>8</v>
      </c>
      <c r="C5888" s="4" t="s">
        <v>10102</v>
      </c>
      <c r="D5888" s="5" t="s">
        <v>1330</v>
      </c>
      <c r="E5888" s="4" t="s">
        <v>10095</v>
      </c>
      <c r="F5888" s="4" t="s">
        <v>8948</v>
      </c>
      <c r="G5888" s="4" t="s">
        <v>10103</v>
      </c>
      <c r="H5888" s="4" t="s">
        <v>267</v>
      </c>
      <c r="I5888" s="24">
        <v>1645.8264999999999</v>
      </c>
      <c r="J5888" s="24">
        <v>364.04</v>
      </c>
      <c r="O5888" s="24">
        <v>6.8</v>
      </c>
      <c r="R5888" s="24">
        <v>17.129899999999999</v>
      </c>
      <c r="T5888" s="24">
        <v>1255.0065999999999</v>
      </c>
      <c r="U5888" s="24">
        <v>2.85</v>
      </c>
      <c r="X5888" s="24">
        <f t="shared" si="208"/>
        <v>1645.8264999999999</v>
      </c>
      <c r="Y5888" s="8">
        <f t="shared" si="209"/>
        <v>0</v>
      </c>
      <c r="Z5888" s="4"/>
    </row>
    <row r="5889" spans="1:26" x14ac:dyDescent="0.25">
      <c r="A5889" s="34">
        <v>18</v>
      </c>
      <c r="B5889" s="31">
        <v>18</v>
      </c>
      <c r="C5889" s="4" t="s">
        <v>10116</v>
      </c>
      <c r="D5889" s="5" t="s">
        <v>7793</v>
      </c>
      <c r="E5889" s="4" t="s">
        <v>10095</v>
      </c>
      <c r="F5889" s="4" t="s">
        <v>8948</v>
      </c>
      <c r="G5889" s="4" t="s">
        <v>5551</v>
      </c>
      <c r="H5889" s="4" t="s">
        <v>10117</v>
      </c>
      <c r="I5889" s="24">
        <v>580.41740000000004</v>
      </c>
      <c r="J5889" s="24">
        <v>553.47699999999998</v>
      </c>
      <c r="O5889" s="24">
        <v>6.75</v>
      </c>
      <c r="P5889" s="24">
        <v>1</v>
      </c>
      <c r="R5889" s="24">
        <v>16.4404</v>
      </c>
      <c r="T5889" s="24">
        <v>2</v>
      </c>
      <c r="U5889" s="24">
        <v>0.75</v>
      </c>
      <c r="X5889" s="24">
        <f t="shared" si="208"/>
        <v>580.41739999999993</v>
      </c>
      <c r="Y5889" s="8">
        <f t="shared" si="209"/>
        <v>0</v>
      </c>
      <c r="Z5889" s="4"/>
    </row>
    <row r="5890" spans="1:26" x14ac:dyDescent="0.25">
      <c r="A5890" s="34">
        <v>20</v>
      </c>
      <c r="B5890" s="31">
        <v>20</v>
      </c>
      <c r="C5890" s="4" t="s">
        <v>10119</v>
      </c>
      <c r="D5890" s="5" t="s">
        <v>7793</v>
      </c>
      <c r="E5890" s="4" t="s">
        <v>10095</v>
      </c>
      <c r="F5890" s="4" t="s">
        <v>8948</v>
      </c>
      <c r="G5890" s="4" t="s">
        <v>5551</v>
      </c>
      <c r="H5890" s="4" t="s">
        <v>10117</v>
      </c>
      <c r="I5890" s="24">
        <v>683.45899999999995</v>
      </c>
      <c r="J5890" s="24">
        <v>405.18900000000002</v>
      </c>
      <c r="K5890" s="24">
        <v>55.354999999999997</v>
      </c>
      <c r="L5890" s="24">
        <v>10</v>
      </c>
      <c r="M5890" s="24">
        <v>0.995</v>
      </c>
      <c r="O5890" s="24">
        <v>6.07</v>
      </c>
      <c r="P5890" s="24">
        <v>24.51</v>
      </c>
      <c r="Q5890" s="24">
        <v>0.2</v>
      </c>
      <c r="R5890" s="24">
        <v>19.600000000000001</v>
      </c>
      <c r="T5890" s="24">
        <v>156.47999999999999</v>
      </c>
      <c r="U5890" s="24">
        <v>5.0599999999999996</v>
      </c>
      <c r="X5890" s="24">
        <f t="shared" si="208"/>
        <v>683.45899999999995</v>
      </c>
      <c r="Y5890" s="8">
        <f t="shared" si="209"/>
        <v>0</v>
      </c>
      <c r="Z5890" s="4"/>
    </row>
    <row r="5891" spans="1:26" x14ac:dyDescent="0.25">
      <c r="A5891" s="34">
        <v>21</v>
      </c>
      <c r="B5891" s="31">
        <v>21</v>
      </c>
      <c r="C5891" s="4" t="s">
        <v>3979</v>
      </c>
      <c r="D5891" s="5" t="s">
        <v>7793</v>
      </c>
      <c r="E5891" s="4" t="s">
        <v>10095</v>
      </c>
      <c r="F5891" s="4" t="s">
        <v>8948</v>
      </c>
      <c r="G5891" s="4" t="s">
        <v>5551</v>
      </c>
      <c r="H5891" s="4" t="s">
        <v>10117</v>
      </c>
      <c r="I5891" s="24">
        <v>586.54989999999998</v>
      </c>
      <c r="J5891" s="24">
        <v>244.60120000000001</v>
      </c>
      <c r="K5891" s="24">
        <v>24.488700000000001</v>
      </c>
      <c r="M5891" s="24">
        <v>0.5</v>
      </c>
      <c r="O5891" s="24">
        <v>1.93</v>
      </c>
      <c r="P5891" s="24">
        <v>1.47</v>
      </c>
      <c r="Q5891" s="24">
        <v>9.58</v>
      </c>
      <c r="R5891" s="24">
        <v>11.32</v>
      </c>
      <c r="T5891" s="24">
        <v>290.52999999999997</v>
      </c>
      <c r="U5891" s="24">
        <v>2.13</v>
      </c>
      <c r="X5891" s="24">
        <f t="shared" si="208"/>
        <v>586.54989999999998</v>
      </c>
      <c r="Y5891" s="8">
        <f t="shared" si="209"/>
        <v>0</v>
      </c>
      <c r="Z5891" s="4"/>
    </row>
    <row r="5892" spans="1:26" x14ac:dyDescent="0.25">
      <c r="A5892" s="34">
        <v>6</v>
      </c>
      <c r="B5892" s="31">
        <v>6</v>
      </c>
      <c r="C5892" s="4" t="s">
        <v>8841</v>
      </c>
      <c r="D5892" s="5" t="s">
        <v>1330</v>
      </c>
      <c r="E5892" s="4" t="s">
        <v>10095</v>
      </c>
      <c r="F5892" s="4" t="s">
        <v>8948</v>
      </c>
      <c r="G5892" s="4" t="s">
        <v>10100</v>
      </c>
      <c r="H5892" s="4" t="s">
        <v>103</v>
      </c>
      <c r="I5892" s="24">
        <v>664.40620000000001</v>
      </c>
      <c r="J5892" s="24">
        <v>390.46420000000001</v>
      </c>
      <c r="K5892" s="24">
        <v>17.13</v>
      </c>
      <c r="L5892" s="24">
        <v>4.22</v>
      </c>
      <c r="M5892" s="24">
        <v>0.59499999999999997</v>
      </c>
      <c r="O5892" s="24">
        <v>3.5139999999999998</v>
      </c>
      <c r="P5892" s="24">
        <v>58.798000000000002</v>
      </c>
      <c r="Q5892" s="24">
        <v>6.05</v>
      </c>
      <c r="R5892" s="24">
        <v>6.77</v>
      </c>
      <c r="T5892" s="24">
        <v>166.51499999999999</v>
      </c>
      <c r="U5892" s="24">
        <v>10.35</v>
      </c>
      <c r="X5892" s="24">
        <f t="shared" si="208"/>
        <v>664.40620000000001</v>
      </c>
      <c r="Y5892" s="8">
        <f t="shared" si="209"/>
        <v>0</v>
      </c>
      <c r="Z5892" s="4"/>
    </row>
    <row r="5893" spans="1:26" x14ac:dyDescent="0.25">
      <c r="A5893" s="34">
        <v>19</v>
      </c>
      <c r="B5893" s="31">
        <v>19</v>
      </c>
      <c r="C5893" s="4" t="s">
        <v>5543</v>
      </c>
      <c r="D5893" s="5" t="s">
        <v>7793</v>
      </c>
      <c r="E5893" s="4" t="s">
        <v>10095</v>
      </c>
      <c r="F5893" s="4" t="s">
        <v>8948</v>
      </c>
      <c r="G5893" s="4" t="s">
        <v>10118</v>
      </c>
      <c r="H5893" s="4" t="s">
        <v>429</v>
      </c>
      <c r="I5893" s="24">
        <v>132.03899999999999</v>
      </c>
      <c r="J5893" s="24">
        <v>126.0444</v>
      </c>
      <c r="M5893" s="24">
        <v>0.995</v>
      </c>
      <c r="O5893" s="24">
        <v>0.85499999999999998</v>
      </c>
      <c r="P5893" s="24">
        <v>7.4999999999999997E-2</v>
      </c>
      <c r="R5893" s="24">
        <v>3.2795999999999998</v>
      </c>
      <c r="U5893" s="24">
        <v>0.79</v>
      </c>
      <c r="X5893" s="24">
        <f t="shared" si="208"/>
        <v>132.03899999999999</v>
      </c>
      <c r="Y5893" s="8">
        <f t="shared" si="209"/>
        <v>0</v>
      </c>
      <c r="Z5893" s="4"/>
    </row>
    <row r="5894" spans="1:26" x14ac:dyDescent="0.25">
      <c r="A5894" s="34">
        <v>44</v>
      </c>
      <c r="B5894" s="31">
        <v>44</v>
      </c>
      <c r="C5894" s="4" t="s">
        <v>10150</v>
      </c>
      <c r="D5894" s="5" t="s">
        <v>10150</v>
      </c>
      <c r="E5894" s="4" t="s">
        <v>10095</v>
      </c>
      <c r="F5894" s="4" t="s">
        <v>8948</v>
      </c>
      <c r="G5894" s="4" t="s">
        <v>10154</v>
      </c>
      <c r="H5894" s="4" t="s">
        <v>730</v>
      </c>
      <c r="I5894" s="24">
        <v>272.56490000000002</v>
      </c>
      <c r="J5894" s="24">
        <v>193.16</v>
      </c>
      <c r="K5894" s="24">
        <v>58.761000000000003</v>
      </c>
      <c r="M5894" s="24">
        <v>0.41399999999999998</v>
      </c>
      <c r="O5894" s="24">
        <v>1.3009999999999999</v>
      </c>
      <c r="R5894" s="24">
        <v>7.1916000000000002</v>
      </c>
      <c r="T5894" s="24">
        <v>11.737299999999999</v>
      </c>
      <c r="X5894" s="24">
        <f t="shared" si="208"/>
        <v>272.56489999999997</v>
      </c>
      <c r="Y5894" s="8">
        <f t="shared" si="209"/>
        <v>0</v>
      </c>
      <c r="Z5894" s="4"/>
    </row>
    <row r="5895" spans="1:26" x14ac:dyDescent="0.25">
      <c r="A5895" s="34">
        <v>17</v>
      </c>
      <c r="B5895" s="31">
        <v>17</v>
      </c>
      <c r="C5895" s="4" t="s">
        <v>10115</v>
      </c>
      <c r="D5895" s="5" t="s">
        <v>7793</v>
      </c>
      <c r="E5895" s="4" t="s">
        <v>10095</v>
      </c>
      <c r="F5895" s="4" t="s">
        <v>8948</v>
      </c>
      <c r="G5895" s="4" t="s">
        <v>8086</v>
      </c>
      <c r="H5895" s="4" t="s">
        <v>335</v>
      </c>
      <c r="I5895" s="24">
        <v>392.64100000000002</v>
      </c>
      <c r="J5895" s="24">
        <v>357.95100000000002</v>
      </c>
      <c r="M5895" s="24">
        <v>2</v>
      </c>
      <c r="O5895" s="24">
        <v>8.6999999999999993</v>
      </c>
      <c r="P5895" s="24">
        <v>0.9</v>
      </c>
      <c r="R5895" s="24">
        <v>12.09</v>
      </c>
      <c r="T5895" s="24">
        <v>7</v>
      </c>
      <c r="U5895" s="24">
        <v>4</v>
      </c>
      <c r="X5895" s="24">
        <f t="shared" si="208"/>
        <v>392.64099999999996</v>
      </c>
      <c r="Y5895" s="8">
        <f t="shared" si="209"/>
        <v>0</v>
      </c>
      <c r="Z5895" s="4"/>
    </row>
    <row r="5896" spans="1:26" x14ac:dyDescent="0.25">
      <c r="A5896" s="34">
        <v>23</v>
      </c>
      <c r="B5896" s="31">
        <v>23</v>
      </c>
      <c r="C5896" s="4" t="s">
        <v>10122</v>
      </c>
      <c r="D5896" s="5" t="s">
        <v>7793</v>
      </c>
      <c r="E5896" s="4" t="s">
        <v>10095</v>
      </c>
      <c r="F5896" s="4" t="s">
        <v>8948</v>
      </c>
      <c r="G5896" s="4" t="s">
        <v>8086</v>
      </c>
      <c r="H5896" s="4" t="s">
        <v>429</v>
      </c>
      <c r="I5896" s="24">
        <v>419.96559999999999</v>
      </c>
      <c r="J5896" s="24">
        <v>382.21559999999999</v>
      </c>
      <c r="K5896" s="24">
        <v>1</v>
      </c>
      <c r="M5896" s="24">
        <v>13.75</v>
      </c>
      <c r="O5896" s="24">
        <v>2</v>
      </c>
      <c r="Q5896" s="24">
        <v>19</v>
      </c>
      <c r="U5896" s="24">
        <v>2</v>
      </c>
      <c r="X5896" s="24">
        <f t="shared" si="208"/>
        <v>419.96559999999999</v>
      </c>
      <c r="Y5896" s="8">
        <f t="shared" si="209"/>
        <v>0</v>
      </c>
      <c r="Z5896" s="4"/>
    </row>
    <row r="5897" spans="1:26" x14ac:dyDescent="0.25">
      <c r="A5897" s="34">
        <v>27</v>
      </c>
      <c r="B5897" s="31">
        <v>27</v>
      </c>
      <c r="C5897" s="4" t="s">
        <v>10125</v>
      </c>
      <c r="D5897" s="5" t="s">
        <v>2406</v>
      </c>
      <c r="E5897" s="4" t="s">
        <v>10095</v>
      </c>
      <c r="F5897" s="4" t="s">
        <v>8948</v>
      </c>
      <c r="G5897" s="4" t="s">
        <v>10126</v>
      </c>
      <c r="H5897" s="4" t="s">
        <v>358</v>
      </c>
      <c r="I5897" s="24">
        <v>306.43299999999999</v>
      </c>
      <c r="J5897" s="24">
        <v>272.16559999999998</v>
      </c>
      <c r="K5897" s="24">
        <v>14</v>
      </c>
      <c r="M5897" s="24">
        <v>1</v>
      </c>
      <c r="O5897" s="24">
        <v>3.97</v>
      </c>
      <c r="P5897" s="24">
        <v>0.15</v>
      </c>
      <c r="R5897" s="24">
        <v>12.3774</v>
      </c>
      <c r="T5897" s="24">
        <v>2.4870000000000001</v>
      </c>
      <c r="U5897" s="24">
        <v>0.28299999999999997</v>
      </c>
      <c r="X5897" s="24">
        <f t="shared" si="208"/>
        <v>306.43300000000005</v>
      </c>
      <c r="Y5897" s="8">
        <f t="shared" si="209"/>
        <v>0</v>
      </c>
      <c r="Z5897" s="4"/>
    </row>
    <row r="5898" spans="1:26" x14ac:dyDescent="0.25">
      <c r="A5898" s="34">
        <v>57</v>
      </c>
      <c r="B5898" s="31">
        <v>57</v>
      </c>
      <c r="C5898" s="4" t="s">
        <v>10175</v>
      </c>
      <c r="D5898" s="5" t="s">
        <v>10174</v>
      </c>
      <c r="E5898" s="4" t="s">
        <v>10095</v>
      </c>
      <c r="F5898" s="4" t="s">
        <v>8948</v>
      </c>
      <c r="G5898" s="4" t="s">
        <v>10176</v>
      </c>
      <c r="H5898" s="4" t="s">
        <v>10177</v>
      </c>
      <c r="I5898" s="24">
        <v>263.51490000000001</v>
      </c>
      <c r="J5898" s="24">
        <v>124.0039</v>
      </c>
      <c r="K5898" s="24">
        <v>29.600999999999999</v>
      </c>
      <c r="O5898" s="24">
        <v>0.58199999999999996</v>
      </c>
      <c r="Q5898" s="24">
        <v>2</v>
      </c>
      <c r="T5898" s="24">
        <v>107.328</v>
      </c>
      <c r="X5898" s="24">
        <f t="shared" si="208"/>
        <v>263.51490000000001</v>
      </c>
      <c r="Y5898" s="8">
        <f t="shared" si="209"/>
        <v>0</v>
      </c>
      <c r="Z5898" s="4"/>
    </row>
    <row r="5899" spans="1:26" ht="30" x14ac:dyDescent="0.25">
      <c r="A5899" s="34">
        <v>48</v>
      </c>
      <c r="B5899" s="31">
        <v>48</v>
      </c>
      <c r="C5899" s="4" t="s">
        <v>10158</v>
      </c>
      <c r="D5899" s="5" t="s">
        <v>10159</v>
      </c>
      <c r="E5899" s="4" t="s">
        <v>10095</v>
      </c>
      <c r="F5899" s="4" t="s">
        <v>8948</v>
      </c>
      <c r="G5899" s="4" t="s">
        <v>10160</v>
      </c>
      <c r="H5899" s="4"/>
      <c r="I5899" s="24">
        <v>218.65029999999999</v>
      </c>
      <c r="J5899" s="24">
        <v>202.65029999999999</v>
      </c>
      <c r="K5899" s="24">
        <v>4.9000000000000004</v>
      </c>
      <c r="L5899" s="24">
        <v>2.6</v>
      </c>
      <c r="M5899" s="24">
        <v>2.8</v>
      </c>
      <c r="O5899" s="24">
        <v>5.7</v>
      </c>
      <c r="X5899" s="24">
        <f t="shared" si="208"/>
        <v>218.65029999999999</v>
      </c>
      <c r="Y5899" s="8">
        <f t="shared" si="209"/>
        <v>0</v>
      </c>
      <c r="Z5899" s="4"/>
    </row>
    <row r="5900" spans="1:26" x14ac:dyDescent="0.25">
      <c r="A5900" s="34">
        <v>55</v>
      </c>
      <c r="B5900" s="31">
        <v>55</v>
      </c>
      <c r="C5900" s="4" t="s">
        <v>10171</v>
      </c>
      <c r="D5900" s="5" t="s">
        <v>10150</v>
      </c>
      <c r="E5900" s="4" t="s">
        <v>10095</v>
      </c>
      <c r="F5900" s="4" t="s">
        <v>8948</v>
      </c>
      <c r="G5900" s="4" t="s">
        <v>1143</v>
      </c>
      <c r="H5900" s="4" t="s">
        <v>3733</v>
      </c>
      <c r="I5900" s="24">
        <v>125.72969999999999</v>
      </c>
      <c r="J5900" s="24">
        <v>90.321100000000001</v>
      </c>
      <c r="K5900" s="24">
        <v>15.707100000000001</v>
      </c>
      <c r="L5900" s="24">
        <v>2.85</v>
      </c>
      <c r="O5900" s="24">
        <v>0.76549999999999996</v>
      </c>
      <c r="Q5900" s="24">
        <v>13.314</v>
      </c>
      <c r="R5900" s="24">
        <v>0.40500000000000003</v>
      </c>
      <c r="T5900" s="24">
        <v>2.367</v>
      </c>
      <c r="X5900" s="24">
        <f t="shared" si="208"/>
        <v>125.72969999999999</v>
      </c>
      <c r="Y5900" s="8">
        <f t="shared" si="209"/>
        <v>0</v>
      </c>
      <c r="Z5900" s="4"/>
    </row>
    <row r="5901" spans="1:26" x14ac:dyDescent="0.25">
      <c r="A5901" s="34">
        <v>26</v>
      </c>
      <c r="B5901" s="31">
        <v>26</v>
      </c>
      <c r="C5901" s="4" t="s">
        <v>10124</v>
      </c>
      <c r="D5901" s="5" t="s">
        <v>2406</v>
      </c>
      <c r="E5901" s="4" t="s">
        <v>10095</v>
      </c>
      <c r="F5901" s="4" t="s">
        <v>8948</v>
      </c>
      <c r="G5901" s="4" t="s">
        <v>45</v>
      </c>
      <c r="H5901" s="4"/>
      <c r="I5901" s="24">
        <v>439.51150000000001</v>
      </c>
      <c r="J5901" s="24">
        <v>130</v>
      </c>
      <c r="K5901" s="24">
        <v>1</v>
      </c>
      <c r="L5901" s="24">
        <v>4.5</v>
      </c>
      <c r="Q5901" s="24">
        <v>297.01150000000001</v>
      </c>
      <c r="T5901" s="24">
        <v>7</v>
      </c>
      <c r="X5901" s="24">
        <f t="shared" si="208"/>
        <v>439.51150000000001</v>
      </c>
      <c r="Y5901" s="8">
        <f t="shared" si="209"/>
        <v>0</v>
      </c>
      <c r="Z5901" s="4"/>
    </row>
    <row r="5902" spans="1:26" x14ac:dyDescent="0.25">
      <c r="A5902" s="34">
        <v>56</v>
      </c>
      <c r="B5902" s="31">
        <v>56</v>
      </c>
      <c r="C5902" s="4" t="s">
        <v>10173</v>
      </c>
      <c r="D5902" s="5" t="s">
        <v>10174</v>
      </c>
      <c r="E5902" s="4" t="s">
        <v>10095</v>
      </c>
      <c r="F5902" s="4" t="s">
        <v>8948</v>
      </c>
      <c r="G5902" s="4" t="s">
        <v>45</v>
      </c>
      <c r="H5902" s="4"/>
      <c r="I5902" s="24">
        <v>310.95549999999997</v>
      </c>
      <c r="J5902" s="24">
        <v>227.09970000000001</v>
      </c>
      <c r="K5902" s="24">
        <v>29.5947</v>
      </c>
      <c r="M5902" s="24">
        <v>0.59860000000000002</v>
      </c>
      <c r="O5902" s="24">
        <v>3.0097</v>
      </c>
      <c r="P5902" s="24">
        <v>0.4425</v>
      </c>
      <c r="R5902" s="24">
        <v>0.96750000000000003</v>
      </c>
      <c r="T5902" s="24">
        <v>47.101500000000001</v>
      </c>
      <c r="U5902" s="24">
        <v>2.1413000000000002</v>
      </c>
      <c r="X5902" s="24">
        <f t="shared" si="208"/>
        <v>310.95549999999997</v>
      </c>
      <c r="Y5902" s="8">
        <f t="shared" si="209"/>
        <v>0</v>
      </c>
      <c r="Z5902" s="4"/>
    </row>
    <row r="5903" spans="1:26" x14ac:dyDescent="0.25">
      <c r="A5903" s="34">
        <v>61</v>
      </c>
      <c r="B5903" s="31">
        <v>61</v>
      </c>
      <c r="C5903" s="4" t="s">
        <v>10184</v>
      </c>
      <c r="D5903" s="5" t="s">
        <v>10185</v>
      </c>
      <c r="E5903" s="4" t="s">
        <v>10095</v>
      </c>
      <c r="F5903" s="4" t="s">
        <v>8948</v>
      </c>
      <c r="G5903" s="4" t="s">
        <v>45</v>
      </c>
      <c r="H5903" s="4"/>
      <c r="I5903" s="24">
        <v>855.40980000000002</v>
      </c>
      <c r="J5903" s="24">
        <v>356.50400000000002</v>
      </c>
      <c r="K5903" s="24">
        <v>78.760000000000005</v>
      </c>
      <c r="L5903" s="24">
        <v>1.8</v>
      </c>
      <c r="O5903" s="24">
        <v>4.7766000000000002</v>
      </c>
      <c r="P5903" s="24">
        <v>263.05099999999999</v>
      </c>
      <c r="Q5903" s="24">
        <v>10.497999999999999</v>
      </c>
      <c r="R5903" s="24">
        <v>16.276599999999998</v>
      </c>
      <c r="T5903" s="24">
        <v>122.5896</v>
      </c>
      <c r="U5903" s="24">
        <v>1.1539999999999999</v>
      </c>
      <c r="X5903" s="24">
        <f t="shared" si="208"/>
        <v>855.40980000000002</v>
      </c>
      <c r="Y5903" s="8">
        <f t="shared" si="209"/>
        <v>0</v>
      </c>
      <c r="Z5903" s="4"/>
    </row>
    <row r="5904" spans="1:26" x14ac:dyDescent="0.25">
      <c r="A5904" s="34">
        <v>30</v>
      </c>
      <c r="B5904" s="31">
        <v>30</v>
      </c>
      <c r="C5904" s="4" t="s">
        <v>6721</v>
      </c>
      <c r="D5904" s="5" t="s">
        <v>2406</v>
      </c>
      <c r="E5904" s="4" t="s">
        <v>10095</v>
      </c>
      <c r="F5904" s="4" t="s">
        <v>8948</v>
      </c>
      <c r="G5904" s="4" t="s">
        <v>10131</v>
      </c>
      <c r="H5904" s="4" t="s">
        <v>8618</v>
      </c>
      <c r="I5904" s="24">
        <v>249.26480000000001</v>
      </c>
      <c r="J5904" s="24">
        <v>217.1</v>
      </c>
      <c r="K5904" s="24">
        <v>23.6</v>
      </c>
      <c r="O5904" s="24">
        <v>1.7</v>
      </c>
      <c r="P5904" s="24">
        <v>0.13</v>
      </c>
      <c r="Q5904" s="24">
        <v>5.5848000000000004</v>
      </c>
      <c r="U5904" s="24">
        <v>1.1499999999999999</v>
      </c>
      <c r="X5904" s="24">
        <f t="shared" si="208"/>
        <v>249.26479999999998</v>
      </c>
      <c r="Y5904" s="8">
        <f t="shared" si="209"/>
        <v>0</v>
      </c>
      <c r="Z5904" s="4"/>
    </row>
    <row r="5905" spans="1:26" x14ac:dyDescent="0.25">
      <c r="A5905" s="34">
        <v>45</v>
      </c>
      <c r="B5905" s="31">
        <v>45</v>
      </c>
      <c r="C5905" s="4" t="s">
        <v>10150</v>
      </c>
      <c r="D5905" s="5" t="s">
        <v>10150</v>
      </c>
      <c r="E5905" s="4" t="s">
        <v>10095</v>
      </c>
      <c r="F5905" s="4" t="s">
        <v>8948</v>
      </c>
      <c r="G5905" s="4" t="s">
        <v>10155</v>
      </c>
      <c r="H5905" s="4" t="s">
        <v>612</v>
      </c>
      <c r="I5905" s="24">
        <v>119.08280000000001</v>
      </c>
      <c r="J5905" s="24">
        <v>93.036100000000005</v>
      </c>
      <c r="K5905" s="24">
        <v>8.6713000000000005</v>
      </c>
      <c r="M5905" s="24">
        <v>0.49370000000000003</v>
      </c>
      <c r="O5905" s="24">
        <v>0.62629999999999997</v>
      </c>
      <c r="Q5905" s="24">
        <v>1.0130999999999999</v>
      </c>
      <c r="R5905" s="24">
        <v>0.6371</v>
      </c>
      <c r="T5905" s="24">
        <v>14.6052</v>
      </c>
      <c r="X5905" s="24">
        <f t="shared" si="208"/>
        <v>119.08280000000001</v>
      </c>
      <c r="Y5905" s="8">
        <f t="shared" si="209"/>
        <v>0</v>
      </c>
      <c r="Z5905" s="4"/>
    </row>
    <row r="5906" spans="1:26" x14ac:dyDescent="0.25">
      <c r="A5906" s="34">
        <v>52</v>
      </c>
      <c r="B5906" s="31">
        <v>52</v>
      </c>
      <c r="C5906" s="4" t="s">
        <v>10167</v>
      </c>
      <c r="D5906" s="5" t="s">
        <v>10150</v>
      </c>
      <c r="E5906" s="4" t="s">
        <v>10095</v>
      </c>
      <c r="F5906" s="4" t="s">
        <v>8948</v>
      </c>
      <c r="G5906" s="4" t="s">
        <v>10168</v>
      </c>
      <c r="H5906" s="4" t="s">
        <v>391</v>
      </c>
      <c r="I5906" s="24">
        <v>583.69230000000005</v>
      </c>
      <c r="J5906" s="24">
        <v>170.28229999999999</v>
      </c>
      <c r="K5906" s="24">
        <v>28.662099999999999</v>
      </c>
      <c r="O5906" s="24">
        <v>3.3068</v>
      </c>
      <c r="Q5906" s="24">
        <v>2.8841999999999999</v>
      </c>
      <c r="R5906" s="24">
        <v>13.7758</v>
      </c>
      <c r="T5906" s="24">
        <v>364.78109999999998</v>
      </c>
      <c r="X5906" s="24">
        <f t="shared" si="208"/>
        <v>583.69229999999993</v>
      </c>
      <c r="Y5906" s="8">
        <f t="shared" si="209"/>
        <v>0</v>
      </c>
      <c r="Z5906" s="4"/>
    </row>
    <row r="5907" spans="1:26" ht="45" x14ac:dyDescent="0.25">
      <c r="A5907" s="34">
        <v>59</v>
      </c>
      <c r="B5907" s="31">
        <v>59</v>
      </c>
      <c r="C5907" s="4" t="s">
        <v>10179</v>
      </c>
      <c r="D5907" s="5" t="s">
        <v>10174</v>
      </c>
      <c r="E5907" s="4" t="s">
        <v>10095</v>
      </c>
      <c r="F5907" s="4" t="s">
        <v>8948</v>
      </c>
      <c r="G5907" s="5" t="s">
        <v>10180</v>
      </c>
      <c r="H5907" s="5" t="s">
        <v>10181</v>
      </c>
      <c r="I5907" s="24">
        <v>469.39659999999998</v>
      </c>
      <c r="J5907" s="24">
        <v>261.17759999999998</v>
      </c>
      <c r="K5907" s="24">
        <v>7.92</v>
      </c>
      <c r="M5907" s="24">
        <v>0.39800000000000002</v>
      </c>
      <c r="O5907" s="24">
        <v>4.1500000000000004</v>
      </c>
      <c r="P5907" s="24">
        <v>27.672000000000001</v>
      </c>
      <c r="R5907" s="24">
        <v>1.1000000000000001</v>
      </c>
      <c r="T5907" s="24">
        <v>166.25899999999999</v>
      </c>
      <c r="U5907" s="24">
        <v>0.72</v>
      </c>
      <c r="X5907" s="24">
        <f t="shared" si="208"/>
        <v>469.39660000000003</v>
      </c>
      <c r="Y5907" s="8">
        <f t="shared" si="209"/>
        <v>0</v>
      </c>
      <c r="Z5907" s="4"/>
    </row>
    <row r="5908" spans="1:26" x14ac:dyDescent="0.25">
      <c r="A5908" s="34">
        <v>7</v>
      </c>
      <c r="B5908" s="31">
        <v>7</v>
      </c>
      <c r="C5908" s="4" t="s">
        <v>6012</v>
      </c>
      <c r="D5908" s="5" t="s">
        <v>1330</v>
      </c>
      <c r="E5908" s="4" t="s">
        <v>10095</v>
      </c>
      <c r="F5908" s="4" t="s">
        <v>8948</v>
      </c>
      <c r="G5908" s="4" t="s">
        <v>10101</v>
      </c>
      <c r="H5908" s="4" t="s">
        <v>1426</v>
      </c>
      <c r="I5908" s="24">
        <v>594.8048</v>
      </c>
      <c r="J5908" s="24">
        <v>298.01</v>
      </c>
      <c r="K5908" s="24">
        <v>135.72999999999999</v>
      </c>
      <c r="O5908" s="24">
        <v>3.9447999999999999</v>
      </c>
      <c r="P5908" s="24">
        <v>72.424999999999997</v>
      </c>
      <c r="R5908" s="24">
        <v>6.6609999999999996</v>
      </c>
      <c r="T5908" s="24">
        <v>76.034000000000006</v>
      </c>
      <c r="U5908" s="24">
        <v>2</v>
      </c>
      <c r="X5908" s="24">
        <f t="shared" si="208"/>
        <v>594.8048</v>
      </c>
      <c r="Y5908" s="8">
        <f t="shared" si="209"/>
        <v>0</v>
      </c>
      <c r="Z5908" s="4"/>
    </row>
    <row r="5909" spans="1:26" x14ac:dyDescent="0.25">
      <c r="A5909" s="34">
        <v>28</v>
      </c>
      <c r="B5909" s="31">
        <v>28</v>
      </c>
      <c r="C5909" s="4" t="s">
        <v>10127</v>
      </c>
      <c r="D5909" s="5" t="s">
        <v>2406</v>
      </c>
      <c r="E5909" s="4" t="s">
        <v>10095</v>
      </c>
      <c r="F5909" s="4" t="s">
        <v>8948</v>
      </c>
      <c r="G5909" s="4" t="s">
        <v>10128</v>
      </c>
      <c r="H5909" s="4" t="s">
        <v>540</v>
      </c>
      <c r="I5909" s="24">
        <v>349.27800000000002</v>
      </c>
      <c r="J5909" s="24">
        <v>248.27799999999999</v>
      </c>
      <c r="K5909" s="24">
        <v>29.75</v>
      </c>
      <c r="L5909" s="24">
        <v>10</v>
      </c>
      <c r="M5909" s="24">
        <v>3.25</v>
      </c>
      <c r="O5909" s="24">
        <v>9.25</v>
      </c>
      <c r="R5909" s="24">
        <v>2.5</v>
      </c>
      <c r="T5909" s="24">
        <v>46.25</v>
      </c>
      <c r="X5909" s="24">
        <f t="shared" si="208"/>
        <v>349.27800000000002</v>
      </c>
      <c r="Y5909" s="8">
        <f t="shared" si="209"/>
        <v>0</v>
      </c>
      <c r="Z5909" s="4"/>
    </row>
    <row r="5910" spans="1:26" x14ac:dyDescent="0.25">
      <c r="A5910" s="34">
        <v>31</v>
      </c>
      <c r="B5910" s="31">
        <v>31</v>
      </c>
      <c r="C5910" s="4" t="s">
        <v>10132</v>
      </c>
      <c r="D5910" s="5" t="s">
        <v>2406</v>
      </c>
      <c r="E5910" s="4" t="s">
        <v>10095</v>
      </c>
      <c r="F5910" s="4" t="s">
        <v>8948</v>
      </c>
      <c r="G5910" s="4" t="s">
        <v>892</v>
      </c>
      <c r="H5910" s="4" t="s">
        <v>10133</v>
      </c>
      <c r="I5910" s="24">
        <v>280.58479999999997</v>
      </c>
      <c r="J5910" s="24">
        <v>232.92519999999999</v>
      </c>
      <c r="K5910" s="24">
        <v>15</v>
      </c>
      <c r="M5910" s="24">
        <v>0.83</v>
      </c>
      <c r="O5910" s="24">
        <v>2.4409999999999998</v>
      </c>
      <c r="P5910" s="24">
        <v>0.66100000000000003</v>
      </c>
      <c r="Q5910" s="24">
        <v>0.14019999999999999</v>
      </c>
      <c r="R5910" s="24">
        <v>9.5874000000000006</v>
      </c>
      <c r="T5910" s="24">
        <v>19</v>
      </c>
      <c r="X5910" s="24">
        <f t="shared" si="208"/>
        <v>280.58479999999997</v>
      </c>
      <c r="Y5910" s="8">
        <f t="shared" si="209"/>
        <v>0</v>
      </c>
      <c r="Z5910" s="4"/>
    </row>
    <row r="5911" spans="1:26" x14ac:dyDescent="0.25">
      <c r="A5911" s="34">
        <v>22</v>
      </c>
      <c r="B5911" s="31">
        <v>22</v>
      </c>
      <c r="C5911" s="4" t="s">
        <v>10120</v>
      </c>
      <c r="D5911" s="5" t="s">
        <v>7793</v>
      </c>
      <c r="E5911" s="4" t="s">
        <v>10095</v>
      </c>
      <c r="F5911" s="4" t="s">
        <v>8948</v>
      </c>
      <c r="G5911" s="4" t="s">
        <v>4207</v>
      </c>
      <c r="H5911" s="4" t="s">
        <v>10121</v>
      </c>
      <c r="I5911" s="24">
        <v>350.32400000000001</v>
      </c>
      <c r="J5911" s="24">
        <v>322.31400000000002</v>
      </c>
      <c r="K5911" s="24">
        <v>0.5</v>
      </c>
      <c r="L5911" s="24">
        <v>2.67</v>
      </c>
      <c r="M5911" s="24">
        <v>1.5</v>
      </c>
      <c r="O5911" s="24">
        <v>2</v>
      </c>
      <c r="P5911" s="24">
        <v>2.2400000000000002</v>
      </c>
      <c r="Q5911" s="24">
        <v>1</v>
      </c>
      <c r="R5911" s="24">
        <v>17.350000000000001</v>
      </c>
      <c r="T5911" s="24">
        <v>0.75</v>
      </c>
      <c r="X5911" s="24">
        <f t="shared" si="208"/>
        <v>350.32400000000007</v>
      </c>
      <c r="Y5911" s="8">
        <f t="shared" si="209"/>
        <v>0</v>
      </c>
      <c r="Z5911" s="4"/>
    </row>
    <row r="5912" spans="1:26" x14ac:dyDescent="0.25">
      <c r="A5912" s="34">
        <v>62</v>
      </c>
      <c r="B5912" s="31">
        <v>62</v>
      </c>
      <c r="C5912" s="4" t="s">
        <v>10186</v>
      </c>
      <c r="D5912" s="5" t="s">
        <v>10185</v>
      </c>
      <c r="E5912" s="4" t="s">
        <v>10095</v>
      </c>
      <c r="F5912" s="4" t="s">
        <v>8948</v>
      </c>
      <c r="G5912" s="4"/>
      <c r="H5912" s="4"/>
      <c r="I5912" s="24">
        <v>122.4876</v>
      </c>
      <c r="J5912" s="24">
        <v>82.25</v>
      </c>
      <c r="K5912" s="24">
        <v>17</v>
      </c>
      <c r="M5912" s="24">
        <v>1.5</v>
      </c>
      <c r="O5912" s="24">
        <v>2.4500000000000002</v>
      </c>
      <c r="P5912" s="24">
        <v>2.9378000000000002</v>
      </c>
      <c r="Q5912" s="24">
        <v>15.3698</v>
      </c>
      <c r="R5912" s="24">
        <v>0.28000000000000003</v>
      </c>
      <c r="U5912" s="24">
        <v>0.7</v>
      </c>
      <c r="X5912" s="24">
        <f t="shared" si="208"/>
        <v>122.4876</v>
      </c>
      <c r="Y5912" s="8">
        <f t="shared" si="209"/>
        <v>0</v>
      </c>
      <c r="Z5912" s="4"/>
    </row>
    <row r="5913" spans="1:26" x14ac:dyDescent="0.25">
      <c r="A5913" s="34">
        <v>24</v>
      </c>
      <c r="B5913" s="31">
        <v>24</v>
      </c>
      <c r="C5913" s="4" t="s">
        <v>10231</v>
      </c>
      <c r="D5913" s="4" t="s">
        <v>10189</v>
      </c>
      <c r="E5913" s="4" t="s">
        <v>10190</v>
      </c>
      <c r="F5913" s="4" t="s">
        <v>8948</v>
      </c>
      <c r="G5913" s="4" t="s">
        <v>10232</v>
      </c>
      <c r="H5913" s="4" t="s">
        <v>1501</v>
      </c>
      <c r="I5913" s="24">
        <v>579</v>
      </c>
      <c r="J5913" s="24">
        <v>248</v>
      </c>
      <c r="K5913" s="24">
        <v>31</v>
      </c>
      <c r="L5913" s="24">
        <v>24</v>
      </c>
      <c r="M5913" s="24">
        <v>3</v>
      </c>
      <c r="N5913" s="24">
        <v>3</v>
      </c>
      <c r="O5913" s="24">
        <v>7</v>
      </c>
      <c r="P5913" s="24">
        <v>1.5</v>
      </c>
      <c r="Q5913" s="24">
        <v>0.5</v>
      </c>
      <c r="T5913" s="24">
        <v>257</v>
      </c>
      <c r="U5913" s="24">
        <v>4</v>
      </c>
      <c r="X5913" s="24">
        <f t="shared" si="208"/>
        <v>579</v>
      </c>
      <c r="Y5913" s="8">
        <f t="shared" si="209"/>
        <v>0</v>
      </c>
      <c r="Z5913" s="4"/>
    </row>
    <row r="5914" spans="1:26" x14ac:dyDescent="0.25">
      <c r="A5914" s="34">
        <v>25</v>
      </c>
      <c r="B5914" s="31">
        <v>25</v>
      </c>
      <c r="C5914" s="4" t="s">
        <v>10233</v>
      </c>
      <c r="D5914" s="4" t="s">
        <v>10189</v>
      </c>
      <c r="E5914" s="4" t="s">
        <v>10190</v>
      </c>
      <c r="F5914" s="4" t="s">
        <v>8948</v>
      </c>
      <c r="G5914" s="4" t="s">
        <v>10232</v>
      </c>
      <c r="H5914" s="4" t="s">
        <v>15107</v>
      </c>
      <c r="I5914" s="24">
        <v>983</v>
      </c>
      <c r="J5914" s="24">
        <v>427.5</v>
      </c>
      <c r="K5914" s="24">
        <v>28</v>
      </c>
      <c r="L5914" s="24">
        <v>7</v>
      </c>
      <c r="M5914" s="24">
        <v>2.5</v>
      </c>
      <c r="N5914" s="24">
        <v>0.5</v>
      </c>
      <c r="O5914" s="24">
        <v>6</v>
      </c>
      <c r="P5914" s="24">
        <v>167</v>
      </c>
      <c r="Q5914" s="24">
        <v>1.5</v>
      </c>
      <c r="T5914" s="24">
        <v>340</v>
      </c>
      <c r="U5914" s="24">
        <v>3</v>
      </c>
      <c r="X5914" s="24">
        <f t="shared" si="208"/>
        <v>983</v>
      </c>
      <c r="Y5914" s="8">
        <f t="shared" si="209"/>
        <v>0</v>
      </c>
      <c r="Z5914" s="4"/>
    </row>
    <row r="5915" spans="1:26" x14ac:dyDescent="0.25">
      <c r="A5915" s="34">
        <v>26</v>
      </c>
      <c r="B5915" s="31">
        <v>26</v>
      </c>
      <c r="C5915" s="4" t="s">
        <v>10234</v>
      </c>
      <c r="D5915" s="4" t="s">
        <v>10189</v>
      </c>
      <c r="E5915" s="4" t="s">
        <v>10190</v>
      </c>
      <c r="F5915" s="4" t="s">
        <v>8948</v>
      </c>
      <c r="G5915" s="4" t="s">
        <v>8089</v>
      </c>
      <c r="H5915" s="4" t="s">
        <v>103</v>
      </c>
      <c r="I5915" s="24">
        <v>759</v>
      </c>
      <c r="J5915" s="24">
        <v>386.5</v>
      </c>
      <c r="K5915" s="24">
        <v>29</v>
      </c>
      <c r="M5915" s="24">
        <v>3</v>
      </c>
      <c r="N5915" s="24">
        <v>2</v>
      </c>
      <c r="O5915" s="24">
        <v>4</v>
      </c>
      <c r="P5915" s="24">
        <v>34</v>
      </c>
      <c r="Q5915" s="24">
        <v>4.5</v>
      </c>
      <c r="R5915" s="24">
        <v>1.5</v>
      </c>
      <c r="S5915" s="24">
        <v>1</v>
      </c>
      <c r="T5915" s="24">
        <v>282.5</v>
      </c>
      <c r="U5915" s="24">
        <v>11</v>
      </c>
      <c r="X5915" s="24">
        <f t="shared" si="208"/>
        <v>759</v>
      </c>
      <c r="Y5915" s="8">
        <f t="shared" si="209"/>
        <v>0</v>
      </c>
      <c r="Z5915" s="4"/>
    </row>
    <row r="5916" spans="1:26" x14ac:dyDescent="0.25">
      <c r="A5916" s="34">
        <v>5</v>
      </c>
      <c r="B5916" s="31">
        <v>5</v>
      </c>
      <c r="C5916" s="4" t="s">
        <v>523</v>
      </c>
      <c r="D5916" s="4" t="s">
        <v>10192</v>
      </c>
      <c r="E5916" s="4" t="s">
        <v>10190</v>
      </c>
      <c r="F5916" s="4" t="s">
        <v>8948</v>
      </c>
      <c r="G5916" s="4" t="s">
        <v>10197</v>
      </c>
      <c r="H5916" s="4"/>
      <c r="I5916" s="24">
        <v>180</v>
      </c>
      <c r="J5916" s="24">
        <v>151.5</v>
      </c>
      <c r="K5916" s="24">
        <v>9</v>
      </c>
      <c r="L5916" s="24">
        <v>1.5</v>
      </c>
      <c r="M5916" s="24">
        <v>0.5</v>
      </c>
      <c r="N5916" s="24">
        <v>1.5</v>
      </c>
      <c r="O5916" s="24">
        <v>4</v>
      </c>
      <c r="Q5916" s="24">
        <v>3</v>
      </c>
      <c r="R5916" s="24">
        <v>3</v>
      </c>
      <c r="S5916" s="24">
        <v>1</v>
      </c>
      <c r="T5916" s="24">
        <v>2</v>
      </c>
      <c r="U5916" s="24">
        <v>3</v>
      </c>
      <c r="X5916" s="24">
        <f t="shared" si="208"/>
        <v>180</v>
      </c>
      <c r="Y5916" s="8">
        <f t="shared" si="209"/>
        <v>0</v>
      </c>
      <c r="Z5916" s="4"/>
    </row>
    <row r="5917" spans="1:26" x14ac:dyDescent="0.25">
      <c r="A5917" s="34">
        <v>22</v>
      </c>
      <c r="B5917" s="31">
        <v>22</v>
      </c>
      <c r="C5917" s="4" t="s">
        <v>10228</v>
      </c>
      <c r="D5917" s="4" t="s">
        <v>10189</v>
      </c>
      <c r="E5917" s="4" t="s">
        <v>10190</v>
      </c>
      <c r="F5917" s="4" t="s">
        <v>8948</v>
      </c>
      <c r="G5917" s="4" t="s">
        <v>5921</v>
      </c>
      <c r="H5917" s="4" t="s">
        <v>5534</v>
      </c>
      <c r="I5917" s="24">
        <v>269</v>
      </c>
      <c r="J5917" s="24">
        <v>241</v>
      </c>
      <c r="K5917" s="24">
        <v>12.5</v>
      </c>
      <c r="M5917" s="24">
        <v>1</v>
      </c>
      <c r="N5917" s="24">
        <v>1</v>
      </c>
      <c r="O5917" s="24">
        <v>1</v>
      </c>
      <c r="Q5917" s="24">
        <v>1</v>
      </c>
      <c r="T5917" s="24">
        <v>10</v>
      </c>
      <c r="U5917" s="24">
        <v>1.5</v>
      </c>
      <c r="X5917" s="24">
        <f t="shared" si="208"/>
        <v>269</v>
      </c>
      <c r="Y5917" s="8">
        <f t="shared" si="209"/>
        <v>0</v>
      </c>
      <c r="Z5917" s="4"/>
    </row>
    <row r="5918" spans="1:26" x14ac:dyDescent="0.25">
      <c r="A5918" s="34">
        <v>35</v>
      </c>
      <c r="B5918" s="31">
        <v>12</v>
      </c>
      <c r="C5918" s="4" t="s">
        <v>10247</v>
      </c>
      <c r="D5918" s="4" t="s">
        <v>5175</v>
      </c>
      <c r="E5918" s="4" t="s">
        <v>10190</v>
      </c>
      <c r="F5918" s="4" t="s">
        <v>8948</v>
      </c>
      <c r="G5918" s="4" t="s">
        <v>10248</v>
      </c>
      <c r="H5918" s="4" t="s">
        <v>213</v>
      </c>
      <c r="I5918" s="24">
        <v>127.1</v>
      </c>
      <c r="J5918" s="24">
        <v>56.6</v>
      </c>
      <c r="K5918" s="24">
        <v>9.3000000000000007</v>
      </c>
      <c r="L5918" s="24">
        <v>29.7</v>
      </c>
      <c r="M5918" s="24">
        <v>1</v>
      </c>
      <c r="O5918" s="24">
        <v>1.3</v>
      </c>
      <c r="P5918" s="24">
        <v>2</v>
      </c>
      <c r="R5918" s="24">
        <v>0.2</v>
      </c>
      <c r="T5918" s="24">
        <v>27</v>
      </c>
      <c r="X5918" s="24">
        <f t="shared" si="208"/>
        <v>127.10000000000001</v>
      </c>
      <c r="Y5918" s="8">
        <f t="shared" si="209"/>
        <v>0</v>
      </c>
      <c r="Z5918" s="4"/>
    </row>
    <row r="5919" spans="1:26" x14ac:dyDescent="0.25">
      <c r="A5919" s="34">
        <v>27</v>
      </c>
      <c r="B5919" s="31">
        <v>27</v>
      </c>
      <c r="C5919" s="4" t="s">
        <v>10235</v>
      </c>
      <c r="D5919" s="4" t="s">
        <v>5175</v>
      </c>
      <c r="E5919" s="4" t="s">
        <v>10190</v>
      </c>
      <c r="F5919" s="4" t="s">
        <v>8948</v>
      </c>
      <c r="G5919" s="4" t="s">
        <v>2110</v>
      </c>
      <c r="H5919" s="4" t="s">
        <v>10236</v>
      </c>
      <c r="I5919" s="24">
        <v>172.68</v>
      </c>
      <c r="J5919" s="24">
        <v>152.47999999999999</v>
      </c>
      <c r="K5919" s="24">
        <v>1.1100000000000001</v>
      </c>
      <c r="O5919" s="24">
        <v>2.29</v>
      </c>
      <c r="R5919" s="24">
        <v>0.88</v>
      </c>
      <c r="T5919" s="24">
        <v>15.92</v>
      </c>
      <c r="X5919" s="24">
        <f t="shared" si="208"/>
        <v>172.67999999999998</v>
      </c>
      <c r="Y5919" s="8">
        <f t="shared" si="209"/>
        <v>0</v>
      </c>
      <c r="Z5919" s="4"/>
    </row>
    <row r="5920" spans="1:26" x14ac:dyDescent="0.25">
      <c r="A5920" s="34">
        <v>12</v>
      </c>
      <c r="B5920" s="31">
        <v>12</v>
      </c>
      <c r="C5920" s="4" t="s">
        <v>10211</v>
      </c>
      <c r="D5920" s="4" t="s">
        <v>10212</v>
      </c>
      <c r="E5920" s="4" t="s">
        <v>10190</v>
      </c>
      <c r="F5920" s="4" t="s">
        <v>8948</v>
      </c>
      <c r="G5920" s="4" t="s">
        <v>10213</v>
      </c>
      <c r="H5920" s="4"/>
      <c r="I5920" s="24">
        <v>167.29</v>
      </c>
      <c r="J5920" s="24">
        <v>88.56</v>
      </c>
      <c r="K5920" s="24">
        <v>29.17</v>
      </c>
      <c r="N5920" s="24">
        <v>2.77</v>
      </c>
      <c r="O5920" s="24">
        <v>0.99</v>
      </c>
      <c r="Q5920" s="24">
        <v>0.36</v>
      </c>
      <c r="R5920" s="24">
        <v>0.34</v>
      </c>
      <c r="T5920" s="24">
        <v>44.9</v>
      </c>
      <c r="X5920" s="24">
        <f t="shared" si="208"/>
        <v>167.09</v>
      </c>
      <c r="Y5920" s="8">
        <f t="shared" si="209"/>
        <v>0.19999999999998863</v>
      </c>
      <c r="Z5920" s="4"/>
    </row>
    <row r="5921" spans="1:26" x14ac:dyDescent="0.25">
      <c r="A5921" s="34">
        <v>11</v>
      </c>
      <c r="B5921" s="31">
        <v>11</v>
      </c>
      <c r="C5921" s="4" t="s">
        <v>10209</v>
      </c>
      <c r="D5921" s="4" t="s">
        <v>5175</v>
      </c>
      <c r="E5921" s="4" t="s">
        <v>10190</v>
      </c>
      <c r="F5921" s="4" t="s">
        <v>8948</v>
      </c>
      <c r="G5921" s="4" t="s">
        <v>10210</v>
      </c>
      <c r="H5921" s="4" t="s">
        <v>882</v>
      </c>
      <c r="I5921" s="24">
        <v>156.59</v>
      </c>
      <c r="J5921" s="24">
        <v>70.760000000000005</v>
      </c>
      <c r="K5921" s="24">
        <v>9.59</v>
      </c>
      <c r="L5921" s="24">
        <v>16.78</v>
      </c>
      <c r="O5921" s="24">
        <v>4.7699999999999996</v>
      </c>
      <c r="R5921" s="24">
        <v>0.55000000000000004</v>
      </c>
      <c r="T5921" s="24">
        <v>54.14</v>
      </c>
      <c r="X5921" s="24">
        <f t="shared" si="208"/>
        <v>156.59</v>
      </c>
      <c r="Y5921" s="8">
        <f t="shared" si="209"/>
        <v>0</v>
      </c>
      <c r="Z5921" s="4"/>
    </row>
    <row r="5922" spans="1:26" x14ac:dyDescent="0.25">
      <c r="A5922" s="34">
        <v>33</v>
      </c>
      <c r="B5922" s="31">
        <v>35</v>
      </c>
      <c r="C5922" s="4" t="s">
        <v>10214</v>
      </c>
      <c r="D5922" s="4" t="s">
        <v>10212</v>
      </c>
      <c r="E5922" s="4" t="s">
        <v>10190</v>
      </c>
      <c r="F5922" s="4" t="s">
        <v>8948</v>
      </c>
      <c r="G5922" s="4" t="s">
        <v>10244</v>
      </c>
      <c r="H5922" s="4" t="s">
        <v>5375</v>
      </c>
      <c r="I5922" s="24">
        <v>99.7</v>
      </c>
      <c r="J5922" s="24">
        <v>43</v>
      </c>
      <c r="K5922" s="24">
        <v>2.4</v>
      </c>
      <c r="L5922" s="24">
        <v>5</v>
      </c>
      <c r="O5922" s="24">
        <v>0.3</v>
      </c>
      <c r="P5922" s="24">
        <v>1.5</v>
      </c>
      <c r="Q5922" s="24">
        <v>25</v>
      </c>
      <c r="T5922" s="24">
        <v>22.5</v>
      </c>
      <c r="X5922" s="24">
        <f t="shared" si="208"/>
        <v>99.699999999999989</v>
      </c>
      <c r="Y5922" s="8">
        <f t="shared" si="209"/>
        <v>0</v>
      </c>
      <c r="Z5922" s="4"/>
    </row>
    <row r="5923" spans="1:26" x14ac:dyDescent="0.25">
      <c r="A5923" s="34">
        <v>4</v>
      </c>
      <c r="B5923" s="31">
        <v>4</v>
      </c>
      <c r="C5923" s="4" t="s">
        <v>10195</v>
      </c>
      <c r="D5923" s="4" t="s">
        <v>10192</v>
      </c>
      <c r="E5923" s="4" t="s">
        <v>10190</v>
      </c>
      <c r="F5923" s="4" t="s">
        <v>8948</v>
      </c>
      <c r="G5923" s="4" t="s">
        <v>10196</v>
      </c>
      <c r="H5923" s="4" t="s">
        <v>1096</v>
      </c>
      <c r="I5923" s="24">
        <v>1137</v>
      </c>
      <c r="J5923" s="24">
        <v>339</v>
      </c>
      <c r="K5923" s="24">
        <v>33</v>
      </c>
      <c r="L5923" s="24">
        <v>79</v>
      </c>
      <c r="M5923" s="24">
        <v>1</v>
      </c>
      <c r="N5923" s="24">
        <v>1</v>
      </c>
      <c r="O5923" s="24">
        <v>8</v>
      </c>
      <c r="P5923" s="24">
        <v>193</v>
      </c>
      <c r="Q5923" s="24">
        <v>1</v>
      </c>
      <c r="R5923" s="24">
        <v>4</v>
      </c>
      <c r="S5923" s="24">
        <v>1</v>
      </c>
      <c r="T5923" s="24">
        <v>475</v>
      </c>
      <c r="U5923" s="24">
        <v>2</v>
      </c>
      <c r="X5923" s="24">
        <f t="shared" si="208"/>
        <v>1137</v>
      </c>
      <c r="Y5923" s="8">
        <f t="shared" si="209"/>
        <v>0</v>
      </c>
      <c r="Z5923" s="4"/>
    </row>
    <row r="5924" spans="1:26" ht="30" x14ac:dyDescent="0.25">
      <c r="A5924" s="34">
        <v>6</v>
      </c>
      <c r="B5924" s="31">
        <v>6</v>
      </c>
      <c r="C5924" s="4" t="s">
        <v>10192</v>
      </c>
      <c r="D5924" s="4" t="s">
        <v>10192</v>
      </c>
      <c r="E5924" s="4" t="s">
        <v>10190</v>
      </c>
      <c r="F5924" s="4" t="s">
        <v>8948</v>
      </c>
      <c r="G5924" s="5" t="s">
        <v>10198</v>
      </c>
      <c r="H5924" s="5" t="s">
        <v>10199</v>
      </c>
      <c r="I5924" s="24">
        <v>355</v>
      </c>
      <c r="J5924" s="24">
        <v>296</v>
      </c>
      <c r="K5924" s="24">
        <v>33</v>
      </c>
      <c r="L5924" s="24">
        <v>2</v>
      </c>
      <c r="O5924" s="24">
        <v>4</v>
      </c>
      <c r="P5924" s="24">
        <v>4</v>
      </c>
      <c r="Q5924" s="24">
        <v>1</v>
      </c>
      <c r="R5924" s="24">
        <v>1</v>
      </c>
      <c r="T5924" s="24">
        <v>14</v>
      </c>
      <c r="X5924" s="24">
        <f t="shared" si="208"/>
        <v>355</v>
      </c>
      <c r="Y5924" s="8">
        <f t="shared" si="209"/>
        <v>0</v>
      </c>
      <c r="Z5924" s="4"/>
    </row>
    <row r="5925" spans="1:26" x14ac:dyDescent="0.25">
      <c r="A5925" s="34">
        <v>1</v>
      </c>
      <c r="B5925" s="31">
        <v>1</v>
      </c>
      <c r="C5925" s="4" t="s">
        <v>15397</v>
      </c>
      <c r="D5925" s="4" t="s">
        <v>10189</v>
      </c>
      <c r="E5925" s="4" t="s">
        <v>10190</v>
      </c>
      <c r="F5925" s="4" t="s">
        <v>8948</v>
      </c>
      <c r="G5925" s="4" t="s">
        <v>9115</v>
      </c>
      <c r="H5925" s="4" t="s">
        <v>9966</v>
      </c>
      <c r="I5925" s="24">
        <v>1677</v>
      </c>
      <c r="J5925" s="24">
        <v>675</v>
      </c>
      <c r="K5925" s="24">
        <v>66.12</v>
      </c>
      <c r="L5925" s="24">
        <v>2.31</v>
      </c>
      <c r="M5925" s="24">
        <v>2</v>
      </c>
      <c r="N5925" s="24">
        <v>4</v>
      </c>
      <c r="O5925" s="24">
        <v>10</v>
      </c>
      <c r="P5925" s="24">
        <v>52</v>
      </c>
      <c r="Q5925" s="24">
        <v>8</v>
      </c>
      <c r="R5925" s="24">
        <v>1.07</v>
      </c>
      <c r="T5925" s="24">
        <v>848</v>
      </c>
      <c r="U5925" s="24">
        <v>8.5</v>
      </c>
      <c r="X5925" s="24">
        <f t="shared" si="208"/>
        <v>1677</v>
      </c>
      <c r="Y5925" s="8">
        <f t="shared" si="209"/>
        <v>0</v>
      </c>
      <c r="Z5925" s="4"/>
    </row>
    <row r="5926" spans="1:26" x14ac:dyDescent="0.25">
      <c r="A5926" s="34">
        <v>9</v>
      </c>
      <c r="B5926" s="31">
        <v>9</v>
      </c>
      <c r="C5926" s="4" t="s">
        <v>10204</v>
      </c>
      <c r="D5926" s="4" t="s">
        <v>5175</v>
      </c>
      <c r="E5926" s="4" t="s">
        <v>10190</v>
      </c>
      <c r="F5926" s="4" t="s">
        <v>8948</v>
      </c>
      <c r="G5926" s="4" t="s">
        <v>9115</v>
      </c>
      <c r="H5926" s="4" t="s">
        <v>9966</v>
      </c>
      <c r="I5926" s="24">
        <v>678</v>
      </c>
      <c r="J5926" s="24">
        <v>281.5</v>
      </c>
      <c r="K5926" s="24">
        <v>41.5</v>
      </c>
      <c r="M5926" s="24">
        <v>2</v>
      </c>
      <c r="N5926" s="24">
        <v>2</v>
      </c>
      <c r="O5926" s="24">
        <v>5</v>
      </c>
      <c r="P5926" s="24">
        <v>85.5</v>
      </c>
      <c r="Q5926" s="24">
        <v>0.5</v>
      </c>
      <c r="R5926" s="24">
        <v>4</v>
      </c>
      <c r="T5926" s="24">
        <v>254</v>
      </c>
      <c r="U5926" s="24">
        <v>2</v>
      </c>
      <c r="X5926" s="24">
        <f t="shared" si="208"/>
        <v>678</v>
      </c>
      <c r="Y5926" s="8">
        <f t="shared" si="209"/>
        <v>0</v>
      </c>
      <c r="Z5926" s="4"/>
    </row>
    <row r="5927" spans="1:26" ht="30" x14ac:dyDescent="0.25">
      <c r="A5927" s="34">
        <v>10</v>
      </c>
      <c r="B5927" s="31">
        <v>10</v>
      </c>
      <c r="C5927" s="4" t="s">
        <v>10205</v>
      </c>
      <c r="D5927" s="4" t="s">
        <v>10206</v>
      </c>
      <c r="E5927" s="4" t="s">
        <v>10190</v>
      </c>
      <c r="F5927" s="4" t="s">
        <v>8948</v>
      </c>
      <c r="G5927" s="5" t="s">
        <v>10207</v>
      </c>
      <c r="H5927" s="5" t="s">
        <v>10208</v>
      </c>
      <c r="I5927" s="24">
        <v>321.11</v>
      </c>
      <c r="J5927" s="24">
        <v>233.7</v>
      </c>
      <c r="K5927" s="24">
        <v>18.13</v>
      </c>
      <c r="M5927" s="24">
        <v>1.92</v>
      </c>
      <c r="O5927" s="24">
        <v>1.86</v>
      </c>
      <c r="P5927" s="24">
        <v>24.52</v>
      </c>
      <c r="Q5927" s="24">
        <v>4.6399999999999997</v>
      </c>
      <c r="R5927" s="24">
        <v>1.5</v>
      </c>
      <c r="T5927" s="24">
        <v>34.840000000000003</v>
      </c>
      <c r="X5927" s="24">
        <f t="shared" si="208"/>
        <v>321.11</v>
      </c>
      <c r="Y5927" s="8">
        <f t="shared" si="209"/>
        <v>0</v>
      </c>
      <c r="Z5927" s="4"/>
    </row>
    <row r="5928" spans="1:26" x14ac:dyDescent="0.25">
      <c r="A5928" s="34">
        <v>32</v>
      </c>
      <c r="B5928" s="31">
        <v>34</v>
      </c>
      <c r="C5928" s="4" t="s">
        <v>9887</v>
      </c>
      <c r="D5928" s="4" t="s">
        <v>10212</v>
      </c>
      <c r="E5928" s="4" t="s">
        <v>10190</v>
      </c>
      <c r="F5928" s="4" t="s">
        <v>8948</v>
      </c>
      <c r="G5928" s="4" t="s">
        <v>10243</v>
      </c>
      <c r="H5928" s="4" t="s">
        <v>441</v>
      </c>
      <c r="I5928" s="24">
        <v>125.2</v>
      </c>
      <c r="J5928" s="24">
        <v>116.5</v>
      </c>
      <c r="K5928" s="24">
        <v>6.4</v>
      </c>
      <c r="L5928" s="24">
        <v>0.2</v>
      </c>
      <c r="O5928" s="24">
        <v>2.1</v>
      </c>
      <c r="X5928" s="24">
        <f t="shared" si="208"/>
        <v>125.2</v>
      </c>
      <c r="Y5928" s="8">
        <f t="shared" si="209"/>
        <v>0</v>
      </c>
      <c r="Z5928" s="4"/>
    </row>
    <row r="5929" spans="1:26" x14ac:dyDescent="0.25">
      <c r="A5929" s="34">
        <v>31</v>
      </c>
      <c r="B5929" s="31">
        <v>33</v>
      </c>
      <c r="C5929" s="4" t="s">
        <v>10241</v>
      </c>
      <c r="D5929" s="4" t="s">
        <v>5175</v>
      </c>
      <c r="E5929" s="4" t="s">
        <v>10190</v>
      </c>
      <c r="F5929" s="4" t="s">
        <v>8948</v>
      </c>
      <c r="G5929" s="4" t="s">
        <v>10242</v>
      </c>
      <c r="H5929" s="4" t="s">
        <v>5375</v>
      </c>
      <c r="I5929" s="24">
        <v>140.69999999999999</v>
      </c>
      <c r="J5929" s="24">
        <v>31.2</v>
      </c>
      <c r="K5929" s="24">
        <v>4.5999999999999996</v>
      </c>
      <c r="L5929" s="24">
        <v>1.7</v>
      </c>
      <c r="M5929" s="24">
        <v>0.2</v>
      </c>
      <c r="N5929" s="24">
        <v>0.5</v>
      </c>
      <c r="O5929" s="24">
        <v>0.2</v>
      </c>
      <c r="T5929" s="24">
        <v>102.3</v>
      </c>
      <c r="X5929" s="24">
        <f t="shared" si="208"/>
        <v>140.69999999999999</v>
      </c>
      <c r="Y5929" s="8">
        <f t="shared" si="209"/>
        <v>0</v>
      </c>
      <c r="Z5929" s="4"/>
    </row>
    <row r="5930" spans="1:26" x14ac:dyDescent="0.25">
      <c r="A5930" s="34">
        <v>34</v>
      </c>
      <c r="B5930" s="31">
        <v>36</v>
      </c>
      <c r="C5930" s="4" t="s">
        <v>10245</v>
      </c>
      <c r="D5930" s="4" t="s">
        <v>10212</v>
      </c>
      <c r="E5930" s="4" t="s">
        <v>10190</v>
      </c>
      <c r="F5930" s="4" t="s">
        <v>8948</v>
      </c>
      <c r="G5930" s="4" t="s">
        <v>10246</v>
      </c>
      <c r="H5930" s="4" t="s">
        <v>39</v>
      </c>
      <c r="I5930" s="24">
        <v>107.9</v>
      </c>
      <c r="J5930" s="24">
        <v>78.7</v>
      </c>
      <c r="K5930" s="24">
        <v>5</v>
      </c>
      <c r="O5930" s="24">
        <v>0.7</v>
      </c>
      <c r="Q5930" s="24">
        <v>15</v>
      </c>
      <c r="T5930" s="24">
        <v>8.5</v>
      </c>
      <c r="X5930" s="24">
        <f t="shared" si="208"/>
        <v>107.9</v>
      </c>
      <c r="Y5930" s="8">
        <f t="shared" si="209"/>
        <v>0</v>
      </c>
      <c r="Z5930" s="4"/>
    </row>
    <row r="5931" spans="1:26" ht="30" x14ac:dyDescent="0.25">
      <c r="A5931" s="34">
        <v>13</v>
      </c>
      <c r="B5931" s="31">
        <v>13</v>
      </c>
      <c r="C5931" s="4" t="s">
        <v>10214</v>
      </c>
      <c r="D5931" s="4" t="s">
        <v>10212</v>
      </c>
      <c r="E5931" s="4" t="s">
        <v>10190</v>
      </c>
      <c r="F5931" s="4" t="s">
        <v>8948</v>
      </c>
      <c r="G5931" s="5" t="s">
        <v>15141</v>
      </c>
      <c r="H5931" s="5" t="s">
        <v>10215</v>
      </c>
      <c r="I5931" s="24">
        <v>211.44</v>
      </c>
      <c r="J5931" s="24">
        <v>105.45</v>
      </c>
      <c r="K5931" s="24">
        <v>33.07</v>
      </c>
      <c r="L5931" s="24">
        <v>1.98</v>
      </c>
      <c r="M5931" s="24">
        <v>0.9</v>
      </c>
      <c r="O5931" s="24">
        <v>7.3</v>
      </c>
      <c r="Q5931" s="24">
        <v>0.43</v>
      </c>
      <c r="T5931" s="24">
        <v>62.31</v>
      </c>
      <c r="X5931" s="24">
        <f t="shared" si="208"/>
        <v>211.44000000000003</v>
      </c>
      <c r="Y5931" s="8">
        <f t="shared" si="209"/>
        <v>0</v>
      </c>
      <c r="Z5931" s="4"/>
    </row>
    <row r="5932" spans="1:26" x14ac:dyDescent="0.25">
      <c r="A5932" s="34">
        <v>23</v>
      </c>
      <c r="B5932" s="31">
        <v>23</v>
      </c>
      <c r="C5932" s="4" t="s">
        <v>10229</v>
      </c>
      <c r="D5932" s="4" t="s">
        <v>10189</v>
      </c>
      <c r="E5932" s="4" t="s">
        <v>10190</v>
      </c>
      <c r="F5932" s="4" t="s">
        <v>8948</v>
      </c>
      <c r="G5932" s="4" t="s">
        <v>10230</v>
      </c>
      <c r="H5932" s="4" t="s">
        <v>176</v>
      </c>
      <c r="I5932" s="24">
        <v>763.92</v>
      </c>
      <c r="J5932" s="24">
        <v>447.6</v>
      </c>
      <c r="K5932" s="24">
        <v>21.9</v>
      </c>
      <c r="L5932" s="24">
        <v>11.27</v>
      </c>
      <c r="M5932" s="24">
        <v>2.25</v>
      </c>
      <c r="O5932" s="24">
        <v>3.62</v>
      </c>
      <c r="P5932" s="24">
        <v>17.940000000000001</v>
      </c>
      <c r="Q5932" s="24">
        <v>4.1100000000000003</v>
      </c>
      <c r="R5932" s="24">
        <v>4.8</v>
      </c>
      <c r="S5932" s="24">
        <v>0.38</v>
      </c>
      <c r="T5932" s="24">
        <v>248.45</v>
      </c>
      <c r="U5932" s="24">
        <v>1.6</v>
      </c>
      <c r="X5932" s="24">
        <f t="shared" si="208"/>
        <v>763.92</v>
      </c>
      <c r="Y5932" s="8">
        <f t="shared" si="209"/>
        <v>0</v>
      </c>
      <c r="Z5932" s="4"/>
    </row>
    <row r="5933" spans="1:26" x14ac:dyDescent="0.25">
      <c r="A5933" s="34">
        <v>7</v>
      </c>
      <c r="B5933" s="31">
        <v>7</v>
      </c>
      <c r="C5933" s="4" t="s">
        <v>10200</v>
      </c>
      <c r="D5933" s="4" t="s">
        <v>5175</v>
      </c>
      <c r="E5933" s="4" t="s">
        <v>10190</v>
      </c>
      <c r="F5933" s="4" t="s">
        <v>8948</v>
      </c>
      <c r="G5933" s="4" t="s">
        <v>1227</v>
      </c>
      <c r="H5933" s="4" t="s">
        <v>377</v>
      </c>
      <c r="I5933" s="24">
        <v>122.03</v>
      </c>
      <c r="J5933" s="24">
        <v>87.17</v>
      </c>
      <c r="K5933" s="24">
        <v>5.75</v>
      </c>
      <c r="L5933" s="24">
        <v>0.61</v>
      </c>
      <c r="O5933" s="24">
        <v>1.56</v>
      </c>
      <c r="P5933" s="24">
        <v>7.33</v>
      </c>
      <c r="Q5933" s="24">
        <v>0.31</v>
      </c>
      <c r="R5933" s="24">
        <v>0.3</v>
      </c>
      <c r="T5933" s="24">
        <v>19</v>
      </c>
      <c r="X5933" s="24">
        <f t="shared" si="208"/>
        <v>122.03</v>
      </c>
      <c r="Y5933" s="8">
        <f t="shared" si="209"/>
        <v>0</v>
      </c>
      <c r="Z5933" s="4"/>
    </row>
    <row r="5934" spans="1:26" x14ac:dyDescent="0.25">
      <c r="A5934" s="34">
        <v>20</v>
      </c>
      <c r="B5934" s="31">
        <v>20</v>
      </c>
      <c r="C5934" s="4" t="s">
        <v>10226</v>
      </c>
      <c r="D5934" s="4" t="s">
        <v>10189</v>
      </c>
      <c r="E5934" s="4" t="s">
        <v>10190</v>
      </c>
      <c r="F5934" s="4" t="s">
        <v>8948</v>
      </c>
      <c r="G5934" s="4" t="s">
        <v>9091</v>
      </c>
      <c r="H5934" s="4" t="s">
        <v>314</v>
      </c>
      <c r="I5934" s="24">
        <v>529</v>
      </c>
      <c r="J5934" s="24">
        <v>185</v>
      </c>
      <c r="K5934" s="24">
        <v>22</v>
      </c>
      <c r="M5934" s="24">
        <v>1</v>
      </c>
      <c r="O5934" s="24">
        <v>5</v>
      </c>
      <c r="P5934" s="24">
        <v>66</v>
      </c>
      <c r="T5934" s="24">
        <v>250</v>
      </c>
      <c r="X5934" s="24">
        <f t="shared" si="208"/>
        <v>529</v>
      </c>
      <c r="Y5934" s="8">
        <f t="shared" si="209"/>
        <v>0</v>
      </c>
      <c r="Z5934" s="4"/>
    </row>
    <row r="5935" spans="1:26" x14ac:dyDescent="0.25">
      <c r="A5935" s="34">
        <v>21</v>
      </c>
      <c r="B5935" s="31">
        <v>21</v>
      </c>
      <c r="C5935" s="4" t="s">
        <v>10227</v>
      </c>
      <c r="D5935" s="4" t="s">
        <v>10189</v>
      </c>
      <c r="E5935" s="4" t="s">
        <v>10190</v>
      </c>
      <c r="F5935" s="4" t="s">
        <v>8948</v>
      </c>
      <c r="G5935" s="4" t="s">
        <v>9091</v>
      </c>
      <c r="H5935" s="4" t="s">
        <v>314</v>
      </c>
      <c r="I5935" s="24">
        <v>668</v>
      </c>
      <c r="J5935" s="24">
        <v>215.5</v>
      </c>
      <c r="K5935" s="24">
        <v>47.5</v>
      </c>
      <c r="L5935" s="24">
        <v>2</v>
      </c>
      <c r="M5935" s="24">
        <v>1.5</v>
      </c>
      <c r="N5935" s="24">
        <v>0.5</v>
      </c>
      <c r="O5935" s="24">
        <v>7</v>
      </c>
      <c r="P5935" s="24">
        <v>27</v>
      </c>
      <c r="Q5935" s="24">
        <v>1</v>
      </c>
      <c r="R5935" s="24">
        <v>1</v>
      </c>
      <c r="S5935" s="24">
        <v>1</v>
      </c>
      <c r="T5935" s="24">
        <v>340</v>
      </c>
      <c r="U5935" s="24">
        <v>24</v>
      </c>
      <c r="X5935" s="24">
        <f t="shared" si="208"/>
        <v>668</v>
      </c>
      <c r="Y5935" s="8">
        <f t="shared" si="209"/>
        <v>0</v>
      </c>
      <c r="Z5935" s="4"/>
    </row>
    <row r="5936" spans="1:26" x14ac:dyDescent="0.25">
      <c r="A5936" s="34">
        <v>8</v>
      </c>
      <c r="B5936" s="31">
        <v>8</v>
      </c>
      <c r="C5936" s="4" t="s">
        <v>10201</v>
      </c>
      <c r="D5936" s="4" t="s">
        <v>5175</v>
      </c>
      <c r="E5936" s="4" t="s">
        <v>10190</v>
      </c>
      <c r="F5936" s="4" t="s">
        <v>8948</v>
      </c>
      <c r="G5936" s="4" t="s">
        <v>10202</v>
      </c>
      <c r="H5936" s="4" t="s">
        <v>10203</v>
      </c>
      <c r="I5936" s="24">
        <v>505</v>
      </c>
      <c r="J5936" s="24">
        <v>184</v>
      </c>
      <c r="K5936" s="24">
        <v>11</v>
      </c>
      <c r="M5936" s="24">
        <v>0.5</v>
      </c>
      <c r="N5936" s="24">
        <v>0.5</v>
      </c>
      <c r="O5936" s="24">
        <v>4</v>
      </c>
      <c r="P5936" s="24">
        <v>126</v>
      </c>
      <c r="Q5936" s="24">
        <v>1</v>
      </c>
      <c r="S5936" s="24">
        <v>1</v>
      </c>
      <c r="T5936" s="24">
        <v>172</v>
      </c>
      <c r="U5936" s="24">
        <v>5</v>
      </c>
      <c r="X5936" s="24">
        <f t="shared" si="208"/>
        <v>505</v>
      </c>
      <c r="Y5936" s="8">
        <f t="shared" si="209"/>
        <v>0</v>
      </c>
      <c r="Z5936" s="4"/>
    </row>
    <row r="5937" spans="1:26" x14ac:dyDescent="0.25">
      <c r="A5937" s="34">
        <v>17</v>
      </c>
      <c r="B5937" s="31">
        <v>17</v>
      </c>
      <c r="C5937" s="4" t="s">
        <v>10221</v>
      </c>
      <c r="D5937" s="4" t="s">
        <v>10206</v>
      </c>
      <c r="E5937" s="4" t="s">
        <v>10190</v>
      </c>
      <c r="F5937" s="4" t="s">
        <v>8948</v>
      </c>
      <c r="G5937" s="4" t="s">
        <v>10202</v>
      </c>
      <c r="H5937" s="4" t="s">
        <v>10218</v>
      </c>
      <c r="I5937" s="24">
        <v>311</v>
      </c>
      <c r="J5937" s="24">
        <v>223</v>
      </c>
      <c r="K5937" s="24">
        <v>16</v>
      </c>
      <c r="M5937" s="24">
        <v>2</v>
      </c>
      <c r="O5937" s="24">
        <v>6</v>
      </c>
      <c r="P5937" s="24">
        <v>4.5</v>
      </c>
      <c r="Q5937" s="24">
        <v>3</v>
      </c>
      <c r="R5937" s="24">
        <v>4</v>
      </c>
      <c r="S5937" s="24">
        <v>0.5</v>
      </c>
      <c r="T5937" s="24">
        <v>46.5</v>
      </c>
      <c r="U5937" s="24">
        <v>5.5</v>
      </c>
      <c r="X5937" s="24">
        <f t="shared" si="208"/>
        <v>311</v>
      </c>
      <c r="Y5937" s="8">
        <f t="shared" si="209"/>
        <v>0</v>
      </c>
      <c r="Z5937" s="4"/>
    </row>
    <row r="5938" spans="1:26" x14ac:dyDescent="0.25">
      <c r="A5938" s="34">
        <v>18</v>
      </c>
      <c r="B5938" s="31">
        <v>18</v>
      </c>
      <c r="C5938" s="4" t="s">
        <v>10222</v>
      </c>
      <c r="D5938" s="4" t="s">
        <v>10206</v>
      </c>
      <c r="E5938" s="4" t="s">
        <v>10190</v>
      </c>
      <c r="F5938" s="4" t="s">
        <v>8948</v>
      </c>
      <c r="G5938" s="4" t="s">
        <v>10223</v>
      </c>
      <c r="H5938" s="4" t="s">
        <v>374</v>
      </c>
      <c r="I5938" s="24">
        <v>943</v>
      </c>
      <c r="J5938" s="24">
        <v>373</v>
      </c>
      <c r="K5938" s="24">
        <v>33</v>
      </c>
      <c r="L5938" s="24">
        <v>10</v>
      </c>
      <c r="M5938" s="24">
        <v>1.5</v>
      </c>
      <c r="N5938" s="24">
        <v>1.5</v>
      </c>
      <c r="O5938" s="24">
        <v>3</v>
      </c>
      <c r="P5938" s="24">
        <v>153</v>
      </c>
      <c r="R5938" s="24">
        <v>36</v>
      </c>
      <c r="T5938" s="24">
        <v>328</v>
      </c>
      <c r="U5938" s="24">
        <v>4</v>
      </c>
      <c r="X5938" s="24">
        <f t="shared" si="208"/>
        <v>943</v>
      </c>
      <c r="Y5938" s="8">
        <f t="shared" si="209"/>
        <v>0</v>
      </c>
      <c r="Z5938" s="4"/>
    </row>
    <row r="5939" spans="1:26" x14ac:dyDescent="0.25">
      <c r="A5939" s="34">
        <v>29</v>
      </c>
      <c r="B5939" s="31">
        <v>29</v>
      </c>
      <c r="C5939" s="4" t="s">
        <v>10238</v>
      </c>
      <c r="D5939" s="4" t="s">
        <v>5175</v>
      </c>
      <c r="E5939" s="4" t="s">
        <v>10190</v>
      </c>
      <c r="F5939" s="4" t="s">
        <v>8948</v>
      </c>
      <c r="G5939" s="4" t="s">
        <v>164</v>
      </c>
      <c r="H5939" s="4" t="s">
        <v>1797</v>
      </c>
      <c r="I5939" s="24">
        <v>852</v>
      </c>
      <c r="J5939" s="24">
        <v>347</v>
      </c>
      <c r="K5939" s="24">
        <v>36</v>
      </c>
      <c r="M5939" s="24">
        <v>0.5</v>
      </c>
      <c r="O5939" s="24">
        <v>3</v>
      </c>
      <c r="P5939" s="24">
        <v>134</v>
      </c>
      <c r="Q5939" s="24">
        <v>4.5</v>
      </c>
      <c r="T5939" s="24">
        <v>324</v>
      </c>
      <c r="U5939" s="24">
        <v>3</v>
      </c>
      <c r="X5939" s="24">
        <f t="shared" si="208"/>
        <v>852</v>
      </c>
      <c r="Y5939" s="8">
        <f t="shared" si="209"/>
        <v>0</v>
      </c>
      <c r="Z5939" s="4"/>
    </row>
    <row r="5940" spans="1:26" x14ac:dyDescent="0.25">
      <c r="A5940" s="34">
        <v>19</v>
      </c>
      <c r="B5940" s="31">
        <v>19</v>
      </c>
      <c r="C5940" s="4" t="s">
        <v>10224</v>
      </c>
      <c r="D5940" s="4" t="s">
        <v>10206</v>
      </c>
      <c r="E5940" s="4" t="s">
        <v>10190</v>
      </c>
      <c r="F5940" s="4" t="s">
        <v>8948</v>
      </c>
      <c r="G5940" s="4" t="s">
        <v>10225</v>
      </c>
      <c r="H5940" s="4" t="s">
        <v>2731</v>
      </c>
      <c r="I5940" s="24">
        <v>284</v>
      </c>
      <c r="J5940" s="24">
        <v>164</v>
      </c>
      <c r="K5940" s="24">
        <v>19.5</v>
      </c>
      <c r="M5940" s="24">
        <v>3</v>
      </c>
      <c r="N5940" s="24">
        <v>1.5</v>
      </c>
      <c r="O5940" s="24">
        <v>4.5</v>
      </c>
      <c r="P5940" s="24">
        <v>64</v>
      </c>
      <c r="R5940" s="24">
        <v>4.5</v>
      </c>
      <c r="S5940" s="24">
        <v>0.5</v>
      </c>
      <c r="T5940" s="24">
        <v>18.5</v>
      </c>
      <c r="U5940" s="24">
        <v>4</v>
      </c>
      <c r="X5940" s="24">
        <f t="shared" si="208"/>
        <v>284</v>
      </c>
      <c r="Y5940" s="8">
        <f t="shared" si="209"/>
        <v>0</v>
      </c>
      <c r="Z5940" s="4"/>
    </row>
    <row r="5941" spans="1:26" x14ac:dyDescent="0.25">
      <c r="A5941" s="34">
        <v>30</v>
      </c>
      <c r="B5941" s="31">
        <v>30</v>
      </c>
      <c r="C5941" s="4" t="s">
        <v>10239</v>
      </c>
      <c r="D5941" s="4" t="s">
        <v>10206</v>
      </c>
      <c r="E5941" s="4" t="s">
        <v>10190</v>
      </c>
      <c r="F5941" s="4" t="s">
        <v>8948</v>
      </c>
      <c r="G5941" s="4" t="s">
        <v>10240</v>
      </c>
      <c r="H5941" s="4" t="s">
        <v>374</v>
      </c>
      <c r="I5941" s="24">
        <v>1450</v>
      </c>
      <c r="J5941" s="24">
        <v>780</v>
      </c>
      <c r="K5941" s="24">
        <v>62</v>
      </c>
      <c r="M5941" s="24">
        <v>4</v>
      </c>
      <c r="N5941" s="24">
        <v>2</v>
      </c>
      <c r="O5941" s="24">
        <v>22</v>
      </c>
      <c r="P5941" s="24">
        <v>270</v>
      </c>
      <c r="T5941" s="24">
        <v>305</v>
      </c>
      <c r="U5941" s="24">
        <v>5</v>
      </c>
      <c r="X5941" s="24">
        <f t="shared" si="208"/>
        <v>1450</v>
      </c>
      <c r="Y5941" s="8">
        <f t="shared" si="209"/>
        <v>0</v>
      </c>
      <c r="Z5941" s="4"/>
    </row>
    <row r="5942" spans="1:26" x14ac:dyDescent="0.25">
      <c r="A5942" s="34">
        <v>15</v>
      </c>
      <c r="B5942" s="31">
        <v>15</v>
      </c>
      <c r="C5942" s="4" t="s">
        <v>10219</v>
      </c>
      <c r="D5942" s="4" t="s">
        <v>10212</v>
      </c>
      <c r="E5942" s="4" t="s">
        <v>10190</v>
      </c>
      <c r="F5942" s="4" t="s">
        <v>8948</v>
      </c>
      <c r="G5942" s="4" t="s">
        <v>45</v>
      </c>
      <c r="H5942" s="4"/>
      <c r="I5942" s="24">
        <v>606</v>
      </c>
      <c r="J5942" s="24">
        <v>443</v>
      </c>
      <c r="K5942" s="24">
        <v>38</v>
      </c>
      <c r="M5942" s="24">
        <v>2</v>
      </c>
      <c r="O5942" s="24">
        <v>8</v>
      </c>
      <c r="Q5942" s="24">
        <v>2</v>
      </c>
      <c r="T5942" s="24">
        <v>110</v>
      </c>
      <c r="U5942" s="24">
        <v>3</v>
      </c>
      <c r="X5942" s="24">
        <f t="shared" ref="X5942:X6005" si="210">SUM(J5942:W5942)</f>
        <v>606</v>
      </c>
      <c r="Y5942" s="8">
        <f t="shared" ref="Y5942:Y6005" si="211">I5942-X5942</f>
        <v>0</v>
      </c>
      <c r="Z5942" s="4"/>
    </row>
    <row r="5943" spans="1:26" x14ac:dyDescent="0.25">
      <c r="A5943" s="34">
        <v>16</v>
      </c>
      <c r="B5943" s="31">
        <v>16</v>
      </c>
      <c r="C5943" s="4" t="s">
        <v>10220</v>
      </c>
      <c r="D5943" s="4" t="s">
        <v>10212</v>
      </c>
      <c r="E5943" s="4" t="s">
        <v>10190</v>
      </c>
      <c r="F5943" s="4" t="s">
        <v>8948</v>
      </c>
      <c r="G5943" s="4" t="s">
        <v>45</v>
      </c>
      <c r="H5943" s="4"/>
      <c r="I5943" s="24">
        <v>146</v>
      </c>
      <c r="J5943" s="24">
        <v>134</v>
      </c>
      <c r="K5943" s="24">
        <v>8</v>
      </c>
      <c r="M5943" s="24">
        <v>1</v>
      </c>
      <c r="O5943" s="24">
        <v>1</v>
      </c>
      <c r="R5943" s="24">
        <v>1</v>
      </c>
      <c r="U5943" s="24">
        <v>1</v>
      </c>
      <c r="X5943" s="24">
        <f t="shared" si="210"/>
        <v>146</v>
      </c>
      <c r="Y5943" s="8">
        <f t="shared" si="211"/>
        <v>0</v>
      </c>
      <c r="Z5943" s="4"/>
    </row>
    <row r="5944" spans="1:26" x14ac:dyDescent="0.25">
      <c r="A5944" s="34">
        <v>14</v>
      </c>
      <c r="B5944" s="31">
        <v>14</v>
      </c>
      <c r="C5944" s="4" t="s">
        <v>10216</v>
      </c>
      <c r="D5944" s="4" t="s">
        <v>10212</v>
      </c>
      <c r="E5944" s="4" t="s">
        <v>10190</v>
      </c>
      <c r="F5944" s="4" t="s">
        <v>8948</v>
      </c>
      <c r="G5944" s="4" t="s">
        <v>10217</v>
      </c>
      <c r="H5944" s="4" t="s">
        <v>10218</v>
      </c>
      <c r="I5944" s="24">
        <v>990</v>
      </c>
      <c r="J5944" s="24">
        <v>562</v>
      </c>
      <c r="K5944" s="24">
        <v>37</v>
      </c>
      <c r="M5944" s="24">
        <v>2</v>
      </c>
      <c r="N5944" s="24">
        <v>2</v>
      </c>
      <c r="O5944" s="24">
        <v>7</v>
      </c>
      <c r="P5944" s="24">
        <v>4</v>
      </c>
      <c r="Q5944" s="24">
        <v>4</v>
      </c>
      <c r="T5944" s="24">
        <v>371</v>
      </c>
      <c r="U5944" s="24">
        <v>1</v>
      </c>
      <c r="X5944" s="24">
        <f t="shared" si="210"/>
        <v>990</v>
      </c>
      <c r="Y5944" s="8">
        <f t="shared" si="211"/>
        <v>0</v>
      </c>
      <c r="Z5944" s="4"/>
    </row>
    <row r="5945" spans="1:26" x14ac:dyDescent="0.25">
      <c r="A5945" s="34">
        <v>2</v>
      </c>
      <c r="B5945" s="31">
        <v>2</v>
      </c>
      <c r="C5945" s="4" t="s">
        <v>10191</v>
      </c>
      <c r="D5945" s="4" t="s">
        <v>10192</v>
      </c>
      <c r="E5945" s="4" t="s">
        <v>10190</v>
      </c>
      <c r="F5945" s="4" t="s">
        <v>8948</v>
      </c>
      <c r="G5945" s="4" t="s">
        <v>10193</v>
      </c>
      <c r="H5945" s="4" t="s">
        <v>213</v>
      </c>
      <c r="I5945" s="24">
        <v>989</v>
      </c>
      <c r="J5945" s="24">
        <v>427</v>
      </c>
      <c r="K5945" s="24">
        <v>38</v>
      </c>
      <c r="L5945" s="24">
        <v>13</v>
      </c>
      <c r="M5945" s="24">
        <v>4</v>
      </c>
      <c r="N5945" s="24">
        <v>3</v>
      </c>
      <c r="O5945" s="24">
        <v>7</v>
      </c>
      <c r="Q5945" s="24">
        <v>1</v>
      </c>
      <c r="R5945" s="24">
        <v>0.5</v>
      </c>
      <c r="S5945" s="24">
        <v>0.5</v>
      </c>
      <c r="T5945" s="24">
        <v>478</v>
      </c>
      <c r="U5945" s="24">
        <v>17</v>
      </c>
      <c r="X5945" s="24">
        <f t="shared" si="210"/>
        <v>989</v>
      </c>
      <c r="Y5945" s="8">
        <f t="shared" si="211"/>
        <v>0</v>
      </c>
      <c r="Z5945" s="4"/>
    </row>
    <row r="5946" spans="1:26" x14ac:dyDescent="0.25">
      <c r="A5946" s="34">
        <v>3</v>
      </c>
      <c r="B5946" s="31">
        <v>3</v>
      </c>
      <c r="C5946" s="4" t="s">
        <v>10194</v>
      </c>
      <c r="D5946" s="4" t="s">
        <v>10192</v>
      </c>
      <c r="E5946" s="4" t="s">
        <v>10190</v>
      </c>
      <c r="F5946" s="4" t="s">
        <v>8948</v>
      </c>
      <c r="G5946" s="4" t="s">
        <v>10193</v>
      </c>
      <c r="H5946" s="4" t="s">
        <v>869</v>
      </c>
      <c r="I5946" s="24">
        <v>660</v>
      </c>
      <c r="J5946" s="24">
        <v>248</v>
      </c>
      <c r="K5946" s="24">
        <v>38</v>
      </c>
      <c r="M5946" s="24">
        <v>2</v>
      </c>
      <c r="N5946" s="24">
        <v>2</v>
      </c>
      <c r="O5946" s="24">
        <v>3</v>
      </c>
      <c r="P5946" s="24">
        <v>113</v>
      </c>
      <c r="R5946" s="24">
        <v>4</v>
      </c>
      <c r="T5946" s="24">
        <v>244</v>
      </c>
      <c r="U5946" s="24">
        <v>6</v>
      </c>
      <c r="X5946" s="24">
        <f t="shared" si="210"/>
        <v>660</v>
      </c>
      <c r="Y5946" s="8">
        <f t="shared" si="211"/>
        <v>0</v>
      </c>
      <c r="Z5946" s="4"/>
    </row>
    <row r="5947" spans="1:26" x14ac:dyDescent="0.25">
      <c r="A5947" s="34">
        <v>28</v>
      </c>
      <c r="B5947" s="31">
        <v>28</v>
      </c>
      <c r="C5947" s="4" t="s">
        <v>7706</v>
      </c>
      <c r="D5947" s="4" t="s">
        <v>5175</v>
      </c>
      <c r="E5947" s="4" t="s">
        <v>10190</v>
      </c>
      <c r="F5947" s="4" t="s">
        <v>8948</v>
      </c>
      <c r="G5947" s="4" t="s">
        <v>15115</v>
      </c>
      <c r="H5947" s="4" t="s">
        <v>10237</v>
      </c>
      <c r="I5947" s="24">
        <v>627</v>
      </c>
      <c r="J5947" s="24">
        <v>223</v>
      </c>
      <c r="K5947" s="24">
        <v>45</v>
      </c>
      <c r="M5947" s="24">
        <v>2</v>
      </c>
      <c r="O5947" s="24">
        <v>3</v>
      </c>
      <c r="P5947" s="24">
        <v>177</v>
      </c>
      <c r="Q5947" s="24">
        <v>4</v>
      </c>
      <c r="T5947" s="24">
        <v>170</v>
      </c>
      <c r="U5947" s="24">
        <v>3</v>
      </c>
      <c r="X5947" s="24">
        <f t="shared" si="210"/>
        <v>627</v>
      </c>
      <c r="Y5947" s="8">
        <f t="shared" si="211"/>
        <v>0</v>
      </c>
      <c r="Z5947" s="4"/>
    </row>
    <row r="5948" spans="1:26" x14ac:dyDescent="0.25">
      <c r="A5948" s="34">
        <v>1</v>
      </c>
      <c r="B5948" s="31">
        <v>64</v>
      </c>
      <c r="C5948" s="4" t="s">
        <v>10249</v>
      </c>
      <c r="D5948" s="4" t="s">
        <v>10250</v>
      </c>
      <c r="E5948" s="4" t="s">
        <v>10251</v>
      </c>
      <c r="F5948" s="4" t="s">
        <v>8948</v>
      </c>
      <c r="G5948" s="4" t="s">
        <v>10252</v>
      </c>
      <c r="H5948" s="4" t="s">
        <v>889</v>
      </c>
      <c r="I5948" s="24">
        <v>190.2</v>
      </c>
      <c r="J5948" s="24">
        <v>165.74</v>
      </c>
      <c r="K5948" s="24">
        <v>9.01</v>
      </c>
      <c r="M5948" s="24">
        <v>1.2</v>
      </c>
      <c r="N5948" s="24">
        <v>5.4</v>
      </c>
      <c r="O5948" s="24">
        <v>3.36</v>
      </c>
      <c r="R5948" s="24">
        <v>1.95</v>
      </c>
      <c r="U5948" s="24">
        <v>3.54</v>
      </c>
      <c r="X5948" s="24">
        <f t="shared" si="210"/>
        <v>190.2</v>
      </c>
      <c r="Y5948" s="8">
        <f t="shared" si="211"/>
        <v>0</v>
      </c>
      <c r="Z5948" s="4"/>
    </row>
    <row r="5949" spans="1:26" x14ac:dyDescent="0.25">
      <c r="A5949" s="34">
        <v>10</v>
      </c>
      <c r="B5949" s="31">
        <v>73</v>
      </c>
      <c r="C5949" s="4" t="s">
        <v>7460</v>
      </c>
      <c r="D5949" s="4" t="s">
        <v>10250</v>
      </c>
      <c r="E5949" s="4" t="s">
        <v>10251</v>
      </c>
      <c r="F5949" s="4" t="s">
        <v>8948</v>
      </c>
      <c r="G5949" s="4" t="s">
        <v>10263</v>
      </c>
      <c r="H5949" s="4" t="s">
        <v>2397</v>
      </c>
      <c r="I5949" s="24">
        <v>362.2</v>
      </c>
      <c r="J5949" s="24">
        <v>353.2</v>
      </c>
      <c r="M5949" s="24">
        <v>0.9</v>
      </c>
      <c r="O5949" s="24">
        <v>3.1</v>
      </c>
      <c r="R5949" s="24">
        <v>4.5</v>
      </c>
      <c r="U5949" s="24">
        <v>0.5</v>
      </c>
      <c r="X5949" s="24">
        <f t="shared" si="210"/>
        <v>362.2</v>
      </c>
      <c r="Y5949" s="8">
        <f t="shared" si="211"/>
        <v>0</v>
      </c>
      <c r="Z5949" s="4"/>
    </row>
    <row r="5950" spans="1:26" x14ac:dyDescent="0.25">
      <c r="A5950" s="34">
        <v>38</v>
      </c>
      <c r="B5950" s="31">
        <v>101</v>
      </c>
      <c r="C5950" s="4" t="s">
        <v>10305</v>
      </c>
      <c r="D5950" s="4" t="s">
        <v>9061</v>
      </c>
      <c r="E5950" s="4" t="s">
        <v>10251</v>
      </c>
      <c r="F5950" s="4" t="s">
        <v>8948</v>
      </c>
      <c r="G5950" s="4" t="s">
        <v>10306</v>
      </c>
      <c r="H5950" s="4" t="s">
        <v>7</v>
      </c>
      <c r="I5950" s="24">
        <v>1183.9000000000001</v>
      </c>
      <c r="J5950" s="24">
        <v>727.47</v>
      </c>
      <c r="K5950" s="24">
        <v>27.98</v>
      </c>
      <c r="M5950" s="24">
        <v>11.54</v>
      </c>
      <c r="O5950" s="24">
        <v>3.98</v>
      </c>
      <c r="P5950" s="24">
        <v>41.88</v>
      </c>
      <c r="Q5950" s="24">
        <v>15.44</v>
      </c>
      <c r="R5950" s="24">
        <v>7.69</v>
      </c>
      <c r="S5950" s="24">
        <v>3.15</v>
      </c>
      <c r="T5950" s="24">
        <v>342.87</v>
      </c>
      <c r="U5950" s="24">
        <v>1.9</v>
      </c>
      <c r="X5950" s="24">
        <f t="shared" si="210"/>
        <v>1183.9000000000001</v>
      </c>
      <c r="Y5950" s="8">
        <f t="shared" si="211"/>
        <v>0</v>
      </c>
      <c r="Z5950" s="4"/>
    </row>
    <row r="5951" spans="1:26" x14ac:dyDescent="0.25">
      <c r="A5951" s="34">
        <v>13</v>
      </c>
      <c r="B5951" s="31">
        <v>76</v>
      </c>
      <c r="C5951" s="4" t="s">
        <v>10268</v>
      </c>
      <c r="D5951" s="4" t="s">
        <v>10250</v>
      </c>
      <c r="E5951" s="4" t="s">
        <v>10251</v>
      </c>
      <c r="F5951" s="4" t="s">
        <v>8948</v>
      </c>
      <c r="G5951" s="4" t="s">
        <v>5907</v>
      </c>
      <c r="H5951" s="4" t="s">
        <v>896</v>
      </c>
      <c r="I5951" s="24">
        <v>192.86</v>
      </c>
      <c r="J5951" s="24">
        <v>183.69</v>
      </c>
      <c r="M5951" s="24">
        <v>3.07</v>
      </c>
      <c r="O5951" s="24">
        <v>3.57</v>
      </c>
      <c r="P5951" s="24">
        <v>0.16</v>
      </c>
      <c r="R5951" s="24">
        <v>2.37</v>
      </c>
      <c r="X5951" s="24">
        <f t="shared" si="210"/>
        <v>192.85999999999999</v>
      </c>
      <c r="Y5951" s="8">
        <f t="shared" si="211"/>
        <v>0</v>
      </c>
      <c r="Z5951" s="4"/>
    </row>
    <row r="5952" spans="1:26" x14ac:dyDescent="0.25">
      <c r="A5952" s="34">
        <v>23</v>
      </c>
      <c r="B5952" s="31">
        <v>86</v>
      </c>
      <c r="C5952" s="4" t="s">
        <v>10285</v>
      </c>
      <c r="D5952" s="4" t="s">
        <v>10270</v>
      </c>
      <c r="E5952" s="4" t="s">
        <v>10251</v>
      </c>
      <c r="F5952" s="4" t="s">
        <v>8948</v>
      </c>
      <c r="G5952" s="4" t="s">
        <v>460</v>
      </c>
      <c r="H5952" s="4" t="s">
        <v>1616</v>
      </c>
      <c r="I5952" s="24">
        <v>114.05</v>
      </c>
      <c r="J5952" s="24">
        <v>91.16</v>
      </c>
      <c r="K5952" s="24">
        <v>18.41</v>
      </c>
      <c r="N5952" s="24">
        <v>1.97</v>
      </c>
      <c r="O5952" s="24">
        <v>2.5099999999999998</v>
      </c>
      <c r="X5952" s="24">
        <f t="shared" si="210"/>
        <v>114.05</v>
      </c>
      <c r="Y5952" s="8">
        <f t="shared" si="211"/>
        <v>0</v>
      </c>
      <c r="Z5952" s="4"/>
    </row>
    <row r="5953" spans="1:26" x14ac:dyDescent="0.25">
      <c r="A5953" s="34">
        <v>20</v>
      </c>
      <c r="B5953" s="31">
        <v>83</v>
      </c>
      <c r="C5953" s="4" t="s">
        <v>7056</v>
      </c>
      <c r="D5953" s="4" t="s">
        <v>10270</v>
      </c>
      <c r="E5953" s="4" t="s">
        <v>10251</v>
      </c>
      <c r="F5953" s="4" t="s">
        <v>8948</v>
      </c>
      <c r="G5953" s="4" t="s">
        <v>10280</v>
      </c>
      <c r="H5953" s="4" t="s">
        <v>7032</v>
      </c>
      <c r="I5953" s="24">
        <v>107.45</v>
      </c>
      <c r="J5953" s="24">
        <v>93</v>
      </c>
      <c r="K5953" s="24">
        <v>8.76</v>
      </c>
      <c r="M5953" s="24">
        <v>2</v>
      </c>
      <c r="O5953" s="24">
        <v>1.67</v>
      </c>
      <c r="R5953" s="24">
        <v>1.02</v>
      </c>
      <c r="U5953" s="24">
        <v>1</v>
      </c>
      <c r="X5953" s="24">
        <f t="shared" si="210"/>
        <v>107.45</v>
      </c>
      <c r="Y5953" s="8">
        <f t="shared" si="211"/>
        <v>0</v>
      </c>
      <c r="Z5953" s="4"/>
    </row>
    <row r="5954" spans="1:26" x14ac:dyDescent="0.25">
      <c r="A5954" s="34">
        <v>26</v>
      </c>
      <c r="B5954" s="31">
        <v>89</v>
      </c>
      <c r="C5954" s="4" t="s">
        <v>7196</v>
      </c>
      <c r="D5954" s="4" t="s">
        <v>10270</v>
      </c>
      <c r="E5954" s="4" t="s">
        <v>10251</v>
      </c>
      <c r="F5954" s="4" t="s">
        <v>8948</v>
      </c>
      <c r="G5954" s="4" t="s">
        <v>10288</v>
      </c>
      <c r="H5954" s="8" t="s">
        <v>429</v>
      </c>
      <c r="I5954" s="24">
        <v>225.93</v>
      </c>
      <c r="J5954" s="24">
        <v>182.66</v>
      </c>
      <c r="K5954" s="24">
        <v>18.309999999999999</v>
      </c>
      <c r="M5954" s="24">
        <v>1.73</v>
      </c>
      <c r="O5954" s="24">
        <v>2.4900000000000002</v>
      </c>
      <c r="Q5954" s="24">
        <v>15.09</v>
      </c>
      <c r="R5954" s="24">
        <v>4.8099999999999996</v>
      </c>
      <c r="U5954" s="24">
        <v>0.84</v>
      </c>
      <c r="X5954" s="24">
        <f t="shared" si="210"/>
        <v>225.93</v>
      </c>
      <c r="Y5954" s="8">
        <f t="shared" si="211"/>
        <v>0</v>
      </c>
      <c r="Z5954" s="4"/>
    </row>
    <row r="5955" spans="1:26" x14ac:dyDescent="0.25">
      <c r="A5955" s="34">
        <v>25</v>
      </c>
      <c r="B5955" s="31">
        <v>88</v>
      </c>
      <c r="C5955" s="4" t="s">
        <v>10287</v>
      </c>
      <c r="D5955" s="4" t="s">
        <v>10270</v>
      </c>
      <c r="E5955" s="4" t="s">
        <v>10251</v>
      </c>
      <c r="F5955" s="4" t="s">
        <v>8948</v>
      </c>
      <c r="G5955" s="4" t="s">
        <v>7499</v>
      </c>
      <c r="H5955" s="4" t="s">
        <v>154</v>
      </c>
      <c r="I5955" s="24">
        <v>365.35</v>
      </c>
      <c r="J5955" s="24">
        <v>350.5</v>
      </c>
      <c r="M5955" s="24">
        <v>2.5</v>
      </c>
      <c r="O5955" s="24">
        <v>2.5</v>
      </c>
      <c r="R5955" s="24">
        <v>6.35</v>
      </c>
      <c r="U5955" s="24">
        <v>3.5</v>
      </c>
      <c r="X5955" s="24">
        <f t="shared" si="210"/>
        <v>365.35</v>
      </c>
      <c r="Y5955" s="8">
        <f t="shared" si="211"/>
        <v>0</v>
      </c>
      <c r="Z5955" s="4"/>
    </row>
    <row r="5956" spans="1:26" x14ac:dyDescent="0.25">
      <c r="A5956" s="34">
        <v>37</v>
      </c>
      <c r="B5956" s="31">
        <v>100</v>
      </c>
      <c r="C5956" s="4" t="s">
        <v>10304</v>
      </c>
      <c r="D5956" s="4" t="s">
        <v>9061</v>
      </c>
      <c r="E5956" s="4" t="s">
        <v>10251</v>
      </c>
      <c r="F5956" s="4" t="s">
        <v>8948</v>
      </c>
      <c r="G5956" s="4" t="s">
        <v>7438</v>
      </c>
      <c r="H5956" s="4" t="s">
        <v>237</v>
      </c>
      <c r="I5956" s="24">
        <v>365.24</v>
      </c>
      <c r="J5956" s="24">
        <v>297.83999999999997</v>
      </c>
      <c r="K5956" s="24">
        <v>21.12</v>
      </c>
      <c r="L5956" s="24">
        <v>15.07</v>
      </c>
      <c r="M5956" s="24">
        <v>0.67</v>
      </c>
      <c r="O5956" s="24">
        <v>2.68</v>
      </c>
      <c r="P5956" s="24">
        <v>1.5</v>
      </c>
      <c r="Q5956" s="24">
        <v>15</v>
      </c>
      <c r="R5956" s="24">
        <v>11.36</v>
      </c>
      <c r="X5956" s="24">
        <f t="shared" si="210"/>
        <v>365.24</v>
      </c>
      <c r="Y5956" s="8">
        <f t="shared" si="211"/>
        <v>0</v>
      </c>
      <c r="Z5956" s="4"/>
    </row>
    <row r="5957" spans="1:26" x14ac:dyDescent="0.25">
      <c r="A5957" s="34">
        <v>40</v>
      </c>
      <c r="B5957" s="31">
        <v>103</v>
      </c>
      <c r="C5957" s="4" t="s">
        <v>5118</v>
      </c>
      <c r="D5957" s="4" t="s">
        <v>9061</v>
      </c>
      <c r="E5957" s="4" t="s">
        <v>10251</v>
      </c>
      <c r="F5957" s="4" t="s">
        <v>8948</v>
      </c>
      <c r="G5957" s="4" t="s">
        <v>7438</v>
      </c>
      <c r="H5957" s="4"/>
      <c r="I5957" s="24">
        <v>179.3</v>
      </c>
      <c r="J5957" s="24">
        <v>170.9</v>
      </c>
      <c r="K5957" s="24">
        <v>5.4</v>
      </c>
      <c r="O5957" s="24">
        <v>1.33</v>
      </c>
      <c r="R5957" s="24">
        <v>1.67</v>
      </c>
      <c r="X5957" s="24">
        <f t="shared" si="210"/>
        <v>179.3</v>
      </c>
      <c r="Y5957" s="8">
        <f t="shared" si="211"/>
        <v>0</v>
      </c>
      <c r="Z5957" s="4"/>
    </row>
    <row r="5958" spans="1:26" x14ac:dyDescent="0.25">
      <c r="A5958" s="34">
        <v>9</v>
      </c>
      <c r="B5958" s="31">
        <v>72</v>
      </c>
      <c r="C5958" s="4" t="s">
        <v>10262</v>
      </c>
      <c r="D5958" s="4" t="s">
        <v>10250</v>
      </c>
      <c r="E5958" s="4" t="s">
        <v>10251</v>
      </c>
      <c r="F5958" s="4" t="s">
        <v>8948</v>
      </c>
      <c r="G5958" s="4" t="s">
        <v>7370</v>
      </c>
      <c r="H5958" s="4" t="s">
        <v>6795</v>
      </c>
      <c r="I5958" s="24">
        <v>413.24</v>
      </c>
      <c r="J5958" s="24">
        <v>246.96</v>
      </c>
      <c r="M5958" s="24">
        <v>0.7</v>
      </c>
      <c r="O5958" s="24">
        <v>4.8</v>
      </c>
      <c r="P5958" s="24">
        <v>139.13999999999999</v>
      </c>
      <c r="R5958" s="24">
        <v>0.24</v>
      </c>
      <c r="T5958" s="24">
        <v>19.3</v>
      </c>
      <c r="U5958" s="24">
        <v>2.1</v>
      </c>
      <c r="X5958" s="24">
        <f t="shared" si="210"/>
        <v>413.24000000000007</v>
      </c>
      <c r="Y5958" s="8">
        <f t="shared" si="211"/>
        <v>0</v>
      </c>
      <c r="Z5958" s="4"/>
    </row>
    <row r="5959" spans="1:26" x14ac:dyDescent="0.25">
      <c r="A5959" s="34">
        <v>18</v>
      </c>
      <c r="B5959" s="31">
        <v>81</v>
      </c>
      <c r="C5959" s="4" t="s">
        <v>10278</v>
      </c>
      <c r="D5959" s="4" t="s">
        <v>10270</v>
      </c>
      <c r="E5959" s="4" t="s">
        <v>10251</v>
      </c>
      <c r="F5959" s="4" t="s">
        <v>8948</v>
      </c>
      <c r="G5959" s="4" t="s">
        <v>269</v>
      </c>
      <c r="H5959" s="4" t="s">
        <v>10279</v>
      </c>
      <c r="I5959" s="24">
        <v>374.82</v>
      </c>
      <c r="J5959" s="24">
        <v>225.5</v>
      </c>
      <c r="K5959" s="24">
        <v>43.58</v>
      </c>
      <c r="M5959" s="24">
        <v>5.97</v>
      </c>
      <c r="N5959" s="24">
        <v>4.3</v>
      </c>
      <c r="O5959" s="24">
        <v>7.1</v>
      </c>
      <c r="P5959" s="24">
        <v>39</v>
      </c>
      <c r="R5959" s="24">
        <v>7.3</v>
      </c>
      <c r="T5959" s="24">
        <v>35.94</v>
      </c>
      <c r="U5959" s="24">
        <v>6.13</v>
      </c>
      <c r="X5959" s="24">
        <f t="shared" si="210"/>
        <v>374.82000000000005</v>
      </c>
      <c r="Y5959" s="8">
        <f t="shared" si="211"/>
        <v>0</v>
      </c>
      <c r="Z5959" s="4"/>
    </row>
    <row r="5960" spans="1:26" x14ac:dyDescent="0.25">
      <c r="A5960" s="34">
        <v>15</v>
      </c>
      <c r="B5960" s="31">
        <v>78</v>
      </c>
      <c r="C5960" s="4" t="s">
        <v>10272</v>
      </c>
      <c r="D5960" s="4" t="s">
        <v>10270</v>
      </c>
      <c r="E5960" s="4" t="s">
        <v>10251</v>
      </c>
      <c r="F5960" s="4" t="s">
        <v>8948</v>
      </c>
      <c r="G5960" s="4" t="s">
        <v>10273</v>
      </c>
      <c r="H5960" s="4" t="s">
        <v>3345</v>
      </c>
      <c r="I5960" s="24">
        <v>107.28</v>
      </c>
      <c r="J5960" s="24">
        <v>99.23</v>
      </c>
      <c r="K5960" s="24">
        <v>2.5499999999999998</v>
      </c>
      <c r="L5960" s="24">
        <v>3</v>
      </c>
      <c r="M5960" s="24">
        <v>1.5</v>
      </c>
      <c r="O5960" s="24">
        <v>1</v>
      </c>
      <c r="X5960" s="24">
        <f t="shared" si="210"/>
        <v>107.28</v>
      </c>
      <c r="Y5960" s="8">
        <f t="shared" si="211"/>
        <v>0</v>
      </c>
      <c r="Z5960" s="4"/>
    </row>
    <row r="5961" spans="1:26" x14ac:dyDescent="0.25">
      <c r="A5961" s="34">
        <v>16</v>
      </c>
      <c r="B5961" s="31">
        <v>79</v>
      </c>
      <c r="C5961" s="4" t="s">
        <v>10274</v>
      </c>
      <c r="D5961" s="4" t="s">
        <v>10270</v>
      </c>
      <c r="E5961" s="4" t="s">
        <v>10251</v>
      </c>
      <c r="F5961" s="4" t="s">
        <v>8948</v>
      </c>
      <c r="G5961" s="4" t="s">
        <v>10275</v>
      </c>
      <c r="H5961" s="4"/>
      <c r="I5961" s="24">
        <v>123.72</v>
      </c>
      <c r="J5961" s="24">
        <v>102.37</v>
      </c>
      <c r="K5961" s="24">
        <v>13.64</v>
      </c>
      <c r="M5961" s="24">
        <v>1.03</v>
      </c>
      <c r="O5961" s="24">
        <v>1.5</v>
      </c>
      <c r="P5961" s="24">
        <v>2.68</v>
      </c>
      <c r="R5961" s="24">
        <v>2.5</v>
      </c>
      <c r="X5961" s="24">
        <f t="shared" si="210"/>
        <v>123.72000000000001</v>
      </c>
      <c r="Y5961" s="8">
        <f t="shared" si="211"/>
        <v>0</v>
      </c>
      <c r="Z5961" s="4"/>
    </row>
    <row r="5962" spans="1:26" x14ac:dyDescent="0.25">
      <c r="A5962" s="34">
        <v>17</v>
      </c>
      <c r="B5962" s="31">
        <v>80</v>
      </c>
      <c r="C5962" s="4" t="s">
        <v>10276</v>
      </c>
      <c r="D5962" s="4" t="s">
        <v>10270</v>
      </c>
      <c r="E5962" s="4" t="s">
        <v>10251</v>
      </c>
      <c r="F5962" s="4" t="s">
        <v>8948</v>
      </c>
      <c r="G5962" s="4" t="s">
        <v>10277</v>
      </c>
      <c r="H5962" s="4"/>
      <c r="I5962" s="24">
        <v>108.73</v>
      </c>
      <c r="J5962" s="24">
        <v>87.22</v>
      </c>
      <c r="K5962" s="24">
        <v>8.18</v>
      </c>
      <c r="M5962" s="24">
        <v>2.08</v>
      </c>
      <c r="N5962" s="24">
        <v>1</v>
      </c>
      <c r="O5962" s="24">
        <v>1.1000000000000001</v>
      </c>
      <c r="P5962" s="24">
        <v>7.03</v>
      </c>
      <c r="R5962" s="24">
        <v>2.12</v>
      </c>
      <c r="X5962" s="24">
        <f t="shared" si="210"/>
        <v>108.73</v>
      </c>
      <c r="Y5962" s="8">
        <f t="shared" si="211"/>
        <v>0</v>
      </c>
      <c r="Z5962" s="4"/>
    </row>
    <row r="5963" spans="1:26" x14ac:dyDescent="0.25">
      <c r="A5963" s="34">
        <v>29</v>
      </c>
      <c r="B5963" s="31">
        <v>92</v>
      </c>
      <c r="C5963" s="4" t="s">
        <v>10290</v>
      </c>
      <c r="D5963" s="4" t="s">
        <v>9061</v>
      </c>
      <c r="E5963" s="4" t="s">
        <v>10251</v>
      </c>
      <c r="F5963" s="4" t="s">
        <v>8948</v>
      </c>
      <c r="G5963" s="4" t="s">
        <v>7177</v>
      </c>
      <c r="H5963" s="4" t="s">
        <v>9845</v>
      </c>
      <c r="I5963" s="24">
        <v>257.97000000000003</v>
      </c>
      <c r="J5963" s="24">
        <v>194.89</v>
      </c>
      <c r="K5963" s="24">
        <v>4.57</v>
      </c>
      <c r="M5963" s="24">
        <v>2.5</v>
      </c>
      <c r="O5963" s="24">
        <v>5.6</v>
      </c>
      <c r="Q5963" s="24">
        <v>3.14</v>
      </c>
      <c r="R5963" s="24">
        <v>1</v>
      </c>
      <c r="T5963" s="24">
        <v>46.27</v>
      </c>
      <c r="X5963" s="24">
        <f t="shared" si="210"/>
        <v>257.96999999999997</v>
      </c>
      <c r="Y5963" s="8">
        <f t="shared" si="211"/>
        <v>0</v>
      </c>
      <c r="Z5963" s="4"/>
    </row>
    <row r="5964" spans="1:26" x14ac:dyDescent="0.25">
      <c r="A5964" s="34">
        <v>27</v>
      </c>
      <c r="B5964" s="31">
        <v>90</v>
      </c>
      <c r="C5964" s="4" t="s">
        <v>10289</v>
      </c>
      <c r="D5964" s="4" t="s">
        <v>10270</v>
      </c>
      <c r="E5964" s="4" t="s">
        <v>10251</v>
      </c>
      <c r="F5964" s="4" t="s">
        <v>8948</v>
      </c>
      <c r="G5964" s="4" t="s">
        <v>7466</v>
      </c>
      <c r="H5964" s="4" t="s">
        <v>960</v>
      </c>
      <c r="I5964" s="24">
        <v>109.46</v>
      </c>
      <c r="J5964" s="24">
        <v>101.38</v>
      </c>
      <c r="K5964" s="24">
        <v>4.2300000000000004</v>
      </c>
      <c r="L5964" s="24">
        <v>1.97</v>
      </c>
      <c r="M5964" s="24">
        <v>1.78</v>
      </c>
      <c r="R5964" s="24">
        <v>0.1</v>
      </c>
      <c r="X5964" s="24">
        <f t="shared" si="210"/>
        <v>109.46</v>
      </c>
      <c r="Y5964" s="8">
        <f t="shared" si="211"/>
        <v>0</v>
      </c>
      <c r="Z5964" s="4"/>
    </row>
    <row r="5965" spans="1:26" x14ac:dyDescent="0.25">
      <c r="A5965" s="34">
        <v>7</v>
      </c>
      <c r="B5965" s="31">
        <v>70</v>
      </c>
      <c r="C5965" s="4" t="s">
        <v>10260</v>
      </c>
      <c r="D5965" s="4" t="s">
        <v>10250</v>
      </c>
      <c r="E5965" s="4" t="s">
        <v>10251</v>
      </c>
      <c r="F5965" s="4" t="s">
        <v>8948</v>
      </c>
      <c r="G5965" s="4" t="s">
        <v>10261</v>
      </c>
      <c r="H5965" s="4" t="s">
        <v>154</v>
      </c>
      <c r="I5965" s="24">
        <v>188.41</v>
      </c>
      <c r="J5965" s="24">
        <v>177.7</v>
      </c>
      <c r="M5965" s="24">
        <v>2.04</v>
      </c>
      <c r="O5965" s="24">
        <v>3</v>
      </c>
      <c r="R5965" s="24">
        <v>3.67</v>
      </c>
      <c r="U5965" s="24">
        <v>2</v>
      </c>
      <c r="X5965" s="24">
        <f t="shared" si="210"/>
        <v>188.40999999999997</v>
      </c>
      <c r="Y5965" s="8">
        <f t="shared" si="211"/>
        <v>0</v>
      </c>
      <c r="Z5965" s="4"/>
    </row>
    <row r="5966" spans="1:26" x14ac:dyDescent="0.25">
      <c r="A5966" s="34">
        <v>31</v>
      </c>
      <c r="B5966" s="31">
        <v>94</v>
      </c>
      <c r="C5966" s="4" t="s">
        <v>10292</v>
      </c>
      <c r="D5966" s="4" t="s">
        <v>9061</v>
      </c>
      <c r="E5966" s="4" t="s">
        <v>10251</v>
      </c>
      <c r="F5966" s="4" t="s">
        <v>8948</v>
      </c>
      <c r="G5966" s="4" t="s">
        <v>10293</v>
      </c>
      <c r="H5966" s="4" t="s">
        <v>10294</v>
      </c>
      <c r="I5966" s="24">
        <v>225.7</v>
      </c>
      <c r="J5966" s="24">
        <v>197.23</v>
      </c>
      <c r="K5966" s="24">
        <v>9.5500000000000007</v>
      </c>
      <c r="M5966" s="24">
        <v>1.87</v>
      </c>
      <c r="O5966" s="24">
        <v>3.3</v>
      </c>
      <c r="Q5966" s="24">
        <v>1.2</v>
      </c>
      <c r="R5966" s="24">
        <v>7.99</v>
      </c>
      <c r="T5966" s="24">
        <v>4.5599999999999996</v>
      </c>
      <c r="X5966" s="24">
        <f t="shared" si="210"/>
        <v>225.70000000000002</v>
      </c>
      <c r="Y5966" s="8">
        <f t="shared" si="211"/>
        <v>0</v>
      </c>
      <c r="Z5966" s="4"/>
    </row>
    <row r="5967" spans="1:26" x14ac:dyDescent="0.25">
      <c r="A5967" s="34">
        <v>2</v>
      </c>
      <c r="B5967" s="31">
        <v>65</v>
      </c>
      <c r="C5967" s="4" t="s">
        <v>10253</v>
      </c>
      <c r="D5967" s="4" t="s">
        <v>10250</v>
      </c>
      <c r="E5967" s="4" t="s">
        <v>10251</v>
      </c>
      <c r="F5967" s="4" t="s">
        <v>8948</v>
      </c>
      <c r="G5967" s="4" t="s">
        <v>9085</v>
      </c>
      <c r="H5967" s="4" t="s">
        <v>391</v>
      </c>
      <c r="I5967" s="24">
        <v>186.38</v>
      </c>
      <c r="J5967" s="24">
        <v>116.75</v>
      </c>
      <c r="M5967" s="24">
        <v>0.85</v>
      </c>
      <c r="O5967" s="24">
        <v>1.21</v>
      </c>
      <c r="P5967" s="24">
        <v>61.78</v>
      </c>
      <c r="R5967" s="24">
        <v>0.84</v>
      </c>
      <c r="U5967" s="24">
        <v>4.95</v>
      </c>
      <c r="X5967" s="24">
        <f t="shared" si="210"/>
        <v>186.37999999999997</v>
      </c>
      <c r="Y5967" s="8">
        <f t="shared" si="211"/>
        <v>0</v>
      </c>
      <c r="Z5967" s="4"/>
    </row>
    <row r="5968" spans="1:26" x14ac:dyDescent="0.25">
      <c r="A5968" s="34">
        <v>24</v>
      </c>
      <c r="B5968" s="31">
        <v>87</v>
      </c>
      <c r="C5968" s="4" t="s">
        <v>451</v>
      </c>
      <c r="D5968" s="4" t="s">
        <v>10270</v>
      </c>
      <c r="E5968" s="4" t="s">
        <v>10251</v>
      </c>
      <c r="F5968" s="4" t="s">
        <v>8948</v>
      </c>
      <c r="G5968" s="4" t="s">
        <v>10286</v>
      </c>
      <c r="H5968" s="4" t="s">
        <v>154</v>
      </c>
      <c r="I5968" s="24">
        <v>256.08</v>
      </c>
      <c r="J5968" s="24">
        <v>220.08</v>
      </c>
      <c r="K5968" s="24">
        <v>20</v>
      </c>
      <c r="M5968" s="24">
        <v>1.5</v>
      </c>
      <c r="O5968" s="24">
        <v>2.5</v>
      </c>
      <c r="P5968" s="24">
        <v>9.5</v>
      </c>
      <c r="R5968" s="24">
        <v>1</v>
      </c>
      <c r="U5968" s="24">
        <v>1.5</v>
      </c>
      <c r="X5968" s="24">
        <f t="shared" si="210"/>
        <v>256.08000000000004</v>
      </c>
      <c r="Y5968" s="8">
        <f t="shared" si="211"/>
        <v>0</v>
      </c>
      <c r="Z5968" s="4"/>
    </row>
    <row r="5969" spans="1:26" x14ac:dyDescent="0.25">
      <c r="A5969" s="34">
        <v>5</v>
      </c>
      <c r="B5969" s="31">
        <v>68</v>
      </c>
      <c r="C5969" s="4" t="s">
        <v>10257</v>
      </c>
      <c r="D5969" s="4" t="s">
        <v>10250</v>
      </c>
      <c r="E5969" s="4" t="s">
        <v>10251</v>
      </c>
      <c r="F5969" s="4" t="s">
        <v>8948</v>
      </c>
      <c r="G5969" s="4" t="s">
        <v>10258</v>
      </c>
      <c r="H5969" s="4" t="s">
        <v>892</v>
      </c>
      <c r="I5969" s="24">
        <v>122.5</v>
      </c>
      <c r="J5969" s="24">
        <v>120.61</v>
      </c>
      <c r="M5969" s="24">
        <v>1.1000000000000001</v>
      </c>
      <c r="O5969" s="24">
        <v>0.78</v>
      </c>
      <c r="R5969" s="24">
        <v>0.01</v>
      </c>
      <c r="X5969" s="24">
        <f t="shared" si="210"/>
        <v>122.5</v>
      </c>
      <c r="Y5969" s="8">
        <f t="shared" si="211"/>
        <v>0</v>
      </c>
      <c r="Z5969" s="4"/>
    </row>
    <row r="5970" spans="1:26" x14ac:dyDescent="0.25">
      <c r="A5970" s="34">
        <v>11</v>
      </c>
      <c r="B5970" s="31">
        <v>74</v>
      </c>
      <c r="C5970" s="4" t="s">
        <v>10264</v>
      </c>
      <c r="D5970" s="4" t="s">
        <v>10250</v>
      </c>
      <c r="E5970" s="4" t="s">
        <v>10251</v>
      </c>
      <c r="F5970" s="4" t="s">
        <v>8948</v>
      </c>
      <c r="G5970" s="4" t="s">
        <v>10265</v>
      </c>
      <c r="H5970" s="4" t="s">
        <v>283</v>
      </c>
      <c r="I5970" s="24">
        <v>119.72</v>
      </c>
      <c r="J5970" s="24">
        <v>118.44</v>
      </c>
      <c r="M5970" s="24">
        <v>0.28000000000000003</v>
      </c>
      <c r="O5970" s="24">
        <v>1</v>
      </c>
      <c r="X5970" s="24">
        <f t="shared" si="210"/>
        <v>119.72</v>
      </c>
      <c r="Y5970" s="8">
        <f t="shared" si="211"/>
        <v>0</v>
      </c>
      <c r="Z5970" s="4"/>
    </row>
    <row r="5971" spans="1:26" x14ac:dyDescent="0.25">
      <c r="A5971" s="34">
        <v>30</v>
      </c>
      <c r="B5971" s="31">
        <v>93</v>
      </c>
      <c r="C5971" s="4" t="s">
        <v>10291</v>
      </c>
      <c r="D5971" s="4" t="s">
        <v>9061</v>
      </c>
      <c r="E5971" s="4" t="s">
        <v>10251</v>
      </c>
      <c r="F5971" s="4" t="s">
        <v>8948</v>
      </c>
      <c r="G5971" s="4" t="s">
        <v>9124</v>
      </c>
      <c r="H5971" s="4" t="s">
        <v>728</v>
      </c>
      <c r="I5971" s="24">
        <v>194.19</v>
      </c>
      <c r="J5971" s="24">
        <v>155.22</v>
      </c>
      <c r="K5971" s="24">
        <v>31.4</v>
      </c>
      <c r="M5971" s="24">
        <v>1.22</v>
      </c>
      <c r="O5971" s="24">
        <v>1.52</v>
      </c>
      <c r="Q5971" s="24">
        <v>4.25</v>
      </c>
      <c r="R5971" s="24">
        <v>0.57999999999999996</v>
      </c>
      <c r="X5971" s="24">
        <f t="shared" si="210"/>
        <v>194.19000000000003</v>
      </c>
      <c r="Y5971" s="8">
        <f t="shared" si="211"/>
        <v>0</v>
      </c>
      <c r="Z5971" s="4"/>
    </row>
    <row r="5972" spans="1:26" x14ac:dyDescent="0.25">
      <c r="A5972" s="34">
        <v>14</v>
      </c>
      <c r="B5972" s="31">
        <v>77</v>
      </c>
      <c r="C5972" s="4" t="s">
        <v>10269</v>
      </c>
      <c r="D5972" s="4" t="s">
        <v>10270</v>
      </c>
      <c r="E5972" s="4" t="s">
        <v>10251</v>
      </c>
      <c r="F5972" s="4" t="s">
        <v>8948</v>
      </c>
      <c r="G5972" s="4" t="s">
        <v>10271</v>
      </c>
      <c r="H5972" s="4"/>
      <c r="I5972" s="24">
        <v>200.57</v>
      </c>
      <c r="J5972" s="24">
        <v>179.76</v>
      </c>
      <c r="K5972" s="24">
        <v>15.77</v>
      </c>
      <c r="M5972" s="24">
        <v>0.87</v>
      </c>
      <c r="O5972" s="24">
        <v>1.36</v>
      </c>
      <c r="R5972" s="24">
        <v>1.81</v>
      </c>
      <c r="U5972" s="24">
        <v>0.94</v>
      </c>
      <c r="X5972" s="24">
        <f t="shared" si="210"/>
        <v>200.51000000000002</v>
      </c>
      <c r="Y5972" s="8">
        <f t="shared" si="211"/>
        <v>5.9999999999973852E-2</v>
      </c>
      <c r="Z5972" s="4"/>
    </row>
    <row r="5973" spans="1:26" x14ac:dyDescent="0.25">
      <c r="A5973" s="34">
        <v>34</v>
      </c>
      <c r="B5973" s="31">
        <v>97</v>
      </c>
      <c r="C5973" s="4" t="s">
        <v>10299</v>
      </c>
      <c r="D5973" s="4" t="s">
        <v>9061</v>
      </c>
      <c r="E5973" s="4" t="s">
        <v>10251</v>
      </c>
      <c r="F5973" s="4" t="s">
        <v>8948</v>
      </c>
      <c r="G5973" s="4" t="s">
        <v>10300</v>
      </c>
      <c r="H5973" s="4" t="s">
        <v>804</v>
      </c>
      <c r="I5973" s="24">
        <v>136.9</v>
      </c>
      <c r="J5973" s="24">
        <v>105.43</v>
      </c>
      <c r="K5973" s="24">
        <v>23.59</v>
      </c>
      <c r="M5973" s="24">
        <v>0.87</v>
      </c>
      <c r="N5973" s="24">
        <v>2</v>
      </c>
      <c r="O5973" s="24">
        <v>0.56000000000000005</v>
      </c>
      <c r="P5973" s="24">
        <v>0.44</v>
      </c>
      <c r="Q5973" s="24">
        <v>4.09</v>
      </c>
      <c r="X5973" s="24">
        <f t="shared" si="210"/>
        <v>136.98000000000002</v>
      </c>
      <c r="Y5973" s="8">
        <f t="shared" si="211"/>
        <v>-8.0000000000012506E-2</v>
      </c>
      <c r="Z5973" s="4"/>
    </row>
    <row r="5974" spans="1:26" x14ac:dyDescent="0.25">
      <c r="A5974" s="34">
        <v>21</v>
      </c>
      <c r="B5974" s="31">
        <v>84</v>
      </c>
      <c r="C5974" s="4" t="s">
        <v>10281</v>
      </c>
      <c r="D5974" s="4" t="s">
        <v>10270</v>
      </c>
      <c r="E5974" s="4" t="s">
        <v>10251</v>
      </c>
      <c r="F5974" s="4" t="s">
        <v>8948</v>
      </c>
      <c r="G5974" s="4" t="s">
        <v>10282</v>
      </c>
      <c r="H5974" s="4" t="s">
        <v>10283</v>
      </c>
      <c r="I5974" s="24">
        <v>215.6</v>
      </c>
      <c r="J5974" s="24">
        <v>205.5</v>
      </c>
      <c r="K5974" s="24">
        <v>3.5</v>
      </c>
      <c r="M5974" s="24">
        <v>2.6</v>
      </c>
      <c r="O5974" s="24">
        <v>1.5</v>
      </c>
      <c r="R5974" s="24">
        <v>1</v>
      </c>
      <c r="U5974" s="24">
        <v>1.5</v>
      </c>
      <c r="X5974" s="24">
        <f t="shared" si="210"/>
        <v>215.6</v>
      </c>
      <c r="Y5974" s="8">
        <f t="shared" si="211"/>
        <v>0</v>
      </c>
      <c r="Z5974" s="4"/>
    </row>
    <row r="5975" spans="1:26" x14ac:dyDescent="0.25">
      <c r="A5975" s="34">
        <v>3</v>
      </c>
      <c r="B5975" s="31">
        <v>66</v>
      </c>
      <c r="C5975" s="4" t="s">
        <v>10254</v>
      </c>
      <c r="D5975" s="4" t="s">
        <v>10250</v>
      </c>
      <c r="E5975" s="4" t="s">
        <v>10251</v>
      </c>
      <c r="F5975" s="4" t="s">
        <v>8948</v>
      </c>
      <c r="G5975" s="4" t="s">
        <v>5270</v>
      </c>
      <c r="H5975" s="4" t="s">
        <v>10255</v>
      </c>
      <c r="I5975" s="24">
        <v>422.33</v>
      </c>
      <c r="J5975" s="24">
        <v>373.95</v>
      </c>
      <c r="O5975" s="24">
        <v>9.5</v>
      </c>
      <c r="R5975" s="24">
        <v>5.14</v>
      </c>
      <c r="T5975" s="24">
        <v>23.27</v>
      </c>
      <c r="U5975" s="24">
        <v>10.47</v>
      </c>
      <c r="X5975" s="24">
        <f t="shared" si="210"/>
        <v>422.33</v>
      </c>
      <c r="Y5975" s="8">
        <f t="shared" si="211"/>
        <v>0</v>
      </c>
      <c r="Z5975" s="4"/>
    </row>
    <row r="5976" spans="1:26" x14ac:dyDescent="0.25">
      <c r="A5976" s="34">
        <v>35</v>
      </c>
      <c r="B5976" s="31">
        <v>98</v>
      </c>
      <c r="C5976" s="4" t="s">
        <v>4666</v>
      </c>
      <c r="D5976" s="4" t="s">
        <v>9061</v>
      </c>
      <c r="E5976" s="4" t="s">
        <v>10251</v>
      </c>
      <c r="F5976" s="4" t="s">
        <v>8948</v>
      </c>
      <c r="G5976" s="4" t="s">
        <v>10301</v>
      </c>
      <c r="H5976" s="4" t="s">
        <v>804</v>
      </c>
      <c r="I5976" s="24">
        <v>129.94</v>
      </c>
      <c r="J5976" s="24">
        <v>88.37</v>
      </c>
      <c r="K5976" s="24">
        <v>18.309999999999999</v>
      </c>
      <c r="L5976" s="24">
        <v>10.69</v>
      </c>
      <c r="M5976" s="24">
        <v>0.41</v>
      </c>
      <c r="O5976" s="24">
        <v>0.41</v>
      </c>
      <c r="P5976" s="24">
        <v>6.49</v>
      </c>
      <c r="Q5976" s="24">
        <v>2.2999999999999998</v>
      </c>
      <c r="R5976" s="24">
        <v>1.56</v>
      </c>
      <c r="S5976" s="24">
        <v>7.0000000000000007E-2</v>
      </c>
      <c r="T5976" s="24">
        <v>1.33</v>
      </c>
      <c r="X5976" s="24">
        <f t="shared" si="210"/>
        <v>129.94</v>
      </c>
      <c r="Y5976" s="8">
        <f t="shared" si="211"/>
        <v>0</v>
      </c>
      <c r="Z5976" s="4"/>
    </row>
    <row r="5977" spans="1:26" x14ac:dyDescent="0.25">
      <c r="A5977" s="34">
        <v>42</v>
      </c>
      <c r="B5977" s="31">
        <v>105</v>
      </c>
      <c r="C5977" s="4" t="s">
        <v>8162</v>
      </c>
      <c r="D5977" s="4" t="s">
        <v>9061</v>
      </c>
      <c r="E5977" s="4" t="s">
        <v>10251</v>
      </c>
      <c r="F5977" s="4" t="s">
        <v>8948</v>
      </c>
      <c r="G5977" s="4" t="s">
        <v>9183</v>
      </c>
      <c r="H5977" s="4" t="s">
        <v>1567</v>
      </c>
      <c r="I5977" s="24">
        <v>229.58</v>
      </c>
      <c r="J5977" s="24">
        <v>158.36000000000001</v>
      </c>
      <c r="K5977" s="24">
        <v>37.35</v>
      </c>
      <c r="L5977" s="24">
        <v>3.63</v>
      </c>
      <c r="M5977" s="24">
        <v>0.5</v>
      </c>
      <c r="O5977" s="24">
        <v>2.33</v>
      </c>
      <c r="P5977" s="24">
        <v>6</v>
      </c>
      <c r="Q5977" s="24">
        <v>5.74</v>
      </c>
      <c r="R5977" s="24">
        <v>3.42</v>
      </c>
      <c r="T5977" s="24">
        <v>11.58</v>
      </c>
      <c r="U5977" s="24">
        <v>0.67</v>
      </c>
      <c r="X5977" s="24">
        <f t="shared" si="210"/>
        <v>229.58</v>
      </c>
      <c r="Y5977" s="8">
        <f t="shared" si="211"/>
        <v>0</v>
      </c>
      <c r="Z5977" s="4"/>
    </row>
    <row r="5978" spans="1:26" x14ac:dyDescent="0.25">
      <c r="A5978" s="34">
        <v>39</v>
      </c>
      <c r="B5978" s="31">
        <v>102</v>
      </c>
      <c r="C5978" s="4" t="s">
        <v>10307</v>
      </c>
      <c r="D5978" s="4" t="s">
        <v>9061</v>
      </c>
      <c r="E5978" s="4" t="s">
        <v>10251</v>
      </c>
      <c r="F5978" s="4" t="s">
        <v>8948</v>
      </c>
      <c r="G5978" s="4" t="s">
        <v>10308</v>
      </c>
      <c r="H5978" s="4" t="s">
        <v>882</v>
      </c>
      <c r="I5978" s="24">
        <v>130.02000000000001</v>
      </c>
      <c r="J5978" s="24">
        <v>126.97</v>
      </c>
      <c r="K5978" s="24">
        <v>1.47</v>
      </c>
      <c r="M5978" s="24">
        <v>0.4</v>
      </c>
      <c r="O5978" s="24">
        <v>0.87</v>
      </c>
      <c r="R5978" s="24">
        <v>0.31</v>
      </c>
      <c r="X5978" s="24">
        <f t="shared" si="210"/>
        <v>130.02000000000001</v>
      </c>
      <c r="Y5978" s="8">
        <f t="shared" si="211"/>
        <v>0</v>
      </c>
      <c r="Z5978" s="4"/>
    </row>
    <row r="5979" spans="1:26" x14ac:dyDescent="0.25">
      <c r="A5979" s="34">
        <v>8</v>
      </c>
      <c r="B5979" s="31">
        <v>71</v>
      </c>
      <c r="C5979" s="4" t="s">
        <v>4463</v>
      </c>
      <c r="D5979" s="4" t="s">
        <v>10250</v>
      </c>
      <c r="E5979" s="4" t="s">
        <v>10251</v>
      </c>
      <c r="F5979" s="4" t="s">
        <v>8948</v>
      </c>
      <c r="G5979" s="4" t="s">
        <v>1504</v>
      </c>
      <c r="H5979" s="4" t="s">
        <v>1466</v>
      </c>
      <c r="I5979" s="24">
        <v>459.04</v>
      </c>
      <c r="J5979" s="24">
        <v>386.32</v>
      </c>
      <c r="K5979" s="24">
        <v>34.090000000000003</v>
      </c>
      <c r="M5979" s="24">
        <v>4.84</v>
      </c>
      <c r="O5979" s="24">
        <v>6.1</v>
      </c>
      <c r="P5979" s="24">
        <v>17.47</v>
      </c>
      <c r="R5979" s="24">
        <v>2.97</v>
      </c>
      <c r="U5979" s="24">
        <v>7.25</v>
      </c>
      <c r="X5979" s="24">
        <f t="shared" si="210"/>
        <v>459.03999999999996</v>
      </c>
      <c r="Y5979" s="8">
        <f t="shared" si="211"/>
        <v>0</v>
      </c>
      <c r="Z5979" s="4"/>
    </row>
    <row r="5980" spans="1:26" x14ac:dyDescent="0.25">
      <c r="A5980" s="34">
        <v>32</v>
      </c>
      <c r="B5980" s="31">
        <v>95</v>
      </c>
      <c r="C5980" s="4" t="s">
        <v>10295</v>
      </c>
      <c r="D5980" s="4" t="s">
        <v>9061</v>
      </c>
      <c r="E5980" s="4" t="s">
        <v>10251</v>
      </c>
      <c r="F5980" s="4" t="s">
        <v>8948</v>
      </c>
      <c r="G5980" s="4" t="s">
        <v>10296</v>
      </c>
      <c r="H5980" s="4"/>
      <c r="I5980" s="24">
        <v>427.29</v>
      </c>
      <c r="J5980" s="24">
        <v>369.51</v>
      </c>
      <c r="K5980" s="24">
        <v>13.13</v>
      </c>
      <c r="M5980" s="24">
        <v>4</v>
      </c>
      <c r="N5980" s="24">
        <v>2.4500000000000002</v>
      </c>
      <c r="O5980" s="24">
        <v>9.24</v>
      </c>
      <c r="P5980" s="24">
        <v>8.85</v>
      </c>
      <c r="R5980" s="24">
        <v>9.42</v>
      </c>
      <c r="T5980" s="24">
        <v>9.5500000000000007</v>
      </c>
      <c r="U5980" s="24">
        <v>1.1399999999999999</v>
      </c>
      <c r="X5980" s="24">
        <f t="shared" si="210"/>
        <v>427.29</v>
      </c>
      <c r="Y5980" s="8">
        <f t="shared" si="211"/>
        <v>0</v>
      </c>
      <c r="Z5980" s="4"/>
    </row>
    <row r="5981" spans="1:26" x14ac:dyDescent="0.25">
      <c r="A5981" s="34">
        <v>33</v>
      </c>
      <c r="B5981" s="31">
        <v>96</v>
      </c>
      <c r="C5981" s="4" t="s">
        <v>10297</v>
      </c>
      <c r="D5981" s="4" t="s">
        <v>9061</v>
      </c>
      <c r="E5981" s="4" t="s">
        <v>10251</v>
      </c>
      <c r="F5981" s="4" t="s">
        <v>8948</v>
      </c>
      <c r="G5981" s="4" t="s">
        <v>10298</v>
      </c>
      <c r="H5981" s="4" t="s">
        <v>1616</v>
      </c>
      <c r="I5981" s="24">
        <v>200.2</v>
      </c>
      <c r="J5981" s="24">
        <v>115.75</v>
      </c>
      <c r="K5981" s="24">
        <v>57.21</v>
      </c>
      <c r="L5981" s="24">
        <v>15.92</v>
      </c>
      <c r="M5981" s="24">
        <v>0.78</v>
      </c>
      <c r="O5981" s="24">
        <v>0.79</v>
      </c>
      <c r="P5981" s="24">
        <v>5.75</v>
      </c>
      <c r="R5981" s="24">
        <v>4</v>
      </c>
      <c r="X5981" s="24">
        <f t="shared" si="210"/>
        <v>200.2</v>
      </c>
      <c r="Y5981" s="8">
        <f t="shared" si="211"/>
        <v>0</v>
      </c>
      <c r="Z5981" s="4"/>
    </row>
    <row r="5982" spans="1:26" x14ac:dyDescent="0.25">
      <c r="A5982" s="34">
        <v>41</v>
      </c>
      <c r="B5982" s="31">
        <v>104</v>
      </c>
      <c r="C5982" s="4" t="s">
        <v>10309</v>
      </c>
      <c r="D5982" s="4" t="s">
        <v>9061</v>
      </c>
      <c r="E5982" s="4" t="s">
        <v>10251</v>
      </c>
      <c r="F5982" s="4" t="s">
        <v>8948</v>
      </c>
      <c r="G5982" s="4" t="s">
        <v>10310</v>
      </c>
      <c r="H5982" s="4"/>
      <c r="I5982" s="24">
        <v>310.86</v>
      </c>
      <c r="J5982" s="24">
        <v>290.23</v>
      </c>
      <c r="L5982" s="24">
        <v>12.37</v>
      </c>
      <c r="O5982" s="24">
        <v>0.43</v>
      </c>
      <c r="P5982" s="24">
        <v>2.4300000000000002</v>
      </c>
      <c r="R5982" s="24">
        <v>5.4</v>
      </c>
      <c r="X5982" s="24">
        <f t="shared" si="210"/>
        <v>310.86</v>
      </c>
      <c r="Y5982" s="8">
        <f t="shared" si="211"/>
        <v>0</v>
      </c>
      <c r="Z5982" s="4"/>
    </row>
    <row r="5983" spans="1:26" x14ac:dyDescent="0.25">
      <c r="A5983" s="34">
        <v>4</v>
      </c>
      <c r="B5983" s="31">
        <v>67</v>
      </c>
      <c r="C5983" s="4" t="s">
        <v>10256</v>
      </c>
      <c r="D5983" s="4" t="s">
        <v>10250</v>
      </c>
      <c r="E5983" s="4" t="s">
        <v>10251</v>
      </c>
      <c r="F5983" s="4" t="s">
        <v>8948</v>
      </c>
      <c r="G5983" s="4" t="s">
        <v>892</v>
      </c>
      <c r="H5983" s="8" t="s">
        <v>6795</v>
      </c>
      <c r="I5983" s="24">
        <v>135.1</v>
      </c>
      <c r="J5983" s="24">
        <v>134.79</v>
      </c>
      <c r="O5983" s="24">
        <v>0.31</v>
      </c>
      <c r="X5983" s="24">
        <f t="shared" si="210"/>
        <v>135.1</v>
      </c>
      <c r="Y5983" s="8">
        <f t="shared" si="211"/>
        <v>0</v>
      </c>
      <c r="Z5983" s="4"/>
    </row>
    <row r="5984" spans="1:26" x14ac:dyDescent="0.25">
      <c r="A5984" s="34">
        <v>12</v>
      </c>
      <c r="B5984" s="31">
        <v>75</v>
      </c>
      <c r="C5984" s="4" t="s">
        <v>10266</v>
      </c>
      <c r="D5984" s="4" t="s">
        <v>10250</v>
      </c>
      <c r="E5984" s="4" t="s">
        <v>10251</v>
      </c>
      <c r="F5984" s="4" t="s">
        <v>8948</v>
      </c>
      <c r="G5984" s="4" t="s">
        <v>10267</v>
      </c>
      <c r="H5984" s="4" t="s">
        <v>1542</v>
      </c>
      <c r="I5984" s="24">
        <v>175.74</v>
      </c>
      <c r="J5984" s="24">
        <v>164.2</v>
      </c>
      <c r="K5984" s="24">
        <v>4.08</v>
      </c>
      <c r="O5984" s="24">
        <v>2.02</v>
      </c>
      <c r="P5984" s="24">
        <v>1.81</v>
      </c>
      <c r="Q5984" s="24">
        <v>1.81</v>
      </c>
      <c r="R5984" s="24">
        <v>1.1000000000000001</v>
      </c>
      <c r="U5984" s="24">
        <v>0.72</v>
      </c>
      <c r="X5984" s="24">
        <f t="shared" si="210"/>
        <v>175.74</v>
      </c>
      <c r="Y5984" s="8">
        <f t="shared" si="211"/>
        <v>0</v>
      </c>
      <c r="Z5984" s="4"/>
    </row>
    <row r="5985" spans="1:26" x14ac:dyDescent="0.25">
      <c r="A5985" s="34">
        <v>22</v>
      </c>
      <c r="B5985" s="31">
        <v>85</v>
      </c>
      <c r="C5985" s="4" t="s">
        <v>10284</v>
      </c>
      <c r="D5985" s="4" t="s">
        <v>10270</v>
      </c>
      <c r="E5985" s="4" t="s">
        <v>10251</v>
      </c>
      <c r="F5985" s="4" t="s">
        <v>8948</v>
      </c>
      <c r="G5985" s="4" t="s">
        <v>1519</v>
      </c>
      <c r="H5985" s="4"/>
      <c r="I5985" s="24">
        <v>122.98</v>
      </c>
      <c r="J5985" s="24">
        <v>47.5</v>
      </c>
      <c r="K5985" s="24">
        <v>3.8</v>
      </c>
      <c r="L5985" s="24">
        <v>63.01</v>
      </c>
      <c r="M5985" s="24">
        <v>0.28000000000000003</v>
      </c>
      <c r="O5985" s="24">
        <v>0.24</v>
      </c>
      <c r="T5985" s="24">
        <v>8.15</v>
      </c>
      <c r="X5985" s="24">
        <f t="shared" si="210"/>
        <v>122.98</v>
      </c>
      <c r="Y5985" s="8">
        <f t="shared" si="211"/>
        <v>0</v>
      </c>
      <c r="Z5985" s="4"/>
    </row>
    <row r="5986" spans="1:26" x14ac:dyDescent="0.25">
      <c r="A5986" s="34">
        <v>28</v>
      </c>
      <c r="B5986" s="31">
        <v>91</v>
      </c>
      <c r="C5986" s="4" t="s">
        <v>1371</v>
      </c>
      <c r="D5986" s="4" t="s">
        <v>9061</v>
      </c>
      <c r="E5986" s="4" t="s">
        <v>10251</v>
      </c>
      <c r="F5986" s="4" t="s">
        <v>8948</v>
      </c>
      <c r="G5986" s="4" t="s">
        <v>1519</v>
      </c>
      <c r="H5986" s="4" t="s">
        <v>734</v>
      </c>
      <c r="I5986" s="24">
        <v>505.15</v>
      </c>
      <c r="J5986" s="24">
        <v>286.18</v>
      </c>
      <c r="K5986" s="24">
        <v>29.76</v>
      </c>
      <c r="M5986" s="24">
        <v>2.21</v>
      </c>
      <c r="O5986" s="24">
        <v>4.9000000000000004</v>
      </c>
      <c r="T5986" s="24">
        <v>118.1</v>
      </c>
      <c r="U5986" s="24">
        <v>2</v>
      </c>
      <c r="X5986" s="24">
        <f t="shared" si="210"/>
        <v>443.15</v>
      </c>
      <c r="Y5986" s="8">
        <f t="shared" si="211"/>
        <v>62</v>
      </c>
      <c r="Z5986" s="4"/>
    </row>
    <row r="5987" spans="1:26" x14ac:dyDescent="0.25">
      <c r="A5987" s="34">
        <v>6</v>
      </c>
      <c r="B5987" s="31">
        <v>69</v>
      </c>
      <c r="C5987" s="4" t="s">
        <v>10259</v>
      </c>
      <c r="D5987" s="4" t="s">
        <v>10250</v>
      </c>
      <c r="E5987" s="4" t="s">
        <v>10251</v>
      </c>
      <c r="F5987" s="4" t="s">
        <v>8948</v>
      </c>
      <c r="G5987" s="4" t="s">
        <v>3165</v>
      </c>
      <c r="H5987" s="4" t="s">
        <v>358</v>
      </c>
      <c r="I5987" s="24">
        <v>426.53</v>
      </c>
      <c r="J5987" s="24">
        <v>401.86</v>
      </c>
      <c r="O5987" s="24">
        <v>2</v>
      </c>
      <c r="R5987" s="24">
        <v>3.67</v>
      </c>
      <c r="S5987" s="24">
        <v>3</v>
      </c>
      <c r="T5987" s="24">
        <v>12.5</v>
      </c>
      <c r="U5987" s="24">
        <v>3.5</v>
      </c>
      <c r="X5987" s="24">
        <f t="shared" si="210"/>
        <v>426.53000000000003</v>
      </c>
      <c r="Y5987" s="8">
        <f t="shared" si="211"/>
        <v>0</v>
      </c>
      <c r="Z5987" s="4"/>
    </row>
    <row r="5988" spans="1:26" x14ac:dyDescent="0.25">
      <c r="A5988" s="34">
        <v>36</v>
      </c>
      <c r="B5988" s="31">
        <v>99</v>
      </c>
      <c r="C5988" s="4" t="s">
        <v>10302</v>
      </c>
      <c r="D5988" s="4" t="s">
        <v>9061</v>
      </c>
      <c r="E5988" s="4" t="s">
        <v>10251</v>
      </c>
      <c r="F5988" s="4" t="s">
        <v>8948</v>
      </c>
      <c r="G5988" s="4" t="s">
        <v>10303</v>
      </c>
      <c r="H5988" s="4"/>
      <c r="I5988" s="24">
        <v>128</v>
      </c>
      <c r="J5988" s="24">
        <v>82.7</v>
      </c>
      <c r="K5988" s="24">
        <v>11.95</v>
      </c>
      <c r="M5988" s="24">
        <v>1.1499999999999999</v>
      </c>
      <c r="O5988" s="24">
        <v>0.5</v>
      </c>
      <c r="Q5988" s="24">
        <v>25.6</v>
      </c>
      <c r="T5988" s="24">
        <v>6.1</v>
      </c>
      <c r="X5988" s="24">
        <f t="shared" si="210"/>
        <v>128</v>
      </c>
      <c r="Y5988" s="8">
        <f t="shared" si="211"/>
        <v>0</v>
      </c>
      <c r="Z5988" s="4"/>
    </row>
    <row r="5989" spans="1:26" x14ac:dyDescent="0.25">
      <c r="A5989" s="34">
        <v>19</v>
      </c>
      <c r="B5989" s="31">
        <v>82</v>
      </c>
      <c r="C5989" s="4" t="s">
        <v>9985</v>
      </c>
      <c r="D5989" s="4" t="s">
        <v>10270</v>
      </c>
      <c r="E5989" s="4" t="s">
        <v>10251</v>
      </c>
      <c r="F5989" s="4" t="s">
        <v>8948</v>
      </c>
      <c r="G5989" s="4" t="s">
        <v>3807</v>
      </c>
      <c r="H5989" s="4" t="s">
        <v>409</v>
      </c>
      <c r="I5989" s="24">
        <v>177.52</v>
      </c>
      <c r="J5989" s="24">
        <v>151.41</v>
      </c>
      <c r="K5989" s="24">
        <v>20.11</v>
      </c>
      <c r="M5989" s="24">
        <v>1</v>
      </c>
      <c r="O5989" s="24">
        <v>5</v>
      </c>
      <c r="X5989" s="24">
        <f t="shared" si="210"/>
        <v>177.51999999999998</v>
      </c>
      <c r="Y5989" s="8">
        <f t="shared" si="211"/>
        <v>0</v>
      </c>
      <c r="Z5989" s="4"/>
    </row>
    <row r="5990" spans="1:26" x14ac:dyDescent="0.25">
      <c r="A5990" s="34">
        <v>31</v>
      </c>
      <c r="B5990" s="31">
        <v>31</v>
      </c>
      <c r="C5990" s="4" t="s">
        <v>10346</v>
      </c>
      <c r="D5990" s="4" t="s">
        <v>10346</v>
      </c>
      <c r="E5990" s="4" t="s">
        <v>10317</v>
      </c>
      <c r="F5990" s="4" t="s">
        <v>8948</v>
      </c>
      <c r="G5990" s="4" t="s">
        <v>10349</v>
      </c>
      <c r="H5990" s="4" t="s">
        <v>804</v>
      </c>
      <c r="I5990" s="24">
        <v>129.15</v>
      </c>
      <c r="J5990" s="24">
        <v>56.75</v>
      </c>
      <c r="K5990" s="24">
        <v>2.4</v>
      </c>
      <c r="M5990" s="24">
        <v>7.5</v>
      </c>
      <c r="O5990" s="24">
        <v>1.5</v>
      </c>
      <c r="P5990" s="24">
        <v>7.5</v>
      </c>
      <c r="Q5990" s="24">
        <v>16</v>
      </c>
      <c r="T5990" s="24">
        <v>37.5</v>
      </c>
      <c r="X5990" s="24">
        <f t="shared" si="210"/>
        <v>129.15</v>
      </c>
      <c r="Y5990" s="8">
        <f t="shared" si="211"/>
        <v>0</v>
      </c>
      <c r="Z5990" s="4"/>
    </row>
    <row r="5991" spans="1:26" x14ac:dyDescent="0.25">
      <c r="A5991" s="34">
        <v>15</v>
      </c>
      <c r="B5991" s="31">
        <v>15</v>
      </c>
      <c r="C5991" s="12" t="s">
        <v>10332</v>
      </c>
      <c r="D5991" s="4" t="s">
        <v>10331</v>
      </c>
      <c r="E5991" s="4" t="s">
        <v>10317</v>
      </c>
      <c r="F5991" s="4" t="s">
        <v>8948</v>
      </c>
      <c r="G5991" s="4" t="s">
        <v>10333</v>
      </c>
      <c r="H5991" s="4"/>
      <c r="I5991" s="24">
        <v>704.25</v>
      </c>
      <c r="J5991" s="24">
        <v>648.25</v>
      </c>
      <c r="K5991" s="24">
        <v>28.75</v>
      </c>
      <c r="L5991" s="24">
        <v>17</v>
      </c>
      <c r="M5991" s="24">
        <v>2.25</v>
      </c>
      <c r="O5991" s="24">
        <v>2.5</v>
      </c>
      <c r="Q5991" s="24">
        <v>0.5</v>
      </c>
      <c r="R5991" s="24">
        <v>2.5</v>
      </c>
      <c r="S5991" s="24">
        <v>1.5</v>
      </c>
      <c r="U5991" s="24">
        <v>1</v>
      </c>
      <c r="X5991" s="24">
        <f t="shared" si="210"/>
        <v>704.25</v>
      </c>
      <c r="Y5991" s="8">
        <f t="shared" si="211"/>
        <v>0</v>
      </c>
      <c r="Z5991" s="11"/>
    </row>
    <row r="5992" spans="1:26" x14ac:dyDescent="0.25">
      <c r="A5992" s="34">
        <v>50</v>
      </c>
      <c r="B5992" s="31">
        <v>50</v>
      </c>
      <c r="C5992" s="12" t="s">
        <v>9359</v>
      </c>
      <c r="D5992" s="4" t="s">
        <v>10374</v>
      </c>
      <c r="E5992" s="4" t="s">
        <v>10317</v>
      </c>
      <c r="F5992" s="4" t="s">
        <v>8948</v>
      </c>
      <c r="G5992" s="4" t="s">
        <v>8089</v>
      </c>
      <c r="H5992" s="4" t="s">
        <v>734</v>
      </c>
      <c r="I5992" s="24">
        <v>448</v>
      </c>
      <c r="J5992" s="24">
        <v>282</v>
      </c>
      <c r="K5992" s="24">
        <v>46</v>
      </c>
      <c r="L5992" s="24">
        <v>2</v>
      </c>
      <c r="M5992" s="24">
        <v>1</v>
      </c>
      <c r="O5992" s="24">
        <v>3</v>
      </c>
      <c r="P5992" s="24">
        <v>39</v>
      </c>
      <c r="Q5992" s="24">
        <v>3</v>
      </c>
      <c r="R5992" s="24">
        <v>1.5</v>
      </c>
      <c r="S5992" s="24">
        <v>1</v>
      </c>
      <c r="T5992" s="24">
        <v>67.5</v>
      </c>
      <c r="U5992" s="24">
        <v>2</v>
      </c>
      <c r="X5992" s="24">
        <f t="shared" si="210"/>
        <v>448</v>
      </c>
      <c r="Y5992" s="8">
        <f t="shared" si="211"/>
        <v>0</v>
      </c>
      <c r="Z5992" s="4"/>
    </row>
    <row r="5993" spans="1:26" x14ac:dyDescent="0.25">
      <c r="A5993" s="34">
        <v>22</v>
      </c>
      <c r="B5993" s="31">
        <v>22</v>
      </c>
      <c r="C5993" s="12" t="s">
        <v>7037</v>
      </c>
      <c r="D5993" s="4" t="s">
        <v>7037</v>
      </c>
      <c r="E5993" s="4" t="s">
        <v>10317</v>
      </c>
      <c r="F5993" s="4" t="s">
        <v>8948</v>
      </c>
      <c r="G5993" s="4" t="s">
        <v>10338</v>
      </c>
      <c r="H5993" s="4" t="s">
        <v>391</v>
      </c>
      <c r="I5993" s="24">
        <v>428.76</v>
      </c>
      <c r="J5993" s="24">
        <v>391.76</v>
      </c>
      <c r="K5993" s="24">
        <v>17</v>
      </c>
      <c r="M5993" s="24">
        <v>5.5</v>
      </c>
      <c r="O5993" s="24">
        <v>5.5</v>
      </c>
      <c r="P5993" s="24">
        <v>1</v>
      </c>
      <c r="R5993" s="24">
        <v>2.5</v>
      </c>
      <c r="S5993" s="24">
        <v>1.5</v>
      </c>
      <c r="U5993" s="24">
        <v>4</v>
      </c>
      <c r="X5993" s="24">
        <f t="shared" si="210"/>
        <v>428.76</v>
      </c>
      <c r="Y5993" s="8">
        <f t="shared" si="211"/>
        <v>0</v>
      </c>
      <c r="Z5993" s="4"/>
    </row>
    <row r="5994" spans="1:26" x14ac:dyDescent="0.25">
      <c r="A5994" s="34">
        <v>29</v>
      </c>
      <c r="B5994" s="31">
        <v>29</v>
      </c>
      <c r="C5994" s="12" t="s">
        <v>10345</v>
      </c>
      <c r="D5994" s="4" t="s">
        <v>10346</v>
      </c>
      <c r="E5994" s="4" t="s">
        <v>10317</v>
      </c>
      <c r="F5994" s="4" t="s">
        <v>8948</v>
      </c>
      <c r="G5994" s="4" t="s">
        <v>9422</v>
      </c>
      <c r="H5994" s="4"/>
      <c r="I5994" s="24">
        <v>2275.17</v>
      </c>
      <c r="J5994" s="24">
        <v>130</v>
      </c>
      <c r="K5994" s="24">
        <v>15.17</v>
      </c>
      <c r="N5994" s="24">
        <v>0.5</v>
      </c>
      <c r="O5994" s="24">
        <v>2</v>
      </c>
      <c r="P5994" s="24">
        <v>40</v>
      </c>
      <c r="T5994" s="24">
        <v>2087.5</v>
      </c>
      <c r="X5994" s="24">
        <f t="shared" si="210"/>
        <v>2275.17</v>
      </c>
      <c r="Y5994" s="8">
        <f t="shared" si="211"/>
        <v>0</v>
      </c>
      <c r="Z5994" s="4"/>
    </row>
    <row r="5995" spans="1:26" x14ac:dyDescent="0.25">
      <c r="A5995" s="34">
        <v>38</v>
      </c>
      <c r="B5995" s="31">
        <v>38</v>
      </c>
      <c r="C5995" s="12" t="s">
        <v>500</v>
      </c>
      <c r="D5995" s="4" t="s">
        <v>10355</v>
      </c>
      <c r="E5995" s="4" t="s">
        <v>10317</v>
      </c>
      <c r="F5995" s="4" t="s">
        <v>8948</v>
      </c>
      <c r="G5995" s="4" t="s">
        <v>10361</v>
      </c>
      <c r="H5995" s="4" t="s">
        <v>10362</v>
      </c>
      <c r="I5995" s="24">
        <v>1298</v>
      </c>
      <c r="J5995" s="24">
        <v>500</v>
      </c>
      <c r="K5995" s="24">
        <v>81</v>
      </c>
      <c r="L5995" s="24">
        <v>1</v>
      </c>
      <c r="M5995" s="24">
        <v>1.5</v>
      </c>
      <c r="O5995" s="24">
        <v>3</v>
      </c>
      <c r="R5995" s="24">
        <v>1.4</v>
      </c>
      <c r="S5995" s="24">
        <v>0.7</v>
      </c>
      <c r="T5995" s="24">
        <v>706.9</v>
      </c>
      <c r="U5995" s="24">
        <v>2.5</v>
      </c>
      <c r="X5995" s="24">
        <f t="shared" si="210"/>
        <v>1298</v>
      </c>
      <c r="Y5995" s="8">
        <f t="shared" si="211"/>
        <v>0</v>
      </c>
      <c r="Z5995" s="4"/>
    </row>
    <row r="5996" spans="1:26" x14ac:dyDescent="0.25">
      <c r="A5996" s="34">
        <v>60</v>
      </c>
      <c r="B5996" s="31">
        <v>60</v>
      </c>
      <c r="C5996" s="12" t="s">
        <v>10387</v>
      </c>
      <c r="D5996" s="4" t="s">
        <v>10374</v>
      </c>
      <c r="E5996" s="4" t="s">
        <v>10317</v>
      </c>
      <c r="F5996" s="4" t="s">
        <v>8948</v>
      </c>
      <c r="G5996" s="4" t="s">
        <v>10388</v>
      </c>
      <c r="H5996" s="4" t="s">
        <v>1567</v>
      </c>
      <c r="I5996" s="24">
        <v>122.6</v>
      </c>
      <c r="J5996" s="24">
        <v>116.6</v>
      </c>
      <c r="M5996" s="24">
        <v>1.5</v>
      </c>
      <c r="O5996" s="24">
        <v>1.9</v>
      </c>
      <c r="R5996" s="24">
        <v>1.5</v>
      </c>
      <c r="S5996" s="24">
        <v>1.1000000000000001</v>
      </c>
      <c r="X5996" s="24">
        <f t="shared" si="210"/>
        <v>122.6</v>
      </c>
      <c r="Y5996" s="8">
        <f t="shared" si="211"/>
        <v>0</v>
      </c>
      <c r="Z5996" s="4"/>
    </row>
    <row r="5997" spans="1:26" x14ac:dyDescent="0.25">
      <c r="A5997" s="34">
        <v>5</v>
      </c>
      <c r="B5997" s="31">
        <v>5</v>
      </c>
      <c r="C5997" s="12" t="s">
        <v>10321</v>
      </c>
      <c r="D5997" s="4" t="s">
        <v>10316</v>
      </c>
      <c r="E5997" s="4" t="s">
        <v>10317</v>
      </c>
      <c r="F5997" s="4" t="s">
        <v>8948</v>
      </c>
      <c r="G5997" s="4" t="s">
        <v>3017</v>
      </c>
      <c r="H5997" s="4" t="s">
        <v>728</v>
      </c>
      <c r="I5997" s="24">
        <v>644</v>
      </c>
      <c r="J5997" s="24">
        <v>200</v>
      </c>
      <c r="K5997" s="24">
        <v>24</v>
      </c>
      <c r="M5997" s="24">
        <v>3</v>
      </c>
      <c r="O5997" s="24">
        <v>1.8</v>
      </c>
      <c r="P5997" s="24">
        <v>2</v>
      </c>
      <c r="Q5997" s="24">
        <v>1</v>
      </c>
      <c r="R5997" s="24">
        <v>0.8</v>
      </c>
      <c r="T5997" s="24">
        <v>411.4</v>
      </c>
      <c r="X5997" s="24">
        <f t="shared" si="210"/>
        <v>644</v>
      </c>
      <c r="Y5997" s="8">
        <f t="shared" si="211"/>
        <v>0</v>
      </c>
      <c r="Z5997" s="4"/>
    </row>
    <row r="5998" spans="1:26" x14ac:dyDescent="0.25">
      <c r="A5998" s="34">
        <v>61</v>
      </c>
      <c r="B5998" s="31">
        <v>61</v>
      </c>
      <c r="C5998" s="12" t="s">
        <v>10389</v>
      </c>
      <c r="D5998" s="4" t="s">
        <v>10390</v>
      </c>
      <c r="E5998" s="4" t="s">
        <v>10317</v>
      </c>
      <c r="F5998" s="4" t="s">
        <v>8948</v>
      </c>
      <c r="G5998" s="4" t="s">
        <v>10391</v>
      </c>
      <c r="H5998" s="4" t="s">
        <v>1995</v>
      </c>
      <c r="I5998" s="24">
        <v>1335.72</v>
      </c>
      <c r="J5998" s="24">
        <v>587.5</v>
      </c>
      <c r="K5998" s="24">
        <v>63</v>
      </c>
      <c r="M5998" s="24">
        <v>9.75</v>
      </c>
      <c r="N5998" s="24">
        <v>2.75</v>
      </c>
      <c r="O5998" s="24">
        <v>11.6</v>
      </c>
      <c r="P5998" s="24">
        <v>3.4</v>
      </c>
      <c r="R5998" s="24">
        <v>2.5</v>
      </c>
      <c r="S5998" s="24">
        <v>1.5</v>
      </c>
      <c r="T5998" s="24">
        <v>649.72</v>
      </c>
      <c r="U5998" s="24">
        <v>4</v>
      </c>
      <c r="X5998" s="24">
        <f t="shared" si="210"/>
        <v>1335.72</v>
      </c>
      <c r="Y5998" s="8">
        <f t="shared" si="211"/>
        <v>0</v>
      </c>
      <c r="Z5998" s="4"/>
    </row>
    <row r="5999" spans="1:26" x14ac:dyDescent="0.25">
      <c r="A5999" s="34">
        <v>62</v>
      </c>
      <c r="B5999" s="31">
        <v>62</v>
      </c>
      <c r="C5999" s="12" t="s">
        <v>8085</v>
      </c>
      <c r="D5999" s="4" t="s">
        <v>10390</v>
      </c>
      <c r="E5999" s="4" t="s">
        <v>10317</v>
      </c>
      <c r="F5999" s="4" t="s">
        <v>8948</v>
      </c>
      <c r="G5999" s="4" t="s">
        <v>10391</v>
      </c>
      <c r="H5999" s="4" t="s">
        <v>1995</v>
      </c>
      <c r="I5999" s="24">
        <v>476</v>
      </c>
      <c r="J5999" s="24">
        <v>432.15</v>
      </c>
      <c r="K5999" s="24">
        <v>22.5</v>
      </c>
      <c r="L5999" s="24">
        <v>10.5</v>
      </c>
      <c r="M5999" s="24">
        <v>0.85</v>
      </c>
      <c r="N5999" s="24">
        <v>0.9</v>
      </c>
      <c r="O5999" s="24">
        <v>3.8</v>
      </c>
      <c r="R5999" s="24">
        <v>1.5</v>
      </c>
      <c r="S5999" s="24">
        <v>0.8</v>
      </c>
      <c r="U5999" s="24">
        <v>3</v>
      </c>
      <c r="X5999" s="24">
        <f t="shared" si="210"/>
        <v>476</v>
      </c>
      <c r="Y5999" s="8">
        <f t="shared" si="211"/>
        <v>0</v>
      </c>
      <c r="Z5999" s="4"/>
    </row>
    <row r="6000" spans="1:26" x14ac:dyDescent="0.25">
      <c r="A6000" s="34">
        <v>63</v>
      </c>
      <c r="B6000" s="31">
        <v>63</v>
      </c>
      <c r="C6000" s="12" t="s">
        <v>10392</v>
      </c>
      <c r="D6000" s="4" t="s">
        <v>10390</v>
      </c>
      <c r="E6000" s="4" t="s">
        <v>10317</v>
      </c>
      <c r="F6000" s="4" t="s">
        <v>8948</v>
      </c>
      <c r="G6000" s="4" t="s">
        <v>10391</v>
      </c>
      <c r="H6000" s="4" t="s">
        <v>1995</v>
      </c>
      <c r="I6000" s="24">
        <v>516</v>
      </c>
      <c r="J6000" s="24">
        <v>376.66</v>
      </c>
      <c r="K6000" s="24">
        <v>19.5</v>
      </c>
      <c r="L6000" s="24">
        <v>0.57999999999999996</v>
      </c>
      <c r="M6000" s="24">
        <v>5</v>
      </c>
      <c r="O6000" s="24">
        <v>4</v>
      </c>
      <c r="P6000" s="24">
        <v>0.61</v>
      </c>
      <c r="Q6000" s="24">
        <v>1</v>
      </c>
      <c r="R6000" s="24">
        <v>2.2000000000000002</v>
      </c>
      <c r="S6000" s="24">
        <v>1.6</v>
      </c>
      <c r="T6000" s="24">
        <v>89.9</v>
      </c>
      <c r="U6000" s="24">
        <v>14.95</v>
      </c>
      <c r="X6000" s="24">
        <f t="shared" si="210"/>
        <v>516.00000000000011</v>
      </c>
      <c r="Y6000" s="8">
        <f t="shared" si="211"/>
        <v>0</v>
      </c>
      <c r="Z6000" s="4"/>
    </row>
    <row r="6001" spans="1:26" x14ac:dyDescent="0.25">
      <c r="A6001" s="34">
        <v>64</v>
      </c>
      <c r="B6001" s="31">
        <v>64</v>
      </c>
      <c r="C6001" s="12" t="s">
        <v>10393</v>
      </c>
      <c r="D6001" s="4" t="s">
        <v>10390</v>
      </c>
      <c r="E6001" s="4" t="s">
        <v>10317</v>
      </c>
      <c r="F6001" s="4" t="s">
        <v>8948</v>
      </c>
      <c r="G6001" s="4" t="s">
        <v>10391</v>
      </c>
      <c r="H6001" s="4" t="s">
        <v>1995</v>
      </c>
      <c r="I6001" s="24">
        <v>452.07</v>
      </c>
      <c r="J6001" s="24">
        <v>121.03</v>
      </c>
      <c r="K6001" s="24">
        <v>15</v>
      </c>
      <c r="L6001" s="24">
        <v>6.4</v>
      </c>
      <c r="M6001" s="24">
        <v>0.5</v>
      </c>
      <c r="O6001" s="24">
        <v>5</v>
      </c>
      <c r="P6001" s="24">
        <v>0.68</v>
      </c>
      <c r="R6001" s="24">
        <v>2.5</v>
      </c>
      <c r="S6001" s="24">
        <v>1.7</v>
      </c>
      <c r="T6001" s="24">
        <v>296.02</v>
      </c>
      <c r="U6001" s="24">
        <v>3.24</v>
      </c>
      <c r="X6001" s="24">
        <f t="shared" si="210"/>
        <v>452.07</v>
      </c>
      <c r="Y6001" s="8">
        <f t="shared" si="211"/>
        <v>0</v>
      </c>
      <c r="Z6001" s="4"/>
    </row>
    <row r="6002" spans="1:26" x14ac:dyDescent="0.25">
      <c r="A6002" s="34">
        <v>65</v>
      </c>
      <c r="B6002" s="31">
        <v>65</v>
      </c>
      <c r="C6002" s="12" t="s">
        <v>10394</v>
      </c>
      <c r="D6002" s="4" t="s">
        <v>10390</v>
      </c>
      <c r="E6002" s="4" t="s">
        <v>10317</v>
      </c>
      <c r="F6002" s="4" t="s">
        <v>8948</v>
      </c>
      <c r="G6002" s="4" t="s">
        <v>10395</v>
      </c>
      <c r="H6002" s="4" t="s">
        <v>716</v>
      </c>
      <c r="I6002" s="24">
        <v>1069</v>
      </c>
      <c r="J6002" s="24">
        <v>890.7</v>
      </c>
      <c r="K6002" s="24">
        <v>96</v>
      </c>
      <c r="L6002" s="24">
        <v>22.09</v>
      </c>
      <c r="M6002" s="24">
        <v>11.36</v>
      </c>
      <c r="N6002" s="24">
        <v>5.05</v>
      </c>
      <c r="O6002" s="24">
        <v>15</v>
      </c>
      <c r="P6002" s="24">
        <v>2</v>
      </c>
      <c r="Q6002" s="24">
        <v>1.2</v>
      </c>
      <c r="R6002" s="24">
        <v>4</v>
      </c>
      <c r="S6002" s="24">
        <v>2.2000000000000002</v>
      </c>
      <c r="T6002" s="24">
        <v>11.4</v>
      </c>
      <c r="U6002" s="24">
        <v>8</v>
      </c>
      <c r="X6002" s="24">
        <f t="shared" si="210"/>
        <v>1069.0000000000002</v>
      </c>
      <c r="Y6002" s="8">
        <f t="shared" si="211"/>
        <v>0</v>
      </c>
      <c r="Z6002" s="4"/>
    </row>
    <row r="6003" spans="1:26" x14ac:dyDescent="0.25">
      <c r="A6003" s="34">
        <v>68</v>
      </c>
      <c r="B6003" s="31">
        <v>68</v>
      </c>
      <c r="C6003" s="12" t="s">
        <v>10398</v>
      </c>
      <c r="D6003" s="4" t="s">
        <v>10390</v>
      </c>
      <c r="E6003" s="4" t="s">
        <v>10317</v>
      </c>
      <c r="F6003" s="4" t="s">
        <v>8948</v>
      </c>
      <c r="G6003" s="4" t="s">
        <v>10399</v>
      </c>
      <c r="H6003" s="4" t="s">
        <v>10400</v>
      </c>
      <c r="I6003" s="24">
        <v>496.5</v>
      </c>
      <c r="J6003" s="24">
        <v>466.25</v>
      </c>
      <c r="K6003" s="24">
        <v>4</v>
      </c>
      <c r="L6003" s="24">
        <v>0.75</v>
      </c>
      <c r="M6003" s="24">
        <v>2.75</v>
      </c>
      <c r="N6003" s="24">
        <v>2.4500000000000002</v>
      </c>
      <c r="O6003" s="24">
        <v>7</v>
      </c>
      <c r="P6003" s="24">
        <v>3.4</v>
      </c>
      <c r="R6003" s="24">
        <v>2.8</v>
      </c>
      <c r="S6003" s="24">
        <v>2.1</v>
      </c>
      <c r="U6003" s="24">
        <v>5</v>
      </c>
      <c r="X6003" s="24">
        <f t="shared" si="210"/>
        <v>496.5</v>
      </c>
      <c r="Y6003" s="8">
        <f t="shared" si="211"/>
        <v>0</v>
      </c>
      <c r="Z6003" s="4"/>
    </row>
    <row r="6004" spans="1:26" x14ac:dyDescent="0.25">
      <c r="A6004" s="34">
        <v>9</v>
      </c>
      <c r="B6004" s="31">
        <v>9</v>
      </c>
      <c r="C6004" s="12" t="s">
        <v>10326</v>
      </c>
      <c r="D6004" s="4" t="s">
        <v>250</v>
      </c>
      <c r="E6004" s="4" t="s">
        <v>10317</v>
      </c>
      <c r="F6004" s="4" t="s">
        <v>8948</v>
      </c>
      <c r="G6004" s="4" t="s">
        <v>9951</v>
      </c>
      <c r="H6004" s="4" t="s">
        <v>1876</v>
      </c>
      <c r="I6004" s="24">
        <v>247</v>
      </c>
      <c r="J6004" s="24">
        <v>204.25</v>
      </c>
      <c r="K6004" s="24">
        <v>34.5</v>
      </c>
      <c r="L6004" s="24">
        <v>2.5</v>
      </c>
      <c r="N6004" s="24">
        <v>1.5</v>
      </c>
      <c r="O6004" s="24">
        <v>2</v>
      </c>
      <c r="P6004" s="24">
        <v>0.25</v>
      </c>
      <c r="R6004" s="24">
        <v>0.5</v>
      </c>
      <c r="S6004" s="24">
        <v>0.5</v>
      </c>
      <c r="U6004" s="24">
        <v>1</v>
      </c>
      <c r="X6004" s="24">
        <f t="shared" si="210"/>
        <v>247</v>
      </c>
      <c r="Y6004" s="8">
        <f t="shared" si="211"/>
        <v>0</v>
      </c>
      <c r="Z6004" s="4"/>
    </row>
    <row r="6005" spans="1:26" x14ac:dyDescent="0.25">
      <c r="A6005" s="34">
        <v>33</v>
      </c>
      <c r="B6005" s="31">
        <v>33</v>
      </c>
      <c r="C6005" s="12" t="s">
        <v>10352</v>
      </c>
      <c r="D6005" s="4" t="s">
        <v>10346</v>
      </c>
      <c r="E6005" s="4" t="s">
        <v>10317</v>
      </c>
      <c r="F6005" s="4" t="s">
        <v>8948</v>
      </c>
      <c r="G6005" s="4" t="s">
        <v>10353</v>
      </c>
      <c r="H6005" s="4" t="s">
        <v>896</v>
      </c>
      <c r="I6005" s="24">
        <v>135.03</v>
      </c>
      <c r="J6005" s="24">
        <v>8</v>
      </c>
      <c r="K6005" s="24">
        <v>3.5</v>
      </c>
      <c r="L6005" s="24">
        <v>5</v>
      </c>
      <c r="M6005" s="24">
        <v>5</v>
      </c>
      <c r="P6005" s="24">
        <v>5</v>
      </c>
      <c r="T6005" s="24">
        <v>108.53</v>
      </c>
      <c r="X6005" s="24">
        <f t="shared" si="210"/>
        <v>135.03</v>
      </c>
      <c r="Y6005" s="8">
        <f t="shared" si="211"/>
        <v>0</v>
      </c>
      <c r="Z6005" s="4"/>
    </row>
    <row r="6006" spans="1:26" x14ac:dyDescent="0.25">
      <c r="A6006" s="34">
        <v>46</v>
      </c>
      <c r="B6006" s="31">
        <v>46</v>
      </c>
      <c r="C6006" s="12" t="s">
        <v>9475</v>
      </c>
      <c r="D6006" s="4" t="s">
        <v>6603</v>
      </c>
      <c r="E6006" s="4" t="s">
        <v>10317</v>
      </c>
      <c r="F6006" s="4" t="s">
        <v>8948</v>
      </c>
      <c r="G6006" s="4" t="s">
        <v>10370</v>
      </c>
      <c r="H6006" s="4" t="s">
        <v>1616</v>
      </c>
      <c r="I6006" s="24">
        <v>314</v>
      </c>
      <c r="J6006" s="24">
        <v>260</v>
      </c>
      <c r="K6006" s="24">
        <v>20</v>
      </c>
      <c r="L6006" s="24">
        <v>5</v>
      </c>
      <c r="M6006" s="24">
        <v>24.25</v>
      </c>
      <c r="N6006" s="24">
        <v>0.75</v>
      </c>
      <c r="O6006" s="24">
        <v>2</v>
      </c>
      <c r="U6006" s="24">
        <v>2</v>
      </c>
      <c r="X6006" s="24">
        <f t="shared" ref="X6006:X6069" si="212">SUM(J6006:W6006)</f>
        <v>314</v>
      </c>
      <c r="Y6006" s="8">
        <f t="shared" ref="Y6006:Y6069" si="213">I6006-X6006</f>
        <v>0</v>
      </c>
      <c r="Z6006" s="4"/>
    </row>
    <row r="6007" spans="1:26" x14ac:dyDescent="0.25">
      <c r="A6007" s="34">
        <v>27</v>
      </c>
      <c r="B6007" s="31">
        <v>27</v>
      </c>
      <c r="C6007" s="12" t="s">
        <v>10344</v>
      </c>
      <c r="D6007" s="4" t="s">
        <v>7037</v>
      </c>
      <c r="E6007" s="4" t="s">
        <v>10317</v>
      </c>
      <c r="F6007" s="4" t="s">
        <v>8948</v>
      </c>
      <c r="G6007" s="4" t="s">
        <v>5087</v>
      </c>
      <c r="H6007" s="4" t="s">
        <v>1606</v>
      </c>
      <c r="I6007" s="24">
        <v>418.5</v>
      </c>
      <c r="J6007" s="24">
        <v>324.32</v>
      </c>
      <c r="K6007" s="24">
        <v>46.84</v>
      </c>
      <c r="L6007" s="24">
        <v>10.96</v>
      </c>
      <c r="M6007" s="24">
        <v>13.98</v>
      </c>
      <c r="O6007" s="24">
        <v>6</v>
      </c>
      <c r="P6007" s="24">
        <v>0.5</v>
      </c>
      <c r="R6007" s="24">
        <v>2.5</v>
      </c>
      <c r="S6007" s="24">
        <v>2.4</v>
      </c>
      <c r="T6007" s="24">
        <v>6</v>
      </c>
      <c r="U6007" s="24">
        <v>5</v>
      </c>
      <c r="X6007" s="24">
        <f t="shared" si="212"/>
        <v>418.49999999999994</v>
      </c>
      <c r="Y6007" s="8">
        <f t="shared" si="213"/>
        <v>0</v>
      </c>
      <c r="Z6007" s="4"/>
    </row>
    <row r="6008" spans="1:26" x14ac:dyDescent="0.25">
      <c r="A6008" s="34">
        <v>28</v>
      </c>
      <c r="B6008" s="31">
        <v>28</v>
      </c>
      <c r="C6008" s="12" t="s">
        <v>5869</v>
      </c>
      <c r="D6008" s="4" t="s">
        <v>7037</v>
      </c>
      <c r="E6008" s="4" t="s">
        <v>10317</v>
      </c>
      <c r="F6008" s="4" t="s">
        <v>8948</v>
      </c>
      <c r="G6008" s="4" t="s">
        <v>5087</v>
      </c>
      <c r="H6008" s="4" t="s">
        <v>1606</v>
      </c>
      <c r="I6008" s="24">
        <v>675</v>
      </c>
      <c r="J6008" s="24">
        <v>422.4</v>
      </c>
      <c r="K6008" s="24">
        <v>60</v>
      </c>
      <c r="L6008" s="24">
        <v>8</v>
      </c>
      <c r="O6008" s="24">
        <v>4.5</v>
      </c>
      <c r="R6008" s="24">
        <v>2</v>
      </c>
      <c r="S6008" s="24">
        <v>1.8</v>
      </c>
      <c r="T6008" s="24">
        <v>176.3</v>
      </c>
      <c r="X6008" s="24">
        <f t="shared" si="212"/>
        <v>675</v>
      </c>
      <c r="Y6008" s="8">
        <f t="shared" si="213"/>
        <v>0</v>
      </c>
      <c r="Z6008" s="4"/>
    </row>
    <row r="6009" spans="1:26" x14ac:dyDescent="0.25">
      <c r="A6009" s="34">
        <v>52</v>
      </c>
      <c r="B6009" s="31">
        <v>52</v>
      </c>
      <c r="C6009" s="12" t="s">
        <v>10376</v>
      </c>
      <c r="D6009" s="4" t="s">
        <v>10374</v>
      </c>
      <c r="E6009" s="4" t="s">
        <v>10317</v>
      </c>
      <c r="F6009" s="4" t="s">
        <v>8948</v>
      </c>
      <c r="G6009" s="4" t="s">
        <v>7497</v>
      </c>
      <c r="H6009" s="4" t="s">
        <v>1616</v>
      </c>
      <c r="I6009" s="24">
        <v>989.75</v>
      </c>
      <c r="J6009" s="24">
        <v>830.75</v>
      </c>
      <c r="K6009" s="24">
        <v>25</v>
      </c>
      <c r="L6009" s="24">
        <v>10</v>
      </c>
      <c r="O6009" s="24">
        <v>4.5</v>
      </c>
      <c r="P6009" s="24">
        <v>8</v>
      </c>
      <c r="R6009" s="24">
        <v>2</v>
      </c>
      <c r="S6009" s="24">
        <v>1.2</v>
      </c>
      <c r="T6009" s="24">
        <v>105.8</v>
      </c>
      <c r="U6009" s="24">
        <v>2.5</v>
      </c>
      <c r="X6009" s="24">
        <f t="shared" si="212"/>
        <v>989.75</v>
      </c>
      <c r="Y6009" s="8">
        <f t="shared" si="213"/>
        <v>0</v>
      </c>
      <c r="Z6009" s="4"/>
    </row>
    <row r="6010" spans="1:26" x14ac:dyDescent="0.25">
      <c r="A6010" s="34">
        <v>43</v>
      </c>
      <c r="B6010" s="31">
        <v>43</v>
      </c>
      <c r="C6010" s="12" t="s">
        <v>10368</v>
      </c>
      <c r="D6010" s="4" t="s">
        <v>6603</v>
      </c>
      <c r="E6010" s="4" t="s">
        <v>10317</v>
      </c>
      <c r="F6010" s="4" t="s">
        <v>8948</v>
      </c>
      <c r="G6010" s="4" t="s">
        <v>2199</v>
      </c>
      <c r="H6010" s="4" t="s">
        <v>1606</v>
      </c>
      <c r="I6010" s="24">
        <v>246.23</v>
      </c>
      <c r="J6010" s="24">
        <v>171.23</v>
      </c>
      <c r="K6010" s="24">
        <v>10</v>
      </c>
      <c r="M6010" s="24">
        <v>1</v>
      </c>
      <c r="R6010" s="24">
        <v>1.5</v>
      </c>
      <c r="S6010" s="24">
        <v>0.7</v>
      </c>
      <c r="T6010" s="24">
        <v>161.80000000000001</v>
      </c>
      <c r="X6010" s="24">
        <f t="shared" si="212"/>
        <v>346.23</v>
      </c>
      <c r="Y6010" s="8">
        <f t="shared" si="213"/>
        <v>-100.00000000000003</v>
      </c>
      <c r="Z6010" s="4"/>
    </row>
    <row r="6011" spans="1:26" x14ac:dyDescent="0.25">
      <c r="A6011" s="34">
        <v>44</v>
      </c>
      <c r="B6011" s="31">
        <v>44</v>
      </c>
      <c r="C6011" s="12" t="s">
        <v>6012</v>
      </c>
      <c r="D6011" s="4" t="s">
        <v>6603</v>
      </c>
      <c r="E6011" s="4" t="s">
        <v>10317</v>
      </c>
      <c r="F6011" s="4" t="s">
        <v>8948</v>
      </c>
      <c r="G6011" s="4" t="s">
        <v>2199</v>
      </c>
      <c r="H6011" s="4" t="s">
        <v>1606</v>
      </c>
      <c r="I6011" s="24">
        <v>924.37</v>
      </c>
      <c r="J6011" s="24">
        <v>489</v>
      </c>
      <c r="K6011" s="24">
        <v>48.75</v>
      </c>
      <c r="L6011" s="24">
        <v>35.5</v>
      </c>
      <c r="M6011" s="24">
        <v>13</v>
      </c>
      <c r="O6011" s="24">
        <v>5.5</v>
      </c>
      <c r="P6011" s="24">
        <v>2.5</v>
      </c>
      <c r="R6011" s="24">
        <v>2.2000000000000002</v>
      </c>
      <c r="S6011" s="24">
        <v>1.8</v>
      </c>
      <c r="T6011" s="24">
        <v>325.12</v>
      </c>
      <c r="U6011" s="24">
        <v>1</v>
      </c>
      <c r="X6011" s="24">
        <f t="shared" si="212"/>
        <v>924.37</v>
      </c>
      <c r="Y6011" s="8">
        <f t="shared" si="213"/>
        <v>0</v>
      </c>
      <c r="Z6011" s="4"/>
    </row>
    <row r="6012" spans="1:26" x14ac:dyDescent="0.25">
      <c r="A6012" s="34">
        <v>45</v>
      </c>
      <c r="B6012" s="31">
        <v>45</v>
      </c>
      <c r="C6012" s="12" t="s">
        <v>10369</v>
      </c>
      <c r="D6012" s="4" t="s">
        <v>6603</v>
      </c>
      <c r="E6012" s="4" t="s">
        <v>10317</v>
      </c>
      <c r="F6012" s="4" t="s">
        <v>8948</v>
      </c>
      <c r="G6012" s="4" t="s">
        <v>2199</v>
      </c>
      <c r="H6012" s="4" t="s">
        <v>1606</v>
      </c>
      <c r="I6012" s="24">
        <v>98</v>
      </c>
      <c r="T6012" s="24">
        <v>98</v>
      </c>
      <c r="X6012" s="24">
        <f t="shared" si="212"/>
        <v>98</v>
      </c>
      <c r="Y6012" s="8">
        <f t="shared" si="213"/>
        <v>0</v>
      </c>
      <c r="Z6012" s="4"/>
    </row>
    <row r="6013" spans="1:26" x14ac:dyDescent="0.25">
      <c r="A6013" s="34">
        <v>47</v>
      </c>
      <c r="B6013" s="31">
        <v>47</v>
      </c>
      <c r="C6013" s="12" t="s">
        <v>10371</v>
      </c>
      <c r="D6013" s="4" t="s">
        <v>6603</v>
      </c>
      <c r="E6013" s="4" t="s">
        <v>10317</v>
      </c>
      <c r="F6013" s="4" t="s">
        <v>8948</v>
      </c>
      <c r="G6013" s="4" t="s">
        <v>2199</v>
      </c>
      <c r="H6013" s="4" t="s">
        <v>1606</v>
      </c>
      <c r="I6013" s="24">
        <v>753.6</v>
      </c>
      <c r="J6013" s="24">
        <v>277.35000000000002</v>
      </c>
      <c r="K6013" s="24">
        <v>80</v>
      </c>
      <c r="L6013" s="24">
        <v>14.25</v>
      </c>
      <c r="M6013" s="24">
        <v>2</v>
      </c>
      <c r="N6013" s="24">
        <v>1</v>
      </c>
      <c r="O6013" s="24">
        <v>3</v>
      </c>
      <c r="P6013" s="24">
        <v>1</v>
      </c>
      <c r="R6013" s="24">
        <v>2.2000000000000002</v>
      </c>
      <c r="S6013" s="24">
        <v>1.8</v>
      </c>
      <c r="T6013" s="24">
        <v>369</v>
      </c>
      <c r="U6013" s="24">
        <v>2</v>
      </c>
      <c r="X6013" s="24">
        <f t="shared" si="212"/>
        <v>753.6</v>
      </c>
      <c r="Y6013" s="8">
        <f t="shared" si="213"/>
        <v>0</v>
      </c>
      <c r="Z6013" s="4"/>
    </row>
    <row r="6014" spans="1:26" x14ac:dyDescent="0.25">
      <c r="A6014" s="34">
        <v>48</v>
      </c>
      <c r="B6014" s="31">
        <v>48</v>
      </c>
      <c r="C6014" s="12" t="s">
        <v>10372</v>
      </c>
      <c r="D6014" s="4" t="s">
        <v>6603</v>
      </c>
      <c r="E6014" s="4" t="s">
        <v>10317</v>
      </c>
      <c r="F6014" s="4" t="s">
        <v>8948</v>
      </c>
      <c r="G6014" s="4" t="s">
        <v>2199</v>
      </c>
      <c r="H6014" s="4" t="s">
        <v>1606</v>
      </c>
      <c r="I6014" s="24">
        <v>170</v>
      </c>
      <c r="J6014" s="24">
        <v>104</v>
      </c>
      <c r="K6014" s="24">
        <v>60</v>
      </c>
      <c r="L6014" s="24">
        <v>6</v>
      </c>
      <c r="X6014" s="24">
        <f t="shared" si="212"/>
        <v>170</v>
      </c>
      <c r="Y6014" s="8">
        <f t="shared" si="213"/>
        <v>0</v>
      </c>
      <c r="Z6014" s="4"/>
    </row>
    <row r="6015" spans="1:26" x14ac:dyDescent="0.25">
      <c r="A6015" s="34">
        <v>55</v>
      </c>
      <c r="B6015" s="31">
        <v>55</v>
      </c>
      <c r="C6015" s="12" t="s">
        <v>10379</v>
      </c>
      <c r="D6015" s="4" t="s">
        <v>10374</v>
      </c>
      <c r="E6015" s="4" t="s">
        <v>10317</v>
      </c>
      <c r="F6015" s="4" t="s">
        <v>8948</v>
      </c>
      <c r="G6015" s="4" t="s">
        <v>2199</v>
      </c>
      <c r="H6015" s="4" t="s">
        <v>1606</v>
      </c>
      <c r="I6015" s="24">
        <v>253.05</v>
      </c>
      <c r="J6015" s="24">
        <v>177.65</v>
      </c>
      <c r="K6015" s="24">
        <v>28</v>
      </c>
      <c r="M6015" s="24">
        <v>8</v>
      </c>
      <c r="N6015" s="24">
        <v>5</v>
      </c>
      <c r="O6015" s="24">
        <v>4</v>
      </c>
      <c r="P6015" s="24">
        <v>1</v>
      </c>
      <c r="R6015" s="24">
        <v>2</v>
      </c>
      <c r="S6015" s="24">
        <v>1.4</v>
      </c>
      <c r="T6015" s="24">
        <v>25</v>
      </c>
      <c r="U6015" s="24">
        <v>1</v>
      </c>
      <c r="X6015" s="24">
        <f t="shared" si="212"/>
        <v>253.05</v>
      </c>
      <c r="Y6015" s="8">
        <f t="shared" si="213"/>
        <v>0</v>
      </c>
      <c r="Z6015" s="4"/>
    </row>
    <row r="6016" spans="1:26" ht="30" x14ac:dyDescent="0.25">
      <c r="A6016" s="34">
        <v>14</v>
      </c>
      <c r="B6016" s="31">
        <v>14</v>
      </c>
      <c r="C6016" s="12" t="s">
        <v>10330</v>
      </c>
      <c r="D6016" s="4" t="s">
        <v>10331</v>
      </c>
      <c r="E6016" s="4" t="s">
        <v>10317</v>
      </c>
      <c r="F6016" s="4" t="s">
        <v>8948</v>
      </c>
      <c r="G6016" s="4" t="s">
        <v>8482</v>
      </c>
      <c r="H6016" s="4" t="s">
        <v>1981</v>
      </c>
      <c r="I6016" s="24">
        <v>1532</v>
      </c>
      <c r="J6016" s="24">
        <v>1364.75</v>
      </c>
      <c r="K6016" s="24">
        <v>56</v>
      </c>
      <c r="L6016" s="24">
        <v>17.25</v>
      </c>
      <c r="M6016" s="24">
        <v>11.5</v>
      </c>
      <c r="O6016" s="24">
        <v>8.5</v>
      </c>
      <c r="Q6016" s="24">
        <v>31.5</v>
      </c>
      <c r="R6016" s="24">
        <v>4.5</v>
      </c>
      <c r="S6016" s="24">
        <v>3.5</v>
      </c>
      <c r="T6016" s="24">
        <v>26.25</v>
      </c>
      <c r="U6016" s="24">
        <v>8.25</v>
      </c>
      <c r="X6016" s="24">
        <f t="shared" si="212"/>
        <v>1532</v>
      </c>
      <c r="Y6016" s="8">
        <f t="shared" si="213"/>
        <v>0</v>
      </c>
      <c r="Z6016" s="4"/>
    </row>
    <row r="6017" spans="1:26" x14ac:dyDescent="0.25">
      <c r="A6017" s="34">
        <v>26</v>
      </c>
      <c r="B6017" s="31">
        <v>26</v>
      </c>
      <c r="C6017" s="12" t="s">
        <v>10342</v>
      </c>
      <c r="D6017" s="4" t="s">
        <v>7037</v>
      </c>
      <c r="E6017" s="4" t="s">
        <v>10317</v>
      </c>
      <c r="F6017" s="4" t="s">
        <v>8948</v>
      </c>
      <c r="G6017" s="4" t="s">
        <v>10343</v>
      </c>
      <c r="H6017" s="4" t="s">
        <v>734</v>
      </c>
      <c r="I6017" s="24">
        <v>425</v>
      </c>
      <c r="J6017" s="24">
        <v>353.75</v>
      </c>
      <c r="L6017" s="24">
        <v>14</v>
      </c>
      <c r="M6017" s="24">
        <v>3.75</v>
      </c>
      <c r="O6017" s="24">
        <v>3.5</v>
      </c>
      <c r="P6017" s="24">
        <v>2.5</v>
      </c>
      <c r="Q6017" s="24">
        <v>1</v>
      </c>
      <c r="R6017" s="24">
        <v>2.5</v>
      </c>
      <c r="S6017" s="24">
        <v>1.5</v>
      </c>
      <c r="T6017" s="24">
        <v>42.5</v>
      </c>
      <c r="X6017" s="24">
        <f t="shared" si="212"/>
        <v>425</v>
      </c>
      <c r="Y6017" s="8">
        <f t="shared" si="213"/>
        <v>0</v>
      </c>
      <c r="Z6017" s="4"/>
    </row>
    <row r="6018" spans="1:26" x14ac:dyDescent="0.25">
      <c r="A6018" s="34">
        <v>2</v>
      </c>
      <c r="B6018" s="31">
        <v>2</v>
      </c>
      <c r="C6018" s="12" t="s">
        <v>10318</v>
      </c>
      <c r="D6018" s="4" t="s">
        <v>10316</v>
      </c>
      <c r="E6018" s="4" t="s">
        <v>10317</v>
      </c>
      <c r="F6018" s="4" t="s">
        <v>8948</v>
      </c>
      <c r="G6018" s="4" t="s">
        <v>10319</v>
      </c>
      <c r="H6018" s="4" t="s">
        <v>878</v>
      </c>
      <c r="I6018" s="24">
        <v>1197.5</v>
      </c>
      <c r="J6018" s="24">
        <v>180</v>
      </c>
      <c r="K6018" s="24">
        <v>7.25</v>
      </c>
      <c r="L6018" s="24">
        <v>1</v>
      </c>
      <c r="M6018" s="24">
        <v>1</v>
      </c>
      <c r="O6018" s="24">
        <v>1.5</v>
      </c>
      <c r="P6018" s="24">
        <v>1.5</v>
      </c>
      <c r="R6018" s="24">
        <v>2.75</v>
      </c>
      <c r="S6018" s="24">
        <v>1.5</v>
      </c>
      <c r="T6018" s="24">
        <v>1000</v>
      </c>
      <c r="U6018" s="24">
        <v>1</v>
      </c>
      <c r="X6018" s="24">
        <f t="shared" si="212"/>
        <v>1197.5</v>
      </c>
      <c r="Y6018" s="8">
        <f t="shared" si="213"/>
        <v>0</v>
      </c>
      <c r="Z6018" s="4"/>
    </row>
    <row r="6019" spans="1:26" x14ac:dyDescent="0.25">
      <c r="A6019" s="34">
        <v>3</v>
      </c>
      <c r="B6019" s="31">
        <v>3</v>
      </c>
      <c r="C6019" s="12" t="s">
        <v>10320</v>
      </c>
      <c r="D6019" s="4" t="s">
        <v>10316</v>
      </c>
      <c r="E6019" s="4" t="s">
        <v>10317</v>
      </c>
      <c r="F6019" s="4" t="s">
        <v>8948</v>
      </c>
      <c r="G6019" s="4" t="s">
        <v>10319</v>
      </c>
      <c r="H6019" s="4" t="s">
        <v>878</v>
      </c>
      <c r="I6019" s="24">
        <v>1823.7</v>
      </c>
      <c r="J6019" s="24">
        <v>278.3</v>
      </c>
      <c r="K6019" s="24">
        <v>46.2</v>
      </c>
      <c r="N6019" s="24">
        <v>1</v>
      </c>
      <c r="O6019" s="24">
        <v>2</v>
      </c>
      <c r="P6019" s="24">
        <v>0.7</v>
      </c>
      <c r="R6019" s="24">
        <v>1.25</v>
      </c>
      <c r="S6019" s="24">
        <v>0.75</v>
      </c>
      <c r="T6019" s="24">
        <v>1487.5</v>
      </c>
      <c r="U6019" s="24">
        <v>6</v>
      </c>
      <c r="X6019" s="24">
        <f t="shared" si="212"/>
        <v>1823.7</v>
      </c>
      <c r="Y6019" s="8">
        <f t="shared" si="213"/>
        <v>0</v>
      </c>
      <c r="Z6019" s="4"/>
    </row>
    <row r="6020" spans="1:26" x14ac:dyDescent="0.25">
      <c r="A6020" s="34">
        <v>6</v>
      </c>
      <c r="B6020" s="31">
        <v>6</v>
      </c>
      <c r="C6020" s="12" t="s">
        <v>10322</v>
      </c>
      <c r="D6020" s="4" t="s">
        <v>250</v>
      </c>
      <c r="E6020" s="4" t="s">
        <v>10317</v>
      </c>
      <c r="F6020" s="4" t="s">
        <v>8948</v>
      </c>
      <c r="G6020" s="4" t="s">
        <v>10323</v>
      </c>
      <c r="H6020" s="4" t="s">
        <v>623</v>
      </c>
      <c r="I6020" s="24">
        <v>141.75</v>
      </c>
      <c r="J6020" s="24">
        <v>139.75</v>
      </c>
      <c r="O6020" s="24">
        <v>1</v>
      </c>
      <c r="R6020" s="24">
        <v>1</v>
      </c>
      <c r="X6020" s="24">
        <f t="shared" si="212"/>
        <v>141.75</v>
      </c>
      <c r="Y6020" s="8">
        <f t="shared" si="213"/>
        <v>0</v>
      </c>
      <c r="Z6020" s="4"/>
    </row>
    <row r="6021" spans="1:26" x14ac:dyDescent="0.25">
      <c r="A6021" s="34">
        <v>7</v>
      </c>
      <c r="B6021" s="31">
        <v>7</v>
      </c>
      <c r="C6021" s="12" t="s">
        <v>10324</v>
      </c>
      <c r="D6021" s="4" t="s">
        <v>250</v>
      </c>
      <c r="E6021" s="4" t="s">
        <v>10317</v>
      </c>
      <c r="F6021" s="4" t="s">
        <v>8948</v>
      </c>
      <c r="G6021" s="4" t="s">
        <v>10323</v>
      </c>
      <c r="H6021" s="4" t="s">
        <v>623</v>
      </c>
      <c r="I6021" s="24">
        <v>101.27</v>
      </c>
      <c r="J6021" s="24">
        <v>51.75</v>
      </c>
      <c r="M6021" s="24">
        <v>0.75</v>
      </c>
      <c r="O6021" s="24">
        <v>1</v>
      </c>
      <c r="T6021" s="24">
        <v>47.77</v>
      </c>
      <c r="X6021" s="24">
        <f t="shared" si="212"/>
        <v>101.27000000000001</v>
      </c>
      <c r="Y6021" s="8">
        <f t="shared" si="213"/>
        <v>0</v>
      </c>
      <c r="Z6021" s="4"/>
    </row>
    <row r="6022" spans="1:26" x14ac:dyDescent="0.25">
      <c r="A6022" s="34">
        <v>8</v>
      </c>
      <c r="B6022" s="31">
        <v>8</v>
      </c>
      <c r="C6022" s="12" t="s">
        <v>10325</v>
      </c>
      <c r="D6022" s="4" t="s">
        <v>250</v>
      </c>
      <c r="E6022" s="4" t="s">
        <v>10317</v>
      </c>
      <c r="F6022" s="4" t="s">
        <v>8948</v>
      </c>
      <c r="G6022" s="4" t="s">
        <v>10323</v>
      </c>
      <c r="H6022" s="4" t="s">
        <v>623</v>
      </c>
      <c r="I6022" s="24">
        <v>693.46</v>
      </c>
      <c r="J6022" s="24">
        <v>523.96</v>
      </c>
      <c r="K6022" s="24">
        <v>75</v>
      </c>
      <c r="L6022" s="24">
        <v>20</v>
      </c>
      <c r="M6022" s="24">
        <v>9.75</v>
      </c>
      <c r="N6022" s="24">
        <v>1.25</v>
      </c>
      <c r="O6022" s="24">
        <v>22</v>
      </c>
      <c r="P6022" s="24">
        <v>1</v>
      </c>
      <c r="Q6022" s="24">
        <v>10</v>
      </c>
      <c r="R6022" s="24">
        <v>5</v>
      </c>
      <c r="S6022" s="24">
        <v>3</v>
      </c>
      <c r="T6022" s="24">
        <v>22.5</v>
      </c>
      <c r="X6022" s="24">
        <f t="shared" si="212"/>
        <v>693.46</v>
      </c>
      <c r="Y6022" s="8">
        <f t="shared" si="213"/>
        <v>0</v>
      </c>
      <c r="Z6022" s="4"/>
    </row>
    <row r="6023" spans="1:26" x14ac:dyDescent="0.25">
      <c r="A6023" s="34">
        <v>12</v>
      </c>
      <c r="B6023" s="31">
        <v>12</v>
      </c>
      <c r="C6023" s="12" t="s">
        <v>10329</v>
      </c>
      <c r="D6023" s="4" t="s">
        <v>250</v>
      </c>
      <c r="E6023" s="4" t="s">
        <v>10317</v>
      </c>
      <c r="F6023" s="4" t="s">
        <v>8948</v>
      </c>
      <c r="G6023" s="4" t="s">
        <v>10323</v>
      </c>
      <c r="H6023" s="4" t="s">
        <v>623</v>
      </c>
      <c r="I6023" s="24">
        <v>356.1</v>
      </c>
      <c r="J6023" s="24">
        <v>210.5</v>
      </c>
      <c r="K6023" s="24">
        <v>18.5</v>
      </c>
      <c r="M6023" s="24">
        <v>6.22</v>
      </c>
      <c r="N6023" s="24">
        <v>3.78</v>
      </c>
      <c r="O6023" s="24">
        <v>3.46</v>
      </c>
      <c r="P6023" s="24">
        <v>0.5</v>
      </c>
      <c r="R6023" s="24">
        <v>1.5</v>
      </c>
      <c r="S6023" s="24">
        <v>1</v>
      </c>
      <c r="T6023" s="24">
        <v>107.14</v>
      </c>
      <c r="U6023" s="24">
        <v>3.5</v>
      </c>
      <c r="X6023" s="24">
        <f t="shared" si="212"/>
        <v>356.1</v>
      </c>
      <c r="Y6023" s="8">
        <f t="shared" si="213"/>
        <v>0</v>
      </c>
      <c r="Z6023" s="4"/>
    </row>
    <row r="6024" spans="1:26" x14ac:dyDescent="0.25">
      <c r="A6024" s="34">
        <v>13</v>
      </c>
      <c r="B6024" s="31">
        <v>13</v>
      </c>
      <c r="C6024" s="12" t="s">
        <v>3912</v>
      </c>
      <c r="D6024" s="4" t="s">
        <v>250</v>
      </c>
      <c r="E6024" s="4" t="s">
        <v>10317</v>
      </c>
      <c r="F6024" s="4" t="s">
        <v>8948</v>
      </c>
      <c r="G6024" s="4" t="s">
        <v>10323</v>
      </c>
      <c r="H6024" s="4" t="s">
        <v>623</v>
      </c>
      <c r="I6024" s="24">
        <v>183.4</v>
      </c>
      <c r="J6024" s="24">
        <v>156.9</v>
      </c>
      <c r="K6024" s="24">
        <v>4</v>
      </c>
      <c r="L6024" s="24">
        <v>21</v>
      </c>
      <c r="O6024" s="24">
        <v>1.5</v>
      </c>
      <c r="X6024" s="24">
        <f t="shared" si="212"/>
        <v>183.4</v>
      </c>
      <c r="Y6024" s="8">
        <f t="shared" si="213"/>
        <v>0</v>
      </c>
      <c r="Z6024" s="4"/>
    </row>
    <row r="6025" spans="1:26" x14ac:dyDescent="0.25">
      <c r="A6025" s="34">
        <v>42</v>
      </c>
      <c r="B6025" s="31">
        <v>42</v>
      </c>
      <c r="C6025" s="12" t="s">
        <v>2305</v>
      </c>
      <c r="D6025" s="4" t="s">
        <v>6603</v>
      </c>
      <c r="E6025" s="4" t="s">
        <v>10317</v>
      </c>
      <c r="F6025" s="4" t="s">
        <v>8948</v>
      </c>
      <c r="G6025" s="4" t="s">
        <v>10367</v>
      </c>
      <c r="H6025" s="4" t="s">
        <v>1988</v>
      </c>
      <c r="I6025" s="24">
        <v>683.92</v>
      </c>
      <c r="J6025" s="24">
        <v>526.41999999999996</v>
      </c>
      <c r="K6025" s="24">
        <v>114.5</v>
      </c>
      <c r="L6025" s="24">
        <v>12.75</v>
      </c>
      <c r="M6025" s="24">
        <v>6.5</v>
      </c>
      <c r="N6025" s="24">
        <v>0.25</v>
      </c>
      <c r="O6025" s="24">
        <v>6.9</v>
      </c>
      <c r="R6025" s="24">
        <v>2.5</v>
      </c>
      <c r="S6025" s="24">
        <v>1.7</v>
      </c>
      <c r="T6025" s="24">
        <v>9.5500000000000007</v>
      </c>
      <c r="U6025" s="24">
        <v>2.85</v>
      </c>
      <c r="X6025" s="24">
        <f t="shared" si="212"/>
        <v>683.92</v>
      </c>
      <c r="Y6025" s="8">
        <f t="shared" si="213"/>
        <v>0</v>
      </c>
      <c r="Z6025" s="4"/>
    </row>
    <row r="6026" spans="1:26" x14ac:dyDescent="0.25">
      <c r="A6026" s="34">
        <v>34</v>
      </c>
      <c r="B6026" s="31">
        <v>34</v>
      </c>
      <c r="C6026" s="12" t="s">
        <v>10354</v>
      </c>
      <c r="D6026" s="4" t="s">
        <v>10355</v>
      </c>
      <c r="E6026" s="4" t="s">
        <v>10317</v>
      </c>
      <c r="F6026" s="4" t="s">
        <v>8948</v>
      </c>
      <c r="G6026" s="4" t="s">
        <v>10356</v>
      </c>
      <c r="H6026" s="4" t="s">
        <v>804</v>
      </c>
      <c r="I6026" s="24">
        <v>4319</v>
      </c>
      <c r="J6026" s="24">
        <v>453</v>
      </c>
      <c r="K6026" s="24">
        <v>45</v>
      </c>
      <c r="L6026" s="24">
        <v>39</v>
      </c>
      <c r="M6026" s="24">
        <v>2</v>
      </c>
      <c r="N6026" s="24">
        <v>1.5</v>
      </c>
      <c r="O6026" s="24">
        <v>4</v>
      </c>
      <c r="P6026" s="24">
        <v>1</v>
      </c>
      <c r="R6026" s="24">
        <v>2</v>
      </c>
      <c r="S6026" s="24">
        <v>1.4</v>
      </c>
      <c r="T6026" s="24">
        <v>3767.1</v>
      </c>
      <c r="U6026" s="24">
        <v>3</v>
      </c>
      <c r="X6026" s="24">
        <f t="shared" si="212"/>
        <v>4319</v>
      </c>
      <c r="Y6026" s="8">
        <f t="shared" si="213"/>
        <v>0</v>
      </c>
      <c r="Z6026" s="4"/>
    </row>
    <row r="6027" spans="1:26" x14ac:dyDescent="0.25">
      <c r="A6027" s="34">
        <v>66</v>
      </c>
      <c r="B6027" s="31">
        <v>66</v>
      </c>
      <c r="C6027" s="12" t="s">
        <v>10396</v>
      </c>
      <c r="D6027" s="4" t="s">
        <v>10390</v>
      </c>
      <c r="E6027" s="4" t="s">
        <v>10317</v>
      </c>
      <c r="F6027" s="4" t="s">
        <v>8948</v>
      </c>
      <c r="G6027" s="4" t="s">
        <v>9938</v>
      </c>
      <c r="H6027" s="4" t="s">
        <v>1616</v>
      </c>
      <c r="I6027" s="24">
        <v>710.9</v>
      </c>
      <c r="J6027" s="24">
        <v>640.24</v>
      </c>
      <c r="K6027" s="24">
        <v>9.25</v>
      </c>
      <c r="L6027" s="24">
        <v>19.32</v>
      </c>
      <c r="M6027" s="24">
        <v>15</v>
      </c>
      <c r="N6027" s="24">
        <v>3</v>
      </c>
      <c r="O6027" s="24">
        <v>6.98</v>
      </c>
      <c r="P6027" s="24">
        <v>8.3699999999999992</v>
      </c>
      <c r="Q6027" s="24">
        <v>0.95</v>
      </c>
      <c r="R6027" s="24">
        <v>2.8</v>
      </c>
      <c r="S6027" s="24">
        <v>1.99</v>
      </c>
      <c r="U6027" s="24">
        <v>3</v>
      </c>
      <c r="X6027" s="24">
        <f t="shared" si="212"/>
        <v>710.90000000000009</v>
      </c>
      <c r="Y6027" s="8">
        <f t="shared" si="213"/>
        <v>0</v>
      </c>
      <c r="Z6027" s="4"/>
    </row>
    <row r="6028" spans="1:26" x14ac:dyDescent="0.25">
      <c r="A6028" s="34">
        <v>67</v>
      </c>
      <c r="B6028" s="31">
        <v>67</v>
      </c>
      <c r="C6028" s="12" t="s">
        <v>10397</v>
      </c>
      <c r="D6028" s="4" t="s">
        <v>10390</v>
      </c>
      <c r="E6028" s="4" t="s">
        <v>10317</v>
      </c>
      <c r="F6028" s="4" t="s">
        <v>8948</v>
      </c>
      <c r="G6028" s="4" t="s">
        <v>9938</v>
      </c>
      <c r="H6028" s="4" t="s">
        <v>1616</v>
      </c>
      <c r="I6028" s="24">
        <v>426</v>
      </c>
      <c r="J6028" s="24">
        <v>207.26</v>
      </c>
      <c r="K6028" s="24">
        <v>25.75</v>
      </c>
      <c r="L6028" s="24">
        <v>14.36</v>
      </c>
      <c r="M6028" s="24">
        <v>0.5</v>
      </c>
      <c r="O6028" s="24">
        <v>3</v>
      </c>
      <c r="P6028" s="24">
        <v>1</v>
      </c>
      <c r="R6028" s="24">
        <v>1.5</v>
      </c>
      <c r="S6028" s="24">
        <v>0.63</v>
      </c>
      <c r="T6028" s="24">
        <v>170</v>
      </c>
      <c r="U6028" s="24">
        <v>2</v>
      </c>
      <c r="X6028" s="24">
        <f t="shared" si="212"/>
        <v>426</v>
      </c>
      <c r="Y6028" s="8">
        <f t="shared" si="213"/>
        <v>0</v>
      </c>
      <c r="Z6028" s="4"/>
    </row>
    <row r="6029" spans="1:26" x14ac:dyDescent="0.25">
      <c r="A6029" s="34">
        <v>51</v>
      </c>
      <c r="B6029" s="31">
        <v>51</v>
      </c>
      <c r="C6029" s="12" t="s">
        <v>10375</v>
      </c>
      <c r="D6029" s="4" t="s">
        <v>10374</v>
      </c>
      <c r="E6029" s="4" t="s">
        <v>10317</v>
      </c>
      <c r="F6029" s="4" t="s">
        <v>8948</v>
      </c>
      <c r="G6029" s="4" t="s">
        <v>45</v>
      </c>
      <c r="H6029" s="4"/>
      <c r="I6029" s="24">
        <v>218</v>
      </c>
      <c r="J6029" s="24">
        <v>212</v>
      </c>
      <c r="K6029" s="24">
        <v>3</v>
      </c>
      <c r="O6029" s="24">
        <v>3</v>
      </c>
      <c r="X6029" s="24">
        <f t="shared" si="212"/>
        <v>218</v>
      </c>
      <c r="Y6029" s="8">
        <f t="shared" si="213"/>
        <v>0</v>
      </c>
      <c r="Z6029" s="4"/>
    </row>
    <row r="6030" spans="1:26" x14ac:dyDescent="0.25">
      <c r="A6030" s="34">
        <v>53</v>
      </c>
      <c r="B6030" s="31">
        <v>53</v>
      </c>
      <c r="C6030" s="12" t="s">
        <v>10377</v>
      </c>
      <c r="D6030" s="4" t="s">
        <v>10374</v>
      </c>
      <c r="E6030" s="4" t="s">
        <v>10317</v>
      </c>
      <c r="F6030" s="4" t="s">
        <v>8948</v>
      </c>
      <c r="G6030" s="4" t="s">
        <v>45</v>
      </c>
      <c r="H6030" s="4"/>
      <c r="I6030" s="24">
        <v>593</v>
      </c>
      <c r="J6030" s="24">
        <v>392</v>
      </c>
      <c r="K6030" s="24">
        <v>20</v>
      </c>
      <c r="O6030" s="24">
        <v>4</v>
      </c>
      <c r="P6030" s="24">
        <v>115</v>
      </c>
      <c r="T6030" s="24">
        <v>62</v>
      </c>
      <c r="X6030" s="24">
        <f t="shared" si="212"/>
        <v>593</v>
      </c>
      <c r="Y6030" s="8">
        <f t="shared" si="213"/>
        <v>0</v>
      </c>
      <c r="Z6030" s="4"/>
    </row>
    <row r="6031" spans="1:26" x14ac:dyDescent="0.25">
      <c r="A6031" s="34">
        <v>54</v>
      </c>
      <c r="B6031" s="31">
        <v>54</v>
      </c>
      <c r="C6031" s="12" t="s">
        <v>10378</v>
      </c>
      <c r="D6031" s="4" t="s">
        <v>10374</v>
      </c>
      <c r="E6031" s="4" t="s">
        <v>10317</v>
      </c>
      <c r="F6031" s="4" t="s">
        <v>8948</v>
      </c>
      <c r="G6031" s="4" t="s">
        <v>45</v>
      </c>
      <c r="H6031" s="4"/>
      <c r="I6031" s="24">
        <v>525.6</v>
      </c>
      <c r="J6031" s="24">
        <v>420</v>
      </c>
      <c r="K6031" s="24">
        <v>48</v>
      </c>
      <c r="L6031" s="24">
        <v>16</v>
      </c>
      <c r="M6031" s="24">
        <v>2</v>
      </c>
      <c r="N6031" s="24">
        <v>0.5</v>
      </c>
      <c r="O6031" s="24">
        <v>2.5</v>
      </c>
      <c r="P6031" s="24">
        <v>13</v>
      </c>
      <c r="R6031" s="24">
        <v>1.7</v>
      </c>
      <c r="S6031" s="24">
        <v>0.9</v>
      </c>
      <c r="T6031" s="24">
        <v>21</v>
      </c>
      <c r="X6031" s="24">
        <f t="shared" si="212"/>
        <v>525.59999999999991</v>
      </c>
      <c r="Y6031" s="8">
        <f t="shared" si="213"/>
        <v>0</v>
      </c>
      <c r="Z6031" s="4"/>
    </row>
    <row r="6032" spans="1:26" x14ac:dyDescent="0.25">
      <c r="A6032" s="34">
        <v>59</v>
      </c>
      <c r="B6032" s="31">
        <v>59</v>
      </c>
      <c r="C6032" s="12" t="s">
        <v>10386</v>
      </c>
      <c r="D6032" s="4" t="s">
        <v>10374</v>
      </c>
      <c r="E6032" s="4" t="s">
        <v>10317</v>
      </c>
      <c r="F6032" s="4" t="s">
        <v>8948</v>
      </c>
      <c r="G6032" s="4" t="s">
        <v>45</v>
      </c>
      <c r="H6032" s="4"/>
      <c r="I6032" s="24">
        <v>354</v>
      </c>
      <c r="J6032" s="24">
        <v>240.7</v>
      </c>
      <c r="K6032" s="24">
        <v>30</v>
      </c>
      <c r="L6032" s="24">
        <v>28</v>
      </c>
      <c r="O6032" s="24">
        <v>2.5</v>
      </c>
      <c r="P6032" s="24">
        <v>5</v>
      </c>
      <c r="R6032" s="24">
        <v>1.2</v>
      </c>
      <c r="S6032" s="24">
        <v>0.8</v>
      </c>
      <c r="T6032" s="24">
        <v>44.3</v>
      </c>
      <c r="U6032" s="24">
        <v>1.5</v>
      </c>
      <c r="X6032" s="24">
        <f t="shared" si="212"/>
        <v>354</v>
      </c>
      <c r="Y6032" s="8">
        <f t="shared" si="213"/>
        <v>0</v>
      </c>
      <c r="Z6032" s="4"/>
    </row>
    <row r="6033" spans="1:26" x14ac:dyDescent="0.25">
      <c r="A6033" s="34">
        <v>36</v>
      </c>
      <c r="B6033" s="31">
        <v>36</v>
      </c>
      <c r="C6033" s="12" t="s">
        <v>10359</v>
      </c>
      <c r="D6033" s="4" t="s">
        <v>10355</v>
      </c>
      <c r="E6033" s="4" t="s">
        <v>10317</v>
      </c>
      <c r="F6033" s="4" t="s">
        <v>8948</v>
      </c>
      <c r="G6033" s="4" t="s">
        <v>8092</v>
      </c>
      <c r="H6033" s="4" t="s">
        <v>734</v>
      </c>
      <c r="I6033" s="24">
        <v>711</v>
      </c>
      <c r="J6033" s="24">
        <v>244.65</v>
      </c>
      <c r="K6033" s="24">
        <v>15</v>
      </c>
      <c r="L6033" s="24">
        <v>9</v>
      </c>
      <c r="O6033" s="24">
        <v>1.5</v>
      </c>
      <c r="Q6033" s="24">
        <v>1</v>
      </c>
      <c r="R6033" s="24">
        <v>1.8</v>
      </c>
      <c r="S6033" s="24">
        <v>1.2</v>
      </c>
      <c r="T6033" s="24">
        <v>436.85</v>
      </c>
      <c r="X6033" s="24">
        <f t="shared" si="212"/>
        <v>711</v>
      </c>
      <c r="Y6033" s="8">
        <f t="shared" si="213"/>
        <v>0</v>
      </c>
      <c r="Z6033" s="4"/>
    </row>
    <row r="6034" spans="1:26" x14ac:dyDescent="0.25">
      <c r="A6034" s="34">
        <v>58</v>
      </c>
      <c r="B6034" s="31">
        <v>58</v>
      </c>
      <c r="C6034" s="12" t="s">
        <v>10384</v>
      </c>
      <c r="D6034" s="4" t="s">
        <v>10374</v>
      </c>
      <c r="E6034" s="4" t="s">
        <v>10317</v>
      </c>
      <c r="F6034" s="4" t="s">
        <v>8948</v>
      </c>
      <c r="G6034" s="4" t="s">
        <v>10385</v>
      </c>
      <c r="H6034" s="4"/>
      <c r="I6034" s="24">
        <v>152.97</v>
      </c>
      <c r="J6034" s="24">
        <v>146.47</v>
      </c>
      <c r="K6034" s="24">
        <v>3</v>
      </c>
      <c r="M6034" s="24">
        <v>0.75</v>
      </c>
      <c r="N6034" s="24">
        <v>0.5</v>
      </c>
      <c r="O6034" s="24">
        <v>1.5</v>
      </c>
      <c r="R6034" s="24">
        <v>0.75</v>
      </c>
      <c r="X6034" s="24">
        <f t="shared" si="212"/>
        <v>152.97</v>
      </c>
      <c r="Y6034" s="8">
        <f t="shared" si="213"/>
        <v>0</v>
      </c>
      <c r="Z6034" s="4"/>
    </row>
    <row r="6035" spans="1:26" x14ac:dyDescent="0.25">
      <c r="A6035" s="34">
        <v>39</v>
      </c>
      <c r="B6035" s="31">
        <v>39</v>
      </c>
      <c r="C6035" s="12" t="s">
        <v>10363</v>
      </c>
      <c r="D6035" s="4" t="s">
        <v>6603</v>
      </c>
      <c r="E6035" s="4" t="s">
        <v>10317</v>
      </c>
      <c r="F6035" s="4" t="s">
        <v>8948</v>
      </c>
      <c r="G6035" s="4" t="s">
        <v>10364</v>
      </c>
      <c r="H6035" s="4" t="s">
        <v>860</v>
      </c>
      <c r="I6035" s="24">
        <v>924.44</v>
      </c>
      <c r="J6035" s="24">
        <v>211.64</v>
      </c>
      <c r="L6035" s="24">
        <v>3</v>
      </c>
      <c r="M6035" s="24">
        <v>11</v>
      </c>
      <c r="N6035" s="24">
        <v>0.5</v>
      </c>
      <c r="O6035" s="24">
        <v>2</v>
      </c>
      <c r="R6035" s="24">
        <v>1.7</v>
      </c>
      <c r="S6035" s="24">
        <v>0.9</v>
      </c>
      <c r="T6035" s="24">
        <v>693.7</v>
      </c>
      <c r="X6035" s="24">
        <f t="shared" si="212"/>
        <v>924.44</v>
      </c>
      <c r="Y6035" s="8">
        <f t="shared" si="213"/>
        <v>0</v>
      </c>
      <c r="Z6035" s="4"/>
    </row>
    <row r="6036" spans="1:26" x14ac:dyDescent="0.25">
      <c r="A6036" s="34">
        <v>40</v>
      </c>
      <c r="B6036" s="31">
        <v>40</v>
      </c>
      <c r="C6036" s="12" t="s">
        <v>10365</v>
      </c>
      <c r="D6036" s="4" t="s">
        <v>6603</v>
      </c>
      <c r="E6036" s="4" t="s">
        <v>10317</v>
      </c>
      <c r="F6036" s="4" t="s">
        <v>8948</v>
      </c>
      <c r="G6036" s="4" t="s">
        <v>10364</v>
      </c>
      <c r="H6036" s="4" t="s">
        <v>860</v>
      </c>
      <c r="I6036" s="24">
        <v>141.47999999999999</v>
      </c>
      <c r="J6036" s="24">
        <v>66</v>
      </c>
      <c r="K6036" s="24">
        <v>70.5</v>
      </c>
      <c r="M6036" s="24">
        <v>0.5</v>
      </c>
      <c r="O6036" s="24">
        <v>1</v>
      </c>
      <c r="P6036" s="24">
        <v>0.8</v>
      </c>
      <c r="Q6036" s="24">
        <v>0.68</v>
      </c>
      <c r="R6036" s="24">
        <v>1.3</v>
      </c>
      <c r="S6036" s="24">
        <v>0.7</v>
      </c>
      <c r="X6036" s="24">
        <f t="shared" si="212"/>
        <v>141.48000000000002</v>
      </c>
      <c r="Y6036" s="8">
        <f t="shared" si="213"/>
        <v>0</v>
      </c>
      <c r="Z6036" s="4"/>
    </row>
    <row r="6037" spans="1:26" x14ac:dyDescent="0.25">
      <c r="A6037" s="34">
        <v>41</v>
      </c>
      <c r="B6037" s="31">
        <v>41</v>
      </c>
      <c r="C6037" s="12" t="s">
        <v>10366</v>
      </c>
      <c r="D6037" s="4" t="s">
        <v>6603</v>
      </c>
      <c r="E6037" s="4" t="s">
        <v>10317</v>
      </c>
      <c r="F6037" s="4" t="s">
        <v>8948</v>
      </c>
      <c r="G6037" s="4" t="s">
        <v>10364</v>
      </c>
      <c r="H6037" s="4" t="s">
        <v>860</v>
      </c>
      <c r="I6037" s="24">
        <v>639.51</v>
      </c>
      <c r="J6037" s="24">
        <v>427.46</v>
      </c>
      <c r="K6037" s="24">
        <v>3</v>
      </c>
      <c r="L6037" s="24">
        <v>1.5</v>
      </c>
      <c r="M6037" s="24">
        <v>1.5</v>
      </c>
      <c r="N6037" s="24">
        <v>0.25</v>
      </c>
      <c r="O6037" s="24">
        <v>4.5</v>
      </c>
      <c r="P6037" s="24">
        <v>1</v>
      </c>
      <c r="R6037" s="24">
        <v>1.9</v>
      </c>
      <c r="S6037" s="24">
        <v>1.4</v>
      </c>
      <c r="T6037" s="24">
        <v>194</v>
      </c>
      <c r="U6037" s="24">
        <v>3</v>
      </c>
      <c r="X6037" s="24">
        <f t="shared" si="212"/>
        <v>639.51</v>
      </c>
      <c r="Y6037" s="8">
        <f t="shared" si="213"/>
        <v>0</v>
      </c>
      <c r="Z6037" s="4"/>
    </row>
    <row r="6038" spans="1:26" x14ac:dyDescent="0.25">
      <c r="A6038" s="34">
        <v>56</v>
      </c>
      <c r="B6038" s="31">
        <v>56</v>
      </c>
      <c r="C6038" s="12" t="s">
        <v>10380</v>
      </c>
      <c r="D6038" s="4" t="s">
        <v>10374</v>
      </c>
      <c r="E6038" s="4" t="s">
        <v>10317</v>
      </c>
      <c r="F6038" s="4" t="s">
        <v>8948</v>
      </c>
      <c r="G6038" s="4" t="s">
        <v>10381</v>
      </c>
      <c r="H6038" s="4" t="s">
        <v>8152</v>
      </c>
      <c r="I6038" s="24">
        <v>603</v>
      </c>
      <c r="J6038" s="24">
        <v>453</v>
      </c>
      <c r="K6038" s="24">
        <v>20</v>
      </c>
      <c r="L6038" s="24">
        <v>10</v>
      </c>
      <c r="M6038" s="24">
        <v>1.2</v>
      </c>
      <c r="N6038" s="24">
        <v>0.5</v>
      </c>
      <c r="O6038" s="24">
        <v>3.5</v>
      </c>
      <c r="P6038" s="24">
        <v>1</v>
      </c>
      <c r="R6038" s="24">
        <v>1.9</v>
      </c>
      <c r="S6038" s="24">
        <v>0.9</v>
      </c>
      <c r="T6038" s="24">
        <v>109.5</v>
      </c>
      <c r="U6038" s="24">
        <v>1.5</v>
      </c>
      <c r="X6038" s="24">
        <f t="shared" si="212"/>
        <v>603</v>
      </c>
      <c r="Y6038" s="8">
        <f t="shared" si="213"/>
        <v>0</v>
      </c>
      <c r="Z6038" s="4"/>
    </row>
    <row r="6039" spans="1:26" x14ac:dyDescent="0.25">
      <c r="A6039" s="34">
        <v>1</v>
      </c>
      <c r="B6039" s="31">
        <v>1</v>
      </c>
      <c r="C6039" s="12" t="s">
        <v>10315</v>
      </c>
      <c r="D6039" s="4" t="s">
        <v>10316</v>
      </c>
      <c r="E6039" s="4" t="s">
        <v>10317</v>
      </c>
      <c r="F6039" s="4" t="s">
        <v>8948</v>
      </c>
      <c r="G6039" s="4" t="s">
        <v>7993</v>
      </c>
      <c r="H6039" s="4" t="s">
        <v>1981</v>
      </c>
      <c r="I6039" s="24">
        <v>125</v>
      </c>
      <c r="J6039" s="24">
        <v>110</v>
      </c>
      <c r="K6039" s="24">
        <v>2</v>
      </c>
      <c r="M6039" s="24">
        <v>3</v>
      </c>
      <c r="O6039" s="24">
        <v>4</v>
      </c>
      <c r="Q6039" s="24">
        <v>1</v>
      </c>
      <c r="R6039" s="24">
        <v>1.8</v>
      </c>
      <c r="S6039" s="24">
        <v>0.7</v>
      </c>
      <c r="U6039" s="24">
        <v>2.5</v>
      </c>
      <c r="X6039" s="24">
        <f t="shared" si="212"/>
        <v>125</v>
      </c>
      <c r="Y6039" s="8">
        <f t="shared" si="213"/>
        <v>0</v>
      </c>
      <c r="Z6039" s="4"/>
    </row>
    <row r="6040" spans="1:26" x14ac:dyDescent="0.25">
      <c r="A6040" s="34">
        <v>4</v>
      </c>
      <c r="B6040" s="31">
        <v>4</v>
      </c>
      <c r="C6040" s="12" t="s">
        <v>2942</v>
      </c>
      <c r="D6040" s="4" t="s">
        <v>10316</v>
      </c>
      <c r="E6040" s="4" t="s">
        <v>10317</v>
      </c>
      <c r="F6040" s="4" t="s">
        <v>8948</v>
      </c>
      <c r="G6040" s="4" t="s">
        <v>6985</v>
      </c>
      <c r="H6040" s="4" t="s">
        <v>1606</v>
      </c>
      <c r="I6040" s="24">
        <v>2030</v>
      </c>
      <c r="J6040" s="24">
        <v>156.5</v>
      </c>
      <c r="K6040" s="24">
        <v>13</v>
      </c>
      <c r="L6040" s="24">
        <v>22.5</v>
      </c>
      <c r="M6040" s="24">
        <v>1</v>
      </c>
      <c r="O6040" s="24">
        <v>7</v>
      </c>
      <c r="Q6040" s="24">
        <v>2.5</v>
      </c>
      <c r="R6040" s="24">
        <v>4.5</v>
      </c>
      <c r="S6040" s="24">
        <v>4</v>
      </c>
      <c r="T6040" s="24">
        <v>1818</v>
      </c>
      <c r="U6040" s="24">
        <v>1</v>
      </c>
      <c r="X6040" s="24">
        <f t="shared" si="212"/>
        <v>2030</v>
      </c>
      <c r="Y6040" s="8">
        <f t="shared" si="213"/>
        <v>0</v>
      </c>
      <c r="Z6040" s="4"/>
    </row>
    <row r="6041" spans="1:26" x14ac:dyDescent="0.25">
      <c r="A6041" s="34">
        <v>57</v>
      </c>
      <c r="B6041" s="31">
        <v>57</v>
      </c>
      <c r="C6041" s="12" t="s">
        <v>10382</v>
      </c>
      <c r="D6041" s="4" t="s">
        <v>10374</v>
      </c>
      <c r="E6041" s="4" t="s">
        <v>10317</v>
      </c>
      <c r="F6041" s="4" t="s">
        <v>8948</v>
      </c>
      <c r="G6041" s="4" t="s">
        <v>10383</v>
      </c>
      <c r="H6041" s="4" t="s">
        <v>1616</v>
      </c>
      <c r="I6041" s="24">
        <v>175.8</v>
      </c>
      <c r="J6041" s="24">
        <v>159.30000000000001</v>
      </c>
      <c r="K6041" s="24">
        <v>6</v>
      </c>
      <c r="M6041" s="24">
        <v>6.5</v>
      </c>
      <c r="N6041" s="24">
        <v>0.5</v>
      </c>
      <c r="O6041" s="24">
        <v>2</v>
      </c>
      <c r="R6041" s="24">
        <v>0.9</v>
      </c>
      <c r="S6041" s="24">
        <v>0.6</v>
      </c>
      <c r="X6041" s="24">
        <f t="shared" si="212"/>
        <v>175.8</v>
      </c>
      <c r="Y6041" s="8">
        <f t="shared" si="213"/>
        <v>0</v>
      </c>
      <c r="Z6041" s="4"/>
    </row>
    <row r="6042" spans="1:26" x14ac:dyDescent="0.25">
      <c r="A6042" s="34">
        <v>24</v>
      </c>
      <c r="B6042" s="31">
        <v>24</v>
      </c>
      <c r="C6042" s="12" t="s">
        <v>10339</v>
      </c>
      <c r="D6042" s="4" t="s">
        <v>7037</v>
      </c>
      <c r="E6042" s="4" t="s">
        <v>10317</v>
      </c>
      <c r="F6042" s="4" t="s">
        <v>8948</v>
      </c>
      <c r="G6042" s="4" t="s">
        <v>10340</v>
      </c>
      <c r="H6042" s="4" t="s">
        <v>1606</v>
      </c>
      <c r="I6042" s="24">
        <v>250.37</v>
      </c>
      <c r="J6042" s="24">
        <v>191.55</v>
      </c>
      <c r="K6042" s="24">
        <v>12.5</v>
      </c>
      <c r="M6042" s="24">
        <v>3</v>
      </c>
      <c r="O6042" s="24">
        <v>2.7</v>
      </c>
      <c r="P6042" s="24">
        <v>0.5</v>
      </c>
      <c r="R6042" s="24">
        <v>1.6</v>
      </c>
      <c r="S6042" s="24">
        <v>0.8</v>
      </c>
      <c r="T6042" s="24">
        <v>37.72</v>
      </c>
      <c r="X6042" s="24">
        <f t="shared" si="212"/>
        <v>250.37</v>
      </c>
      <c r="Y6042" s="8">
        <f t="shared" si="213"/>
        <v>0</v>
      </c>
      <c r="Z6042" s="4"/>
    </row>
    <row r="6043" spans="1:26" x14ac:dyDescent="0.25">
      <c r="A6043" s="34">
        <v>25</v>
      </c>
      <c r="B6043" s="31">
        <v>25</v>
      </c>
      <c r="C6043" s="12" t="s">
        <v>10341</v>
      </c>
      <c r="D6043" s="4" t="s">
        <v>7037</v>
      </c>
      <c r="E6043" s="4" t="s">
        <v>10317</v>
      </c>
      <c r="F6043" s="4" t="s">
        <v>8948</v>
      </c>
      <c r="G6043" s="4" t="s">
        <v>8516</v>
      </c>
      <c r="H6043" s="4" t="s">
        <v>1420</v>
      </c>
      <c r="I6043" s="24">
        <v>417</v>
      </c>
      <c r="J6043" s="24">
        <v>350</v>
      </c>
      <c r="K6043" s="24">
        <v>47.5</v>
      </c>
      <c r="M6043" s="24">
        <v>1.5</v>
      </c>
      <c r="O6043" s="24">
        <v>4.3</v>
      </c>
      <c r="P6043" s="24">
        <v>1.5</v>
      </c>
      <c r="R6043" s="24">
        <v>2</v>
      </c>
      <c r="S6043" s="24">
        <v>1.4</v>
      </c>
      <c r="T6043" s="24">
        <v>8.8000000000000007</v>
      </c>
      <c r="X6043" s="24">
        <f t="shared" si="212"/>
        <v>417</v>
      </c>
      <c r="Y6043" s="8">
        <f t="shared" si="213"/>
        <v>0</v>
      </c>
      <c r="Z6043" s="4"/>
    </row>
    <row r="6044" spans="1:26" x14ac:dyDescent="0.25">
      <c r="A6044" s="34">
        <v>16</v>
      </c>
      <c r="B6044" s="31">
        <v>16</v>
      </c>
      <c r="C6044" s="12" t="s">
        <v>7691</v>
      </c>
      <c r="D6044" s="4" t="s">
        <v>10331</v>
      </c>
      <c r="E6044" s="4" t="s">
        <v>10317</v>
      </c>
      <c r="F6044" s="4" t="s">
        <v>8948</v>
      </c>
      <c r="G6044" s="4" t="s">
        <v>92</v>
      </c>
      <c r="H6044" s="4" t="s">
        <v>6097</v>
      </c>
      <c r="I6044" s="24">
        <v>1466.25</v>
      </c>
      <c r="J6044" s="24">
        <v>345.5</v>
      </c>
      <c r="K6044" s="24">
        <v>42.5</v>
      </c>
      <c r="L6044" s="24">
        <v>2.5</v>
      </c>
      <c r="M6044" s="24">
        <v>3.75</v>
      </c>
      <c r="O6044" s="24">
        <v>3</v>
      </c>
      <c r="P6044" s="24">
        <v>0.5</v>
      </c>
      <c r="Q6044" s="24">
        <v>1</v>
      </c>
      <c r="R6044" s="24">
        <v>1.6</v>
      </c>
      <c r="S6044" s="24">
        <v>1.4</v>
      </c>
      <c r="T6044" s="24">
        <v>1064.5</v>
      </c>
      <c r="X6044" s="24">
        <f t="shared" si="212"/>
        <v>1466.25</v>
      </c>
      <c r="Y6044" s="8">
        <f t="shared" si="213"/>
        <v>0</v>
      </c>
      <c r="Z6044" s="4"/>
    </row>
    <row r="6045" spans="1:26" ht="30" x14ac:dyDescent="0.25">
      <c r="A6045" s="34">
        <v>17</v>
      </c>
      <c r="B6045" s="31">
        <v>17</v>
      </c>
      <c r="C6045" s="12" t="s">
        <v>10334</v>
      </c>
      <c r="D6045" s="4" t="s">
        <v>10331</v>
      </c>
      <c r="E6045" s="4" t="s">
        <v>10317</v>
      </c>
      <c r="F6045" s="4" t="s">
        <v>8948</v>
      </c>
      <c r="G6045" s="4" t="s">
        <v>92</v>
      </c>
      <c r="H6045" s="4" t="s">
        <v>6097</v>
      </c>
      <c r="I6045" s="24">
        <v>1143</v>
      </c>
      <c r="J6045" s="24">
        <v>830</v>
      </c>
      <c r="K6045" s="24">
        <v>25.75</v>
      </c>
      <c r="L6045" s="24">
        <v>176.65</v>
      </c>
      <c r="M6045" s="24">
        <v>7.5</v>
      </c>
      <c r="N6045" s="24">
        <v>0.5</v>
      </c>
      <c r="O6045" s="24">
        <v>8</v>
      </c>
      <c r="P6045" s="24">
        <v>30</v>
      </c>
      <c r="Q6045" s="24">
        <v>3</v>
      </c>
      <c r="R6045" s="24">
        <v>3.5</v>
      </c>
      <c r="S6045" s="24">
        <v>2.5</v>
      </c>
      <c r="T6045" s="24">
        <v>54.6</v>
      </c>
      <c r="U6045" s="24">
        <v>1</v>
      </c>
      <c r="X6045" s="24">
        <f t="shared" si="212"/>
        <v>1143</v>
      </c>
      <c r="Y6045" s="8">
        <f t="shared" si="213"/>
        <v>0</v>
      </c>
      <c r="Z6045" s="4"/>
    </row>
    <row r="6046" spans="1:26" x14ac:dyDescent="0.25">
      <c r="A6046" s="34">
        <v>19</v>
      </c>
      <c r="B6046" s="31">
        <v>19</v>
      </c>
      <c r="C6046" s="12" t="s">
        <v>10331</v>
      </c>
      <c r="D6046" s="4" t="s">
        <v>10331</v>
      </c>
      <c r="E6046" s="4" t="s">
        <v>10317</v>
      </c>
      <c r="F6046" s="4" t="s">
        <v>8948</v>
      </c>
      <c r="G6046" s="4" t="s">
        <v>92</v>
      </c>
      <c r="H6046" s="4" t="s">
        <v>6097</v>
      </c>
      <c r="I6046" s="24">
        <v>664.5</v>
      </c>
      <c r="J6046" s="24">
        <v>444.5</v>
      </c>
      <c r="K6046" s="24">
        <v>45</v>
      </c>
      <c r="L6046" s="24">
        <v>10</v>
      </c>
      <c r="M6046" s="24">
        <v>5</v>
      </c>
      <c r="O6046" s="24">
        <v>4</v>
      </c>
      <c r="P6046" s="24">
        <v>1</v>
      </c>
      <c r="T6046" s="24">
        <v>150</v>
      </c>
      <c r="U6046" s="24">
        <v>5</v>
      </c>
      <c r="X6046" s="24">
        <f t="shared" si="212"/>
        <v>664.5</v>
      </c>
      <c r="Y6046" s="8">
        <f t="shared" si="213"/>
        <v>0</v>
      </c>
      <c r="Z6046" s="4"/>
    </row>
    <row r="6047" spans="1:26" x14ac:dyDescent="0.25">
      <c r="A6047" s="34">
        <v>20</v>
      </c>
      <c r="B6047" s="31">
        <v>20</v>
      </c>
      <c r="C6047" s="12" t="s">
        <v>1586</v>
      </c>
      <c r="D6047" s="4" t="s">
        <v>10331</v>
      </c>
      <c r="E6047" s="4" t="s">
        <v>10317</v>
      </c>
      <c r="F6047" s="4" t="s">
        <v>8948</v>
      </c>
      <c r="G6047" s="4" t="s">
        <v>92</v>
      </c>
      <c r="H6047" s="4" t="s">
        <v>1567</v>
      </c>
      <c r="I6047" s="24">
        <v>1038.96</v>
      </c>
      <c r="J6047" s="24">
        <v>660.3</v>
      </c>
      <c r="K6047" s="24">
        <v>50</v>
      </c>
      <c r="L6047" s="24">
        <v>13</v>
      </c>
      <c r="M6047" s="24">
        <v>3</v>
      </c>
      <c r="O6047" s="24">
        <v>6.3</v>
      </c>
      <c r="P6047" s="24">
        <v>48.15</v>
      </c>
      <c r="T6047" s="24">
        <v>251.98</v>
      </c>
      <c r="U6047" s="24">
        <v>6.23</v>
      </c>
      <c r="X6047" s="24">
        <f t="shared" si="212"/>
        <v>1038.9599999999998</v>
      </c>
      <c r="Y6047" s="8">
        <f t="shared" si="213"/>
        <v>0</v>
      </c>
      <c r="Z6047" s="4"/>
    </row>
    <row r="6048" spans="1:26" x14ac:dyDescent="0.25">
      <c r="A6048" s="34">
        <v>21</v>
      </c>
      <c r="B6048" s="31">
        <v>21</v>
      </c>
      <c r="C6048" s="12" t="s">
        <v>10337</v>
      </c>
      <c r="D6048" s="4" t="s">
        <v>10331</v>
      </c>
      <c r="E6048" s="4" t="s">
        <v>10317</v>
      </c>
      <c r="F6048" s="4" t="s">
        <v>8948</v>
      </c>
      <c r="G6048" s="4" t="s">
        <v>92</v>
      </c>
      <c r="H6048" s="4" t="s">
        <v>1567</v>
      </c>
      <c r="I6048" s="24">
        <v>807.5</v>
      </c>
      <c r="J6048" s="24">
        <v>661.5</v>
      </c>
      <c r="K6048" s="24">
        <v>17.100000000000001</v>
      </c>
      <c r="L6048" s="24">
        <v>16.13</v>
      </c>
      <c r="M6048" s="24">
        <v>6.37</v>
      </c>
      <c r="O6048" s="24">
        <v>8.9</v>
      </c>
      <c r="P6048" s="24">
        <v>1</v>
      </c>
      <c r="T6048" s="24">
        <v>92.5</v>
      </c>
      <c r="U6048" s="24">
        <v>4</v>
      </c>
      <c r="X6048" s="24">
        <f t="shared" si="212"/>
        <v>807.5</v>
      </c>
      <c r="Y6048" s="8">
        <f t="shared" si="213"/>
        <v>0</v>
      </c>
      <c r="Z6048" s="4"/>
    </row>
    <row r="6049" spans="1:26" x14ac:dyDescent="0.25">
      <c r="A6049" s="34">
        <v>18</v>
      </c>
      <c r="B6049" s="31">
        <v>18</v>
      </c>
      <c r="C6049" s="12" t="s">
        <v>10335</v>
      </c>
      <c r="D6049" s="4" t="s">
        <v>10331</v>
      </c>
      <c r="E6049" s="4" t="s">
        <v>10317</v>
      </c>
      <c r="F6049" s="4" t="s">
        <v>8948</v>
      </c>
      <c r="G6049" s="4" t="s">
        <v>10336</v>
      </c>
      <c r="H6049" s="4" t="s">
        <v>716</v>
      </c>
      <c r="I6049" s="24">
        <v>1281.2</v>
      </c>
      <c r="J6049" s="24">
        <v>778.4</v>
      </c>
      <c r="K6049" s="24">
        <v>25</v>
      </c>
      <c r="L6049" s="24">
        <v>34</v>
      </c>
      <c r="M6049" s="24">
        <v>3</v>
      </c>
      <c r="O6049" s="24">
        <v>9</v>
      </c>
      <c r="P6049" s="24">
        <v>2</v>
      </c>
      <c r="Q6049" s="24">
        <v>15</v>
      </c>
      <c r="R6049" s="24">
        <v>4</v>
      </c>
      <c r="S6049" s="24">
        <v>3</v>
      </c>
      <c r="T6049" s="24">
        <v>400.8</v>
      </c>
      <c r="U6049" s="24">
        <v>7</v>
      </c>
      <c r="X6049" s="24">
        <f t="shared" si="212"/>
        <v>1281.2</v>
      </c>
      <c r="Y6049" s="8">
        <f t="shared" si="213"/>
        <v>0</v>
      </c>
      <c r="Z6049" s="4"/>
    </row>
    <row r="6050" spans="1:26" x14ac:dyDescent="0.25">
      <c r="A6050" s="34">
        <v>37</v>
      </c>
      <c r="B6050" s="31">
        <v>37</v>
      </c>
      <c r="C6050" s="12" t="s">
        <v>225</v>
      </c>
      <c r="D6050" s="4" t="s">
        <v>10355</v>
      </c>
      <c r="E6050" s="4" t="s">
        <v>10317</v>
      </c>
      <c r="F6050" s="4" t="s">
        <v>8948</v>
      </c>
      <c r="G6050" s="4" t="s">
        <v>10360</v>
      </c>
      <c r="H6050" s="4" t="s">
        <v>804</v>
      </c>
      <c r="I6050" s="24">
        <v>813.7</v>
      </c>
      <c r="J6050" s="24">
        <v>164.7</v>
      </c>
      <c r="K6050" s="24">
        <v>13</v>
      </c>
      <c r="L6050" s="24">
        <v>20</v>
      </c>
      <c r="M6050" s="24">
        <v>1</v>
      </c>
      <c r="N6050" s="24">
        <v>4</v>
      </c>
      <c r="O6050" s="24">
        <v>2.5</v>
      </c>
      <c r="P6050" s="24">
        <v>1.5</v>
      </c>
      <c r="Q6050" s="24">
        <v>1</v>
      </c>
      <c r="R6050" s="24">
        <v>1.2</v>
      </c>
      <c r="S6050" s="24">
        <v>0.8</v>
      </c>
      <c r="T6050" s="24">
        <v>604</v>
      </c>
      <c r="X6050" s="24">
        <f t="shared" si="212"/>
        <v>813.7</v>
      </c>
      <c r="Y6050" s="8">
        <f t="shared" si="213"/>
        <v>0</v>
      </c>
      <c r="Z6050" s="4"/>
    </row>
    <row r="6051" spans="1:26" x14ac:dyDescent="0.25">
      <c r="A6051" s="34">
        <v>30</v>
      </c>
      <c r="B6051" s="31">
        <v>30</v>
      </c>
      <c r="C6051" s="12" t="s">
        <v>10347</v>
      </c>
      <c r="D6051" s="4" t="s">
        <v>10346</v>
      </c>
      <c r="E6051" s="4" t="s">
        <v>10317</v>
      </c>
      <c r="F6051" s="4" t="s">
        <v>8948</v>
      </c>
      <c r="G6051" s="4" t="s">
        <v>10348</v>
      </c>
      <c r="H6051" s="4" t="s">
        <v>5419</v>
      </c>
      <c r="I6051" s="24">
        <v>178.3</v>
      </c>
      <c r="J6051" s="24">
        <v>71</v>
      </c>
      <c r="K6051" s="24">
        <v>3</v>
      </c>
      <c r="M6051" s="24">
        <v>1.3</v>
      </c>
      <c r="O6051" s="24">
        <v>1</v>
      </c>
      <c r="T6051" s="24">
        <v>102</v>
      </c>
      <c r="X6051" s="24">
        <f t="shared" si="212"/>
        <v>178.3</v>
      </c>
      <c r="Y6051" s="8">
        <f t="shared" si="213"/>
        <v>0</v>
      </c>
      <c r="Z6051" s="4"/>
    </row>
    <row r="6052" spans="1:26" x14ac:dyDescent="0.25">
      <c r="A6052" s="34">
        <v>32</v>
      </c>
      <c r="B6052" s="31">
        <v>32</v>
      </c>
      <c r="C6052" s="12" t="s">
        <v>10350</v>
      </c>
      <c r="D6052" s="4" t="s">
        <v>10346</v>
      </c>
      <c r="E6052" s="4" t="s">
        <v>10317</v>
      </c>
      <c r="F6052" s="4" t="s">
        <v>8948</v>
      </c>
      <c r="G6052" s="4" t="s">
        <v>10351</v>
      </c>
      <c r="H6052" s="4" t="s">
        <v>1995</v>
      </c>
      <c r="I6052" s="24">
        <v>104.11</v>
      </c>
      <c r="J6052" s="24">
        <v>35</v>
      </c>
      <c r="K6052" s="24">
        <v>2.5</v>
      </c>
      <c r="L6052" s="24">
        <v>7</v>
      </c>
      <c r="M6052" s="24">
        <v>1.25</v>
      </c>
      <c r="O6052" s="24">
        <v>1</v>
      </c>
      <c r="T6052" s="24">
        <v>57.36</v>
      </c>
      <c r="X6052" s="24">
        <f t="shared" si="212"/>
        <v>104.11</v>
      </c>
      <c r="Y6052" s="8">
        <f t="shared" si="213"/>
        <v>0</v>
      </c>
      <c r="Z6052" s="4"/>
    </row>
    <row r="6053" spans="1:26" x14ac:dyDescent="0.25">
      <c r="A6053" s="34">
        <v>23</v>
      </c>
      <c r="B6053" s="31">
        <v>23</v>
      </c>
      <c r="C6053" s="12" t="s">
        <v>10102</v>
      </c>
      <c r="D6053" s="4" t="s">
        <v>7037</v>
      </c>
      <c r="E6053" s="4" t="s">
        <v>10317</v>
      </c>
      <c r="F6053" s="4" t="s">
        <v>8948</v>
      </c>
      <c r="G6053" s="4" t="s">
        <v>9592</v>
      </c>
      <c r="H6053" s="4" t="s">
        <v>716</v>
      </c>
      <c r="I6053" s="24">
        <v>394</v>
      </c>
      <c r="J6053" s="24">
        <v>323.5</v>
      </c>
      <c r="K6053" s="24">
        <v>48</v>
      </c>
      <c r="L6053" s="24">
        <v>12</v>
      </c>
      <c r="M6053" s="24">
        <v>0.57999999999999996</v>
      </c>
      <c r="N6053" s="24">
        <v>1.42</v>
      </c>
      <c r="O6053" s="24">
        <v>5.6</v>
      </c>
      <c r="P6053" s="24">
        <v>1</v>
      </c>
      <c r="R6053" s="24">
        <v>1</v>
      </c>
      <c r="S6053" s="24">
        <v>0.9</v>
      </c>
      <c r="X6053" s="24">
        <f t="shared" si="212"/>
        <v>394</v>
      </c>
      <c r="Y6053" s="8">
        <f t="shared" si="213"/>
        <v>0</v>
      </c>
      <c r="Z6053" s="11"/>
    </row>
    <row r="6054" spans="1:26" x14ac:dyDescent="0.25">
      <c r="A6054" s="34">
        <v>10</v>
      </c>
      <c r="B6054" s="31">
        <v>10</v>
      </c>
      <c r="C6054" s="12" t="s">
        <v>1662</v>
      </c>
      <c r="D6054" s="4" t="s">
        <v>250</v>
      </c>
      <c r="E6054" s="4" t="s">
        <v>10317</v>
      </c>
      <c r="F6054" s="4" t="s">
        <v>8948</v>
      </c>
      <c r="G6054" s="4" t="s">
        <v>10327</v>
      </c>
      <c r="H6054" s="4" t="s">
        <v>716</v>
      </c>
      <c r="I6054" s="24">
        <v>3440</v>
      </c>
      <c r="J6054" s="24">
        <v>329</v>
      </c>
      <c r="K6054" s="24">
        <v>21</v>
      </c>
      <c r="L6054" s="24">
        <v>5</v>
      </c>
      <c r="M6054" s="24">
        <v>0.9</v>
      </c>
      <c r="N6054" s="24">
        <v>4.0999999999999996</v>
      </c>
      <c r="O6054" s="24">
        <v>10</v>
      </c>
      <c r="P6054" s="24">
        <v>2</v>
      </c>
      <c r="R6054" s="24">
        <v>3</v>
      </c>
      <c r="S6054" s="24">
        <v>2.5</v>
      </c>
      <c r="T6054" s="24">
        <v>3056.5</v>
      </c>
      <c r="U6054" s="24">
        <v>6</v>
      </c>
      <c r="X6054" s="24">
        <f t="shared" si="212"/>
        <v>3440</v>
      </c>
      <c r="Y6054" s="8">
        <f t="shared" si="213"/>
        <v>0</v>
      </c>
      <c r="Z6054" s="4"/>
    </row>
    <row r="6055" spans="1:26" x14ac:dyDescent="0.25">
      <c r="A6055" s="34">
        <v>11</v>
      </c>
      <c r="B6055" s="31">
        <v>11</v>
      </c>
      <c r="C6055" s="12" t="s">
        <v>10328</v>
      </c>
      <c r="D6055" s="4" t="s">
        <v>250</v>
      </c>
      <c r="E6055" s="4" t="s">
        <v>10317</v>
      </c>
      <c r="F6055" s="4" t="s">
        <v>8948</v>
      </c>
      <c r="G6055" s="4" t="s">
        <v>10327</v>
      </c>
      <c r="H6055" s="4" t="s">
        <v>716</v>
      </c>
      <c r="I6055" s="24">
        <v>354</v>
      </c>
      <c r="J6055" s="24">
        <v>328</v>
      </c>
      <c r="K6055" s="24">
        <v>15</v>
      </c>
      <c r="L6055" s="24">
        <v>2</v>
      </c>
      <c r="M6055" s="24">
        <v>0.5</v>
      </c>
      <c r="N6055" s="24">
        <v>0.5</v>
      </c>
      <c r="O6055" s="24">
        <v>5.5</v>
      </c>
      <c r="R6055" s="24">
        <v>1</v>
      </c>
      <c r="S6055" s="24">
        <v>1</v>
      </c>
      <c r="T6055" s="24">
        <v>0.5</v>
      </c>
      <c r="X6055" s="24">
        <f t="shared" si="212"/>
        <v>354</v>
      </c>
      <c r="Y6055" s="8">
        <f t="shared" si="213"/>
        <v>0</v>
      </c>
      <c r="Z6055" s="4"/>
    </row>
    <row r="6056" spans="1:26" x14ac:dyDescent="0.25">
      <c r="A6056" s="34">
        <v>35</v>
      </c>
      <c r="B6056" s="31">
        <v>35</v>
      </c>
      <c r="C6056" s="12" t="s">
        <v>10357</v>
      </c>
      <c r="D6056" s="4" t="s">
        <v>10355</v>
      </c>
      <c r="E6056" s="4" t="s">
        <v>10317</v>
      </c>
      <c r="F6056" s="4" t="s">
        <v>8948</v>
      </c>
      <c r="G6056" s="4" t="s">
        <v>10358</v>
      </c>
      <c r="H6056" s="4" t="s">
        <v>277</v>
      </c>
      <c r="I6056" s="24">
        <v>117</v>
      </c>
      <c r="J6056" s="24">
        <v>63</v>
      </c>
      <c r="K6056" s="24">
        <v>3</v>
      </c>
      <c r="L6056" s="24">
        <v>17</v>
      </c>
      <c r="M6056" s="24">
        <v>0.5</v>
      </c>
      <c r="O6056" s="24">
        <v>2</v>
      </c>
      <c r="R6056" s="24">
        <v>1</v>
      </c>
      <c r="S6056" s="24">
        <v>0.5</v>
      </c>
      <c r="T6056" s="24">
        <v>30</v>
      </c>
      <c r="X6056" s="24">
        <f t="shared" si="212"/>
        <v>117</v>
      </c>
      <c r="Y6056" s="8">
        <f t="shared" si="213"/>
        <v>0</v>
      </c>
      <c r="Z6056" s="4"/>
    </row>
    <row r="6057" spans="1:26" x14ac:dyDescent="0.25">
      <c r="A6057" s="34">
        <v>49</v>
      </c>
      <c r="B6057" s="31">
        <v>49</v>
      </c>
      <c r="C6057" s="12" t="s">
        <v>10373</v>
      </c>
      <c r="D6057" s="4" t="s">
        <v>6603</v>
      </c>
      <c r="E6057" s="4" t="s">
        <v>10317</v>
      </c>
      <c r="F6057" s="4" t="s">
        <v>8948</v>
      </c>
      <c r="G6057" s="4" t="s">
        <v>4207</v>
      </c>
      <c r="H6057" s="4" t="s">
        <v>1606</v>
      </c>
      <c r="I6057" s="24">
        <v>863.87</v>
      </c>
      <c r="J6057" s="24">
        <v>503</v>
      </c>
      <c r="K6057" s="24">
        <v>65.25</v>
      </c>
      <c r="L6057" s="24">
        <v>36.75</v>
      </c>
      <c r="M6057" s="24">
        <v>1</v>
      </c>
      <c r="N6057" s="24">
        <v>4</v>
      </c>
      <c r="O6057" s="24">
        <v>6</v>
      </c>
      <c r="P6057" s="24">
        <v>1</v>
      </c>
      <c r="R6057" s="24">
        <v>1.5</v>
      </c>
      <c r="S6057" s="24">
        <v>0.7</v>
      </c>
      <c r="T6057" s="24">
        <v>242.67</v>
      </c>
      <c r="U6057" s="24">
        <v>2</v>
      </c>
      <c r="X6057" s="24">
        <f t="shared" si="212"/>
        <v>863.87</v>
      </c>
      <c r="Y6057" s="8">
        <f t="shared" si="213"/>
        <v>0</v>
      </c>
      <c r="Z6057" s="4"/>
    </row>
    <row r="6058" spans="1:26" x14ac:dyDescent="0.25">
      <c r="A6058" s="34">
        <v>31</v>
      </c>
      <c r="B6058" s="31">
        <v>31</v>
      </c>
      <c r="C6058" s="4" t="s">
        <v>10443</v>
      </c>
      <c r="D6058" s="4" t="s">
        <v>10444</v>
      </c>
      <c r="E6058" s="4" t="s">
        <v>10402</v>
      </c>
      <c r="F6058" s="4" t="s">
        <v>8948</v>
      </c>
      <c r="G6058" s="4" t="s">
        <v>9336</v>
      </c>
      <c r="H6058" s="4"/>
      <c r="I6058" s="24">
        <v>138.01</v>
      </c>
      <c r="V6058" s="24">
        <v>1</v>
      </c>
      <c r="X6058" s="24">
        <f t="shared" si="212"/>
        <v>1</v>
      </c>
      <c r="Y6058" s="8">
        <f t="shared" si="213"/>
        <v>137.01</v>
      </c>
      <c r="Z6058" s="4"/>
    </row>
    <row r="6059" spans="1:26" x14ac:dyDescent="0.25">
      <c r="A6059" s="34">
        <v>30</v>
      </c>
      <c r="B6059" s="31">
        <v>30</v>
      </c>
      <c r="C6059" s="4" t="s">
        <v>10441</v>
      </c>
      <c r="D6059" s="4" t="s">
        <v>10415</v>
      </c>
      <c r="E6059" s="4" t="s">
        <v>10402</v>
      </c>
      <c r="F6059" s="4" t="s">
        <v>8948</v>
      </c>
      <c r="G6059" s="4" t="s">
        <v>10442</v>
      </c>
      <c r="H6059" s="4"/>
      <c r="I6059" s="24">
        <v>226.87</v>
      </c>
      <c r="J6059" s="24">
        <v>207.85</v>
      </c>
      <c r="K6059" s="24">
        <v>9.61</v>
      </c>
      <c r="L6059" s="24">
        <v>3</v>
      </c>
      <c r="M6059" s="24">
        <v>0.78</v>
      </c>
      <c r="O6059" s="24">
        <v>2.5099999999999998</v>
      </c>
      <c r="P6059" s="24">
        <v>0.34</v>
      </c>
      <c r="R6059" s="24">
        <v>1.08</v>
      </c>
      <c r="S6059" s="24">
        <v>1</v>
      </c>
      <c r="T6059" s="24">
        <v>0.7</v>
      </c>
      <c r="X6059" s="24">
        <f t="shared" si="212"/>
        <v>226.86999999999998</v>
      </c>
      <c r="Y6059" s="8">
        <f t="shared" si="213"/>
        <v>0</v>
      </c>
      <c r="Z6059" s="4"/>
    </row>
    <row r="6060" spans="1:26" x14ac:dyDescent="0.25">
      <c r="A6060" s="34">
        <v>28</v>
      </c>
      <c r="B6060" s="31">
        <v>28</v>
      </c>
      <c r="C6060" s="4" t="s">
        <v>10437</v>
      </c>
      <c r="D6060" s="4" t="s">
        <v>10415</v>
      </c>
      <c r="E6060" s="4" t="s">
        <v>10402</v>
      </c>
      <c r="F6060" s="4" t="s">
        <v>8948</v>
      </c>
      <c r="G6060" s="4" t="s">
        <v>10438</v>
      </c>
      <c r="H6060" s="4"/>
      <c r="I6060" s="24">
        <v>472.62</v>
      </c>
      <c r="J6060" s="24">
        <v>463.62</v>
      </c>
      <c r="L6060" s="24">
        <v>5</v>
      </c>
      <c r="M6060" s="24">
        <v>0.25</v>
      </c>
      <c r="O6060" s="24">
        <v>2</v>
      </c>
      <c r="Q6060" s="24">
        <v>1</v>
      </c>
      <c r="R6060" s="24">
        <v>0.5</v>
      </c>
      <c r="U6060" s="24">
        <v>0.25</v>
      </c>
      <c r="X6060" s="24">
        <f t="shared" si="212"/>
        <v>472.62</v>
      </c>
      <c r="Y6060" s="8">
        <f t="shared" si="213"/>
        <v>0</v>
      </c>
      <c r="Z6060" s="4"/>
    </row>
    <row r="6061" spans="1:26" x14ac:dyDescent="0.25">
      <c r="A6061" s="34">
        <v>41</v>
      </c>
      <c r="B6061" s="31">
        <v>41</v>
      </c>
      <c r="C6061" s="4" t="s">
        <v>10457</v>
      </c>
      <c r="D6061" s="4" t="s">
        <v>10444</v>
      </c>
      <c r="E6061" s="4" t="s">
        <v>10402</v>
      </c>
      <c r="F6061" s="4" t="s">
        <v>8948</v>
      </c>
      <c r="G6061" s="4" t="s">
        <v>10458</v>
      </c>
      <c r="H6061" s="4"/>
      <c r="I6061" s="24">
        <v>127.34</v>
      </c>
      <c r="J6061" s="24">
        <v>77.34</v>
      </c>
      <c r="K6061" s="24">
        <v>10</v>
      </c>
      <c r="L6061" s="24">
        <v>10</v>
      </c>
      <c r="N6061" s="24">
        <v>1</v>
      </c>
      <c r="O6061" s="24">
        <v>2</v>
      </c>
      <c r="T6061" s="24">
        <v>27</v>
      </c>
      <c r="X6061" s="24">
        <f t="shared" si="212"/>
        <v>127.34</v>
      </c>
      <c r="Y6061" s="8">
        <f t="shared" si="213"/>
        <v>0</v>
      </c>
      <c r="Z6061" s="4"/>
    </row>
    <row r="6062" spans="1:26" x14ac:dyDescent="0.25">
      <c r="A6062" s="34">
        <v>14</v>
      </c>
      <c r="B6062" s="31">
        <v>14</v>
      </c>
      <c r="C6062" s="4" t="s">
        <v>2828</v>
      </c>
      <c r="D6062" s="4" t="s">
        <v>10415</v>
      </c>
      <c r="E6062" s="4" t="s">
        <v>10402</v>
      </c>
      <c r="F6062" s="4" t="s">
        <v>8948</v>
      </c>
      <c r="G6062" s="4" t="s">
        <v>8408</v>
      </c>
      <c r="H6062" s="4"/>
      <c r="I6062" s="24">
        <v>464.7</v>
      </c>
      <c r="J6062" s="24">
        <v>438.56</v>
      </c>
      <c r="L6062" s="24">
        <v>5.64</v>
      </c>
      <c r="M6062" s="24">
        <v>8.82</v>
      </c>
      <c r="O6062" s="24">
        <v>5</v>
      </c>
      <c r="P6062" s="24">
        <v>0.76</v>
      </c>
      <c r="Q6062" s="24">
        <v>2.65</v>
      </c>
      <c r="R6062" s="24">
        <v>2.23</v>
      </c>
      <c r="U6062" s="24">
        <v>1.04</v>
      </c>
      <c r="X6062" s="24">
        <f t="shared" si="212"/>
        <v>464.7</v>
      </c>
      <c r="Y6062" s="8">
        <f t="shared" si="213"/>
        <v>0</v>
      </c>
      <c r="Z6062" s="4"/>
    </row>
    <row r="6063" spans="1:26" x14ac:dyDescent="0.25">
      <c r="A6063" s="34">
        <v>5</v>
      </c>
      <c r="B6063" s="31">
        <v>5</v>
      </c>
      <c r="C6063" s="4" t="s">
        <v>10406</v>
      </c>
      <c r="D6063" s="4" t="s">
        <v>10401</v>
      </c>
      <c r="E6063" s="4" t="s">
        <v>10402</v>
      </c>
      <c r="F6063" s="4" t="s">
        <v>8948</v>
      </c>
      <c r="G6063" s="4" t="s">
        <v>5269</v>
      </c>
      <c r="H6063" s="4"/>
      <c r="I6063" s="24">
        <v>346.79</v>
      </c>
      <c r="J6063" s="24">
        <v>367.09</v>
      </c>
      <c r="K6063" s="24">
        <v>5</v>
      </c>
      <c r="M6063" s="24">
        <v>0.5</v>
      </c>
      <c r="O6063" s="24">
        <v>3</v>
      </c>
      <c r="P6063" s="24">
        <v>0.5</v>
      </c>
      <c r="Q6063" s="24">
        <v>33</v>
      </c>
      <c r="R6063" s="24">
        <v>5</v>
      </c>
      <c r="T6063" s="24">
        <v>37</v>
      </c>
      <c r="X6063" s="24">
        <f t="shared" si="212"/>
        <v>451.09</v>
      </c>
      <c r="Y6063" s="8">
        <f t="shared" si="213"/>
        <v>-104.29999999999995</v>
      </c>
      <c r="Z6063" s="4"/>
    </row>
    <row r="6064" spans="1:26" x14ac:dyDescent="0.25">
      <c r="A6064" s="34">
        <v>21</v>
      </c>
      <c r="B6064" s="31">
        <v>21</v>
      </c>
      <c r="C6064" s="4" t="s">
        <v>10427</v>
      </c>
      <c r="D6064" s="4" t="s">
        <v>10415</v>
      </c>
      <c r="E6064" s="4" t="s">
        <v>10402</v>
      </c>
      <c r="F6064" s="4" t="s">
        <v>8948</v>
      </c>
      <c r="G6064" s="4" t="s">
        <v>10428</v>
      </c>
      <c r="H6064" s="4"/>
      <c r="I6064" s="24">
        <v>311.88</v>
      </c>
      <c r="J6064" s="24">
        <v>207.5</v>
      </c>
      <c r="K6064" s="24">
        <v>24</v>
      </c>
      <c r="L6064" s="24">
        <v>11</v>
      </c>
      <c r="M6064" s="24">
        <v>1</v>
      </c>
      <c r="O6064" s="24">
        <v>4</v>
      </c>
      <c r="P6064" s="24">
        <v>16</v>
      </c>
      <c r="Q6064" s="24">
        <v>14.38</v>
      </c>
      <c r="R6064" s="24">
        <v>2.25</v>
      </c>
      <c r="T6064" s="24">
        <v>30</v>
      </c>
      <c r="U6064" s="24">
        <v>1.75</v>
      </c>
      <c r="X6064" s="24">
        <f t="shared" si="212"/>
        <v>311.88</v>
      </c>
      <c r="Y6064" s="8">
        <f t="shared" si="213"/>
        <v>0</v>
      </c>
      <c r="Z6064" s="4"/>
    </row>
    <row r="6065" spans="1:26" x14ac:dyDescent="0.25">
      <c r="A6065" s="34">
        <v>29</v>
      </c>
      <c r="B6065" s="31">
        <v>29</v>
      </c>
      <c r="C6065" s="4" t="s">
        <v>10439</v>
      </c>
      <c r="D6065" s="4" t="s">
        <v>10415</v>
      </c>
      <c r="E6065" s="4" t="s">
        <v>10402</v>
      </c>
      <c r="F6065" s="4" t="s">
        <v>8948</v>
      </c>
      <c r="G6065" s="4" t="s">
        <v>10440</v>
      </c>
      <c r="H6065" s="4"/>
      <c r="I6065" s="24">
        <v>418.73</v>
      </c>
      <c r="J6065" s="24">
        <v>365.42</v>
      </c>
      <c r="K6065" s="24">
        <v>50</v>
      </c>
      <c r="M6065" s="24">
        <v>0.75</v>
      </c>
      <c r="O6065" s="24">
        <v>1.56</v>
      </c>
      <c r="R6065" s="24">
        <v>0.5</v>
      </c>
      <c r="U6065" s="24">
        <v>0.5</v>
      </c>
      <c r="X6065" s="24">
        <f t="shared" si="212"/>
        <v>418.73</v>
      </c>
      <c r="Y6065" s="8">
        <f t="shared" si="213"/>
        <v>0</v>
      </c>
      <c r="Z6065" s="4"/>
    </row>
    <row r="6066" spans="1:26" x14ac:dyDescent="0.25">
      <c r="A6066" s="34">
        <v>64</v>
      </c>
      <c r="B6066" s="31">
        <v>64</v>
      </c>
      <c r="C6066" s="4" t="s">
        <v>10491</v>
      </c>
      <c r="D6066" s="4" t="s">
        <v>10486</v>
      </c>
      <c r="E6066" s="4" t="s">
        <v>10402</v>
      </c>
      <c r="F6066" s="4" t="s">
        <v>8948</v>
      </c>
      <c r="G6066" s="4" t="s">
        <v>10492</v>
      </c>
      <c r="H6066" s="4"/>
      <c r="I6066" s="24">
        <v>1189.5</v>
      </c>
      <c r="J6066" s="24">
        <v>638.70000000000005</v>
      </c>
      <c r="K6066" s="24">
        <v>46.65</v>
      </c>
      <c r="L6066" s="24">
        <v>1.52</v>
      </c>
      <c r="M6066" s="24">
        <v>1.5</v>
      </c>
      <c r="O6066" s="24">
        <v>10</v>
      </c>
      <c r="P6066" s="24">
        <v>0.75</v>
      </c>
      <c r="Q6066" s="24">
        <v>7.15</v>
      </c>
      <c r="R6066" s="24">
        <v>17.940000000000001</v>
      </c>
      <c r="T6066" s="24">
        <v>463.79</v>
      </c>
      <c r="U6066" s="24">
        <v>1.5</v>
      </c>
      <c r="X6066" s="24">
        <f t="shared" si="212"/>
        <v>1189.5</v>
      </c>
      <c r="Y6066" s="8">
        <f t="shared" si="213"/>
        <v>0</v>
      </c>
      <c r="Z6066" s="4"/>
    </row>
    <row r="6067" spans="1:26" x14ac:dyDescent="0.25">
      <c r="A6067" s="34">
        <v>10</v>
      </c>
      <c r="B6067" s="31">
        <v>10</v>
      </c>
      <c r="C6067" s="4" t="s">
        <v>10412</v>
      </c>
      <c r="D6067" s="4" t="s">
        <v>10401</v>
      </c>
      <c r="E6067" s="4" t="s">
        <v>10402</v>
      </c>
      <c r="F6067" s="4" t="s">
        <v>8948</v>
      </c>
      <c r="G6067" s="4" t="s">
        <v>10413</v>
      </c>
      <c r="H6067" s="4" t="s">
        <v>176</v>
      </c>
      <c r="I6067" s="24">
        <v>100.47</v>
      </c>
      <c r="J6067" s="24">
        <v>32.68</v>
      </c>
      <c r="K6067" s="24">
        <v>11.96</v>
      </c>
      <c r="O6067" s="24">
        <v>1</v>
      </c>
      <c r="P6067" s="24">
        <v>0.75</v>
      </c>
      <c r="Q6067" s="24">
        <v>0.74</v>
      </c>
      <c r="T6067" s="24">
        <v>53.34</v>
      </c>
      <c r="X6067" s="24">
        <f t="shared" si="212"/>
        <v>100.47</v>
      </c>
      <c r="Y6067" s="8">
        <f t="shared" si="213"/>
        <v>0</v>
      </c>
      <c r="Z6067" s="4"/>
    </row>
    <row r="6068" spans="1:26" x14ac:dyDescent="0.25">
      <c r="A6068" s="34">
        <v>44</v>
      </c>
      <c r="B6068" s="31">
        <v>44</v>
      </c>
      <c r="C6068" s="4" t="s">
        <v>10462</v>
      </c>
      <c r="D6068" s="4" t="s">
        <v>10444</v>
      </c>
      <c r="E6068" s="4" t="s">
        <v>10402</v>
      </c>
      <c r="F6068" s="4" t="s">
        <v>8948</v>
      </c>
      <c r="G6068" s="4" t="s">
        <v>10463</v>
      </c>
      <c r="H6068" s="4"/>
      <c r="I6068" s="24">
        <v>116.34</v>
      </c>
      <c r="J6068" s="24">
        <v>104.34</v>
      </c>
      <c r="K6068" s="24">
        <v>5.25</v>
      </c>
      <c r="L6068" s="24">
        <v>1.5</v>
      </c>
      <c r="M6068" s="24">
        <v>0.25</v>
      </c>
      <c r="O6068" s="24">
        <v>2</v>
      </c>
      <c r="P6068" s="24">
        <v>0.25</v>
      </c>
      <c r="R6068" s="24">
        <v>1.75</v>
      </c>
      <c r="T6068" s="24">
        <v>0.75</v>
      </c>
      <c r="U6068" s="24">
        <v>0.25</v>
      </c>
      <c r="X6068" s="24">
        <f t="shared" si="212"/>
        <v>116.34</v>
      </c>
      <c r="Y6068" s="8">
        <f t="shared" si="213"/>
        <v>0</v>
      </c>
      <c r="Z6068" s="4"/>
    </row>
    <row r="6069" spans="1:26" x14ac:dyDescent="0.25">
      <c r="A6069" s="34">
        <v>1</v>
      </c>
      <c r="B6069" s="31">
        <v>1</v>
      </c>
      <c r="C6069" s="4" t="s">
        <v>7585</v>
      </c>
      <c r="D6069" s="4" t="s">
        <v>10401</v>
      </c>
      <c r="E6069" s="4" t="s">
        <v>10402</v>
      </c>
      <c r="F6069" s="4" t="s">
        <v>8948</v>
      </c>
      <c r="G6069" s="4" t="s">
        <v>3380</v>
      </c>
      <c r="H6069" s="4" t="s">
        <v>190</v>
      </c>
      <c r="I6069" s="24">
        <v>468.66</v>
      </c>
      <c r="J6069" s="24">
        <v>101.39</v>
      </c>
      <c r="K6069" s="24">
        <v>36.5</v>
      </c>
      <c r="L6069" s="24">
        <v>18</v>
      </c>
      <c r="M6069" s="24">
        <v>0.5</v>
      </c>
      <c r="O6069" s="24">
        <v>2</v>
      </c>
      <c r="P6069" s="24">
        <v>4</v>
      </c>
      <c r="Q6069" s="24">
        <v>199.37</v>
      </c>
      <c r="R6069" s="24">
        <v>2.8</v>
      </c>
      <c r="T6069" s="24">
        <v>27.46</v>
      </c>
      <c r="W6069" s="24">
        <v>76.64</v>
      </c>
      <c r="X6069" s="24">
        <f t="shared" si="212"/>
        <v>468.65999999999997</v>
      </c>
      <c r="Y6069" s="8">
        <f t="shared" si="213"/>
        <v>0</v>
      </c>
      <c r="Z6069" s="4"/>
    </row>
    <row r="6070" spans="1:26" x14ac:dyDescent="0.25">
      <c r="A6070" s="34">
        <v>12</v>
      </c>
      <c r="B6070" s="31">
        <v>12</v>
      </c>
      <c r="C6070" s="4" t="s">
        <v>10416</v>
      </c>
      <c r="D6070" s="4" t="s">
        <v>10415</v>
      </c>
      <c r="E6070" s="4" t="s">
        <v>10402</v>
      </c>
      <c r="F6070" s="4" t="s">
        <v>8948</v>
      </c>
      <c r="G6070" s="4" t="s">
        <v>10417</v>
      </c>
      <c r="H6070" s="4"/>
      <c r="I6070" s="24">
        <v>519.30999999999995</v>
      </c>
      <c r="J6070" s="24">
        <v>399.73</v>
      </c>
      <c r="K6070" s="24">
        <v>65.13</v>
      </c>
      <c r="M6070" s="24">
        <v>0.82</v>
      </c>
      <c r="O6070" s="24">
        <v>8.11</v>
      </c>
      <c r="Q6070" s="24">
        <v>0.27</v>
      </c>
      <c r="R6070" s="24">
        <v>2.14</v>
      </c>
      <c r="T6070" s="24">
        <v>43.11</v>
      </c>
      <c r="X6070" s="24">
        <f t="shared" ref="X6070:X6133" si="214">SUM(J6070:W6070)</f>
        <v>519.30999999999995</v>
      </c>
      <c r="Y6070" s="8">
        <f t="shared" ref="Y6070:Y6133" si="215">I6070-X6070</f>
        <v>0</v>
      </c>
      <c r="Z6070" s="4"/>
    </row>
    <row r="6071" spans="1:26" x14ac:dyDescent="0.25">
      <c r="A6071" s="34">
        <v>11</v>
      </c>
      <c r="B6071" s="31">
        <v>11</v>
      </c>
      <c r="C6071" s="4" t="s">
        <v>10414</v>
      </c>
      <c r="D6071" s="4" t="s">
        <v>10415</v>
      </c>
      <c r="E6071" s="4" t="s">
        <v>10402</v>
      </c>
      <c r="F6071" s="4" t="s">
        <v>8948</v>
      </c>
      <c r="G6071" s="4" t="s">
        <v>4449</v>
      </c>
      <c r="H6071" s="4"/>
      <c r="I6071" s="24">
        <v>217.58</v>
      </c>
      <c r="J6071" s="24">
        <v>190.75</v>
      </c>
      <c r="K6071" s="24">
        <v>13.75</v>
      </c>
      <c r="L6071" s="24">
        <v>5</v>
      </c>
      <c r="M6071" s="24">
        <v>0.5</v>
      </c>
      <c r="O6071" s="24">
        <v>4</v>
      </c>
      <c r="P6071" s="24">
        <v>0.25</v>
      </c>
      <c r="R6071" s="24">
        <v>1.83</v>
      </c>
      <c r="T6071" s="24">
        <v>0.5</v>
      </c>
      <c r="U6071" s="24">
        <v>1</v>
      </c>
      <c r="X6071" s="24">
        <f t="shared" si="214"/>
        <v>217.58</v>
      </c>
      <c r="Y6071" s="8">
        <f t="shared" si="215"/>
        <v>0</v>
      </c>
      <c r="Z6071" s="4"/>
    </row>
    <row r="6072" spans="1:26" x14ac:dyDescent="0.25">
      <c r="A6072" s="34">
        <v>32</v>
      </c>
      <c r="B6072" s="31">
        <v>32</v>
      </c>
      <c r="C6072" s="4" t="s">
        <v>10445</v>
      </c>
      <c r="D6072" s="4" t="s">
        <v>10444</v>
      </c>
      <c r="E6072" s="4" t="s">
        <v>10402</v>
      </c>
      <c r="F6072" s="4" t="s">
        <v>8948</v>
      </c>
      <c r="G6072" s="4" t="s">
        <v>10446</v>
      </c>
      <c r="H6072" s="4"/>
      <c r="I6072" s="24">
        <v>154.34</v>
      </c>
      <c r="V6072" s="24">
        <v>1</v>
      </c>
      <c r="X6072" s="24">
        <f t="shared" si="214"/>
        <v>1</v>
      </c>
      <c r="Y6072" s="8">
        <f t="shared" si="215"/>
        <v>153.34</v>
      </c>
      <c r="Z6072" s="4"/>
    </row>
    <row r="6073" spans="1:26" x14ac:dyDescent="0.25">
      <c r="A6073" s="34">
        <v>54</v>
      </c>
      <c r="B6073" s="31">
        <v>54</v>
      </c>
      <c r="C6073" s="4" t="s">
        <v>10476</v>
      </c>
      <c r="D6073" s="4" t="s">
        <v>10464</v>
      </c>
      <c r="E6073" s="4" t="s">
        <v>10402</v>
      </c>
      <c r="F6073" s="4" t="s">
        <v>8948</v>
      </c>
      <c r="G6073" s="4" t="s">
        <v>10446</v>
      </c>
      <c r="H6073" s="4" t="s">
        <v>10477</v>
      </c>
      <c r="I6073" s="24">
        <v>144.85</v>
      </c>
      <c r="J6073" s="24">
        <v>114.85</v>
      </c>
      <c r="K6073" s="24">
        <v>25</v>
      </c>
      <c r="O6073" s="24">
        <v>2</v>
      </c>
      <c r="Q6073" s="24">
        <v>3</v>
      </c>
      <c r="X6073" s="24">
        <f t="shared" si="214"/>
        <v>144.85</v>
      </c>
      <c r="Y6073" s="8">
        <f t="shared" si="215"/>
        <v>0</v>
      </c>
      <c r="Z6073" s="4"/>
    </row>
    <row r="6074" spans="1:26" x14ac:dyDescent="0.25">
      <c r="A6074" s="34">
        <v>55</v>
      </c>
      <c r="B6074" s="31">
        <v>55</v>
      </c>
      <c r="C6074" s="4" t="s">
        <v>10478</v>
      </c>
      <c r="D6074" s="4" t="s">
        <v>10464</v>
      </c>
      <c r="E6074" s="4" t="s">
        <v>10402</v>
      </c>
      <c r="F6074" s="4" t="s">
        <v>8948</v>
      </c>
      <c r="G6074" s="4" t="s">
        <v>10446</v>
      </c>
      <c r="H6074" s="4" t="s">
        <v>882</v>
      </c>
      <c r="I6074" s="24">
        <v>121.96</v>
      </c>
      <c r="J6074" s="24">
        <v>94.66</v>
      </c>
      <c r="O6074" s="24">
        <v>1.5</v>
      </c>
      <c r="P6074" s="24">
        <v>4.3</v>
      </c>
      <c r="Q6074" s="24">
        <v>7.5</v>
      </c>
      <c r="R6074" s="24">
        <v>2</v>
      </c>
      <c r="S6074" s="24">
        <v>2</v>
      </c>
      <c r="T6074" s="24">
        <v>10</v>
      </c>
      <c r="X6074" s="24">
        <f t="shared" si="214"/>
        <v>121.96</v>
      </c>
      <c r="Y6074" s="8">
        <f t="shared" si="215"/>
        <v>0</v>
      </c>
      <c r="Z6074" s="4"/>
    </row>
    <row r="6075" spans="1:26" x14ac:dyDescent="0.25">
      <c r="A6075" s="34">
        <v>8</v>
      </c>
      <c r="B6075" s="31">
        <v>8</v>
      </c>
      <c r="C6075" s="4" t="s">
        <v>10409</v>
      </c>
      <c r="D6075" s="4" t="s">
        <v>10401</v>
      </c>
      <c r="E6075" s="4" t="s">
        <v>10402</v>
      </c>
      <c r="F6075" s="4" t="s">
        <v>8948</v>
      </c>
      <c r="G6075" s="4" t="s">
        <v>8977</v>
      </c>
      <c r="H6075" s="4"/>
      <c r="I6075" s="24">
        <v>1098.1099999999999</v>
      </c>
      <c r="J6075" s="24">
        <v>358.25</v>
      </c>
      <c r="K6075" s="24">
        <v>3.1</v>
      </c>
      <c r="M6075" s="24">
        <v>1.5</v>
      </c>
      <c r="O6075" s="24">
        <v>4.5</v>
      </c>
      <c r="P6075" s="24">
        <v>1.25</v>
      </c>
      <c r="T6075" s="24">
        <v>200</v>
      </c>
      <c r="U6075" s="24">
        <v>7.5</v>
      </c>
      <c r="W6075" s="24">
        <v>522.01</v>
      </c>
      <c r="X6075" s="24">
        <f t="shared" si="214"/>
        <v>1098.1100000000001</v>
      </c>
      <c r="Y6075" s="8">
        <f t="shared" si="215"/>
        <v>0</v>
      </c>
      <c r="Z6075" s="4"/>
    </row>
    <row r="6076" spans="1:26" x14ac:dyDescent="0.25">
      <c r="A6076" s="34">
        <v>61</v>
      </c>
      <c r="B6076" s="31">
        <v>61</v>
      </c>
      <c r="C6076" s="4" t="s">
        <v>7000</v>
      </c>
      <c r="D6076" s="4" t="s">
        <v>10486</v>
      </c>
      <c r="E6076" s="4" t="s">
        <v>10402</v>
      </c>
      <c r="F6076" s="4" t="s">
        <v>8948</v>
      </c>
      <c r="G6076" s="4" t="s">
        <v>10487</v>
      </c>
      <c r="H6076" s="4"/>
      <c r="I6076" s="24">
        <v>129.88999999999999</v>
      </c>
      <c r="J6076" s="24">
        <v>94.39</v>
      </c>
      <c r="K6076" s="24">
        <v>18</v>
      </c>
      <c r="L6076" s="24">
        <v>8.75</v>
      </c>
      <c r="T6076" s="24">
        <v>8.75</v>
      </c>
      <c r="X6076" s="24">
        <f t="shared" si="214"/>
        <v>129.88999999999999</v>
      </c>
      <c r="Y6076" s="8">
        <f t="shared" si="215"/>
        <v>0</v>
      </c>
      <c r="Z6076" s="4"/>
    </row>
    <row r="6077" spans="1:26" x14ac:dyDescent="0.25">
      <c r="A6077" s="34">
        <v>16</v>
      </c>
      <c r="B6077" s="31">
        <v>16</v>
      </c>
      <c r="C6077" s="4" t="s">
        <v>10420</v>
      </c>
      <c r="D6077" s="4" t="s">
        <v>10415</v>
      </c>
      <c r="E6077" s="4" t="s">
        <v>10402</v>
      </c>
      <c r="F6077" s="4" t="s">
        <v>8948</v>
      </c>
      <c r="G6077" s="4" t="s">
        <v>9521</v>
      </c>
      <c r="H6077" s="4"/>
      <c r="I6077" s="24">
        <v>1334.13</v>
      </c>
      <c r="J6077" s="24">
        <v>707.13</v>
      </c>
      <c r="K6077" s="24">
        <v>45</v>
      </c>
      <c r="L6077" s="24">
        <v>3.5</v>
      </c>
      <c r="M6077" s="24">
        <v>5.75</v>
      </c>
      <c r="O6077" s="24">
        <v>15</v>
      </c>
      <c r="P6077" s="24">
        <v>75</v>
      </c>
      <c r="Q6077" s="24">
        <v>5</v>
      </c>
      <c r="R6077" s="24">
        <v>5</v>
      </c>
      <c r="T6077" s="24">
        <v>202</v>
      </c>
      <c r="U6077" s="24">
        <v>10</v>
      </c>
      <c r="W6077" s="24">
        <v>260.75</v>
      </c>
      <c r="X6077" s="24">
        <f t="shared" si="214"/>
        <v>1334.13</v>
      </c>
      <c r="Y6077" s="8">
        <f t="shared" si="215"/>
        <v>0</v>
      </c>
      <c r="Z6077" s="4"/>
    </row>
    <row r="6078" spans="1:26" x14ac:dyDescent="0.25">
      <c r="A6078" s="34">
        <v>42</v>
      </c>
      <c r="B6078" s="31">
        <v>42</v>
      </c>
      <c r="C6078" s="4" t="s">
        <v>10459</v>
      </c>
      <c r="D6078" s="4" t="s">
        <v>10444</v>
      </c>
      <c r="E6078" s="4" t="s">
        <v>10402</v>
      </c>
      <c r="F6078" s="4" t="s">
        <v>8948</v>
      </c>
      <c r="G6078" s="4" t="s">
        <v>10460</v>
      </c>
      <c r="H6078" s="4"/>
      <c r="I6078" s="24">
        <v>135.09</v>
      </c>
      <c r="J6078" s="24">
        <v>113.09</v>
      </c>
      <c r="K6078" s="24">
        <v>5</v>
      </c>
      <c r="Q6078" s="24">
        <v>8</v>
      </c>
      <c r="T6078" s="24">
        <v>9</v>
      </c>
      <c r="X6078" s="24">
        <f t="shared" si="214"/>
        <v>135.09</v>
      </c>
      <c r="Y6078" s="8">
        <f t="shared" si="215"/>
        <v>0</v>
      </c>
      <c r="Z6078" s="4"/>
    </row>
    <row r="6079" spans="1:26" x14ac:dyDescent="0.25">
      <c r="A6079" s="34">
        <v>4</v>
      </c>
      <c r="B6079" s="31">
        <v>4</v>
      </c>
      <c r="C6079" s="4" t="s">
        <v>10405</v>
      </c>
      <c r="D6079" s="4" t="s">
        <v>10401</v>
      </c>
      <c r="E6079" s="4" t="s">
        <v>10402</v>
      </c>
      <c r="F6079" s="4" t="s">
        <v>8948</v>
      </c>
      <c r="G6079" s="4" t="s">
        <v>15153</v>
      </c>
      <c r="H6079" s="4"/>
      <c r="I6079" s="24">
        <v>123.58</v>
      </c>
      <c r="J6079" s="24">
        <v>95.4</v>
      </c>
      <c r="O6079" s="24">
        <v>2</v>
      </c>
      <c r="R6079" s="24">
        <v>0.7</v>
      </c>
      <c r="T6079" s="24">
        <v>25.48</v>
      </c>
      <c r="X6079" s="24">
        <f t="shared" si="214"/>
        <v>123.58000000000001</v>
      </c>
      <c r="Y6079" s="8">
        <f t="shared" si="215"/>
        <v>0</v>
      </c>
      <c r="Z6079" s="4"/>
    </row>
    <row r="6080" spans="1:26" x14ac:dyDescent="0.25">
      <c r="A6080" s="34">
        <v>57</v>
      </c>
      <c r="B6080" s="31">
        <v>57</v>
      </c>
      <c r="C6080" s="4" t="s">
        <v>6787</v>
      </c>
      <c r="D6080" s="4" t="s">
        <v>10464</v>
      </c>
      <c r="E6080" s="4" t="s">
        <v>10402</v>
      </c>
      <c r="F6080" s="4" t="s">
        <v>8948</v>
      </c>
      <c r="G6080" s="4" t="s">
        <v>7266</v>
      </c>
      <c r="H6080" s="4" t="s">
        <v>4164</v>
      </c>
      <c r="I6080" s="24">
        <v>125.97</v>
      </c>
      <c r="J6080" s="24">
        <v>115.22</v>
      </c>
      <c r="K6080" s="24">
        <v>3</v>
      </c>
      <c r="L6080" s="24">
        <v>5</v>
      </c>
      <c r="O6080" s="24">
        <v>1.5</v>
      </c>
      <c r="R6080" s="24">
        <v>1</v>
      </c>
      <c r="T6080" s="24">
        <v>0.25</v>
      </c>
      <c r="X6080" s="24">
        <f t="shared" si="214"/>
        <v>125.97</v>
      </c>
      <c r="Y6080" s="8">
        <f t="shared" si="215"/>
        <v>0</v>
      </c>
      <c r="Z6080" s="4"/>
    </row>
    <row r="6081" spans="1:26" x14ac:dyDescent="0.25">
      <c r="A6081" s="34">
        <v>3</v>
      </c>
      <c r="B6081" s="31">
        <v>3</v>
      </c>
      <c r="C6081" s="4" t="s">
        <v>451</v>
      </c>
      <c r="D6081" s="4" t="s">
        <v>10401</v>
      </c>
      <c r="E6081" s="4" t="s">
        <v>10402</v>
      </c>
      <c r="F6081" s="4" t="s">
        <v>8948</v>
      </c>
      <c r="G6081" s="4" t="s">
        <v>8108</v>
      </c>
      <c r="H6081" s="4"/>
      <c r="I6081" s="24">
        <v>204.72</v>
      </c>
      <c r="J6081" s="24">
        <v>70.72</v>
      </c>
      <c r="M6081" s="24">
        <v>8</v>
      </c>
      <c r="P6081" s="24">
        <v>1</v>
      </c>
      <c r="Q6081" s="24">
        <v>13</v>
      </c>
      <c r="T6081" s="24">
        <v>112</v>
      </c>
      <c r="X6081" s="24">
        <f t="shared" si="214"/>
        <v>204.72</v>
      </c>
      <c r="Y6081" s="8">
        <f t="shared" si="215"/>
        <v>0</v>
      </c>
      <c r="Z6081" s="4"/>
    </row>
    <row r="6082" spans="1:26" x14ac:dyDescent="0.25">
      <c r="A6082" s="34">
        <v>43</v>
      </c>
      <c r="B6082" s="31">
        <v>43</v>
      </c>
      <c r="C6082" s="4" t="s">
        <v>10461</v>
      </c>
      <c r="D6082" s="4" t="s">
        <v>10444</v>
      </c>
      <c r="E6082" s="4" t="s">
        <v>10402</v>
      </c>
      <c r="F6082" s="4" t="s">
        <v>8948</v>
      </c>
      <c r="G6082" s="4" t="s">
        <v>6593</v>
      </c>
      <c r="H6082" s="4"/>
      <c r="I6082" s="24">
        <v>113.1</v>
      </c>
      <c r="J6082" s="24">
        <v>97.1</v>
      </c>
      <c r="K6082" s="24">
        <v>1</v>
      </c>
      <c r="M6082" s="24">
        <v>1</v>
      </c>
      <c r="N6082" s="24">
        <v>1</v>
      </c>
      <c r="O6082" s="24">
        <v>3</v>
      </c>
      <c r="P6082" s="24">
        <v>2</v>
      </c>
      <c r="Q6082" s="24">
        <v>8</v>
      </c>
      <c r="X6082" s="24">
        <f t="shared" si="214"/>
        <v>113.1</v>
      </c>
      <c r="Y6082" s="8">
        <f t="shared" si="215"/>
        <v>0</v>
      </c>
      <c r="Z6082" s="4"/>
    </row>
    <row r="6083" spans="1:26" x14ac:dyDescent="0.25">
      <c r="A6083" s="34">
        <v>7</v>
      </c>
      <c r="B6083" s="31">
        <v>7</v>
      </c>
      <c r="C6083" s="4" t="s">
        <v>10408</v>
      </c>
      <c r="D6083" s="4" t="s">
        <v>10401</v>
      </c>
      <c r="E6083" s="4" t="s">
        <v>10402</v>
      </c>
      <c r="F6083" s="4" t="s">
        <v>8948</v>
      </c>
      <c r="G6083" s="4" t="s">
        <v>8871</v>
      </c>
      <c r="H6083" s="4"/>
      <c r="I6083" s="24">
        <v>607.64</v>
      </c>
      <c r="J6083" s="24">
        <v>168.62</v>
      </c>
      <c r="K6083" s="24">
        <v>45.4</v>
      </c>
      <c r="N6083" s="24">
        <v>19.7</v>
      </c>
      <c r="O6083" s="24">
        <v>5</v>
      </c>
      <c r="P6083" s="24">
        <v>2</v>
      </c>
      <c r="Q6083" s="24">
        <v>7</v>
      </c>
      <c r="R6083" s="24">
        <v>2</v>
      </c>
      <c r="T6083" s="24">
        <v>273.5</v>
      </c>
      <c r="U6083" s="24">
        <v>2.2799999999999998</v>
      </c>
      <c r="W6083" s="24">
        <v>82.14</v>
      </c>
      <c r="X6083" s="24">
        <f t="shared" si="214"/>
        <v>607.64</v>
      </c>
      <c r="Y6083" s="8">
        <f t="shared" si="215"/>
        <v>0</v>
      </c>
      <c r="Z6083" s="4"/>
    </row>
    <row r="6084" spans="1:26" x14ac:dyDescent="0.25">
      <c r="A6084" s="34">
        <v>15</v>
      </c>
      <c r="B6084" s="31">
        <v>15</v>
      </c>
      <c r="C6084" s="4" t="s">
        <v>10324</v>
      </c>
      <c r="D6084" s="4" t="s">
        <v>10415</v>
      </c>
      <c r="E6084" s="4" t="s">
        <v>10402</v>
      </c>
      <c r="F6084" s="4" t="s">
        <v>8948</v>
      </c>
      <c r="G6084" s="4" t="s">
        <v>1910</v>
      </c>
      <c r="H6084" s="4"/>
      <c r="I6084" s="24">
        <v>991.93</v>
      </c>
      <c r="J6084" s="24">
        <v>773.26</v>
      </c>
      <c r="K6084" s="24">
        <v>47.97</v>
      </c>
      <c r="M6084" s="24">
        <v>2.63</v>
      </c>
      <c r="O6084" s="24">
        <v>10</v>
      </c>
      <c r="P6084" s="24">
        <v>0.52</v>
      </c>
      <c r="Q6084" s="24">
        <v>5.7</v>
      </c>
      <c r="R6084" s="24">
        <v>3.55</v>
      </c>
      <c r="T6084" s="24">
        <v>140.82</v>
      </c>
      <c r="U6084" s="24">
        <v>7.48</v>
      </c>
      <c r="X6084" s="24">
        <f t="shared" si="214"/>
        <v>991.93000000000006</v>
      </c>
      <c r="Y6084" s="8">
        <f t="shared" si="215"/>
        <v>0</v>
      </c>
      <c r="Z6084" s="4"/>
    </row>
    <row r="6085" spans="1:26" x14ac:dyDescent="0.25">
      <c r="A6085" s="34">
        <v>67</v>
      </c>
      <c r="B6085" s="31">
        <v>67</v>
      </c>
      <c r="C6085" s="4" t="s">
        <v>10496</v>
      </c>
      <c r="D6085" s="4" t="s">
        <v>10486</v>
      </c>
      <c r="E6085" s="4" t="s">
        <v>10402</v>
      </c>
      <c r="F6085" s="4" t="s">
        <v>8948</v>
      </c>
      <c r="G6085" s="5" t="s">
        <v>10497</v>
      </c>
      <c r="H6085" s="4"/>
      <c r="I6085" s="24">
        <v>860.7</v>
      </c>
      <c r="J6085" s="24">
        <v>586.26</v>
      </c>
      <c r="K6085" s="24">
        <v>57.25</v>
      </c>
      <c r="M6085" s="24">
        <v>0.59</v>
      </c>
      <c r="O6085" s="24">
        <v>6.5</v>
      </c>
      <c r="P6085" s="24">
        <v>65.650000000000006</v>
      </c>
      <c r="Q6085" s="24">
        <v>6</v>
      </c>
      <c r="R6085" s="24">
        <v>11.5</v>
      </c>
      <c r="T6085" s="24">
        <v>122.95</v>
      </c>
      <c r="U6085" s="24">
        <v>4</v>
      </c>
      <c r="X6085" s="24">
        <f t="shared" si="214"/>
        <v>860.7</v>
      </c>
      <c r="Y6085" s="8">
        <f t="shared" si="215"/>
        <v>0</v>
      </c>
      <c r="Z6085" s="4"/>
    </row>
    <row r="6086" spans="1:26" x14ac:dyDescent="0.25">
      <c r="A6086" s="34">
        <v>39</v>
      </c>
      <c r="B6086" s="31">
        <v>39</v>
      </c>
      <c r="C6086" s="4" t="s">
        <v>10454</v>
      </c>
      <c r="D6086" s="4" t="s">
        <v>10444</v>
      </c>
      <c r="E6086" s="4" t="s">
        <v>10402</v>
      </c>
      <c r="F6086" s="4" t="s">
        <v>8948</v>
      </c>
      <c r="G6086" s="4" t="s">
        <v>10455</v>
      </c>
      <c r="H6086" s="4"/>
      <c r="I6086" s="24">
        <v>103.15</v>
      </c>
      <c r="J6086" s="24">
        <v>55.16</v>
      </c>
      <c r="K6086" s="24">
        <v>15.99</v>
      </c>
      <c r="O6086" s="24">
        <v>2</v>
      </c>
      <c r="T6086" s="24">
        <v>30</v>
      </c>
      <c r="X6086" s="24">
        <f t="shared" si="214"/>
        <v>103.14999999999999</v>
      </c>
      <c r="Y6086" s="8">
        <f t="shared" si="215"/>
        <v>0</v>
      </c>
      <c r="Z6086" s="4"/>
    </row>
    <row r="6087" spans="1:26" x14ac:dyDescent="0.25">
      <c r="A6087" s="34">
        <v>2</v>
      </c>
      <c r="B6087" s="31">
        <v>2</v>
      </c>
      <c r="C6087" s="4" t="s">
        <v>10403</v>
      </c>
      <c r="D6087" s="4" t="s">
        <v>10401</v>
      </c>
      <c r="E6087" s="4" t="s">
        <v>10402</v>
      </c>
      <c r="F6087" s="4" t="s">
        <v>8948</v>
      </c>
      <c r="G6087" s="4" t="s">
        <v>10404</v>
      </c>
      <c r="H6087" s="4"/>
      <c r="I6087" s="24">
        <v>141.99</v>
      </c>
      <c r="J6087" s="24">
        <v>120.87</v>
      </c>
      <c r="K6087" s="24">
        <v>10</v>
      </c>
      <c r="O6087" s="24">
        <v>2</v>
      </c>
      <c r="R6087" s="24">
        <v>3.12</v>
      </c>
      <c r="S6087" s="24">
        <v>1</v>
      </c>
      <c r="T6087" s="24">
        <v>5</v>
      </c>
      <c r="X6087" s="24">
        <f t="shared" si="214"/>
        <v>141.99</v>
      </c>
      <c r="Y6087" s="8">
        <f t="shared" si="215"/>
        <v>0</v>
      </c>
      <c r="Z6087" s="4"/>
    </row>
    <row r="6088" spans="1:26" x14ac:dyDescent="0.25">
      <c r="A6088" s="34">
        <v>50</v>
      </c>
      <c r="B6088" s="31">
        <v>50</v>
      </c>
      <c r="C6088" s="4" t="s">
        <v>9359</v>
      </c>
      <c r="D6088" s="4" t="s">
        <v>10464</v>
      </c>
      <c r="E6088" s="4" t="s">
        <v>10402</v>
      </c>
      <c r="F6088" s="4" t="s">
        <v>8948</v>
      </c>
      <c r="G6088" s="4" t="s">
        <v>10470</v>
      </c>
      <c r="H6088" s="4"/>
      <c r="I6088" s="24">
        <v>217.52</v>
      </c>
      <c r="J6088" s="24">
        <v>152.62</v>
      </c>
      <c r="K6088" s="24">
        <v>54</v>
      </c>
      <c r="L6088" s="24">
        <v>6</v>
      </c>
      <c r="M6088" s="24">
        <v>0.2</v>
      </c>
      <c r="N6088" s="24">
        <v>0.2</v>
      </c>
      <c r="O6088" s="24">
        <v>1</v>
      </c>
      <c r="R6088" s="24">
        <v>0.5</v>
      </c>
      <c r="T6088" s="24">
        <v>3</v>
      </c>
      <c r="X6088" s="24">
        <f t="shared" si="214"/>
        <v>217.51999999999998</v>
      </c>
      <c r="Y6088" s="8">
        <f t="shared" si="215"/>
        <v>0</v>
      </c>
      <c r="Z6088" s="4"/>
    </row>
    <row r="6089" spans="1:26" x14ac:dyDescent="0.25">
      <c r="A6089" s="34">
        <v>52</v>
      </c>
      <c r="B6089" s="31">
        <v>52</v>
      </c>
      <c r="C6089" s="4" t="s">
        <v>10472</v>
      </c>
      <c r="D6089" s="4" t="s">
        <v>10464</v>
      </c>
      <c r="E6089" s="4" t="s">
        <v>10402</v>
      </c>
      <c r="F6089" s="4" t="s">
        <v>8948</v>
      </c>
      <c r="G6089" s="4" t="s">
        <v>10473</v>
      </c>
      <c r="H6089" s="4"/>
      <c r="I6089" s="24">
        <v>107.37</v>
      </c>
      <c r="J6089" s="24">
        <v>54.66</v>
      </c>
      <c r="K6089" s="24">
        <v>8.94</v>
      </c>
      <c r="O6089" s="24">
        <v>0.62</v>
      </c>
      <c r="T6089" s="24">
        <v>43.15</v>
      </c>
      <c r="X6089" s="24">
        <f t="shared" si="214"/>
        <v>107.37</v>
      </c>
      <c r="Y6089" s="8">
        <f t="shared" si="215"/>
        <v>0</v>
      </c>
      <c r="Z6089" s="4"/>
    </row>
    <row r="6090" spans="1:26" x14ac:dyDescent="0.25">
      <c r="A6090" s="34">
        <v>59</v>
      </c>
      <c r="B6090" s="31">
        <v>59</v>
      </c>
      <c r="C6090" s="4" t="s">
        <v>10483</v>
      </c>
      <c r="D6090" s="4" t="s">
        <v>10464</v>
      </c>
      <c r="E6090" s="4" t="s">
        <v>10402</v>
      </c>
      <c r="F6090" s="4" t="s">
        <v>8948</v>
      </c>
      <c r="G6090" s="4" t="s">
        <v>10484</v>
      </c>
      <c r="H6090" s="4" t="s">
        <v>10485</v>
      </c>
      <c r="I6090" s="24">
        <v>124.2</v>
      </c>
      <c r="J6090" s="24">
        <v>84.95</v>
      </c>
      <c r="L6090" s="24">
        <v>7.5</v>
      </c>
      <c r="M6090" s="24">
        <v>0.25</v>
      </c>
      <c r="O6090" s="24">
        <v>1.5</v>
      </c>
      <c r="T6090" s="24">
        <v>30</v>
      </c>
      <c r="X6090" s="24">
        <f t="shared" si="214"/>
        <v>124.2</v>
      </c>
      <c r="Y6090" s="8">
        <f t="shared" si="215"/>
        <v>0</v>
      </c>
      <c r="Z6090" s="4"/>
    </row>
    <row r="6091" spans="1:26" x14ac:dyDescent="0.25">
      <c r="A6091" s="34">
        <v>53</v>
      </c>
      <c r="B6091" s="31">
        <v>53</v>
      </c>
      <c r="C6091" s="4" t="s">
        <v>10474</v>
      </c>
      <c r="D6091" s="4" t="s">
        <v>10464</v>
      </c>
      <c r="E6091" s="4" t="s">
        <v>10402</v>
      </c>
      <c r="F6091" s="4" t="s">
        <v>8948</v>
      </c>
      <c r="G6091" s="4" t="s">
        <v>10475</v>
      </c>
      <c r="H6091" s="4"/>
      <c r="I6091" s="24">
        <v>157.13999999999999</v>
      </c>
      <c r="J6091" s="24">
        <v>138.13999999999999</v>
      </c>
      <c r="M6091" s="24">
        <v>1</v>
      </c>
      <c r="O6091" s="24">
        <v>3</v>
      </c>
      <c r="P6091" s="24">
        <v>0.5</v>
      </c>
      <c r="Q6091" s="24">
        <v>0.5</v>
      </c>
      <c r="R6091" s="24">
        <v>1</v>
      </c>
      <c r="T6091" s="24">
        <v>13</v>
      </c>
      <c r="X6091" s="24">
        <f t="shared" si="214"/>
        <v>157.13999999999999</v>
      </c>
      <c r="Y6091" s="8">
        <f t="shared" si="215"/>
        <v>0</v>
      </c>
      <c r="Z6091" s="4"/>
    </row>
    <row r="6092" spans="1:26" x14ac:dyDescent="0.25">
      <c r="A6092" s="34">
        <v>20</v>
      </c>
      <c r="B6092" s="31">
        <v>20</v>
      </c>
      <c r="C6092" s="4" t="s">
        <v>10425</v>
      </c>
      <c r="D6092" s="4" t="s">
        <v>10415</v>
      </c>
      <c r="E6092" s="4" t="s">
        <v>10402</v>
      </c>
      <c r="F6092" s="4" t="s">
        <v>8948</v>
      </c>
      <c r="G6092" s="4" t="s">
        <v>10426</v>
      </c>
      <c r="H6092" s="4"/>
      <c r="I6092" s="24">
        <v>322.77999999999997</v>
      </c>
      <c r="J6092" s="24">
        <v>305.77999999999997</v>
      </c>
      <c r="L6092" s="24">
        <v>1.5</v>
      </c>
      <c r="M6092" s="24">
        <v>0.5</v>
      </c>
      <c r="O6092" s="24">
        <v>10</v>
      </c>
      <c r="Q6092" s="24">
        <v>2</v>
      </c>
      <c r="R6092" s="24">
        <v>2.5</v>
      </c>
      <c r="U6092" s="24">
        <v>0.5</v>
      </c>
      <c r="X6092" s="24">
        <f t="shared" si="214"/>
        <v>322.77999999999997</v>
      </c>
      <c r="Y6092" s="8">
        <f t="shared" si="215"/>
        <v>0</v>
      </c>
      <c r="Z6092" s="4"/>
    </row>
    <row r="6093" spans="1:26" x14ac:dyDescent="0.25">
      <c r="A6093" s="34">
        <v>37</v>
      </c>
      <c r="B6093" s="31">
        <v>37</v>
      </c>
      <c r="C6093" s="4" t="s">
        <v>7556</v>
      </c>
      <c r="D6093" s="4" t="s">
        <v>10444</v>
      </c>
      <c r="E6093" s="4" t="s">
        <v>10402</v>
      </c>
      <c r="F6093" s="4" t="s">
        <v>8948</v>
      </c>
      <c r="G6093" s="4" t="s">
        <v>10452</v>
      </c>
      <c r="H6093" s="4"/>
      <c r="I6093" s="24">
        <v>476.24</v>
      </c>
      <c r="J6093" s="24">
        <v>382.24</v>
      </c>
      <c r="K6093" s="24">
        <v>75</v>
      </c>
      <c r="M6093" s="24">
        <v>0.5</v>
      </c>
      <c r="O6093" s="24">
        <v>2</v>
      </c>
      <c r="Q6093" s="24">
        <v>10</v>
      </c>
      <c r="R6093" s="24">
        <v>1.5</v>
      </c>
      <c r="U6093" s="24">
        <v>5</v>
      </c>
      <c r="X6093" s="24">
        <f t="shared" si="214"/>
        <v>476.24</v>
      </c>
      <c r="Y6093" s="8">
        <f t="shared" si="215"/>
        <v>0</v>
      </c>
      <c r="Z6093" s="4"/>
    </row>
    <row r="6094" spans="1:26" x14ac:dyDescent="0.25">
      <c r="A6094" s="34">
        <v>38</v>
      </c>
      <c r="B6094" s="31">
        <v>38</v>
      </c>
      <c r="C6094" s="4" t="s">
        <v>10453</v>
      </c>
      <c r="D6094" s="4" t="s">
        <v>10444</v>
      </c>
      <c r="E6094" s="4" t="s">
        <v>10402</v>
      </c>
      <c r="F6094" s="4" t="s">
        <v>8948</v>
      </c>
      <c r="G6094" s="4" t="s">
        <v>10452</v>
      </c>
      <c r="H6094" s="4"/>
      <c r="I6094" s="24">
        <v>146.37</v>
      </c>
      <c r="J6094" s="24">
        <v>77.37</v>
      </c>
      <c r="K6094" s="24">
        <v>17</v>
      </c>
      <c r="L6094" s="24">
        <v>8</v>
      </c>
      <c r="Q6094" s="24">
        <v>4</v>
      </c>
      <c r="T6094" s="24">
        <v>40</v>
      </c>
      <c r="X6094" s="24">
        <f t="shared" si="214"/>
        <v>146.37</v>
      </c>
      <c r="Y6094" s="8">
        <f t="shared" si="215"/>
        <v>0</v>
      </c>
      <c r="Z6094" s="4"/>
    </row>
    <row r="6095" spans="1:26" x14ac:dyDescent="0.25">
      <c r="A6095" s="34">
        <v>63</v>
      </c>
      <c r="B6095" s="31">
        <v>63</v>
      </c>
      <c r="C6095" s="4" t="s">
        <v>10489</v>
      </c>
      <c r="D6095" s="4" t="s">
        <v>10486</v>
      </c>
      <c r="E6095" s="4" t="s">
        <v>10402</v>
      </c>
      <c r="F6095" s="4" t="s">
        <v>8948</v>
      </c>
      <c r="G6095" s="4" t="s">
        <v>10490</v>
      </c>
      <c r="H6095" s="4"/>
      <c r="I6095" s="24">
        <v>669.58</v>
      </c>
      <c r="J6095" s="24">
        <v>414.73</v>
      </c>
      <c r="K6095" s="24">
        <v>39.479999999999997</v>
      </c>
      <c r="L6095" s="24">
        <v>13.49</v>
      </c>
      <c r="M6095" s="24">
        <v>2.5</v>
      </c>
      <c r="N6095" s="24">
        <v>1</v>
      </c>
      <c r="O6095" s="24">
        <v>6</v>
      </c>
      <c r="P6095" s="24">
        <v>16</v>
      </c>
      <c r="Q6095" s="24">
        <v>2.65</v>
      </c>
      <c r="R6095" s="24">
        <v>7.38</v>
      </c>
      <c r="T6095" s="24">
        <v>161.25</v>
      </c>
      <c r="U6095" s="24">
        <v>5.0999999999999996</v>
      </c>
      <c r="X6095" s="24">
        <f t="shared" si="214"/>
        <v>669.58</v>
      </c>
      <c r="Y6095" s="8">
        <f t="shared" si="215"/>
        <v>0</v>
      </c>
      <c r="Z6095" s="4"/>
    </row>
    <row r="6096" spans="1:26" x14ac:dyDescent="0.25">
      <c r="A6096" s="34">
        <v>60</v>
      </c>
      <c r="B6096" s="31">
        <v>60</v>
      </c>
      <c r="C6096" s="4" t="s">
        <v>6737</v>
      </c>
      <c r="D6096" s="4" t="s">
        <v>10464</v>
      </c>
      <c r="E6096" s="4" t="s">
        <v>10402</v>
      </c>
      <c r="F6096" s="4" t="s">
        <v>8948</v>
      </c>
      <c r="G6096" s="4" t="s">
        <v>1143</v>
      </c>
      <c r="H6096" s="4"/>
      <c r="I6096" s="24">
        <v>130.5</v>
      </c>
      <c r="J6096" s="24">
        <v>121.67</v>
      </c>
      <c r="L6096" s="24">
        <v>3</v>
      </c>
      <c r="M6096" s="24">
        <v>0.33</v>
      </c>
      <c r="N6096" s="24">
        <v>0.25</v>
      </c>
      <c r="O6096" s="24">
        <v>1</v>
      </c>
      <c r="Q6096" s="24">
        <v>0.5</v>
      </c>
      <c r="T6096" s="24">
        <v>3.75</v>
      </c>
      <c r="X6096" s="24">
        <f t="shared" si="214"/>
        <v>130.5</v>
      </c>
      <c r="Y6096" s="8">
        <f t="shared" si="215"/>
        <v>0</v>
      </c>
      <c r="Z6096" s="4"/>
    </row>
    <row r="6097" spans="1:26" x14ac:dyDescent="0.25">
      <c r="A6097" s="34">
        <v>56</v>
      </c>
      <c r="B6097" s="31">
        <v>56</v>
      </c>
      <c r="C6097" s="4" t="s">
        <v>10479</v>
      </c>
      <c r="D6097" s="4" t="s">
        <v>10464</v>
      </c>
      <c r="E6097" s="4" t="s">
        <v>10402</v>
      </c>
      <c r="F6097" s="4" t="s">
        <v>8948</v>
      </c>
      <c r="G6097" s="4" t="s">
        <v>5208</v>
      </c>
      <c r="H6097" s="4" t="s">
        <v>1564</v>
      </c>
      <c r="I6097" s="24">
        <v>139.68</v>
      </c>
      <c r="J6097" s="24">
        <v>50</v>
      </c>
      <c r="K6097" s="24">
        <v>6</v>
      </c>
      <c r="N6097" s="24">
        <v>0.25</v>
      </c>
      <c r="O6097" s="24">
        <v>2</v>
      </c>
      <c r="P6097" s="24">
        <v>25</v>
      </c>
      <c r="Q6097" s="24">
        <v>12.93</v>
      </c>
      <c r="T6097" s="24">
        <v>43.5</v>
      </c>
      <c r="X6097" s="24">
        <f t="shared" si="214"/>
        <v>139.68</v>
      </c>
      <c r="Y6097" s="8">
        <f t="shared" si="215"/>
        <v>0</v>
      </c>
      <c r="Z6097" s="4"/>
    </row>
    <row r="6098" spans="1:26" x14ac:dyDescent="0.25">
      <c r="A6098" s="34">
        <v>6</v>
      </c>
      <c r="B6098" s="31">
        <v>6</v>
      </c>
      <c r="C6098" s="4" t="s">
        <v>10407</v>
      </c>
      <c r="D6098" s="4" t="s">
        <v>10401</v>
      </c>
      <c r="E6098" s="4" t="s">
        <v>10402</v>
      </c>
      <c r="F6098" s="4" t="s">
        <v>8948</v>
      </c>
      <c r="G6098" s="4" t="s">
        <v>15151</v>
      </c>
      <c r="H6098" s="4"/>
      <c r="I6098" s="24">
        <v>141.30000000000001</v>
      </c>
      <c r="K6098" s="24">
        <v>3</v>
      </c>
      <c r="L6098" s="24">
        <v>8</v>
      </c>
      <c r="M6098" s="24">
        <v>2</v>
      </c>
      <c r="O6098" s="24">
        <v>2</v>
      </c>
      <c r="Q6098" s="24">
        <v>14</v>
      </c>
      <c r="R6098" s="24">
        <v>3</v>
      </c>
      <c r="T6098" s="24">
        <v>5</v>
      </c>
      <c r="X6098" s="24">
        <f t="shared" si="214"/>
        <v>37</v>
      </c>
      <c r="Y6098" s="8">
        <f t="shared" si="215"/>
        <v>104.30000000000001</v>
      </c>
      <c r="Z6098" s="4"/>
    </row>
    <row r="6099" spans="1:26" x14ac:dyDescent="0.25">
      <c r="A6099" s="34">
        <v>33</v>
      </c>
      <c r="B6099" s="31">
        <v>33</v>
      </c>
      <c r="C6099" s="4" t="s">
        <v>10447</v>
      </c>
      <c r="D6099" s="4" t="s">
        <v>10444</v>
      </c>
      <c r="E6099" s="4" t="s">
        <v>10402</v>
      </c>
      <c r="F6099" s="4" t="s">
        <v>8948</v>
      </c>
      <c r="G6099" s="4" t="s">
        <v>7867</v>
      </c>
      <c r="H6099" s="4"/>
      <c r="I6099" s="24">
        <v>149.41999999999999</v>
      </c>
      <c r="J6099" s="24">
        <v>122.92</v>
      </c>
      <c r="K6099" s="24">
        <v>16</v>
      </c>
      <c r="M6099" s="24">
        <v>0.5</v>
      </c>
      <c r="O6099" s="24">
        <v>8</v>
      </c>
      <c r="R6099" s="24">
        <v>2</v>
      </c>
      <c r="X6099" s="24">
        <f t="shared" si="214"/>
        <v>149.42000000000002</v>
      </c>
      <c r="Y6099" s="8">
        <f t="shared" si="215"/>
        <v>0</v>
      </c>
      <c r="Z6099" s="4"/>
    </row>
    <row r="6100" spans="1:26" x14ac:dyDescent="0.25">
      <c r="A6100" s="34">
        <v>35</v>
      </c>
      <c r="B6100" s="31">
        <v>35</v>
      </c>
      <c r="C6100" s="4" t="s">
        <v>10450</v>
      </c>
      <c r="D6100" s="4" t="s">
        <v>10444</v>
      </c>
      <c r="E6100" s="4" t="s">
        <v>10402</v>
      </c>
      <c r="F6100" s="4" t="s">
        <v>8948</v>
      </c>
      <c r="G6100" s="4" t="s">
        <v>7867</v>
      </c>
      <c r="H6100" s="4"/>
      <c r="I6100" s="24">
        <v>923.16</v>
      </c>
      <c r="J6100" s="24">
        <v>267.72000000000003</v>
      </c>
      <c r="K6100" s="24">
        <v>2</v>
      </c>
      <c r="M6100" s="24">
        <v>2.5</v>
      </c>
      <c r="N6100" s="24">
        <v>2</v>
      </c>
      <c r="O6100" s="24">
        <v>2</v>
      </c>
      <c r="Q6100" s="24">
        <v>1</v>
      </c>
      <c r="U6100" s="24">
        <v>2</v>
      </c>
      <c r="X6100" s="24">
        <f t="shared" si="214"/>
        <v>279.22000000000003</v>
      </c>
      <c r="Y6100" s="8">
        <f t="shared" si="215"/>
        <v>643.93999999999994</v>
      </c>
      <c r="Z6100" s="4"/>
    </row>
    <row r="6101" spans="1:26" x14ac:dyDescent="0.25">
      <c r="A6101" s="34">
        <v>36</v>
      </c>
      <c r="B6101" s="31">
        <v>36</v>
      </c>
      <c r="C6101" s="4" t="s">
        <v>10451</v>
      </c>
      <c r="D6101" s="4" t="s">
        <v>10444</v>
      </c>
      <c r="E6101" s="4" t="s">
        <v>10402</v>
      </c>
      <c r="F6101" s="4" t="s">
        <v>8948</v>
      </c>
      <c r="G6101" s="4" t="s">
        <v>7867</v>
      </c>
      <c r="H6101" s="4"/>
      <c r="J6101" s="24">
        <v>445.13</v>
      </c>
      <c r="K6101" s="24">
        <v>85.81</v>
      </c>
      <c r="M6101" s="24">
        <v>3</v>
      </c>
      <c r="O6101" s="24">
        <v>15</v>
      </c>
      <c r="R6101" s="24">
        <v>10</v>
      </c>
      <c r="T6101" s="24">
        <v>81</v>
      </c>
      <c r="U6101" s="24">
        <v>4</v>
      </c>
      <c r="X6101" s="24">
        <f t="shared" si="214"/>
        <v>643.94000000000005</v>
      </c>
      <c r="Y6101" s="8">
        <f t="shared" si="215"/>
        <v>-643.94000000000005</v>
      </c>
      <c r="Z6101" s="4"/>
    </row>
    <row r="6102" spans="1:26" x14ac:dyDescent="0.25">
      <c r="A6102" s="34">
        <v>45</v>
      </c>
      <c r="B6102" s="31">
        <v>45</v>
      </c>
      <c r="C6102" s="4" t="s">
        <v>8786</v>
      </c>
      <c r="D6102" s="4" t="s">
        <v>10464</v>
      </c>
      <c r="E6102" s="4" t="s">
        <v>10402</v>
      </c>
      <c r="F6102" s="4" t="s">
        <v>8948</v>
      </c>
      <c r="G6102" s="4" t="s">
        <v>45</v>
      </c>
      <c r="H6102" s="4"/>
      <c r="I6102" s="24">
        <v>179</v>
      </c>
      <c r="J6102" s="24">
        <v>170</v>
      </c>
      <c r="K6102" s="24">
        <v>4</v>
      </c>
      <c r="M6102" s="24">
        <v>1</v>
      </c>
      <c r="O6102" s="24">
        <v>3</v>
      </c>
      <c r="R6102" s="24">
        <v>1</v>
      </c>
      <c r="X6102" s="24">
        <f t="shared" si="214"/>
        <v>179</v>
      </c>
      <c r="Y6102" s="8">
        <f t="shared" si="215"/>
        <v>0</v>
      </c>
      <c r="Z6102" s="4"/>
    </row>
    <row r="6103" spans="1:26" x14ac:dyDescent="0.25">
      <c r="A6103" s="34">
        <v>49</v>
      </c>
      <c r="B6103" s="31">
        <v>49</v>
      </c>
      <c r="C6103" s="4" t="s">
        <v>10469</v>
      </c>
      <c r="D6103" s="4" t="s">
        <v>10464</v>
      </c>
      <c r="E6103" s="4" t="s">
        <v>10402</v>
      </c>
      <c r="F6103" s="4" t="s">
        <v>8948</v>
      </c>
      <c r="G6103" s="4" t="s">
        <v>45</v>
      </c>
      <c r="H6103" s="4"/>
      <c r="I6103" s="24">
        <v>2565.4699999999998</v>
      </c>
      <c r="J6103" s="24">
        <v>307</v>
      </c>
      <c r="K6103" s="24">
        <v>9.7200000000000006</v>
      </c>
      <c r="L6103" s="24">
        <v>1.76</v>
      </c>
      <c r="M6103" s="24">
        <v>1.76</v>
      </c>
      <c r="O6103" s="24">
        <v>5</v>
      </c>
      <c r="P6103" s="24">
        <v>1.78</v>
      </c>
      <c r="R6103" s="24">
        <v>1.46</v>
      </c>
      <c r="T6103" s="24">
        <v>0.48</v>
      </c>
      <c r="U6103" s="24">
        <v>2</v>
      </c>
      <c r="W6103" s="24">
        <v>2234.5099999999998</v>
      </c>
      <c r="X6103" s="24">
        <f t="shared" si="214"/>
        <v>2565.4699999999998</v>
      </c>
      <c r="Y6103" s="8">
        <f t="shared" si="215"/>
        <v>0</v>
      </c>
      <c r="Z6103" s="4"/>
    </row>
    <row r="6104" spans="1:26" x14ac:dyDescent="0.25">
      <c r="A6104" s="34">
        <v>51</v>
      </c>
      <c r="B6104" s="31">
        <v>51</v>
      </c>
      <c r="C6104" s="4" t="s">
        <v>10471</v>
      </c>
      <c r="D6104" s="4" t="s">
        <v>10464</v>
      </c>
      <c r="E6104" s="4" t="s">
        <v>10402</v>
      </c>
      <c r="F6104" s="4" t="s">
        <v>8948</v>
      </c>
      <c r="G6104" s="4" t="s">
        <v>45</v>
      </c>
      <c r="H6104" s="4"/>
      <c r="I6104" s="24">
        <v>240.09</v>
      </c>
      <c r="J6104" s="24">
        <v>212.04</v>
      </c>
      <c r="O6104" s="24">
        <v>7.29</v>
      </c>
      <c r="P6104" s="24">
        <v>0.3</v>
      </c>
      <c r="T6104" s="24">
        <v>20.46</v>
      </c>
      <c r="X6104" s="24">
        <f t="shared" si="214"/>
        <v>240.09</v>
      </c>
      <c r="Y6104" s="8">
        <f t="shared" si="215"/>
        <v>0</v>
      </c>
      <c r="Z6104" s="4"/>
    </row>
    <row r="6105" spans="1:26" x14ac:dyDescent="0.25">
      <c r="A6105" s="34">
        <v>62</v>
      </c>
      <c r="B6105" s="31">
        <v>62</v>
      </c>
      <c r="C6105" s="4" t="s">
        <v>10488</v>
      </c>
      <c r="D6105" s="4" t="s">
        <v>10486</v>
      </c>
      <c r="E6105" s="4" t="s">
        <v>10402</v>
      </c>
      <c r="F6105" s="4" t="s">
        <v>8948</v>
      </c>
      <c r="G6105" s="4" t="s">
        <v>45</v>
      </c>
      <c r="H6105" s="4"/>
      <c r="I6105" s="24">
        <v>360.52</v>
      </c>
      <c r="J6105" s="24">
        <v>284.27</v>
      </c>
      <c r="K6105" s="24">
        <v>30</v>
      </c>
      <c r="T6105" s="24">
        <v>46.25</v>
      </c>
      <c r="X6105" s="24">
        <f t="shared" si="214"/>
        <v>360.52</v>
      </c>
      <c r="Y6105" s="8">
        <f t="shared" si="215"/>
        <v>0</v>
      </c>
      <c r="Z6105" s="4"/>
    </row>
    <row r="6106" spans="1:26" x14ac:dyDescent="0.25">
      <c r="A6106" s="34">
        <v>18</v>
      </c>
      <c r="B6106" s="31">
        <v>18</v>
      </c>
      <c r="C6106" s="4" t="s">
        <v>10422</v>
      </c>
      <c r="D6106" s="4" t="s">
        <v>10415</v>
      </c>
      <c r="E6106" s="4" t="s">
        <v>10402</v>
      </c>
      <c r="F6106" s="4" t="s">
        <v>8948</v>
      </c>
      <c r="G6106" s="4" t="s">
        <v>9314</v>
      </c>
      <c r="H6106" s="4"/>
      <c r="I6106" s="24">
        <v>775.43</v>
      </c>
      <c r="J6106" s="24">
        <v>682.61</v>
      </c>
      <c r="K6106" s="24">
        <v>26.87</v>
      </c>
      <c r="L6106" s="24">
        <v>23</v>
      </c>
      <c r="M6106" s="24">
        <v>4.72</v>
      </c>
      <c r="N6106" s="24">
        <v>3</v>
      </c>
      <c r="O6106" s="24">
        <v>8</v>
      </c>
      <c r="P6106" s="24">
        <v>1.23</v>
      </c>
      <c r="Q6106" s="24">
        <v>10</v>
      </c>
      <c r="R6106" s="24">
        <v>5</v>
      </c>
      <c r="S6106" s="24">
        <v>8</v>
      </c>
      <c r="U6106" s="24">
        <v>3</v>
      </c>
      <c r="X6106" s="24">
        <f t="shared" si="214"/>
        <v>775.43000000000006</v>
      </c>
      <c r="Y6106" s="8">
        <f t="shared" si="215"/>
        <v>0</v>
      </c>
      <c r="Z6106" s="4"/>
    </row>
    <row r="6107" spans="1:26" x14ac:dyDescent="0.25">
      <c r="A6107" s="34">
        <v>66</v>
      </c>
      <c r="B6107" s="31">
        <v>66</v>
      </c>
      <c r="C6107" s="4" t="s">
        <v>10494</v>
      </c>
      <c r="D6107" s="4" t="s">
        <v>10486</v>
      </c>
      <c r="E6107" s="4" t="s">
        <v>10402</v>
      </c>
      <c r="F6107" s="4" t="s">
        <v>8948</v>
      </c>
      <c r="G6107" s="5" t="s">
        <v>10495</v>
      </c>
      <c r="H6107" s="4"/>
      <c r="I6107" s="24">
        <v>101.03</v>
      </c>
      <c r="J6107" s="24">
        <v>75.03</v>
      </c>
      <c r="K6107" s="24">
        <v>15</v>
      </c>
      <c r="O6107" s="24">
        <v>1.5</v>
      </c>
      <c r="P6107" s="24">
        <v>4</v>
      </c>
      <c r="Q6107" s="24">
        <v>2</v>
      </c>
      <c r="R6107" s="24">
        <v>0.5</v>
      </c>
      <c r="T6107" s="24">
        <v>3</v>
      </c>
      <c r="X6107" s="24">
        <f t="shared" si="214"/>
        <v>101.03</v>
      </c>
      <c r="Y6107" s="8">
        <f t="shared" si="215"/>
        <v>0</v>
      </c>
      <c r="Z6107" s="4"/>
    </row>
    <row r="6108" spans="1:26" x14ac:dyDescent="0.25">
      <c r="A6108" s="34">
        <v>26</v>
      </c>
      <c r="B6108" s="31">
        <v>26</v>
      </c>
      <c r="C6108" s="4" t="s">
        <v>9087</v>
      </c>
      <c r="D6108" s="4" t="s">
        <v>10415</v>
      </c>
      <c r="E6108" s="4" t="s">
        <v>10402</v>
      </c>
      <c r="F6108" s="4" t="s">
        <v>8948</v>
      </c>
      <c r="G6108" s="4" t="s">
        <v>10435</v>
      </c>
      <c r="H6108" s="4"/>
      <c r="I6108" s="24">
        <v>653.29</v>
      </c>
      <c r="J6108" s="24">
        <v>535.19000000000005</v>
      </c>
      <c r="L6108" s="24">
        <v>16.100000000000001</v>
      </c>
      <c r="M6108" s="24">
        <v>0.5</v>
      </c>
      <c r="O6108" s="24">
        <v>10</v>
      </c>
      <c r="P6108" s="24">
        <v>5</v>
      </c>
      <c r="Q6108" s="24">
        <v>15</v>
      </c>
      <c r="R6108" s="24">
        <v>10</v>
      </c>
      <c r="S6108" s="24">
        <v>10</v>
      </c>
      <c r="T6108" s="24">
        <v>43.4</v>
      </c>
      <c r="U6108" s="24">
        <v>8.1</v>
      </c>
      <c r="X6108" s="24">
        <f t="shared" si="214"/>
        <v>653.29000000000008</v>
      </c>
      <c r="Y6108" s="8">
        <f t="shared" si="215"/>
        <v>0</v>
      </c>
      <c r="Z6108" s="4"/>
    </row>
    <row r="6109" spans="1:26" x14ac:dyDescent="0.25">
      <c r="A6109" s="34">
        <v>27</v>
      </c>
      <c r="B6109" s="31">
        <v>27</v>
      </c>
      <c r="C6109" s="4" t="s">
        <v>10436</v>
      </c>
      <c r="D6109" s="4" t="s">
        <v>10415</v>
      </c>
      <c r="E6109" s="4" t="s">
        <v>10402</v>
      </c>
      <c r="F6109" s="4" t="s">
        <v>8948</v>
      </c>
      <c r="G6109" s="4" t="s">
        <v>10435</v>
      </c>
      <c r="H6109" s="4"/>
      <c r="I6109" s="24">
        <v>582.95000000000005</v>
      </c>
      <c r="J6109" s="24">
        <v>487.95</v>
      </c>
      <c r="K6109" s="24">
        <v>39</v>
      </c>
      <c r="L6109" s="24">
        <v>3</v>
      </c>
      <c r="M6109" s="24">
        <v>12</v>
      </c>
      <c r="N6109" s="24">
        <v>2</v>
      </c>
      <c r="O6109" s="24">
        <v>10</v>
      </c>
      <c r="P6109" s="24">
        <v>8</v>
      </c>
      <c r="Q6109" s="24">
        <v>9</v>
      </c>
      <c r="R6109" s="24">
        <v>2</v>
      </c>
      <c r="U6109" s="24">
        <v>10</v>
      </c>
      <c r="X6109" s="24">
        <f t="shared" si="214"/>
        <v>582.95000000000005</v>
      </c>
      <c r="Y6109" s="8">
        <f t="shared" si="215"/>
        <v>0</v>
      </c>
      <c r="Z6109" s="4"/>
    </row>
    <row r="6110" spans="1:26" x14ac:dyDescent="0.25">
      <c r="A6110" s="34">
        <v>40</v>
      </c>
      <c r="B6110" s="31">
        <v>40</v>
      </c>
      <c r="C6110" s="4" t="s">
        <v>10456</v>
      </c>
      <c r="D6110" s="4" t="s">
        <v>10444</v>
      </c>
      <c r="E6110" s="4" t="s">
        <v>10402</v>
      </c>
      <c r="F6110" s="4" t="s">
        <v>8948</v>
      </c>
      <c r="G6110" s="4" t="s">
        <v>10074</v>
      </c>
      <c r="H6110" s="4"/>
      <c r="I6110" s="24">
        <v>257.99</v>
      </c>
      <c r="J6110" s="24">
        <v>170.49</v>
      </c>
      <c r="K6110" s="24">
        <v>40</v>
      </c>
      <c r="L6110" s="24">
        <v>10</v>
      </c>
      <c r="M6110" s="24">
        <v>0.5</v>
      </c>
      <c r="O6110" s="24">
        <v>2</v>
      </c>
      <c r="T6110" s="24">
        <v>35</v>
      </c>
      <c r="X6110" s="24">
        <f t="shared" si="214"/>
        <v>257.99</v>
      </c>
      <c r="Y6110" s="8">
        <f t="shared" si="215"/>
        <v>0</v>
      </c>
      <c r="Z6110" s="4"/>
    </row>
    <row r="6111" spans="1:26" x14ac:dyDescent="0.25">
      <c r="A6111" s="34">
        <v>48</v>
      </c>
      <c r="B6111" s="31">
        <v>48</v>
      </c>
      <c r="C6111" s="4" t="s">
        <v>10467</v>
      </c>
      <c r="D6111" s="4" t="s">
        <v>10464</v>
      </c>
      <c r="E6111" s="4" t="s">
        <v>10402</v>
      </c>
      <c r="F6111" s="4" t="s">
        <v>8948</v>
      </c>
      <c r="G6111" s="4" t="s">
        <v>10468</v>
      </c>
      <c r="H6111" s="4"/>
      <c r="I6111" s="24">
        <v>124.16</v>
      </c>
      <c r="J6111" s="24">
        <v>112.66</v>
      </c>
      <c r="K6111" s="24">
        <v>10</v>
      </c>
      <c r="M6111" s="24">
        <v>0.5</v>
      </c>
      <c r="O6111" s="24">
        <v>1</v>
      </c>
      <c r="X6111" s="24">
        <f t="shared" si="214"/>
        <v>124.16</v>
      </c>
      <c r="Y6111" s="8">
        <f t="shared" si="215"/>
        <v>0</v>
      </c>
      <c r="Z6111" s="4"/>
    </row>
    <row r="6112" spans="1:26" x14ac:dyDescent="0.25">
      <c r="A6112" s="34">
        <v>46</v>
      </c>
      <c r="B6112" s="31">
        <v>46</v>
      </c>
      <c r="C6112" s="4" t="s">
        <v>10465</v>
      </c>
      <c r="D6112" s="4" t="s">
        <v>10464</v>
      </c>
      <c r="E6112" s="4" t="s">
        <v>10402</v>
      </c>
      <c r="F6112" s="4" t="s">
        <v>8948</v>
      </c>
      <c r="G6112" s="4" t="s">
        <v>10466</v>
      </c>
      <c r="H6112" s="4"/>
      <c r="I6112" s="24">
        <v>655.01</v>
      </c>
      <c r="J6112" s="24">
        <v>516.72</v>
      </c>
      <c r="K6112" s="24">
        <v>28.56</v>
      </c>
      <c r="M6112" s="24">
        <v>2</v>
      </c>
      <c r="N6112" s="24">
        <v>1.73</v>
      </c>
      <c r="O6112" s="24">
        <v>3</v>
      </c>
      <c r="P6112" s="24">
        <v>1</v>
      </c>
      <c r="Q6112" s="24">
        <v>9.98</v>
      </c>
      <c r="R6112" s="24">
        <v>1.26</v>
      </c>
      <c r="T6112" s="24">
        <v>87.78</v>
      </c>
      <c r="U6112" s="24">
        <v>2.98</v>
      </c>
      <c r="X6112" s="24">
        <f t="shared" si="214"/>
        <v>655.01</v>
      </c>
      <c r="Y6112" s="8">
        <f t="shared" si="215"/>
        <v>0</v>
      </c>
      <c r="Z6112" s="4"/>
    </row>
    <row r="6113" spans="1:26" x14ac:dyDescent="0.25">
      <c r="A6113" s="34">
        <v>9</v>
      </c>
      <c r="B6113" s="31">
        <v>9</v>
      </c>
      <c r="C6113" s="4" t="s">
        <v>10410</v>
      </c>
      <c r="D6113" s="4" t="s">
        <v>10401</v>
      </c>
      <c r="E6113" s="4" t="s">
        <v>10402</v>
      </c>
      <c r="F6113" s="4" t="s">
        <v>8948</v>
      </c>
      <c r="G6113" s="4" t="s">
        <v>10411</v>
      </c>
      <c r="H6113" s="4" t="s">
        <v>532</v>
      </c>
      <c r="I6113" s="24">
        <v>540.65</v>
      </c>
      <c r="J6113" s="24">
        <v>444.93</v>
      </c>
      <c r="K6113" s="24">
        <v>27.36</v>
      </c>
      <c r="M6113" s="24">
        <v>2.3199999999999998</v>
      </c>
      <c r="O6113" s="24">
        <v>5.0999999999999996</v>
      </c>
      <c r="Q6113" s="24">
        <v>0.71</v>
      </c>
      <c r="R6113" s="24">
        <v>5.38</v>
      </c>
      <c r="S6113" s="24">
        <v>1.81</v>
      </c>
      <c r="T6113" s="24">
        <v>52.97</v>
      </c>
      <c r="X6113" s="24">
        <f t="shared" si="214"/>
        <v>540.58000000000004</v>
      </c>
      <c r="Y6113" s="8">
        <f t="shared" si="215"/>
        <v>6.9999999999936335E-2</v>
      </c>
      <c r="Z6113" s="4"/>
    </row>
    <row r="6114" spans="1:26" x14ac:dyDescent="0.25">
      <c r="A6114" s="34">
        <v>47</v>
      </c>
      <c r="B6114" s="31">
        <v>47</v>
      </c>
      <c r="C6114" s="4" t="s">
        <v>8362</v>
      </c>
      <c r="D6114" s="4" t="s">
        <v>10464</v>
      </c>
      <c r="E6114" s="4" t="s">
        <v>10402</v>
      </c>
      <c r="F6114" s="4" t="s">
        <v>8948</v>
      </c>
      <c r="G6114" s="4" t="s">
        <v>10411</v>
      </c>
      <c r="H6114" s="4" t="s">
        <v>532</v>
      </c>
      <c r="I6114" s="24">
        <v>315.67</v>
      </c>
      <c r="J6114" s="24">
        <v>245.1</v>
      </c>
      <c r="K6114" s="24">
        <v>36.35</v>
      </c>
      <c r="M6114" s="24">
        <v>2.2799999999999998</v>
      </c>
      <c r="N6114" s="24">
        <v>3.54</v>
      </c>
      <c r="O6114" s="24">
        <v>4</v>
      </c>
      <c r="P6114" s="24">
        <v>2.67</v>
      </c>
      <c r="R6114" s="24">
        <v>1.88</v>
      </c>
      <c r="T6114" s="24">
        <v>16.809999999999999</v>
      </c>
      <c r="U6114" s="24">
        <v>2.44</v>
      </c>
      <c r="X6114" s="24">
        <f t="shared" si="214"/>
        <v>315.07</v>
      </c>
      <c r="Y6114" s="8">
        <f t="shared" si="215"/>
        <v>0.60000000000002274</v>
      </c>
      <c r="Z6114" s="4"/>
    </row>
    <row r="6115" spans="1:26" x14ac:dyDescent="0.25">
      <c r="A6115" s="34">
        <v>22</v>
      </c>
      <c r="B6115" s="31">
        <v>22</v>
      </c>
      <c r="C6115" s="4" t="s">
        <v>10429</v>
      </c>
      <c r="D6115" s="4" t="s">
        <v>10415</v>
      </c>
      <c r="E6115" s="4" t="s">
        <v>10402</v>
      </c>
      <c r="F6115" s="4" t="s">
        <v>8948</v>
      </c>
      <c r="G6115" s="4" t="s">
        <v>10430</v>
      </c>
      <c r="H6115" s="4" t="s">
        <v>1616</v>
      </c>
      <c r="I6115" s="24">
        <v>852</v>
      </c>
      <c r="J6115" s="24">
        <v>657.33</v>
      </c>
      <c r="K6115" s="24">
        <v>130.56</v>
      </c>
      <c r="M6115" s="24">
        <v>2.71</v>
      </c>
      <c r="O6115" s="24">
        <v>8.36</v>
      </c>
      <c r="R6115" s="24">
        <v>13</v>
      </c>
      <c r="S6115" s="24">
        <v>10.74</v>
      </c>
      <c r="T6115" s="24">
        <v>20.260000000000002</v>
      </c>
      <c r="U6115" s="24">
        <v>9.0399999999999991</v>
      </c>
      <c r="X6115" s="24">
        <f t="shared" si="214"/>
        <v>852.00000000000011</v>
      </c>
      <c r="Y6115" s="8">
        <f t="shared" si="215"/>
        <v>0</v>
      </c>
      <c r="Z6115" s="4"/>
    </row>
    <row r="6116" spans="1:26" x14ac:dyDescent="0.25">
      <c r="A6116" s="34">
        <v>23</v>
      </c>
      <c r="B6116" s="31">
        <v>23</v>
      </c>
      <c r="C6116" s="4" t="s">
        <v>10431</v>
      </c>
      <c r="D6116" s="4" t="s">
        <v>10415</v>
      </c>
      <c r="E6116" s="4" t="s">
        <v>10402</v>
      </c>
      <c r="F6116" s="4" t="s">
        <v>8948</v>
      </c>
      <c r="G6116" s="4" t="s">
        <v>10430</v>
      </c>
      <c r="H6116" s="4" t="s">
        <v>1616</v>
      </c>
      <c r="I6116" s="24">
        <v>477</v>
      </c>
      <c r="J6116" s="24">
        <v>350.23</v>
      </c>
      <c r="K6116" s="24">
        <v>29.35</v>
      </c>
      <c r="L6116" s="24" t="s">
        <v>10432</v>
      </c>
      <c r="M6116" s="24">
        <v>1.18</v>
      </c>
      <c r="O6116" s="24">
        <v>7</v>
      </c>
      <c r="P6116" s="24">
        <v>8</v>
      </c>
      <c r="Q6116" s="24">
        <v>10</v>
      </c>
      <c r="R6116" s="24">
        <v>10</v>
      </c>
      <c r="S6116" s="24">
        <v>8</v>
      </c>
      <c r="T6116" s="24">
        <v>48.24</v>
      </c>
      <c r="U6116" s="24">
        <v>5</v>
      </c>
      <c r="X6116" s="24">
        <f t="shared" si="214"/>
        <v>477.00000000000006</v>
      </c>
      <c r="Y6116" s="8">
        <f t="shared" si="215"/>
        <v>0</v>
      </c>
      <c r="Z6116" s="4"/>
    </row>
    <row r="6117" spans="1:26" x14ac:dyDescent="0.25">
      <c r="A6117" s="34">
        <v>24</v>
      </c>
      <c r="B6117" s="31">
        <v>24</v>
      </c>
      <c r="C6117" s="4" t="s">
        <v>10433</v>
      </c>
      <c r="D6117" s="4" t="s">
        <v>10415</v>
      </c>
      <c r="E6117" s="4" t="s">
        <v>10402</v>
      </c>
      <c r="F6117" s="4" t="s">
        <v>8948</v>
      </c>
      <c r="G6117" s="4" t="s">
        <v>10430</v>
      </c>
      <c r="H6117" s="4" t="s">
        <v>1616</v>
      </c>
      <c r="I6117" s="24">
        <v>615</v>
      </c>
      <c r="J6117" s="24">
        <v>507.58</v>
      </c>
      <c r="K6117" s="24">
        <v>53.72</v>
      </c>
      <c r="M6117" s="24">
        <v>1.36</v>
      </c>
      <c r="O6117" s="24">
        <v>5</v>
      </c>
      <c r="Q6117" s="24">
        <v>8.49</v>
      </c>
      <c r="R6117" s="24">
        <v>1.08</v>
      </c>
      <c r="T6117" s="24">
        <v>36.22</v>
      </c>
      <c r="U6117" s="24">
        <v>1.55</v>
      </c>
      <c r="X6117" s="24">
        <f t="shared" si="214"/>
        <v>615</v>
      </c>
      <c r="Y6117" s="8">
        <f t="shared" si="215"/>
        <v>0</v>
      </c>
      <c r="Z6117" s="4"/>
    </row>
    <row r="6118" spans="1:26" x14ac:dyDescent="0.25">
      <c r="A6118" s="34">
        <v>25</v>
      </c>
      <c r="B6118" s="31">
        <v>25</v>
      </c>
      <c r="C6118" s="4" t="s">
        <v>10434</v>
      </c>
      <c r="D6118" s="4" t="s">
        <v>10415</v>
      </c>
      <c r="E6118" s="4" t="s">
        <v>10402</v>
      </c>
      <c r="F6118" s="4" t="s">
        <v>8948</v>
      </c>
      <c r="G6118" s="4" t="s">
        <v>10430</v>
      </c>
      <c r="H6118" s="4" t="s">
        <v>1616</v>
      </c>
      <c r="I6118" s="24">
        <v>267</v>
      </c>
      <c r="J6118" s="24">
        <v>196.98</v>
      </c>
      <c r="K6118" s="24">
        <v>32.75</v>
      </c>
      <c r="M6118" s="24">
        <v>0.15</v>
      </c>
      <c r="O6118" s="24">
        <v>1.5</v>
      </c>
      <c r="Q6118" s="24">
        <v>2.4300000000000002</v>
      </c>
      <c r="R6118" s="24">
        <v>0.63</v>
      </c>
      <c r="T6118" s="24">
        <v>32.56</v>
      </c>
      <c r="X6118" s="24">
        <f t="shared" si="214"/>
        <v>267</v>
      </c>
      <c r="Y6118" s="8">
        <f t="shared" si="215"/>
        <v>0</v>
      </c>
      <c r="Z6118" s="4"/>
    </row>
    <row r="6119" spans="1:26" x14ac:dyDescent="0.25">
      <c r="A6119" s="34">
        <v>65</v>
      </c>
      <c r="B6119" s="31">
        <v>65</v>
      </c>
      <c r="C6119" s="4" t="s">
        <v>10493</v>
      </c>
      <c r="D6119" s="4" t="s">
        <v>10486</v>
      </c>
      <c r="E6119" s="4" t="s">
        <v>10402</v>
      </c>
      <c r="F6119" s="4" t="s">
        <v>8948</v>
      </c>
      <c r="G6119" s="4" t="s">
        <v>7333</v>
      </c>
      <c r="H6119" s="4"/>
      <c r="I6119" s="24">
        <v>966.45</v>
      </c>
      <c r="J6119" s="24">
        <v>518.87</v>
      </c>
      <c r="K6119" s="24">
        <v>81.78</v>
      </c>
      <c r="L6119" s="24">
        <v>16.09</v>
      </c>
      <c r="M6119" s="24">
        <v>0.7</v>
      </c>
      <c r="O6119" s="24">
        <v>6.92</v>
      </c>
      <c r="P6119" s="24">
        <v>24.78</v>
      </c>
      <c r="Q6119" s="24">
        <v>0.91</v>
      </c>
      <c r="R6119" s="24">
        <v>12.42</v>
      </c>
      <c r="T6119" s="24">
        <v>299.42</v>
      </c>
      <c r="U6119" s="24">
        <v>4.5599999999999996</v>
      </c>
      <c r="X6119" s="24">
        <f t="shared" si="214"/>
        <v>966.44999999999982</v>
      </c>
      <c r="Y6119" s="8">
        <f t="shared" si="215"/>
        <v>0</v>
      </c>
      <c r="Z6119" s="4"/>
    </row>
    <row r="6120" spans="1:26" x14ac:dyDescent="0.25">
      <c r="A6120" s="34">
        <v>34</v>
      </c>
      <c r="B6120" s="31">
        <v>34</v>
      </c>
      <c r="C6120" s="4" t="s">
        <v>10448</v>
      </c>
      <c r="D6120" s="4" t="s">
        <v>10444</v>
      </c>
      <c r="E6120" s="4" t="s">
        <v>10402</v>
      </c>
      <c r="F6120" s="4" t="s">
        <v>8948</v>
      </c>
      <c r="G6120" s="4" t="s">
        <v>10449</v>
      </c>
      <c r="H6120" s="4"/>
      <c r="I6120" s="24">
        <v>404.46</v>
      </c>
      <c r="J6120" s="24">
        <v>302.8</v>
      </c>
      <c r="K6120" s="24">
        <v>22.79</v>
      </c>
      <c r="M6120" s="24">
        <v>3</v>
      </c>
      <c r="O6120" s="24">
        <v>8</v>
      </c>
      <c r="P6120" s="24">
        <v>0.25</v>
      </c>
      <c r="Q6120" s="24">
        <v>1.5</v>
      </c>
      <c r="R6120" s="24">
        <v>2</v>
      </c>
      <c r="U6120" s="24">
        <v>3</v>
      </c>
      <c r="W6120" s="24">
        <v>61.12</v>
      </c>
      <c r="X6120" s="24">
        <f t="shared" si="214"/>
        <v>404.46000000000004</v>
      </c>
      <c r="Y6120" s="8">
        <f t="shared" si="215"/>
        <v>0</v>
      </c>
      <c r="Z6120" s="4"/>
    </row>
    <row r="6121" spans="1:26" x14ac:dyDescent="0.25">
      <c r="A6121" s="34">
        <v>58</v>
      </c>
      <c r="B6121" s="31">
        <v>58</v>
      </c>
      <c r="C6121" s="4" t="s">
        <v>10480</v>
      </c>
      <c r="D6121" s="4" t="s">
        <v>10464</v>
      </c>
      <c r="E6121" s="4" t="s">
        <v>10402</v>
      </c>
      <c r="F6121" s="4" t="s">
        <v>8948</v>
      </c>
      <c r="G6121" s="4" t="s">
        <v>10481</v>
      </c>
      <c r="H6121" s="4" t="s">
        <v>10482</v>
      </c>
      <c r="I6121" s="24">
        <v>159.19</v>
      </c>
      <c r="J6121" s="24">
        <v>132.74</v>
      </c>
      <c r="L6121" s="24">
        <v>4.25</v>
      </c>
      <c r="M6121" s="24">
        <v>0.13</v>
      </c>
      <c r="O6121" s="24">
        <v>2.0699999999999998</v>
      </c>
      <c r="T6121" s="24">
        <v>20</v>
      </c>
      <c r="X6121" s="24">
        <f t="shared" si="214"/>
        <v>159.19</v>
      </c>
      <c r="Y6121" s="8">
        <f t="shared" si="215"/>
        <v>0</v>
      </c>
      <c r="Z6121" s="4"/>
    </row>
    <row r="6122" spans="1:26" x14ac:dyDescent="0.25">
      <c r="A6122" s="34">
        <v>19</v>
      </c>
      <c r="B6122" s="31">
        <v>19</v>
      </c>
      <c r="C6122" s="4" t="s">
        <v>10423</v>
      </c>
      <c r="D6122" s="4" t="s">
        <v>10415</v>
      </c>
      <c r="E6122" s="4" t="s">
        <v>10402</v>
      </c>
      <c r="F6122" s="4" t="s">
        <v>8948</v>
      </c>
      <c r="G6122" s="4" t="s">
        <v>10424</v>
      </c>
      <c r="H6122" s="4"/>
      <c r="I6122" s="24">
        <v>839.66</v>
      </c>
      <c r="J6122" s="24">
        <v>766.66</v>
      </c>
      <c r="K6122" s="24">
        <v>25</v>
      </c>
      <c r="L6122" s="24">
        <v>1.5</v>
      </c>
      <c r="M6122" s="24">
        <v>2</v>
      </c>
      <c r="N6122" s="24">
        <v>4.5</v>
      </c>
      <c r="O6122" s="24">
        <v>20</v>
      </c>
      <c r="P6122" s="24">
        <v>1</v>
      </c>
      <c r="Q6122" s="24">
        <v>2</v>
      </c>
      <c r="R6122" s="24">
        <v>10</v>
      </c>
      <c r="U6122" s="24">
        <v>7</v>
      </c>
      <c r="X6122" s="24">
        <f t="shared" si="214"/>
        <v>839.66</v>
      </c>
      <c r="Y6122" s="8">
        <f t="shared" si="215"/>
        <v>0</v>
      </c>
      <c r="Z6122" s="4"/>
    </row>
    <row r="6123" spans="1:26" x14ac:dyDescent="0.25">
      <c r="A6123" s="34">
        <v>68</v>
      </c>
      <c r="B6123" s="31">
        <v>68</v>
      </c>
      <c r="C6123" s="4" t="s">
        <v>10498</v>
      </c>
      <c r="D6123" s="4" t="s">
        <v>10486</v>
      </c>
      <c r="E6123" s="4" t="s">
        <v>10402</v>
      </c>
      <c r="F6123" s="4" t="s">
        <v>8948</v>
      </c>
      <c r="G6123" s="5" t="s">
        <v>15108</v>
      </c>
      <c r="H6123" s="4"/>
      <c r="I6123" s="24">
        <v>960.87</v>
      </c>
      <c r="J6123" s="24">
        <v>889.37</v>
      </c>
      <c r="K6123" s="24">
        <v>45</v>
      </c>
      <c r="M6123" s="24">
        <v>2</v>
      </c>
      <c r="O6123" s="24">
        <v>4</v>
      </c>
      <c r="P6123" s="24">
        <v>1.5</v>
      </c>
      <c r="Q6123" s="24">
        <v>1</v>
      </c>
      <c r="R6123" s="24">
        <v>3</v>
      </c>
      <c r="T6123" s="24">
        <v>5</v>
      </c>
      <c r="U6123" s="24">
        <v>10</v>
      </c>
      <c r="X6123" s="24">
        <f t="shared" si="214"/>
        <v>960.87</v>
      </c>
      <c r="Y6123" s="8">
        <f t="shared" si="215"/>
        <v>0</v>
      </c>
      <c r="Z6123" s="4"/>
    </row>
    <row r="6124" spans="1:26" x14ac:dyDescent="0.25">
      <c r="A6124" s="34">
        <v>69</v>
      </c>
      <c r="B6124" s="31">
        <v>69</v>
      </c>
      <c r="C6124" s="4" t="s">
        <v>10499</v>
      </c>
      <c r="D6124" s="4" t="s">
        <v>10486</v>
      </c>
      <c r="E6124" s="4" t="s">
        <v>10402</v>
      </c>
      <c r="F6124" s="4" t="s">
        <v>8948</v>
      </c>
      <c r="G6124" s="5" t="s">
        <v>15108</v>
      </c>
      <c r="H6124" s="4"/>
      <c r="X6124" s="24">
        <f t="shared" si="214"/>
        <v>0</v>
      </c>
      <c r="Y6124" s="8">
        <f t="shared" si="215"/>
        <v>0</v>
      </c>
      <c r="Z6124" s="4"/>
    </row>
    <row r="6125" spans="1:26" x14ac:dyDescent="0.25">
      <c r="A6125" s="34">
        <v>13</v>
      </c>
      <c r="B6125" s="31">
        <v>13</v>
      </c>
      <c r="C6125" s="4" t="s">
        <v>10418</v>
      </c>
      <c r="D6125" s="4" t="s">
        <v>10415</v>
      </c>
      <c r="E6125" s="4" t="s">
        <v>10402</v>
      </c>
      <c r="F6125" s="4" t="s">
        <v>8948</v>
      </c>
      <c r="G6125" s="4" t="s">
        <v>10419</v>
      </c>
      <c r="H6125" s="4"/>
      <c r="I6125" s="24">
        <v>854.37</v>
      </c>
      <c r="J6125" s="24">
        <v>379.86</v>
      </c>
      <c r="K6125" s="24">
        <v>19.989999999999998</v>
      </c>
      <c r="L6125" s="24">
        <v>29.5</v>
      </c>
      <c r="M6125" s="24">
        <v>4.18</v>
      </c>
      <c r="O6125" s="24">
        <v>10</v>
      </c>
      <c r="T6125" s="24">
        <v>410.84</v>
      </c>
      <c r="X6125" s="24">
        <f t="shared" si="214"/>
        <v>854.37</v>
      </c>
      <c r="Y6125" s="8">
        <f t="shared" si="215"/>
        <v>0</v>
      </c>
      <c r="Z6125" s="4"/>
    </row>
    <row r="6126" spans="1:26" x14ac:dyDescent="0.25">
      <c r="A6126" s="34">
        <v>17</v>
      </c>
      <c r="B6126" s="31">
        <v>17</v>
      </c>
      <c r="C6126" s="4" t="s">
        <v>10421</v>
      </c>
      <c r="D6126" s="4" t="s">
        <v>10415</v>
      </c>
      <c r="E6126" s="4" t="s">
        <v>10402</v>
      </c>
      <c r="F6126" s="4" t="s">
        <v>8948</v>
      </c>
      <c r="G6126" s="4" t="s">
        <v>4207</v>
      </c>
      <c r="H6126" s="4"/>
      <c r="I6126" s="24">
        <v>452.54</v>
      </c>
      <c r="J6126" s="24">
        <v>377.27</v>
      </c>
      <c r="K6126" s="24">
        <v>25.52</v>
      </c>
      <c r="L6126" s="24">
        <v>5.7</v>
      </c>
      <c r="M6126" s="24">
        <v>3.01</v>
      </c>
      <c r="O6126" s="24">
        <v>5</v>
      </c>
      <c r="P6126" s="24">
        <v>17.8</v>
      </c>
      <c r="Q6126" s="24">
        <v>6.33</v>
      </c>
      <c r="R6126" s="24">
        <v>1.8</v>
      </c>
      <c r="T6126" s="24">
        <v>6.65</v>
      </c>
      <c r="U6126" s="24">
        <v>3.46</v>
      </c>
      <c r="X6126" s="24">
        <f t="shared" si="214"/>
        <v>452.53999999999991</v>
      </c>
      <c r="Y6126" s="8">
        <f t="shared" si="215"/>
        <v>0</v>
      </c>
      <c r="Z6126" s="4"/>
    </row>
    <row r="6127" spans="1:26" x14ac:dyDescent="0.25">
      <c r="A6127" s="34">
        <v>31</v>
      </c>
      <c r="B6127" s="31">
        <v>31</v>
      </c>
      <c r="C6127" s="8" t="s">
        <v>10539</v>
      </c>
      <c r="D6127" s="8" t="s">
        <v>10505</v>
      </c>
      <c r="E6127" s="8" t="s">
        <v>10500</v>
      </c>
      <c r="F6127" s="8" t="s">
        <v>8948</v>
      </c>
      <c r="G6127" s="8" t="s">
        <v>10540</v>
      </c>
      <c r="H6127" s="8"/>
      <c r="I6127" s="24">
        <v>469.58</v>
      </c>
      <c r="J6127" s="24">
        <v>437.54</v>
      </c>
      <c r="K6127" s="24">
        <v>20.6</v>
      </c>
      <c r="M6127" s="24">
        <v>2</v>
      </c>
      <c r="N6127" s="24">
        <v>2.5499999999999998</v>
      </c>
      <c r="O6127" s="24">
        <v>2.46</v>
      </c>
      <c r="R6127" s="24">
        <v>3.33</v>
      </c>
      <c r="S6127" s="24">
        <v>1</v>
      </c>
      <c r="X6127" s="24">
        <f t="shared" si="214"/>
        <v>469.48</v>
      </c>
      <c r="Y6127" s="8">
        <f t="shared" si="215"/>
        <v>9.9999999999965894E-2</v>
      </c>
      <c r="Z6127" s="4"/>
    </row>
    <row r="6128" spans="1:26" x14ac:dyDescent="0.25">
      <c r="A6128" s="34">
        <v>32</v>
      </c>
      <c r="B6128" s="31">
        <v>32</v>
      </c>
      <c r="C6128" s="8" t="s">
        <v>10541</v>
      </c>
      <c r="D6128" s="8" t="s">
        <v>10542</v>
      </c>
      <c r="E6128" s="8" t="s">
        <v>10500</v>
      </c>
      <c r="F6128" s="8" t="s">
        <v>8948</v>
      </c>
      <c r="G6128" s="8" t="s">
        <v>10543</v>
      </c>
      <c r="H6128" s="8" t="s">
        <v>292</v>
      </c>
      <c r="I6128" s="24">
        <v>363.77</v>
      </c>
      <c r="J6128" s="24">
        <v>269.33</v>
      </c>
      <c r="K6128" s="24">
        <v>33.81</v>
      </c>
      <c r="M6128" s="24">
        <v>2.76</v>
      </c>
      <c r="O6128" s="24">
        <v>3.64</v>
      </c>
      <c r="R6128" s="24">
        <v>1.0900000000000001</v>
      </c>
      <c r="T6128" s="24">
        <v>53.14</v>
      </c>
      <c r="X6128" s="24">
        <f t="shared" si="214"/>
        <v>363.76999999999992</v>
      </c>
      <c r="Y6128" s="8">
        <f t="shared" si="215"/>
        <v>0</v>
      </c>
      <c r="Z6128" s="4"/>
    </row>
    <row r="6129" spans="1:26" x14ac:dyDescent="0.25">
      <c r="A6129" s="34">
        <v>33</v>
      </c>
      <c r="B6129" s="31">
        <v>33</v>
      </c>
      <c r="C6129" s="8" t="s">
        <v>5384</v>
      </c>
      <c r="D6129" s="8" t="s">
        <v>10542</v>
      </c>
      <c r="E6129" s="8" t="s">
        <v>10500</v>
      </c>
      <c r="F6129" s="8" t="s">
        <v>8948</v>
      </c>
      <c r="G6129" s="8" t="s">
        <v>10543</v>
      </c>
      <c r="H6129" s="8" t="s">
        <v>292</v>
      </c>
      <c r="I6129" s="24">
        <v>653.04</v>
      </c>
      <c r="J6129" s="24">
        <v>355.49</v>
      </c>
      <c r="K6129" s="24">
        <v>65.569999999999993</v>
      </c>
      <c r="M6129" s="24">
        <v>2.1</v>
      </c>
      <c r="O6129" s="24">
        <v>5.29</v>
      </c>
      <c r="P6129" s="24">
        <v>20.149999999999999</v>
      </c>
      <c r="R6129" s="24">
        <v>5.46</v>
      </c>
      <c r="S6129" s="24">
        <v>0.88</v>
      </c>
      <c r="T6129" s="24">
        <v>201.6</v>
      </c>
      <c r="X6129" s="24">
        <f t="shared" si="214"/>
        <v>656.54</v>
      </c>
      <c r="Y6129" s="8">
        <f t="shared" si="215"/>
        <v>-3.5</v>
      </c>
      <c r="Z6129" s="4"/>
    </row>
    <row r="6130" spans="1:26" x14ac:dyDescent="0.25">
      <c r="A6130" s="34">
        <v>34</v>
      </c>
      <c r="B6130" s="31">
        <v>34</v>
      </c>
      <c r="C6130" s="8" t="s">
        <v>6231</v>
      </c>
      <c r="D6130" s="8" t="s">
        <v>10542</v>
      </c>
      <c r="E6130" s="8" t="s">
        <v>10500</v>
      </c>
      <c r="F6130" s="8" t="s">
        <v>8948</v>
      </c>
      <c r="G6130" s="8" t="s">
        <v>6377</v>
      </c>
      <c r="H6130" s="8" t="s">
        <v>227</v>
      </c>
      <c r="I6130" s="24">
        <v>290.72000000000003</v>
      </c>
      <c r="J6130" s="24">
        <v>215.86</v>
      </c>
      <c r="K6130" s="24">
        <v>45.26</v>
      </c>
      <c r="M6130" s="24">
        <v>0.78</v>
      </c>
      <c r="N6130" s="24">
        <v>1.39</v>
      </c>
      <c r="O6130" s="24">
        <v>3.58</v>
      </c>
      <c r="R6130" s="24">
        <v>10.74</v>
      </c>
      <c r="S6130" s="24">
        <v>10.210000000000001</v>
      </c>
      <c r="T6130" s="24">
        <v>2.9</v>
      </c>
      <c r="X6130" s="24">
        <f t="shared" si="214"/>
        <v>290.71999999999991</v>
      </c>
      <c r="Y6130" s="8">
        <f t="shared" si="215"/>
        <v>0</v>
      </c>
      <c r="Z6130" s="4"/>
    </row>
    <row r="6131" spans="1:26" x14ac:dyDescent="0.25">
      <c r="A6131" s="34">
        <v>8</v>
      </c>
      <c r="B6131" s="31">
        <v>8</v>
      </c>
      <c r="C6131" s="8" t="s">
        <v>10509</v>
      </c>
      <c r="D6131" s="8" t="s">
        <v>10510</v>
      </c>
      <c r="E6131" s="8" t="s">
        <v>10500</v>
      </c>
      <c r="F6131" s="8" t="s">
        <v>8948</v>
      </c>
      <c r="G6131" s="8" t="s">
        <v>9437</v>
      </c>
      <c r="H6131" s="8" t="s">
        <v>7265</v>
      </c>
      <c r="I6131" s="24">
        <v>1022.74</v>
      </c>
      <c r="J6131" s="24">
        <v>401.34</v>
      </c>
      <c r="K6131" s="24">
        <v>240.66</v>
      </c>
      <c r="M6131" s="24">
        <v>2.1</v>
      </c>
      <c r="N6131" s="24">
        <v>5.49</v>
      </c>
      <c r="O6131" s="24">
        <v>9.18</v>
      </c>
      <c r="R6131" s="24">
        <v>31.59</v>
      </c>
      <c r="S6131" s="24">
        <v>7.92</v>
      </c>
      <c r="T6131" s="24">
        <v>324.45999999999998</v>
      </c>
      <c r="X6131" s="24">
        <f t="shared" si="214"/>
        <v>1022.74</v>
      </c>
      <c r="Y6131" s="8">
        <f t="shared" si="215"/>
        <v>0</v>
      </c>
      <c r="Z6131" s="4"/>
    </row>
    <row r="6132" spans="1:26" x14ac:dyDescent="0.25">
      <c r="A6132" s="34">
        <v>9</v>
      </c>
      <c r="B6132" s="31">
        <v>9</v>
      </c>
      <c r="C6132" s="8" t="s">
        <v>10510</v>
      </c>
      <c r="D6132" s="8" t="s">
        <v>10510</v>
      </c>
      <c r="E6132" s="8" t="s">
        <v>10500</v>
      </c>
      <c r="F6132" s="8" t="s">
        <v>8948</v>
      </c>
      <c r="G6132" s="8" t="s">
        <v>9437</v>
      </c>
      <c r="H6132" s="8" t="s">
        <v>7265</v>
      </c>
      <c r="I6132" s="24">
        <v>371.06</v>
      </c>
      <c r="J6132" s="24">
        <v>158.08000000000001</v>
      </c>
      <c r="K6132" s="24">
        <v>21</v>
      </c>
      <c r="O6132" s="24">
        <v>7.74</v>
      </c>
      <c r="R6132" s="24">
        <v>3.35</v>
      </c>
      <c r="T6132" s="24">
        <v>180.49</v>
      </c>
      <c r="X6132" s="24">
        <f t="shared" si="214"/>
        <v>370.66</v>
      </c>
      <c r="Y6132" s="8">
        <f t="shared" si="215"/>
        <v>0.39999999999997726</v>
      </c>
      <c r="Z6132" s="4"/>
    </row>
    <row r="6133" spans="1:26" x14ac:dyDescent="0.25">
      <c r="A6133" s="34">
        <v>42</v>
      </c>
      <c r="B6133" s="31">
        <v>42</v>
      </c>
      <c r="C6133" s="8" t="s">
        <v>10556</v>
      </c>
      <c r="D6133" s="8" t="s">
        <v>10557</v>
      </c>
      <c r="E6133" s="8" t="s">
        <v>10500</v>
      </c>
      <c r="F6133" s="8" t="s">
        <v>8948</v>
      </c>
      <c r="G6133" s="8" t="s">
        <v>10558</v>
      </c>
      <c r="H6133" s="8" t="s">
        <v>494</v>
      </c>
      <c r="I6133" s="24">
        <v>108.13200000000001</v>
      </c>
      <c r="J6133" s="24">
        <v>55.9101</v>
      </c>
      <c r="K6133" s="24">
        <v>16.977699999999999</v>
      </c>
      <c r="M6133" s="24">
        <v>0.4703</v>
      </c>
      <c r="O6133" s="24">
        <v>0.49840000000000001</v>
      </c>
      <c r="P6133" s="24">
        <v>2.8847</v>
      </c>
      <c r="R6133" s="24">
        <v>1.2045999999999999</v>
      </c>
      <c r="S6133" s="24">
        <v>1.4892000000000001</v>
      </c>
      <c r="T6133" s="24">
        <v>28.696200000000001</v>
      </c>
      <c r="X6133" s="24">
        <f t="shared" si="214"/>
        <v>108.13119999999999</v>
      </c>
      <c r="Y6133" s="8">
        <f t="shared" si="215"/>
        <v>8.0000000001234639E-4</v>
      </c>
      <c r="Z6133" s="4"/>
    </row>
    <row r="6134" spans="1:26" x14ac:dyDescent="0.25">
      <c r="A6134" s="34">
        <v>17</v>
      </c>
      <c r="B6134" s="31">
        <v>17</v>
      </c>
      <c r="C6134" s="8" t="s">
        <v>10521</v>
      </c>
      <c r="D6134" s="8" t="s">
        <v>1880</v>
      </c>
      <c r="E6134" s="8" t="s">
        <v>10500</v>
      </c>
      <c r="F6134" s="8" t="s">
        <v>8948</v>
      </c>
      <c r="G6134" s="8" t="s">
        <v>534</v>
      </c>
      <c r="H6134" s="8" t="s">
        <v>103</v>
      </c>
      <c r="I6134" s="24">
        <v>140.11000000000001</v>
      </c>
      <c r="J6134" s="24">
        <v>131.19999999999999</v>
      </c>
      <c r="K6134" s="24">
        <v>2.16</v>
      </c>
      <c r="O6134" s="24">
        <v>5.53</v>
      </c>
      <c r="R6134" s="24">
        <v>1.22</v>
      </c>
      <c r="X6134" s="24">
        <f t="shared" ref="X6134:X6197" si="216">SUM(J6134:W6134)</f>
        <v>140.10999999999999</v>
      </c>
      <c r="Y6134" s="8">
        <f t="shared" ref="Y6134:Y6197" si="217">I6134-X6134</f>
        <v>0</v>
      </c>
      <c r="Z6134" s="4"/>
    </row>
    <row r="6135" spans="1:26" x14ac:dyDescent="0.25">
      <c r="A6135" s="34">
        <v>6</v>
      </c>
      <c r="B6135" s="31">
        <v>6</v>
      </c>
      <c r="C6135" s="8" t="s">
        <v>10507</v>
      </c>
      <c r="D6135" s="8" t="s">
        <v>10505</v>
      </c>
      <c r="E6135" s="8" t="s">
        <v>10500</v>
      </c>
      <c r="F6135" s="8" t="s">
        <v>8948</v>
      </c>
      <c r="G6135" s="8" t="s">
        <v>8453</v>
      </c>
      <c r="H6135" s="8" t="s">
        <v>300</v>
      </c>
      <c r="I6135" s="24">
        <v>381.47</v>
      </c>
      <c r="J6135" s="24">
        <v>352.74</v>
      </c>
      <c r="K6135" s="24">
        <v>12.49</v>
      </c>
      <c r="M6135" s="24">
        <v>4.04</v>
      </c>
      <c r="N6135" s="24">
        <v>4.43</v>
      </c>
      <c r="O6135" s="24">
        <v>2.98</v>
      </c>
      <c r="P6135" s="24">
        <v>0.51</v>
      </c>
      <c r="R6135" s="24">
        <v>4.28</v>
      </c>
      <c r="X6135" s="24">
        <f t="shared" si="216"/>
        <v>381.47</v>
      </c>
      <c r="Y6135" s="8">
        <f t="shared" si="217"/>
        <v>0</v>
      </c>
      <c r="Z6135" s="4"/>
    </row>
    <row r="6136" spans="1:26" x14ac:dyDescent="0.25">
      <c r="A6136" s="34">
        <v>41</v>
      </c>
      <c r="B6136" s="31">
        <v>41</v>
      </c>
      <c r="C6136" s="8" t="s">
        <v>10553</v>
      </c>
      <c r="D6136" s="8" t="s">
        <v>10554</v>
      </c>
      <c r="E6136" s="8" t="s">
        <v>10500</v>
      </c>
      <c r="F6136" s="8" t="s">
        <v>8948</v>
      </c>
      <c r="G6136" s="8" t="s">
        <v>10555</v>
      </c>
      <c r="H6136" s="8" t="s">
        <v>485</v>
      </c>
      <c r="I6136" s="24">
        <v>175.84</v>
      </c>
      <c r="J6136" s="24">
        <v>156.65</v>
      </c>
      <c r="K6136" s="24">
        <v>14.08</v>
      </c>
      <c r="M6136" s="24">
        <v>3.35</v>
      </c>
      <c r="O6136" s="24">
        <v>1.19</v>
      </c>
      <c r="R6136" s="24">
        <v>0.56999999999999995</v>
      </c>
      <c r="X6136" s="24">
        <f t="shared" si="216"/>
        <v>175.84</v>
      </c>
      <c r="Y6136" s="8">
        <f t="shared" si="217"/>
        <v>0</v>
      </c>
      <c r="Z6136" s="4"/>
    </row>
    <row r="6137" spans="1:26" x14ac:dyDescent="0.25">
      <c r="A6137" s="34">
        <v>40</v>
      </c>
      <c r="B6137" s="31">
        <v>40</v>
      </c>
      <c r="C6137" s="8" t="s">
        <v>6362</v>
      </c>
      <c r="D6137" s="8" t="s">
        <v>10505</v>
      </c>
      <c r="E6137" s="8" t="s">
        <v>10500</v>
      </c>
      <c r="F6137" s="8" t="s">
        <v>8948</v>
      </c>
      <c r="G6137" s="8" t="s">
        <v>10552</v>
      </c>
      <c r="H6137" s="8" t="s">
        <v>245</v>
      </c>
      <c r="I6137" s="24">
        <v>310.89</v>
      </c>
      <c r="J6137" s="24">
        <v>273.83</v>
      </c>
      <c r="K6137" s="24">
        <v>15.07</v>
      </c>
      <c r="M6137" s="24">
        <v>3.14</v>
      </c>
      <c r="N6137" s="24">
        <v>5.89</v>
      </c>
      <c r="O6137" s="24">
        <v>3.24</v>
      </c>
      <c r="P6137" s="24">
        <v>0.6</v>
      </c>
      <c r="R6137" s="24">
        <v>8.1</v>
      </c>
      <c r="S6137" s="24">
        <v>1.02</v>
      </c>
      <c r="X6137" s="24">
        <f t="shared" si="216"/>
        <v>310.89</v>
      </c>
      <c r="Y6137" s="8">
        <f t="shared" si="217"/>
        <v>0</v>
      </c>
      <c r="Z6137" s="4"/>
    </row>
    <row r="6138" spans="1:26" x14ac:dyDescent="0.25">
      <c r="A6138" s="34">
        <v>3</v>
      </c>
      <c r="B6138" s="31">
        <v>3</v>
      </c>
      <c r="C6138" s="8" t="s">
        <v>10504</v>
      </c>
      <c r="D6138" s="8" t="s">
        <v>10505</v>
      </c>
      <c r="E6138" s="8" t="s">
        <v>10500</v>
      </c>
      <c r="F6138" s="8" t="s">
        <v>8948</v>
      </c>
      <c r="G6138" s="8" t="s">
        <v>10506</v>
      </c>
      <c r="H6138" s="8" t="s">
        <v>2731</v>
      </c>
      <c r="I6138" s="24">
        <v>719.54</v>
      </c>
      <c r="J6138" s="24">
        <v>553.05999999999995</v>
      </c>
      <c r="K6138" s="24">
        <v>47.4</v>
      </c>
      <c r="M6138" s="24">
        <v>1</v>
      </c>
      <c r="N6138" s="24">
        <v>17.07</v>
      </c>
      <c r="O6138" s="24">
        <v>8.49</v>
      </c>
      <c r="P6138" s="24">
        <v>1.42</v>
      </c>
      <c r="R6138" s="24">
        <v>4.49</v>
      </c>
      <c r="T6138" s="24">
        <v>86.61</v>
      </c>
      <c r="X6138" s="24">
        <f t="shared" si="216"/>
        <v>719.54</v>
      </c>
      <c r="Y6138" s="8">
        <f t="shared" si="217"/>
        <v>0</v>
      </c>
      <c r="Z6138" s="4"/>
    </row>
    <row r="6139" spans="1:26" x14ac:dyDescent="0.25">
      <c r="A6139" s="34">
        <v>4</v>
      </c>
      <c r="B6139" s="31">
        <v>4</v>
      </c>
      <c r="C6139" s="8" t="s">
        <v>6527</v>
      </c>
      <c r="D6139" s="8" t="s">
        <v>10505</v>
      </c>
      <c r="E6139" s="8" t="s">
        <v>10500</v>
      </c>
      <c r="F6139" s="8" t="s">
        <v>8948</v>
      </c>
      <c r="G6139" s="8" t="s">
        <v>10506</v>
      </c>
      <c r="H6139" s="8" t="s">
        <v>2731</v>
      </c>
      <c r="I6139" s="24">
        <v>289.92</v>
      </c>
      <c r="J6139" s="24">
        <v>280.95999999999998</v>
      </c>
      <c r="N6139" s="24">
        <v>1.4</v>
      </c>
      <c r="O6139" s="24">
        <v>1.5</v>
      </c>
      <c r="Q6139" s="24">
        <v>1.26</v>
      </c>
      <c r="R6139" s="24">
        <v>3.84</v>
      </c>
      <c r="S6139" s="24">
        <v>0.96</v>
      </c>
      <c r="X6139" s="24">
        <f t="shared" si="216"/>
        <v>289.9199999999999</v>
      </c>
      <c r="Y6139" s="8">
        <f t="shared" si="217"/>
        <v>0</v>
      </c>
      <c r="Z6139" s="4"/>
    </row>
    <row r="6140" spans="1:26" x14ac:dyDescent="0.25">
      <c r="A6140" s="34">
        <v>5</v>
      </c>
      <c r="B6140" s="31">
        <v>5</v>
      </c>
      <c r="C6140" s="8" t="s">
        <v>2205</v>
      </c>
      <c r="D6140" s="8" t="s">
        <v>10505</v>
      </c>
      <c r="E6140" s="8" t="s">
        <v>10500</v>
      </c>
      <c r="F6140" s="8" t="s">
        <v>8948</v>
      </c>
      <c r="G6140" s="8" t="s">
        <v>10506</v>
      </c>
      <c r="H6140" s="8" t="s">
        <v>2731</v>
      </c>
      <c r="I6140" s="24">
        <v>289.32</v>
      </c>
      <c r="J6140" s="24">
        <v>275.61</v>
      </c>
      <c r="M6140" s="24">
        <v>0.82</v>
      </c>
      <c r="N6140" s="24">
        <v>3.84</v>
      </c>
      <c r="O6140" s="24">
        <v>3.34</v>
      </c>
      <c r="R6140" s="24">
        <v>4.24</v>
      </c>
      <c r="S6140" s="24">
        <v>1.54</v>
      </c>
      <c r="X6140" s="24">
        <f t="shared" si="216"/>
        <v>289.39</v>
      </c>
      <c r="Y6140" s="8">
        <f t="shared" si="217"/>
        <v>-6.9999999999993179E-2</v>
      </c>
      <c r="Z6140" s="4"/>
    </row>
    <row r="6141" spans="1:26" x14ac:dyDescent="0.25">
      <c r="A6141" s="34">
        <v>14</v>
      </c>
      <c r="B6141" s="31">
        <v>14</v>
      </c>
      <c r="C6141" s="8" t="s">
        <v>10516</v>
      </c>
      <c r="D6141" s="8" t="s">
        <v>1880</v>
      </c>
      <c r="E6141" s="8" t="s">
        <v>10500</v>
      </c>
      <c r="F6141" s="8" t="s">
        <v>8948</v>
      </c>
      <c r="G6141" s="8" t="s">
        <v>10517</v>
      </c>
      <c r="H6141" s="8" t="s">
        <v>245</v>
      </c>
      <c r="I6141" s="24">
        <v>222.16</v>
      </c>
      <c r="J6141" s="24">
        <v>179.8</v>
      </c>
      <c r="K6141" s="24">
        <v>27.08</v>
      </c>
      <c r="O6141" s="24">
        <v>4.4000000000000004</v>
      </c>
      <c r="R6141" s="24">
        <v>5.19</v>
      </c>
      <c r="S6141" s="24">
        <v>5.69</v>
      </c>
      <c r="X6141" s="24">
        <f t="shared" si="216"/>
        <v>222.16</v>
      </c>
      <c r="Y6141" s="8">
        <f t="shared" si="217"/>
        <v>0</v>
      </c>
      <c r="Z6141" s="4"/>
    </row>
    <row r="6142" spans="1:26" x14ac:dyDescent="0.25">
      <c r="A6142" s="34">
        <v>10</v>
      </c>
      <c r="B6142" s="31">
        <v>10</v>
      </c>
      <c r="C6142" s="8" t="s">
        <v>10511</v>
      </c>
      <c r="D6142" s="8" t="s">
        <v>1880</v>
      </c>
      <c r="E6142" s="8" t="s">
        <v>10500</v>
      </c>
      <c r="F6142" s="8" t="s">
        <v>8948</v>
      </c>
      <c r="G6142" s="8" t="s">
        <v>582</v>
      </c>
      <c r="H6142" s="8" t="s">
        <v>358</v>
      </c>
      <c r="I6142" s="24">
        <v>461.95</v>
      </c>
      <c r="J6142" s="24">
        <v>333.46</v>
      </c>
      <c r="K6142" s="24">
        <v>43.89</v>
      </c>
      <c r="O6142" s="24">
        <v>4.75</v>
      </c>
      <c r="Q6142" s="24">
        <v>0.67</v>
      </c>
      <c r="R6142" s="24">
        <v>3.96</v>
      </c>
      <c r="T6142" s="24">
        <v>75.239999999999995</v>
      </c>
      <c r="X6142" s="24">
        <f t="shared" si="216"/>
        <v>461.96999999999997</v>
      </c>
      <c r="Y6142" s="8">
        <f t="shared" si="217"/>
        <v>-1.999999999998181E-2</v>
      </c>
      <c r="Z6142" s="4"/>
    </row>
    <row r="6143" spans="1:26" x14ac:dyDescent="0.25">
      <c r="A6143" s="34">
        <v>12</v>
      </c>
      <c r="B6143" s="31">
        <v>12</v>
      </c>
      <c r="C6143" s="8" t="s">
        <v>10514</v>
      </c>
      <c r="D6143" s="8" t="s">
        <v>1880</v>
      </c>
      <c r="E6143" s="8" t="s">
        <v>10500</v>
      </c>
      <c r="F6143" s="8" t="s">
        <v>8948</v>
      </c>
      <c r="G6143" s="8" t="s">
        <v>582</v>
      </c>
      <c r="H6143" s="8" t="s">
        <v>358</v>
      </c>
      <c r="I6143" s="24">
        <v>582.52</v>
      </c>
      <c r="J6143" s="24">
        <v>432.45</v>
      </c>
      <c r="K6143" s="24">
        <v>11.67</v>
      </c>
      <c r="M6143" s="24">
        <v>1.27</v>
      </c>
      <c r="N6143" s="24">
        <v>9.23</v>
      </c>
      <c r="O6143" s="24">
        <v>6.9</v>
      </c>
      <c r="P6143" s="24">
        <v>4.2300000000000004</v>
      </c>
      <c r="Q6143" s="24">
        <v>0.76</v>
      </c>
      <c r="R6143" s="24">
        <v>19.309999999999999</v>
      </c>
      <c r="S6143" s="24">
        <v>1.03</v>
      </c>
      <c r="T6143" s="24">
        <v>95.67</v>
      </c>
      <c r="X6143" s="24">
        <f t="shared" si="216"/>
        <v>582.52</v>
      </c>
      <c r="Y6143" s="8">
        <f t="shared" si="217"/>
        <v>0</v>
      </c>
      <c r="Z6143" s="4"/>
    </row>
    <row r="6144" spans="1:26" x14ac:dyDescent="0.25">
      <c r="A6144" s="34">
        <v>13</v>
      </c>
      <c r="B6144" s="31">
        <v>13</v>
      </c>
      <c r="C6144" s="8" t="s">
        <v>10515</v>
      </c>
      <c r="D6144" s="8" t="s">
        <v>1880</v>
      </c>
      <c r="E6144" s="8" t="s">
        <v>10500</v>
      </c>
      <c r="F6144" s="8" t="s">
        <v>8948</v>
      </c>
      <c r="G6144" s="8" t="s">
        <v>582</v>
      </c>
      <c r="H6144" s="8" t="s">
        <v>358</v>
      </c>
      <c r="I6144" s="24">
        <v>369.07</v>
      </c>
      <c r="J6144" s="24">
        <v>203.07</v>
      </c>
      <c r="K6144" s="24">
        <v>10.81</v>
      </c>
      <c r="M6144" s="24">
        <v>1.91</v>
      </c>
      <c r="O6144" s="24">
        <v>4.18</v>
      </c>
      <c r="R6144" s="24">
        <v>5.43</v>
      </c>
      <c r="S6144" s="24">
        <v>0.98</v>
      </c>
      <c r="T6144" s="24">
        <v>142.09</v>
      </c>
      <c r="X6144" s="24">
        <f t="shared" si="216"/>
        <v>368.47</v>
      </c>
      <c r="Y6144" s="8">
        <f t="shared" si="217"/>
        <v>0.59999999999996589</v>
      </c>
      <c r="Z6144" s="4"/>
    </row>
    <row r="6145" spans="1:26" x14ac:dyDescent="0.25">
      <c r="A6145" s="34">
        <v>19</v>
      </c>
      <c r="B6145" s="31">
        <v>19</v>
      </c>
      <c r="C6145" s="8" t="s">
        <v>10524</v>
      </c>
      <c r="D6145" s="8" t="s">
        <v>10523</v>
      </c>
      <c r="E6145" s="8" t="s">
        <v>10500</v>
      </c>
      <c r="F6145" s="8" t="s">
        <v>8948</v>
      </c>
      <c r="G6145" s="8" t="s">
        <v>582</v>
      </c>
      <c r="H6145" s="8" t="s">
        <v>39</v>
      </c>
      <c r="I6145" s="24">
        <v>688.6</v>
      </c>
      <c r="J6145" s="24">
        <v>521.82000000000005</v>
      </c>
      <c r="K6145" s="24">
        <v>4</v>
      </c>
      <c r="M6145" s="24">
        <v>1.17</v>
      </c>
      <c r="N6145" s="24">
        <v>9.15</v>
      </c>
      <c r="O6145" s="24">
        <v>3.26</v>
      </c>
      <c r="R6145" s="24">
        <v>13.3</v>
      </c>
      <c r="T6145" s="24">
        <v>135.9</v>
      </c>
      <c r="X6145" s="24">
        <f t="shared" si="216"/>
        <v>688.59999999999991</v>
      </c>
      <c r="Y6145" s="8">
        <f t="shared" si="217"/>
        <v>0</v>
      </c>
      <c r="Z6145" s="4"/>
    </row>
    <row r="6146" spans="1:26" x14ac:dyDescent="0.25">
      <c r="A6146" s="34">
        <v>20</v>
      </c>
      <c r="B6146" s="31">
        <v>20</v>
      </c>
      <c r="C6146" s="8" t="s">
        <v>1948</v>
      </c>
      <c r="D6146" s="8" t="s">
        <v>10523</v>
      </c>
      <c r="E6146" s="8" t="s">
        <v>10500</v>
      </c>
      <c r="F6146" s="8" t="s">
        <v>8948</v>
      </c>
      <c r="G6146" s="8" t="s">
        <v>582</v>
      </c>
      <c r="H6146" s="7" t="s">
        <v>10525</v>
      </c>
      <c r="I6146" s="24">
        <v>754.9</v>
      </c>
      <c r="J6146" s="24">
        <v>449.1</v>
      </c>
      <c r="K6146" s="24">
        <v>65.8</v>
      </c>
      <c r="O6146" s="24">
        <v>15.5</v>
      </c>
      <c r="P6146" s="24">
        <v>2.6</v>
      </c>
      <c r="R6146" s="24">
        <v>19.5</v>
      </c>
      <c r="T6146" s="24">
        <v>202.4</v>
      </c>
      <c r="X6146" s="24">
        <f t="shared" si="216"/>
        <v>754.9</v>
      </c>
      <c r="Y6146" s="8">
        <f t="shared" si="217"/>
        <v>0</v>
      </c>
      <c r="Z6146" s="4"/>
    </row>
    <row r="6147" spans="1:26" x14ac:dyDescent="0.25">
      <c r="A6147" s="34">
        <v>22</v>
      </c>
      <c r="B6147" s="31">
        <v>22</v>
      </c>
      <c r="C6147" s="8" t="s">
        <v>10526</v>
      </c>
      <c r="D6147" s="8" t="s">
        <v>10523</v>
      </c>
      <c r="E6147" s="8" t="s">
        <v>10500</v>
      </c>
      <c r="F6147" s="8" t="s">
        <v>8948</v>
      </c>
      <c r="G6147" s="8" t="s">
        <v>582</v>
      </c>
      <c r="H6147" s="7" t="s">
        <v>10525</v>
      </c>
      <c r="I6147" s="24">
        <v>1117.3800000000001</v>
      </c>
      <c r="J6147" s="24">
        <v>721.25</v>
      </c>
      <c r="K6147" s="24">
        <v>60.82</v>
      </c>
      <c r="M6147" s="24">
        <v>0.89</v>
      </c>
      <c r="N6147" s="24">
        <v>6.57</v>
      </c>
      <c r="O6147" s="24">
        <v>10.59</v>
      </c>
      <c r="P6147" s="24">
        <v>3.7</v>
      </c>
      <c r="R6147" s="24">
        <v>31.45</v>
      </c>
      <c r="T6147" s="24">
        <v>282.11</v>
      </c>
      <c r="X6147" s="24">
        <f t="shared" si="216"/>
        <v>1117.3800000000001</v>
      </c>
      <c r="Y6147" s="8">
        <f t="shared" si="217"/>
        <v>0</v>
      </c>
      <c r="Z6147" s="4"/>
    </row>
    <row r="6148" spans="1:26" x14ac:dyDescent="0.25">
      <c r="A6148" s="34">
        <v>47</v>
      </c>
      <c r="B6148" s="31">
        <v>47</v>
      </c>
      <c r="C6148" s="8" t="s">
        <v>10563</v>
      </c>
      <c r="D6148" s="8" t="s">
        <v>10559</v>
      </c>
      <c r="E6148" s="8" t="s">
        <v>10500</v>
      </c>
      <c r="F6148" s="8" t="s">
        <v>8948</v>
      </c>
      <c r="G6148" s="8" t="s">
        <v>582</v>
      </c>
      <c r="H6148" s="8"/>
      <c r="I6148" s="24">
        <v>105</v>
      </c>
      <c r="J6148" s="24">
        <v>105</v>
      </c>
      <c r="X6148" s="24">
        <f t="shared" si="216"/>
        <v>105</v>
      </c>
      <c r="Y6148" s="8">
        <f t="shared" si="217"/>
        <v>0</v>
      </c>
      <c r="Z6148" s="4"/>
    </row>
    <row r="6149" spans="1:26" x14ac:dyDescent="0.25">
      <c r="A6149" s="34">
        <v>16</v>
      </c>
      <c r="B6149" s="31">
        <v>16</v>
      </c>
      <c r="C6149" s="8" t="s">
        <v>7037</v>
      </c>
      <c r="D6149" s="8" t="s">
        <v>1880</v>
      </c>
      <c r="E6149" s="8" t="s">
        <v>10500</v>
      </c>
      <c r="F6149" s="8" t="s">
        <v>8948</v>
      </c>
      <c r="G6149" s="8" t="s">
        <v>10520</v>
      </c>
      <c r="H6149" s="8" t="s">
        <v>734</v>
      </c>
      <c r="I6149" s="24">
        <v>58.27</v>
      </c>
      <c r="J6149" s="24">
        <v>58.27</v>
      </c>
      <c r="X6149" s="24">
        <f t="shared" si="216"/>
        <v>58.27</v>
      </c>
      <c r="Y6149" s="8">
        <f t="shared" si="217"/>
        <v>0</v>
      </c>
      <c r="Z6149" s="4"/>
    </row>
    <row r="6150" spans="1:26" x14ac:dyDescent="0.25">
      <c r="A6150" s="34">
        <v>46</v>
      </c>
      <c r="B6150" s="31">
        <v>46</v>
      </c>
      <c r="C6150" s="8" t="s">
        <v>10561</v>
      </c>
      <c r="D6150" s="8" t="s">
        <v>10559</v>
      </c>
      <c r="E6150" s="8" t="s">
        <v>10500</v>
      </c>
      <c r="F6150" s="8" t="s">
        <v>8948</v>
      </c>
      <c r="G6150" s="8" t="s">
        <v>10562</v>
      </c>
      <c r="H6150" s="8" t="s">
        <v>358</v>
      </c>
      <c r="I6150" s="24">
        <v>385.76589999999999</v>
      </c>
      <c r="J6150" s="24">
        <v>233.22110000000001</v>
      </c>
      <c r="K6150" s="24">
        <v>41.65</v>
      </c>
      <c r="M6150" s="24">
        <v>5</v>
      </c>
      <c r="N6150" s="24">
        <v>6.7</v>
      </c>
      <c r="O6150" s="24">
        <v>4.3</v>
      </c>
      <c r="P6150" s="24">
        <v>1.6591</v>
      </c>
      <c r="R6150" s="24">
        <v>12.5267</v>
      </c>
      <c r="S6150" s="24">
        <v>2.5590000000000002</v>
      </c>
      <c r="T6150" s="24">
        <v>74.150000000000006</v>
      </c>
      <c r="X6150" s="24">
        <f t="shared" si="216"/>
        <v>381.7659000000001</v>
      </c>
      <c r="Y6150" s="8">
        <f t="shared" si="217"/>
        <v>3.9999999999998863</v>
      </c>
      <c r="Z6150" s="4"/>
    </row>
    <row r="6151" spans="1:26" ht="30" x14ac:dyDescent="0.25">
      <c r="A6151" s="34">
        <v>24</v>
      </c>
      <c r="B6151" s="31">
        <v>24</v>
      </c>
      <c r="C6151" s="8" t="s">
        <v>10528</v>
      </c>
      <c r="D6151" s="8" t="s">
        <v>10505</v>
      </c>
      <c r="E6151" s="8" t="s">
        <v>10500</v>
      </c>
      <c r="F6151" s="8" t="s">
        <v>8948</v>
      </c>
      <c r="G6151" s="8" t="s">
        <v>10529</v>
      </c>
      <c r="H6151" s="7" t="s">
        <v>10530</v>
      </c>
      <c r="I6151" s="24">
        <v>364.2</v>
      </c>
      <c r="J6151" s="24">
        <v>308.60000000000002</v>
      </c>
      <c r="K6151" s="24">
        <v>34.520000000000003</v>
      </c>
      <c r="M6151" s="24">
        <v>1.4</v>
      </c>
      <c r="N6151" s="24">
        <v>2.68</v>
      </c>
      <c r="O6151" s="24">
        <v>4.25</v>
      </c>
      <c r="R6151" s="24">
        <v>12.75</v>
      </c>
      <c r="X6151" s="24">
        <f t="shared" si="216"/>
        <v>364.2</v>
      </c>
      <c r="Y6151" s="8">
        <f t="shared" si="217"/>
        <v>0</v>
      </c>
      <c r="Z6151" s="4"/>
    </row>
    <row r="6152" spans="1:26" x14ac:dyDescent="0.25">
      <c r="A6152" s="34">
        <v>7</v>
      </c>
      <c r="B6152" s="31">
        <v>7</v>
      </c>
      <c r="C6152" s="12" t="s">
        <v>10508</v>
      </c>
      <c r="D6152" s="8" t="s">
        <v>10505</v>
      </c>
      <c r="E6152" s="8" t="s">
        <v>10500</v>
      </c>
      <c r="F6152" s="8" t="s">
        <v>8948</v>
      </c>
      <c r="G6152" s="8" t="s">
        <v>10060</v>
      </c>
      <c r="H6152" s="8" t="s">
        <v>289</v>
      </c>
      <c r="I6152" s="24">
        <v>448.76</v>
      </c>
      <c r="J6152" s="24">
        <v>433.35</v>
      </c>
      <c r="K6152" s="24">
        <v>3.18</v>
      </c>
      <c r="M6152" s="24">
        <v>0.49</v>
      </c>
      <c r="N6152" s="24">
        <v>1.62</v>
      </c>
      <c r="O6152" s="24">
        <v>6.11</v>
      </c>
      <c r="R6152" s="24">
        <v>4.01</v>
      </c>
      <c r="X6152" s="24">
        <f t="shared" si="216"/>
        <v>448.76000000000005</v>
      </c>
      <c r="Y6152" s="8">
        <f t="shared" si="217"/>
        <v>0</v>
      </c>
      <c r="Z6152" s="4"/>
    </row>
    <row r="6153" spans="1:26" x14ac:dyDescent="0.25">
      <c r="A6153" s="34">
        <v>15</v>
      </c>
      <c r="B6153" s="31">
        <v>15</v>
      </c>
      <c r="C6153" s="8" t="s">
        <v>10518</v>
      </c>
      <c r="D6153" s="8" t="s">
        <v>1880</v>
      </c>
      <c r="E6153" s="8" t="s">
        <v>10500</v>
      </c>
      <c r="F6153" s="8" t="s">
        <v>8948</v>
      </c>
      <c r="G6153" s="8" t="s">
        <v>10519</v>
      </c>
      <c r="H6153" s="8" t="s">
        <v>35</v>
      </c>
      <c r="I6153" s="24">
        <v>329.83</v>
      </c>
      <c r="J6153" s="24">
        <v>279.39999999999998</v>
      </c>
      <c r="K6153" s="24">
        <v>23.23</v>
      </c>
      <c r="O6153" s="24">
        <v>10.25</v>
      </c>
      <c r="R6153" s="24">
        <v>3.24</v>
      </c>
      <c r="S6153" s="24">
        <v>1.19</v>
      </c>
      <c r="T6153" s="24">
        <v>12.52</v>
      </c>
      <c r="X6153" s="24">
        <f t="shared" si="216"/>
        <v>329.83</v>
      </c>
      <c r="Y6153" s="8">
        <f t="shared" si="217"/>
        <v>0</v>
      </c>
      <c r="Z6153" s="11"/>
    </row>
    <row r="6154" spans="1:26" x14ac:dyDescent="0.25">
      <c r="A6154" s="34">
        <v>29</v>
      </c>
      <c r="B6154" s="31">
        <v>29</v>
      </c>
      <c r="C6154" s="8" t="s">
        <v>10537</v>
      </c>
      <c r="D6154" s="8" t="s">
        <v>10505</v>
      </c>
      <c r="E6154" s="8" t="s">
        <v>10500</v>
      </c>
      <c r="F6154" s="8" t="s">
        <v>8948</v>
      </c>
      <c r="G6154" s="8" t="s">
        <v>9768</v>
      </c>
      <c r="H6154" s="8" t="s">
        <v>4042</v>
      </c>
      <c r="I6154" s="24">
        <v>389.3</v>
      </c>
      <c r="J6154" s="24">
        <v>363.3</v>
      </c>
      <c r="K6154" s="24">
        <v>10.050000000000001</v>
      </c>
      <c r="M6154" s="24">
        <v>1.92</v>
      </c>
      <c r="N6154" s="24">
        <v>1.5</v>
      </c>
      <c r="O6154" s="24">
        <v>2.2599999999999998</v>
      </c>
      <c r="P6154" s="24">
        <v>0.5</v>
      </c>
      <c r="R6154" s="24">
        <v>7.36</v>
      </c>
      <c r="S6154" s="24">
        <v>2.41</v>
      </c>
      <c r="X6154" s="24">
        <f t="shared" si="216"/>
        <v>389.30000000000007</v>
      </c>
      <c r="Y6154" s="8">
        <f t="shared" si="217"/>
        <v>0</v>
      </c>
      <c r="Z6154" s="4"/>
    </row>
    <row r="6155" spans="1:26" x14ac:dyDescent="0.25">
      <c r="A6155" s="34">
        <v>25</v>
      </c>
      <c r="B6155" s="31">
        <v>25</v>
      </c>
      <c r="C6155" s="8" t="s">
        <v>10531</v>
      </c>
      <c r="D6155" s="8" t="s">
        <v>10505</v>
      </c>
      <c r="E6155" s="8" t="s">
        <v>10500</v>
      </c>
      <c r="F6155" s="8" t="s">
        <v>8948</v>
      </c>
      <c r="G6155" s="8" t="s">
        <v>1686</v>
      </c>
      <c r="H6155" s="8" t="s">
        <v>6888</v>
      </c>
      <c r="I6155" s="24">
        <v>189.88</v>
      </c>
      <c r="J6155" s="24">
        <v>169.82</v>
      </c>
      <c r="K6155" s="24">
        <v>7.58</v>
      </c>
      <c r="M6155" s="24">
        <v>1.46</v>
      </c>
      <c r="N6155" s="24">
        <v>3.12</v>
      </c>
      <c r="O6155" s="24">
        <v>2.9</v>
      </c>
      <c r="P6155" s="24">
        <v>1.37</v>
      </c>
      <c r="R6155" s="24">
        <v>3.26</v>
      </c>
      <c r="S6155" s="24">
        <v>0.37</v>
      </c>
      <c r="X6155" s="24">
        <f t="shared" si="216"/>
        <v>189.88000000000002</v>
      </c>
      <c r="Y6155" s="8">
        <f t="shared" si="217"/>
        <v>0</v>
      </c>
      <c r="Z6155" s="4"/>
    </row>
    <row r="6156" spans="1:26" x14ac:dyDescent="0.25">
      <c r="A6156" s="34">
        <v>26</v>
      </c>
      <c r="B6156" s="31">
        <v>26</v>
      </c>
      <c r="C6156" s="8" t="s">
        <v>10532</v>
      </c>
      <c r="D6156" s="8" t="s">
        <v>10505</v>
      </c>
      <c r="E6156" s="8" t="s">
        <v>10500</v>
      </c>
      <c r="F6156" s="8" t="s">
        <v>8948</v>
      </c>
      <c r="G6156" s="8" t="s">
        <v>1686</v>
      </c>
      <c r="H6156" s="7" t="s">
        <v>6888</v>
      </c>
      <c r="I6156" s="24">
        <v>643.21</v>
      </c>
      <c r="J6156" s="24">
        <v>421.61</v>
      </c>
      <c r="K6156" s="24">
        <v>22.95</v>
      </c>
      <c r="M6156" s="24">
        <v>1.6</v>
      </c>
      <c r="N6156" s="24">
        <v>3.51</v>
      </c>
      <c r="O6156" s="24">
        <v>17.170000000000002</v>
      </c>
      <c r="P6156" s="24">
        <v>0.35</v>
      </c>
      <c r="R6156" s="24">
        <v>12.2</v>
      </c>
      <c r="T6156" s="24">
        <v>163.82</v>
      </c>
      <c r="X6156" s="24">
        <f t="shared" si="216"/>
        <v>643.21</v>
      </c>
      <c r="Y6156" s="8">
        <f t="shared" si="217"/>
        <v>0</v>
      </c>
      <c r="Z6156" s="4"/>
    </row>
    <row r="6157" spans="1:26" x14ac:dyDescent="0.25">
      <c r="A6157" s="34">
        <v>36</v>
      </c>
      <c r="B6157" s="31">
        <v>36</v>
      </c>
      <c r="C6157" s="8" t="s">
        <v>10547</v>
      </c>
      <c r="D6157" s="8" t="s">
        <v>3210</v>
      </c>
      <c r="E6157" s="8" t="s">
        <v>10500</v>
      </c>
      <c r="F6157" s="8" t="s">
        <v>8948</v>
      </c>
      <c r="G6157" s="8" t="s">
        <v>10548</v>
      </c>
      <c r="H6157" s="8"/>
      <c r="I6157" s="24">
        <v>343.7414</v>
      </c>
      <c r="J6157" s="24">
        <v>296.74759999999998</v>
      </c>
      <c r="K6157" s="24">
        <v>4.4000000000000004</v>
      </c>
      <c r="L6157" s="24">
        <v>1</v>
      </c>
      <c r="M6157" s="24">
        <v>1.25</v>
      </c>
      <c r="O6157" s="24">
        <v>3.375</v>
      </c>
      <c r="P6157" s="24">
        <v>1.5</v>
      </c>
      <c r="Q6157" s="24">
        <v>1</v>
      </c>
      <c r="R6157" s="24">
        <v>0.97</v>
      </c>
      <c r="S6157" s="24">
        <v>0.59</v>
      </c>
      <c r="T6157" s="24">
        <v>32.911799999999999</v>
      </c>
      <c r="X6157" s="24">
        <f t="shared" si="216"/>
        <v>343.74439999999993</v>
      </c>
      <c r="Y6157" s="8">
        <f t="shared" si="217"/>
        <v>-2.9999999999290594E-3</v>
      </c>
      <c r="Z6157" s="4"/>
    </row>
    <row r="6158" spans="1:26" x14ac:dyDescent="0.25">
      <c r="A6158" s="34">
        <v>37</v>
      </c>
      <c r="B6158" s="31">
        <v>37</v>
      </c>
      <c r="C6158" s="8" t="s">
        <v>10549</v>
      </c>
      <c r="D6158" s="8" t="s">
        <v>3210</v>
      </c>
      <c r="E6158" s="8" t="s">
        <v>10500</v>
      </c>
      <c r="F6158" s="8" t="s">
        <v>8948</v>
      </c>
      <c r="G6158" s="8" t="s">
        <v>10548</v>
      </c>
      <c r="H6158" s="8"/>
      <c r="I6158" s="24">
        <v>241.23500000000001</v>
      </c>
      <c r="J6158" s="24">
        <v>230.88800000000001</v>
      </c>
      <c r="K6158" s="24">
        <v>2.85</v>
      </c>
      <c r="M6158" s="24">
        <v>1</v>
      </c>
      <c r="O6158" s="24">
        <v>3.2</v>
      </c>
      <c r="P6158" s="24">
        <v>0.13</v>
      </c>
      <c r="Q6158" s="24">
        <v>1.75</v>
      </c>
      <c r="R6158" s="24">
        <v>0.34</v>
      </c>
      <c r="S6158" s="24">
        <v>1.077</v>
      </c>
      <c r="X6158" s="24">
        <f t="shared" si="216"/>
        <v>241.23499999999999</v>
      </c>
      <c r="Y6158" s="8">
        <f t="shared" si="217"/>
        <v>0</v>
      </c>
      <c r="Z6158" s="4"/>
    </row>
    <row r="6159" spans="1:26" x14ac:dyDescent="0.25">
      <c r="A6159" s="34">
        <v>38</v>
      </c>
      <c r="B6159" s="31">
        <v>38</v>
      </c>
      <c r="C6159" s="8" t="s">
        <v>10550</v>
      </c>
      <c r="D6159" s="8" t="s">
        <v>10550</v>
      </c>
      <c r="E6159" s="8" t="s">
        <v>10500</v>
      </c>
      <c r="F6159" s="8" t="s">
        <v>8948</v>
      </c>
      <c r="G6159" s="8" t="s">
        <v>10548</v>
      </c>
      <c r="H6159" s="8"/>
      <c r="I6159" s="24">
        <v>9754.4740999999995</v>
      </c>
      <c r="J6159" s="24">
        <v>217.631</v>
      </c>
      <c r="K6159" s="24">
        <v>776</v>
      </c>
      <c r="M6159" s="24">
        <v>1.3515999999999999</v>
      </c>
      <c r="O6159" s="24">
        <v>3.4914999999999998</v>
      </c>
      <c r="P6159" s="24">
        <v>793</v>
      </c>
      <c r="R6159" s="24">
        <v>60</v>
      </c>
      <c r="S6159" s="24">
        <v>30</v>
      </c>
      <c r="T6159" s="24">
        <v>7873</v>
      </c>
      <c r="X6159" s="24">
        <f t="shared" si="216"/>
        <v>9754.4740999999995</v>
      </c>
      <c r="Y6159" s="8">
        <f t="shared" si="217"/>
        <v>0</v>
      </c>
      <c r="Z6159" s="4"/>
    </row>
    <row r="6160" spans="1:26" x14ac:dyDescent="0.25">
      <c r="A6160" s="34">
        <v>39</v>
      </c>
      <c r="B6160" s="31">
        <v>39</v>
      </c>
      <c r="C6160" s="8" t="s">
        <v>10551</v>
      </c>
      <c r="D6160" s="8" t="s">
        <v>1347</v>
      </c>
      <c r="E6160" s="8" t="s">
        <v>10500</v>
      </c>
      <c r="F6160" s="8" t="s">
        <v>8948</v>
      </c>
      <c r="G6160" s="8" t="s">
        <v>10548</v>
      </c>
      <c r="H6160" s="8"/>
      <c r="I6160" s="24">
        <v>586.21</v>
      </c>
      <c r="J6160" s="24">
        <v>144.72</v>
      </c>
      <c r="M6160" s="24">
        <v>1.5</v>
      </c>
      <c r="O6160" s="24">
        <v>5.0199999999999996</v>
      </c>
      <c r="P6160" s="24">
        <v>21.5</v>
      </c>
      <c r="R6160" s="24">
        <v>7.1</v>
      </c>
      <c r="S6160" s="24">
        <v>7.1</v>
      </c>
      <c r="T6160" s="24">
        <v>399.27</v>
      </c>
      <c r="X6160" s="24">
        <f t="shared" si="216"/>
        <v>586.21</v>
      </c>
      <c r="Y6160" s="8">
        <f t="shared" si="217"/>
        <v>0</v>
      </c>
      <c r="Z6160" s="4"/>
    </row>
    <row r="6161" spans="1:26" x14ac:dyDescent="0.25">
      <c r="A6161" s="34">
        <v>27</v>
      </c>
      <c r="B6161" s="31">
        <v>27</v>
      </c>
      <c r="C6161" s="8" t="s">
        <v>1885</v>
      </c>
      <c r="D6161" s="8" t="s">
        <v>10505</v>
      </c>
      <c r="E6161" s="8" t="s">
        <v>10500</v>
      </c>
      <c r="F6161" s="8" t="s">
        <v>8948</v>
      </c>
      <c r="G6161" s="8" t="s">
        <v>10533</v>
      </c>
      <c r="H6161" s="8" t="s">
        <v>441</v>
      </c>
      <c r="I6161" s="24">
        <v>202.47</v>
      </c>
      <c r="J6161" s="24">
        <v>155.1</v>
      </c>
      <c r="K6161" s="24">
        <v>8.34</v>
      </c>
      <c r="L6161" s="24">
        <v>13.28</v>
      </c>
      <c r="M6161" s="24">
        <v>1.25</v>
      </c>
      <c r="N6161" s="24">
        <v>6.68</v>
      </c>
      <c r="O6161" s="24">
        <v>4.28</v>
      </c>
      <c r="R6161" s="24">
        <v>8</v>
      </c>
      <c r="S6161" s="24">
        <v>5.54</v>
      </c>
      <c r="X6161" s="24">
        <f t="shared" si="216"/>
        <v>202.47</v>
      </c>
      <c r="Y6161" s="8">
        <f t="shared" si="217"/>
        <v>0</v>
      </c>
      <c r="Z6161" s="4"/>
    </row>
    <row r="6162" spans="1:26" x14ac:dyDescent="0.25">
      <c r="A6162" s="34">
        <v>23</v>
      </c>
      <c r="B6162" s="31">
        <v>23</v>
      </c>
      <c r="C6162" s="8" t="s">
        <v>10527</v>
      </c>
      <c r="D6162" s="8" t="s">
        <v>10505</v>
      </c>
      <c r="E6162" s="8" t="s">
        <v>10500</v>
      </c>
      <c r="F6162" s="8" t="s">
        <v>8948</v>
      </c>
      <c r="G6162" s="8" t="s">
        <v>2018</v>
      </c>
      <c r="H6162" s="8" t="s">
        <v>1100</v>
      </c>
      <c r="I6162" s="24">
        <v>585.09</v>
      </c>
      <c r="J6162" s="24">
        <v>471.79</v>
      </c>
      <c r="K6162" s="24">
        <v>32.909999999999997</v>
      </c>
      <c r="M6162" s="24">
        <v>1.08</v>
      </c>
      <c r="N6162" s="24">
        <v>7.7</v>
      </c>
      <c r="O6162" s="24">
        <v>6.14</v>
      </c>
      <c r="P6162" s="24">
        <v>1.73</v>
      </c>
      <c r="R6162" s="24">
        <v>3.87</v>
      </c>
      <c r="S6162" s="24">
        <v>1.48</v>
      </c>
      <c r="T6162" s="24">
        <v>58.75</v>
      </c>
      <c r="X6162" s="24">
        <f t="shared" si="216"/>
        <v>585.45000000000005</v>
      </c>
      <c r="Y6162" s="8">
        <f t="shared" si="217"/>
        <v>-0.36000000000001364</v>
      </c>
      <c r="Z6162" s="11"/>
    </row>
    <row r="6163" spans="1:26" x14ac:dyDescent="0.25">
      <c r="A6163" s="34">
        <v>21</v>
      </c>
      <c r="B6163" s="31">
        <v>21</v>
      </c>
      <c r="C6163" s="8" t="s">
        <v>10523</v>
      </c>
      <c r="D6163" s="8" t="s">
        <v>10523</v>
      </c>
      <c r="E6163" s="8" t="s">
        <v>10500</v>
      </c>
      <c r="F6163" s="8" t="s">
        <v>8948</v>
      </c>
      <c r="G6163" s="8" t="s">
        <v>2187</v>
      </c>
      <c r="H6163" s="8" t="s">
        <v>13</v>
      </c>
      <c r="I6163" s="24">
        <v>566.94000000000005</v>
      </c>
      <c r="J6163" s="24">
        <v>323.73</v>
      </c>
      <c r="K6163" s="24">
        <v>43.89</v>
      </c>
      <c r="M6163" s="24">
        <v>1.53</v>
      </c>
      <c r="N6163" s="24">
        <v>0.71</v>
      </c>
      <c r="O6163" s="24">
        <v>3.64</v>
      </c>
      <c r="R6163" s="24">
        <v>4.29</v>
      </c>
      <c r="T6163" s="24">
        <v>189.15</v>
      </c>
      <c r="X6163" s="24">
        <f t="shared" si="216"/>
        <v>566.93999999999994</v>
      </c>
      <c r="Y6163" s="8">
        <f t="shared" si="217"/>
        <v>0</v>
      </c>
      <c r="Z6163" s="4"/>
    </row>
    <row r="6164" spans="1:26" x14ac:dyDescent="0.25">
      <c r="A6164" s="34">
        <v>28</v>
      </c>
      <c r="B6164" s="31">
        <v>28</v>
      </c>
      <c r="C6164" s="8" t="s">
        <v>10534</v>
      </c>
      <c r="D6164" s="8" t="s">
        <v>10505</v>
      </c>
      <c r="E6164" s="8" t="s">
        <v>10500</v>
      </c>
      <c r="F6164" s="8" t="s">
        <v>8948</v>
      </c>
      <c r="G6164" s="8" t="s">
        <v>10535</v>
      </c>
      <c r="H6164" s="8" t="s">
        <v>10536</v>
      </c>
      <c r="I6164" s="24">
        <v>321.74</v>
      </c>
      <c r="J6164" s="24">
        <v>292.75</v>
      </c>
      <c r="K6164" s="24">
        <v>6.82</v>
      </c>
      <c r="M6164" s="24">
        <v>4.1900000000000004</v>
      </c>
      <c r="N6164" s="24">
        <v>5.33</v>
      </c>
      <c r="O6164" s="24">
        <v>2.97</v>
      </c>
      <c r="R6164" s="24">
        <v>9.68</v>
      </c>
      <c r="X6164" s="24">
        <f t="shared" si="216"/>
        <v>321.74</v>
      </c>
      <c r="Y6164" s="8">
        <f t="shared" si="217"/>
        <v>0</v>
      </c>
      <c r="Z6164" s="4"/>
    </row>
    <row r="6165" spans="1:26" x14ac:dyDescent="0.25">
      <c r="A6165" s="34">
        <v>35</v>
      </c>
      <c r="B6165" s="31">
        <v>35</v>
      </c>
      <c r="C6165" s="8" t="s">
        <v>10544</v>
      </c>
      <c r="D6165" s="8" t="s">
        <v>10545</v>
      </c>
      <c r="E6165" s="8" t="s">
        <v>10500</v>
      </c>
      <c r="F6165" s="8" t="s">
        <v>8948</v>
      </c>
      <c r="G6165" s="5" t="s">
        <v>45</v>
      </c>
      <c r="H6165" s="4"/>
      <c r="I6165" s="24">
        <v>205.61340000000001</v>
      </c>
      <c r="J6165" s="24">
        <v>142.23400000000001</v>
      </c>
      <c r="K6165" s="24">
        <v>33.200000000000003</v>
      </c>
      <c r="L6165" s="24" t="s">
        <v>10546</v>
      </c>
      <c r="M6165" s="24">
        <v>3.1732999999999998</v>
      </c>
      <c r="O6165" s="24">
        <v>3.6522999999999999</v>
      </c>
      <c r="P6165" s="24">
        <v>7.9076000000000004</v>
      </c>
      <c r="Q6165" s="24">
        <v>6.4000000000000001E-2</v>
      </c>
      <c r="R6165" s="24">
        <v>1.046</v>
      </c>
      <c r="S6165" s="24">
        <v>0.43519999999999998</v>
      </c>
      <c r="T6165" s="24">
        <v>19.765699999999999</v>
      </c>
      <c r="X6165" s="24">
        <f t="shared" si="216"/>
        <v>211.47810000000004</v>
      </c>
      <c r="Y6165" s="8">
        <f t="shared" si="217"/>
        <v>-5.8647000000000276</v>
      </c>
      <c r="Z6165" s="4"/>
    </row>
    <row r="6166" spans="1:26" x14ac:dyDescent="0.25">
      <c r="A6166" s="34">
        <v>43</v>
      </c>
      <c r="B6166" s="31">
        <v>43</v>
      </c>
      <c r="C6166" s="8" t="s">
        <v>4432</v>
      </c>
      <c r="D6166" s="8" t="s">
        <v>10557</v>
      </c>
      <c r="E6166" s="8" t="s">
        <v>10500</v>
      </c>
      <c r="F6166" s="8" t="s">
        <v>8948</v>
      </c>
      <c r="G6166" s="8" t="s">
        <v>45</v>
      </c>
      <c r="H6166" s="8"/>
      <c r="I6166" s="24">
        <v>178.2089</v>
      </c>
      <c r="J6166" s="24">
        <v>139.70169999999999</v>
      </c>
      <c r="K6166" s="24">
        <v>25.629000000000001</v>
      </c>
      <c r="L6166" s="24">
        <v>0.95699999999999996</v>
      </c>
      <c r="M6166" s="24">
        <v>3.9775</v>
      </c>
      <c r="O6166" s="24">
        <v>2.4824999999999999</v>
      </c>
      <c r="R6166" s="24">
        <v>5.5609999999999999</v>
      </c>
      <c r="X6166" s="24">
        <f t="shared" si="216"/>
        <v>178.30869999999996</v>
      </c>
      <c r="Y6166" s="8">
        <f t="shared" si="217"/>
        <v>-9.9799999999959255E-2</v>
      </c>
      <c r="Z6166" s="4"/>
    </row>
    <row r="6167" spans="1:26" x14ac:dyDescent="0.25">
      <c r="A6167" s="34">
        <v>18</v>
      </c>
      <c r="B6167" s="31">
        <v>18</v>
      </c>
      <c r="C6167" s="8" t="s">
        <v>10522</v>
      </c>
      <c r="D6167" s="8" t="s">
        <v>10523</v>
      </c>
      <c r="E6167" s="8" t="s">
        <v>10500</v>
      </c>
      <c r="F6167" s="8" t="s">
        <v>8948</v>
      </c>
      <c r="G6167" s="8" t="s">
        <v>8092</v>
      </c>
      <c r="H6167" s="8" t="s">
        <v>19</v>
      </c>
      <c r="I6167" s="24">
        <v>395.18</v>
      </c>
      <c r="J6167" s="24">
        <v>251.17</v>
      </c>
      <c r="K6167" s="24">
        <v>19.45</v>
      </c>
      <c r="M6167" s="24">
        <v>1.4</v>
      </c>
      <c r="N6167" s="24">
        <v>3.29</v>
      </c>
      <c r="O6167" s="24">
        <v>5.34</v>
      </c>
      <c r="R6167" s="24">
        <v>1.08</v>
      </c>
      <c r="S6167" s="24">
        <v>1.5</v>
      </c>
      <c r="T6167" s="24">
        <v>111.95</v>
      </c>
      <c r="X6167" s="24">
        <f t="shared" si="216"/>
        <v>395.17999999999995</v>
      </c>
      <c r="Y6167" s="8">
        <f t="shared" si="217"/>
        <v>0</v>
      </c>
      <c r="Z6167" s="4"/>
    </row>
    <row r="6168" spans="1:26" x14ac:dyDescent="0.25">
      <c r="A6168" s="34">
        <v>1</v>
      </c>
      <c r="B6168" s="31">
        <v>1</v>
      </c>
      <c r="C6168" s="8" t="s">
        <v>1880</v>
      </c>
      <c r="D6168" s="8" t="s">
        <v>1880</v>
      </c>
      <c r="E6168" s="8" t="s">
        <v>10500</v>
      </c>
      <c r="F6168" s="8" t="s">
        <v>8948</v>
      </c>
      <c r="G6168" s="8" t="s">
        <v>10501</v>
      </c>
      <c r="H6168" s="8" t="s">
        <v>10502</v>
      </c>
      <c r="I6168" s="24">
        <v>1049.92</v>
      </c>
      <c r="J6168" s="24">
        <v>504.12</v>
      </c>
      <c r="K6168" s="24">
        <v>12.5</v>
      </c>
      <c r="M6168" s="24">
        <v>2.39</v>
      </c>
      <c r="N6168" s="24">
        <v>1.66</v>
      </c>
      <c r="O6168" s="24">
        <v>8.2100000000000009</v>
      </c>
      <c r="P6168" s="24">
        <v>1.25</v>
      </c>
      <c r="Q6168" s="24">
        <v>4.75</v>
      </c>
      <c r="R6168" s="24">
        <v>1</v>
      </c>
      <c r="T6168" s="24">
        <v>514.04</v>
      </c>
      <c r="X6168" s="24">
        <f t="shared" si="216"/>
        <v>1049.92</v>
      </c>
      <c r="Y6168" s="8">
        <f t="shared" si="217"/>
        <v>0</v>
      </c>
      <c r="Z6168" s="4"/>
    </row>
    <row r="6169" spans="1:26" x14ac:dyDescent="0.25">
      <c r="A6169" s="34">
        <v>2</v>
      </c>
      <c r="B6169" s="31">
        <v>2</v>
      </c>
      <c r="C6169" s="8" t="s">
        <v>10503</v>
      </c>
      <c r="D6169" s="8" t="s">
        <v>1880</v>
      </c>
      <c r="E6169" s="8" t="s">
        <v>10500</v>
      </c>
      <c r="F6169" s="8" t="s">
        <v>8948</v>
      </c>
      <c r="G6169" s="8" t="s">
        <v>10501</v>
      </c>
      <c r="H6169" s="8" t="s">
        <v>10502</v>
      </c>
      <c r="I6169" s="24">
        <v>369.75</v>
      </c>
      <c r="J6169" s="24">
        <v>336.52</v>
      </c>
      <c r="K6169" s="24">
        <v>12.5</v>
      </c>
      <c r="N6169" s="24">
        <v>5.12</v>
      </c>
      <c r="O6169" s="24">
        <v>5.62</v>
      </c>
      <c r="R6169" s="24">
        <v>7</v>
      </c>
      <c r="S6169" s="24">
        <v>2.99</v>
      </c>
      <c r="X6169" s="24">
        <f t="shared" si="216"/>
        <v>369.75</v>
      </c>
      <c r="Y6169" s="8">
        <f t="shared" si="217"/>
        <v>0</v>
      </c>
      <c r="Z6169" s="4"/>
    </row>
    <row r="6170" spans="1:26" x14ac:dyDescent="0.25">
      <c r="A6170" s="34">
        <v>44</v>
      </c>
      <c r="B6170" s="31">
        <v>44</v>
      </c>
      <c r="C6170" s="8" t="s">
        <v>10559</v>
      </c>
      <c r="D6170" s="8" t="s">
        <v>10559</v>
      </c>
      <c r="E6170" s="8" t="s">
        <v>10500</v>
      </c>
      <c r="F6170" s="8" t="s">
        <v>8948</v>
      </c>
      <c r="G6170" s="8" t="s">
        <v>10560</v>
      </c>
      <c r="H6170" s="8" t="s">
        <v>388</v>
      </c>
      <c r="I6170" s="24">
        <v>677.44799999999998</v>
      </c>
      <c r="J6170" s="24">
        <v>360.9</v>
      </c>
      <c r="K6170" s="24">
        <v>47.3</v>
      </c>
      <c r="M6170" s="24">
        <v>4.2610000000000001</v>
      </c>
      <c r="O6170" s="24">
        <v>5.3970000000000002</v>
      </c>
      <c r="P6170" s="24">
        <v>4.7300000000000004</v>
      </c>
      <c r="T6170" s="24">
        <v>254.86</v>
      </c>
      <c r="X6170" s="24">
        <f t="shared" si="216"/>
        <v>677.44800000000009</v>
      </c>
      <c r="Y6170" s="8">
        <f t="shared" si="217"/>
        <v>0</v>
      </c>
      <c r="Z6170" s="4"/>
    </row>
    <row r="6171" spans="1:26" x14ac:dyDescent="0.25">
      <c r="A6171" s="34">
        <v>45</v>
      </c>
      <c r="B6171" s="31">
        <v>45</v>
      </c>
      <c r="C6171" s="8" t="s">
        <v>1973</v>
      </c>
      <c r="D6171" s="8" t="s">
        <v>10559</v>
      </c>
      <c r="E6171" s="8" t="s">
        <v>10500</v>
      </c>
      <c r="F6171" s="8" t="s">
        <v>8948</v>
      </c>
      <c r="G6171" s="8" t="s">
        <v>10560</v>
      </c>
      <c r="H6171" s="8" t="s">
        <v>388</v>
      </c>
      <c r="I6171" s="24">
        <v>509.43</v>
      </c>
      <c r="J6171" s="24">
        <v>283.66000000000003</v>
      </c>
      <c r="K6171" s="24">
        <v>61.29</v>
      </c>
      <c r="O6171" s="24">
        <v>3.57</v>
      </c>
      <c r="P6171" s="24">
        <v>11.25</v>
      </c>
      <c r="Q6171" s="24">
        <v>2.5299999999999998</v>
      </c>
      <c r="R6171" s="24">
        <v>5.9</v>
      </c>
      <c r="T6171" s="24">
        <v>141.22999999999999</v>
      </c>
      <c r="X6171" s="24">
        <f t="shared" si="216"/>
        <v>509.42999999999995</v>
      </c>
      <c r="Y6171" s="8">
        <f t="shared" si="217"/>
        <v>0</v>
      </c>
      <c r="Z6171" s="4"/>
    </row>
    <row r="6172" spans="1:26" x14ac:dyDescent="0.25">
      <c r="A6172" s="34">
        <v>30</v>
      </c>
      <c r="B6172" s="31">
        <v>30</v>
      </c>
      <c r="C6172" s="8" t="s">
        <v>10538</v>
      </c>
      <c r="D6172" s="8" t="s">
        <v>10505</v>
      </c>
      <c r="E6172" s="8" t="s">
        <v>10500</v>
      </c>
      <c r="F6172" s="8" t="s">
        <v>8948</v>
      </c>
      <c r="G6172" s="8" t="s">
        <v>803</v>
      </c>
      <c r="H6172" s="8" t="s">
        <v>5371</v>
      </c>
      <c r="I6172" s="24">
        <v>356.25</v>
      </c>
      <c r="J6172" s="24">
        <v>321.75</v>
      </c>
      <c r="K6172" s="24">
        <v>13</v>
      </c>
      <c r="M6172" s="24">
        <v>4</v>
      </c>
      <c r="N6172" s="24">
        <v>10</v>
      </c>
      <c r="O6172" s="24">
        <v>5.75</v>
      </c>
      <c r="P6172" s="24">
        <v>0.5</v>
      </c>
      <c r="Q6172" s="24">
        <v>1.25</v>
      </c>
      <c r="X6172" s="24">
        <f t="shared" si="216"/>
        <v>356.25</v>
      </c>
      <c r="Y6172" s="8">
        <f t="shared" si="217"/>
        <v>0</v>
      </c>
      <c r="Z6172" s="4"/>
    </row>
    <row r="6173" spans="1:26" x14ac:dyDescent="0.25">
      <c r="A6173" s="34">
        <v>11</v>
      </c>
      <c r="B6173" s="31">
        <v>11</v>
      </c>
      <c r="C6173" s="8" t="s">
        <v>10512</v>
      </c>
      <c r="D6173" s="8" t="s">
        <v>1880</v>
      </c>
      <c r="E6173" s="8" t="s">
        <v>10500</v>
      </c>
      <c r="F6173" s="8" t="s">
        <v>8948</v>
      </c>
      <c r="G6173" s="8" t="s">
        <v>10513</v>
      </c>
      <c r="H6173" s="8" t="s">
        <v>213</v>
      </c>
      <c r="I6173" s="24">
        <v>720.74</v>
      </c>
      <c r="J6173" s="24">
        <v>584.13</v>
      </c>
      <c r="M6173" s="24">
        <v>1.87</v>
      </c>
      <c r="N6173" s="24">
        <v>5.19</v>
      </c>
      <c r="O6173" s="24">
        <v>5</v>
      </c>
      <c r="P6173" s="24">
        <v>0.84</v>
      </c>
      <c r="R6173" s="24">
        <v>6.14</v>
      </c>
      <c r="T6173" s="24">
        <v>117.57</v>
      </c>
      <c r="X6173" s="24">
        <f t="shared" si="216"/>
        <v>720.74</v>
      </c>
      <c r="Y6173" s="8">
        <f t="shared" si="217"/>
        <v>0</v>
      </c>
      <c r="Z6173" s="4"/>
    </row>
    <row r="6174" spans="1:26" x14ac:dyDescent="0.25">
      <c r="A6174" s="34">
        <v>43</v>
      </c>
      <c r="B6174" s="31">
        <v>36</v>
      </c>
      <c r="C6174" s="4" t="s">
        <v>10627</v>
      </c>
      <c r="D6174" s="4" t="s">
        <v>10613</v>
      </c>
      <c r="E6174" s="4" t="s">
        <v>10566</v>
      </c>
      <c r="F6174" s="4" t="s">
        <v>8948</v>
      </c>
      <c r="G6174" s="4" t="s">
        <v>10628</v>
      </c>
      <c r="H6174" s="4"/>
      <c r="I6174" s="24">
        <v>582.62</v>
      </c>
      <c r="J6174" s="24">
        <v>468.12</v>
      </c>
      <c r="K6174" s="24">
        <v>12.5</v>
      </c>
      <c r="L6174" s="24">
        <v>5</v>
      </c>
      <c r="M6174" s="24">
        <v>10</v>
      </c>
      <c r="N6174" s="24">
        <v>10</v>
      </c>
      <c r="O6174" s="24">
        <v>5</v>
      </c>
      <c r="Q6174" s="24">
        <v>4</v>
      </c>
      <c r="S6174" s="24">
        <v>4</v>
      </c>
      <c r="T6174" s="24">
        <v>64</v>
      </c>
      <c r="X6174" s="24">
        <f t="shared" si="216"/>
        <v>582.62</v>
      </c>
      <c r="Y6174" s="8">
        <f t="shared" si="217"/>
        <v>0</v>
      </c>
      <c r="Z6174" s="4"/>
    </row>
    <row r="6175" spans="1:26" x14ac:dyDescent="0.25">
      <c r="A6175" s="34">
        <v>26</v>
      </c>
      <c r="B6175" s="31">
        <v>20</v>
      </c>
      <c r="C6175" s="4" t="s">
        <v>2854</v>
      </c>
      <c r="D6175" s="4" t="s">
        <v>10585</v>
      </c>
      <c r="E6175" s="4" t="s">
        <v>10566</v>
      </c>
      <c r="F6175" s="4" t="s">
        <v>8948</v>
      </c>
      <c r="G6175" s="4" t="s">
        <v>3366</v>
      </c>
      <c r="H6175" s="4" t="s">
        <v>1362</v>
      </c>
      <c r="I6175" s="24">
        <v>908.12</v>
      </c>
      <c r="J6175" s="24">
        <v>524.62</v>
      </c>
      <c r="K6175" s="24">
        <v>50</v>
      </c>
      <c r="L6175" s="24">
        <v>25</v>
      </c>
      <c r="M6175" s="24">
        <v>1</v>
      </c>
      <c r="N6175" s="24">
        <v>5</v>
      </c>
      <c r="O6175" s="24">
        <v>3</v>
      </c>
      <c r="P6175" s="24">
        <v>93</v>
      </c>
      <c r="Q6175" s="24">
        <v>1.5</v>
      </c>
      <c r="R6175" s="24">
        <v>8</v>
      </c>
      <c r="S6175" s="24">
        <v>1</v>
      </c>
      <c r="T6175" s="24">
        <v>196</v>
      </c>
      <c r="X6175" s="24">
        <f t="shared" si="216"/>
        <v>908.12</v>
      </c>
      <c r="Y6175" s="8">
        <f t="shared" si="217"/>
        <v>0</v>
      </c>
      <c r="Z6175" s="4"/>
    </row>
    <row r="6176" spans="1:26" x14ac:dyDescent="0.25">
      <c r="A6176" s="34">
        <v>9</v>
      </c>
      <c r="B6176" s="31">
        <v>6</v>
      </c>
      <c r="C6176" s="4" t="s">
        <v>10580</v>
      </c>
      <c r="D6176" s="4" t="s">
        <v>10565</v>
      </c>
      <c r="E6176" s="4" t="s">
        <v>10566</v>
      </c>
      <c r="F6176" s="4" t="s">
        <v>8948</v>
      </c>
      <c r="G6176" s="4" t="s">
        <v>10581</v>
      </c>
      <c r="H6176" s="4" t="s">
        <v>19</v>
      </c>
      <c r="I6176" s="24">
        <v>162.1</v>
      </c>
      <c r="J6176" s="24">
        <v>146.25</v>
      </c>
      <c r="K6176" s="24">
        <v>0.75</v>
      </c>
      <c r="M6176" s="24">
        <v>1</v>
      </c>
      <c r="N6176" s="24">
        <v>1</v>
      </c>
      <c r="O6176" s="24">
        <v>2</v>
      </c>
      <c r="P6176" s="24">
        <v>1</v>
      </c>
      <c r="Q6176" s="24">
        <v>2</v>
      </c>
      <c r="R6176" s="24">
        <v>2</v>
      </c>
      <c r="S6176" s="24">
        <v>1</v>
      </c>
      <c r="T6176" s="24">
        <v>5.0999999999999996</v>
      </c>
      <c r="X6176" s="24">
        <f t="shared" si="216"/>
        <v>162.1</v>
      </c>
      <c r="Y6176" s="8">
        <f t="shared" si="217"/>
        <v>0</v>
      </c>
      <c r="Z6176" s="4"/>
    </row>
    <row r="6177" spans="1:26" x14ac:dyDescent="0.25">
      <c r="A6177" s="34">
        <v>100</v>
      </c>
      <c r="B6177" s="31">
        <v>87</v>
      </c>
      <c r="C6177" s="4" t="s">
        <v>10711</v>
      </c>
      <c r="D6177" s="4" t="s">
        <v>10708</v>
      </c>
      <c r="E6177" s="4" t="s">
        <v>10566</v>
      </c>
      <c r="F6177" s="4" t="s">
        <v>8948</v>
      </c>
      <c r="G6177" s="5" t="s">
        <v>10712</v>
      </c>
      <c r="H6177" s="4" t="s">
        <v>154</v>
      </c>
      <c r="I6177" s="24">
        <v>169.5</v>
      </c>
      <c r="J6177" s="24">
        <v>152.5</v>
      </c>
      <c r="O6177" s="24">
        <v>1</v>
      </c>
      <c r="P6177" s="24">
        <v>2.5</v>
      </c>
      <c r="Q6177" s="24">
        <v>3</v>
      </c>
      <c r="R6177" s="24">
        <v>0.5</v>
      </c>
      <c r="X6177" s="24">
        <f t="shared" si="216"/>
        <v>159.5</v>
      </c>
      <c r="Y6177" s="8">
        <f t="shared" si="217"/>
        <v>10</v>
      </c>
      <c r="Z6177" s="4"/>
    </row>
    <row r="6178" spans="1:26" ht="30" x14ac:dyDescent="0.25">
      <c r="A6178" s="34">
        <v>8</v>
      </c>
      <c r="B6178" s="31">
        <v>5</v>
      </c>
      <c r="C6178" s="4" t="s">
        <v>10578</v>
      </c>
      <c r="D6178" s="4" t="s">
        <v>10565</v>
      </c>
      <c r="E6178" s="4" t="s">
        <v>10566</v>
      </c>
      <c r="F6178" s="4" t="s">
        <v>8948</v>
      </c>
      <c r="G6178" s="5" t="s">
        <v>10579</v>
      </c>
      <c r="H6178" s="4" t="s">
        <v>328</v>
      </c>
      <c r="I6178" s="24">
        <v>1199</v>
      </c>
      <c r="J6178" s="24">
        <v>507</v>
      </c>
      <c r="K6178" s="24">
        <v>10.5</v>
      </c>
      <c r="L6178" s="24">
        <v>30</v>
      </c>
      <c r="M6178" s="24">
        <v>1.5</v>
      </c>
      <c r="O6178" s="24">
        <v>5</v>
      </c>
      <c r="P6178" s="24">
        <v>5</v>
      </c>
      <c r="Q6178" s="24">
        <v>3</v>
      </c>
      <c r="R6178" s="24">
        <v>4</v>
      </c>
      <c r="S6178" s="24">
        <v>5</v>
      </c>
      <c r="T6178" s="24">
        <v>628</v>
      </c>
      <c r="X6178" s="24">
        <f t="shared" si="216"/>
        <v>1199</v>
      </c>
      <c r="Y6178" s="8">
        <f t="shared" si="217"/>
        <v>0</v>
      </c>
      <c r="Z6178" s="4"/>
    </row>
    <row r="6179" spans="1:26" x14ac:dyDescent="0.25">
      <c r="A6179" s="34">
        <v>79</v>
      </c>
      <c r="B6179" s="31">
        <v>68</v>
      </c>
      <c r="C6179" s="4" t="s">
        <v>10677</v>
      </c>
      <c r="D6179" s="4" t="s">
        <v>10674</v>
      </c>
      <c r="E6179" s="4" t="s">
        <v>10566</v>
      </c>
      <c r="F6179" s="4" t="s">
        <v>8948</v>
      </c>
      <c r="G6179" s="5" t="s">
        <v>10678</v>
      </c>
      <c r="H6179" s="4" t="s">
        <v>10679</v>
      </c>
      <c r="I6179" s="24">
        <v>505.5</v>
      </c>
      <c r="J6179" s="24">
        <v>428</v>
      </c>
      <c r="K6179" s="24">
        <v>8</v>
      </c>
      <c r="M6179" s="24">
        <v>1</v>
      </c>
      <c r="N6179" s="24">
        <v>3</v>
      </c>
      <c r="O6179" s="24">
        <v>1</v>
      </c>
      <c r="Q6179" s="24">
        <v>1.5</v>
      </c>
      <c r="R6179" s="24">
        <v>2</v>
      </c>
      <c r="S6179" s="24">
        <v>0.5</v>
      </c>
      <c r="T6179" s="24">
        <v>60.5</v>
      </c>
      <c r="X6179" s="24">
        <f t="shared" si="216"/>
        <v>505.5</v>
      </c>
      <c r="Y6179" s="8">
        <f t="shared" si="217"/>
        <v>0</v>
      </c>
      <c r="Z6179" s="4"/>
    </row>
    <row r="6180" spans="1:26" x14ac:dyDescent="0.25">
      <c r="A6180" s="34">
        <v>15</v>
      </c>
      <c r="B6180" s="31">
        <v>12</v>
      </c>
      <c r="C6180" s="4" t="s">
        <v>10591</v>
      </c>
      <c r="D6180" s="4" t="s">
        <v>10585</v>
      </c>
      <c r="E6180" s="4" t="s">
        <v>10566</v>
      </c>
      <c r="F6180" s="4" t="s">
        <v>8948</v>
      </c>
      <c r="G6180" s="4" t="s">
        <v>9268</v>
      </c>
      <c r="H6180" s="4" t="s">
        <v>265</v>
      </c>
      <c r="I6180" s="24">
        <v>687.25</v>
      </c>
      <c r="J6180" s="24">
        <v>621.75</v>
      </c>
      <c r="K6180" s="24">
        <v>14</v>
      </c>
      <c r="L6180" s="24">
        <v>4.5</v>
      </c>
      <c r="M6180" s="24">
        <v>5</v>
      </c>
      <c r="N6180" s="24">
        <v>2</v>
      </c>
      <c r="O6180" s="24">
        <v>10</v>
      </c>
      <c r="P6180" s="24">
        <v>6</v>
      </c>
      <c r="R6180" s="24">
        <v>10</v>
      </c>
      <c r="S6180" s="24">
        <v>10</v>
      </c>
      <c r="T6180" s="24">
        <v>4</v>
      </c>
      <c r="X6180" s="24">
        <f t="shared" si="216"/>
        <v>687.25</v>
      </c>
      <c r="Y6180" s="8">
        <f t="shared" si="217"/>
        <v>0</v>
      </c>
      <c r="Z6180" s="4"/>
    </row>
    <row r="6181" spans="1:26" x14ac:dyDescent="0.25">
      <c r="A6181" s="34">
        <v>16</v>
      </c>
      <c r="B6181" s="31" t="s">
        <v>10571</v>
      </c>
      <c r="C6181" s="4" t="s">
        <v>10585</v>
      </c>
      <c r="D6181" s="4" t="s">
        <v>10585</v>
      </c>
      <c r="E6181" s="4" t="s">
        <v>10566</v>
      </c>
      <c r="F6181" s="4" t="s">
        <v>8948</v>
      </c>
      <c r="G6181" s="4" t="s">
        <v>9268</v>
      </c>
      <c r="H6181" s="4" t="s">
        <v>265</v>
      </c>
      <c r="I6181" s="24">
        <v>279.72000000000003</v>
      </c>
      <c r="J6181" s="24">
        <v>260.42</v>
      </c>
      <c r="K6181" s="24">
        <v>7.5</v>
      </c>
      <c r="M6181" s="24">
        <v>1</v>
      </c>
      <c r="N6181" s="24">
        <v>1</v>
      </c>
      <c r="O6181" s="24">
        <v>3</v>
      </c>
      <c r="S6181" s="24">
        <v>0.9</v>
      </c>
      <c r="T6181" s="24">
        <v>5.9</v>
      </c>
      <c r="X6181" s="24">
        <f t="shared" si="216"/>
        <v>279.71999999999997</v>
      </c>
      <c r="Y6181" s="8">
        <f t="shared" si="217"/>
        <v>0</v>
      </c>
      <c r="Z6181" s="4"/>
    </row>
    <row r="6182" spans="1:26" x14ac:dyDescent="0.25">
      <c r="A6182" s="34">
        <v>17</v>
      </c>
      <c r="B6182" s="31" t="s">
        <v>10572</v>
      </c>
      <c r="C6182" s="4" t="s">
        <v>10592</v>
      </c>
      <c r="D6182" s="4" t="s">
        <v>10585</v>
      </c>
      <c r="E6182" s="4" t="s">
        <v>10566</v>
      </c>
      <c r="F6182" s="4" t="s">
        <v>8948</v>
      </c>
      <c r="G6182" s="4" t="s">
        <v>9268</v>
      </c>
      <c r="H6182" s="4" t="s">
        <v>265</v>
      </c>
      <c r="I6182" s="24">
        <v>813.32</v>
      </c>
      <c r="J6182" s="24">
        <v>501.35</v>
      </c>
      <c r="L6182" s="24">
        <v>13</v>
      </c>
      <c r="M6182" s="24">
        <v>0.4</v>
      </c>
      <c r="O6182" s="24">
        <v>5</v>
      </c>
      <c r="Q6182" s="24">
        <v>1</v>
      </c>
      <c r="R6182" s="24">
        <v>1</v>
      </c>
      <c r="T6182" s="24">
        <v>291.57</v>
      </c>
      <c r="X6182" s="24">
        <f t="shared" si="216"/>
        <v>813.31999999999994</v>
      </c>
      <c r="Y6182" s="8">
        <f t="shared" si="217"/>
        <v>0</v>
      </c>
      <c r="Z6182" s="4"/>
    </row>
    <row r="6183" spans="1:26" x14ac:dyDescent="0.25">
      <c r="A6183" s="34">
        <v>18</v>
      </c>
      <c r="B6183" s="31" t="s">
        <v>10593</v>
      </c>
      <c r="C6183" s="4" t="s">
        <v>10594</v>
      </c>
      <c r="D6183" s="4" t="s">
        <v>10585</v>
      </c>
      <c r="E6183" s="4" t="s">
        <v>10566</v>
      </c>
      <c r="F6183" s="4" t="s">
        <v>8948</v>
      </c>
      <c r="G6183" s="4" t="s">
        <v>9268</v>
      </c>
      <c r="H6183" s="4" t="s">
        <v>265</v>
      </c>
      <c r="I6183" s="24">
        <v>450.75</v>
      </c>
      <c r="J6183" s="24">
        <v>130.13</v>
      </c>
      <c r="K6183" s="24">
        <v>21.98</v>
      </c>
      <c r="L6183" s="24">
        <v>3.1</v>
      </c>
      <c r="M6183" s="24">
        <v>0.3</v>
      </c>
      <c r="O6183" s="24">
        <v>1</v>
      </c>
      <c r="Q6183" s="24">
        <v>4.4400000000000004</v>
      </c>
      <c r="R6183" s="24">
        <v>0.36</v>
      </c>
      <c r="S6183" s="24">
        <v>1.5</v>
      </c>
      <c r="T6183" s="24">
        <v>288.89999999999998</v>
      </c>
      <c r="X6183" s="24">
        <f t="shared" si="216"/>
        <v>451.71</v>
      </c>
      <c r="Y6183" s="8">
        <f t="shared" si="217"/>
        <v>-0.95999999999997954</v>
      </c>
      <c r="Z6183" s="4"/>
    </row>
    <row r="6184" spans="1:26" x14ac:dyDescent="0.25">
      <c r="A6184" s="34">
        <v>51</v>
      </c>
      <c r="B6184" s="31">
        <v>44</v>
      </c>
      <c r="C6184" s="4" t="s">
        <v>10642</v>
      </c>
      <c r="D6184" s="4" t="s">
        <v>10643</v>
      </c>
      <c r="E6184" s="4" t="s">
        <v>10566</v>
      </c>
      <c r="F6184" s="4" t="s">
        <v>8948</v>
      </c>
      <c r="G6184" s="4" t="s">
        <v>9268</v>
      </c>
      <c r="H6184" s="4" t="s">
        <v>1043</v>
      </c>
      <c r="I6184" s="24">
        <v>641.53</v>
      </c>
      <c r="J6184" s="24">
        <v>213.13</v>
      </c>
      <c r="K6184" s="24">
        <v>7.5</v>
      </c>
      <c r="L6184" s="24">
        <v>3.75</v>
      </c>
      <c r="O6184" s="24">
        <v>2</v>
      </c>
      <c r="Q6184" s="24">
        <v>1.25</v>
      </c>
      <c r="R6184" s="24">
        <v>1.5</v>
      </c>
      <c r="T6184" s="24">
        <v>412.4</v>
      </c>
      <c r="X6184" s="24">
        <f t="shared" si="216"/>
        <v>641.53</v>
      </c>
      <c r="Y6184" s="8">
        <f t="shared" si="217"/>
        <v>0</v>
      </c>
      <c r="Z6184" s="4"/>
    </row>
    <row r="6185" spans="1:26" x14ac:dyDescent="0.25">
      <c r="A6185" s="34">
        <v>53</v>
      </c>
      <c r="B6185" s="31">
        <v>46</v>
      </c>
      <c r="C6185" s="4" t="s">
        <v>10645</v>
      </c>
      <c r="D6185" s="4" t="s">
        <v>10643</v>
      </c>
      <c r="E6185" s="4" t="s">
        <v>10566</v>
      </c>
      <c r="F6185" s="4" t="s">
        <v>8948</v>
      </c>
      <c r="G6185" s="4" t="s">
        <v>9268</v>
      </c>
      <c r="H6185" s="4" t="s">
        <v>369</v>
      </c>
      <c r="I6185" s="24">
        <v>1136.9100000000001</v>
      </c>
      <c r="J6185" s="24">
        <v>351.1</v>
      </c>
      <c r="K6185" s="24">
        <v>20</v>
      </c>
      <c r="L6185" s="24">
        <v>24.5</v>
      </c>
      <c r="M6185" s="24">
        <v>1</v>
      </c>
      <c r="N6185" s="24">
        <v>0.5</v>
      </c>
      <c r="O6185" s="24">
        <v>3</v>
      </c>
      <c r="P6185" s="24">
        <v>1</v>
      </c>
      <c r="Q6185" s="24">
        <v>3.75</v>
      </c>
      <c r="R6185" s="24">
        <v>1</v>
      </c>
      <c r="S6185" s="24">
        <v>0.25</v>
      </c>
      <c r="T6185" s="24">
        <v>730.81</v>
      </c>
      <c r="X6185" s="24">
        <f t="shared" si="216"/>
        <v>1136.9099999999999</v>
      </c>
      <c r="Y6185" s="8">
        <f t="shared" si="217"/>
        <v>0</v>
      </c>
      <c r="Z6185" s="4"/>
    </row>
    <row r="6186" spans="1:26" x14ac:dyDescent="0.25">
      <c r="A6186" s="34">
        <v>98</v>
      </c>
      <c r="B6186" s="31">
        <v>85</v>
      </c>
      <c r="C6186" s="4" t="s">
        <v>10709</v>
      </c>
      <c r="D6186" s="4" t="s">
        <v>10708</v>
      </c>
      <c r="E6186" s="4" t="s">
        <v>10566</v>
      </c>
      <c r="F6186" s="4" t="s">
        <v>8948</v>
      </c>
      <c r="G6186" s="5" t="s">
        <v>9268</v>
      </c>
      <c r="H6186" s="4" t="s">
        <v>1043</v>
      </c>
      <c r="I6186" s="24">
        <v>432</v>
      </c>
      <c r="J6186" s="24">
        <v>218.5</v>
      </c>
      <c r="K6186" s="24">
        <v>40</v>
      </c>
      <c r="L6186" s="24">
        <v>2</v>
      </c>
      <c r="M6186" s="24">
        <v>0.5</v>
      </c>
      <c r="O6186" s="24">
        <v>2</v>
      </c>
      <c r="P6186" s="24">
        <v>1</v>
      </c>
      <c r="Q6186" s="24">
        <v>165</v>
      </c>
      <c r="R6186" s="24">
        <v>3</v>
      </c>
      <c r="X6186" s="24">
        <f t="shared" si="216"/>
        <v>432</v>
      </c>
      <c r="Y6186" s="8">
        <f t="shared" si="217"/>
        <v>0</v>
      </c>
      <c r="Z6186" s="4"/>
    </row>
    <row r="6187" spans="1:26" x14ac:dyDescent="0.25">
      <c r="A6187" s="34">
        <v>27</v>
      </c>
      <c r="B6187" s="31">
        <v>21</v>
      </c>
      <c r="C6187" s="4" t="s">
        <v>10605</v>
      </c>
      <c r="D6187" s="4" t="s">
        <v>10585</v>
      </c>
      <c r="E6187" s="4" t="s">
        <v>10566</v>
      </c>
      <c r="F6187" s="4" t="s">
        <v>8948</v>
      </c>
      <c r="G6187" s="4" t="s">
        <v>1668</v>
      </c>
      <c r="H6187" s="4" t="s">
        <v>176</v>
      </c>
      <c r="I6187" s="24">
        <v>497.5</v>
      </c>
      <c r="J6187" s="24">
        <v>408</v>
      </c>
      <c r="K6187" s="24">
        <v>7</v>
      </c>
      <c r="L6187" s="24">
        <v>8.5</v>
      </c>
      <c r="M6187" s="24">
        <v>2.5</v>
      </c>
      <c r="O6187" s="24">
        <v>3</v>
      </c>
      <c r="P6187" s="24">
        <v>26.25</v>
      </c>
      <c r="Q6187" s="24">
        <v>2</v>
      </c>
      <c r="R6187" s="24">
        <v>5</v>
      </c>
      <c r="S6187" s="24">
        <v>3</v>
      </c>
      <c r="T6187" s="24">
        <v>32.25</v>
      </c>
      <c r="X6187" s="24">
        <f t="shared" si="216"/>
        <v>497.5</v>
      </c>
      <c r="Y6187" s="8">
        <f t="shared" si="217"/>
        <v>0</v>
      </c>
      <c r="Z6187" s="4"/>
    </row>
    <row r="6188" spans="1:26" x14ac:dyDescent="0.25">
      <c r="A6188" s="34">
        <v>23</v>
      </c>
      <c r="B6188" s="31">
        <v>17</v>
      </c>
      <c r="C6188" s="4" t="s">
        <v>10600</v>
      </c>
      <c r="D6188" s="4" t="s">
        <v>10585</v>
      </c>
      <c r="E6188" s="4" t="s">
        <v>10566</v>
      </c>
      <c r="F6188" s="4" t="s">
        <v>8948</v>
      </c>
      <c r="G6188" s="4" t="s">
        <v>588</v>
      </c>
      <c r="H6188" s="4" t="s">
        <v>429</v>
      </c>
      <c r="I6188" s="24">
        <v>793</v>
      </c>
      <c r="J6188" s="24">
        <v>581</v>
      </c>
      <c r="K6188" s="24">
        <v>50</v>
      </c>
      <c r="M6188" s="24">
        <v>4</v>
      </c>
      <c r="O6188" s="24">
        <v>10</v>
      </c>
      <c r="P6188" s="24">
        <v>4</v>
      </c>
      <c r="Q6188" s="24">
        <v>3</v>
      </c>
      <c r="R6188" s="24">
        <v>10</v>
      </c>
      <c r="S6188" s="24">
        <v>1</v>
      </c>
      <c r="T6188" s="24">
        <v>130</v>
      </c>
      <c r="X6188" s="24">
        <f t="shared" si="216"/>
        <v>793</v>
      </c>
      <c r="Y6188" s="8">
        <f t="shared" si="217"/>
        <v>0</v>
      </c>
      <c r="Z6188" s="4"/>
    </row>
    <row r="6189" spans="1:26" x14ac:dyDescent="0.25">
      <c r="A6189" s="34">
        <v>66</v>
      </c>
      <c r="B6189" s="31">
        <v>58</v>
      </c>
      <c r="C6189" s="4" t="s">
        <v>7040</v>
      </c>
      <c r="D6189" s="4" t="s">
        <v>10656</v>
      </c>
      <c r="E6189" s="4" t="s">
        <v>10566</v>
      </c>
      <c r="F6189" s="4" t="s">
        <v>8948</v>
      </c>
      <c r="G6189" s="5" t="s">
        <v>10660</v>
      </c>
      <c r="H6189" s="4" t="s">
        <v>429</v>
      </c>
      <c r="I6189" s="24">
        <v>1412.67</v>
      </c>
      <c r="J6189" s="24">
        <v>1042.67</v>
      </c>
      <c r="M6189" s="24">
        <v>5</v>
      </c>
      <c r="O6189" s="24">
        <v>9.5</v>
      </c>
      <c r="P6189" s="24">
        <v>179</v>
      </c>
      <c r="Q6189" s="24">
        <v>1</v>
      </c>
      <c r="R6189" s="24">
        <v>15.5</v>
      </c>
      <c r="S6189" s="24">
        <v>12</v>
      </c>
      <c r="T6189" s="24">
        <v>148</v>
      </c>
      <c r="X6189" s="24">
        <f t="shared" si="216"/>
        <v>1412.67</v>
      </c>
      <c r="Y6189" s="8">
        <f t="shared" si="217"/>
        <v>0</v>
      </c>
      <c r="Z6189" s="4"/>
    </row>
    <row r="6190" spans="1:26" x14ac:dyDescent="0.25">
      <c r="A6190" s="34">
        <v>67</v>
      </c>
      <c r="C6190" s="4" t="s">
        <v>2096</v>
      </c>
      <c r="D6190" s="4" t="s">
        <v>10656</v>
      </c>
      <c r="E6190" s="4" t="s">
        <v>10566</v>
      </c>
      <c r="F6190" s="4" t="s">
        <v>8948</v>
      </c>
      <c r="G6190" s="5" t="s">
        <v>10660</v>
      </c>
      <c r="H6190" s="4" t="s">
        <v>429</v>
      </c>
      <c r="X6190" s="24">
        <f t="shared" si="216"/>
        <v>0</v>
      </c>
      <c r="Y6190" s="8">
        <f t="shared" si="217"/>
        <v>0</v>
      </c>
      <c r="Z6190" s="4"/>
    </row>
    <row r="6191" spans="1:26" x14ac:dyDescent="0.25">
      <c r="A6191" s="34">
        <v>49</v>
      </c>
      <c r="B6191" s="31">
        <v>42</v>
      </c>
      <c r="C6191" s="4" t="s">
        <v>10639</v>
      </c>
      <c r="D6191" s="4" t="s">
        <v>10613</v>
      </c>
      <c r="E6191" s="4" t="s">
        <v>10566</v>
      </c>
      <c r="F6191" s="4" t="s">
        <v>8948</v>
      </c>
      <c r="G6191" s="4" t="s">
        <v>10640</v>
      </c>
      <c r="H6191" s="4" t="s">
        <v>1103</v>
      </c>
      <c r="I6191" s="24">
        <v>110.63</v>
      </c>
      <c r="J6191" s="24">
        <v>87.89</v>
      </c>
      <c r="K6191" s="24">
        <v>14.3</v>
      </c>
      <c r="M6191" s="24">
        <v>0.6</v>
      </c>
      <c r="N6191" s="24">
        <v>0.64</v>
      </c>
      <c r="O6191" s="24">
        <v>1.77</v>
      </c>
      <c r="Q6191" s="24">
        <v>3.82</v>
      </c>
      <c r="R6191" s="24">
        <v>1.05</v>
      </c>
      <c r="S6191" s="24">
        <v>1</v>
      </c>
      <c r="X6191" s="24">
        <f t="shared" si="216"/>
        <v>111.06999999999998</v>
      </c>
      <c r="Y6191" s="8">
        <f t="shared" si="217"/>
        <v>-0.43999999999998352</v>
      </c>
      <c r="Z6191" s="4"/>
    </row>
    <row r="6192" spans="1:26" x14ac:dyDescent="0.25">
      <c r="A6192" s="34">
        <v>42</v>
      </c>
      <c r="B6192" s="31">
        <v>35</v>
      </c>
      <c r="C6192" s="4" t="s">
        <v>10624</v>
      </c>
      <c r="D6192" s="4" t="s">
        <v>10613</v>
      </c>
      <c r="E6192" s="4" t="s">
        <v>10566</v>
      </c>
      <c r="F6192" s="4" t="s">
        <v>8948</v>
      </c>
      <c r="G6192" s="4" t="s">
        <v>10625</v>
      </c>
      <c r="H6192" s="4" t="s">
        <v>10626</v>
      </c>
      <c r="I6192" s="24">
        <v>156.61000000000001</v>
      </c>
      <c r="J6192" s="24">
        <v>70.86</v>
      </c>
      <c r="K6192" s="24">
        <v>3</v>
      </c>
      <c r="L6192" s="24">
        <v>2</v>
      </c>
      <c r="M6192" s="24">
        <v>1.5</v>
      </c>
      <c r="O6192" s="24">
        <v>1.5</v>
      </c>
      <c r="P6192" s="24">
        <v>13.5</v>
      </c>
      <c r="Q6192" s="24">
        <v>0.5</v>
      </c>
      <c r="S6192" s="24">
        <v>0.75</v>
      </c>
      <c r="T6192" s="24">
        <v>63</v>
      </c>
      <c r="X6192" s="24">
        <f t="shared" si="216"/>
        <v>156.61000000000001</v>
      </c>
      <c r="Y6192" s="8">
        <f t="shared" si="217"/>
        <v>0</v>
      </c>
      <c r="Z6192" s="4"/>
    </row>
    <row r="6193" spans="1:26" x14ac:dyDescent="0.25">
      <c r="A6193" s="34">
        <v>48</v>
      </c>
      <c r="B6193" s="31">
        <v>41</v>
      </c>
      <c r="C6193" s="4" t="s">
        <v>10636</v>
      </c>
      <c r="D6193" s="4" t="s">
        <v>10613</v>
      </c>
      <c r="E6193" s="4" t="s">
        <v>10566</v>
      </c>
      <c r="F6193" s="4" t="s">
        <v>8948</v>
      </c>
      <c r="G6193" s="4" t="s">
        <v>10637</v>
      </c>
      <c r="H6193" s="4" t="s">
        <v>10638</v>
      </c>
      <c r="I6193" s="24">
        <v>178.32</v>
      </c>
      <c r="J6193" s="24">
        <v>159.54</v>
      </c>
      <c r="M6193" s="24">
        <v>0.5</v>
      </c>
      <c r="N6193" s="24">
        <v>0.5</v>
      </c>
      <c r="O6193" s="24">
        <v>1.5</v>
      </c>
      <c r="S6193" s="24">
        <v>1</v>
      </c>
      <c r="T6193" s="24">
        <v>12.23</v>
      </c>
      <c r="X6193" s="24">
        <f t="shared" si="216"/>
        <v>175.26999999999998</v>
      </c>
      <c r="Y6193" s="8">
        <f t="shared" si="217"/>
        <v>3.0500000000000114</v>
      </c>
      <c r="Z6193" s="4"/>
    </row>
    <row r="6194" spans="1:26" x14ac:dyDescent="0.25">
      <c r="A6194" s="34">
        <v>90</v>
      </c>
      <c r="B6194" s="31">
        <v>79</v>
      </c>
      <c r="C6194" s="4" t="s">
        <v>10695</v>
      </c>
      <c r="D6194" s="4" t="s">
        <v>10692</v>
      </c>
      <c r="E6194" s="4" t="s">
        <v>10566</v>
      </c>
      <c r="F6194" s="4" t="s">
        <v>8948</v>
      </c>
      <c r="G6194" s="5" t="s">
        <v>10696</v>
      </c>
      <c r="H6194" s="4"/>
      <c r="I6194" s="24">
        <v>238.53</v>
      </c>
      <c r="J6194" s="24">
        <v>98.96</v>
      </c>
      <c r="K6194" s="24">
        <v>16.43</v>
      </c>
      <c r="L6194" s="24">
        <v>7.57</v>
      </c>
      <c r="M6194" s="24">
        <v>1</v>
      </c>
      <c r="N6194" s="24">
        <v>0.5</v>
      </c>
      <c r="O6194" s="24">
        <v>2.6</v>
      </c>
      <c r="P6194" s="24">
        <v>76</v>
      </c>
      <c r="S6194" s="24">
        <v>0.5</v>
      </c>
      <c r="T6194" s="24">
        <v>34.17</v>
      </c>
      <c r="X6194" s="24">
        <f t="shared" si="216"/>
        <v>237.72999999999996</v>
      </c>
      <c r="Y6194" s="8">
        <f t="shared" si="217"/>
        <v>0.80000000000003979</v>
      </c>
      <c r="Z6194" s="4"/>
    </row>
    <row r="6195" spans="1:26" x14ac:dyDescent="0.25">
      <c r="A6195" s="34">
        <v>88</v>
      </c>
      <c r="B6195" s="31">
        <v>77</v>
      </c>
      <c r="C6195" s="4" t="s">
        <v>1888</v>
      </c>
      <c r="D6195" s="4" t="s">
        <v>10692</v>
      </c>
      <c r="E6195" s="4" t="s">
        <v>10566</v>
      </c>
      <c r="F6195" s="4" t="s">
        <v>8948</v>
      </c>
      <c r="G6195" s="5" t="s">
        <v>10693</v>
      </c>
      <c r="H6195" s="4" t="s">
        <v>540</v>
      </c>
      <c r="I6195" s="24">
        <v>854.25</v>
      </c>
      <c r="J6195" s="24">
        <v>532.94000000000005</v>
      </c>
      <c r="K6195" s="24">
        <v>107.86</v>
      </c>
      <c r="M6195" s="24">
        <v>9</v>
      </c>
      <c r="N6195" s="24">
        <v>6.9</v>
      </c>
      <c r="O6195" s="24">
        <v>8.35</v>
      </c>
      <c r="P6195" s="24">
        <v>22.3</v>
      </c>
      <c r="R6195" s="24">
        <v>20.6</v>
      </c>
      <c r="S6195" s="24">
        <v>15</v>
      </c>
      <c r="T6195" s="24">
        <v>130.5</v>
      </c>
      <c r="X6195" s="24">
        <f t="shared" si="216"/>
        <v>853.45</v>
      </c>
      <c r="Y6195" s="8">
        <f t="shared" si="217"/>
        <v>0.79999999999995453</v>
      </c>
      <c r="Z6195" s="4"/>
    </row>
    <row r="6196" spans="1:26" x14ac:dyDescent="0.25">
      <c r="A6196" s="34">
        <v>13</v>
      </c>
      <c r="B6196" s="31">
        <v>10</v>
      </c>
      <c r="C6196" s="4" t="s">
        <v>8302</v>
      </c>
      <c r="D6196" s="4" t="s">
        <v>10585</v>
      </c>
      <c r="E6196" s="4" t="s">
        <v>10566</v>
      </c>
      <c r="F6196" s="4" t="s">
        <v>8948</v>
      </c>
      <c r="G6196" s="4" t="s">
        <v>10587</v>
      </c>
      <c r="H6196" s="4" t="s">
        <v>19</v>
      </c>
      <c r="I6196" s="24">
        <v>196.75</v>
      </c>
      <c r="J6196" s="24">
        <v>182.38</v>
      </c>
      <c r="K6196" s="24">
        <v>2.88</v>
      </c>
      <c r="M6196" s="24">
        <v>2</v>
      </c>
      <c r="O6196" s="24">
        <v>2.0499999999999998</v>
      </c>
      <c r="Q6196" s="24">
        <v>4.09</v>
      </c>
      <c r="S6196" s="24">
        <v>3.35</v>
      </c>
      <c r="X6196" s="24">
        <f t="shared" si="216"/>
        <v>196.75</v>
      </c>
      <c r="Y6196" s="8">
        <f t="shared" si="217"/>
        <v>0</v>
      </c>
      <c r="Z6196" s="4"/>
    </row>
    <row r="6197" spans="1:26" x14ac:dyDescent="0.25">
      <c r="A6197" s="34">
        <v>21</v>
      </c>
      <c r="B6197" s="31">
        <v>15</v>
      </c>
      <c r="C6197" s="4" t="s">
        <v>1620</v>
      </c>
      <c r="D6197" s="4" t="s">
        <v>10585</v>
      </c>
      <c r="E6197" s="4" t="s">
        <v>10566</v>
      </c>
      <c r="F6197" s="4" t="s">
        <v>8948</v>
      </c>
      <c r="G6197" s="4" t="s">
        <v>10598</v>
      </c>
      <c r="H6197" s="4" t="s">
        <v>245</v>
      </c>
      <c r="I6197" s="24">
        <v>132.79</v>
      </c>
      <c r="J6197" s="24">
        <v>36.89</v>
      </c>
      <c r="K6197" s="24">
        <v>5.89</v>
      </c>
      <c r="M6197" s="24">
        <v>0.6</v>
      </c>
      <c r="O6197" s="24">
        <v>0.5</v>
      </c>
      <c r="R6197" s="24">
        <v>4.26</v>
      </c>
      <c r="S6197" s="24">
        <v>2</v>
      </c>
      <c r="T6197" s="24">
        <v>82.65</v>
      </c>
      <c r="X6197" s="24">
        <f t="shared" si="216"/>
        <v>132.79000000000002</v>
      </c>
      <c r="Y6197" s="8">
        <f t="shared" si="217"/>
        <v>0</v>
      </c>
      <c r="Z6197" s="4"/>
    </row>
    <row r="6198" spans="1:26" x14ac:dyDescent="0.25">
      <c r="A6198" s="34">
        <v>78</v>
      </c>
      <c r="B6198" s="31">
        <v>67</v>
      </c>
      <c r="C6198" s="4" t="s">
        <v>1097</v>
      </c>
      <c r="D6198" s="4" t="s">
        <v>10674</v>
      </c>
      <c r="E6198" s="4" t="s">
        <v>10566</v>
      </c>
      <c r="F6198" s="4" t="s">
        <v>8948</v>
      </c>
      <c r="G6198" s="5" t="s">
        <v>10676</v>
      </c>
      <c r="H6198" s="4" t="s">
        <v>932</v>
      </c>
      <c r="I6198" s="24">
        <v>151.72</v>
      </c>
      <c r="J6198" s="24">
        <v>99.22</v>
      </c>
      <c r="K6198" s="24">
        <v>3</v>
      </c>
      <c r="L6198" s="24">
        <v>7</v>
      </c>
      <c r="N6198" s="24">
        <v>1.5</v>
      </c>
      <c r="O6198" s="24">
        <v>2</v>
      </c>
      <c r="P6198" s="24">
        <v>38</v>
      </c>
      <c r="Q6198" s="24">
        <v>1</v>
      </c>
      <c r="X6198" s="24">
        <f t="shared" ref="X6198:X6261" si="218">SUM(J6198:W6198)</f>
        <v>151.72</v>
      </c>
      <c r="Y6198" s="8">
        <f t="shared" ref="Y6198:Y6261" si="219">I6198-X6198</f>
        <v>0</v>
      </c>
      <c r="Z6198" s="4"/>
    </row>
    <row r="6199" spans="1:26" x14ac:dyDescent="0.25">
      <c r="A6199" s="34">
        <v>19</v>
      </c>
      <c r="B6199" s="31">
        <v>13</v>
      </c>
      <c r="C6199" s="4" t="s">
        <v>10595</v>
      </c>
      <c r="D6199" s="4" t="s">
        <v>10585</v>
      </c>
      <c r="E6199" s="4" t="s">
        <v>10566</v>
      </c>
      <c r="F6199" s="4" t="s">
        <v>8948</v>
      </c>
      <c r="G6199" s="4" t="s">
        <v>10596</v>
      </c>
      <c r="H6199" s="4" t="s">
        <v>429</v>
      </c>
      <c r="I6199" s="24">
        <v>422</v>
      </c>
      <c r="J6199" s="24">
        <v>385</v>
      </c>
      <c r="K6199" s="24">
        <v>20</v>
      </c>
      <c r="L6199" s="24">
        <v>5</v>
      </c>
      <c r="O6199" s="24">
        <v>1</v>
      </c>
      <c r="Q6199" s="24">
        <v>7</v>
      </c>
      <c r="R6199" s="24">
        <v>2.5</v>
      </c>
      <c r="S6199" s="24">
        <v>1.5</v>
      </c>
      <c r="X6199" s="24">
        <f t="shared" si="218"/>
        <v>422</v>
      </c>
      <c r="Y6199" s="8">
        <f t="shared" si="219"/>
        <v>0</v>
      </c>
      <c r="Z6199" s="4"/>
    </row>
    <row r="6200" spans="1:26" x14ac:dyDescent="0.25">
      <c r="A6200" s="34">
        <v>61</v>
      </c>
      <c r="B6200" s="31">
        <v>54</v>
      </c>
      <c r="C6200" s="4" t="s">
        <v>5555</v>
      </c>
      <c r="D6200" s="4" t="s">
        <v>10647</v>
      </c>
      <c r="E6200" s="4" t="s">
        <v>10566</v>
      </c>
      <c r="F6200" s="4" t="s">
        <v>8948</v>
      </c>
      <c r="G6200" s="4" t="s">
        <v>10653</v>
      </c>
      <c r="H6200" s="4" t="s">
        <v>154</v>
      </c>
      <c r="I6200" s="24">
        <v>499.42</v>
      </c>
      <c r="J6200" s="24">
        <v>314.83999999999997</v>
      </c>
      <c r="K6200" s="24">
        <v>42.75</v>
      </c>
      <c r="M6200" s="24">
        <v>1</v>
      </c>
      <c r="N6200" s="24">
        <v>1.5</v>
      </c>
      <c r="O6200" s="24">
        <v>4</v>
      </c>
      <c r="P6200" s="24">
        <v>10.08</v>
      </c>
      <c r="Q6200" s="24">
        <v>1.6</v>
      </c>
      <c r="R6200" s="24">
        <v>3.7</v>
      </c>
      <c r="S6200" s="24">
        <v>3</v>
      </c>
      <c r="T6200" s="24">
        <v>117.95</v>
      </c>
      <c r="X6200" s="24">
        <f t="shared" si="218"/>
        <v>500.41999999999996</v>
      </c>
      <c r="Y6200" s="8">
        <f t="shared" si="219"/>
        <v>-0.99999999999994316</v>
      </c>
      <c r="Z6200" s="4"/>
    </row>
    <row r="6201" spans="1:26" x14ac:dyDescent="0.25">
      <c r="A6201" s="34">
        <v>76</v>
      </c>
      <c r="B6201" s="31">
        <v>65</v>
      </c>
      <c r="C6201" s="4" t="s">
        <v>10671</v>
      </c>
      <c r="D6201" s="4" t="s">
        <v>10656</v>
      </c>
      <c r="E6201" s="4" t="s">
        <v>10566</v>
      </c>
      <c r="F6201" s="4" t="s">
        <v>8948</v>
      </c>
      <c r="G6201" s="5" t="s">
        <v>10672</v>
      </c>
      <c r="H6201" s="4"/>
      <c r="I6201" s="24">
        <v>2569.1</v>
      </c>
      <c r="J6201" s="24">
        <v>757.09</v>
      </c>
      <c r="K6201" s="24">
        <v>68.97</v>
      </c>
      <c r="L6201" s="24">
        <v>49.31</v>
      </c>
      <c r="M6201" s="24">
        <v>0.5</v>
      </c>
      <c r="N6201" s="24">
        <v>2</v>
      </c>
      <c r="O6201" s="24">
        <v>6.3</v>
      </c>
      <c r="P6201" s="24">
        <v>3</v>
      </c>
      <c r="Q6201" s="24">
        <v>7</v>
      </c>
      <c r="R6201" s="24">
        <v>6</v>
      </c>
      <c r="S6201" s="24">
        <v>1.5</v>
      </c>
      <c r="T6201" s="24">
        <v>1668.5</v>
      </c>
      <c r="X6201" s="24">
        <f t="shared" si="218"/>
        <v>2570.17</v>
      </c>
      <c r="Y6201" s="8">
        <f t="shared" si="219"/>
        <v>-1.0700000000001637</v>
      </c>
      <c r="Z6201" s="4"/>
    </row>
    <row r="6202" spans="1:26" x14ac:dyDescent="0.25">
      <c r="A6202" s="34">
        <v>77</v>
      </c>
      <c r="B6202" s="31">
        <v>66</v>
      </c>
      <c r="C6202" s="4" t="s">
        <v>10673</v>
      </c>
      <c r="D6202" s="4" t="s">
        <v>10674</v>
      </c>
      <c r="E6202" s="4" t="s">
        <v>10566</v>
      </c>
      <c r="F6202" s="4" t="s">
        <v>8948</v>
      </c>
      <c r="G6202" s="5" t="s">
        <v>10675</v>
      </c>
      <c r="H6202" s="4" t="s">
        <v>279</v>
      </c>
      <c r="I6202" s="24">
        <v>140.43</v>
      </c>
      <c r="J6202" s="24">
        <v>70</v>
      </c>
      <c r="M6202" s="24">
        <v>0.5</v>
      </c>
      <c r="O6202" s="24">
        <v>0.43</v>
      </c>
      <c r="P6202" s="24">
        <v>12</v>
      </c>
      <c r="Q6202" s="24">
        <v>37.5</v>
      </c>
      <c r="T6202" s="24">
        <v>20</v>
      </c>
      <c r="X6202" s="24">
        <f t="shared" si="218"/>
        <v>140.43</v>
      </c>
      <c r="Y6202" s="8">
        <f t="shared" si="219"/>
        <v>0</v>
      </c>
      <c r="Z6202" s="4"/>
    </row>
    <row r="6203" spans="1:26" x14ac:dyDescent="0.25">
      <c r="A6203" s="34">
        <v>45</v>
      </c>
      <c r="B6203" s="31">
        <v>38</v>
      </c>
      <c r="C6203" s="4" t="s">
        <v>10631</v>
      </c>
      <c r="D6203" s="4" t="s">
        <v>10613</v>
      </c>
      <c r="E6203" s="4" t="s">
        <v>10566</v>
      </c>
      <c r="F6203" s="4" t="s">
        <v>8948</v>
      </c>
      <c r="G6203" s="4" t="s">
        <v>10632</v>
      </c>
      <c r="H6203" s="4" t="s">
        <v>429</v>
      </c>
      <c r="I6203" s="24">
        <v>176.23</v>
      </c>
      <c r="J6203" s="24">
        <v>149.9</v>
      </c>
      <c r="K6203" s="24">
        <v>12.87</v>
      </c>
      <c r="M6203" s="24">
        <v>1</v>
      </c>
      <c r="N6203" s="24">
        <v>1</v>
      </c>
      <c r="O6203" s="24">
        <v>2</v>
      </c>
      <c r="Q6203" s="24">
        <v>5.68</v>
      </c>
      <c r="R6203" s="24">
        <v>0.22</v>
      </c>
      <c r="S6203" s="24">
        <v>3.56</v>
      </c>
      <c r="X6203" s="24">
        <f t="shared" si="218"/>
        <v>176.23000000000002</v>
      </c>
      <c r="Y6203" s="8">
        <f t="shared" si="219"/>
        <v>0</v>
      </c>
      <c r="Z6203" s="4"/>
    </row>
    <row r="6204" spans="1:26" x14ac:dyDescent="0.25">
      <c r="A6204" s="34">
        <v>75</v>
      </c>
      <c r="B6204" s="31">
        <v>64</v>
      </c>
      <c r="C6204" s="4" t="s">
        <v>3228</v>
      </c>
      <c r="D6204" s="4" t="s">
        <v>10656</v>
      </c>
      <c r="E6204" s="4" t="s">
        <v>10566</v>
      </c>
      <c r="F6204" s="4" t="s">
        <v>8948</v>
      </c>
      <c r="G6204" s="5" t="s">
        <v>10670</v>
      </c>
      <c r="H6204" s="4" t="s">
        <v>612</v>
      </c>
      <c r="I6204" s="24">
        <v>1048.4100000000001</v>
      </c>
      <c r="J6204" s="24">
        <v>738.26</v>
      </c>
      <c r="K6204" s="24">
        <v>25</v>
      </c>
      <c r="L6204" s="24">
        <v>10</v>
      </c>
      <c r="M6204" s="24">
        <v>5</v>
      </c>
      <c r="O6204" s="24">
        <v>3</v>
      </c>
      <c r="P6204" s="24">
        <v>15</v>
      </c>
      <c r="Q6204" s="24">
        <v>6</v>
      </c>
      <c r="R6204" s="24">
        <v>6</v>
      </c>
      <c r="T6204" s="24">
        <v>240.05</v>
      </c>
      <c r="X6204" s="24">
        <f t="shared" si="218"/>
        <v>1048.31</v>
      </c>
      <c r="Y6204" s="8">
        <f t="shared" si="219"/>
        <v>0.10000000000013642</v>
      </c>
      <c r="Z6204" s="4"/>
    </row>
    <row r="6205" spans="1:26" ht="30" x14ac:dyDescent="0.25">
      <c r="A6205" s="34">
        <v>103</v>
      </c>
      <c r="B6205" s="31">
        <v>90</v>
      </c>
      <c r="C6205" s="4" t="s">
        <v>10716</v>
      </c>
      <c r="D6205" s="4" t="s">
        <v>10708</v>
      </c>
      <c r="E6205" s="4" t="s">
        <v>10566</v>
      </c>
      <c r="F6205" s="4" t="s">
        <v>8948</v>
      </c>
      <c r="G6205" s="5" t="s">
        <v>10717</v>
      </c>
      <c r="H6205" s="4"/>
      <c r="I6205" s="24">
        <v>284</v>
      </c>
      <c r="J6205" s="24">
        <v>272</v>
      </c>
      <c r="K6205" s="24">
        <v>5</v>
      </c>
      <c r="M6205" s="24">
        <v>2</v>
      </c>
      <c r="N6205" s="24">
        <v>1</v>
      </c>
      <c r="O6205" s="24">
        <v>3</v>
      </c>
      <c r="Q6205" s="24">
        <v>1</v>
      </c>
      <c r="X6205" s="24">
        <f t="shared" si="218"/>
        <v>284</v>
      </c>
      <c r="Y6205" s="8">
        <f t="shared" si="219"/>
        <v>0</v>
      </c>
      <c r="Z6205" s="4"/>
    </row>
    <row r="6206" spans="1:26" x14ac:dyDescent="0.25">
      <c r="A6206" s="34">
        <v>109</v>
      </c>
      <c r="B6206" s="31">
        <v>96</v>
      </c>
      <c r="C6206" s="4" t="s">
        <v>10723</v>
      </c>
      <c r="D6206" s="4" t="s">
        <v>10708</v>
      </c>
      <c r="E6206" s="4" t="s">
        <v>10566</v>
      </c>
      <c r="F6206" s="4" t="s">
        <v>8948</v>
      </c>
      <c r="G6206" s="5" t="s">
        <v>10724</v>
      </c>
      <c r="H6206" s="4"/>
      <c r="I6206" s="24">
        <v>454</v>
      </c>
      <c r="J6206" s="24">
        <v>301.56</v>
      </c>
      <c r="K6206" s="24">
        <v>20.8</v>
      </c>
      <c r="L6206" s="24">
        <v>10</v>
      </c>
      <c r="P6206" s="24">
        <v>3.5</v>
      </c>
      <c r="Q6206" s="24">
        <v>81.14</v>
      </c>
      <c r="R6206" s="24">
        <v>1</v>
      </c>
      <c r="T6206" s="24">
        <v>36</v>
      </c>
      <c r="X6206" s="24">
        <f t="shared" si="218"/>
        <v>454</v>
      </c>
      <c r="Y6206" s="8">
        <f t="shared" si="219"/>
        <v>0</v>
      </c>
      <c r="Z6206" s="4"/>
    </row>
    <row r="6207" spans="1:26" x14ac:dyDescent="0.25">
      <c r="A6207" s="34">
        <v>54</v>
      </c>
      <c r="B6207" s="31">
        <v>47</v>
      </c>
      <c r="C6207" s="4" t="s">
        <v>10646</v>
      </c>
      <c r="D6207" s="4" t="s">
        <v>10647</v>
      </c>
      <c r="E6207" s="4" t="s">
        <v>10566</v>
      </c>
      <c r="F6207" s="4" t="s">
        <v>8948</v>
      </c>
      <c r="G6207" s="4" t="s">
        <v>10648</v>
      </c>
      <c r="H6207" s="4" t="s">
        <v>300</v>
      </c>
      <c r="I6207" s="24">
        <v>385.62</v>
      </c>
      <c r="J6207" s="24">
        <v>288.13</v>
      </c>
      <c r="K6207" s="24">
        <v>37.9</v>
      </c>
      <c r="Q6207" s="24">
        <v>4.1100000000000003</v>
      </c>
      <c r="R6207" s="24">
        <v>6.5</v>
      </c>
      <c r="T6207" s="24">
        <v>48.93</v>
      </c>
      <c r="X6207" s="24">
        <f t="shared" si="218"/>
        <v>385.57</v>
      </c>
      <c r="Y6207" s="8">
        <f t="shared" si="219"/>
        <v>5.0000000000011369E-2</v>
      </c>
      <c r="Z6207" s="4"/>
    </row>
    <row r="6208" spans="1:26" x14ac:dyDescent="0.25">
      <c r="A6208" s="34">
        <v>60</v>
      </c>
      <c r="B6208" s="31">
        <v>53</v>
      </c>
      <c r="C6208" s="4" t="s">
        <v>10647</v>
      </c>
      <c r="D6208" s="4" t="s">
        <v>10647</v>
      </c>
      <c r="E6208" s="4" t="s">
        <v>10566</v>
      </c>
      <c r="F6208" s="4" t="s">
        <v>8948</v>
      </c>
      <c r="G6208" s="4" t="s">
        <v>10417</v>
      </c>
      <c r="H6208" s="4" t="s">
        <v>300</v>
      </c>
      <c r="I6208" s="24">
        <v>625.26</v>
      </c>
      <c r="J6208" s="24">
        <v>555.57000000000005</v>
      </c>
      <c r="K6208" s="24">
        <v>7.21</v>
      </c>
      <c r="M6208" s="24">
        <v>1</v>
      </c>
      <c r="N6208" s="24">
        <v>1.5</v>
      </c>
      <c r="O6208" s="24">
        <v>4</v>
      </c>
      <c r="Q6208" s="24">
        <v>1.05</v>
      </c>
      <c r="R6208" s="24">
        <v>2.5099999999999998</v>
      </c>
      <c r="S6208" s="24">
        <v>3</v>
      </c>
      <c r="T6208" s="24">
        <v>49.42</v>
      </c>
      <c r="X6208" s="24">
        <f t="shared" si="218"/>
        <v>625.26</v>
      </c>
      <c r="Y6208" s="8">
        <f t="shared" si="219"/>
        <v>0</v>
      </c>
      <c r="Z6208" s="4"/>
    </row>
    <row r="6209" spans="1:26" x14ac:dyDescent="0.25">
      <c r="A6209" s="34">
        <v>29</v>
      </c>
      <c r="B6209" s="31">
        <v>23</v>
      </c>
      <c r="C6209" s="4" t="s">
        <v>2162</v>
      </c>
      <c r="D6209" s="4" t="s">
        <v>6959</v>
      </c>
      <c r="E6209" s="4" t="s">
        <v>10566</v>
      </c>
      <c r="F6209" s="4" t="s">
        <v>8948</v>
      </c>
      <c r="G6209" s="4" t="s">
        <v>10606</v>
      </c>
      <c r="H6209" s="4" t="s">
        <v>4105</v>
      </c>
      <c r="I6209" s="24">
        <v>589.59</v>
      </c>
      <c r="J6209" s="24">
        <v>357.79</v>
      </c>
      <c r="K6209" s="24">
        <v>20</v>
      </c>
      <c r="M6209" s="24">
        <v>0.25</v>
      </c>
      <c r="N6209" s="24">
        <v>0.25</v>
      </c>
      <c r="O6209" s="24">
        <v>4</v>
      </c>
      <c r="P6209" s="24">
        <v>1</v>
      </c>
      <c r="R6209" s="24">
        <v>3</v>
      </c>
      <c r="S6209" s="24">
        <v>1</v>
      </c>
      <c r="T6209" s="24">
        <v>202.3</v>
      </c>
      <c r="X6209" s="24">
        <f t="shared" si="218"/>
        <v>589.59</v>
      </c>
      <c r="Y6209" s="8">
        <f t="shared" si="219"/>
        <v>0</v>
      </c>
      <c r="Z6209" s="4"/>
    </row>
    <row r="6210" spans="1:26" x14ac:dyDescent="0.25">
      <c r="A6210" s="34">
        <v>33</v>
      </c>
      <c r="B6210" s="31">
        <v>26</v>
      </c>
      <c r="C6210" s="4" t="s">
        <v>2415</v>
      </c>
      <c r="D6210" s="4" t="s">
        <v>6959</v>
      </c>
      <c r="E6210" s="4" t="s">
        <v>10566</v>
      </c>
      <c r="F6210" s="4" t="s">
        <v>8948</v>
      </c>
      <c r="G6210" s="4" t="s">
        <v>10611</v>
      </c>
      <c r="H6210" s="4" t="s">
        <v>7529</v>
      </c>
      <c r="I6210" s="24">
        <v>755</v>
      </c>
      <c r="J6210" s="24">
        <v>720.5</v>
      </c>
      <c r="K6210" s="24">
        <v>10</v>
      </c>
      <c r="L6210" s="24">
        <v>15</v>
      </c>
      <c r="M6210" s="24">
        <v>2</v>
      </c>
      <c r="N6210" s="24">
        <v>1</v>
      </c>
      <c r="O6210" s="24">
        <v>1</v>
      </c>
      <c r="P6210" s="24">
        <v>1</v>
      </c>
      <c r="Q6210" s="24">
        <v>4</v>
      </c>
      <c r="S6210" s="24">
        <v>0.5</v>
      </c>
      <c r="X6210" s="24">
        <f t="shared" si="218"/>
        <v>755</v>
      </c>
      <c r="Y6210" s="8">
        <f t="shared" si="219"/>
        <v>0</v>
      </c>
      <c r="Z6210" s="4"/>
    </row>
    <row r="6211" spans="1:26" x14ac:dyDescent="0.25">
      <c r="A6211" s="34">
        <v>85</v>
      </c>
      <c r="B6211" s="31">
        <v>74</v>
      </c>
      <c r="C6211" s="4" t="s">
        <v>10689</v>
      </c>
      <c r="D6211" s="4" t="s">
        <v>10674</v>
      </c>
      <c r="E6211" s="4" t="s">
        <v>10566</v>
      </c>
      <c r="F6211" s="4" t="s">
        <v>8948</v>
      </c>
      <c r="G6211" s="5" t="s">
        <v>10611</v>
      </c>
      <c r="H6211" s="4" t="s">
        <v>374</v>
      </c>
      <c r="I6211" s="24">
        <v>251.42</v>
      </c>
      <c r="J6211" s="24">
        <v>148.41999999999999</v>
      </c>
      <c r="L6211" s="24">
        <v>2</v>
      </c>
      <c r="M6211" s="24">
        <v>0.5</v>
      </c>
      <c r="O6211" s="24">
        <v>1</v>
      </c>
      <c r="P6211" s="24">
        <v>90</v>
      </c>
      <c r="Q6211" s="24">
        <v>3</v>
      </c>
      <c r="R6211" s="24">
        <v>0.5</v>
      </c>
      <c r="S6211" s="24">
        <v>1</v>
      </c>
      <c r="T6211" s="24">
        <v>5</v>
      </c>
      <c r="X6211" s="24">
        <f t="shared" si="218"/>
        <v>251.42</v>
      </c>
      <c r="Y6211" s="8">
        <f t="shared" si="219"/>
        <v>0</v>
      </c>
      <c r="Z6211" s="4"/>
    </row>
    <row r="6212" spans="1:26" x14ac:dyDescent="0.25">
      <c r="A6212" s="34">
        <v>68</v>
      </c>
      <c r="B6212" s="31">
        <v>59</v>
      </c>
      <c r="C6212" s="4" t="s">
        <v>10661</v>
      </c>
      <c r="D6212" s="4" t="s">
        <v>10656</v>
      </c>
      <c r="E6212" s="4" t="s">
        <v>10566</v>
      </c>
      <c r="F6212" s="4" t="s">
        <v>8948</v>
      </c>
      <c r="G6212" s="5" t="s">
        <v>10662</v>
      </c>
      <c r="H6212" s="4" t="s">
        <v>154</v>
      </c>
      <c r="I6212" s="24">
        <v>1090.6500000000001</v>
      </c>
      <c r="J6212" s="24">
        <v>909.84</v>
      </c>
      <c r="K6212" s="24">
        <v>44.42</v>
      </c>
      <c r="L6212" s="24">
        <v>3.13</v>
      </c>
      <c r="M6212" s="24">
        <v>14.18</v>
      </c>
      <c r="O6212" s="24">
        <v>7</v>
      </c>
      <c r="P6212" s="24">
        <v>1.31</v>
      </c>
      <c r="Q6212" s="24">
        <v>3</v>
      </c>
      <c r="R6212" s="24">
        <v>18.489999999999998</v>
      </c>
      <c r="S6212" s="24">
        <v>3.6</v>
      </c>
      <c r="T6212" s="24">
        <v>85.62</v>
      </c>
      <c r="X6212" s="24">
        <f t="shared" si="218"/>
        <v>1090.5899999999999</v>
      </c>
      <c r="Y6212" s="8">
        <f t="shared" si="219"/>
        <v>6.0000000000172804E-2</v>
      </c>
      <c r="Z6212" s="4"/>
    </row>
    <row r="6213" spans="1:26" x14ac:dyDescent="0.25">
      <c r="A6213" s="34">
        <v>72</v>
      </c>
      <c r="B6213" s="31">
        <v>61</v>
      </c>
      <c r="C6213" s="4" t="s">
        <v>5483</v>
      </c>
      <c r="D6213" s="4" t="s">
        <v>10656</v>
      </c>
      <c r="E6213" s="4" t="s">
        <v>10566</v>
      </c>
      <c r="F6213" s="4" t="s">
        <v>8948</v>
      </c>
      <c r="G6213" s="5" t="s">
        <v>10666</v>
      </c>
      <c r="H6213" s="4" t="s">
        <v>992</v>
      </c>
      <c r="I6213" s="24">
        <v>600.62</v>
      </c>
      <c r="J6213" s="24">
        <v>368.99</v>
      </c>
      <c r="K6213" s="24">
        <v>32.86</v>
      </c>
      <c r="M6213" s="24">
        <v>1</v>
      </c>
      <c r="O6213" s="24">
        <v>2</v>
      </c>
      <c r="Q6213" s="24">
        <v>2.31</v>
      </c>
      <c r="R6213" s="24">
        <v>0.92</v>
      </c>
      <c r="T6213" s="24">
        <v>192.54</v>
      </c>
      <c r="X6213" s="24">
        <f t="shared" si="218"/>
        <v>600.62</v>
      </c>
      <c r="Y6213" s="8">
        <f t="shared" si="219"/>
        <v>0</v>
      </c>
      <c r="Z6213" s="4"/>
    </row>
    <row r="6214" spans="1:26" x14ac:dyDescent="0.25">
      <c r="A6214" s="34">
        <v>34</v>
      </c>
      <c r="B6214" s="31">
        <v>27</v>
      </c>
      <c r="C6214" s="4" t="s">
        <v>10612</v>
      </c>
      <c r="D6214" s="4" t="s">
        <v>10613</v>
      </c>
      <c r="E6214" s="4" t="s">
        <v>10566</v>
      </c>
      <c r="F6214" s="4" t="s">
        <v>8948</v>
      </c>
      <c r="G6214" s="4" t="s">
        <v>10614</v>
      </c>
      <c r="H6214" s="4" t="s">
        <v>2188</v>
      </c>
      <c r="I6214" s="24">
        <v>173.91</v>
      </c>
      <c r="J6214" s="24">
        <v>136.41999999999999</v>
      </c>
      <c r="K6214" s="24">
        <v>4.4000000000000004</v>
      </c>
      <c r="M6214" s="24">
        <v>1.9</v>
      </c>
      <c r="N6214" s="24">
        <v>1.9</v>
      </c>
      <c r="O6214" s="24">
        <v>4</v>
      </c>
      <c r="P6214" s="24">
        <v>1.17</v>
      </c>
      <c r="Q6214" s="24">
        <v>12.5</v>
      </c>
      <c r="R6214" s="24">
        <v>3.73</v>
      </c>
      <c r="S6214" s="24">
        <v>8.4</v>
      </c>
      <c r="X6214" s="24">
        <f t="shared" si="218"/>
        <v>174.42</v>
      </c>
      <c r="Y6214" s="8">
        <f t="shared" si="219"/>
        <v>-0.50999999999999091</v>
      </c>
      <c r="Z6214" s="4"/>
    </row>
    <row r="6215" spans="1:26" x14ac:dyDescent="0.25">
      <c r="A6215" s="34">
        <v>46</v>
      </c>
      <c r="B6215" s="31">
        <v>39</v>
      </c>
      <c r="C6215" s="4" t="s">
        <v>10633</v>
      </c>
      <c r="D6215" s="4" t="s">
        <v>10613</v>
      </c>
      <c r="E6215" s="4" t="s">
        <v>10566</v>
      </c>
      <c r="F6215" s="4" t="s">
        <v>8948</v>
      </c>
      <c r="G6215" s="4" t="s">
        <v>10634</v>
      </c>
      <c r="H6215" s="4" t="s">
        <v>237</v>
      </c>
      <c r="I6215" s="24">
        <v>510</v>
      </c>
      <c r="J6215" s="24">
        <v>450</v>
      </c>
      <c r="K6215" s="24">
        <v>26</v>
      </c>
      <c r="L6215" s="24">
        <v>12.9</v>
      </c>
      <c r="M6215" s="24">
        <v>0.5</v>
      </c>
      <c r="N6215" s="24">
        <v>1.5</v>
      </c>
      <c r="O6215" s="24">
        <v>2.5</v>
      </c>
      <c r="P6215" s="24">
        <v>0.5</v>
      </c>
      <c r="Q6215" s="24">
        <v>0.5</v>
      </c>
      <c r="S6215" s="24">
        <v>2.5</v>
      </c>
      <c r="T6215" s="24">
        <v>13</v>
      </c>
      <c r="X6215" s="24">
        <f t="shared" si="218"/>
        <v>509.9</v>
      </c>
      <c r="Y6215" s="8">
        <f t="shared" si="219"/>
        <v>0.10000000000002274</v>
      </c>
      <c r="Z6215" s="4"/>
    </row>
    <row r="6216" spans="1:26" x14ac:dyDescent="0.25">
      <c r="A6216" s="34">
        <v>50</v>
      </c>
      <c r="B6216" s="31">
        <v>43</v>
      </c>
      <c r="C6216" s="4" t="s">
        <v>10641</v>
      </c>
      <c r="D6216" s="4" t="s">
        <v>10613</v>
      </c>
      <c r="E6216" s="4" t="s">
        <v>10566</v>
      </c>
      <c r="F6216" s="4" t="s">
        <v>8948</v>
      </c>
      <c r="G6216" s="4" t="s">
        <v>10634</v>
      </c>
      <c r="H6216" s="4" t="s">
        <v>237</v>
      </c>
      <c r="I6216" s="24">
        <v>636.70000000000005</v>
      </c>
      <c r="J6216" s="24">
        <v>626.1</v>
      </c>
      <c r="M6216" s="24">
        <v>1</v>
      </c>
      <c r="N6216" s="24">
        <v>2</v>
      </c>
      <c r="O6216" s="24">
        <v>3</v>
      </c>
      <c r="R6216" s="24">
        <v>0.61</v>
      </c>
      <c r="S6216" s="24">
        <v>5</v>
      </c>
      <c r="X6216" s="24">
        <f t="shared" si="218"/>
        <v>637.71</v>
      </c>
      <c r="Y6216" s="8">
        <f t="shared" si="219"/>
        <v>-1.0099999999999909</v>
      </c>
      <c r="Z6216" s="4"/>
    </row>
    <row r="6217" spans="1:26" x14ac:dyDescent="0.25">
      <c r="A6217" s="34">
        <v>52</v>
      </c>
      <c r="B6217" s="31">
        <v>45</v>
      </c>
      <c r="C6217" s="4" t="s">
        <v>10644</v>
      </c>
      <c r="D6217" s="4" t="s">
        <v>10643</v>
      </c>
      <c r="E6217" s="4" t="s">
        <v>10566</v>
      </c>
      <c r="F6217" s="4" t="s">
        <v>8948</v>
      </c>
      <c r="G6217" s="4" t="s">
        <v>5533</v>
      </c>
      <c r="H6217" s="4" t="s">
        <v>237</v>
      </c>
      <c r="I6217" s="24">
        <v>122.75</v>
      </c>
      <c r="J6217" s="24">
        <v>110.17</v>
      </c>
      <c r="L6217" s="24">
        <v>3</v>
      </c>
      <c r="M6217" s="24">
        <v>0.5</v>
      </c>
      <c r="O6217" s="24">
        <v>2</v>
      </c>
      <c r="Q6217" s="24">
        <v>0.57999999999999996</v>
      </c>
      <c r="S6217" s="24">
        <v>0.5</v>
      </c>
      <c r="T6217" s="24">
        <v>6</v>
      </c>
      <c r="X6217" s="24">
        <f t="shared" si="218"/>
        <v>122.75</v>
      </c>
      <c r="Y6217" s="8">
        <f t="shared" si="219"/>
        <v>0</v>
      </c>
      <c r="Z6217" s="4"/>
    </row>
    <row r="6218" spans="1:26" x14ac:dyDescent="0.25">
      <c r="A6218" s="34">
        <v>37</v>
      </c>
      <c r="B6218" s="31">
        <v>30</v>
      </c>
      <c r="C6218" s="4" t="s">
        <v>10616</v>
      </c>
      <c r="D6218" s="4" t="s">
        <v>10613</v>
      </c>
      <c r="E6218" s="4" t="s">
        <v>10566</v>
      </c>
      <c r="F6218" s="4" t="s">
        <v>8948</v>
      </c>
      <c r="G6218" s="4" t="s">
        <v>10617</v>
      </c>
      <c r="H6218" s="4" t="s">
        <v>286</v>
      </c>
      <c r="I6218" s="24">
        <v>180.65</v>
      </c>
      <c r="J6218" s="24">
        <v>163.66999999999999</v>
      </c>
      <c r="K6218" s="24">
        <v>14.28</v>
      </c>
      <c r="L6218" s="24">
        <v>2.1</v>
      </c>
      <c r="M6218" s="24">
        <v>0.25</v>
      </c>
      <c r="O6218" s="24">
        <v>0.35</v>
      </c>
      <c r="X6218" s="24">
        <f t="shared" si="218"/>
        <v>180.64999999999998</v>
      </c>
      <c r="Y6218" s="8">
        <f t="shared" si="219"/>
        <v>0</v>
      </c>
      <c r="Z6218" s="4"/>
    </row>
    <row r="6219" spans="1:26" x14ac:dyDescent="0.25">
      <c r="A6219" s="34">
        <v>11</v>
      </c>
      <c r="B6219" s="31">
        <v>8</v>
      </c>
      <c r="C6219" s="4" t="s">
        <v>10584</v>
      </c>
      <c r="D6219" s="4" t="s">
        <v>10585</v>
      </c>
      <c r="E6219" s="4" t="s">
        <v>10566</v>
      </c>
      <c r="F6219" s="4" t="s">
        <v>8948</v>
      </c>
      <c r="G6219" s="4" t="s">
        <v>2855</v>
      </c>
      <c r="H6219" s="4" t="s">
        <v>292</v>
      </c>
      <c r="I6219" s="24">
        <v>145.25</v>
      </c>
      <c r="J6219" s="24">
        <v>114.5</v>
      </c>
      <c r="K6219" s="24">
        <v>1.3</v>
      </c>
      <c r="M6219" s="24">
        <v>1.88</v>
      </c>
      <c r="O6219" s="24">
        <v>2.5</v>
      </c>
      <c r="P6219" s="24">
        <v>22.07</v>
      </c>
      <c r="Q6219" s="24">
        <v>2.5</v>
      </c>
      <c r="R6219" s="24">
        <v>0.5</v>
      </c>
      <c r="X6219" s="24">
        <f t="shared" si="218"/>
        <v>145.25</v>
      </c>
      <c r="Y6219" s="8">
        <f t="shared" si="219"/>
        <v>0</v>
      </c>
      <c r="Z6219" s="4"/>
    </row>
    <row r="6220" spans="1:26" x14ac:dyDescent="0.25">
      <c r="A6220" s="34">
        <v>87</v>
      </c>
      <c r="B6220" s="31">
        <v>76</v>
      </c>
      <c r="C6220" s="4" t="s">
        <v>10691</v>
      </c>
      <c r="D6220" s="4" t="s">
        <v>10692</v>
      </c>
      <c r="E6220" s="4" t="s">
        <v>10566</v>
      </c>
      <c r="F6220" s="4" t="s">
        <v>8948</v>
      </c>
      <c r="G6220" s="5" t="s">
        <v>2252</v>
      </c>
      <c r="H6220" s="4" t="s">
        <v>230</v>
      </c>
      <c r="I6220" s="24">
        <v>246.53</v>
      </c>
      <c r="J6220" s="24">
        <v>202.13</v>
      </c>
      <c r="K6220" s="24">
        <v>28</v>
      </c>
      <c r="M6220" s="24">
        <v>3</v>
      </c>
      <c r="N6220" s="24">
        <v>2</v>
      </c>
      <c r="O6220" s="24">
        <v>2</v>
      </c>
      <c r="P6220" s="24">
        <v>2</v>
      </c>
      <c r="Q6220" s="24">
        <v>2</v>
      </c>
      <c r="R6220" s="24">
        <v>3.4</v>
      </c>
      <c r="S6220" s="24">
        <v>1</v>
      </c>
      <c r="T6220" s="24">
        <v>1</v>
      </c>
      <c r="X6220" s="24">
        <f t="shared" si="218"/>
        <v>246.53</v>
      </c>
      <c r="Y6220" s="8">
        <f t="shared" si="219"/>
        <v>0</v>
      </c>
      <c r="Z6220" s="4"/>
    </row>
    <row r="6221" spans="1:26" x14ac:dyDescent="0.25">
      <c r="A6221" s="34">
        <v>106</v>
      </c>
      <c r="B6221" s="31">
        <v>93</v>
      </c>
      <c r="C6221" s="4" t="s">
        <v>10719</v>
      </c>
      <c r="D6221" s="4" t="s">
        <v>10708</v>
      </c>
      <c r="E6221" s="4" t="s">
        <v>10566</v>
      </c>
      <c r="F6221" s="4" t="s">
        <v>8948</v>
      </c>
      <c r="G6221" s="5" t="s">
        <v>10720</v>
      </c>
      <c r="H6221" s="4" t="s">
        <v>540</v>
      </c>
      <c r="I6221" s="24">
        <v>756.75</v>
      </c>
      <c r="J6221" s="24">
        <v>610</v>
      </c>
      <c r="K6221" s="24">
        <v>4</v>
      </c>
      <c r="M6221" s="24">
        <v>1</v>
      </c>
      <c r="N6221" s="24">
        <v>1</v>
      </c>
      <c r="O6221" s="24">
        <v>1.5</v>
      </c>
      <c r="P6221" s="24">
        <v>28</v>
      </c>
      <c r="Q6221" s="24">
        <v>92.75</v>
      </c>
      <c r="R6221" s="24">
        <v>4</v>
      </c>
      <c r="S6221" s="24">
        <v>0.5</v>
      </c>
      <c r="T6221" s="24">
        <v>14</v>
      </c>
      <c r="X6221" s="24">
        <f t="shared" si="218"/>
        <v>756.75</v>
      </c>
      <c r="Y6221" s="8">
        <f t="shared" si="219"/>
        <v>0</v>
      </c>
      <c r="Z6221" s="4"/>
    </row>
    <row r="6222" spans="1:26" x14ac:dyDescent="0.25">
      <c r="A6222" s="34">
        <v>24</v>
      </c>
      <c r="B6222" s="31">
        <v>18</v>
      </c>
      <c r="C6222" s="4" t="s">
        <v>10601</v>
      </c>
      <c r="D6222" s="4" t="s">
        <v>10585</v>
      </c>
      <c r="E6222" s="4" t="s">
        <v>10566</v>
      </c>
      <c r="F6222" s="4" t="s">
        <v>8948</v>
      </c>
      <c r="G6222" s="4" t="s">
        <v>10602</v>
      </c>
      <c r="H6222" s="4" t="s">
        <v>1797</v>
      </c>
      <c r="I6222" s="24">
        <v>148.65</v>
      </c>
      <c r="J6222" s="24">
        <v>141.5</v>
      </c>
      <c r="K6222" s="24">
        <v>1.7</v>
      </c>
      <c r="M6222" s="24">
        <v>0.1</v>
      </c>
      <c r="O6222" s="24">
        <v>4</v>
      </c>
      <c r="Q6222" s="24">
        <v>0.35</v>
      </c>
      <c r="S6222" s="24">
        <v>1</v>
      </c>
      <c r="X6222" s="24">
        <f t="shared" si="218"/>
        <v>148.64999999999998</v>
      </c>
      <c r="Y6222" s="8">
        <f t="shared" si="219"/>
        <v>0</v>
      </c>
      <c r="Z6222" s="4"/>
    </row>
    <row r="6223" spans="1:26" x14ac:dyDescent="0.25">
      <c r="A6223" s="34">
        <v>25</v>
      </c>
      <c r="B6223" s="31">
        <v>19</v>
      </c>
      <c r="C6223" s="4" t="s">
        <v>10603</v>
      </c>
      <c r="D6223" s="4" t="s">
        <v>10585</v>
      </c>
      <c r="E6223" s="4" t="s">
        <v>10566</v>
      </c>
      <c r="F6223" s="4" t="s">
        <v>8948</v>
      </c>
      <c r="G6223" s="4" t="s">
        <v>10604</v>
      </c>
      <c r="H6223" s="4" t="s">
        <v>39</v>
      </c>
      <c r="I6223" s="24">
        <v>168.27</v>
      </c>
      <c r="J6223" s="24">
        <v>126.11</v>
      </c>
      <c r="K6223" s="24">
        <v>7.23</v>
      </c>
      <c r="M6223" s="24">
        <v>1</v>
      </c>
      <c r="O6223" s="24">
        <v>2.15</v>
      </c>
      <c r="Q6223" s="24">
        <v>0.72</v>
      </c>
      <c r="S6223" s="24">
        <v>0.55000000000000004</v>
      </c>
      <c r="T6223" s="24">
        <v>30.51</v>
      </c>
      <c r="X6223" s="24">
        <f t="shared" si="218"/>
        <v>168.27</v>
      </c>
      <c r="Y6223" s="8">
        <f t="shared" si="219"/>
        <v>0</v>
      </c>
      <c r="Z6223" s="4"/>
    </row>
    <row r="6224" spans="1:26" x14ac:dyDescent="0.25">
      <c r="A6224" s="34">
        <v>101</v>
      </c>
      <c r="B6224" s="31">
        <v>88</v>
      </c>
      <c r="C6224" s="4" t="s">
        <v>10713</v>
      </c>
      <c r="D6224" s="4" t="s">
        <v>10708</v>
      </c>
      <c r="E6224" s="4" t="s">
        <v>10566</v>
      </c>
      <c r="F6224" s="4" t="s">
        <v>8948</v>
      </c>
      <c r="G6224" s="5" t="s">
        <v>10714</v>
      </c>
      <c r="H6224" s="4" t="s">
        <v>10218</v>
      </c>
      <c r="I6224" s="24">
        <v>125.18</v>
      </c>
      <c r="J6224" s="24">
        <v>113.58</v>
      </c>
      <c r="M6224" s="24">
        <v>1.8</v>
      </c>
      <c r="O6224" s="24">
        <v>1.18</v>
      </c>
      <c r="Q6224" s="24">
        <v>7.4</v>
      </c>
      <c r="R6224" s="24">
        <v>1.2</v>
      </c>
      <c r="X6224" s="24">
        <f t="shared" si="218"/>
        <v>125.16000000000001</v>
      </c>
      <c r="Y6224" s="8">
        <f t="shared" si="219"/>
        <v>1.9999999999996021E-2</v>
      </c>
      <c r="Z6224" s="4"/>
    </row>
    <row r="6225" spans="1:26" x14ac:dyDescent="0.25">
      <c r="A6225" s="34">
        <v>47</v>
      </c>
      <c r="B6225" s="31">
        <v>40</v>
      </c>
      <c r="C6225" s="4" t="s">
        <v>9128</v>
      </c>
      <c r="D6225" s="4" t="s">
        <v>10613</v>
      </c>
      <c r="E6225" s="4" t="s">
        <v>10566</v>
      </c>
      <c r="F6225" s="4" t="s">
        <v>8948</v>
      </c>
      <c r="G6225" s="4" t="s">
        <v>10635</v>
      </c>
      <c r="H6225" s="4" t="s">
        <v>988</v>
      </c>
      <c r="I6225" s="24">
        <v>131.28</v>
      </c>
      <c r="J6225" s="24">
        <v>124.72</v>
      </c>
      <c r="K6225" s="24">
        <v>5.15</v>
      </c>
      <c r="M6225" s="24">
        <v>0.6</v>
      </c>
      <c r="O6225" s="24">
        <v>0.6</v>
      </c>
      <c r="Q6225" s="24">
        <v>0.15</v>
      </c>
      <c r="X6225" s="24">
        <f t="shared" si="218"/>
        <v>131.22</v>
      </c>
      <c r="Y6225" s="8">
        <f t="shared" si="219"/>
        <v>6.0000000000002274E-2</v>
      </c>
      <c r="Z6225" s="4"/>
    </row>
    <row r="6226" spans="1:26" x14ac:dyDescent="0.25">
      <c r="A6226" s="34">
        <v>10</v>
      </c>
      <c r="B6226" s="31">
        <v>7</v>
      </c>
      <c r="C6226" s="4" t="s">
        <v>10582</v>
      </c>
      <c r="D6226" s="4" t="s">
        <v>10565</v>
      </c>
      <c r="E6226" s="4" t="s">
        <v>10566</v>
      </c>
      <c r="F6226" s="4" t="s">
        <v>8948</v>
      </c>
      <c r="G6226" s="4" t="s">
        <v>10583</v>
      </c>
      <c r="H6226" s="4" t="s">
        <v>154</v>
      </c>
      <c r="I6226" s="24">
        <v>420.93</v>
      </c>
      <c r="J6226" s="24">
        <v>238.85</v>
      </c>
      <c r="K6226" s="24">
        <v>14</v>
      </c>
      <c r="M6226" s="24">
        <v>0.5</v>
      </c>
      <c r="N6226" s="24">
        <v>0.5</v>
      </c>
      <c r="O6226" s="24">
        <v>1.5</v>
      </c>
      <c r="P6226" s="24">
        <v>1</v>
      </c>
      <c r="Q6226" s="24">
        <v>17</v>
      </c>
      <c r="T6226" s="24">
        <v>147.58000000000001</v>
      </c>
      <c r="X6226" s="24">
        <f t="shared" si="218"/>
        <v>420.93000000000006</v>
      </c>
      <c r="Y6226" s="8">
        <f t="shared" si="219"/>
        <v>0</v>
      </c>
      <c r="Z6226" s="4"/>
    </row>
    <row r="6227" spans="1:26" x14ac:dyDescent="0.25">
      <c r="A6227" s="34">
        <v>57</v>
      </c>
      <c r="B6227" s="31">
        <v>50</v>
      </c>
      <c r="C6227" s="4" t="s">
        <v>10651</v>
      </c>
      <c r="D6227" s="4" t="s">
        <v>10647</v>
      </c>
      <c r="E6227" s="4" t="s">
        <v>10566</v>
      </c>
      <c r="F6227" s="4" t="s">
        <v>8948</v>
      </c>
      <c r="G6227" s="4" t="s">
        <v>10652</v>
      </c>
      <c r="H6227" s="4" t="s">
        <v>6795</v>
      </c>
      <c r="I6227" s="24">
        <v>748.3</v>
      </c>
      <c r="J6227" s="24">
        <v>616.36</v>
      </c>
      <c r="K6227" s="24">
        <v>14.1</v>
      </c>
      <c r="L6227" s="24">
        <v>5.4</v>
      </c>
      <c r="Q6227" s="24">
        <v>1.02</v>
      </c>
      <c r="R6227" s="24">
        <v>2.23</v>
      </c>
      <c r="S6227" s="24">
        <v>3</v>
      </c>
      <c r="T6227" s="24">
        <v>106.19</v>
      </c>
      <c r="X6227" s="24">
        <f t="shared" si="218"/>
        <v>748.3</v>
      </c>
      <c r="Y6227" s="8">
        <f t="shared" si="219"/>
        <v>0</v>
      </c>
      <c r="Z6227" s="4"/>
    </row>
    <row r="6228" spans="1:26" x14ac:dyDescent="0.25">
      <c r="A6228" s="34">
        <v>58</v>
      </c>
      <c r="B6228" s="31">
        <v>51</v>
      </c>
      <c r="C6228" s="4" t="s">
        <v>2380</v>
      </c>
      <c r="D6228" s="4" t="s">
        <v>10647</v>
      </c>
      <c r="E6228" s="4" t="s">
        <v>10566</v>
      </c>
      <c r="F6228" s="4" t="s">
        <v>8948</v>
      </c>
      <c r="G6228" s="4" t="s">
        <v>8103</v>
      </c>
      <c r="H6228" s="4" t="s">
        <v>995</v>
      </c>
      <c r="I6228" s="24">
        <v>452.69</v>
      </c>
      <c r="J6228" s="24">
        <v>367.63</v>
      </c>
      <c r="K6228" s="24">
        <v>40</v>
      </c>
      <c r="M6228" s="24">
        <v>2</v>
      </c>
      <c r="N6228" s="24">
        <v>2</v>
      </c>
      <c r="O6228" s="24">
        <v>2</v>
      </c>
      <c r="P6228" s="24">
        <v>7</v>
      </c>
      <c r="Q6228" s="24">
        <v>20</v>
      </c>
      <c r="R6228" s="24">
        <v>1</v>
      </c>
      <c r="S6228" s="24">
        <v>1</v>
      </c>
      <c r="T6228" s="24">
        <v>10</v>
      </c>
      <c r="X6228" s="24">
        <f t="shared" si="218"/>
        <v>452.63</v>
      </c>
      <c r="Y6228" s="8">
        <f t="shared" si="219"/>
        <v>6.0000000000002274E-2</v>
      </c>
      <c r="Z6228" s="4"/>
    </row>
    <row r="6229" spans="1:26" x14ac:dyDescent="0.25">
      <c r="A6229" s="34">
        <v>63</v>
      </c>
      <c r="B6229" s="31">
        <v>56</v>
      </c>
      <c r="C6229" s="4" t="s">
        <v>10655</v>
      </c>
      <c r="D6229" s="4" t="s">
        <v>10656</v>
      </c>
      <c r="E6229" s="4" t="s">
        <v>10566</v>
      </c>
      <c r="F6229" s="4" t="s">
        <v>8948</v>
      </c>
      <c r="G6229" s="4" t="s">
        <v>10657</v>
      </c>
      <c r="H6229" s="4" t="s">
        <v>109</v>
      </c>
      <c r="I6229" s="24">
        <v>281.64</v>
      </c>
      <c r="J6229" s="24">
        <v>105.49</v>
      </c>
      <c r="K6229" s="24">
        <v>17</v>
      </c>
      <c r="M6229" s="24">
        <v>5</v>
      </c>
      <c r="N6229" s="24">
        <v>3</v>
      </c>
      <c r="O6229" s="24">
        <v>3.82</v>
      </c>
      <c r="R6229" s="24">
        <v>3.33</v>
      </c>
      <c r="S6229" s="24">
        <v>8</v>
      </c>
      <c r="T6229" s="24">
        <v>136</v>
      </c>
      <c r="X6229" s="24">
        <f t="shared" si="218"/>
        <v>281.64</v>
      </c>
      <c r="Y6229" s="8">
        <f t="shared" si="219"/>
        <v>0</v>
      </c>
      <c r="Z6229" s="4"/>
    </row>
    <row r="6230" spans="1:26" x14ac:dyDescent="0.25">
      <c r="A6230" s="34">
        <v>64</v>
      </c>
      <c r="B6230" s="31" t="s">
        <v>10658</v>
      </c>
      <c r="C6230" s="4" t="s">
        <v>10641</v>
      </c>
      <c r="D6230" s="4" t="s">
        <v>10656</v>
      </c>
      <c r="E6230" s="4" t="s">
        <v>10566</v>
      </c>
      <c r="F6230" s="4" t="s">
        <v>8948</v>
      </c>
      <c r="G6230" s="4" t="s">
        <v>10657</v>
      </c>
      <c r="H6230" s="4" t="s">
        <v>109</v>
      </c>
      <c r="I6230" s="24">
        <v>815.11</v>
      </c>
      <c r="J6230" s="24">
        <v>441.43</v>
      </c>
      <c r="K6230" s="24">
        <v>40.75</v>
      </c>
      <c r="M6230" s="24">
        <v>3.17</v>
      </c>
      <c r="N6230" s="24">
        <v>1</v>
      </c>
      <c r="O6230" s="24">
        <v>3.5</v>
      </c>
      <c r="Q6230" s="24">
        <v>0.3</v>
      </c>
      <c r="R6230" s="24">
        <v>7.76</v>
      </c>
      <c r="S6230" s="24">
        <v>3</v>
      </c>
      <c r="T6230" s="24">
        <v>314.2</v>
      </c>
      <c r="X6230" s="24">
        <f t="shared" si="218"/>
        <v>815.11</v>
      </c>
      <c r="Y6230" s="8">
        <f t="shared" si="219"/>
        <v>0</v>
      </c>
      <c r="Z6230" s="4"/>
    </row>
    <row r="6231" spans="1:26" x14ac:dyDescent="0.25">
      <c r="A6231" s="34">
        <v>65</v>
      </c>
      <c r="B6231" s="31" t="s">
        <v>10571</v>
      </c>
      <c r="C6231" s="4" t="s">
        <v>10659</v>
      </c>
      <c r="D6231" s="4" t="s">
        <v>10656</v>
      </c>
      <c r="E6231" s="4" t="s">
        <v>10566</v>
      </c>
      <c r="F6231" s="4" t="s">
        <v>8948</v>
      </c>
      <c r="G6231" s="4" t="s">
        <v>10657</v>
      </c>
      <c r="H6231" s="4" t="s">
        <v>109</v>
      </c>
      <c r="I6231" s="24">
        <v>239.89</v>
      </c>
      <c r="J6231" s="24">
        <v>92.5</v>
      </c>
      <c r="M6231" s="24">
        <v>2</v>
      </c>
      <c r="O6231" s="24">
        <v>1</v>
      </c>
      <c r="T6231" s="24">
        <v>144.38999999999999</v>
      </c>
      <c r="X6231" s="24">
        <f t="shared" si="218"/>
        <v>239.89</v>
      </c>
      <c r="Y6231" s="8">
        <f t="shared" si="219"/>
        <v>0</v>
      </c>
      <c r="Z6231" s="4"/>
    </row>
    <row r="6232" spans="1:26" x14ac:dyDescent="0.25">
      <c r="A6232" s="34">
        <v>84</v>
      </c>
      <c r="B6232" s="31">
        <v>73</v>
      </c>
      <c r="C6232" s="4" t="s">
        <v>10686</v>
      </c>
      <c r="D6232" s="4" t="s">
        <v>10674</v>
      </c>
      <c r="E6232" s="4" t="s">
        <v>10566</v>
      </c>
      <c r="F6232" s="4" t="s">
        <v>8948</v>
      </c>
      <c r="G6232" s="5" t="s">
        <v>10687</v>
      </c>
      <c r="H6232" s="4" t="s">
        <v>10688</v>
      </c>
      <c r="I6232" s="24">
        <v>212.29</v>
      </c>
      <c r="J6232" s="24">
        <v>208.79</v>
      </c>
      <c r="M6232" s="24">
        <v>1</v>
      </c>
      <c r="O6232" s="24">
        <v>1.5</v>
      </c>
      <c r="S6232" s="24">
        <v>1</v>
      </c>
      <c r="X6232" s="24">
        <f t="shared" si="218"/>
        <v>212.29</v>
      </c>
      <c r="Y6232" s="8">
        <f t="shared" si="219"/>
        <v>0</v>
      </c>
      <c r="Z6232" s="4"/>
    </row>
    <row r="6233" spans="1:26" x14ac:dyDescent="0.25">
      <c r="A6233" s="34">
        <v>81</v>
      </c>
      <c r="B6233" s="31">
        <v>70</v>
      </c>
      <c r="C6233" s="4" t="s">
        <v>10682</v>
      </c>
      <c r="D6233" s="4" t="s">
        <v>10674</v>
      </c>
      <c r="E6233" s="4" t="s">
        <v>10566</v>
      </c>
      <c r="F6233" s="4" t="s">
        <v>8948</v>
      </c>
      <c r="G6233" s="5" t="s">
        <v>866</v>
      </c>
      <c r="H6233" s="4" t="s">
        <v>1463</v>
      </c>
      <c r="I6233" s="24">
        <v>236.14</v>
      </c>
      <c r="J6233" s="24">
        <v>225.84</v>
      </c>
      <c r="K6233" s="24">
        <v>2</v>
      </c>
      <c r="N6233" s="24">
        <v>0.5</v>
      </c>
      <c r="O6233" s="24">
        <v>1</v>
      </c>
      <c r="P6233" s="24">
        <v>5.5</v>
      </c>
      <c r="Q6233" s="24">
        <v>1.5</v>
      </c>
      <c r="R6233" s="24">
        <v>1</v>
      </c>
      <c r="S6233" s="24">
        <v>0.8</v>
      </c>
      <c r="X6233" s="24">
        <f t="shared" si="218"/>
        <v>238.14000000000001</v>
      </c>
      <c r="Y6233" s="8">
        <f t="shared" si="219"/>
        <v>-2.0000000000000284</v>
      </c>
      <c r="Z6233" s="4"/>
    </row>
    <row r="6234" spans="1:26" x14ac:dyDescent="0.25">
      <c r="A6234" s="34">
        <v>2</v>
      </c>
      <c r="B6234" s="31">
        <v>2</v>
      </c>
      <c r="C6234" s="4" t="s">
        <v>9826</v>
      </c>
      <c r="D6234" s="4" t="s">
        <v>10565</v>
      </c>
      <c r="E6234" s="4" t="s">
        <v>10566</v>
      </c>
      <c r="F6234" s="4" t="s">
        <v>8948</v>
      </c>
      <c r="G6234" s="4" t="s">
        <v>10568</v>
      </c>
      <c r="H6234" s="4" t="s">
        <v>230</v>
      </c>
      <c r="I6234" s="24">
        <v>122.31</v>
      </c>
      <c r="J6234" s="24">
        <v>100.15</v>
      </c>
      <c r="K6234" s="24">
        <v>0.21</v>
      </c>
      <c r="M6234" s="24">
        <v>0.4</v>
      </c>
      <c r="O6234" s="24">
        <v>0.5</v>
      </c>
      <c r="R6234" s="24">
        <v>0.24</v>
      </c>
      <c r="T6234" s="24">
        <v>20.81</v>
      </c>
      <c r="X6234" s="24">
        <f t="shared" si="218"/>
        <v>122.31</v>
      </c>
      <c r="Y6234" s="8">
        <f t="shared" si="219"/>
        <v>0</v>
      </c>
      <c r="Z6234" s="4"/>
    </row>
    <row r="6235" spans="1:26" x14ac:dyDescent="0.25">
      <c r="A6235" s="34">
        <v>22</v>
      </c>
      <c r="B6235" s="31">
        <v>16</v>
      </c>
      <c r="C6235" s="4" t="s">
        <v>8159</v>
      </c>
      <c r="D6235" s="4" t="s">
        <v>10585</v>
      </c>
      <c r="E6235" s="4" t="s">
        <v>10566</v>
      </c>
      <c r="F6235" s="4" t="s">
        <v>8948</v>
      </c>
      <c r="G6235" s="4" t="s">
        <v>10599</v>
      </c>
      <c r="H6235" s="4" t="s">
        <v>176</v>
      </c>
      <c r="I6235" s="24">
        <v>519.15</v>
      </c>
      <c r="J6235" s="24">
        <v>512.95000000000005</v>
      </c>
      <c r="M6235" s="24">
        <v>1.6</v>
      </c>
      <c r="O6235" s="24">
        <v>3</v>
      </c>
      <c r="S6235" s="24">
        <v>1.6</v>
      </c>
      <c r="X6235" s="24">
        <f t="shared" si="218"/>
        <v>519.15000000000009</v>
      </c>
      <c r="Y6235" s="8">
        <f t="shared" si="219"/>
        <v>0</v>
      </c>
      <c r="Z6235" s="4"/>
    </row>
    <row r="6236" spans="1:26" x14ac:dyDescent="0.25">
      <c r="A6236" s="34">
        <v>36</v>
      </c>
      <c r="B6236" s="31">
        <v>29</v>
      </c>
      <c r="C6236" s="4" t="s">
        <v>10615</v>
      </c>
      <c r="D6236" s="4" t="s">
        <v>10613</v>
      </c>
      <c r="E6236" s="4" t="s">
        <v>10566</v>
      </c>
      <c r="F6236" s="4" t="s">
        <v>8948</v>
      </c>
      <c r="G6236" s="4" t="s">
        <v>5951</v>
      </c>
      <c r="H6236" s="4" t="s">
        <v>6813</v>
      </c>
      <c r="I6236" s="24">
        <v>122.9</v>
      </c>
      <c r="J6236" s="24">
        <v>116.28</v>
      </c>
      <c r="K6236" s="24">
        <v>5.64</v>
      </c>
      <c r="M6236" s="24">
        <v>0.5</v>
      </c>
      <c r="O6236" s="24">
        <v>0.5</v>
      </c>
      <c r="X6236" s="24">
        <f t="shared" si="218"/>
        <v>122.92</v>
      </c>
      <c r="Y6236" s="8">
        <f t="shared" si="219"/>
        <v>-1.9999999999996021E-2</v>
      </c>
      <c r="Z6236" s="4"/>
    </row>
    <row r="6237" spans="1:26" x14ac:dyDescent="0.25">
      <c r="A6237" s="34">
        <v>39</v>
      </c>
      <c r="B6237" s="31">
        <v>32</v>
      </c>
      <c r="C6237" s="4" t="s">
        <v>10619</v>
      </c>
      <c r="D6237" s="4" t="s">
        <v>10613</v>
      </c>
      <c r="E6237" s="4" t="s">
        <v>10566</v>
      </c>
      <c r="F6237" s="4" t="s">
        <v>8948</v>
      </c>
      <c r="G6237" s="4" t="s">
        <v>10620</v>
      </c>
      <c r="H6237" s="4" t="s">
        <v>580</v>
      </c>
      <c r="I6237" s="24">
        <v>163.98</v>
      </c>
      <c r="J6237" s="24">
        <v>118.54</v>
      </c>
      <c r="K6237" s="24">
        <v>8.57</v>
      </c>
      <c r="M6237" s="24">
        <v>0.6</v>
      </c>
      <c r="N6237" s="24">
        <v>0.6</v>
      </c>
      <c r="O6237" s="24">
        <v>1.84</v>
      </c>
      <c r="Q6237" s="24">
        <v>3.78</v>
      </c>
      <c r="R6237" s="24">
        <v>1.44</v>
      </c>
      <c r="S6237" s="24">
        <v>1</v>
      </c>
      <c r="T6237" s="24">
        <v>27.61</v>
      </c>
      <c r="X6237" s="24">
        <f t="shared" si="218"/>
        <v>163.98000000000002</v>
      </c>
      <c r="Y6237" s="8">
        <f t="shared" si="219"/>
        <v>0</v>
      </c>
      <c r="Z6237" s="4"/>
    </row>
    <row r="6238" spans="1:26" x14ac:dyDescent="0.25">
      <c r="A6238" s="34">
        <v>102</v>
      </c>
      <c r="B6238" s="31">
        <v>89</v>
      </c>
      <c r="C6238" s="4" t="s">
        <v>6818</v>
      </c>
      <c r="D6238" s="4" t="s">
        <v>10708</v>
      </c>
      <c r="E6238" s="4" t="s">
        <v>10566</v>
      </c>
      <c r="F6238" s="4" t="s">
        <v>8948</v>
      </c>
      <c r="G6238" s="5" t="s">
        <v>10715</v>
      </c>
      <c r="H6238" s="4" t="s">
        <v>558</v>
      </c>
      <c r="I6238" s="24">
        <v>187.5</v>
      </c>
      <c r="J6238" s="24">
        <v>142.5</v>
      </c>
      <c r="K6238" s="24">
        <v>20</v>
      </c>
      <c r="M6238" s="24">
        <v>7</v>
      </c>
      <c r="N6238" s="24">
        <v>1</v>
      </c>
      <c r="O6238" s="24">
        <v>1</v>
      </c>
      <c r="Q6238" s="24">
        <v>2</v>
      </c>
      <c r="R6238" s="24">
        <v>14</v>
      </c>
      <c r="X6238" s="24">
        <f t="shared" si="218"/>
        <v>187.5</v>
      </c>
      <c r="Y6238" s="8">
        <f t="shared" si="219"/>
        <v>0</v>
      </c>
      <c r="Z6238" s="4"/>
    </row>
    <row r="6239" spans="1:26" x14ac:dyDescent="0.25">
      <c r="A6239" s="34">
        <v>105</v>
      </c>
      <c r="B6239" s="31">
        <v>92</v>
      </c>
      <c r="C6239" s="4" t="s">
        <v>8191</v>
      </c>
      <c r="D6239" s="4" t="s">
        <v>10708</v>
      </c>
      <c r="E6239" s="4" t="s">
        <v>10566</v>
      </c>
      <c r="F6239" s="4" t="s">
        <v>8948</v>
      </c>
      <c r="G6239" s="5" t="s">
        <v>3044</v>
      </c>
      <c r="H6239" s="4" t="s">
        <v>19</v>
      </c>
      <c r="I6239" s="24">
        <v>901.5</v>
      </c>
      <c r="J6239" s="24">
        <v>713.66</v>
      </c>
      <c r="K6239" s="24">
        <v>70</v>
      </c>
      <c r="L6239" s="24">
        <v>15</v>
      </c>
      <c r="T6239" s="24">
        <v>102.84</v>
      </c>
      <c r="X6239" s="24">
        <f t="shared" si="218"/>
        <v>901.5</v>
      </c>
      <c r="Y6239" s="8">
        <f t="shared" si="219"/>
        <v>0</v>
      </c>
      <c r="Z6239" s="4"/>
    </row>
    <row r="6240" spans="1:26" x14ac:dyDescent="0.25">
      <c r="A6240" s="34">
        <v>107</v>
      </c>
      <c r="B6240" s="31">
        <v>94</v>
      </c>
      <c r="C6240" s="4" t="s">
        <v>10721</v>
      </c>
      <c r="D6240" s="4" t="s">
        <v>10708</v>
      </c>
      <c r="E6240" s="4" t="s">
        <v>10566</v>
      </c>
      <c r="F6240" s="4" t="s">
        <v>8948</v>
      </c>
      <c r="G6240" s="5" t="s">
        <v>3044</v>
      </c>
      <c r="H6240" s="4" t="s">
        <v>19</v>
      </c>
      <c r="I6240" s="24">
        <v>926</v>
      </c>
      <c r="J6240" s="24">
        <v>496.31</v>
      </c>
      <c r="K6240" s="24">
        <v>33</v>
      </c>
      <c r="L6240" s="24">
        <v>12</v>
      </c>
      <c r="M6240" s="24">
        <v>3</v>
      </c>
      <c r="N6240" s="24">
        <v>1</v>
      </c>
      <c r="O6240" s="24">
        <v>3</v>
      </c>
      <c r="P6240" s="24">
        <v>0.5</v>
      </c>
      <c r="Q6240" s="24">
        <v>42.19</v>
      </c>
      <c r="R6240" s="24">
        <v>1</v>
      </c>
      <c r="S6240" s="24">
        <v>6</v>
      </c>
      <c r="T6240" s="24">
        <v>328</v>
      </c>
      <c r="X6240" s="24">
        <f t="shared" si="218"/>
        <v>926</v>
      </c>
      <c r="Y6240" s="8">
        <f t="shared" si="219"/>
        <v>0</v>
      </c>
      <c r="Z6240" s="4"/>
    </row>
    <row r="6241" spans="1:26" x14ac:dyDescent="0.25">
      <c r="A6241" s="34">
        <v>44</v>
      </c>
      <c r="B6241" s="31">
        <v>37</v>
      </c>
      <c r="C6241" s="4" t="s">
        <v>10629</v>
      </c>
      <c r="D6241" s="4" t="s">
        <v>10613</v>
      </c>
      <c r="E6241" s="4" t="s">
        <v>10566</v>
      </c>
      <c r="F6241" s="4" t="s">
        <v>8948</v>
      </c>
      <c r="G6241" s="4" t="s">
        <v>10630</v>
      </c>
      <c r="H6241" s="4" t="s">
        <v>892</v>
      </c>
      <c r="I6241" s="24">
        <v>112.26</v>
      </c>
      <c r="J6241" s="24">
        <v>62.01</v>
      </c>
      <c r="K6241" s="24">
        <v>10</v>
      </c>
      <c r="L6241" s="24">
        <v>7.5</v>
      </c>
      <c r="M6241" s="24">
        <v>0.5</v>
      </c>
      <c r="O6241" s="24">
        <v>0.5</v>
      </c>
      <c r="P6241" s="24">
        <v>3</v>
      </c>
      <c r="Q6241" s="24">
        <v>17.75</v>
      </c>
      <c r="T6241" s="24">
        <v>11</v>
      </c>
      <c r="X6241" s="24">
        <f t="shared" si="218"/>
        <v>112.25999999999999</v>
      </c>
      <c r="Y6241" s="8">
        <f t="shared" si="219"/>
        <v>0</v>
      </c>
      <c r="Z6241" s="4"/>
    </row>
    <row r="6242" spans="1:26" x14ac:dyDescent="0.25">
      <c r="A6242" s="34">
        <v>41</v>
      </c>
      <c r="B6242" s="31">
        <v>34</v>
      </c>
      <c r="C6242" s="4" t="s">
        <v>10622</v>
      </c>
      <c r="D6242" s="4" t="s">
        <v>10613</v>
      </c>
      <c r="E6242" s="4" t="s">
        <v>10566</v>
      </c>
      <c r="F6242" s="4" t="s">
        <v>8948</v>
      </c>
      <c r="G6242" s="4" t="s">
        <v>10623</v>
      </c>
      <c r="H6242" s="4" t="s">
        <v>391</v>
      </c>
      <c r="I6242" s="24">
        <v>142.09</v>
      </c>
      <c r="J6242" s="24">
        <v>120.6</v>
      </c>
      <c r="K6242" s="24">
        <v>9.4499999999999993</v>
      </c>
      <c r="M6242" s="24">
        <v>1.6</v>
      </c>
      <c r="N6242" s="24">
        <v>0.65</v>
      </c>
      <c r="O6242" s="24">
        <v>1.35</v>
      </c>
      <c r="Q6242" s="24">
        <v>2.0299999999999998</v>
      </c>
      <c r="T6242" s="24">
        <v>7.19</v>
      </c>
      <c r="X6242" s="24">
        <f t="shared" si="218"/>
        <v>142.86999999999998</v>
      </c>
      <c r="Y6242" s="8">
        <f t="shared" si="219"/>
        <v>-0.77999999999997272</v>
      </c>
      <c r="Z6242" s="4"/>
    </row>
    <row r="6243" spans="1:26" x14ac:dyDescent="0.25">
      <c r="A6243" s="34">
        <v>93</v>
      </c>
      <c r="B6243" s="31">
        <v>82</v>
      </c>
      <c r="C6243" s="4" t="s">
        <v>10703</v>
      </c>
      <c r="D6243" s="4" t="s">
        <v>10692</v>
      </c>
      <c r="E6243" s="4" t="s">
        <v>10566</v>
      </c>
      <c r="F6243" s="4" t="s">
        <v>8948</v>
      </c>
      <c r="G6243" s="5" t="s">
        <v>4</v>
      </c>
      <c r="H6243" s="4" t="s">
        <v>992</v>
      </c>
      <c r="I6243" s="24">
        <v>115.83</v>
      </c>
      <c r="J6243" s="24">
        <v>52.09</v>
      </c>
      <c r="N6243" s="24">
        <v>0.7</v>
      </c>
      <c r="O6243" s="24">
        <v>1.5</v>
      </c>
      <c r="P6243" s="24">
        <v>0.72</v>
      </c>
      <c r="R6243" s="24">
        <v>0.16</v>
      </c>
      <c r="S6243" s="24">
        <v>1.3</v>
      </c>
      <c r="T6243" s="24">
        <v>59.36</v>
      </c>
      <c r="X6243" s="24">
        <f t="shared" si="218"/>
        <v>115.83</v>
      </c>
      <c r="Y6243" s="8">
        <f t="shared" si="219"/>
        <v>0</v>
      </c>
      <c r="Z6243" s="4"/>
    </row>
    <row r="6244" spans="1:26" x14ac:dyDescent="0.25">
      <c r="A6244" s="34">
        <v>62</v>
      </c>
      <c r="B6244" s="31">
        <v>55</v>
      </c>
      <c r="C6244" s="4" t="s">
        <v>10654</v>
      </c>
      <c r="D6244" s="4" t="s">
        <v>10647</v>
      </c>
      <c r="E6244" s="4" t="s">
        <v>10566</v>
      </c>
      <c r="F6244" s="4" t="s">
        <v>8948</v>
      </c>
      <c r="G6244" s="4" t="s">
        <v>9698</v>
      </c>
      <c r="H6244" s="4" t="s">
        <v>19</v>
      </c>
      <c r="I6244" s="24">
        <v>293.55</v>
      </c>
      <c r="J6244" s="24">
        <v>217.35</v>
      </c>
      <c r="K6244" s="24">
        <v>32.4</v>
      </c>
      <c r="L6244" s="24">
        <v>1.18</v>
      </c>
      <c r="M6244" s="24">
        <v>4.66</v>
      </c>
      <c r="N6244" s="24">
        <v>2.38</v>
      </c>
      <c r="O6244" s="24">
        <v>2.7</v>
      </c>
      <c r="P6244" s="24">
        <v>24.09</v>
      </c>
      <c r="Q6244" s="24">
        <v>3.27</v>
      </c>
      <c r="R6244" s="24">
        <v>1.84</v>
      </c>
      <c r="S6244" s="24">
        <v>1.51</v>
      </c>
      <c r="T6244" s="24">
        <v>2.17</v>
      </c>
      <c r="X6244" s="24">
        <f t="shared" si="218"/>
        <v>293.54999999999995</v>
      </c>
      <c r="Y6244" s="8">
        <f t="shared" si="219"/>
        <v>0</v>
      </c>
      <c r="Z6244" s="4"/>
    </row>
    <row r="6245" spans="1:26" x14ac:dyDescent="0.25">
      <c r="A6245" s="34">
        <v>38</v>
      </c>
      <c r="B6245" s="31">
        <v>31</v>
      </c>
      <c r="C6245" s="4" t="s">
        <v>10618</v>
      </c>
      <c r="D6245" s="4" t="s">
        <v>10613</v>
      </c>
      <c r="E6245" s="4" t="s">
        <v>10566</v>
      </c>
      <c r="F6245" s="4" t="s">
        <v>8948</v>
      </c>
      <c r="G6245" s="4" t="s">
        <v>9005</v>
      </c>
      <c r="H6245" s="4" t="s">
        <v>237</v>
      </c>
      <c r="I6245" s="24">
        <v>258.10000000000002</v>
      </c>
      <c r="J6245" s="24">
        <v>216.37</v>
      </c>
      <c r="K6245" s="24">
        <v>22.8</v>
      </c>
      <c r="L6245" s="24">
        <v>3.1</v>
      </c>
      <c r="M6245" s="24">
        <v>1</v>
      </c>
      <c r="N6245" s="24">
        <v>0.4</v>
      </c>
      <c r="O6245" s="24">
        <v>0.5</v>
      </c>
      <c r="Q6245" s="24">
        <v>3.75</v>
      </c>
      <c r="S6245" s="24">
        <v>0.5</v>
      </c>
      <c r="T6245" s="24">
        <v>9.6</v>
      </c>
      <c r="X6245" s="24">
        <f t="shared" si="218"/>
        <v>258.02000000000004</v>
      </c>
      <c r="Y6245" s="8">
        <f t="shared" si="219"/>
        <v>7.9999999999984084E-2</v>
      </c>
      <c r="Z6245" s="4"/>
    </row>
    <row r="6246" spans="1:26" x14ac:dyDescent="0.25">
      <c r="A6246" s="34">
        <v>20</v>
      </c>
      <c r="B6246" s="31">
        <v>14</v>
      </c>
      <c r="C6246" s="4" t="s">
        <v>10597</v>
      </c>
      <c r="D6246" s="4" t="s">
        <v>10585</v>
      </c>
      <c r="E6246" s="4" t="s">
        <v>10566</v>
      </c>
      <c r="F6246" s="4" t="s">
        <v>8948</v>
      </c>
      <c r="G6246" s="4" t="s">
        <v>9429</v>
      </c>
      <c r="H6246" s="4" t="s">
        <v>992</v>
      </c>
      <c r="I6246" s="24">
        <v>121.72</v>
      </c>
      <c r="J6246" s="24">
        <v>46.65</v>
      </c>
      <c r="K6246" s="24">
        <v>3.96</v>
      </c>
      <c r="M6246" s="24">
        <v>1</v>
      </c>
      <c r="O6246" s="24">
        <v>1</v>
      </c>
      <c r="S6246" s="24">
        <v>1.3</v>
      </c>
      <c r="T6246" s="24">
        <v>67.81</v>
      </c>
      <c r="X6246" s="24">
        <f t="shared" si="218"/>
        <v>121.72</v>
      </c>
      <c r="Y6246" s="8">
        <f t="shared" si="219"/>
        <v>0</v>
      </c>
      <c r="Z6246" s="4"/>
    </row>
    <row r="6247" spans="1:26" x14ac:dyDescent="0.25">
      <c r="A6247" s="34">
        <v>89</v>
      </c>
      <c r="B6247" s="31">
        <v>78</v>
      </c>
      <c r="C6247" s="4" t="s">
        <v>10694</v>
      </c>
      <c r="D6247" s="4" t="s">
        <v>10692</v>
      </c>
      <c r="E6247" s="4" t="s">
        <v>10566</v>
      </c>
      <c r="F6247" s="4" t="s">
        <v>8948</v>
      </c>
      <c r="G6247" s="5" t="s">
        <v>10093</v>
      </c>
      <c r="H6247" s="4" t="s">
        <v>176</v>
      </c>
      <c r="I6247" s="24">
        <v>664.38</v>
      </c>
      <c r="J6247" s="24">
        <v>500.68</v>
      </c>
      <c r="K6247" s="24">
        <v>17.45</v>
      </c>
      <c r="L6247" s="24">
        <v>0.7</v>
      </c>
      <c r="M6247" s="24">
        <v>2</v>
      </c>
      <c r="N6247" s="24">
        <v>1</v>
      </c>
      <c r="O6247" s="24">
        <v>5</v>
      </c>
      <c r="P6247" s="24">
        <v>82.69</v>
      </c>
      <c r="R6247" s="24">
        <v>8</v>
      </c>
      <c r="S6247" s="24">
        <v>1</v>
      </c>
      <c r="T6247" s="24">
        <v>46.26</v>
      </c>
      <c r="X6247" s="24">
        <f t="shared" si="218"/>
        <v>664.78</v>
      </c>
      <c r="Y6247" s="8">
        <f t="shared" si="219"/>
        <v>-0.39999999999997726</v>
      </c>
      <c r="Z6247" s="4"/>
    </row>
    <row r="6248" spans="1:26" x14ac:dyDescent="0.25">
      <c r="A6248" s="34">
        <v>92</v>
      </c>
      <c r="B6248" s="31">
        <v>81</v>
      </c>
      <c r="C6248" s="4" t="s">
        <v>10700</v>
      </c>
      <c r="D6248" s="4" t="s">
        <v>10692</v>
      </c>
      <c r="E6248" s="4" t="s">
        <v>10566</v>
      </c>
      <c r="F6248" s="4" t="s">
        <v>8948</v>
      </c>
      <c r="G6248" s="5" t="s">
        <v>10701</v>
      </c>
      <c r="H6248" s="4" t="s">
        <v>10702</v>
      </c>
      <c r="I6248" s="24">
        <v>566.25</v>
      </c>
      <c r="J6248" s="24">
        <v>549.51</v>
      </c>
      <c r="K6248" s="24">
        <v>5.54</v>
      </c>
      <c r="M6248" s="24">
        <v>2.6</v>
      </c>
      <c r="O6248" s="24">
        <v>1.7</v>
      </c>
      <c r="R6248" s="24">
        <v>6.9</v>
      </c>
      <c r="X6248" s="24">
        <f t="shared" si="218"/>
        <v>566.25</v>
      </c>
      <c r="Y6248" s="8">
        <f t="shared" si="219"/>
        <v>0</v>
      </c>
      <c r="Z6248" s="4"/>
    </row>
    <row r="6249" spans="1:26" x14ac:dyDescent="0.25">
      <c r="A6249" s="34">
        <v>94</v>
      </c>
      <c r="B6249" s="31">
        <v>83</v>
      </c>
      <c r="C6249" s="4" t="s">
        <v>10704</v>
      </c>
      <c r="D6249" s="4" t="s">
        <v>10692</v>
      </c>
      <c r="E6249" s="4" t="s">
        <v>10566</v>
      </c>
      <c r="F6249" s="4" t="s">
        <v>8948</v>
      </c>
      <c r="G6249" s="5" t="s">
        <v>10701</v>
      </c>
      <c r="H6249" s="4" t="s">
        <v>960</v>
      </c>
      <c r="I6249" s="24">
        <v>615.66</v>
      </c>
      <c r="J6249" s="24">
        <v>488.76</v>
      </c>
      <c r="K6249" s="24">
        <v>19.149999999999999</v>
      </c>
      <c r="M6249" s="24">
        <v>1</v>
      </c>
      <c r="O6249" s="24">
        <v>2</v>
      </c>
      <c r="P6249" s="24">
        <v>0.75</v>
      </c>
      <c r="S6249" s="24">
        <v>4</v>
      </c>
      <c r="T6249" s="24">
        <v>100</v>
      </c>
      <c r="X6249" s="24">
        <f t="shared" si="218"/>
        <v>615.66</v>
      </c>
      <c r="Y6249" s="8">
        <f t="shared" si="219"/>
        <v>0</v>
      </c>
      <c r="Z6249" s="4"/>
    </row>
    <row r="6250" spans="1:26" x14ac:dyDescent="0.25">
      <c r="A6250" s="34">
        <v>74</v>
      </c>
      <c r="B6250" s="31">
        <v>63</v>
      </c>
      <c r="C6250" s="4" t="s">
        <v>10668</v>
      </c>
      <c r="D6250" s="4" t="s">
        <v>10656</v>
      </c>
      <c r="E6250" s="4" t="s">
        <v>10566</v>
      </c>
      <c r="F6250" s="4" t="s">
        <v>8948</v>
      </c>
      <c r="G6250" s="5" t="s">
        <v>10669</v>
      </c>
      <c r="H6250" s="4" t="s">
        <v>283</v>
      </c>
      <c r="I6250" s="24">
        <v>400.98</v>
      </c>
      <c r="J6250" s="24">
        <v>256.01</v>
      </c>
      <c r="K6250" s="24">
        <v>16.8</v>
      </c>
      <c r="M6250" s="24">
        <v>0.5</v>
      </c>
      <c r="N6250" s="24">
        <v>0.6</v>
      </c>
      <c r="O6250" s="24">
        <v>1.45</v>
      </c>
      <c r="Q6250" s="24">
        <v>0.6</v>
      </c>
      <c r="R6250" s="24">
        <v>8.06</v>
      </c>
      <c r="S6250" s="24">
        <v>0.35</v>
      </c>
      <c r="T6250" s="24">
        <v>116.61</v>
      </c>
      <c r="X6250" s="24">
        <f t="shared" si="218"/>
        <v>400.98000000000008</v>
      </c>
      <c r="Y6250" s="8">
        <f t="shared" si="219"/>
        <v>0</v>
      </c>
      <c r="Z6250" s="4"/>
    </row>
    <row r="6251" spans="1:26" x14ac:dyDescent="0.25">
      <c r="A6251" s="34">
        <v>40</v>
      </c>
      <c r="B6251" s="31">
        <v>33</v>
      </c>
      <c r="C6251" s="4" t="s">
        <v>10621</v>
      </c>
      <c r="D6251" s="4" t="s">
        <v>10613</v>
      </c>
      <c r="E6251" s="4" t="s">
        <v>10566</v>
      </c>
      <c r="F6251" s="4" t="s">
        <v>8948</v>
      </c>
      <c r="G6251" s="4" t="s">
        <v>9479</v>
      </c>
      <c r="H6251" s="4" t="s">
        <v>230</v>
      </c>
      <c r="I6251" s="24">
        <v>759.96</v>
      </c>
      <c r="J6251" s="24">
        <v>242.34</v>
      </c>
      <c r="K6251" s="24">
        <v>82.03</v>
      </c>
      <c r="L6251" s="24">
        <v>19.63</v>
      </c>
      <c r="M6251" s="24">
        <v>3.75</v>
      </c>
      <c r="N6251" s="24">
        <v>2</v>
      </c>
      <c r="O6251" s="24">
        <v>3.14</v>
      </c>
      <c r="P6251" s="24">
        <v>1.25</v>
      </c>
      <c r="Q6251" s="24">
        <v>2.99</v>
      </c>
      <c r="R6251" s="24">
        <v>0.48</v>
      </c>
      <c r="S6251" s="24">
        <v>1.75</v>
      </c>
      <c r="T6251" s="24">
        <v>399.6</v>
      </c>
      <c r="X6251" s="24">
        <f t="shared" si="218"/>
        <v>758.96</v>
      </c>
      <c r="Y6251" s="8">
        <f t="shared" si="219"/>
        <v>1</v>
      </c>
      <c r="Z6251" s="4"/>
    </row>
    <row r="6252" spans="1:26" x14ac:dyDescent="0.25">
      <c r="A6252" s="34">
        <v>55</v>
      </c>
      <c r="B6252" s="31">
        <v>48</v>
      </c>
      <c r="C6252" s="4" t="s">
        <v>9427</v>
      </c>
      <c r="D6252" s="4" t="s">
        <v>10647</v>
      </c>
      <c r="E6252" s="4" t="s">
        <v>10566</v>
      </c>
      <c r="F6252" s="4" t="s">
        <v>8948</v>
      </c>
      <c r="G6252" s="4" t="s">
        <v>10470</v>
      </c>
      <c r="H6252" s="4" t="s">
        <v>10649</v>
      </c>
      <c r="I6252" s="24">
        <v>343.65</v>
      </c>
      <c r="J6252" s="24">
        <v>292.89999999999998</v>
      </c>
      <c r="K6252" s="24">
        <v>6.25</v>
      </c>
      <c r="L6252" s="24">
        <v>13</v>
      </c>
      <c r="M6252" s="24">
        <v>1</v>
      </c>
      <c r="O6252" s="24">
        <v>2.5</v>
      </c>
      <c r="P6252" s="24">
        <v>1</v>
      </c>
      <c r="Q6252" s="24">
        <v>8</v>
      </c>
      <c r="R6252" s="24">
        <v>3</v>
      </c>
      <c r="S6252" s="24">
        <v>1</v>
      </c>
      <c r="T6252" s="24">
        <v>25</v>
      </c>
      <c r="X6252" s="24">
        <f t="shared" si="218"/>
        <v>353.65</v>
      </c>
      <c r="Y6252" s="8">
        <f t="shared" si="219"/>
        <v>-10</v>
      </c>
      <c r="Z6252" s="4"/>
    </row>
    <row r="6253" spans="1:26" x14ac:dyDescent="0.25">
      <c r="A6253" s="34">
        <v>80</v>
      </c>
      <c r="B6253" s="31">
        <v>69</v>
      </c>
      <c r="C6253" s="4" t="s">
        <v>10680</v>
      </c>
      <c r="D6253" s="4" t="s">
        <v>10674</v>
      </c>
      <c r="E6253" s="4" t="s">
        <v>10566</v>
      </c>
      <c r="F6253" s="4" t="s">
        <v>8948</v>
      </c>
      <c r="G6253" s="5" t="s">
        <v>10681</v>
      </c>
      <c r="H6253" s="4" t="s">
        <v>9347</v>
      </c>
      <c r="I6253" s="24">
        <v>248.45</v>
      </c>
      <c r="J6253" s="24">
        <v>221.9</v>
      </c>
      <c r="K6253" s="24">
        <v>1.5</v>
      </c>
      <c r="L6253" s="24">
        <v>0.5</v>
      </c>
      <c r="M6253" s="24">
        <v>1</v>
      </c>
      <c r="N6253" s="24">
        <v>0.5</v>
      </c>
      <c r="O6253" s="24">
        <v>2</v>
      </c>
      <c r="S6253" s="24">
        <v>1</v>
      </c>
      <c r="T6253" s="24">
        <v>20</v>
      </c>
      <c r="X6253" s="24">
        <f t="shared" si="218"/>
        <v>248.4</v>
      </c>
      <c r="Y6253" s="8">
        <f t="shared" si="219"/>
        <v>4.9999999999982947E-2</v>
      </c>
      <c r="Z6253" s="4"/>
    </row>
    <row r="6254" spans="1:26" x14ac:dyDescent="0.25">
      <c r="A6254" s="34">
        <v>97</v>
      </c>
      <c r="B6254" s="31">
        <v>84</v>
      </c>
      <c r="C6254" s="4" t="s">
        <v>10707</v>
      </c>
      <c r="D6254" s="4" t="s">
        <v>10708</v>
      </c>
      <c r="E6254" s="4" t="s">
        <v>10566</v>
      </c>
      <c r="F6254" s="4" t="s">
        <v>8948</v>
      </c>
      <c r="G6254" s="5" t="s">
        <v>9183</v>
      </c>
      <c r="H6254" s="4" t="s">
        <v>369</v>
      </c>
      <c r="I6254" s="24">
        <v>250</v>
      </c>
      <c r="J6254" s="24">
        <v>197.67</v>
      </c>
      <c r="M6254" s="24">
        <v>0.23</v>
      </c>
      <c r="O6254" s="24">
        <v>4.21</v>
      </c>
      <c r="P6254" s="24">
        <v>1.2</v>
      </c>
      <c r="Q6254" s="24">
        <v>8.6</v>
      </c>
      <c r="R6254" s="24">
        <v>2.87</v>
      </c>
      <c r="S6254" s="24">
        <v>8</v>
      </c>
      <c r="T6254" s="24">
        <v>27.22</v>
      </c>
      <c r="X6254" s="24">
        <f t="shared" si="218"/>
        <v>249.99999999999997</v>
      </c>
      <c r="Y6254" s="8">
        <f t="shared" si="219"/>
        <v>0</v>
      </c>
      <c r="Z6254" s="4"/>
    </row>
    <row r="6255" spans="1:26" x14ac:dyDescent="0.25">
      <c r="A6255" s="34">
        <v>35</v>
      </c>
      <c r="B6255" s="31">
        <v>28</v>
      </c>
      <c r="C6255" s="4" t="s">
        <v>6137</v>
      </c>
      <c r="D6255" s="4" t="s">
        <v>10613</v>
      </c>
      <c r="E6255" s="4" t="s">
        <v>10566</v>
      </c>
      <c r="F6255" s="4" t="s">
        <v>8948</v>
      </c>
      <c r="G6255" s="4" t="s">
        <v>4084</v>
      </c>
      <c r="H6255" s="4" t="s">
        <v>198</v>
      </c>
      <c r="I6255" s="24">
        <v>193.05</v>
      </c>
      <c r="J6255" s="24">
        <v>138.63</v>
      </c>
      <c r="K6255" s="24">
        <v>19.600000000000001</v>
      </c>
      <c r="M6255" s="24">
        <v>0.5</v>
      </c>
      <c r="N6255" s="24">
        <v>0.5</v>
      </c>
      <c r="O6255" s="24">
        <v>1.75</v>
      </c>
      <c r="R6255" s="24">
        <v>1.22</v>
      </c>
      <c r="S6255" s="24">
        <v>0.75</v>
      </c>
      <c r="T6255" s="24">
        <v>30.1</v>
      </c>
      <c r="X6255" s="24">
        <f t="shared" si="218"/>
        <v>193.04999999999998</v>
      </c>
      <c r="Y6255" s="8">
        <f t="shared" si="219"/>
        <v>0</v>
      </c>
      <c r="Z6255" s="4"/>
    </row>
    <row r="6256" spans="1:26" x14ac:dyDescent="0.25">
      <c r="A6256" s="34">
        <v>56</v>
      </c>
      <c r="B6256" s="31">
        <v>49</v>
      </c>
      <c r="C6256" s="4" t="s">
        <v>10650</v>
      </c>
      <c r="D6256" s="4" t="s">
        <v>10647</v>
      </c>
      <c r="E6256" s="4" t="s">
        <v>10566</v>
      </c>
      <c r="F6256" s="4" t="s">
        <v>8948</v>
      </c>
      <c r="G6256" s="4" t="s">
        <v>45</v>
      </c>
      <c r="H6256" s="4"/>
      <c r="I6256" s="24">
        <v>201.49</v>
      </c>
      <c r="J6256" s="24">
        <v>183.99</v>
      </c>
      <c r="K6256" s="24">
        <v>10</v>
      </c>
      <c r="M6256" s="24">
        <v>1</v>
      </c>
      <c r="N6256" s="24">
        <v>1</v>
      </c>
      <c r="O6256" s="24">
        <v>2</v>
      </c>
      <c r="Q6256" s="24">
        <v>2</v>
      </c>
      <c r="S6256" s="24">
        <v>1.5</v>
      </c>
      <c r="X6256" s="24">
        <f t="shared" si="218"/>
        <v>201.49</v>
      </c>
      <c r="Y6256" s="8">
        <f t="shared" si="219"/>
        <v>0</v>
      </c>
      <c r="Z6256" s="4"/>
    </row>
    <row r="6257" spans="1:26" x14ac:dyDescent="0.25">
      <c r="A6257" s="34">
        <v>59</v>
      </c>
      <c r="B6257" s="31">
        <v>52</v>
      </c>
      <c r="C6257" s="4" t="s">
        <v>9179</v>
      </c>
      <c r="D6257" s="4" t="s">
        <v>10647</v>
      </c>
      <c r="E6257" s="4" t="s">
        <v>10566</v>
      </c>
      <c r="F6257" s="4" t="s">
        <v>8948</v>
      </c>
      <c r="G6257" s="4" t="s">
        <v>45</v>
      </c>
      <c r="H6257" s="4"/>
      <c r="I6257" s="24">
        <v>564.45000000000005</v>
      </c>
      <c r="J6257" s="24">
        <v>489.6</v>
      </c>
      <c r="K6257" s="24">
        <v>26.33</v>
      </c>
      <c r="M6257" s="24">
        <v>1.1499999999999999</v>
      </c>
      <c r="O6257" s="24">
        <v>4.05</v>
      </c>
      <c r="Q6257" s="24">
        <v>22.75</v>
      </c>
      <c r="R6257" s="24">
        <v>11.82</v>
      </c>
      <c r="S6257" s="24">
        <v>2.5</v>
      </c>
      <c r="T6257" s="24">
        <v>6.25</v>
      </c>
      <c r="X6257" s="24">
        <f t="shared" si="218"/>
        <v>564.45000000000005</v>
      </c>
      <c r="Y6257" s="8">
        <f t="shared" si="219"/>
        <v>0</v>
      </c>
      <c r="Z6257" s="4"/>
    </row>
    <row r="6258" spans="1:26" x14ac:dyDescent="0.25">
      <c r="A6258" s="34">
        <v>83</v>
      </c>
      <c r="B6258" s="31">
        <v>72</v>
      </c>
      <c r="C6258" s="4" t="s">
        <v>10685</v>
      </c>
      <c r="D6258" s="4" t="s">
        <v>10674</v>
      </c>
      <c r="E6258" s="4" t="s">
        <v>10566</v>
      </c>
      <c r="F6258" s="4" t="s">
        <v>8948</v>
      </c>
      <c r="G6258" s="5" t="s">
        <v>45</v>
      </c>
      <c r="H6258" s="4"/>
      <c r="I6258" s="24">
        <v>206.85</v>
      </c>
      <c r="J6258" s="24">
        <v>200.69</v>
      </c>
      <c r="M6258" s="24">
        <v>1</v>
      </c>
      <c r="O6258" s="24">
        <v>1.2</v>
      </c>
      <c r="R6258" s="24">
        <v>3.04</v>
      </c>
      <c r="S6258" s="24">
        <v>1</v>
      </c>
      <c r="X6258" s="24">
        <f t="shared" si="218"/>
        <v>206.92999999999998</v>
      </c>
      <c r="Y6258" s="8">
        <f t="shared" si="219"/>
        <v>-7.9999999999984084E-2</v>
      </c>
      <c r="Z6258" s="4"/>
    </row>
    <row r="6259" spans="1:26" x14ac:dyDescent="0.25">
      <c r="A6259" s="34">
        <v>99</v>
      </c>
      <c r="B6259" s="31">
        <v>86</v>
      </c>
      <c r="C6259" s="4" t="s">
        <v>10710</v>
      </c>
      <c r="D6259" s="4" t="s">
        <v>10708</v>
      </c>
      <c r="E6259" s="4" t="s">
        <v>10566</v>
      </c>
      <c r="F6259" s="4" t="s">
        <v>8948</v>
      </c>
      <c r="G6259" s="5" t="s">
        <v>45</v>
      </c>
      <c r="H6259" s="4"/>
      <c r="I6259" s="24">
        <v>217.75</v>
      </c>
      <c r="J6259" s="24">
        <v>184.25</v>
      </c>
      <c r="L6259" s="24">
        <v>3.1</v>
      </c>
      <c r="O6259" s="24">
        <v>2</v>
      </c>
      <c r="Q6259" s="24">
        <v>28.4</v>
      </c>
      <c r="X6259" s="24">
        <f t="shared" si="218"/>
        <v>217.75</v>
      </c>
      <c r="Y6259" s="8">
        <f t="shared" si="219"/>
        <v>0</v>
      </c>
      <c r="Z6259" s="4"/>
    </row>
    <row r="6260" spans="1:26" x14ac:dyDescent="0.25">
      <c r="A6260" s="34">
        <v>30</v>
      </c>
      <c r="B6260" s="31">
        <v>24</v>
      </c>
      <c r="C6260" s="4" t="s">
        <v>10607</v>
      </c>
      <c r="D6260" s="4" t="s">
        <v>6959</v>
      </c>
      <c r="E6260" s="4" t="s">
        <v>10566</v>
      </c>
      <c r="F6260" s="4" t="s">
        <v>8948</v>
      </c>
      <c r="G6260" s="4" t="s">
        <v>10608</v>
      </c>
      <c r="H6260" s="4" t="s">
        <v>237</v>
      </c>
      <c r="I6260" s="24">
        <v>118.29</v>
      </c>
      <c r="J6260" s="24">
        <v>103.24</v>
      </c>
      <c r="M6260" s="24">
        <v>1</v>
      </c>
      <c r="O6260" s="24">
        <v>0.75</v>
      </c>
      <c r="T6260" s="24">
        <v>130.19999999999999</v>
      </c>
      <c r="X6260" s="24">
        <f t="shared" si="218"/>
        <v>235.19</v>
      </c>
      <c r="Y6260" s="8">
        <f t="shared" si="219"/>
        <v>-116.89999999999999</v>
      </c>
      <c r="Z6260" s="4"/>
    </row>
    <row r="6261" spans="1:26" x14ac:dyDescent="0.25">
      <c r="A6261" s="34">
        <v>14</v>
      </c>
      <c r="B6261" s="31">
        <v>11</v>
      </c>
      <c r="C6261" s="4" t="s">
        <v>10588</v>
      </c>
      <c r="D6261" s="4" t="s">
        <v>10585</v>
      </c>
      <c r="E6261" s="4" t="s">
        <v>10566</v>
      </c>
      <c r="F6261" s="4" t="s">
        <v>8948</v>
      </c>
      <c r="G6261" s="4" t="s">
        <v>10589</v>
      </c>
      <c r="H6261" s="5" t="s">
        <v>10590</v>
      </c>
      <c r="I6261" s="24">
        <v>148.63999999999999</v>
      </c>
      <c r="J6261" s="24">
        <v>133.41999999999999</v>
      </c>
      <c r="M6261" s="24">
        <v>1</v>
      </c>
      <c r="N6261" s="24">
        <v>2.6</v>
      </c>
      <c r="O6261" s="24">
        <v>1.2</v>
      </c>
      <c r="Q6261" s="24">
        <v>7.42</v>
      </c>
      <c r="S6261" s="24">
        <v>3</v>
      </c>
      <c r="X6261" s="24">
        <f t="shared" si="218"/>
        <v>148.63999999999996</v>
      </c>
      <c r="Y6261" s="8">
        <f t="shared" si="219"/>
        <v>0</v>
      </c>
      <c r="Z6261" s="4"/>
    </row>
    <row r="6262" spans="1:26" x14ac:dyDescent="0.25">
      <c r="A6262" s="34">
        <v>1</v>
      </c>
      <c r="B6262" s="31">
        <v>1</v>
      </c>
      <c r="C6262" s="4" t="s">
        <v>10564</v>
      </c>
      <c r="D6262" s="4" t="s">
        <v>10565</v>
      </c>
      <c r="E6262" s="4" t="s">
        <v>10566</v>
      </c>
      <c r="F6262" s="4" t="s">
        <v>8948</v>
      </c>
      <c r="G6262" s="4" t="s">
        <v>10567</v>
      </c>
      <c r="H6262" s="4" t="s">
        <v>237</v>
      </c>
      <c r="I6262" s="24">
        <v>973.36</v>
      </c>
      <c r="J6262" s="24">
        <v>528.16</v>
      </c>
      <c r="K6262" s="24">
        <v>38</v>
      </c>
      <c r="L6262" s="24">
        <v>34</v>
      </c>
      <c r="M6262" s="24">
        <v>1.2</v>
      </c>
      <c r="O6262" s="24">
        <v>4.2</v>
      </c>
      <c r="P6262" s="24">
        <v>10</v>
      </c>
      <c r="Q6262" s="24">
        <v>5</v>
      </c>
      <c r="S6262" s="24">
        <v>2.8</v>
      </c>
      <c r="T6262" s="24">
        <v>350</v>
      </c>
      <c r="X6262" s="24">
        <f t="shared" ref="X6262:X6325" si="220">SUM(J6262:W6262)</f>
        <v>973.36</v>
      </c>
      <c r="Y6262" s="8">
        <f t="shared" ref="Y6262:Y6325" si="221">I6262-X6262</f>
        <v>0</v>
      </c>
      <c r="Z6262" s="4"/>
    </row>
    <row r="6263" spans="1:26" x14ac:dyDescent="0.25">
      <c r="A6263" s="34">
        <v>12</v>
      </c>
      <c r="B6263" s="31">
        <v>9</v>
      </c>
      <c r="C6263" s="4" t="s">
        <v>1176</v>
      </c>
      <c r="D6263" s="4" t="s">
        <v>10585</v>
      </c>
      <c r="E6263" s="4" t="s">
        <v>10566</v>
      </c>
      <c r="F6263" s="4" t="s">
        <v>8948</v>
      </c>
      <c r="G6263" s="4" t="s">
        <v>10586</v>
      </c>
      <c r="H6263" s="4" t="s">
        <v>6795</v>
      </c>
      <c r="I6263" s="24">
        <v>1056.08</v>
      </c>
      <c r="J6263" s="24">
        <v>577.91</v>
      </c>
      <c r="K6263" s="24">
        <v>23.11</v>
      </c>
      <c r="M6263" s="24">
        <v>2</v>
      </c>
      <c r="N6263" s="24">
        <v>1.73</v>
      </c>
      <c r="O6263" s="24">
        <v>6.68</v>
      </c>
      <c r="S6263" s="24">
        <v>7.8</v>
      </c>
      <c r="T6263" s="24">
        <v>435.86</v>
      </c>
      <c r="X6263" s="24">
        <f t="shared" si="220"/>
        <v>1055.0899999999999</v>
      </c>
      <c r="Y6263" s="8">
        <f t="shared" si="221"/>
        <v>0.99000000000000909</v>
      </c>
      <c r="Z6263" s="4"/>
    </row>
    <row r="6264" spans="1:26" x14ac:dyDescent="0.25">
      <c r="A6264" s="34">
        <v>82</v>
      </c>
      <c r="B6264" s="31">
        <v>71</v>
      </c>
      <c r="C6264" s="4" t="s">
        <v>10683</v>
      </c>
      <c r="D6264" s="4" t="s">
        <v>10674</v>
      </c>
      <c r="E6264" s="4" t="s">
        <v>10566</v>
      </c>
      <c r="F6264" s="4" t="s">
        <v>8948</v>
      </c>
      <c r="G6264" s="5" t="s">
        <v>10684</v>
      </c>
      <c r="H6264" s="4" t="s">
        <v>862</v>
      </c>
      <c r="I6264" s="24">
        <v>229.25</v>
      </c>
      <c r="J6264" s="24">
        <v>219.28</v>
      </c>
      <c r="K6264" s="24">
        <v>5</v>
      </c>
      <c r="M6264" s="24">
        <v>1</v>
      </c>
      <c r="N6264" s="24">
        <v>0.5</v>
      </c>
      <c r="O6264" s="24">
        <v>1.5</v>
      </c>
      <c r="P6264" s="24">
        <v>0.4</v>
      </c>
      <c r="R6264" s="24">
        <v>0.67</v>
      </c>
      <c r="S6264" s="24">
        <v>0.9</v>
      </c>
      <c r="X6264" s="24">
        <f t="shared" si="220"/>
        <v>229.25</v>
      </c>
      <c r="Y6264" s="8">
        <f t="shared" si="221"/>
        <v>0</v>
      </c>
      <c r="Z6264" s="4"/>
    </row>
    <row r="6265" spans="1:26" x14ac:dyDescent="0.25">
      <c r="A6265" s="34">
        <v>69</v>
      </c>
      <c r="B6265" s="31">
        <v>60</v>
      </c>
      <c r="C6265" s="4" t="s">
        <v>10663</v>
      </c>
      <c r="D6265" s="4" t="s">
        <v>10656</v>
      </c>
      <c r="E6265" s="4" t="s">
        <v>10566</v>
      </c>
      <c r="F6265" s="4" t="s">
        <v>8948</v>
      </c>
      <c r="G6265" s="5" t="s">
        <v>10664</v>
      </c>
      <c r="H6265" s="4" t="s">
        <v>1100</v>
      </c>
      <c r="I6265" s="24">
        <v>612</v>
      </c>
      <c r="J6265" s="24">
        <v>543.12</v>
      </c>
      <c r="K6265" s="24">
        <v>10.88</v>
      </c>
      <c r="M6265" s="24">
        <v>0.8</v>
      </c>
      <c r="N6265" s="24">
        <v>1</v>
      </c>
      <c r="O6265" s="24">
        <v>2.2000000000000002</v>
      </c>
      <c r="P6265" s="24">
        <v>0.2</v>
      </c>
      <c r="Q6265" s="24">
        <v>10</v>
      </c>
      <c r="R6265" s="24">
        <v>2</v>
      </c>
      <c r="S6265" s="24">
        <v>4.2</v>
      </c>
      <c r="T6265" s="24">
        <v>37.6</v>
      </c>
      <c r="X6265" s="24">
        <f t="shared" si="220"/>
        <v>612.00000000000011</v>
      </c>
      <c r="Y6265" s="8">
        <f t="shared" si="221"/>
        <v>0</v>
      </c>
      <c r="Z6265" s="4"/>
    </row>
    <row r="6266" spans="1:26" x14ac:dyDescent="0.25">
      <c r="A6266" s="34">
        <v>70</v>
      </c>
      <c r="C6266" s="4" t="s">
        <v>10665</v>
      </c>
      <c r="D6266" s="4" t="s">
        <v>10656</v>
      </c>
      <c r="E6266" s="4" t="s">
        <v>10566</v>
      </c>
      <c r="F6266" s="4" t="s">
        <v>8948</v>
      </c>
      <c r="G6266" s="5" t="s">
        <v>10664</v>
      </c>
      <c r="H6266" s="4" t="s">
        <v>1100</v>
      </c>
      <c r="X6266" s="24">
        <f t="shared" si="220"/>
        <v>0</v>
      </c>
      <c r="Y6266" s="8">
        <f t="shared" si="221"/>
        <v>0</v>
      </c>
      <c r="Z6266" s="4"/>
    </row>
    <row r="6267" spans="1:26" x14ac:dyDescent="0.25">
      <c r="A6267" s="34">
        <v>31</v>
      </c>
      <c r="B6267" s="31">
        <v>25</v>
      </c>
      <c r="C6267" s="4" t="s">
        <v>10609</v>
      </c>
      <c r="D6267" s="4" t="s">
        <v>6959</v>
      </c>
      <c r="E6267" s="4" t="s">
        <v>10566</v>
      </c>
      <c r="F6267" s="4" t="s">
        <v>8948</v>
      </c>
      <c r="G6267" s="4" t="s">
        <v>8105</v>
      </c>
      <c r="H6267" s="4" t="s">
        <v>1426</v>
      </c>
      <c r="I6267" s="24">
        <v>726.44</v>
      </c>
      <c r="J6267" s="24">
        <v>506.34</v>
      </c>
      <c r="K6267" s="24">
        <v>12.9</v>
      </c>
      <c r="N6267" s="24">
        <v>7.25</v>
      </c>
      <c r="O6267" s="24">
        <v>4.5</v>
      </c>
      <c r="P6267" s="24">
        <v>6.8</v>
      </c>
      <c r="Q6267" s="24">
        <v>3.8</v>
      </c>
      <c r="R6267" s="24">
        <v>2.48</v>
      </c>
      <c r="S6267" s="24">
        <v>17.05</v>
      </c>
      <c r="T6267" s="24">
        <v>165.32</v>
      </c>
      <c r="X6267" s="24">
        <f t="shared" si="220"/>
        <v>726.43999999999983</v>
      </c>
      <c r="Y6267" s="8">
        <f t="shared" si="221"/>
        <v>0</v>
      </c>
      <c r="Z6267" s="4"/>
    </row>
    <row r="6268" spans="1:26" x14ac:dyDescent="0.25">
      <c r="A6268" s="34">
        <v>32</v>
      </c>
      <c r="B6268" s="31" t="s">
        <v>10571</v>
      </c>
      <c r="C6268" s="4" t="s">
        <v>10610</v>
      </c>
      <c r="D6268" s="4" t="s">
        <v>6959</v>
      </c>
      <c r="E6268" s="4" t="s">
        <v>10566</v>
      </c>
      <c r="F6268" s="4" t="s">
        <v>8948</v>
      </c>
      <c r="G6268" s="4" t="s">
        <v>8105</v>
      </c>
      <c r="H6268" s="4" t="s">
        <v>1426</v>
      </c>
      <c r="X6268" s="24">
        <f t="shared" si="220"/>
        <v>0</v>
      </c>
      <c r="Y6268" s="8">
        <f t="shared" si="221"/>
        <v>0</v>
      </c>
      <c r="Z6268" s="4"/>
    </row>
    <row r="6269" spans="1:26" x14ac:dyDescent="0.25">
      <c r="A6269" s="34">
        <v>73</v>
      </c>
      <c r="B6269" s="31">
        <v>62</v>
      </c>
      <c r="C6269" s="4" t="s">
        <v>10667</v>
      </c>
      <c r="D6269" s="4" t="s">
        <v>10656</v>
      </c>
      <c r="E6269" s="4" t="s">
        <v>10566</v>
      </c>
      <c r="F6269" s="4" t="s">
        <v>8948</v>
      </c>
      <c r="G6269" s="4" t="s">
        <v>8105</v>
      </c>
      <c r="H6269" s="4" t="s">
        <v>8000</v>
      </c>
      <c r="I6269" s="24">
        <v>1005.16</v>
      </c>
      <c r="J6269" s="24">
        <v>594.45000000000005</v>
      </c>
      <c r="K6269" s="24">
        <v>102.8</v>
      </c>
      <c r="L6269" s="24">
        <v>1.51</v>
      </c>
      <c r="N6269" s="24">
        <v>1.37</v>
      </c>
      <c r="O6269" s="24">
        <v>2.5</v>
      </c>
      <c r="P6269" s="24">
        <v>156.46</v>
      </c>
      <c r="R6269" s="24">
        <v>2</v>
      </c>
      <c r="S6269" s="24">
        <v>1.5</v>
      </c>
      <c r="T6269" s="24">
        <v>141.57</v>
      </c>
      <c r="X6269" s="24">
        <f t="shared" si="220"/>
        <v>1004.1600000000001</v>
      </c>
      <c r="Y6269" s="8">
        <f t="shared" si="221"/>
        <v>0.99999999999988631</v>
      </c>
      <c r="Z6269" s="4"/>
    </row>
    <row r="6270" spans="1:26" x14ac:dyDescent="0.25">
      <c r="A6270" s="34">
        <v>6</v>
      </c>
      <c r="B6270" s="31">
        <v>4</v>
      </c>
      <c r="C6270" s="4" t="s">
        <v>10574</v>
      </c>
      <c r="D6270" s="4" t="s">
        <v>10565</v>
      </c>
      <c r="E6270" s="4" t="s">
        <v>10566</v>
      </c>
      <c r="F6270" s="4" t="s">
        <v>8948</v>
      </c>
      <c r="G6270" s="4" t="s">
        <v>10575</v>
      </c>
      <c r="H6270" s="4" t="s">
        <v>10576</v>
      </c>
      <c r="I6270" s="24">
        <v>2093</v>
      </c>
      <c r="J6270" s="24">
        <v>735</v>
      </c>
      <c r="K6270" s="24">
        <v>10</v>
      </c>
      <c r="L6270" s="24">
        <v>12</v>
      </c>
      <c r="M6270" s="24">
        <v>5.9</v>
      </c>
      <c r="N6270" s="24">
        <v>3.25</v>
      </c>
      <c r="O6270" s="24">
        <v>6</v>
      </c>
      <c r="P6270" s="24">
        <v>25</v>
      </c>
      <c r="S6270" s="24">
        <v>4</v>
      </c>
      <c r="T6270" s="24">
        <v>1302.25</v>
      </c>
      <c r="X6270" s="24">
        <f t="shared" si="220"/>
        <v>2103.4</v>
      </c>
      <c r="Y6270" s="8">
        <f t="shared" si="221"/>
        <v>-10.400000000000091</v>
      </c>
      <c r="Z6270" s="4"/>
    </row>
    <row r="6271" spans="1:26" x14ac:dyDescent="0.25">
      <c r="A6271" s="34">
        <v>7</v>
      </c>
      <c r="B6271" s="31" t="s">
        <v>10571</v>
      </c>
      <c r="C6271" s="4" t="s">
        <v>10577</v>
      </c>
      <c r="D6271" s="4" t="s">
        <v>10565</v>
      </c>
      <c r="E6271" s="4" t="s">
        <v>10566</v>
      </c>
      <c r="F6271" s="4" t="s">
        <v>8948</v>
      </c>
      <c r="G6271" s="4" t="s">
        <v>10575</v>
      </c>
      <c r="H6271" s="4" t="s">
        <v>10576</v>
      </c>
      <c r="X6271" s="24">
        <f t="shared" si="220"/>
        <v>0</v>
      </c>
      <c r="Y6271" s="8">
        <f t="shared" si="221"/>
        <v>0</v>
      </c>
      <c r="Z6271" s="4"/>
    </row>
    <row r="6272" spans="1:26" x14ac:dyDescent="0.25">
      <c r="A6272" s="34">
        <v>3</v>
      </c>
      <c r="B6272" s="31">
        <v>3</v>
      </c>
      <c r="C6272" s="4" t="s">
        <v>10569</v>
      </c>
      <c r="D6272" s="4" t="s">
        <v>10565</v>
      </c>
      <c r="E6272" s="4" t="s">
        <v>10566</v>
      </c>
      <c r="F6272" s="4" t="s">
        <v>8948</v>
      </c>
      <c r="G6272" s="4" t="s">
        <v>10570</v>
      </c>
      <c r="H6272" s="4" t="s">
        <v>1071</v>
      </c>
      <c r="I6272" s="24">
        <v>1851.05</v>
      </c>
      <c r="J6272" s="24">
        <v>350.63</v>
      </c>
      <c r="K6272" s="24">
        <v>116.5</v>
      </c>
      <c r="L6272" s="24">
        <v>96</v>
      </c>
      <c r="M6272" s="24">
        <v>2.5</v>
      </c>
      <c r="N6272" s="24">
        <v>2.5</v>
      </c>
      <c r="O6272" s="24">
        <v>6</v>
      </c>
      <c r="R6272" s="24">
        <v>5.5</v>
      </c>
      <c r="S6272" s="24">
        <v>5</v>
      </c>
      <c r="T6272" s="24">
        <v>1266.42</v>
      </c>
      <c r="X6272" s="24">
        <f t="shared" si="220"/>
        <v>1851.0500000000002</v>
      </c>
      <c r="Y6272" s="8">
        <f t="shared" si="221"/>
        <v>0</v>
      </c>
      <c r="Z6272" s="4"/>
    </row>
    <row r="6273" spans="1:26" x14ac:dyDescent="0.25">
      <c r="A6273" s="34">
        <v>4</v>
      </c>
      <c r="B6273" s="31" t="s">
        <v>10571</v>
      </c>
      <c r="C6273" s="4" t="s">
        <v>7224</v>
      </c>
      <c r="D6273" s="4" t="s">
        <v>10565</v>
      </c>
      <c r="E6273" s="4" t="s">
        <v>10566</v>
      </c>
      <c r="F6273" s="4" t="s">
        <v>8948</v>
      </c>
      <c r="G6273" s="4" t="s">
        <v>10570</v>
      </c>
      <c r="H6273" s="4" t="s">
        <v>1071</v>
      </c>
      <c r="I6273" s="24">
        <v>232</v>
      </c>
      <c r="J6273" s="24">
        <v>186</v>
      </c>
      <c r="K6273" s="24">
        <v>8</v>
      </c>
      <c r="L6273" s="24">
        <v>14</v>
      </c>
      <c r="M6273" s="24">
        <v>3</v>
      </c>
      <c r="O6273" s="24">
        <v>1.5</v>
      </c>
      <c r="Q6273" s="24">
        <v>19.5</v>
      </c>
      <c r="X6273" s="24">
        <f t="shared" si="220"/>
        <v>232</v>
      </c>
      <c r="Y6273" s="8">
        <f t="shared" si="221"/>
        <v>0</v>
      </c>
      <c r="Z6273" s="4"/>
    </row>
    <row r="6274" spans="1:26" x14ac:dyDescent="0.25">
      <c r="A6274" s="34">
        <v>5</v>
      </c>
      <c r="B6274" s="31" t="s">
        <v>10572</v>
      </c>
      <c r="C6274" s="4" t="s">
        <v>10573</v>
      </c>
      <c r="D6274" s="4" t="s">
        <v>10565</v>
      </c>
      <c r="E6274" s="4" t="s">
        <v>10566</v>
      </c>
      <c r="F6274" s="4" t="s">
        <v>8948</v>
      </c>
      <c r="G6274" s="4" t="s">
        <v>10570</v>
      </c>
      <c r="H6274" s="4" t="s">
        <v>1071</v>
      </c>
      <c r="X6274" s="24">
        <f t="shared" si="220"/>
        <v>0</v>
      </c>
      <c r="Y6274" s="8">
        <f t="shared" si="221"/>
        <v>0</v>
      </c>
      <c r="Z6274" s="4"/>
    </row>
    <row r="6275" spans="1:26" x14ac:dyDescent="0.25">
      <c r="A6275" s="34">
        <v>28</v>
      </c>
      <c r="B6275" s="31">
        <v>22</v>
      </c>
      <c r="C6275" s="4" t="s">
        <v>6234</v>
      </c>
      <c r="D6275" s="4" t="s">
        <v>6959</v>
      </c>
      <c r="E6275" s="4" t="s">
        <v>10566</v>
      </c>
      <c r="F6275" s="4" t="s">
        <v>8948</v>
      </c>
      <c r="G6275" s="4" t="s">
        <v>9678</v>
      </c>
      <c r="H6275" s="4" t="s">
        <v>1154</v>
      </c>
      <c r="I6275" s="24">
        <v>120</v>
      </c>
      <c r="J6275" s="24">
        <v>75.5</v>
      </c>
      <c r="K6275" s="24">
        <v>4</v>
      </c>
      <c r="L6275" s="24">
        <v>3.5</v>
      </c>
      <c r="M6275" s="24">
        <v>1</v>
      </c>
      <c r="O6275" s="24">
        <v>0.75</v>
      </c>
      <c r="S6275" s="24">
        <v>0.25</v>
      </c>
      <c r="T6275" s="24">
        <v>35</v>
      </c>
      <c r="X6275" s="24">
        <f t="shared" si="220"/>
        <v>120</v>
      </c>
      <c r="Y6275" s="8">
        <f t="shared" si="221"/>
        <v>0</v>
      </c>
      <c r="Z6275" s="4"/>
    </row>
    <row r="6276" spans="1:26" x14ac:dyDescent="0.25">
      <c r="A6276" s="34">
        <v>104</v>
      </c>
      <c r="B6276" s="31">
        <v>91</v>
      </c>
      <c r="C6276" s="4" t="s">
        <v>1528</v>
      </c>
      <c r="D6276" s="4" t="s">
        <v>10708</v>
      </c>
      <c r="E6276" s="4" t="s">
        <v>10566</v>
      </c>
      <c r="F6276" s="4" t="s">
        <v>8948</v>
      </c>
      <c r="G6276" s="5" t="s">
        <v>10718</v>
      </c>
      <c r="H6276" s="4" t="s">
        <v>572</v>
      </c>
      <c r="I6276" s="24">
        <v>381.58</v>
      </c>
      <c r="J6276" s="24">
        <v>277.01</v>
      </c>
      <c r="K6276" s="24">
        <v>28.42</v>
      </c>
      <c r="M6276" s="24">
        <v>2.83</v>
      </c>
      <c r="O6276" s="24">
        <v>36.700000000000003</v>
      </c>
      <c r="P6276" s="24">
        <v>1.99</v>
      </c>
      <c r="Q6276" s="24">
        <v>0.53</v>
      </c>
      <c r="R6276" s="24">
        <v>1.1100000000000001</v>
      </c>
      <c r="S6276" s="24">
        <v>5.63</v>
      </c>
      <c r="T6276" s="24">
        <v>27.34</v>
      </c>
      <c r="X6276" s="24">
        <f t="shared" si="220"/>
        <v>381.55999999999995</v>
      </c>
      <c r="Y6276" s="8">
        <f t="shared" si="221"/>
        <v>2.0000000000038654E-2</v>
      </c>
      <c r="Z6276" s="4"/>
    </row>
    <row r="6277" spans="1:26" x14ac:dyDescent="0.25">
      <c r="A6277" s="34">
        <v>91</v>
      </c>
      <c r="B6277" s="31">
        <v>80</v>
      </c>
      <c r="C6277" s="4" t="s">
        <v>10697</v>
      </c>
      <c r="D6277" s="4" t="s">
        <v>10692</v>
      </c>
      <c r="E6277" s="4" t="s">
        <v>10566</v>
      </c>
      <c r="F6277" s="4" t="s">
        <v>8948</v>
      </c>
      <c r="G6277" s="5" t="s">
        <v>10698</v>
      </c>
      <c r="H6277" s="4" t="s">
        <v>10699</v>
      </c>
      <c r="I6277" s="24">
        <v>139.15</v>
      </c>
      <c r="J6277" s="24">
        <v>111.35</v>
      </c>
      <c r="K6277" s="24">
        <v>2.95</v>
      </c>
      <c r="L6277" s="24">
        <v>13.95</v>
      </c>
      <c r="N6277" s="24">
        <v>3.38</v>
      </c>
      <c r="O6277" s="24">
        <v>1.06</v>
      </c>
      <c r="R6277" s="24">
        <v>5.46</v>
      </c>
      <c r="T6277" s="24">
        <v>1</v>
      </c>
      <c r="X6277" s="24">
        <f t="shared" si="220"/>
        <v>139.15</v>
      </c>
      <c r="Y6277" s="8">
        <f t="shared" si="221"/>
        <v>0</v>
      </c>
      <c r="Z6277" s="4"/>
    </row>
    <row r="6278" spans="1:26" x14ac:dyDescent="0.25">
      <c r="A6278" s="34">
        <v>86</v>
      </c>
      <c r="B6278" s="31">
        <v>75</v>
      </c>
      <c r="C6278" s="4" t="s">
        <v>10690</v>
      </c>
      <c r="D6278" s="4" t="s">
        <v>10674</v>
      </c>
      <c r="E6278" s="4" t="s">
        <v>10566</v>
      </c>
      <c r="F6278" s="4" t="s">
        <v>8948</v>
      </c>
      <c r="G6278" s="5" t="s">
        <v>7707</v>
      </c>
      <c r="H6278" s="4" t="s">
        <v>154</v>
      </c>
      <c r="I6278" s="24">
        <v>808.96</v>
      </c>
      <c r="J6278" s="24">
        <v>658</v>
      </c>
      <c r="K6278" s="24">
        <v>50.2</v>
      </c>
      <c r="M6278" s="24">
        <v>3</v>
      </c>
      <c r="N6278" s="24">
        <v>2.5</v>
      </c>
      <c r="O6278" s="24">
        <v>3</v>
      </c>
      <c r="P6278" s="24">
        <v>13</v>
      </c>
      <c r="Q6278" s="24">
        <v>7.6</v>
      </c>
      <c r="S6278" s="24">
        <v>7</v>
      </c>
      <c r="T6278" s="24">
        <v>60</v>
      </c>
      <c r="X6278" s="24">
        <f t="shared" si="220"/>
        <v>804.30000000000007</v>
      </c>
      <c r="Y6278" s="8">
        <f t="shared" si="221"/>
        <v>4.6599999999999682</v>
      </c>
      <c r="Z6278" s="4"/>
    </row>
    <row r="6279" spans="1:26" x14ac:dyDescent="0.25">
      <c r="A6279" s="34">
        <v>95</v>
      </c>
      <c r="B6279" s="31">
        <v>84</v>
      </c>
      <c r="C6279" s="4" t="s">
        <v>10705</v>
      </c>
      <c r="D6279" s="4" t="s">
        <v>10656</v>
      </c>
      <c r="E6279" s="4" t="s">
        <v>10566</v>
      </c>
      <c r="F6279" s="4" t="s">
        <v>8948</v>
      </c>
      <c r="G6279" s="5"/>
      <c r="H6279" s="4"/>
      <c r="I6279" s="24">
        <v>122.43</v>
      </c>
      <c r="J6279" s="24">
        <v>98</v>
      </c>
      <c r="M6279" s="24">
        <v>20</v>
      </c>
      <c r="Q6279" s="24">
        <v>3.43</v>
      </c>
      <c r="R6279" s="24">
        <v>1</v>
      </c>
      <c r="X6279" s="24">
        <f t="shared" si="220"/>
        <v>122.43</v>
      </c>
      <c r="Y6279" s="8">
        <f t="shared" si="221"/>
        <v>0</v>
      </c>
      <c r="Z6279" s="4"/>
    </row>
    <row r="6280" spans="1:26" x14ac:dyDescent="0.25">
      <c r="A6280" s="34">
        <v>96</v>
      </c>
      <c r="B6280" s="31">
        <v>85</v>
      </c>
      <c r="C6280" s="4" t="s">
        <v>10706</v>
      </c>
      <c r="D6280" s="4" t="s">
        <v>10656</v>
      </c>
      <c r="E6280" s="4" t="s">
        <v>10566</v>
      </c>
      <c r="F6280" s="4" t="s">
        <v>8948</v>
      </c>
      <c r="G6280" s="5"/>
      <c r="H6280" s="4"/>
      <c r="I6280" s="24">
        <v>141.97999999999999</v>
      </c>
      <c r="J6280" s="24">
        <v>55.53</v>
      </c>
      <c r="K6280" s="24">
        <v>5.09</v>
      </c>
      <c r="L6280" s="24">
        <v>5.47</v>
      </c>
      <c r="M6280" s="24">
        <v>1.3</v>
      </c>
      <c r="O6280" s="24">
        <v>7.0000000000000007E-2</v>
      </c>
      <c r="P6280" s="24">
        <v>68.64</v>
      </c>
      <c r="Q6280" s="24">
        <v>0.57999999999999996</v>
      </c>
      <c r="T6280" s="24">
        <v>5.3</v>
      </c>
      <c r="X6280" s="24">
        <f t="shared" si="220"/>
        <v>141.98000000000002</v>
      </c>
      <c r="Y6280" s="8">
        <f t="shared" si="221"/>
        <v>0</v>
      </c>
      <c r="Z6280" s="4"/>
    </row>
    <row r="6281" spans="1:26" x14ac:dyDescent="0.25">
      <c r="A6281" s="34">
        <v>108</v>
      </c>
      <c r="B6281" s="31">
        <v>95</v>
      </c>
      <c r="C6281" s="4" t="s">
        <v>10722</v>
      </c>
      <c r="D6281" s="4" t="s">
        <v>10708</v>
      </c>
      <c r="E6281" s="4" t="s">
        <v>10566</v>
      </c>
      <c r="F6281" s="4" t="s">
        <v>8948</v>
      </c>
      <c r="G6281" s="5"/>
      <c r="H6281" s="4"/>
      <c r="I6281" s="24">
        <v>125</v>
      </c>
      <c r="J6281" s="24">
        <v>114</v>
      </c>
      <c r="K6281" s="24">
        <v>9.25</v>
      </c>
      <c r="M6281" s="24">
        <v>0.25</v>
      </c>
      <c r="O6281" s="24">
        <v>1.5</v>
      </c>
      <c r="X6281" s="24">
        <f t="shared" si="220"/>
        <v>125</v>
      </c>
      <c r="Y6281" s="8">
        <f t="shared" si="221"/>
        <v>0</v>
      </c>
      <c r="Z6281" s="4"/>
    </row>
    <row r="6282" spans="1:26" x14ac:dyDescent="0.25">
      <c r="A6282" s="34">
        <v>40</v>
      </c>
      <c r="B6282" s="31">
        <v>40</v>
      </c>
      <c r="C6282" s="4" t="s">
        <v>10779</v>
      </c>
      <c r="D6282" s="4" t="s">
        <v>10731</v>
      </c>
      <c r="E6282" s="4" t="s">
        <v>10727</v>
      </c>
      <c r="F6282" s="4" t="s">
        <v>8948</v>
      </c>
      <c r="G6282" s="4" t="s">
        <v>6540</v>
      </c>
      <c r="H6282" s="4"/>
      <c r="I6282" s="24">
        <v>493</v>
      </c>
      <c r="J6282" s="24">
        <v>319.75</v>
      </c>
      <c r="K6282" s="24">
        <v>16.25</v>
      </c>
      <c r="M6282" s="24">
        <v>1.8</v>
      </c>
      <c r="O6282" s="24">
        <v>3.4</v>
      </c>
      <c r="Q6282" s="24">
        <v>3.45</v>
      </c>
      <c r="R6282" s="24">
        <v>5.15</v>
      </c>
      <c r="S6282" s="24">
        <v>1.2</v>
      </c>
      <c r="T6282" s="24">
        <v>142</v>
      </c>
      <c r="X6282" s="24">
        <f t="shared" si="220"/>
        <v>492.99999999999994</v>
      </c>
      <c r="Y6282" s="8">
        <f t="shared" si="221"/>
        <v>0</v>
      </c>
      <c r="Z6282" s="4"/>
    </row>
    <row r="6283" spans="1:26" x14ac:dyDescent="0.25">
      <c r="A6283" s="34">
        <v>11</v>
      </c>
      <c r="B6283" s="31">
        <v>11</v>
      </c>
      <c r="C6283" s="4" t="s">
        <v>10743</v>
      </c>
      <c r="D6283" s="4" t="s">
        <v>10744</v>
      </c>
      <c r="E6283" s="4" t="s">
        <v>10727</v>
      </c>
      <c r="F6283" s="4" t="s">
        <v>8948</v>
      </c>
      <c r="G6283" s="4" t="s">
        <v>10745</v>
      </c>
      <c r="H6283" s="4" t="s">
        <v>730</v>
      </c>
      <c r="I6283" s="24">
        <v>357</v>
      </c>
      <c r="J6283" s="24">
        <v>297.09789999999998</v>
      </c>
      <c r="K6283" s="24">
        <v>6.51</v>
      </c>
      <c r="M6283" s="24">
        <v>1.44</v>
      </c>
      <c r="O6283" s="24">
        <v>3.0695000000000001</v>
      </c>
      <c r="P6283" s="24">
        <v>0.32</v>
      </c>
      <c r="R6283" s="24">
        <v>4.6727999999999996</v>
      </c>
      <c r="S6283" s="24">
        <v>3.09</v>
      </c>
      <c r="T6283" s="24">
        <v>40.799799999999998</v>
      </c>
      <c r="X6283" s="24">
        <f t="shared" si="220"/>
        <v>356.99999999999994</v>
      </c>
      <c r="Y6283" s="8">
        <f t="shared" si="221"/>
        <v>0</v>
      </c>
      <c r="Z6283" s="4"/>
    </row>
    <row r="6284" spans="1:26" x14ac:dyDescent="0.25">
      <c r="A6284" s="34">
        <v>42</v>
      </c>
      <c r="B6284" s="31">
        <v>42</v>
      </c>
      <c r="C6284" s="4" t="s">
        <v>10782</v>
      </c>
      <c r="D6284" s="4" t="s">
        <v>10731</v>
      </c>
      <c r="E6284" s="4" t="s">
        <v>10727</v>
      </c>
      <c r="F6284" s="4" t="s">
        <v>8948</v>
      </c>
      <c r="G6284" s="4" t="s">
        <v>10745</v>
      </c>
      <c r="H6284" s="4" t="s">
        <v>730</v>
      </c>
      <c r="I6284" s="24">
        <v>432</v>
      </c>
      <c r="J6284" s="24">
        <v>301.14999999999998</v>
      </c>
      <c r="K6284" s="24">
        <v>21.26</v>
      </c>
      <c r="L6284" s="24">
        <v>11.78</v>
      </c>
      <c r="M6284" s="24">
        <v>3.48</v>
      </c>
      <c r="O6284" s="24">
        <v>5.25</v>
      </c>
      <c r="Q6284" s="24">
        <v>0.2</v>
      </c>
      <c r="R6284" s="24">
        <v>4.78</v>
      </c>
      <c r="S6284" s="24">
        <v>3.61</v>
      </c>
      <c r="T6284" s="24">
        <v>79.75</v>
      </c>
      <c r="U6284" s="24">
        <v>0.74</v>
      </c>
      <c r="X6284" s="24">
        <f t="shared" si="220"/>
        <v>431.99999999999994</v>
      </c>
      <c r="Y6284" s="8">
        <f t="shared" si="221"/>
        <v>0</v>
      </c>
      <c r="Z6284" s="4"/>
    </row>
    <row r="6285" spans="1:26" x14ac:dyDescent="0.25">
      <c r="A6285" s="34">
        <v>15</v>
      </c>
      <c r="B6285" s="31">
        <v>15</v>
      </c>
      <c r="C6285" s="4" t="s">
        <v>6737</v>
      </c>
      <c r="D6285" s="4" t="s">
        <v>10738</v>
      </c>
      <c r="E6285" s="4" t="s">
        <v>10727</v>
      </c>
      <c r="F6285" s="4" t="s">
        <v>8948</v>
      </c>
      <c r="G6285" s="4" t="s">
        <v>15150</v>
      </c>
      <c r="H6285" s="4"/>
      <c r="I6285" s="24">
        <v>162</v>
      </c>
      <c r="J6285" s="24">
        <v>112.648</v>
      </c>
      <c r="M6285" s="24">
        <v>0.1933</v>
      </c>
      <c r="O6285" s="24">
        <v>1.1593</v>
      </c>
      <c r="R6285" s="24">
        <v>1.2057</v>
      </c>
      <c r="S6285" s="24">
        <v>0.31030000000000002</v>
      </c>
      <c r="T6285" s="24">
        <v>46.483400000000003</v>
      </c>
      <c r="X6285" s="24">
        <f t="shared" si="220"/>
        <v>162</v>
      </c>
      <c r="Y6285" s="8">
        <f t="shared" si="221"/>
        <v>0</v>
      </c>
      <c r="Z6285" s="4"/>
    </row>
    <row r="6286" spans="1:26" x14ac:dyDescent="0.25">
      <c r="A6286" s="34">
        <v>2</v>
      </c>
      <c r="B6286" s="31">
        <v>2</v>
      </c>
      <c r="C6286" s="4" t="s">
        <v>10728</v>
      </c>
      <c r="D6286" s="4" t="s">
        <v>7855</v>
      </c>
      <c r="E6286" s="4" t="s">
        <v>10727</v>
      </c>
      <c r="F6286" s="4" t="s">
        <v>8948</v>
      </c>
      <c r="G6286" s="4" t="s">
        <v>875</v>
      </c>
      <c r="H6286" s="4"/>
      <c r="I6286" s="24">
        <v>180</v>
      </c>
      <c r="J6286" s="24">
        <v>173.5592</v>
      </c>
      <c r="L6286" s="24">
        <v>0.75</v>
      </c>
      <c r="O6286" s="24">
        <v>1.7</v>
      </c>
      <c r="Q6286" s="24">
        <v>3.2810999999999999</v>
      </c>
      <c r="R6286" s="24">
        <v>0.5</v>
      </c>
      <c r="S6286" s="24">
        <v>0.2097</v>
      </c>
      <c r="X6286" s="24">
        <f t="shared" si="220"/>
        <v>180</v>
      </c>
      <c r="Y6286" s="8">
        <f t="shared" si="221"/>
        <v>0</v>
      </c>
      <c r="Z6286" s="4"/>
    </row>
    <row r="6287" spans="1:26" x14ac:dyDescent="0.25">
      <c r="A6287" s="34">
        <v>3</v>
      </c>
      <c r="B6287" s="31">
        <v>3</v>
      </c>
      <c r="C6287" s="4" t="s">
        <v>10729</v>
      </c>
      <c r="D6287" s="4" t="s">
        <v>7855</v>
      </c>
      <c r="E6287" s="4" t="s">
        <v>10727</v>
      </c>
      <c r="F6287" s="4" t="s">
        <v>8948</v>
      </c>
      <c r="G6287" s="4" t="s">
        <v>875</v>
      </c>
      <c r="H6287" s="4"/>
      <c r="I6287" s="24">
        <v>470</v>
      </c>
      <c r="J6287" s="24">
        <v>414</v>
      </c>
      <c r="K6287" s="24">
        <v>20</v>
      </c>
      <c r="L6287" s="24">
        <v>18.5</v>
      </c>
      <c r="M6287" s="24">
        <v>2</v>
      </c>
      <c r="O6287" s="24">
        <v>2.5</v>
      </c>
      <c r="P6287" s="24">
        <v>1</v>
      </c>
      <c r="Q6287" s="24">
        <v>8.5</v>
      </c>
      <c r="R6287" s="24">
        <v>2.4</v>
      </c>
      <c r="S6287" s="24">
        <v>1.1000000000000001</v>
      </c>
      <c r="X6287" s="24">
        <f t="shared" si="220"/>
        <v>470</v>
      </c>
      <c r="Y6287" s="8">
        <f t="shared" si="221"/>
        <v>0</v>
      </c>
      <c r="Z6287" s="4"/>
    </row>
    <row r="6288" spans="1:26" x14ac:dyDescent="0.25">
      <c r="A6288" s="34">
        <v>33</v>
      </c>
      <c r="B6288" s="31">
        <v>33</v>
      </c>
      <c r="C6288" s="4" t="s">
        <v>10771</v>
      </c>
      <c r="D6288" s="4" t="s">
        <v>10738</v>
      </c>
      <c r="E6288" s="4" t="s">
        <v>10727</v>
      </c>
      <c r="F6288" s="4" t="s">
        <v>8948</v>
      </c>
      <c r="G6288" s="4" t="s">
        <v>875</v>
      </c>
      <c r="H6288" s="4"/>
      <c r="I6288" s="24">
        <v>675</v>
      </c>
      <c r="J6288" s="24">
        <v>526.98080000000004</v>
      </c>
      <c r="K6288" s="24">
        <v>69.73</v>
      </c>
      <c r="M6288" s="24">
        <v>2.0609999999999999</v>
      </c>
      <c r="O6288" s="24">
        <v>12</v>
      </c>
      <c r="P6288" s="24">
        <v>0.88800000000000001</v>
      </c>
      <c r="R6288" s="24">
        <v>2.5</v>
      </c>
      <c r="S6288" s="24">
        <v>0.5</v>
      </c>
      <c r="T6288" s="24">
        <v>60.340200000000003</v>
      </c>
      <c r="X6288" s="24">
        <f t="shared" si="220"/>
        <v>675.00000000000011</v>
      </c>
      <c r="Y6288" s="8">
        <f t="shared" si="221"/>
        <v>0</v>
      </c>
      <c r="Z6288" s="4"/>
    </row>
    <row r="6289" spans="1:26" x14ac:dyDescent="0.25">
      <c r="A6289" s="34">
        <v>1</v>
      </c>
      <c r="B6289" s="31">
        <v>1</v>
      </c>
      <c r="C6289" s="4" t="s">
        <v>10725</v>
      </c>
      <c r="D6289" s="4" t="s">
        <v>10726</v>
      </c>
      <c r="E6289" s="4" t="s">
        <v>10727</v>
      </c>
      <c r="F6289" s="4" t="s">
        <v>8948</v>
      </c>
      <c r="G6289" s="4" t="s">
        <v>9268</v>
      </c>
      <c r="H6289" s="4"/>
      <c r="I6289" s="24">
        <v>307</v>
      </c>
      <c r="J6289" s="24">
        <v>279.84640000000002</v>
      </c>
      <c r="K6289" s="24">
        <v>9.5220000000000002</v>
      </c>
      <c r="M6289" s="24">
        <v>2.35</v>
      </c>
      <c r="O6289" s="24">
        <v>1.55</v>
      </c>
      <c r="Q6289" s="24">
        <v>3.7656000000000001</v>
      </c>
      <c r="R6289" s="24">
        <v>7.6159999999999997</v>
      </c>
      <c r="S6289" s="24">
        <v>2.35</v>
      </c>
      <c r="X6289" s="24">
        <f t="shared" si="220"/>
        <v>307.00000000000006</v>
      </c>
      <c r="Y6289" s="8">
        <f t="shared" si="221"/>
        <v>0</v>
      </c>
      <c r="Z6289" s="4"/>
    </row>
    <row r="6290" spans="1:26" x14ac:dyDescent="0.25">
      <c r="A6290" s="34">
        <v>24</v>
      </c>
      <c r="B6290" s="31">
        <v>24</v>
      </c>
      <c r="C6290" s="4" t="s">
        <v>10760</v>
      </c>
      <c r="D6290" s="4" t="s">
        <v>10726</v>
      </c>
      <c r="E6290" s="4" t="s">
        <v>10727</v>
      </c>
      <c r="F6290" s="4" t="s">
        <v>8948</v>
      </c>
      <c r="G6290" s="4" t="s">
        <v>9268</v>
      </c>
      <c r="H6290" s="4"/>
      <c r="I6290" s="24">
        <v>325</v>
      </c>
      <c r="J6290" s="24">
        <v>315.27999999999997</v>
      </c>
      <c r="K6290" s="24">
        <v>2.33</v>
      </c>
      <c r="M6290" s="24">
        <v>0.5</v>
      </c>
      <c r="O6290" s="24">
        <v>0.95</v>
      </c>
      <c r="P6290" s="24">
        <v>2</v>
      </c>
      <c r="Q6290" s="24">
        <v>2.2000000000000002</v>
      </c>
      <c r="R6290" s="24">
        <v>1.74</v>
      </c>
      <c r="X6290" s="24">
        <f t="shared" si="220"/>
        <v>324.99999999999994</v>
      </c>
      <c r="Y6290" s="8">
        <f t="shared" si="221"/>
        <v>0</v>
      </c>
      <c r="Z6290" s="4"/>
    </row>
    <row r="6291" spans="1:26" x14ac:dyDescent="0.25">
      <c r="A6291" s="34">
        <v>28</v>
      </c>
      <c r="B6291" s="31">
        <v>28</v>
      </c>
      <c r="C6291" s="4" t="s">
        <v>10765</v>
      </c>
      <c r="D6291" s="4" t="s">
        <v>10726</v>
      </c>
      <c r="E6291" s="4" t="s">
        <v>10727</v>
      </c>
      <c r="F6291" s="4" t="s">
        <v>8948</v>
      </c>
      <c r="G6291" s="4" t="s">
        <v>9268</v>
      </c>
      <c r="H6291" s="4"/>
      <c r="I6291" s="24">
        <v>378</v>
      </c>
      <c r="J6291" s="24">
        <v>310.9359</v>
      </c>
      <c r="K6291" s="24">
        <v>49.149299999999997</v>
      </c>
      <c r="L6291" s="24">
        <v>0.53900000000000003</v>
      </c>
      <c r="M6291" s="24">
        <v>1.0063</v>
      </c>
      <c r="O6291" s="24">
        <v>3.7669999999999999</v>
      </c>
      <c r="Q6291" s="24">
        <v>0.2142</v>
      </c>
      <c r="R6291" s="24">
        <v>5.0545999999999998</v>
      </c>
      <c r="S6291" s="24">
        <v>0.88870000000000005</v>
      </c>
      <c r="T6291" s="24">
        <v>6.4450000000000003</v>
      </c>
      <c r="X6291" s="24">
        <f t="shared" si="220"/>
        <v>377.99999999999994</v>
      </c>
      <c r="Y6291" s="8">
        <f t="shared" si="221"/>
        <v>0</v>
      </c>
      <c r="Z6291" s="4"/>
    </row>
    <row r="6292" spans="1:26" x14ac:dyDescent="0.25">
      <c r="A6292" s="34">
        <v>41</v>
      </c>
      <c r="B6292" s="31">
        <v>41</v>
      </c>
      <c r="C6292" s="4" t="s">
        <v>10780</v>
      </c>
      <c r="D6292" s="4" t="s">
        <v>10726</v>
      </c>
      <c r="E6292" s="4" t="s">
        <v>10727</v>
      </c>
      <c r="F6292" s="4" t="s">
        <v>8948</v>
      </c>
      <c r="G6292" s="4" t="s">
        <v>10781</v>
      </c>
      <c r="H6292" s="4"/>
      <c r="I6292" s="24">
        <v>241</v>
      </c>
      <c r="J6292" s="24">
        <v>226</v>
      </c>
      <c r="K6292" s="24">
        <v>10</v>
      </c>
      <c r="L6292" s="24">
        <v>1</v>
      </c>
      <c r="M6292" s="24">
        <v>1.25</v>
      </c>
      <c r="O6292" s="24">
        <v>1.5</v>
      </c>
      <c r="Q6292" s="24">
        <v>1</v>
      </c>
      <c r="S6292" s="24">
        <v>0.25</v>
      </c>
      <c r="X6292" s="24">
        <f t="shared" si="220"/>
        <v>241</v>
      </c>
      <c r="Y6292" s="8">
        <f t="shared" si="221"/>
        <v>0</v>
      </c>
      <c r="Z6292" s="4"/>
    </row>
    <row r="6293" spans="1:26" x14ac:dyDescent="0.25">
      <c r="A6293" s="34">
        <v>32</v>
      </c>
      <c r="B6293" s="31">
        <v>32</v>
      </c>
      <c r="C6293" s="4" t="s">
        <v>10770</v>
      </c>
      <c r="D6293" s="4" t="s">
        <v>10738</v>
      </c>
      <c r="E6293" s="4" t="s">
        <v>10727</v>
      </c>
      <c r="F6293" s="4" t="s">
        <v>8948</v>
      </c>
      <c r="G6293" s="4" t="s">
        <v>8229</v>
      </c>
      <c r="H6293" s="4"/>
      <c r="I6293" s="24">
        <v>400</v>
      </c>
      <c r="J6293" s="24">
        <v>270</v>
      </c>
      <c r="K6293" s="24">
        <v>29</v>
      </c>
      <c r="L6293" s="24">
        <v>4</v>
      </c>
      <c r="O6293" s="24">
        <v>1.5</v>
      </c>
      <c r="Q6293" s="24">
        <v>0.4</v>
      </c>
      <c r="R6293" s="24">
        <v>2.1</v>
      </c>
      <c r="S6293" s="24">
        <v>3</v>
      </c>
      <c r="T6293" s="24">
        <v>90</v>
      </c>
      <c r="X6293" s="24">
        <f t="shared" si="220"/>
        <v>400</v>
      </c>
      <c r="Y6293" s="8">
        <f t="shared" si="221"/>
        <v>0</v>
      </c>
      <c r="Z6293" s="4"/>
    </row>
    <row r="6294" spans="1:26" x14ac:dyDescent="0.25">
      <c r="A6294" s="34">
        <v>38</v>
      </c>
      <c r="B6294" s="31">
        <v>38</v>
      </c>
      <c r="C6294" s="4" t="s">
        <v>10776</v>
      </c>
      <c r="D6294" s="4" t="s">
        <v>10744</v>
      </c>
      <c r="E6294" s="4" t="s">
        <v>10727</v>
      </c>
      <c r="F6294" s="4" t="s">
        <v>8948</v>
      </c>
      <c r="G6294" s="4" t="s">
        <v>10777</v>
      </c>
      <c r="H6294" s="4"/>
      <c r="I6294" s="24">
        <v>136</v>
      </c>
      <c r="J6294" s="24">
        <v>126.077</v>
      </c>
      <c r="M6294" s="24">
        <v>0.54600000000000004</v>
      </c>
      <c r="O6294" s="24">
        <v>1.954</v>
      </c>
      <c r="R6294" s="24">
        <v>6.4139999999999997</v>
      </c>
      <c r="S6294" s="24">
        <v>1.0089999999999999</v>
      </c>
      <c r="X6294" s="24">
        <f t="shared" si="220"/>
        <v>135.99999999999997</v>
      </c>
      <c r="Y6294" s="8">
        <f t="shared" si="221"/>
        <v>0</v>
      </c>
      <c r="Z6294" s="4"/>
    </row>
    <row r="6295" spans="1:26" x14ac:dyDescent="0.25">
      <c r="A6295" s="34">
        <v>19</v>
      </c>
      <c r="B6295" s="31">
        <v>19</v>
      </c>
      <c r="C6295" s="4" t="s">
        <v>10754</v>
      </c>
      <c r="D6295" s="4" t="s">
        <v>10744</v>
      </c>
      <c r="E6295" s="4" t="s">
        <v>10727</v>
      </c>
      <c r="F6295" s="4" t="s">
        <v>8948</v>
      </c>
      <c r="G6295" s="4" t="s">
        <v>9962</v>
      </c>
      <c r="H6295" s="4"/>
      <c r="I6295" s="24">
        <v>255</v>
      </c>
      <c r="J6295" s="24">
        <v>215.2807</v>
      </c>
      <c r="K6295" s="24">
        <v>17.777000000000001</v>
      </c>
      <c r="P6295" s="24">
        <v>7.1499999999999994E-2</v>
      </c>
      <c r="R6295" s="24">
        <v>7.0883000000000003</v>
      </c>
      <c r="S6295" s="24">
        <v>1.5720000000000001</v>
      </c>
      <c r="T6295" s="24">
        <v>13.2105</v>
      </c>
      <c r="X6295" s="24">
        <f t="shared" si="220"/>
        <v>255</v>
      </c>
      <c r="Y6295" s="8">
        <f t="shared" si="221"/>
        <v>0</v>
      </c>
      <c r="Z6295" s="4"/>
    </row>
    <row r="6296" spans="1:26" x14ac:dyDescent="0.25">
      <c r="A6296" s="34">
        <v>25</v>
      </c>
      <c r="B6296" s="31">
        <v>25</v>
      </c>
      <c r="C6296" s="4" t="s">
        <v>10761</v>
      </c>
      <c r="D6296" s="4" t="s">
        <v>10744</v>
      </c>
      <c r="E6296" s="4" t="s">
        <v>10727</v>
      </c>
      <c r="F6296" s="4" t="s">
        <v>8948</v>
      </c>
      <c r="G6296" s="4" t="s">
        <v>9962</v>
      </c>
      <c r="H6296" s="4"/>
      <c r="I6296" s="24">
        <v>490</v>
      </c>
      <c r="J6296" s="24">
        <v>433.57029999999997</v>
      </c>
      <c r="K6296" s="24">
        <v>13.08</v>
      </c>
      <c r="L6296" s="24">
        <v>4.7881999999999998</v>
      </c>
      <c r="M6296" s="24">
        <v>6</v>
      </c>
      <c r="O6296" s="24">
        <v>2.0242</v>
      </c>
      <c r="P6296" s="24">
        <v>1.2</v>
      </c>
      <c r="R6296" s="24">
        <v>4.0877999999999997</v>
      </c>
      <c r="S6296" s="24">
        <v>0.7</v>
      </c>
      <c r="T6296" s="24">
        <v>24.549499999999998</v>
      </c>
      <c r="X6296" s="24">
        <f t="shared" si="220"/>
        <v>490</v>
      </c>
      <c r="Y6296" s="8">
        <f t="shared" si="221"/>
        <v>0</v>
      </c>
      <c r="Z6296" s="4"/>
    </row>
    <row r="6297" spans="1:26" ht="30" x14ac:dyDescent="0.25">
      <c r="A6297" s="34">
        <v>26</v>
      </c>
      <c r="B6297" s="31">
        <v>26</v>
      </c>
      <c r="C6297" s="5" t="s">
        <v>10762</v>
      </c>
      <c r="D6297" s="4" t="s">
        <v>10744</v>
      </c>
      <c r="E6297" s="4" t="s">
        <v>10727</v>
      </c>
      <c r="F6297" s="4" t="s">
        <v>8948</v>
      </c>
      <c r="G6297" s="4" t="s">
        <v>9962</v>
      </c>
      <c r="H6297" s="4"/>
      <c r="I6297" s="24">
        <v>185</v>
      </c>
      <c r="J6297" s="24">
        <v>165.1765</v>
      </c>
      <c r="O6297" s="24">
        <v>0.4526</v>
      </c>
      <c r="P6297" s="24">
        <v>0.61299999999999999</v>
      </c>
      <c r="Q6297" s="24">
        <v>3.4529000000000001</v>
      </c>
      <c r="R6297" s="24">
        <v>3.35</v>
      </c>
      <c r="S6297" s="24">
        <v>0.65</v>
      </c>
      <c r="T6297" s="24">
        <v>11.305</v>
      </c>
      <c r="X6297" s="24">
        <f t="shared" si="220"/>
        <v>185</v>
      </c>
      <c r="Y6297" s="8">
        <f t="shared" si="221"/>
        <v>0</v>
      </c>
      <c r="Z6297" s="4"/>
    </row>
    <row r="6298" spans="1:26" x14ac:dyDescent="0.25">
      <c r="A6298" s="34">
        <v>29</v>
      </c>
      <c r="B6298" s="31">
        <v>29</v>
      </c>
      <c r="C6298" s="4" t="s">
        <v>10766</v>
      </c>
      <c r="D6298" s="4" t="s">
        <v>10744</v>
      </c>
      <c r="E6298" s="4" t="s">
        <v>10727</v>
      </c>
      <c r="F6298" s="4" t="s">
        <v>8948</v>
      </c>
      <c r="G6298" s="4" t="s">
        <v>9962</v>
      </c>
      <c r="H6298" s="4"/>
      <c r="I6298" s="24">
        <v>385</v>
      </c>
      <c r="J6298" s="24">
        <v>346.95370000000003</v>
      </c>
      <c r="O6298" s="24">
        <v>6.0685000000000002</v>
      </c>
      <c r="R6298" s="24">
        <v>8.2584</v>
      </c>
      <c r="S6298" s="24">
        <v>2.4843999999999999</v>
      </c>
      <c r="T6298" s="24">
        <v>21.234999999999999</v>
      </c>
      <c r="X6298" s="24">
        <f t="shared" si="220"/>
        <v>385</v>
      </c>
      <c r="Y6298" s="8">
        <f t="shared" si="221"/>
        <v>0</v>
      </c>
      <c r="Z6298" s="4"/>
    </row>
    <row r="6299" spans="1:26" x14ac:dyDescent="0.25">
      <c r="A6299" s="34">
        <v>5</v>
      </c>
      <c r="B6299" s="31">
        <v>5</v>
      </c>
      <c r="C6299" s="4" t="s">
        <v>10732</v>
      </c>
      <c r="D6299" s="4" t="s">
        <v>10726</v>
      </c>
      <c r="E6299" s="4" t="s">
        <v>10727</v>
      </c>
      <c r="F6299" s="4" t="s">
        <v>8948</v>
      </c>
      <c r="G6299" s="4" t="s">
        <v>10733</v>
      </c>
      <c r="H6299" s="4"/>
      <c r="I6299" s="24">
        <v>194</v>
      </c>
      <c r="J6299" s="24">
        <v>177.64</v>
      </c>
      <c r="K6299" s="24">
        <v>11.72</v>
      </c>
      <c r="M6299" s="24">
        <v>0.5</v>
      </c>
      <c r="O6299" s="24">
        <v>1.5</v>
      </c>
      <c r="P6299" s="24">
        <v>0.6</v>
      </c>
      <c r="R6299" s="24">
        <v>1.88</v>
      </c>
      <c r="S6299" s="24">
        <v>0.16</v>
      </c>
      <c r="X6299" s="24">
        <f t="shared" si="220"/>
        <v>193.99999999999997</v>
      </c>
      <c r="Y6299" s="8">
        <f t="shared" si="221"/>
        <v>0</v>
      </c>
      <c r="Z6299" s="4"/>
    </row>
    <row r="6300" spans="1:26" x14ac:dyDescent="0.25">
      <c r="A6300" s="34">
        <v>20</v>
      </c>
      <c r="B6300" s="31">
        <v>20</v>
      </c>
      <c r="C6300" s="4" t="s">
        <v>10755</v>
      </c>
      <c r="D6300" s="4" t="s">
        <v>10744</v>
      </c>
      <c r="E6300" s="4" t="s">
        <v>10727</v>
      </c>
      <c r="F6300" s="4" t="s">
        <v>8948</v>
      </c>
      <c r="G6300" s="4" t="s">
        <v>9181</v>
      </c>
      <c r="H6300" s="4"/>
      <c r="I6300" s="24">
        <v>388</v>
      </c>
      <c r="J6300" s="24">
        <v>370.1644</v>
      </c>
      <c r="M6300" s="24">
        <v>2.2000000000000002</v>
      </c>
      <c r="O6300" s="24">
        <v>4.6619999999999999</v>
      </c>
      <c r="P6300" s="24">
        <v>0.22320000000000001</v>
      </c>
      <c r="Q6300" s="24">
        <v>2.5813999999999999</v>
      </c>
      <c r="R6300" s="24">
        <v>3.0162</v>
      </c>
      <c r="S6300" s="24">
        <v>0.9</v>
      </c>
      <c r="T6300" s="24">
        <v>4.2527999999999997</v>
      </c>
      <c r="X6300" s="24">
        <f t="shared" si="220"/>
        <v>387.99999999999994</v>
      </c>
      <c r="Y6300" s="8">
        <f t="shared" si="221"/>
        <v>0</v>
      </c>
      <c r="Z6300" s="4"/>
    </row>
    <row r="6301" spans="1:26" x14ac:dyDescent="0.25">
      <c r="A6301" s="34">
        <v>27</v>
      </c>
      <c r="B6301" s="31">
        <v>27</v>
      </c>
      <c r="C6301" s="4" t="s">
        <v>10763</v>
      </c>
      <c r="D6301" s="4" t="s">
        <v>10731</v>
      </c>
      <c r="E6301" s="4" t="s">
        <v>10727</v>
      </c>
      <c r="F6301" s="4" t="s">
        <v>8948</v>
      </c>
      <c r="G6301" s="4" t="s">
        <v>10764</v>
      </c>
      <c r="H6301" s="4"/>
      <c r="I6301" s="24">
        <v>549</v>
      </c>
      <c r="J6301" s="24">
        <v>298.14800000000002</v>
      </c>
      <c r="K6301" s="24">
        <v>23.45</v>
      </c>
      <c r="M6301" s="24">
        <v>0.8</v>
      </c>
      <c r="O6301" s="24">
        <v>2.0499999999999998</v>
      </c>
      <c r="P6301" s="24">
        <v>1.079</v>
      </c>
      <c r="Q6301" s="24">
        <v>4.9428999999999998</v>
      </c>
      <c r="R6301" s="24">
        <v>14.706099999999999</v>
      </c>
      <c r="S6301" s="24">
        <v>2.9020000000000001</v>
      </c>
      <c r="T6301" s="24">
        <v>200.922</v>
      </c>
      <c r="X6301" s="24">
        <f t="shared" si="220"/>
        <v>549</v>
      </c>
      <c r="Y6301" s="8">
        <f t="shared" si="221"/>
        <v>0</v>
      </c>
      <c r="Z6301" s="4"/>
    </row>
    <row r="6302" spans="1:26" x14ac:dyDescent="0.25">
      <c r="A6302" s="34">
        <v>12</v>
      </c>
      <c r="B6302" s="31">
        <v>12</v>
      </c>
      <c r="C6302" s="4" t="s">
        <v>10746</v>
      </c>
      <c r="D6302" s="4" t="s">
        <v>10738</v>
      </c>
      <c r="E6302" s="4" t="s">
        <v>10727</v>
      </c>
      <c r="F6302" s="4" t="s">
        <v>8948</v>
      </c>
      <c r="G6302" s="5" t="s">
        <v>1196</v>
      </c>
      <c r="H6302" s="4" t="s">
        <v>730</v>
      </c>
      <c r="I6302" s="24">
        <v>507</v>
      </c>
      <c r="J6302" s="24">
        <v>480.822</v>
      </c>
      <c r="M6302" s="24">
        <v>1.2</v>
      </c>
      <c r="O6302" s="24">
        <v>2</v>
      </c>
      <c r="P6302" s="24">
        <v>1.8</v>
      </c>
      <c r="Q6302" s="24">
        <v>9.9608000000000008</v>
      </c>
      <c r="R6302" s="24">
        <v>4.5</v>
      </c>
      <c r="T6302" s="24">
        <v>6.7172000000000001</v>
      </c>
      <c r="X6302" s="24">
        <f t="shared" si="220"/>
        <v>507</v>
      </c>
      <c r="Y6302" s="8">
        <f t="shared" si="221"/>
        <v>0</v>
      </c>
      <c r="Z6302" s="4"/>
    </row>
    <row r="6303" spans="1:26" x14ac:dyDescent="0.25">
      <c r="A6303" s="34">
        <v>16</v>
      </c>
      <c r="B6303" s="31">
        <v>16</v>
      </c>
      <c r="C6303" s="4" t="s">
        <v>10749</v>
      </c>
      <c r="D6303" s="4" t="s">
        <v>10738</v>
      </c>
      <c r="E6303" s="4" t="s">
        <v>10727</v>
      </c>
      <c r="F6303" s="4" t="s">
        <v>8948</v>
      </c>
      <c r="G6303" s="4" t="s">
        <v>9371</v>
      </c>
      <c r="H6303" s="4"/>
      <c r="I6303" s="24">
        <v>530</v>
      </c>
      <c r="J6303" s="24">
        <v>492.2</v>
      </c>
      <c r="K6303" s="24">
        <v>50.2</v>
      </c>
      <c r="L6303" s="24">
        <v>11</v>
      </c>
      <c r="M6303" s="24">
        <v>2.82</v>
      </c>
      <c r="O6303" s="24">
        <v>3.42</v>
      </c>
      <c r="P6303" s="24">
        <v>3.17</v>
      </c>
      <c r="S6303" s="24">
        <v>5.26</v>
      </c>
      <c r="T6303" s="24">
        <v>23.35</v>
      </c>
      <c r="W6303" s="24">
        <v>1.58</v>
      </c>
      <c r="X6303" s="24">
        <f t="shared" si="220"/>
        <v>593</v>
      </c>
      <c r="Y6303" s="8">
        <f t="shared" si="221"/>
        <v>-63</v>
      </c>
      <c r="Z6303" s="4"/>
    </row>
    <row r="6304" spans="1:26" x14ac:dyDescent="0.25">
      <c r="A6304" s="34">
        <v>36</v>
      </c>
      <c r="B6304" s="31">
        <v>36</v>
      </c>
      <c r="C6304" s="4" t="s">
        <v>10774</v>
      </c>
      <c r="D6304" s="4" t="s">
        <v>10744</v>
      </c>
      <c r="E6304" s="4" t="s">
        <v>10727</v>
      </c>
      <c r="F6304" s="4" t="s">
        <v>8948</v>
      </c>
      <c r="G6304" s="4" t="s">
        <v>9371</v>
      </c>
      <c r="H6304" s="4"/>
      <c r="I6304" s="24">
        <v>626</v>
      </c>
      <c r="J6304" s="24">
        <v>405</v>
      </c>
      <c r="K6304" s="24">
        <v>61.5</v>
      </c>
      <c r="M6304" s="24">
        <v>0.25</v>
      </c>
      <c r="O6304" s="24">
        <v>3.2</v>
      </c>
      <c r="P6304" s="24">
        <v>3.5</v>
      </c>
      <c r="Q6304" s="24">
        <v>8.1180000000000003</v>
      </c>
      <c r="R6304" s="24">
        <v>2.6520000000000001</v>
      </c>
      <c r="S6304" s="24">
        <v>0.78</v>
      </c>
      <c r="T6304" s="24">
        <v>141</v>
      </c>
      <c r="X6304" s="24">
        <f t="shared" si="220"/>
        <v>626</v>
      </c>
      <c r="Y6304" s="8">
        <f t="shared" si="221"/>
        <v>0</v>
      </c>
      <c r="Z6304" s="4"/>
    </row>
    <row r="6305" spans="1:26" x14ac:dyDescent="0.25">
      <c r="A6305" s="34">
        <v>35</v>
      </c>
      <c r="B6305" s="31">
        <v>35</v>
      </c>
      <c r="C6305" s="4" t="s">
        <v>10773</v>
      </c>
      <c r="D6305" s="4" t="s">
        <v>10738</v>
      </c>
      <c r="E6305" s="4" t="s">
        <v>10727</v>
      </c>
      <c r="F6305" s="4" t="s">
        <v>8948</v>
      </c>
      <c r="G6305" s="4" t="s">
        <v>15132</v>
      </c>
      <c r="H6305" s="4"/>
      <c r="I6305" s="24">
        <v>341</v>
      </c>
      <c r="J6305" s="24">
        <v>265.55700000000002</v>
      </c>
      <c r="K6305" s="24">
        <v>1.97</v>
      </c>
      <c r="L6305" s="24">
        <v>2.5499999999999998</v>
      </c>
      <c r="M6305" s="24">
        <v>1.4359999999999999</v>
      </c>
      <c r="O6305" s="24">
        <v>1.8909</v>
      </c>
      <c r="P6305" s="24">
        <v>0.626</v>
      </c>
      <c r="R6305" s="24">
        <v>3.7418</v>
      </c>
      <c r="S6305" s="24">
        <v>1.1953</v>
      </c>
      <c r="T6305" s="24">
        <v>62.033000000000001</v>
      </c>
      <c r="X6305" s="24">
        <f t="shared" si="220"/>
        <v>341</v>
      </c>
      <c r="Y6305" s="8">
        <f t="shared" si="221"/>
        <v>0</v>
      </c>
      <c r="Z6305" s="4"/>
    </row>
    <row r="6306" spans="1:26" x14ac:dyDescent="0.25">
      <c r="A6306" s="34">
        <v>6</v>
      </c>
      <c r="B6306" s="31">
        <v>6</v>
      </c>
      <c r="C6306" s="4" t="s">
        <v>10734</v>
      </c>
      <c r="D6306" s="4" t="s">
        <v>10726</v>
      </c>
      <c r="E6306" s="4" t="s">
        <v>10727</v>
      </c>
      <c r="F6306" s="4" t="s">
        <v>8948</v>
      </c>
      <c r="G6306" s="4" t="s">
        <v>10735</v>
      </c>
      <c r="H6306" s="4"/>
      <c r="I6306" s="24">
        <v>119</v>
      </c>
      <c r="J6306" s="24">
        <v>115.94840000000001</v>
      </c>
      <c r="O6306" s="24">
        <v>0.56799999999999995</v>
      </c>
      <c r="P6306" s="24">
        <v>0.108</v>
      </c>
      <c r="R6306" s="24">
        <v>2.3289</v>
      </c>
      <c r="S6306" s="24">
        <v>4.6699999999999998E-2</v>
      </c>
      <c r="X6306" s="24">
        <f t="shared" si="220"/>
        <v>119.00000000000001</v>
      </c>
      <c r="Y6306" s="8">
        <f t="shared" si="221"/>
        <v>0</v>
      </c>
      <c r="Z6306" s="4"/>
    </row>
    <row r="6307" spans="1:26" x14ac:dyDescent="0.25">
      <c r="A6307" s="34">
        <v>4</v>
      </c>
      <c r="B6307" s="31">
        <v>4</v>
      </c>
      <c r="C6307" s="4" t="s">
        <v>10730</v>
      </c>
      <c r="D6307" s="4" t="s">
        <v>10731</v>
      </c>
      <c r="E6307" s="4" t="s">
        <v>10727</v>
      </c>
      <c r="F6307" s="4" t="s">
        <v>8948</v>
      </c>
      <c r="G6307" s="4" t="s">
        <v>8222</v>
      </c>
      <c r="H6307" s="4"/>
      <c r="I6307" s="24">
        <v>486</v>
      </c>
      <c r="J6307" s="24">
        <v>333.17500000000001</v>
      </c>
      <c r="K6307" s="24">
        <v>18</v>
      </c>
      <c r="L6307" s="24">
        <v>9</v>
      </c>
      <c r="M6307" s="24">
        <v>1</v>
      </c>
      <c r="O6307" s="24">
        <v>1.5469999999999999</v>
      </c>
      <c r="P6307" s="24">
        <v>0.5</v>
      </c>
      <c r="Q6307" s="24">
        <v>0.77</v>
      </c>
      <c r="R6307" s="24">
        <v>2.85</v>
      </c>
      <c r="S6307" s="24">
        <v>2.008</v>
      </c>
      <c r="T6307" s="24">
        <v>117.15</v>
      </c>
      <c r="X6307" s="24">
        <f t="shared" si="220"/>
        <v>486</v>
      </c>
      <c r="Y6307" s="8">
        <f t="shared" si="221"/>
        <v>0</v>
      </c>
      <c r="Z6307" s="4"/>
    </row>
    <row r="6308" spans="1:26" x14ac:dyDescent="0.25">
      <c r="A6308" s="34">
        <v>34</v>
      </c>
      <c r="B6308" s="31">
        <v>34</v>
      </c>
      <c r="C6308" s="4" t="s">
        <v>10772</v>
      </c>
      <c r="D6308" s="4" t="s">
        <v>10738</v>
      </c>
      <c r="E6308" s="4" t="s">
        <v>10727</v>
      </c>
      <c r="F6308" s="4" t="s">
        <v>8948</v>
      </c>
      <c r="G6308" s="4" t="s">
        <v>8222</v>
      </c>
      <c r="H6308" s="4"/>
      <c r="I6308" s="24">
        <v>611</v>
      </c>
      <c r="J6308" s="24">
        <v>332.25</v>
      </c>
      <c r="K6308" s="24">
        <v>38.25</v>
      </c>
      <c r="L6308" s="24">
        <v>1.75</v>
      </c>
      <c r="M6308" s="24">
        <v>1.7849999999999999</v>
      </c>
      <c r="O6308" s="24">
        <v>2.4</v>
      </c>
      <c r="P6308" s="24">
        <v>2</v>
      </c>
      <c r="Q6308" s="24">
        <v>4.91</v>
      </c>
      <c r="R6308" s="24">
        <v>1.24</v>
      </c>
      <c r="S6308" s="24">
        <v>1.45</v>
      </c>
      <c r="T6308" s="24">
        <v>225</v>
      </c>
      <c r="X6308" s="24">
        <f t="shared" si="220"/>
        <v>611.03500000000008</v>
      </c>
      <c r="Y6308" s="8">
        <f t="shared" si="221"/>
        <v>-3.5000000000081855E-2</v>
      </c>
      <c r="Z6308" s="4"/>
    </row>
    <row r="6309" spans="1:26" x14ac:dyDescent="0.25">
      <c r="A6309" s="34">
        <v>30</v>
      </c>
      <c r="B6309" s="31">
        <v>30</v>
      </c>
      <c r="C6309" s="4" t="s">
        <v>10767</v>
      </c>
      <c r="D6309" s="4" t="s">
        <v>10738</v>
      </c>
      <c r="E6309" s="4" t="s">
        <v>10727</v>
      </c>
      <c r="F6309" s="4" t="s">
        <v>8948</v>
      </c>
      <c r="G6309" s="4" t="s">
        <v>10768</v>
      </c>
      <c r="H6309" s="4" t="s">
        <v>730</v>
      </c>
      <c r="I6309" s="24">
        <v>188</v>
      </c>
      <c r="J6309" s="24">
        <v>154.69239999999999</v>
      </c>
      <c r="L6309" s="24">
        <v>2.75</v>
      </c>
      <c r="M6309" s="24">
        <v>1.48</v>
      </c>
      <c r="O6309" s="24">
        <v>1.35</v>
      </c>
      <c r="P6309" s="24">
        <v>1.25</v>
      </c>
      <c r="R6309" s="24">
        <v>2.5</v>
      </c>
      <c r="S6309" s="24">
        <v>0.25</v>
      </c>
      <c r="T6309" s="24">
        <v>23.727599999999999</v>
      </c>
      <c r="X6309" s="24">
        <f t="shared" si="220"/>
        <v>187.99999999999997</v>
      </c>
      <c r="Y6309" s="8">
        <f t="shared" si="221"/>
        <v>0</v>
      </c>
      <c r="Z6309" s="4"/>
    </row>
    <row r="6310" spans="1:26" x14ac:dyDescent="0.25">
      <c r="A6310" s="34">
        <v>23</v>
      </c>
      <c r="B6310" s="31">
        <v>23</v>
      </c>
      <c r="C6310" s="4" t="s">
        <v>10759</v>
      </c>
      <c r="D6310" s="4" t="s">
        <v>10738</v>
      </c>
      <c r="E6310" s="4" t="s">
        <v>10727</v>
      </c>
      <c r="F6310" s="4" t="s">
        <v>8948</v>
      </c>
      <c r="G6310" s="4" t="s">
        <v>4971</v>
      </c>
      <c r="H6310" s="4"/>
      <c r="I6310" s="24">
        <v>232</v>
      </c>
      <c r="J6310" s="24">
        <v>186.0128</v>
      </c>
      <c r="K6310" s="24">
        <v>13.66</v>
      </c>
      <c r="M6310" s="24">
        <v>1.5</v>
      </c>
      <c r="O6310" s="24">
        <v>1.1539999999999999</v>
      </c>
      <c r="Q6310" s="24">
        <v>7.5629999999999997</v>
      </c>
      <c r="R6310" s="24">
        <v>3.23</v>
      </c>
      <c r="S6310" s="24">
        <v>1.8452</v>
      </c>
      <c r="T6310" s="24">
        <v>17.035</v>
      </c>
      <c r="X6310" s="24">
        <f t="shared" si="220"/>
        <v>231.99999999999997</v>
      </c>
      <c r="Y6310" s="8">
        <f t="shared" si="221"/>
        <v>0</v>
      </c>
      <c r="Z6310" s="4"/>
    </row>
    <row r="6311" spans="1:26" x14ac:dyDescent="0.25">
      <c r="A6311" s="34">
        <v>43</v>
      </c>
      <c r="B6311" s="31">
        <v>43</v>
      </c>
      <c r="C6311" s="4" t="s">
        <v>10783</v>
      </c>
      <c r="D6311" s="4" t="s">
        <v>10731</v>
      </c>
      <c r="E6311" s="4" t="s">
        <v>10727</v>
      </c>
      <c r="F6311" s="4" t="s">
        <v>8948</v>
      </c>
      <c r="G6311" s="4" t="s">
        <v>9698</v>
      </c>
      <c r="H6311" s="4"/>
      <c r="I6311" s="24">
        <v>213</v>
      </c>
      <c r="J6311" s="24">
        <v>168.76</v>
      </c>
      <c r="K6311" s="24">
        <v>36.380000000000003</v>
      </c>
      <c r="O6311" s="24">
        <v>1.2</v>
      </c>
      <c r="Q6311" s="24">
        <v>4.16</v>
      </c>
      <c r="R6311" s="24">
        <v>2.16</v>
      </c>
      <c r="S6311" s="24">
        <v>0.34</v>
      </c>
      <c r="X6311" s="24">
        <f t="shared" si="220"/>
        <v>212.99999999999997</v>
      </c>
      <c r="Y6311" s="8">
        <f t="shared" si="221"/>
        <v>0</v>
      </c>
      <c r="Z6311" s="4"/>
    </row>
    <row r="6312" spans="1:26" x14ac:dyDescent="0.25">
      <c r="A6312" s="34">
        <v>7</v>
      </c>
      <c r="B6312" s="31">
        <v>7</v>
      </c>
      <c r="C6312" s="4" t="s">
        <v>6176</v>
      </c>
      <c r="D6312" s="4" t="s">
        <v>7855</v>
      </c>
      <c r="E6312" s="4" t="s">
        <v>10727</v>
      </c>
      <c r="F6312" s="4" t="s">
        <v>8948</v>
      </c>
      <c r="G6312" s="4" t="s">
        <v>10736</v>
      </c>
      <c r="H6312" s="4" t="s">
        <v>1613</v>
      </c>
      <c r="I6312" s="24">
        <v>99</v>
      </c>
      <c r="J6312" s="24">
        <v>70.971699999999998</v>
      </c>
      <c r="K6312" s="24">
        <v>2.73</v>
      </c>
      <c r="L6312" s="24">
        <v>20.77</v>
      </c>
      <c r="O6312" s="24">
        <v>0.80200000000000005</v>
      </c>
      <c r="R6312" s="24">
        <v>3.5392999999999999</v>
      </c>
      <c r="S6312" s="24">
        <v>0.187</v>
      </c>
      <c r="X6312" s="24">
        <f t="shared" si="220"/>
        <v>99</v>
      </c>
      <c r="Y6312" s="8">
        <f t="shared" si="221"/>
        <v>0</v>
      </c>
      <c r="Z6312" s="4"/>
    </row>
    <row r="6313" spans="1:26" x14ac:dyDescent="0.25">
      <c r="A6313" s="34">
        <v>21</v>
      </c>
      <c r="B6313" s="31">
        <v>21</v>
      </c>
      <c r="C6313" s="4" t="s">
        <v>10756</v>
      </c>
      <c r="D6313" s="4" t="s">
        <v>7855</v>
      </c>
      <c r="E6313" s="4" t="s">
        <v>10727</v>
      </c>
      <c r="F6313" s="4" t="s">
        <v>8948</v>
      </c>
      <c r="G6313" s="4" t="s">
        <v>10757</v>
      </c>
      <c r="H6313" s="4"/>
      <c r="I6313" s="24">
        <v>444</v>
      </c>
      <c r="J6313" s="24">
        <v>90.092600000000004</v>
      </c>
      <c r="K6313" s="24">
        <v>25.092199999999998</v>
      </c>
      <c r="L6313" s="24">
        <v>1.65</v>
      </c>
      <c r="M6313" s="24">
        <v>0.66900000000000004</v>
      </c>
      <c r="O6313" s="24">
        <v>4.5190000000000001</v>
      </c>
      <c r="P6313" s="24">
        <v>0.86299999999999999</v>
      </c>
      <c r="R6313" s="24">
        <v>4.1909999999999998</v>
      </c>
      <c r="S6313" s="24">
        <v>1.7841</v>
      </c>
      <c r="T6313" s="24">
        <v>315.13909999999998</v>
      </c>
      <c r="X6313" s="24">
        <f t="shared" si="220"/>
        <v>444</v>
      </c>
      <c r="Y6313" s="8">
        <f t="shared" si="221"/>
        <v>0</v>
      </c>
      <c r="Z6313" s="4"/>
    </row>
    <row r="6314" spans="1:26" x14ac:dyDescent="0.25">
      <c r="A6314" s="34">
        <v>9</v>
      </c>
      <c r="B6314" s="31">
        <v>9</v>
      </c>
      <c r="C6314" s="4" t="s">
        <v>10740</v>
      </c>
      <c r="D6314" s="4" t="s">
        <v>10738</v>
      </c>
      <c r="E6314" s="4" t="s">
        <v>10727</v>
      </c>
      <c r="F6314" s="4" t="s">
        <v>8948</v>
      </c>
      <c r="G6314" s="4" t="s">
        <v>10741</v>
      </c>
      <c r="H6314" s="4" t="s">
        <v>1509</v>
      </c>
      <c r="I6314" s="24">
        <v>1102</v>
      </c>
      <c r="J6314" s="24">
        <v>651.79999999999995</v>
      </c>
      <c r="K6314" s="24">
        <v>87.5</v>
      </c>
      <c r="L6314" s="24">
        <v>21.25</v>
      </c>
      <c r="M6314" s="24">
        <v>1</v>
      </c>
      <c r="O6314" s="24">
        <v>7</v>
      </c>
      <c r="P6314" s="24">
        <v>1</v>
      </c>
      <c r="Q6314" s="24">
        <v>43.25</v>
      </c>
      <c r="R6314" s="24">
        <v>11</v>
      </c>
      <c r="S6314" s="24">
        <v>3.2</v>
      </c>
      <c r="T6314" s="24">
        <v>275</v>
      </c>
      <c r="X6314" s="24">
        <f t="shared" si="220"/>
        <v>1102</v>
      </c>
      <c r="Y6314" s="8">
        <f t="shared" si="221"/>
        <v>0</v>
      </c>
      <c r="Z6314" s="4"/>
    </row>
    <row r="6315" spans="1:26" x14ac:dyDescent="0.25">
      <c r="A6315" s="34">
        <v>37</v>
      </c>
      <c r="B6315" s="31">
        <v>37</v>
      </c>
      <c r="C6315" s="4" t="s">
        <v>10775</v>
      </c>
      <c r="D6315" s="4" t="s">
        <v>10738</v>
      </c>
      <c r="E6315" s="4" t="s">
        <v>10727</v>
      </c>
      <c r="F6315" s="4" t="s">
        <v>8948</v>
      </c>
      <c r="G6315" s="4" t="s">
        <v>15148</v>
      </c>
      <c r="H6315" s="4" t="s">
        <v>730</v>
      </c>
      <c r="I6315" s="24">
        <v>165</v>
      </c>
      <c r="J6315" s="24">
        <v>125.89</v>
      </c>
      <c r="K6315" s="24">
        <v>11.79</v>
      </c>
      <c r="L6315" s="24">
        <v>7</v>
      </c>
      <c r="M6315" s="24">
        <v>1.5</v>
      </c>
      <c r="O6315" s="24">
        <v>3.5</v>
      </c>
      <c r="Q6315" s="24">
        <v>7.57</v>
      </c>
      <c r="R6315" s="24">
        <v>1</v>
      </c>
      <c r="S6315" s="24">
        <v>1</v>
      </c>
      <c r="T6315" s="24">
        <v>5.75</v>
      </c>
      <c r="X6315" s="24">
        <f t="shared" si="220"/>
        <v>165</v>
      </c>
      <c r="Y6315" s="8">
        <f t="shared" si="221"/>
        <v>0</v>
      </c>
      <c r="Z6315" s="4"/>
    </row>
    <row r="6316" spans="1:26" x14ac:dyDescent="0.25">
      <c r="A6316" s="34">
        <v>14</v>
      </c>
      <c r="B6316" s="31">
        <v>14</v>
      </c>
      <c r="C6316" s="5" t="s">
        <v>10748</v>
      </c>
      <c r="D6316" s="4" t="s">
        <v>10731</v>
      </c>
      <c r="E6316" s="4" t="s">
        <v>10727</v>
      </c>
      <c r="F6316" s="4" t="s">
        <v>8948</v>
      </c>
      <c r="G6316" s="4" t="s">
        <v>9938</v>
      </c>
      <c r="H6316" s="4"/>
      <c r="I6316" s="24">
        <v>136</v>
      </c>
      <c r="J6316" s="24">
        <v>131.80179999999999</v>
      </c>
      <c r="O6316" s="24">
        <v>3.31</v>
      </c>
      <c r="S6316" s="24">
        <v>0.88819999999999999</v>
      </c>
      <c r="X6316" s="24">
        <f t="shared" si="220"/>
        <v>136</v>
      </c>
      <c r="Y6316" s="8">
        <f t="shared" si="221"/>
        <v>0</v>
      </c>
      <c r="Z6316" s="4"/>
    </row>
    <row r="6317" spans="1:26" x14ac:dyDescent="0.25">
      <c r="A6317" s="34">
        <v>18</v>
      </c>
      <c r="B6317" s="31">
        <v>18</v>
      </c>
      <c r="C6317" s="4" t="s">
        <v>10753</v>
      </c>
      <c r="D6317" s="4" t="s">
        <v>10731</v>
      </c>
      <c r="E6317" s="4" t="s">
        <v>10727</v>
      </c>
      <c r="F6317" s="4" t="s">
        <v>8948</v>
      </c>
      <c r="G6317" s="4" t="s">
        <v>9938</v>
      </c>
      <c r="H6317" s="4"/>
      <c r="I6317" s="24">
        <v>414</v>
      </c>
      <c r="J6317" s="24">
        <v>363.416</v>
      </c>
      <c r="L6317" s="24">
        <v>13.73</v>
      </c>
      <c r="M6317" s="24">
        <v>2</v>
      </c>
      <c r="O6317" s="24">
        <v>13.2935</v>
      </c>
      <c r="Q6317" s="24">
        <v>5.7464000000000004</v>
      </c>
      <c r="R6317" s="24">
        <v>4.5468999999999999</v>
      </c>
      <c r="S6317" s="24">
        <v>5.3208000000000002</v>
      </c>
      <c r="T6317" s="24">
        <v>5.9463999999999997</v>
      </c>
      <c r="X6317" s="24">
        <f t="shared" si="220"/>
        <v>414</v>
      </c>
      <c r="Y6317" s="8">
        <f t="shared" si="221"/>
        <v>0</v>
      </c>
      <c r="Z6317" s="4"/>
    </row>
    <row r="6318" spans="1:26" ht="30" x14ac:dyDescent="0.25">
      <c r="A6318" s="34">
        <v>31</v>
      </c>
      <c r="B6318" s="31">
        <v>31</v>
      </c>
      <c r="C6318" s="5" t="s">
        <v>10769</v>
      </c>
      <c r="D6318" s="4" t="s">
        <v>10731</v>
      </c>
      <c r="E6318" s="4" t="s">
        <v>10727</v>
      </c>
      <c r="F6318" s="4" t="s">
        <v>8948</v>
      </c>
      <c r="G6318" s="4" t="s">
        <v>9938</v>
      </c>
      <c r="H6318" s="4"/>
      <c r="I6318" s="24">
        <v>814</v>
      </c>
      <c r="J6318" s="24">
        <v>14.74</v>
      </c>
      <c r="K6318" s="24">
        <v>250.98</v>
      </c>
      <c r="L6318" s="24">
        <v>84.07</v>
      </c>
      <c r="P6318" s="24">
        <v>0.13</v>
      </c>
      <c r="Q6318" s="24">
        <v>0.21490000000000001</v>
      </c>
      <c r="R6318" s="24">
        <v>10.068199999999999</v>
      </c>
      <c r="S6318" s="24">
        <v>4.3604000000000003</v>
      </c>
      <c r="T6318" s="24">
        <v>449.43650000000002</v>
      </c>
      <c r="X6318" s="24">
        <f t="shared" si="220"/>
        <v>814</v>
      </c>
      <c r="Y6318" s="8">
        <f t="shared" si="221"/>
        <v>0</v>
      </c>
      <c r="Z6318" s="4"/>
    </row>
    <row r="6319" spans="1:26" x14ac:dyDescent="0.25">
      <c r="A6319" s="34">
        <v>13</v>
      </c>
      <c r="B6319" s="31">
        <v>13</v>
      </c>
      <c r="C6319" s="4" t="s">
        <v>10747</v>
      </c>
      <c r="D6319" s="4" t="s">
        <v>10738</v>
      </c>
      <c r="E6319" s="4" t="s">
        <v>10727</v>
      </c>
      <c r="F6319" s="4" t="s">
        <v>8948</v>
      </c>
      <c r="G6319" s="4" t="s">
        <v>45</v>
      </c>
      <c r="H6319" s="4"/>
      <c r="I6319" s="24">
        <v>446</v>
      </c>
      <c r="J6319" s="24">
        <v>417</v>
      </c>
      <c r="K6319" s="24">
        <v>12.75</v>
      </c>
      <c r="L6319" s="24">
        <v>10</v>
      </c>
      <c r="M6319" s="24">
        <v>1</v>
      </c>
      <c r="O6319" s="24">
        <v>3.3</v>
      </c>
      <c r="R6319" s="24">
        <v>1.75</v>
      </c>
      <c r="S6319" s="24">
        <v>0.2</v>
      </c>
      <c r="X6319" s="24">
        <f t="shared" si="220"/>
        <v>446</v>
      </c>
      <c r="Y6319" s="8">
        <f t="shared" si="221"/>
        <v>0</v>
      </c>
      <c r="Z6319" s="4"/>
    </row>
    <row r="6320" spans="1:26" x14ac:dyDescent="0.25">
      <c r="A6320" s="34">
        <v>8</v>
      </c>
      <c r="B6320" s="31">
        <v>8</v>
      </c>
      <c r="C6320" s="4" t="s">
        <v>10737</v>
      </c>
      <c r="D6320" s="4" t="s">
        <v>10738</v>
      </c>
      <c r="E6320" s="4" t="s">
        <v>10727</v>
      </c>
      <c r="F6320" s="4" t="s">
        <v>8948</v>
      </c>
      <c r="G6320" s="4" t="s">
        <v>10739</v>
      </c>
      <c r="H6320" s="4"/>
      <c r="I6320" s="24">
        <v>292</v>
      </c>
      <c r="J6320" s="24">
        <v>214.95</v>
      </c>
      <c r="K6320" s="24">
        <v>11.75</v>
      </c>
      <c r="L6320" s="24">
        <v>4.0999999999999996</v>
      </c>
      <c r="M6320" s="24">
        <v>1</v>
      </c>
      <c r="O6320" s="24">
        <v>0.71989999999999998</v>
      </c>
      <c r="P6320" s="24">
        <v>0.59450000000000003</v>
      </c>
      <c r="Q6320" s="24">
        <v>4.4062000000000001</v>
      </c>
      <c r="R6320" s="24">
        <v>0.5</v>
      </c>
      <c r="S6320" s="24">
        <v>0.3599</v>
      </c>
      <c r="T6320" s="24">
        <v>49.252299999999998</v>
      </c>
      <c r="W6320" s="24">
        <v>4.3672000000000004</v>
      </c>
      <c r="X6320" s="24">
        <f t="shared" si="220"/>
        <v>292.00000000000006</v>
      </c>
      <c r="Y6320" s="8">
        <f t="shared" si="221"/>
        <v>0</v>
      </c>
      <c r="Z6320" s="4"/>
    </row>
    <row r="6321" spans="1:26" x14ac:dyDescent="0.25">
      <c r="A6321" s="34">
        <v>10</v>
      </c>
      <c r="B6321" s="31">
        <v>10</v>
      </c>
      <c r="C6321" s="4" t="s">
        <v>10742</v>
      </c>
      <c r="D6321" s="4" t="s">
        <v>10738</v>
      </c>
      <c r="E6321" s="4" t="s">
        <v>10727</v>
      </c>
      <c r="F6321" s="4" t="s">
        <v>8948</v>
      </c>
      <c r="G6321" s="4" t="s">
        <v>10739</v>
      </c>
      <c r="H6321" s="4"/>
      <c r="I6321" s="24">
        <v>338</v>
      </c>
      <c r="J6321" s="24">
        <v>122.83369999999999</v>
      </c>
      <c r="K6321" s="24">
        <v>7.53</v>
      </c>
      <c r="O6321" s="24">
        <v>6.2370000000000001</v>
      </c>
      <c r="R6321" s="24">
        <v>3.2932000000000001</v>
      </c>
      <c r="S6321" s="24">
        <v>3.2766000000000002</v>
      </c>
      <c r="T6321" s="24">
        <v>148.0795</v>
      </c>
      <c r="W6321" s="24">
        <v>37.75</v>
      </c>
      <c r="X6321" s="24">
        <f t="shared" si="220"/>
        <v>329</v>
      </c>
      <c r="Y6321" s="8">
        <f t="shared" si="221"/>
        <v>9</v>
      </c>
      <c r="Z6321" s="4"/>
    </row>
    <row r="6322" spans="1:26" ht="30" x14ac:dyDescent="0.25">
      <c r="A6322" s="34">
        <v>17</v>
      </c>
      <c r="B6322" s="31">
        <v>17</v>
      </c>
      <c r="C6322" s="5" t="s">
        <v>10750</v>
      </c>
      <c r="D6322" s="4" t="s">
        <v>10744</v>
      </c>
      <c r="E6322" s="4" t="s">
        <v>10727</v>
      </c>
      <c r="F6322" s="4" t="s">
        <v>8948</v>
      </c>
      <c r="G6322" s="4" t="s">
        <v>10751</v>
      </c>
      <c r="H6322" s="4" t="s">
        <v>10752</v>
      </c>
      <c r="I6322" s="24">
        <v>214</v>
      </c>
      <c r="J6322" s="24">
        <v>168.76</v>
      </c>
      <c r="K6322" s="24">
        <v>36.380000000000003</v>
      </c>
      <c r="O6322" s="24">
        <v>1.2</v>
      </c>
      <c r="P6322" s="24">
        <v>1.36</v>
      </c>
      <c r="Q6322" s="24">
        <v>3.16</v>
      </c>
      <c r="R6322" s="24">
        <v>2.8</v>
      </c>
      <c r="S6322" s="24">
        <v>0.34</v>
      </c>
      <c r="X6322" s="24">
        <f t="shared" si="220"/>
        <v>214</v>
      </c>
      <c r="Y6322" s="8">
        <f t="shared" si="221"/>
        <v>0</v>
      </c>
      <c r="Z6322" s="4"/>
    </row>
    <row r="6323" spans="1:26" x14ac:dyDescent="0.25">
      <c r="A6323" s="34">
        <v>22</v>
      </c>
      <c r="B6323" s="31">
        <v>22</v>
      </c>
      <c r="C6323" s="4" t="s">
        <v>10758</v>
      </c>
      <c r="D6323" s="4" t="s">
        <v>10744</v>
      </c>
      <c r="E6323" s="4" t="s">
        <v>10727</v>
      </c>
      <c r="F6323" s="4" t="s">
        <v>8948</v>
      </c>
      <c r="G6323" s="4" t="s">
        <v>10751</v>
      </c>
      <c r="H6323" s="4" t="s">
        <v>10752</v>
      </c>
      <c r="I6323" s="24">
        <v>388</v>
      </c>
      <c r="J6323" s="24">
        <v>361.339</v>
      </c>
      <c r="L6323" s="24">
        <v>6.5094000000000003</v>
      </c>
      <c r="M6323" s="24">
        <v>1.5</v>
      </c>
      <c r="O6323" s="24">
        <v>2.0499999999999998</v>
      </c>
      <c r="Q6323" s="24">
        <v>1.9724999999999999</v>
      </c>
      <c r="R6323" s="24">
        <v>1.1200000000000001</v>
      </c>
      <c r="S6323" s="24">
        <v>1.0091000000000001</v>
      </c>
      <c r="T6323" s="24">
        <v>12.5</v>
      </c>
      <c r="X6323" s="24">
        <f t="shared" si="220"/>
        <v>388.00000000000006</v>
      </c>
      <c r="Y6323" s="8">
        <f t="shared" si="221"/>
        <v>0</v>
      </c>
      <c r="Z6323" s="4"/>
    </row>
    <row r="6324" spans="1:26" x14ac:dyDescent="0.25">
      <c r="A6324" s="34">
        <v>39</v>
      </c>
      <c r="B6324" s="31">
        <v>39</v>
      </c>
      <c r="C6324" s="4" t="s">
        <v>10778</v>
      </c>
      <c r="D6324" s="4" t="s">
        <v>10744</v>
      </c>
      <c r="E6324" s="4" t="s">
        <v>10727</v>
      </c>
      <c r="F6324" s="4" t="s">
        <v>8948</v>
      </c>
      <c r="G6324" s="4" t="s">
        <v>10751</v>
      </c>
      <c r="H6324" s="4" t="s">
        <v>10752</v>
      </c>
      <c r="I6324" s="24">
        <v>722</v>
      </c>
      <c r="J6324" s="24">
        <v>625.13</v>
      </c>
      <c r="K6324" s="24">
        <v>17.75</v>
      </c>
      <c r="L6324" s="24">
        <v>7.5</v>
      </c>
      <c r="M6324" s="24">
        <v>2.5</v>
      </c>
      <c r="O6324" s="24">
        <v>4.17</v>
      </c>
      <c r="Q6324" s="24">
        <v>8.4499999999999993</v>
      </c>
      <c r="R6324" s="24">
        <v>3.5</v>
      </c>
      <c r="S6324" s="24">
        <v>1.5</v>
      </c>
      <c r="T6324" s="24">
        <v>51.5</v>
      </c>
      <c r="X6324" s="24">
        <f t="shared" si="220"/>
        <v>722</v>
      </c>
      <c r="Y6324" s="8">
        <f t="shared" si="221"/>
        <v>0</v>
      </c>
      <c r="Z6324" s="4"/>
    </row>
    <row r="6325" spans="1:26" ht="30" x14ac:dyDescent="0.25">
      <c r="A6325" s="34">
        <v>78</v>
      </c>
      <c r="B6325" s="31">
        <v>78</v>
      </c>
      <c r="C6325" s="12" t="s">
        <v>10870</v>
      </c>
      <c r="D6325" s="4" t="s">
        <v>5397</v>
      </c>
      <c r="E6325" s="12" t="s">
        <v>10786</v>
      </c>
      <c r="F6325" s="12" t="s">
        <v>8948</v>
      </c>
      <c r="G6325" s="5" t="s">
        <v>10871</v>
      </c>
      <c r="H6325" s="12" t="s">
        <v>10121</v>
      </c>
      <c r="I6325" s="24">
        <v>488.62</v>
      </c>
      <c r="J6325" s="24">
        <v>434.12</v>
      </c>
      <c r="K6325" s="24">
        <v>25</v>
      </c>
      <c r="M6325" s="24">
        <v>0.75</v>
      </c>
      <c r="N6325" s="24">
        <v>0.25</v>
      </c>
      <c r="O6325" s="24">
        <v>8</v>
      </c>
      <c r="Q6325" s="24">
        <v>1.5</v>
      </c>
      <c r="R6325" s="24">
        <v>2</v>
      </c>
      <c r="S6325" s="24">
        <v>0.5</v>
      </c>
      <c r="T6325" s="24">
        <v>8.5</v>
      </c>
      <c r="U6325" s="24">
        <v>8</v>
      </c>
      <c r="X6325" s="24">
        <f t="shared" si="220"/>
        <v>488.62</v>
      </c>
      <c r="Y6325" s="8">
        <f t="shared" si="221"/>
        <v>0</v>
      </c>
      <c r="Z6325" s="4"/>
    </row>
    <row r="6326" spans="1:26" ht="30" x14ac:dyDescent="0.25">
      <c r="A6326" s="34">
        <v>63</v>
      </c>
      <c r="B6326" s="31">
        <v>63</v>
      </c>
      <c r="C6326" s="12" t="s">
        <v>7721</v>
      </c>
      <c r="D6326" s="12" t="s">
        <v>10850</v>
      </c>
      <c r="E6326" s="12" t="s">
        <v>10786</v>
      </c>
      <c r="F6326" s="12" t="s">
        <v>8948</v>
      </c>
      <c r="G6326" s="12" t="s">
        <v>10854</v>
      </c>
      <c r="H6326" s="12"/>
      <c r="I6326" s="37">
        <v>111.54</v>
      </c>
      <c r="J6326" s="37">
        <v>97.75</v>
      </c>
      <c r="K6326" s="37">
        <v>9.25</v>
      </c>
      <c r="L6326" s="37"/>
      <c r="M6326" s="37">
        <v>1</v>
      </c>
      <c r="N6326" s="37"/>
      <c r="O6326" s="37">
        <v>1.04</v>
      </c>
      <c r="P6326" s="37"/>
      <c r="Q6326" s="37"/>
      <c r="R6326" s="37">
        <v>1</v>
      </c>
      <c r="S6326" s="37"/>
      <c r="T6326" s="37"/>
      <c r="U6326" s="37">
        <v>1.5</v>
      </c>
      <c r="V6326" s="37"/>
      <c r="W6326" s="37"/>
      <c r="X6326" s="24">
        <f t="shared" ref="X6326:X6389" si="222">SUM(J6326:W6326)</f>
        <v>111.54</v>
      </c>
      <c r="Y6326" s="8">
        <f t="shared" ref="Y6326:Y6389" si="223">I6326-X6326</f>
        <v>0</v>
      </c>
      <c r="Z6326" s="4"/>
    </row>
    <row r="6327" spans="1:26" ht="30" x14ac:dyDescent="0.25">
      <c r="A6327" s="34">
        <v>3</v>
      </c>
      <c r="B6327" s="31">
        <v>3</v>
      </c>
      <c r="C6327" s="12" t="s">
        <v>10789</v>
      </c>
      <c r="D6327" s="12" t="s">
        <v>10785</v>
      </c>
      <c r="E6327" s="12" t="s">
        <v>10786</v>
      </c>
      <c r="F6327" s="12" t="s">
        <v>8948</v>
      </c>
      <c r="G6327" s="12" t="s">
        <v>10790</v>
      </c>
      <c r="H6327" s="12" t="s">
        <v>896</v>
      </c>
      <c r="I6327" s="37">
        <v>276.16000000000003</v>
      </c>
      <c r="J6327" s="37">
        <v>255.45</v>
      </c>
      <c r="K6327" s="37">
        <v>5.75</v>
      </c>
      <c r="L6327" s="37">
        <v>9</v>
      </c>
      <c r="M6327" s="37">
        <v>0.4</v>
      </c>
      <c r="N6327" s="37">
        <v>0.3</v>
      </c>
      <c r="O6327" s="37">
        <v>2</v>
      </c>
      <c r="P6327" s="37"/>
      <c r="Q6327" s="37"/>
      <c r="R6327" s="37"/>
      <c r="S6327" s="37"/>
      <c r="T6327" s="37"/>
      <c r="U6327" s="37">
        <v>3.27</v>
      </c>
      <c r="V6327" s="37"/>
      <c r="W6327" s="37"/>
      <c r="X6327" s="24">
        <f t="shared" si="222"/>
        <v>276.16999999999996</v>
      </c>
      <c r="Y6327" s="8">
        <f t="shared" si="223"/>
        <v>-9.9999999999340616E-3</v>
      </c>
      <c r="Z6327" s="4"/>
    </row>
    <row r="6328" spans="1:26" ht="30" x14ac:dyDescent="0.25">
      <c r="A6328" s="34">
        <v>6</v>
      </c>
      <c r="B6328" s="31">
        <v>6</v>
      </c>
      <c r="C6328" s="12" t="s">
        <v>10793</v>
      </c>
      <c r="D6328" s="12" t="s">
        <v>10785</v>
      </c>
      <c r="E6328" s="12" t="s">
        <v>10786</v>
      </c>
      <c r="F6328" s="12" t="s">
        <v>8948</v>
      </c>
      <c r="G6328" s="12" t="s">
        <v>10790</v>
      </c>
      <c r="H6328" s="12" t="s">
        <v>896</v>
      </c>
      <c r="I6328" s="37">
        <v>193.8</v>
      </c>
      <c r="J6328" s="37">
        <v>181.63</v>
      </c>
      <c r="K6328" s="37">
        <v>2</v>
      </c>
      <c r="L6328" s="37"/>
      <c r="M6328" s="37">
        <v>3.19</v>
      </c>
      <c r="N6328" s="37">
        <v>0.81</v>
      </c>
      <c r="O6328" s="37">
        <v>1.3</v>
      </c>
      <c r="P6328" s="37">
        <v>0.8</v>
      </c>
      <c r="Q6328" s="37">
        <v>0.7</v>
      </c>
      <c r="R6328" s="37">
        <v>0.5</v>
      </c>
      <c r="S6328" s="37">
        <v>0.5</v>
      </c>
      <c r="T6328" s="37"/>
      <c r="U6328" s="37">
        <v>2.37</v>
      </c>
      <c r="V6328" s="37"/>
      <c r="W6328" s="37"/>
      <c r="X6328" s="24">
        <f t="shared" si="222"/>
        <v>193.8</v>
      </c>
      <c r="Y6328" s="8">
        <f t="shared" si="223"/>
        <v>0</v>
      </c>
      <c r="Z6328" s="4"/>
    </row>
    <row r="6329" spans="1:26" ht="30" x14ac:dyDescent="0.25">
      <c r="A6329" s="34">
        <v>47</v>
      </c>
      <c r="B6329" s="31">
        <v>47</v>
      </c>
      <c r="C6329" s="12" t="s">
        <v>10833</v>
      </c>
      <c r="D6329" s="12" t="s">
        <v>10830</v>
      </c>
      <c r="E6329" s="12" t="s">
        <v>10786</v>
      </c>
      <c r="F6329" s="12" t="s">
        <v>8948</v>
      </c>
      <c r="G6329" s="12" t="s">
        <v>15122</v>
      </c>
      <c r="H6329" s="12"/>
      <c r="I6329" s="37">
        <v>519.42999999999995</v>
      </c>
      <c r="J6329" s="37">
        <v>420.7</v>
      </c>
      <c r="K6329" s="37">
        <v>23.33</v>
      </c>
      <c r="L6329" s="37">
        <v>0.64</v>
      </c>
      <c r="M6329" s="37">
        <v>1.5</v>
      </c>
      <c r="N6329" s="37">
        <v>5</v>
      </c>
      <c r="O6329" s="37">
        <v>3</v>
      </c>
      <c r="P6329" s="37">
        <v>51.93</v>
      </c>
      <c r="Q6329" s="37">
        <v>0.46</v>
      </c>
      <c r="R6329" s="37">
        <v>3.37</v>
      </c>
      <c r="S6329" s="37">
        <v>1</v>
      </c>
      <c r="T6329" s="37"/>
      <c r="U6329" s="37">
        <v>8.5</v>
      </c>
      <c r="V6329" s="37"/>
      <c r="W6329" s="37"/>
      <c r="X6329" s="24">
        <f t="shared" si="222"/>
        <v>519.42999999999995</v>
      </c>
      <c r="Y6329" s="8">
        <f t="shared" si="223"/>
        <v>0</v>
      </c>
      <c r="Z6329" s="4"/>
    </row>
    <row r="6330" spans="1:26" ht="30" x14ac:dyDescent="0.25">
      <c r="A6330" s="34">
        <v>49</v>
      </c>
      <c r="B6330" s="31">
        <v>49</v>
      </c>
      <c r="C6330" s="12" t="s">
        <v>10836</v>
      </c>
      <c r="D6330" s="12" t="s">
        <v>10830</v>
      </c>
      <c r="E6330" s="12" t="s">
        <v>10786</v>
      </c>
      <c r="F6330" s="12" t="s">
        <v>8948</v>
      </c>
      <c r="G6330" s="12" t="s">
        <v>15122</v>
      </c>
      <c r="H6330" s="12"/>
      <c r="I6330" s="37">
        <v>560.39</v>
      </c>
      <c r="J6330" s="37">
        <v>391.39</v>
      </c>
      <c r="K6330" s="37">
        <v>34.729999999999997</v>
      </c>
      <c r="L6330" s="37">
        <v>5.24</v>
      </c>
      <c r="M6330" s="37"/>
      <c r="N6330" s="37"/>
      <c r="O6330" s="37">
        <v>3.25</v>
      </c>
      <c r="P6330" s="37">
        <v>40</v>
      </c>
      <c r="Q6330" s="37">
        <v>76</v>
      </c>
      <c r="R6330" s="37">
        <v>3</v>
      </c>
      <c r="S6330" s="37">
        <v>1.5</v>
      </c>
      <c r="T6330" s="37"/>
      <c r="U6330" s="37">
        <v>5.28</v>
      </c>
      <c r="V6330" s="37"/>
      <c r="W6330" s="37"/>
      <c r="X6330" s="24">
        <f t="shared" si="222"/>
        <v>560.39</v>
      </c>
      <c r="Y6330" s="8">
        <f t="shared" si="223"/>
        <v>0</v>
      </c>
      <c r="Z6330" s="4"/>
    </row>
    <row r="6331" spans="1:26" ht="30" x14ac:dyDescent="0.25">
      <c r="A6331" s="34">
        <v>12</v>
      </c>
      <c r="B6331" s="31">
        <v>12</v>
      </c>
      <c r="C6331" s="12" t="s">
        <v>10803</v>
      </c>
      <c r="D6331" s="12" t="s">
        <v>10795</v>
      </c>
      <c r="E6331" s="12" t="s">
        <v>10786</v>
      </c>
      <c r="F6331" s="12" t="s">
        <v>8948</v>
      </c>
      <c r="G6331" s="12" t="s">
        <v>10804</v>
      </c>
      <c r="H6331" s="12" t="s">
        <v>2231</v>
      </c>
      <c r="I6331" s="37">
        <v>151.25</v>
      </c>
      <c r="J6331" s="37">
        <v>131.05000000000001</v>
      </c>
      <c r="K6331" s="37">
        <v>10.65</v>
      </c>
      <c r="L6331" s="37"/>
      <c r="M6331" s="37"/>
      <c r="N6331" s="37"/>
      <c r="O6331" s="37">
        <v>2.5499999999999998</v>
      </c>
      <c r="P6331" s="37">
        <v>3.5</v>
      </c>
      <c r="Q6331" s="37">
        <v>1.25</v>
      </c>
      <c r="R6331" s="37">
        <v>0.5</v>
      </c>
      <c r="S6331" s="37">
        <v>1.75</v>
      </c>
      <c r="T6331" s="37"/>
      <c r="U6331" s="37"/>
      <c r="V6331" s="37"/>
      <c r="W6331" s="37"/>
      <c r="X6331" s="24">
        <f t="shared" si="222"/>
        <v>151.25000000000003</v>
      </c>
      <c r="Y6331" s="8">
        <f t="shared" si="223"/>
        <v>0</v>
      </c>
      <c r="Z6331" s="4"/>
    </row>
    <row r="6332" spans="1:26" ht="30" x14ac:dyDescent="0.25">
      <c r="A6332" s="34">
        <v>2</v>
      </c>
      <c r="B6332" s="31">
        <v>2</v>
      </c>
      <c r="C6332" s="12" t="s">
        <v>10787</v>
      </c>
      <c r="D6332" s="12" t="s">
        <v>10785</v>
      </c>
      <c r="E6332" s="12" t="s">
        <v>10786</v>
      </c>
      <c r="F6332" s="12" t="s">
        <v>8948</v>
      </c>
      <c r="G6332" s="12" t="s">
        <v>10788</v>
      </c>
      <c r="H6332" s="12" t="s">
        <v>19</v>
      </c>
      <c r="I6332" s="37">
        <v>284.94</v>
      </c>
      <c r="J6332" s="37">
        <v>240.03</v>
      </c>
      <c r="K6332" s="37">
        <v>25.8</v>
      </c>
      <c r="L6332" s="37"/>
      <c r="M6332" s="37">
        <v>1.25</v>
      </c>
      <c r="N6332" s="37">
        <v>0.25</v>
      </c>
      <c r="O6332" s="37">
        <v>4.3</v>
      </c>
      <c r="P6332" s="37">
        <v>6.12</v>
      </c>
      <c r="Q6332" s="37">
        <v>1.91</v>
      </c>
      <c r="R6332" s="37"/>
      <c r="S6332" s="37">
        <v>2</v>
      </c>
      <c r="T6332" s="37"/>
      <c r="U6332" s="37">
        <v>3.28</v>
      </c>
      <c r="V6332" s="37"/>
      <c r="W6332" s="37"/>
      <c r="X6332" s="24">
        <f t="shared" si="222"/>
        <v>284.94</v>
      </c>
      <c r="Y6332" s="8">
        <f t="shared" si="223"/>
        <v>0</v>
      </c>
      <c r="Z6332" s="4"/>
    </row>
    <row r="6333" spans="1:26" ht="30" x14ac:dyDescent="0.25">
      <c r="A6333" s="34">
        <v>60</v>
      </c>
      <c r="B6333" s="31">
        <v>60</v>
      </c>
      <c r="C6333" s="12" t="s">
        <v>10849</v>
      </c>
      <c r="D6333" s="12" t="s">
        <v>10850</v>
      </c>
      <c r="E6333" s="12" t="s">
        <v>10786</v>
      </c>
      <c r="F6333" s="12" t="s">
        <v>8948</v>
      </c>
      <c r="G6333" s="12" t="s">
        <v>10417</v>
      </c>
      <c r="H6333" s="12"/>
      <c r="I6333" s="37">
        <v>424.8</v>
      </c>
      <c r="J6333" s="37">
        <v>278.31</v>
      </c>
      <c r="K6333" s="37">
        <v>43.81</v>
      </c>
      <c r="L6333" s="37">
        <v>7.05</v>
      </c>
      <c r="M6333" s="37">
        <v>1</v>
      </c>
      <c r="N6333" s="37">
        <v>0.5</v>
      </c>
      <c r="O6333" s="37">
        <v>4.46</v>
      </c>
      <c r="P6333" s="37">
        <v>0.56999999999999995</v>
      </c>
      <c r="Q6333" s="37">
        <v>2.37</v>
      </c>
      <c r="R6333" s="37">
        <v>2</v>
      </c>
      <c r="S6333" s="37">
        <v>3.04</v>
      </c>
      <c r="T6333" s="37">
        <v>77</v>
      </c>
      <c r="U6333" s="37">
        <v>4.6900000000000004</v>
      </c>
      <c r="V6333" s="37"/>
      <c r="W6333" s="37"/>
      <c r="X6333" s="24">
        <f t="shared" si="222"/>
        <v>424.8</v>
      </c>
      <c r="Y6333" s="8">
        <f t="shared" si="223"/>
        <v>0</v>
      </c>
      <c r="Z6333" s="4"/>
    </row>
    <row r="6334" spans="1:26" ht="30" x14ac:dyDescent="0.25">
      <c r="A6334" s="34">
        <v>10</v>
      </c>
      <c r="B6334" s="31">
        <v>10</v>
      </c>
      <c r="C6334" s="12" t="s">
        <v>10799</v>
      </c>
      <c r="D6334" s="12" t="s">
        <v>10795</v>
      </c>
      <c r="E6334" s="12" t="s">
        <v>10786</v>
      </c>
      <c r="F6334" s="12" t="s">
        <v>8948</v>
      </c>
      <c r="G6334" s="12" t="s">
        <v>10800</v>
      </c>
      <c r="H6334" s="12"/>
      <c r="I6334" s="37">
        <v>588.89</v>
      </c>
      <c r="J6334" s="37">
        <v>484.45</v>
      </c>
      <c r="K6334" s="37">
        <v>34.1</v>
      </c>
      <c r="L6334" s="37"/>
      <c r="M6334" s="37">
        <v>1.2</v>
      </c>
      <c r="N6334" s="37">
        <v>0.5</v>
      </c>
      <c r="O6334" s="37">
        <v>5.68</v>
      </c>
      <c r="P6334" s="37">
        <v>1.75</v>
      </c>
      <c r="Q6334" s="37">
        <v>31.4</v>
      </c>
      <c r="R6334" s="37">
        <v>21.36</v>
      </c>
      <c r="S6334" s="37">
        <v>8.5</v>
      </c>
      <c r="T6334" s="37"/>
      <c r="U6334" s="37"/>
      <c r="V6334" s="37"/>
      <c r="W6334" s="37"/>
      <c r="X6334" s="24">
        <f t="shared" si="222"/>
        <v>588.93999999999994</v>
      </c>
      <c r="Y6334" s="8">
        <f t="shared" si="223"/>
        <v>-4.9999999999954525E-2</v>
      </c>
      <c r="Z6334" s="4"/>
    </row>
    <row r="6335" spans="1:26" ht="30" x14ac:dyDescent="0.25">
      <c r="A6335" s="34">
        <v>16</v>
      </c>
      <c r="B6335" s="31">
        <v>16</v>
      </c>
      <c r="C6335" s="12" t="s">
        <v>10807</v>
      </c>
      <c r="D6335" s="12" t="s">
        <v>10795</v>
      </c>
      <c r="E6335" s="12" t="s">
        <v>10786</v>
      </c>
      <c r="F6335" s="12" t="s">
        <v>8948</v>
      </c>
      <c r="G6335" s="12" t="s">
        <v>10800</v>
      </c>
      <c r="H6335" s="12" t="s">
        <v>3140</v>
      </c>
      <c r="I6335" s="37">
        <v>496</v>
      </c>
      <c r="J6335" s="37">
        <v>293.75</v>
      </c>
      <c r="K6335" s="37">
        <v>23.5</v>
      </c>
      <c r="L6335" s="37"/>
      <c r="M6335" s="37">
        <v>1.5</v>
      </c>
      <c r="N6335" s="37">
        <v>0.5</v>
      </c>
      <c r="O6335" s="37">
        <v>1</v>
      </c>
      <c r="P6335" s="37">
        <v>1</v>
      </c>
      <c r="Q6335" s="37">
        <v>54.2</v>
      </c>
      <c r="R6335" s="37">
        <v>5</v>
      </c>
      <c r="S6335" s="37">
        <v>4.5</v>
      </c>
      <c r="T6335" s="37">
        <v>109.05</v>
      </c>
      <c r="U6335" s="37">
        <v>2</v>
      </c>
      <c r="V6335" s="37"/>
      <c r="W6335" s="37"/>
      <c r="X6335" s="24">
        <f t="shared" si="222"/>
        <v>496</v>
      </c>
      <c r="Y6335" s="8">
        <f t="shared" si="223"/>
        <v>0</v>
      </c>
      <c r="Z6335" s="4"/>
    </row>
    <row r="6336" spans="1:26" ht="30" x14ac:dyDescent="0.25">
      <c r="A6336" s="34">
        <v>17</v>
      </c>
      <c r="B6336" s="31">
        <v>17</v>
      </c>
      <c r="C6336" s="12" t="s">
        <v>10808</v>
      </c>
      <c r="D6336" s="12" t="s">
        <v>10795</v>
      </c>
      <c r="E6336" s="12" t="s">
        <v>10786</v>
      </c>
      <c r="F6336" s="12" t="s">
        <v>8948</v>
      </c>
      <c r="G6336" s="12" t="s">
        <v>10800</v>
      </c>
      <c r="H6336" s="12" t="s">
        <v>3140</v>
      </c>
      <c r="I6336" s="37">
        <v>465.5</v>
      </c>
      <c r="J6336" s="37">
        <v>284.7</v>
      </c>
      <c r="K6336" s="37">
        <v>21.5</v>
      </c>
      <c r="L6336" s="37"/>
      <c r="M6336" s="37"/>
      <c r="N6336" s="37"/>
      <c r="O6336" s="37">
        <v>3.5</v>
      </c>
      <c r="P6336" s="37"/>
      <c r="Q6336" s="37">
        <v>31.4</v>
      </c>
      <c r="R6336" s="37">
        <v>7</v>
      </c>
      <c r="S6336" s="37">
        <v>3.25</v>
      </c>
      <c r="T6336" s="37">
        <v>113.65</v>
      </c>
      <c r="U6336" s="37">
        <v>0.5</v>
      </c>
      <c r="V6336" s="37"/>
      <c r="W6336" s="37"/>
      <c r="X6336" s="24">
        <f t="shared" si="222"/>
        <v>465.5</v>
      </c>
      <c r="Y6336" s="8">
        <f t="shared" si="223"/>
        <v>0</v>
      </c>
      <c r="Z6336" s="4"/>
    </row>
    <row r="6337" spans="1:26" ht="30" x14ac:dyDescent="0.25">
      <c r="A6337" s="34">
        <v>8</v>
      </c>
      <c r="B6337" s="31">
        <v>8</v>
      </c>
      <c r="C6337" s="12" t="s">
        <v>5860</v>
      </c>
      <c r="D6337" s="12" t="s">
        <v>10795</v>
      </c>
      <c r="E6337" s="12" t="s">
        <v>10786</v>
      </c>
      <c r="F6337" s="12" t="s">
        <v>8948</v>
      </c>
      <c r="G6337" s="12" t="s">
        <v>10796</v>
      </c>
      <c r="H6337" s="12" t="s">
        <v>248</v>
      </c>
      <c r="I6337" s="37">
        <v>463.72</v>
      </c>
      <c r="J6337" s="37">
        <v>378.87</v>
      </c>
      <c r="K6337" s="37">
        <v>1.5</v>
      </c>
      <c r="L6337" s="37">
        <v>1.34</v>
      </c>
      <c r="M6337" s="37">
        <v>0.75</v>
      </c>
      <c r="N6337" s="37">
        <v>0.75</v>
      </c>
      <c r="O6337" s="37">
        <v>4</v>
      </c>
      <c r="P6337" s="37"/>
      <c r="Q6337" s="37">
        <v>3.57</v>
      </c>
      <c r="R6337" s="37">
        <v>1.56</v>
      </c>
      <c r="S6337" s="37">
        <v>1.26</v>
      </c>
      <c r="T6337" s="37">
        <v>64.69</v>
      </c>
      <c r="U6337" s="37">
        <v>5.43</v>
      </c>
      <c r="V6337" s="37"/>
      <c r="W6337" s="37"/>
      <c r="X6337" s="24">
        <f t="shared" si="222"/>
        <v>463.71999999999997</v>
      </c>
      <c r="Y6337" s="8">
        <f t="shared" si="223"/>
        <v>0</v>
      </c>
      <c r="Z6337" s="4"/>
    </row>
    <row r="6338" spans="1:26" ht="30" x14ac:dyDescent="0.25">
      <c r="A6338" s="34">
        <v>84</v>
      </c>
      <c r="B6338" s="31">
        <v>84</v>
      </c>
      <c r="C6338" s="12" t="s">
        <v>10876</v>
      </c>
      <c r="D6338" s="4" t="s">
        <v>5397</v>
      </c>
      <c r="E6338" s="12" t="s">
        <v>10786</v>
      </c>
      <c r="F6338" s="12" t="s">
        <v>8948</v>
      </c>
      <c r="G6338" s="5" t="s">
        <v>2855</v>
      </c>
      <c r="H6338" s="12" t="s">
        <v>216</v>
      </c>
      <c r="I6338" s="24">
        <v>232.89</v>
      </c>
      <c r="J6338" s="24">
        <v>200.67</v>
      </c>
      <c r="K6338" s="24">
        <v>27</v>
      </c>
      <c r="M6338" s="24">
        <v>1.25</v>
      </c>
      <c r="N6338" s="24">
        <v>0.75</v>
      </c>
      <c r="O6338" s="24">
        <v>2.75</v>
      </c>
      <c r="S6338" s="24">
        <v>0.5</v>
      </c>
      <c r="X6338" s="24">
        <f t="shared" si="222"/>
        <v>232.92</v>
      </c>
      <c r="Y6338" s="8">
        <f t="shared" si="223"/>
        <v>-3.0000000000001137E-2</v>
      </c>
      <c r="Z6338" s="4"/>
    </row>
    <row r="6339" spans="1:26" ht="30" x14ac:dyDescent="0.25">
      <c r="A6339" s="34">
        <v>85</v>
      </c>
      <c r="B6339" s="31">
        <v>85</v>
      </c>
      <c r="C6339" s="12" t="s">
        <v>10877</v>
      </c>
      <c r="D6339" s="4" t="s">
        <v>5397</v>
      </c>
      <c r="E6339" s="12" t="s">
        <v>10786</v>
      </c>
      <c r="F6339" s="12" t="s">
        <v>8948</v>
      </c>
      <c r="G6339" s="5" t="s">
        <v>10878</v>
      </c>
      <c r="H6339" s="12" t="s">
        <v>216</v>
      </c>
      <c r="I6339" s="24">
        <v>149.26</v>
      </c>
      <c r="J6339" s="24">
        <v>137.1</v>
      </c>
      <c r="K6339" s="24">
        <v>7.9</v>
      </c>
      <c r="M6339" s="24">
        <v>1</v>
      </c>
      <c r="O6339" s="24">
        <v>3</v>
      </c>
      <c r="Q6339" s="24">
        <v>0.26</v>
      </c>
      <c r="X6339" s="24">
        <f t="shared" si="222"/>
        <v>149.26</v>
      </c>
      <c r="Y6339" s="8">
        <f t="shared" si="223"/>
        <v>0</v>
      </c>
      <c r="Z6339" s="4"/>
    </row>
    <row r="6340" spans="1:26" ht="30" x14ac:dyDescent="0.25">
      <c r="A6340" s="34">
        <v>72</v>
      </c>
      <c r="B6340" s="31">
        <v>72</v>
      </c>
      <c r="C6340" s="12" t="s">
        <v>10864</v>
      </c>
      <c r="D6340" s="12" t="s">
        <v>10850</v>
      </c>
      <c r="E6340" s="12" t="s">
        <v>10786</v>
      </c>
      <c r="F6340" s="12" t="s">
        <v>8948</v>
      </c>
      <c r="G6340" s="5" t="s">
        <v>9065</v>
      </c>
      <c r="H6340" s="4"/>
      <c r="I6340" s="24">
        <v>370.93</v>
      </c>
      <c r="J6340" s="24">
        <v>317.86</v>
      </c>
      <c r="K6340" s="24">
        <v>33.54</v>
      </c>
      <c r="M6340" s="24">
        <v>3.5</v>
      </c>
      <c r="N6340" s="24">
        <v>1.5</v>
      </c>
      <c r="O6340" s="24">
        <v>5.95</v>
      </c>
      <c r="R6340" s="24">
        <v>4.2</v>
      </c>
      <c r="U6340" s="24">
        <v>4.38</v>
      </c>
      <c r="X6340" s="24">
        <f t="shared" si="222"/>
        <v>370.93</v>
      </c>
      <c r="Y6340" s="8">
        <f t="shared" si="223"/>
        <v>0</v>
      </c>
      <c r="Z6340" s="4"/>
    </row>
    <row r="6341" spans="1:26" ht="30" x14ac:dyDescent="0.25">
      <c r="A6341" s="34">
        <v>75</v>
      </c>
      <c r="B6341" s="31">
        <v>75</v>
      </c>
      <c r="C6341" s="12" t="s">
        <v>7348</v>
      </c>
      <c r="D6341" s="4" t="s">
        <v>10865</v>
      </c>
      <c r="E6341" s="12" t="s">
        <v>10786</v>
      </c>
      <c r="F6341" s="12" t="s">
        <v>8948</v>
      </c>
      <c r="G6341" s="5" t="s">
        <v>8974</v>
      </c>
      <c r="H6341" s="12" t="s">
        <v>409</v>
      </c>
      <c r="I6341" s="24">
        <v>121.62</v>
      </c>
      <c r="J6341" s="24">
        <v>40.5</v>
      </c>
      <c r="K6341" s="24">
        <v>6</v>
      </c>
      <c r="O6341" s="24">
        <v>1.1200000000000001</v>
      </c>
      <c r="Q6341" s="24">
        <v>12</v>
      </c>
      <c r="T6341" s="24">
        <v>62</v>
      </c>
      <c r="X6341" s="24">
        <f t="shared" si="222"/>
        <v>121.62</v>
      </c>
      <c r="Y6341" s="8">
        <f t="shared" si="223"/>
        <v>0</v>
      </c>
      <c r="Z6341" s="4"/>
    </row>
    <row r="6342" spans="1:26" ht="30" x14ac:dyDescent="0.25">
      <c r="A6342" s="34">
        <v>83</v>
      </c>
      <c r="B6342" s="31">
        <v>83</v>
      </c>
      <c r="C6342" s="12" t="s">
        <v>10875</v>
      </c>
      <c r="D6342" s="4" t="s">
        <v>5397</v>
      </c>
      <c r="E6342" s="12" t="s">
        <v>10786</v>
      </c>
      <c r="F6342" s="12" t="s">
        <v>8948</v>
      </c>
      <c r="G6342" s="5" t="s">
        <v>5087</v>
      </c>
      <c r="H6342" s="12" t="s">
        <v>19</v>
      </c>
      <c r="I6342" s="24">
        <v>794.04</v>
      </c>
      <c r="J6342" s="24">
        <v>569.6</v>
      </c>
      <c r="K6342" s="24">
        <v>25.75</v>
      </c>
      <c r="M6342" s="24">
        <v>1.5</v>
      </c>
      <c r="O6342" s="24">
        <v>4.5</v>
      </c>
      <c r="P6342" s="24">
        <v>15.75</v>
      </c>
      <c r="S6342" s="24">
        <v>1.54</v>
      </c>
      <c r="T6342" s="24">
        <v>156.9</v>
      </c>
      <c r="U6342" s="24">
        <v>18.5</v>
      </c>
      <c r="X6342" s="24">
        <f t="shared" si="222"/>
        <v>794.04</v>
      </c>
      <c r="Y6342" s="8">
        <f t="shared" si="223"/>
        <v>0</v>
      </c>
      <c r="Z6342" s="4"/>
    </row>
    <row r="6343" spans="1:26" ht="30" x14ac:dyDescent="0.25">
      <c r="A6343" s="34">
        <v>34</v>
      </c>
      <c r="B6343" s="31">
        <v>34</v>
      </c>
      <c r="C6343" s="12" t="s">
        <v>9415</v>
      </c>
      <c r="D6343" s="12" t="s">
        <v>3894</v>
      </c>
      <c r="E6343" s="12" t="s">
        <v>10786</v>
      </c>
      <c r="F6343" s="12" t="s">
        <v>8948</v>
      </c>
      <c r="G6343" s="12" t="s">
        <v>9115</v>
      </c>
      <c r="H6343" s="12" t="s">
        <v>39</v>
      </c>
      <c r="I6343" s="37">
        <v>478.45</v>
      </c>
      <c r="J6343" s="37">
        <v>378.25</v>
      </c>
      <c r="K6343" s="37">
        <v>38.25</v>
      </c>
      <c r="L6343" s="37"/>
      <c r="M6343" s="37">
        <v>1.2</v>
      </c>
      <c r="N6343" s="37">
        <v>3</v>
      </c>
      <c r="O6343" s="37">
        <v>4</v>
      </c>
      <c r="P6343" s="37">
        <v>4.2</v>
      </c>
      <c r="Q6343" s="37">
        <v>17.5</v>
      </c>
      <c r="R6343" s="37">
        <v>6</v>
      </c>
      <c r="S6343" s="37">
        <v>3.4</v>
      </c>
      <c r="T6343" s="37">
        <v>20</v>
      </c>
      <c r="U6343" s="37">
        <v>2</v>
      </c>
      <c r="V6343" s="37"/>
      <c r="W6343" s="37"/>
      <c r="X6343" s="24">
        <f t="shared" si="222"/>
        <v>477.79999999999995</v>
      </c>
      <c r="Y6343" s="8">
        <f t="shared" si="223"/>
        <v>0.65000000000003411</v>
      </c>
      <c r="Z6343" s="4"/>
    </row>
    <row r="6344" spans="1:26" ht="30" x14ac:dyDescent="0.25">
      <c r="A6344" s="34">
        <v>35</v>
      </c>
      <c r="B6344" s="31">
        <v>35</v>
      </c>
      <c r="C6344" s="12" t="s">
        <v>10821</v>
      </c>
      <c r="D6344" s="12" t="s">
        <v>3894</v>
      </c>
      <c r="E6344" s="12" t="s">
        <v>10786</v>
      </c>
      <c r="F6344" s="12" t="s">
        <v>8948</v>
      </c>
      <c r="G6344" s="12" t="s">
        <v>9115</v>
      </c>
      <c r="H6344" s="12" t="s">
        <v>39</v>
      </c>
      <c r="I6344" s="37">
        <v>332.2</v>
      </c>
      <c r="J6344" s="37">
        <v>294.39999999999998</v>
      </c>
      <c r="K6344" s="37">
        <v>33.299999999999997</v>
      </c>
      <c r="L6344" s="37"/>
      <c r="M6344" s="37">
        <v>2</v>
      </c>
      <c r="N6344" s="37"/>
      <c r="O6344" s="37">
        <v>2.5</v>
      </c>
      <c r="P6344" s="37"/>
      <c r="Q6344" s="37"/>
      <c r="R6344" s="37"/>
      <c r="S6344" s="37"/>
      <c r="T6344" s="37"/>
      <c r="U6344" s="37"/>
      <c r="V6344" s="37"/>
      <c r="W6344" s="37"/>
      <c r="X6344" s="24">
        <f t="shared" si="222"/>
        <v>332.2</v>
      </c>
      <c r="Y6344" s="8">
        <f t="shared" si="223"/>
        <v>0</v>
      </c>
      <c r="Z6344" s="4"/>
    </row>
    <row r="6345" spans="1:26" ht="30" x14ac:dyDescent="0.25">
      <c r="A6345" s="34">
        <v>36</v>
      </c>
      <c r="B6345" s="31">
        <v>36</v>
      </c>
      <c r="C6345" s="12" t="s">
        <v>10822</v>
      </c>
      <c r="D6345" s="12" t="s">
        <v>3894</v>
      </c>
      <c r="E6345" s="12" t="s">
        <v>10786</v>
      </c>
      <c r="F6345" s="12" t="s">
        <v>8948</v>
      </c>
      <c r="G6345" s="12" t="s">
        <v>9115</v>
      </c>
      <c r="H6345" s="12" t="s">
        <v>39</v>
      </c>
      <c r="I6345" s="37">
        <v>639.67999999999995</v>
      </c>
      <c r="J6345" s="37">
        <v>482.99</v>
      </c>
      <c r="K6345" s="37">
        <v>80.459999999999994</v>
      </c>
      <c r="L6345" s="37"/>
      <c r="M6345" s="37"/>
      <c r="N6345" s="37">
        <v>3</v>
      </c>
      <c r="O6345" s="37">
        <v>5.83</v>
      </c>
      <c r="P6345" s="37">
        <v>63.78</v>
      </c>
      <c r="Q6345" s="37"/>
      <c r="R6345" s="37"/>
      <c r="S6345" s="37"/>
      <c r="T6345" s="37"/>
      <c r="U6345" s="37">
        <v>3.62</v>
      </c>
      <c r="V6345" s="37"/>
      <c r="W6345" s="37"/>
      <c r="X6345" s="24">
        <f t="shared" si="222"/>
        <v>639.68000000000006</v>
      </c>
      <c r="Y6345" s="8">
        <f t="shared" si="223"/>
        <v>0</v>
      </c>
      <c r="Z6345" s="4"/>
    </row>
    <row r="6346" spans="1:26" ht="30" x14ac:dyDescent="0.25">
      <c r="A6346" s="34">
        <v>37</v>
      </c>
      <c r="B6346" s="31">
        <v>37</v>
      </c>
      <c r="C6346" s="12" t="s">
        <v>10823</v>
      </c>
      <c r="D6346" s="12" t="s">
        <v>3894</v>
      </c>
      <c r="E6346" s="12" t="s">
        <v>10786</v>
      </c>
      <c r="F6346" s="12" t="s">
        <v>8948</v>
      </c>
      <c r="G6346" s="12" t="s">
        <v>9115</v>
      </c>
      <c r="H6346" s="12" t="s">
        <v>10824</v>
      </c>
      <c r="I6346" s="37">
        <v>322.54000000000002</v>
      </c>
      <c r="J6346" s="37">
        <v>296.7</v>
      </c>
      <c r="K6346" s="37">
        <v>10</v>
      </c>
      <c r="L6346" s="37"/>
      <c r="M6346" s="37">
        <v>1.44</v>
      </c>
      <c r="N6346" s="37"/>
      <c r="O6346" s="37">
        <v>3.7</v>
      </c>
      <c r="P6346" s="37"/>
      <c r="Q6346" s="37">
        <v>1.75</v>
      </c>
      <c r="R6346" s="37">
        <v>7.7</v>
      </c>
      <c r="S6346" s="37">
        <v>1.25</v>
      </c>
      <c r="T6346" s="37"/>
      <c r="U6346" s="37"/>
      <c r="V6346" s="37"/>
      <c r="W6346" s="37"/>
      <c r="X6346" s="24">
        <f t="shared" si="222"/>
        <v>322.53999999999996</v>
      </c>
      <c r="Y6346" s="8">
        <f t="shared" si="223"/>
        <v>0</v>
      </c>
      <c r="Z6346" s="4"/>
    </row>
    <row r="6347" spans="1:26" ht="30" x14ac:dyDescent="0.25">
      <c r="A6347" s="34">
        <v>40</v>
      </c>
      <c r="B6347" s="31">
        <v>40</v>
      </c>
      <c r="C6347" s="12" t="s">
        <v>10826</v>
      </c>
      <c r="D6347" s="12" t="s">
        <v>3894</v>
      </c>
      <c r="E6347" s="12" t="s">
        <v>10786</v>
      </c>
      <c r="F6347" s="12" t="s">
        <v>8948</v>
      </c>
      <c r="G6347" s="12" t="s">
        <v>9115</v>
      </c>
      <c r="H6347" s="12" t="s">
        <v>39</v>
      </c>
      <c r="I6347" s="37">
        <v>296</v>
      </c>
      <c r="J6347" s="37">
        <v>241.3</v>
      </c>
      <c r="K6347" s="37"/>
      <c r="L6347" s="37"/>
      <c r="M6347" s="37">
        <v>3</v>
      </c>
      <c r="N6347" s="37">
        <v>1.5</v>
      </c>
      <c r="O6347" s="37">
        <v>3.5</v>
      </c>
      <c r="P6347" s="37">
        <v>22.37</v>
      </c>
      <c r="Q6347" s="37">
        <v>22.36</v>
      </c>
      <c r="R6347" s="37"/>
      <c r="S6347" s="37">
        <v>1.2</v>
      </c>
      <c r="T6347" s="37"/>
      <c r="U6347" s="37">
        <v>0.75</v>
      </c>
      <c r="V6347" s="37"/>
      <c r="W6347" s="37"/>
      <c r="X6347" s="24">
        <f t="shared" si="222"/>
        <v>295.98</v>
      </c>
      <c r="Y6347" s="8">
        <f t="shared" si="223"/>
        <v>1.999999999998181E-2</v>
      </c>
      <c r="Z6347" s="4"/>
    </row>
    <row r="6348" spans="1:26" ht="30" x14ac:dyDescent="0.25">
      <c r="A6348" s="34">
        <v>41</v>
      </c>
      <c r="B6348" s="31">
        <v>41</v>
      </c>
      <c r="C6348" s="12" t="s">
        <v>10123</v>
      </c>
      <c r="D6348" s="12" t="s">
        <v>3894</v>
      </c>
      <c r="E6348" s="12" t="s">
        <v>10786</v>
      </c>
      <c r="F6348" s="12" t="s">
        <v>8948</v>
      </c>
      <c r="G6348" s="12" t="s">
        <v>9115</v>
      </c>
      <c r="H6348" s="12" t="s">
        <v>10824</v>
      </c>
      <c r="I6348" s="37">
        <v>544.86</v>
      </c>
      <c r="J6348" s="37">
        <v>475.95</v>
      </c>
      <c r="K6348" s="37">
        <v>35.1</v>
      </c>
      <c r="L6348" s="37"/>
      <c r="M6348" s="37">
        <v>2.5</v>
      </c>
      <c r="N6348" s="37">
        <v>1.5</v>
      </c>
      <c r="O6348" s="37">
        <v>11</v>
      </c>
      <c r="P6348" s="37"/>
      <c r="Q6348" s="37">
        <v>5.56</v>
      </c>
      <c r="R6348" s="37">
        <v>8.25</v>
      </c>
      <c r="S6348" s="37"/>
      <c r="T6348" s="37"/>
      <c r="U6348" s="37">
        <v>5</v>
      </c>
      <c r="V6348" s="37"/>
      <c r="W6348" s="37"/>
      <c r="X6348" s="24">
        <f t="shared" si="222"/>
        <v>544.8599999999999</v>
      </c>
      <c r="Y6348" s="8">
        <f t="shared" si="223"/>
        <v>0</v>
      </c>
      <c r="Z6348" s="4"/>
    </row>
    <row r="6349" spans="1:26" ht="30" x14ac:dyDescent="0.25">
      <c r="A6349" s="34">
        <v>81</v>
      </c>
      <c r="B6349" s="31">
        <v>81</v>
      </c>
      <c r="C6349" s="12" t="s">
        <v>10873</v>
      </c>
      <c r="D6349" s="4" t="s">
        <v>5397</v>
      </c>
      <c r="E6349" s="12" t="s">
        <v>10786</v>
      </c>
      <c r="F6349" s="12" t="s">
        <v>8948</v>
      </c>
      <c r="G6349" s="5" t="s">
        <v>9115</v>
      </c>
      <c r="H6349" s="12" t="s">
        <v>4477</v>
      </c>
      <c r="I6349" s="24">
        <v>244.3</v>
      </c>
      <c r="J6349" s="24">
        <v>221.25</v>
      </c>
      <c r="K6349" s="24">
        <v>11.5</v>
      </c>
      <c r="M6349" s="24">
        <v>0.75</v>
      </c>
      <c r="N6349" s="24">
        <v>0.25</v>
      </c>
      <c r="O6349" s="24">
        <v>2.5</v>
      </c>
      <c r="P6349" s="24">
        <v>6</v>
      </c>
      <c r="Q6349" s="24">
        <v>0.7</v>
      </c>
      <c r="S6349" s="24">
        <v>0.35</v>
      </c>
      <c r="U6349" s="24">
        <v>1</v>
      </c>
      <c r="X6349" s="24">
        <f t="shared" si="222"/>
        <v>244.29999999999998</v>
      </c>
      <c r="Y6349" s="8">
        <f t="shared" si="223"/>
        <v>0</v>
      </c>
      <c r="Z6349" s="4"/>
    </row>
    <row r="6350" spans="1:26" ht="30" x14ac:dyDescent="0.25">
      <c r="A6350" s="34">
        <v>82</v>
      </c>
      <c r="B6350" s="31">
        <v>82</v>
      </c>
      <c r="C6350" s="12" t="s">
        <v>10874</v>
      </c>
      <c r="D6350" s="4" t="s">
        <v>5397</v>
      </c>
      <c r="E6350" s="12" t="s">
        <v>10786</v>
      </c>
      <c r="F6350" s="12" t="s">
        <v>8948</v>
      </c>
      <c r="G6350" s="5" t="s">
        <v>9115</v>
      </c>
      <c r="H6350" s="12" t="s">
        <v>4477</v>
      </c>
      <c r="I6350" s="24">
        <v>282.77</v>
      </c>
      <c r="J6350" s="24">
        <v>126.09</v>
      </c>
      <c r="O6350" s="24">
        <v>1</v>
      </c>
      <c r="P6350" s="24">
        <v>14.22</v>
      </c>
      <c r="R6350" s="24">
        <v>0.46</v>
      </c>
      <c r="T6350" s="24">
        <v>141</v>
      </c>
      <c r="X6350" s="24">
        <f t="shared" si="222"/>
        <v>282.77</v>
      </c>
      <c r="Y6350" s="8">
        <f t="shared" si="223"/>
        <v>0</v>
      </c>
      <c r="Z6350" s="4"/>
    </row>
    <row r="6351" spans="1:26" ht="30" x14ac:dyDescent="0.25">
      <c r="A6351" s="34">
        <v>86</v>
      </c>
      <c r="B6351" s="31">
        <v>86</v>
      </c>
      <c r="C6351" s="12" t="s">
        <v>5397</v>
      </c>
      <c r="D6351" s="4" t="s">
        <v>5397</v>
      </c>
      <c r="E6351" s="12" t="s">
        <v>10786</v>
      </c>
      <c r="F6351" s="12" t="s">
        <v>8948</v>
      </c>
      <c r="G6351" s="5" t="s">
        <v>9115</v>
      </c>
      <c r="H6351" s="12" t="s">
        <v>4477</v>
      </c>
      <c r="I6351" s="24">
        <v>478.85</v>
      </c>
      <c r="J6351" s="24">
        <v>430.05</v>
      </c>
      <c r="K6351" s="24">
        <v>17.5</v>
      </c>
      <c r="M6351" s="24">
        <v>2</v>
      </c>
      <c r="O6351" s="24">
        <v>8</v>
      </c>
      <c r="Q6351" s="24">
        <v>6</v>
      </c>
      <c r="R6351" s="24">
        <v>2</v>
      </c>
      <c r="S6351" s="24">
        <v>2</v>
      </c>
      <c r="U6351" s="24">
        <v>10</v>
      </c>
      <c r="X6351" s="24">
        <f t="shared" si="222"/>
        <v>477.55</v>
      </c>
      <c r="Y6351" s="8">
        <f t="shared" si="223"/>
        <v>1.3000000000000114</v>
      </c>
      <c r="Z6351" s="4"/>
    </row>
    <row r="6352" spans="1:26" ht="30" x14ac:dyDescent="0.25">
      <c r="A6352" s="34">
        <v>51</v>
      </c>
      <c r="B6352" s="31">
        <v>51</v>
      </c>
      <c r="C6352" s="12" t="s">
        <v>5994</v>
      </c>
      <c r="D6352" s="12" t="s">
        <v>10838</v>
      </c>
      <c r="E6352" s="12" t="s">
        <v>10786</v>
      </c>
      <c r="F6352" s="12" t="s">
        <v>8948</v>
      </c>
      <c r="G6352" s="12" t="s">
        <v>7331</v>
      </c>
      <c r="H6352" s="12"/>
      <c r="I6352" s="37">
        <v>596.08000000000004</v>
      </c>
      <c r="J6352" s="37">
        <v>474.9</v>
      </c>
      <c r="K6352" s="37">
        <v>23</v>
      </c>
      <c r="L6352" s="37">
        <v>1.6</v>
      </c>
      <c r="M6352" s="37">
        <v>1.75</v>
      </c>
      <c r="N6352" s="37">
        <v>1.75</v>
      </c>
      <c r="O6352" s="37">
        <v>8.25</v>
      </c>
      <c r="P6352" s="37"/>
      <c r="Q6352" s="37">
        <v>3.33</v>
      </c>
      <c r="R6352" s="37">
        <v>1</v>
      </c>
      <c r="S6352" s="37">
        <v>1</v>
      </c>
      <c r="T6352" s="37">
        <v>72.5</v>
      </c>
      <c r="U6352" s="37">
        <v>7</v>
      </c>
      <c r="V6352" s="37"/>
      <c r="W6352" s="37"/>
      <c r="X6352" s="24">
        <f t="shared" si="222"/>
        <v>596.08000000000004</v>
      </c>
      <c r="Y6352" s="8">
        <f t="shared" si="223"/>
        <v>0</v>
      </c>
      <c r="Z6352" s="4"/>
    </row>
    <row r="6353" spans="1:26" ht="30" x14ac:dyDescent="0.25">
      <c r="A6353" s="34">
        <v>57</v>
      </c>
      <c r="B6353" s="31">
        <v>57</v>
      </c>
      <c r="C6353" s="12" t="s">
        <v>10001</v>
      </c>
      <c r="D6353" s="12" t="s">
        <v>10838</v>
      </c>
      <c r="E6353" s="12" t="s">
        <v>10786</v>
      </c>
      <c r="F6353" s="12" t="s">
        <v>8948</v>
      </c>
      <c r="G6353" s="5" t="s">
        <v>7331</v>
      </c>
      <c r="H6353" s="4"/>
      <c r="I6353" s="37">
        <v>240.54</v>
      </c>
      <c r="J6353" s="37">
        <v>197.51</v>
      </c>
      <c r="K6353" s="37">
        <v>25.55</v>
      </c>
      <c r="L6353" s="37">
        <v>0.6</v>
      </c>
      <c r="M6353" s="37">
        <v>1</v>
      </c>
      <c r="N6353" s="37">
        <v>0.42</v>
      </c>
      <c r="O6353" s="37">
        <v>1.9</v>
      </c>
      <c r="P6353" s="37">
        <v>0.72</v>
      </c>
      <c r="Q6353" s="37">
        <v>1.08</v>
      </c>
      <c r="R6353" s="37"/>
      <c r="S6353" s="37"/>
      <c r="T6353" s="37">
        <v>9.76</v>
      </c>
      <c r="U6353" s="37">
        <v>2</v>
      </c>
      <c r="V6353" s="37"/>
      <c r="W6353" s="37"/>
      <c r="X6353" s="24">
        <f t="shared" si="222"/>
        <v>240.54</v>
      </c>
      <c r="Y6353" s="8">
        <f t="shared" si="223"/>
        <v>0</v>
      </c>
      <c r="Z6353" s="4"/>
    </row>
    <row r="6354" spans="1:26" ht="30" x14ac:dyDescent="0.25">
      <c r="A6354" s="34">
        <v>38</v>
      </c>
      <c r="B6354" s="31">
        <v>38</v>
      </c>
      <c r="C6354" s="12" t="s">
        <v>6737</v>
      </c>
      <c r="D6354" s="12" t="s">
        <v>3894</v>
      </c>
      <c r="E6354" s="12" t="s">
        <v>10786</v>
      </c>
      <c r="F6354" s="12" t="s">
        <v>8948</v>
      </c>
      <c r="G6354" s="12" t="s">
        <v>10825</v>
      </c>
      <c r="H6354" s="12"/>
      <c r="I6354" s="37">
        <v>117.04</v>
      </c>
      <c r="J6354" s="37">
        <v>102.81</v>
      </c>
      <c r="K6354" s="37">
        <v>12.23</v>
      </c>
      <c r="L6354" s="37"/>
      <c r="M6354" s="37">
        <v>0.25</v>
      </c>
      <c r="N6354" s="37"/>
      <c r="O6354" s="37">
        <v>1.75</v>
      </c>
      <c r="P6354" s="37"/>
      <c r="Q6354" s="37"/>
      <c r="R6354" s="37"/>
      <c r="S6354" s="37"/>
      <c r="T6354" s="37"/>
      <c r="U6354" s="37"/>
      <c r="V6354" s="37"/>
      <c r="W6354" s="37"/>
      <c r="X6354" s="24">
        <f t="shared" si="222"/>
        <v>117.04</v>
      </c>
      <c r="Y6354" s="8">
        <f t="shared" si="223"/>
        <v>0</v>
      </c>
      <c r="Z6354" s="4"/>
    </row>
    <row r="6355" spans="1:26" ht="30" x14ac:dyDescent="0.25">
      <c r="A6355" s="34">
        <v>50</v>
      </c>
      <c r="B6355" s="31">
        <v>50</v>
      </c>
      <c r="C6355" s="12" t="s">
        <v>1576</v>
      </c>
      <c r="D6355" s="12" t="s">
        <v>10830</v>
      </c>
      <c r="E6355" s="12" t="s">
        <v>10786</v>
      </c>
      <c r="F6355" s="12" t="s">
        <v>8948</v>
      </c>
      <c r="G6355" s="12" t="s">
        <v>10837</v>
      </c>
      <c r="H6355" s="12" t="s">
        <v>248</v>
      </c>
      <c r="I6355" s="37">
        <v>358.87</v>
      </c>
      <c r="J6355" s="37">
        <v>245.44</v>
      </c>
      <c r="K6355" s="37">
        <v>5.82</v>
      </c>
      <c r="L6355" s="37">
        <v>3.36</v>
      </c>
      <c r="M6355" s="37">
        <v>2.25</v>
      </c>
      <c r="N6355" s="37">
        <v>0.75</v>
      </c>
      <c r="O6355" s="37">
        <v>4</v>
      </c>
      <c r="P6355" s="37">
        <v>46.5</v>
      </c>
      <c r="Q6355" s="37">
        <v>2.5499999999999998</v>
      </c>
      <c r="R6355" s="37">
        <v>2.2000000000000002</v>
      </c>
      <c r="S6355" s="37">
        <v>0.25</v>
      </c>
      <c r="T6355" s="37">
        <v>42.75</v>
      </c>
      <c r="U6355" s="37">
        <v>3</v>
      </c>
      <c r="V6355" s="37"/>
      <c r="W6355" s="37"/>
      <c r="X6355" s="24">
        <f t="shared" si="222"/>
        <v>358.87</v>
      </c>
      <c r="Y6355" s="8">
        <f t="shared" si="223"/>
        <v>0</v>
      </c>
      <c r="Z6355" s="4"/>
    </row>
    <row r="6356" spans="1:26" ht="30" x14ac:dyDescent="0.25">
      <c r="A6356" s="34">
        <v>23</v>
      </c>
      <c r="B6356" s="31">
        <v>23</v>
      </c>
      <c r="C6356" s="12" t="s">
        <v>10813</v>
      </c>
      <c r="D6356" s="12" t="s">
        <v>10810</v>
      </c>
      <c r="E6356" s="12" t="s">
        <v>10786</v>
      </c>
      <c r="F6356" s="12" t="s">
        <v>8948</v>
      </c>
      <c r="G6356" s="12" t="s">
        <v>5155</v>
      </c>
      <c r="H6356" s="12" t="s">
        <v>3140</v>
      </c>
      <c r="I6356" s="37">
        <v>756.85</v>
      </c>
      <c r="J6356" s="37">
        <v>606.79</v>
      </c>
      <c r="K6356" s="37">
        <v>24</v>
      </c>
      <c r="L6356" s="37"/>
      <c r="M6356" s="37"/>
      <c r="N6356" s="37">
        <v>0.94</v>
      </c>
      <c r="O6356" s="37">
        <v>19.920000000000002</v>
      </c>
      <c r="P6356" s="37"/>
      <c r="Q6356" s="37"/>
      <c r="R6356" s="37">
        <v>2.2799999999999998</v>
      </c>
      <c r="S6356" s="37"/>
      <c r="T6356" s="37">
        <v>102.92</v>
      </c>
      <c r="U6356" s="37"/>
      <c r="V6356" s="37"/>
      <c r="W6356" s="37"/>
      <c r="X6356" s="24">
        <f t="shared" si="222"/>
        <v>756.84999999999991</v>
      </c>
      <c r="Y6356" s="8">
        <f t="shared" si="223"/>
        <v>0</v>
      </c>
      <c r="Z6356" s="11"/>
    </row>
    <row r="6357" spans="1:26" ht="30" x14ac:dyDescent="0.25">
      <c r="A6357" s="34">
        <v>39</v>
      </c>
      <c r="B6357" s="31">
        <v>39</v>
      </c>
      <c r="C6357" s="12" t="s">
        <v>9922</v>
      </c>
      <c r="D6357" s="12" t="s">
        <v>3894</v>
      </c>
      <c r="E6357" s="12" t="s">
        <v>10786</v>
      </c>
      <c r="F6357" s="12" t="s">
        <v>8948</v>
      </c>
      <c r="G6357" s="12" t="s">
        <v>5781</v>
      </c>
      <c r="H6357" s="12"/>
      <c r="I6357" s="37">
        <v>618.30999999999995</v>
      </c>
      <c r="J6357" s="37">
        <v>558.29999999999995</v>
      </c>
      <c r="K6357" s="37">
        <v>33.5</v>
      </c>
      <c r="L6357" s="37"/>
      <c r="M6357" s="37">
        <v>5</v>
      </c>
      <c r="N6357" s="37"/>
      <c r="O6357" s="37">
        <v>3</v>
      </c>
      <c r="P6357" s="37"/>
      <c r="Q6357" s="37">
        <v>6.21</v>
      </c>
      <c r="R6357" s="37">
        <v>4.3</v>
      </c>
      <c r="S6357" s="37">
        <v>3.8</v>
      </c>
      <c r="T6357" s="37"/>
      <c r="U6357" s="37">
        <v>4.2</v>
      </c>
      <c r="V6357" s="37"/>
      <c r="W6357" s="37"/>
      <c r="X6357" s="24">
        <f t="shared" si="222"/>
        <v>618.30999999999995</v>
      </c>
      <c r="Y6357" s="8">
        <f t="shared" si="223"/>
        <v>0</v>
      </c>
      <c r="Z6357" s="4"/>
    </row>
    <row r="6358" spans="1:26" ht="30" x14ac:dyDescent="0.25">
      <c r="A6358" s="34">
        <v>43</v>
      </c>
      <c r="B6358" s="31">
        <v>43</v>
      </c>
      <c r="C6358" s="12" t="s">
        <v>451</v>
      </c>
      <c r="D6358" s="12" t="s">
        <v>3894</v>
      </c>
      <c r="E6358" s="12" t="s">
        <v>10786</v>
      </c>
      <c r="F6358" s="12" t="s">
        <v>8948</v>
      </c>
      <c r="G6358" s="12" t="s">
        <v>9590</v>
      </c>
      <c r="H6358" s="12" t="s">
        <v>1797</v>
      </c>
      <c r="I6358" s="37">
        <v>948.47</v>
      </c>
      <c r="J6358" s="37">
        <v>412.28</v>
      </c>
      <c r="K6358" s="37">
        <v>30.5</v>
      </c>
      <c r="L6358" s="37">
        <v>32.119999999999997</v>
      </c>
      <c r="M6358" s="37">
        <v>4.16</v>
      </c>
      <c r="N6358" s="37"/>
      <c r="O6358" s="37">
        <v>16.670000000000002</v>
      </c>
      <c r="P6358" s="37">
        <v>0.9</v>
      </c>
      <c r="Q6358" s="37"/>
      <c r="R6358" s="37">
        <v>4.5</v>
      </c>
      <c r="S6358" s="37">
        <v>5.19</v>
      </c>
      <c r="T6358" s="37">
        <v>436.86</v>
      </c>
      <c r="U6358" s="37">
        <v>5.29</v>
      </c>
      <c r="V6358" s="37"/>
      <c r="W6358" s="37"/>
      <c r="X6358" s="24">
        <f t="shared" si="222"/>
        <v>948.47</v>
      </c>
      <c r="Y6358" s="8">
        <f t="shared" si="223"/>
        <v>0</v>
      </c>
      <c r="Z6358" s="4"/>
    </row>
    <row r="6359" spans="1:26" ht="30" x14ac:dyDescent="0.25">
      <c r="A6359" s="34">
        <v>53</v>
      </c>
      <c r="B6359" s="31">
        <v>53</v>
      </c>
      <c r="C6359" s="12" t="s">
        <v>10841</v>
      </c>
      <c r="D6359" s="12" t="s">
        <v>10838</v>
      </c>
      <c r="E6359" s="12" t="s">
        <v>10786</v>
      </c>
      <c r="F6359" s="12" t="s">
        <v>8948</v>
      </c>
      <c r="G6359" s="12" t="s">
        <v>10842</v>
      </c>
      <c r="H6359" s="12" t="s">
        <v>374</v>
      </c>
      <c r="I6359" s="37">
        <v>596.67999999999995</v>
      </c>
      <c r="J6359" s="37">
        <v>259.77999999999997</v>
      </c>
      <c r="K6359" s="37">
        <v>11.94</v>
      </c>
      <c r="L6359" s="37">
        <v>1.2</v>
      </c>
      <c r="M6359" s="37">
        <v>0.75</v>
      </c>
      <c r="N6359" s="37">
        <v>1.25</v>
      </c>
      <c r="O6359" s="37">
        <v>2.6</v>
      </c>
      <c r="P6359" s="37"/>
      <c r="Q6359" s="37">
        <v>0.66</v>
      </c>
      <c r="R6359" s="37"/>
      <c r="S6359" s="37"/>
      <c r="T6359" s="37">
        <v>318.5</v>
      </c>
      <c r="U6359" s="37"/>
      <c r="V6359" s="37"/>
      <c r="W6359" s="37"/>
      <c r="X6359" s="24">
        <f t="shared" si="222"/>
        <v>596.68000000000006</v>
      </c>
      <c r="Y6359" s="8">
        <f t="shared" si="223"/>
        <v>0</v>
      </c>
      <c r="Z6359" s="4"/>
    </row>
    <row r="6360" spans="1:26" ht="30" x14ac:dyDescent="0.25">
      <c r="A6360" s="34">
        <v>55</v>
      </c>
      <c r="B6360" s="31">
        <v>55</v>
      </c>
      <c r="C6360" s="12" t="s">
        <v>2281</v>
      </c>
      <c r="D6360" s="12" t="s">
        <v>10838</v>
      </c>
      <c r="E6360" s="12" t="s">
        <v>10786</v>
      </c>
      <c r="F6360" s="12" t="s">
        <v>8948</v>
      </c>
      <c r="G6360" s="12" t="s">
        <v>10842</v>
      </c>
      <c r="H6360" s="12" t="s">
        <v>6795</v>
      </c>
      <c r="I6360" s="37">
        <v>1115</v>
      </c>
      <c r="J6360" s="37">
        <v>672.15</v>
      </c>
      <c r="K6360" s="37">
        <v>22.08</v>
      </c>
      <c r="L6360" s="37">
        <v>14.52</v>
      </c>
      <c r="M6360" s="37">
        <v>1.25</v>
      </c>
      <c r="N6360" s="37">
        <v>0.75</v>
      </c>
      <c r="O6360" s="37">
        <v>2</v>
      </c>
      <c r="P6360" s="37">
        <v>8</v>
      </c>
      <c r="Q6360" s="37">
        <v>3.25</v>
      </c>
      <c r="R6360" s="37"/>
      <c r="S6360" s="37"/>
      <c r="T6360" s="37">
        <v>387</v>
      </c>
      <c r="U6360" s="37">
        <v>4</v>
      </c>
      <c r="V6360" s="37"/>
      <c r="W6360" s="37"/>
      <c r="X6360" s="24">
        <f t="shared" si="222"/>
        <v>1115</v>
      </c>
      <c r="Y6360" s="8">
        <f t="shared" si="223"/>
        <v>0</v>
      </c>
      <c r="Z6360" s="4"/>
    </row>
    <row r="6361" spans="1:26" ht="30" x14ac:dyDescent="0.25">
      <c r="A6361" s="34">
        <v>58</v>
      </c>
      <c r="B6361" s="31">
        <v>58</v>
      </c>
      <c r="C6361" s="12" t="s">
        <v>10847</v>
      </c>
      <c r="D6361" s="12" t="s">
        <v>10838</v>
      </c>
      <c r="E6361" s="12" t="s">
        <v>10786</v>
      </c>
      <c r="F6361" s="12" t="s">
        <v>8948</v>
      </c>
      <c r="G6361" s="5" t="s">
        <v>10842</v>
      </c>
      <c r="H6361" s="12" t="s">
        <v>374</v>
      </c>
      <c r="I6361" s="37">
        <v>794.17</v>
      </c>
      <c r="J6361" s="37">
        <v>464.4</v>
      </c>
      <c r="K6361" s="37">
        <v>78.5</v>
      </c>
      <c r="L6361" s="37"/>
      <c r="M6361" s="37">
        <v>4</v>
      </c>
      <c r="N6361" s="37"/>
      <c r="O6361" s="37">
        <v>8.5500000000000007</v>
      </c>
      <c r="P6361" s="37">
        <v>68</v>
      </c>
      <c r="Q6361" s="37">
        <v>1.22</v>
      </c>
      <c r="R6361" s="37"/>
      <c r="S6361" s="37"/>
      <c r="T6361" s="37">
        <v>153.5</v>
      </c>
      <c r="U6361" s="37">
        <v>16</v>
      </c>
      <c r="V6361" s="37"/>
      <c r="W6361" s="37"/>
      <c r="X6361" s="24">
        <f t="shared" si="222"/>
        <v>794.17</v>
      </c>
      <c r="Y6361" s="8">
        <f t="shared" si="223"/>
        <v>0</v>
      </c>
      <c r="Z6361" s="4"/>
    </row>
    <row r="6362" spans="1:26" ht="30" x14ac:dyDescent="0.25">
      <c r="A6362" s="34">
        <v>45</v>
      </c>
      <c r="B6362" s="31">
        <v>45</v>
      </c>
      <c r="C6362" s="12" t="s">
        <v>10829</v>
      </c>
      <c r="D6362" s="12" t="s">
        <v>10830</v>
      </c>
      <c r="E6362" s="12" t="s">
        <v>10786</v>
      </c>
      <c r="F6362" s="12" t="s">
        <v>8948</v>
      </c>
      <c r="G6362" s="12" t="s">
        <v>10832</v>
      </c>
      <c r="H6362" s="12" t="s">
        <v>213</v>
      </c>
      <c r="I6362" s="37">
        <v>363.91</v>
      </c>
      <c r="J6362" s="37">
        <v>291.16000000000003</v>
      </c>
      <c r="K6362" s="37">
        <v>24.91</v>
      </c>
      <c r="L6362" s="37"/>
      <c r="M6362" s="37">
        <v>2.25</v>
      </c>
      <c r="N6362" s="37"/>
      <c r="O6362" s="37">
        <v>3.25</v>
      </c>
      <c r="P6362" s="37">
        <v>33</v>
      </c>
      <c r="Q6362" s="37">
        <v>3.09</v>
      </c>
      <c r="R6362" s="37">
        <v>1</v>
      </c>
      <c r="S6362" s="37">
        <v>1</v>
      </c>
      <c r="T6362" s="37"/>
      <c r="U6362" s="37">
        <v>4.25</v>
      </c>
      <c r="V6362" s="37"/>
      <c r="W6362" s="37"/>
      <c r="X6362" s="24">
        <f t="shared" si="222"/>
        <v>363.91</v>
      </c>
      <c r="Y6362" s="8">
        <f t="shared" si="223"/>
        <v>0</v>
      </c>
      <c r="Z6362" s="4"/>
    </row>
    <row r="6363" spans="1:26" ht="30" x14ac:dyDescent="0.25">
      <c r="A6363" s="34">
        <v>7</v>
      </c>
      <c r="B6363" s="31">
        <v>7</v>
      </c>
      <c r="C6363" s="12" t="s">
        <v>8395</v>
      </c>
      <c r="D6363" s="12" t="s">
        <v>10785</v>
      </c>
      <c r="E6363" s="12" t="s">
        <v>10786</v>
      </c>
      <c r="F6363" s="12" t="s">
        <v>8948</v>
      </c>
      <c r="G6363" s="12" t="s">
        <v>10794</v>
      </c>
      <c r="H6363" s="12"/>
      <c r="I6363" s="37">
        <v>425.62</v>
      </c>
      <c r="J6363" s="37">
        <v>313.12</v>
      </c>
      <c r="K6363" s="37">
        <v>20</v>
      </c>
      <c r="L6363" s="37">
        <v>20</v>
      </c>
      <c r="M6363" s="37">
        <v>1.5</v>
      </c>
      <c r="N6363" s="37"/>
      <c r="O6363" s="37">
        <v>1.5</v>
      </c>
      <c r="P6363" s="37"/>
      <c r="Q6363" s="37"/>
      <c r="R6363" s="37">
        <v>1</v>
      </c>
      <c r="S6363" s="37"/>
      <c r="T6363" s="37">
        <v>68.5</v>
      </c>
      <c r="U6363" s="37"/>
      <c r="V6363" s="37"/>
      <c r="W6363" s="37"/>
      <c r="X6363" s="24">
        <f t="shared" si="222"/>
        <v>425.62</v>
      </c>
      <c r="Y6363" s="8">
        <f t="shared" si="223"/>
        <v>0</v>
      </c>
      <c r="Z6363" s="4"/>
    </row>
    <row r="6364" spans="1:26" ht="30" x14ac:dyDescent="0.25">
      <c r="A6364" s="34">
        <v>61</v>
      </c>
      <c r="B6364" s="31">
        <v>61</v>
      </c>
      <c r="C6364" s="12" t="s">
        <v>10851</v>
      </c>
      <c r="D6364" s="12" t="s">
        <v>10850</v>
      </c>
      <c r="E6364" s="12" t="s">
        <v>10786</v>
      </c>
      <c r="F6364" s="12" t="s">
        <v>8948</v>
      </c>
      <c r="G6364" s="12" t="s">
        <v>3044</v>
      </c>
      <c r="H6364" s="12" t="s">
        <v>198</v>
      </c>
      <c r="I6364" s="24">
        <v>503.73</v>
      </c>
      <c r="J6364" s="37">
        <v>473.63</v>
      </c>
      <c r="K6364" s="37"/>
      <c r="L6364" s="37"/>
      <c r="M6364" s="37"/>
      <c r="N6364" s="37"/>
      <c r="O6364" s="37">
        <v>7.3</v>
      </c>
      <c r="P6364" s="37">
        <v>4</v>
      </c>
      <c r="Q6364" s="37"/>
      <c r="R6364" s="37">
        <v>2</v>
      </c>
      <c r="S6364" s="37">
        <v>0.5</v>
      </c>
      <c r="T6364" s="37">
        <v>6.55</v>
      </c>
      <c r="U6364" s="37">
        <v>9.75</v>
      </c>
      <c r="V6364" s="37"/>
      <c r="W6364" s="37"/>
      <c r="X6364" s="24">
        <f t="shared" si="222"/>
        <v>503.73</v>
      </c>
      <c r="Y6364" s="8">
        <f t="shared" si="223"/>
        <v>0</v>
      </c>
      <c r="Z6364" s="4"/>
    </row>
    <row r="6365" spans="1:26" ht="30" x14ac:dyDescent="0.25">
      <c r="A6365" s="34">
        <v>64</v>
      </c>
      <c r="B6365" s="31">
        <v>64</v>
      </c>
      <c r="C6365" s="12" t="s">
        <v>10855</v>
      </c>
      <c r="D6365" s="12" t="s">
        <v>10850</v>
      </c>
      <c r="E6365" s="12" t="s">
        <v>10786</v>
      </c>
      <c r="F6365" s="12" t="s">
        <v>8948</v>
      </c>
      <c r="G6365" s="12" t="s">
        <v>3044</v>
      </c>
      <c r="H6365" s="12" t="s">
        <v>198</v>
      </c>
      <c r="I6365" s="37">
        <v>662.74</v>
      </c>
      <c r="J6365" s="37">
        <v>438.42</v>
      </c>
      <c r="K6365" s="37">
        <v>11.92</v>
      </c>
      <c r="L6365" s="37"/>
      <c r="M6365" s="37"/>
      <c r="N6365" s="37"/>
      <c r="O6365" s="37">
        <v>10</v>
      </c>
      <c r="P6365" s="37"/>
      <c r="Q6365" s="37"/>
      <c r="R6365" s="37">
        <v>3</v>
      </c>
      <c r="S6365" s="37">
        <v>1.7</v>
      </c>
      <c r="T6365" s="37">
        <v>197.7</v>
      </c>
      <c r="U6365" s="37"/>
      <c r="V6365" s="37"/>
      <c r="W6365" s="37"/>
      <c r="X6365" s="24">
        <f t="shared" si="222"/>
        <v>662.74</v>
      </c>
      <c r="Y6365" s="8">
        <f t="shared" si="223"/>
        <v>0</v>
      </c>
      <c r="Z6365" s="4"/>
    </row>
    <row r="6366" spans="1:26" ht="30" x14ac:dyDescent="0.25">
      <c r="A6366" s="34">
        <v>19</v>
      </c>
      <c r="B6366" s="31">
        <v>19</v>
      </c>
      <c r="C6366" s="12" t="s">
        <v>10809</v>
      </c>
      <c r="D6366" s="12" t="s">
        <v>10810</v>
      </c>
      <c r="E6366" s="12" t="s">
        <v>10786</v>
      </c>
      <c r="F6366" s="12" t="s">
        <v>8948</v>
      </c>
      <c r="G6366" s="12" t="s">
        <v>7497</v>
      </c>
      <c r="H6366" s="12" t="s">
        <v>213</v>
      </c>
      <c r="I6366" s="37">
        <v>321.3</v>
      </c>
      <c r="J6366" s="37">
        <v>286.98</v>
      </c>
      <c r="K6366" s="37">
        <v>23.63</v>
      </c>
      <c r="L6366" s="37">
        <v>2.4500000000000002</v>
      </c>
      <c r="M6366" s="37">
        <v>0.59</v>
      </c>
      <c r="N6366" s="37"/>
      <c r="O6366" s="37">
        <v>6.25</v>
      </c>
      <c r="P6366" s="37">
        <v>1.4</v>
      </c>
      <c r="Q6366" s="37"/>
      <c r="R6366" s="37"/>
      <c r="S6366" s="37"/>
      <c r="T6366" s="37"/>
      <c r="U6366" s="37"/>
      <c r="V6366" s="37"/>
      <c r="W6366" s="37"/>
      <c r="X6366" s="24">
        <f t="shared" si="222"/>
        <v>321.29999999999995</v>
      </c>
      <c r="Y6366" s="8">
        <f t="shared" si="223"/>
        <v>0</v>
      </c>
      <c r="Z6366" s="4"/>
    </row>
    <row r="6367" spans="1:26" ht="30" x14ac:dyDescent="0.25">
      <c r="A6367" s="34">
        <v>20</v>
      </c>
      <c r="B6367" s="31">
        <v>20</v>
      </c>
      <c r="C6367" s="12" t="s">
        <v>10811</v>
      </c>
      <c r="D6367" s="12" t="s">
        <v>10810</v>
      </c>
      <c r="E6367" s="12" t="s">
        <v>10786</v>
      </c>
      <c r="F6367" s="12" t="s">
        <v>8948</v>
      </c>
      <c r="G6367" s="12" t="s">
        <v>7497</v>
      </c>
      <c r="H6367" s="12" t="s">
        <v>213</v>
      </c>
      <c r="I6367" s="37">
        <v>1626.1</v>
      </c>
      <c r="J6367" s="37">
        <v>547.91</v>
      </c>
      <c r="K6367" s="37">
        <v>81</v>
      </c>
      <c r="L6367" s="37">
        <v>138</v>
      </c>
      <c r="M6367" s="37">
        <v>4.04</v>
      </c>
      <c r="N6367" s="37"/>
      <c r="O6367" s="37">
        <v>10.220000000000001</v>
      </c>
      <c r="P6367" s="37">
        <v>184.89</v>
      </c>
      <c r="Q6367" s="37"/>
      <c r="R6367" s="37"/>
      <c r="S6367" s="37"/>
      <c r="T6367" s="37">
        <v>651.96</v>
      </c>
      <c r="U6367" s="37">
        <v>8.08</v>
      </c>
      <c r="V6367" s="37"/>
      <c r="W6367" s="37"/>
      <c r="X6367" s="24">
        <f t="shared" si="222"/>
        <v>1626.1</v>
      </c>
      <c r="Y6367" s="8">
        <f t="shared" si="223"/>
        <v>0</v>
      </c>
      <c r="Z6367" s="4"/>
    </row>
    <row r="6368" spans="1:26" ht="30" x14ac:dyDescent="0.25">
      <c r="A6368" s="34">
        <v>21</v>
      </c>
      <c r="B6368" s="31">
        <v>21</v>
      </c>
      <c r="C6368" s="12" t="s">
        <v>1697</v>
      </c>
      <c r="D6368" s="12" t="s">
        <v>10810</v>
      </c>
      <c r="E6368" s="12" t="s">
        <v>10786</v>
      </c>
      <c r="F6368" s="12" t="s">
        <v>8948</v>
      </c>
      <c r="G6368" s="12" t="s">
        <v>7497</v>
      </c>
      <c r="H6368" s="12" t="s">
        <v>213</v>
      </c>
      <c r="I6368" s="37">
        <v>811.2</v>
      </c>
      <c r="J6368" s="37">
        <v>655.78</v>
      </c>
      <c r="K6368" s="37">
        <v>7.57</v>
      </c>
      <c r="L6368" s="37">
        <v>2.5499999999999998</v>
      </c>
      <c r="M6368" s="37">
        <v>1.23</v>
      </c>
      <c r="N6368" s="37"/>
      <c r="O6368" s="37">
        <v>6.7</v>
      </c>
      <c r="P6368" s="37">
        <v>0.78</v>
      </c>
      <c r="Q6368" s="37">
        <v>0.13</v>
      </c>
      <c r="R6368" s="37">
        <v>0.2</v>
      </c>
      <c r="S6368" s="37"/>
      <c r="T6368" s="37">
        <v>131.83000000000001</v>
      </c>
      <c r="U6368" s="37">
        <v>4.43</v>
      </c>
      <c r="V6368" s="37"/>
      <c r="W6368" s="37"/>
      <c r="X6368" s="24">
        <f t="shared" si="222"/>
        <v>811.2</v>
      </c>
      <c r="Y6368" s="8">
        <f t="shared" si="223"/>
        <v>0</v>
      </c>
      <c r="Z6368" s="4"/>
    </row>
    <row r="6369" spans="1:26" ht="30" x14ac:dyDescent="0.25">
      <c r="A6369" s="34">
        <v>25</v>
      </c>
      <c r="B6369" s="31">
        <v>25</v>
      </c>
      <c r="C6369" s="12" t="s">
        <v>10814</v>
      </c>
      <c r="D6369" s="12" t="s">
        <v>10810</v>
      </c>
      <c r="E6369" s="12" t="s">
        <v>10786</v>
      </c>
      <c r="F6369" s="12" t="s">
        <v>8948</v>
      </c>
      <c r="G6369" s="12" t="s">
        <v>7497</v>
      </c>
      <c r="H6369" s="12" t="s">
        <v>1797</v>
      </c>
      <c r="I6369" s="37">
        <v>843.36</v>
      </c>
      <c r="J6369" s="37">
        <v>534.99</v>
      </c>
      <c r="K6369" s="37">
        <v>38.46</v>
      </c>
      <c r="L6369" s="37">
        <v>1.95</v>
      </c>
      <c r="M6369" s="37">
        <v>1.45</v>
      </c>
      <c r="N6369" s="37">
        <v>2.5</v>
      </c>
      <c r="O6369" s="37">
        <v>8</v>
      </c>
      <c r="P6369" s="37"/>
      <c r="Q6369" s="37">
        <v>3.7</v>
      </c>
      <c r="R6369" s="37">
        <v>5.0999999999999996</v>
      </c>
      <c r="S6369" s="37"/>
      <c r="T6369" s="37">
        <v>239.21</v>
      </c>
      <c r="U6369" s="37">
        <v>8</v>
      </c>
      <c r="V6369" s="37"/>
      <c r="W6369" s="37"/>
      <c r="X6369" s="24">
        <f t="shared" si="222"/>
        <v>843.36000000000024</v>
      </c>
      <c r="Y6369" s="8">
        <f t="shared" si="223"/>
        <v>0</v>
      </c>
      <c r="Z6369" s="4"/>
    </row>
    <row r="6370" spans="1:26" ht="30" x14ac:dyDescent="0.25">
      <c r="A6370" s="34">
        <v>27</v>
      </c>
      <c r="B6370" s="31">
        <v>27</v>
      </c>
      <c r="C6370" s="12" t="s">
        <v>2766</v>
      </c>
      <c r="D6370" s="12" t="s">
        <v>10810</v>
      </c>
      <c r="E6370" s="12" t="s">
        <v>10786</v>
      </c>
      <c r="F6370" s="12" t="s">
        <v>8948</v>
      </c>
      <c r="G6370" s="12" t="s">
        <v>7497</v>
      </c>
      <c r="H6370" s="12" t="s">
        <v>1797</v>
      </c>
      <c r="I6370" s="37">
        <v>479.62</v>
      </c>
      <c r="J6370" s="37">
        <v>418.02</v>
      </c>
      <c r="K6370" s="37">
        <v>41.65</v>
      </c>
      <c r="L6370" s="37">
        <v>0.68</v>
      </c>
      <c r="M6370" s="37">
        <v>1.25</v>
      </c>
      <c r="N6370" s="37">
        <v>0.75</v>
      </c>
      <c r="O6370" s="37">
        <v>4</v>
      </c>
      <c r="P6370" s="37">
        <v>3.94</v>
      </c>
      <c r="Q6370" s="37">
        <v>1.68</v>
      </c>
      <c r="R6370" s="37">
        <v>6.49</v>
      </c>
      <c r="S6370" s="37">
        <v>1.1599999999999999</v>
      </c>
      <c r="T6370" s="37"/>
      <c r="U6370" s="37"/>
      <c r="V6370" s="37"/>
      <c r="W6370" s="37"/>
      <c r="X6370" s="24">
        <f t="shared" si="222"/>
        <v>479.62</v>
      </c>
      <c r="Y6370" s="8">
        <f t="shared" si="223"/>
        <v>0</v>
      </c>
      <c r="Z6370" s="4"/>
    </row>
    <row r="6371" spans="1:26" ht="30" x14ac:dyDescent="0.25">
      <c r="A6371" s="34">
        <v>44</v>
      </c>
      <c r="B6371" s="31">
        <v>44</v>
      </c>
      <c r="C6371" s="12" t="s">
        <v>10829</v>
      </c>
      <c r="D6371" s="12" t="s">
        <v>10830</v>
      </c>
      <c r="E6371" s="12" t="s">
        <v>10786</v>
      </c>
      <c r="F6371" s="12" t="s">
        <v>8948</v>
      </c>
      <c r="G6371" s="12" t="s">
        <v>10831</v>
      </c>
      <c r="H6371" s="12" t="s">
        <v>245</v>
      </c>
      <c r="I6371" s="37">
        <v>496.37</v>
      </c>
      <c r="J6371" s="37">
        <v>341.26</v>
      </c>
      <c r="K6371" s="37">
        <v>12.48</v>
      </c>
      <c r="L6371" s="37">
        <v>3.83</v>
      </c>
      <c r="M6371" s="37">
        <v>2.75</v>
      </c>
      <c r="N6371" s="37">
        <v>1.25</v>
      </c>
      <c r="O6371" s="37">
        <v>2</v>
      </c>
      <c r="P6371" s="37">
        <v>48.4</v>
      </c>
      <c r="Q6371" s="37">
        <v>1.73</v>
      </c>
      <c r="R6371" s="37">
        <v>2.6</v>
      </c>
      <c r="S6371" s="37">
        <v>2</v>
      </c>
      <c r="T6371" s="37">
        <v>74.069999999999993</v>
      </c>
      <c r="U6371" s="37">
        <v>4</v>
      </c>
      <c r="V6371" s="37"/>
      <c r="W6371" s="37"/>
      <c r="X6371" s="24">
        <f t="shared" si="222"/>
        <v>496.37</v>
      </c>
      <c r="Y6371" s="8">
        <f t="shared" si="223"/>
        <v>0</v>
      </c>
      <c r="Z6371" s="4"/>
    </row>
    <row r="6372" spans="1:26" ht="30" x14ac:dyDescent="0.25">
      <c r="A6372" s="34">
        <v>46</v>
      </c>
      <c r="B6372" s="31">
        <v>46</v>
      </c>
      <c r="C6372" s="12" t="s">
        <v>3784</v>
      </c>
      <c r="D6372" s="12" t="s">
        <v>10830</v>
      </c>
      <c r="E6372" s="12" t="s">
        <v>10786</v>
      </c>
      <c r="F6372" s="12" t="s">
        <v>8948</v>
      </c>
      <c r="G6372" s="12" t="s">
        <v>10831</v>
      </c>
      <c r="H6372" s="12" t="s">
        <v>245</v>
      </c>
      <c r="I6372" s="37">
        <v>506.1</v>
      </c>
      <c r="J6372" s="37">
        <v>436.36</v>
      </c>
      <c r="K6372" s="37">
        <v>30.05</v>
      </c>
      <c r="L6372" s="37">
        <v>8.75</v>
      </c>
      <c r="M6372" s="37">
        <v>3</v>
      </c>
      <c r="N6372" s="37"/>
      <c r="O6372" s="37">
        <v>8</v>
      </c>
      <c r="P6372" s="37">
        <v>1.1000000000000001</v>
      </c>
      <c r="Q6372" s="37">
        <v>5.12</v>
      </c>
      <c r="R6372" s="37">
        <v>4.5999999999999996</v>
      </c>
      <c r="S6372" s="37">
        <v>5.5</v>
      </c>
      <c r="T6372" s="37">
        <v>0.87</v>
      </c>
      <c r="U6372" s="37">
        <v>2.75</v>
      </c>
      <c r="V6372" s="37"/>
      <c r="W6372" s="37"/>
      <c r="X6372" s="24">
        <f t="shared" si="222"/>
        <v>506.10000000000008</v>
      </c>
      <c r="Y6372" s="8">
        <f t="shared" si="223"/>
        <v>0</v>
      </c>
      <c r="Z6372" s="4"/>
    </row>
    <row r="6373" spans="1:26" ht="30" x14ac:dyDescent="0.25">
      <c r="A6373" s="34">
        <v>48</v>
      </c>
      <c r="B6373" s="31">
        <v>48</v>
      </c>
      <c r="C6373" s="12" t="s">
        <v>10834</v>
      </c>
      <c r="D6373" s="12" t="s">
        <v>10830</v>
      </c>
      <c r="E6373" s="12" t="s">
        <v>10786</v>
      </c>
      <c r="F6373" s="12" t="s">
        <v>8948</v>
      </c>
      <c r="G6373" s="12" t="s">
        <v>10835</v>
      </c>
      <c r="H6373" s="12" t="s">
        <v>979</v>
      </c>
      <c r="I6373" s="37">
        <v>176.05</v>
      </c>
      <c r="J6373" s="37">
        <v>150.76</v>
      </c>
      <c r="K6373" s="37">
        <v>2.27</v>
      </c>
      <c r="L6373" s="37"/>
      <c r="M6373" s="37">
        <v>1.8</v>
      </c>
      <c r="N6373" s="37"/>
      <c r="O6373" s="37">
        <v>3</v>
      </c>
      <c r="P6373" s="37"/>
      <c r="Q6373" s="37">
        <v>3.28</v>
      </c>
      <c r="R6373" s="37"/>
      <c r="S6373" s="37"/>
      <c r="T6373" s="37">
        <v>15</v>
      </c>
      <c r="U6373" s="37"/>
      <c r="V6373" s="37"/>
      <c r="W6373" s="37"/>
      <c r="X6373" s="24">
        <f t="shared" si="222"/>
        <v>176.11</v>
      </c>
      <c r="Y6373" s="8">
        <f t="shared" si="223"/>
        <v>-6.0000000000002274E-2</v>
      </c>
      <c r="Z6373" s="4"/>
    </row>
    <row r="6374" spans="1:26" ht="30" x14ac:dyDescent="0.25">
      <c r="A6374" s="34">
        <v>62</v>
      </c>
      <c r="B6374" s="31">
        <v>62</v>
      </c>
      <c r="C6374" s="12" t="s">
        <v>10852</v>
      </c>
      <c r="D6374" s="12" t="s">
        <v>10850</v>
      </c>
      <c r="E6374" s="12" t="s">
        <v>10786</v>
      </c>
      <c r="F6374" s="12" t="s">
        <v>8948</v>
      </c>
      <c r="G6374" s="12" t="s">
        <v>10853</v>
      </c>
      <c r="H6374" s="12"/>
      <c r="I6374" s="37">
        <v>285.64</v>
      </c>
      <c r="J6374" s="37">
        <v>264.58</v>
      </c>
      <c r="K6374" s="37">
        <v>9.52</v>
      </c>
      <c r="L6374" s="37"/>
      <c r="M6374" s="37">
        <v>2</v>
      </c>
      <c r="N6374" s="37">
        <v>1</v>
      </c>
      <c r="O6374" s="37">
        <v>4</v>
      </c>
      <c r="P6374" s="37"/>
      <c r="Q6374" s="37"/>
      <c r="R6374" s="37">
        <v>1.54</v>
      </c>
      <c r="S6374" s="37"/>
      <c r="T6374" s="37"/>
      <c r="U6374" s="37">
        <v>3</v>
      </c>
      <c r="V6374" s="37"/>
      <c r="W6374" s="37"/>
      <c r="X6374" s="24">
        <f t="shared" si="222"/>
        <v>285.64</v>
      </c>
      <c r="Y6374" s="8">
        <f t="shared" si="223"/>
        <v>0</v>
      </c>
      <c r="Z6374" s="4"/>
    </row>
    <row r="6375" spans="1:26" ht="30" x14ac:dyDescent="0.25">
      <c r="A6375" s="34">
        <v>28</v>
      </c>
      <c r="B6375" s="31">
        <v>28</v>
      </c>
      <c r="C6375" s="12" t="s">
        <v>10816</v>
      </c>
      <c r="D6375" s="12" t="s">
        <v>10817</v>
      </c>
      <c r="E6375" s="12" t="s">
        <v>10786</v>
      </c>
      <c r="F6375" s="12" t="s">
        <v>8948</v>
      </c>
      <c r="G6375" s="12" t="s">
        <v>79</v>
      </c>
      <c r="H6375" s="12" t="s">
        <v>213</v>
      </c>
      <c r="I6375" s="37">
        <v>570.74</v>
      </c>
      <c r="J6375" s="37">
        <v>547.53</v>
      </c>
      <c r="K6375" s="37"/>
      <c r="L6375" s="37"/>
      <c r="M6375" s="37"/>
      <c r="N6375" s="37"/>
      <c r="O6375" s="37">
        <v>4.74</v>
      </c>
      <c r="P6375" s="37">
        <v>1.52</v>
      </c>
      <c r="Q6375" s="37"/>
      <c r="R6375" s="37">
        <v>1.65</v>
      </c>
      <c r="S6375" s="37">
        <v>2.25</v>
      </c>
      <c r="T6375" s="37">
        <v>6.25</v>
      </c>
      <c r="U6375" s="37">
        <v>6.8</v>
      </c>
      <c r="V6375" s="37"/>
      <c r="W6375" s="37"/>
      <c r="X6375" s="24">
        <f t="shared" si="222"/>
        <v>570.7399999999999</v>
      </c>
      <c r="Y6375" s="8">
        <f t="shared" si="223"/>
        <v>0</v>
      </c>
      <c r="Z6375" s="4"/>
    </row>
    <row r="6376" spans="1:26" ht="30" x14ac:dyDescent="0.25">
      <c r="A6376" s="34">
        <v>30</v>
      </c>
      <c r="B6376" s="31">
        <v>30</v>
      </c>
      <c r="C6376" s="12" t="s">
        <v>10818</v>
      </c>
      <c r="D6376" s="12" t="s">
        <v>10817</v>
      </c>
      <c r="E6376" s="12" t="s">
        <v>10786</v>
      </c>
      <c r="F6376" s="12" t="s">
        <v>8948</v>
      </c>
      <c r="G6376" s="12" t="s">
        <v>79</v>
      </c>
      <c r="H6376" s="12" t="s">
        <v>213</v>
      </c>
      <c r="I6376" s="37">
        <v>642.07000000000005</v>
      </c>
      <c r="J6376" s="37">
        <v>566.91</v>
      </c>
      <c r="K6376" s="37">
        <v>15.2</v>
      </c>
      <c r="L6376" s="37"/>
      <c r="M6376" s="37">
        <v>1</v>
      </c>
      <c r="N6376" s="37"/>
      <c r="O6376" s="37">
        <v>5</v>
      </c>
      <c r="P6376" s="37">
        <v>0.5</v>
      </c>
      <c r="Q6376" s="37">
        <v>5.25</v>
      </c>
      <c r="R6376" s="37">
        <v>16</v>
      </c>
      <c r="S6376" s="37">
        <v>5.38</v>
      </c>
      <c r="T6376" s="37">
        <v>26.83</v>
      </c>
      <c r="U6376" s="37"/>
      <c r="V6376" s="37"/>
      <c r="W6376" s="37"/>
      <c r="X6376" s="24">
        <f t="shared" si="222"/>
        <v>642.07000000000005</v>
      </c>
      <c r="Y6376" s="8">
        <f t="shared" si="223"/>
        <v>0</v>
      </c>
      <c r="Z6376" s="4"/>
    </row>
    <row r="6377" spans="1:26" ht="30" x14ac:dyDescent="0.25">
      <c r="A6377" s="34">
        <v>31</v>
      </c>
      <c r="B6377" s="31">
        <v>31</v>
      </c>
      <c r="C6377" s="12" t="s">
        <v>9370</v>
      </c>
      <c r="D6377" s="12" t="s">
        <v>10817</v>
      </c>
      <c r="E6377" s="12" t="s">
        <v>10786</v>
      </c>
      <c r="F6377" s="12" t="s">
        <v>8948</v>
      </c>
      <c r="G6377" s="12" t="s">
        <v>79</v>
      </c>
      <c r="H6377" s="12" t="s">
        <v>213</v>
      </c>
      <c r="I6377" s="37">
        <v>548.12</v>
      </c>
      <c r="J6377" s="37">
        <v>522.02</v>
      </c>
      <c r="K6377" s="37"/>
      <c r="L6377" s="37"/>
      <c r="M6377" s="37">
        <v>1.2</v>
      </c>
      <c r="N6377" s="37"/>
      <c r="O6377" s="37">
        <v>4</v>
      </c>
      <c r="P6377" s="37"/>
      <c r="Q6377" s="37">
        <v>9.1</v>
      </c>
      <c r="R6377" s="37">
        <v>4.5</v>
      </c>
      <c r="S6377" s="37">
        <v>5.9</v>
      </c>
      <c r="T6377" s="37"/>
      <c r="U6377" s="37">
        <v>1.4</v>
      </c>
      <c r="V6377" s="37"/>
      <c r="W6377" s="37"/>
      <c r="X6377" s="24">
        <f t="shared" si="222"/>
        <v>548.12</v>
      </c>
      <c r="Y6377" s="8">
        <f t="shared" si="223"/>
        <v>0</v>
      </c>
      <c r="Z6377" s="4"/>
    </row>
    <row r="6378" spans="1:26" ht="30" x14ac:dyDescent="0.25">
      <c r="A6378" s="34">
        <v>32</v>
      </c>
      <c r="B6378" s="31">
        <v>32</v>
      </c>
      <c r="C6378" s="12" t="s">
        <v>10819</v>
      </c>
      <c r="D6378" s="12" t="s">
        <v>10817</v>
      </c>
      <c r="E6378" s="12" t="s">
        <v>10786</v>
      </c>
      <c r="F6378" s="12" t="s">
        <v>8948</v>
      </c>
      <c r="G6378" s="12" t="s">
        <v>79</v>
      </c>
      <c r="H6378" s="12" t="s">
        <v>213</v>
      </c>
      <c r="I6378" s="37">
        <v>245.47</v>
      </c>
      <c r="J6378" s="37">
        <v>237.03</v>
      </c>
      <c r="K6378" s="37"/>
      <c r="L6378" s="37"/>
      <c r="M6378" s="37">
        <v>0.5</v>
      </c>
      <c r="N6378" s="37"/>
      <c r="O6378" s="37">
        <v>2.2400000000000002</v>
      </c>
      <c r="P6378" s="37"/>
      <c r="Q6378" s="37">
        <v>2</v>
      </c>
      <c r="R6378" s="37">
        <v>0.8</v>
      </c>
      <c r="S6378" s="37">
        <v>1.4</v>
      </c>
      <c r="T6378" s="37"/>
      <c r="U6378" s="37">
        <v>1.5</v>
      </c>
      <c r="V6378" s="37"/>
      <c r="W6378" s="37"/>
      <c r="X6378" s="24">
        <f t="shared" si="222"/>
        <v>245.47000000000003</v>
      </c>
      <c r="Y6378" s="8">
        <f t="shared" si="223"/>
        <v>0</v>
      </c>
      <c r="Z6378" s="4"/>
    </row>
    <row r="6379" spans="1:26" ht="30" x14ac:dyDescent="0.25">
      <c r="A6379" s="34">
        <v>73</v>
      </c>
      <c r="B6379" s="31">
        <v>73</v>
      </c>
      <c r="C6379" s="12" t="s">
        <v>7855</v>
      </c>
      <c r="D6379" s="4" t="s">
        <v>10865</v>
      </c>
      <c r="E6379" s="12" t="s">
        <v>10786</v>
      </c>
      <c r="F6379" s="12" t="s">
        <v>8948</v>
      </c>
      <c r="G6379" s="5" t="s">
        <v>10866</v>
      </c>
      <c r="H6379" s="12" t="s">
        <v>5534</v>
      </c>
      <c r="I6379" s="24">
        <v>110.25</v>
      </c>
      <c r="J6379" s="24">
        <v>7.03</v>
      </c>
      <c r="K6379" s="24">
        <v>0.16</v>
      </c>
      <c r="L6379" s="24">
        <v>3.06</v>
      </c>
      <c r="O6379" s="24">
        <v>0.52</v>
      </c>
      <c r="P6379" s="24">
        <v>95.76</v>
      </c>
      <c r="T6379" s="24">
        <v>3.72</v>
      </c>
      <c r="X6379" s="24">
        <f t="shared" si="222"/>
        <v>110.25</v>
      </c>
      <c r="Y6379" s="8">
        <f t="shared" si="223"/>
        <v>0</v>
      </c>
      <c r="Z6379" s="4"/>
    </row>
    <row r="6380" spans="1:26" ht="30" x14ac:dyDescent="0.25">
      <c r="A6380" s="34">
        <v>68</v>
      </c>
      <c r="B6380" s="31">
        <v>68</v>
      </c>
      <c r="C6380" s="12" t="s">
        <v>10859</v>
      </c>
      <c r="D6380" s="12" t="s">
        <v>10850</v>
      </c>
      <c r="E6380" s="12" t="s">
        <v>10786</v>
      </c>
      <c r="F6380" s="12" t="s">
        <v>8948</v>
      </c>
      <c r="G6380" s="12" t="s">
        <v>10860</v>
      </c>
      <c r="H6380" s="12" t="s">
        <v>1113</v>
      </c>
      <c r="I6380" s="37">
        <v>105.34</v>
      </c>
      <c r="J6380" s="37">
        <v>93.44</v>
      </c>
      <c r="K6380" s="37">
        <v>9.9499999999999993</v>
      </c>
      <c r="L6380" s="37"/>
      <c r="M6380" s="37"/>
      <c r="N6380" s="37"/>
      <c r="O6380" s="37">
        <v>0.95</v>
      </c>
      <c r="P6380" s="37"/>
      <c r="Q6380" s="37"/>
      <c r="R6380" s="37">
        <v>0.25</v>
      </c>
      <c r="S6380" s="37"/>
      <c r="T6380" s="37">
        <v>0.75</v>
      </c>
      <c r="U6380" s="37"/>
      <c r="V6380" s="37"/>
      <c r="W6380" s="37"/>
      <c r="X6380" s="24">
        <f t="shared" si="222"/>
        <v>105.34</v>
      </c>
      <c r="Y6380" s="8">
        <f t="shared" si="223"/>
        <v>0</v>
      </c>
      <c r="Z6380" s="4"/>
    </row>
    <row r="6381" spans="1:26" ht="30" x14ac:dyDescent="0.25">
      <c r="A6381" s="34">
        <v>79</v>
      </c>
      <c r="B6381" s="31">
        <v>79</v>
      </c>
      <c r="C6381" s="12" t="s">
        <v>520</v>
      </c>
      <c r="D6381" s="4" t="s">
        <v>5397</v>
      </c>
      <c r="E6381" s="12" t="s">
        <v>10786</v>
      </c>
      <c r="F6381" s="12" t="s">
        <v>8948</v>
      </c>
      <c r="G6381" s="5" t="s">
        <v>1740</v>
      </c>
      <c r="H6381" s="12" t="s">
        <v>216</v>
      </c>
      <c r="I6381" s="24">
        <v>173.04</v>
      </c>
      <c r="J6381" s="24">
        <v>158.49</v>
      </c>
      <c r="K6381" s="24">
        <v>8</v>
      </c>
      <c r="M6381" s="24">
        <v>0.2</v>
      </c>
      <c r="N6381" s="24">
        <v>0.3</v>
      </c>
      <c r="O6381" s="24">
        <v>1.05</v>
      </c>
      <c r="T6381" s="24">
        <v>5</v>
      </c>
      <c r="X6381" s="24">
        <f t="shared" si="222"/>
        <v>173.04000000000002</v>
      </c>
      <c r="Y6381" s="8">
        <f t="shared" si="223"/>
        <v>0</v>
      </c>
      <c r="Z6381" s="4"/>
    </row>
    <row r="6382" spans="1:26" ht="30" x14ac:dyDescent="0.25">
      <c r="A6382" s="34">
        <v>54</v>
      </c>
      <c r="B6382" s="31">
        <v>54</v>
      </c>
      <c r="C6382" s="12" t="s">
        <v>10843</v>
      </c>
      <c r="D6382" s="12" t="s">
        <v>10838</v>
      </c>
      <c r="E6382" s="12" t="s">
        <v>10786</v>
      </c>
      <c r="F6382" s="12" t="s">
        <v>8948</v>
      </c>
      <c r="G6382" s="12" t="s">
        <v>7831</v>
      </c>
      <c r="H6382" s="12" t="s">
        <v>10844</v>
      </c>
      <c r="I6382" s="37">
        <v>543.25</v>
      </c>
      <c r="J6382" s="37">
        <v>310.76</v>
      </c>
      <c r="K6382" s="37">
        <v>20</v>
      </c>
      <c r="L6382" s="37"/>
      <c r="M6382" s="37">
        <v>2</v>
      </c>
      <c r="N6382" s="37">
        <v>1</v>
      </c>
      <c r="O6382" s="37">
        <v>4</v>
      </c>
      <c r="P6382" s="37">
        <v>1</v>
      </c>
      <c r="Q6382" s="37">
        <v>0.94</v>
      </c>
      <c r="R6382" s="37"/>
      <c r="S6382" s="37">
        <v>0.55000000000000004</v>
      </c>
      <c r="T6382" s="37">
        <v>201</v>
      </c>
      <c r="U6382" s="37">
        <v>2</v>
      </c>
      <c r="V6382" s="37"/>
      <c r="W6382" s="37"/>
      <c r="X6382" s="24">
        <f t="shared" si="222"/>
        <v>543.25</v>
      </c>
      <c r="Y6382" s="8">
        <f t="shared" si="223"/>
        <v>0</v>
      </c>
      <c r="Z6382" s="4"/>
    </row>
    <row r="6383" spans="1:26" ht="30" x14ac:dyDescent="0.25">
      <c r="A6383" s="34">
        <v>22</v>
      </c>
      <c r="B6383" s="31">
        <v>22</v>
      </c>
      <c r="C6383" s="12" t="s">
        <v>10812</v>
      </c>
      <c r="D6383" s="12" t="s">
        <v>10810</v>
      </c>
      <c r="E6383" s="12" t="s">
        <v>10786</v>
      </c>
      <c r="F6383" s="12" t="s">
        <v>8948</v>
      </c>
      <c r="G6383" s="12" t="s">
        <v>15156</v>
      </c>
      <c r="H6383" s="12" t="s">
        <v>39</v>
      </c>
      <c r="I6383" s="37">
        <v>119.07</v>
      </c>
      <c r="J6383" s="37">
        <v>108.65</v>
      </c>
      <c r="K6383" s="37">
        <v>4.1500000000000004</v>
      </c>
      <c r="L6383" s="37"/>
      <c r="M6383" s="37">
        <v>1.31</v>
      </c>
      <c r="N6383" s="37"/>
      <c r="O6383" s="37">
        <v>3.04</v>
      </c>
      <c r="P6383" s="37"/>
      <c r="Q6383" s="37">
        <v>0.72</v>
      </c>
      <c r="R6383" s="37">
        <v>1.2</v>
      </c>
      <c r="S6383" s="37"/>
      <c r="T6383" s="37"/>
      <c r="U6383" s="37"/>
      <c r="V6383" s="37"/>
      <c r="W6383" s="37"/>
      <c r="X6383" s="24">
        <f t="shared" si="222"/>
        <v>119.07000000000002</v>
      </c>
      <c r="Y6383" s="8">
        <f t="shared" si="223"/>
        <v>0</v>
      </c>
      <c r="Z6383" s="4"/>
    </row>
    <row r="6384" spans="1:26" ht="30" x14ac:dyDescent="0.25">
      <c r="A6384" s="34">
        <v>5</v>
      </c>
      <c r="B6384" s="31">
        <v>5</v>
      </c>
      <c r="C6384" s="12" t="s">
        <v>8642</v>
      </c>
      <c r="D6384" s="12" t="s">
        <v>10785</v>
      </c>
      <c r="E6384" s="12" t="s">
        <v>10786</v>
      </c>
      <c r="F6384" s="12" t="s">
        <v>8948</v>
      </c>
      <c r="G6384" s="12" t="s">
        <v>10792</v>
      </c>
      <c r="H6384" s="12" t="s">
        <v>1426</v>
      </c>
      <c r="I6384" s="37">
        <v>545.89</v>
      </c>
      <c r="J6384" s="37">
        <v>476.01</v>
      </c>
      <c r="K6384" s="37">
        <v>28.7</v>
      </c>
      <c r="L6384" s="37"/>
      <c r="M6384" s="37">
        <v>0.75</v>
      </c>
      <c r="N6384" s="37"/>
      <c r="O6384" s="37">
        <v>5</v>
      </c>
      <c r="P6384" s="37">
        <v>0.43</v>
      </c>
      <c r="Q6384" s="37"/>
      <c r="R6384" s="37">
        <v>4</v>
      </c>
      <c r="S6384" s="37">
        <v>2</v>
      </c>
      <c r="T6384" s="37">
        <v>26</v>
      </c>
      <c r="U6384" s="37">
        <v>3</v>
      </c>
      <c r="V6384" s="37"/>
      <c r="W6384" s="37"/>
      <c r="X6384" s="24">
        <f t="shared" si="222"/>
        <v>545.89</v>
      </c>
      <c r="Y6384" s="8">
        <f t="shared" si="223"/>
        <v>0</v>
      </c>
      <c r="Z6384" s="4"/>
    </row>
    <row r="6385" spans="1:26" ht="30" x14ac:dyDescent="0.25">
      <c r="A6385" s="34">
        <v>1</v>
      </c>
      <c r="B6385" s="31">
        <v>1</v>
      </c>
      <c r="C6385" s="12" t="s">
        <v>10784</v>
      </c>
      <c r="D6385" s="12" t="s">
        <v>10785</v>
      </c>
      <c r="E6385" s="12" t="s">
        <v>10786</v>
      </c>
      <c r="F6385" s="12" t="s">
        <v>8948</v>
      </c>
      <c r="G6385" s="12" t="s">
        <v>45</v>
      </c>
      <c r="H6385" s="12"/>
      <c r="I6385" s="37">
        <v>180</v>
      </c>
      <c r="J6385" s="37">
        <v>152.38</v>
      </c>
      <c r="K6385" s="37">
        <v>18</v>
      </c>
      <c r="L6385" s="37"/>
      <c r="M6385" s="37">
        <v>0.12</v>
      </c>
      <c r="N6385" s="37">
        <v>0.63</v>
      </c>
      <c r="O6385" s="37">
        <v>5</v>
      </c>
      <c r="P6385" s="37">
        <v>0.37</v>
      </c>
      <c r="Q6385" s="37"/>
      <c r="R6385" s="37"/>
      <c r="S6385" s="37"/>
      <c r="T6385" s="37"/>
      <c r="U6385" s="37">
        <v>3.5</v>
      </c>
      <c r="V6385" s="37"/>
      <c r="W6385" s="37"/>
      <c r="X6385" s="24">
        <f t="shared" si="222"/>
        <v>180</v>
      </c>
      <c r="Y6385" s="8">
        <f t="shared" si="223"/>
        <v>0</v>
      </c>
      <c r="Z6385" s="4"/>
    </row>
    <row r="6386" spans="1:26" ht="30" x14ac:dyDescent="0.25">
      <c r="A6386" s="34">
        <v>4</v>
      </c>
      <c r="B6386" s="31">
        <v>4</v>
      </c>
      <c r="C6386" s="12" t="s">
        <v>10791</v>
      </c>
      <c r="D6386" s="12" t="s">
        <v>10785</v>
      </c>
      <c r="E6386" s="12" t="s">
        <v>10786</v>
      </c>
      <c r="F6386" s="12" t="s">
        <v>8948</v>
      </c>
      <c r="G6386" s="12" t="s">
        <v>45</v>
      </c>
      <c r="H6386" s="12"/>
      <c r="I6386" s="37">
        <v>291.8</v>
      </c>
      <c r="J6386" s="37">
        <v>233.19</v>
      </c>
      <c r="K6386" s="37">
        <v>15</v>
      </c>
      <c r="L6386" s="37">
        <v>5</v>
      </c>
      <c r="M6386" s="37">
        <v>0.12</v>
      </c>
      <c r="N6386" s="37">
        <v>0.53</v>
      </c>
      <c r="O6386" s="37">
        <v>4.33</v>
      </c>
      <c r="P6386" s="37"/>
      <c r="Q6386" s="37">
        <v>0.63</v>
      </c>
      <c r="R6386" s="37"/>
      <c r="S6386" s="37"/>
      <c r="T6386" s="37">
        <v>30</v>
      </c>
      <c r="U6386" s="37">
        <v>3</v>
      </c>
      <c r="V6386" s="37"/>
      <c r="W6386" s="37"/>
      <c r="X6386" s="24">
        <f t="shared" si="222"/>
        <v>291.8</v>
      </c>
      <c r="Y6386" s="8">
        <f t="shared" si="223"/>
        <v>0</v>
      </c>
      <c r="Z6386" s="4"/>
    </row>
    <row r="6387" spans="1:26" ht="30" x14ac:dyDescent="0.25">
      <c r="A6387" s="34">
        <v>13</v>
      </c>
      <c r="B6387" s="31">
        <v>13</v>
      </c>
      <c r="C6387" s="12" t="s">
        <v>10805</v>
      </c>
      <c r="D6387" s="12" t="s">
        <v>10795</v>
      </c>
      <c r="E6387" s="12" t="s">
        <v>10786</v>
      </c>
      <c r="F6387" s="12" t="s">
        <v>8948</v>
      </c>
      <c r="G6387" s="12" t="s">
        <v>45</v>
      </c>
      <c r="H6387" s="12"/>
      <c r="I6387" s="37">
        <v>181.7</v>
      </c>
      <c r="J6387" s="37">
        <v>144.68</v>
      </c>
      <c r="K6387" s="37"/>
      <c r="L6387" s="37"/>
      <c r="M6387" s="37">
        <v>3.75</v>
      </c>
      <c r="N6387" s="37">
        <v>1</v>
      </c>
      <c r="O6387" s="37">
        <v>2.2000000000000002</v>
      </c>
      <c r="P6387" s="37">
        <v>0.5</v>
      </c>
      <c r="Q6387" s="37">
        <v>3.8</v>
      </c>
      <c r="R6387" s="37">
        <v>0.84</v>
      </c>
      <c r="S6387" s="37"/>
      <c r="T6387" s="37">
        <v>24.93</v>
      </c>
      <c r="U6387" s="37"/>
      <c r="V6387" s="37"/>
      <c r="W6387" s="37"/>
      <c r="X6387" s="24">
        <f t="shared" si="222"/>
        <v>181.70000000000002</v>
      </c>
      <c r="Y6387" s="8">
        <f t="shared" si="223"/>
        <v>0</v>
      </c>
      <c r="Z6387" s="4"/>
    </row>
    <row r="6388" spans="1:26" ht="30" x14ac:dyDescent="0.25">
      <c r="A6388" s="34">
        <v>15</v>
      </c>
      <c r="B6388" s="31">
        <v>15</v>
      </c>
      <c r="C6388" s="12" t="s">
        <v>10806</v>
      </c>
      <c r="D6388" s="12" t="s">
        <v>10795</v>
      </c>
      <c r="E6388" s="12" t="s">
        <v>10786</v>
      </c>
      <c r="F6388" s="12" t="s">
        <v>8948</v>
      </c>
      <c r="G6388" s="12" t="s">
        <v>45</v>
      </c>
      <c r="H6388" s="12"/>
      <c r="I6388" s="37">
        <v>724</v>
      </c>
      <c r="J6388" s="37">
        <v>592.82000000000005</v>
      </c>
      <c r="K6388" s="37">
        <v>56.6</v>
      </c>
      <c r="L6388" s="37"/>
      <c r="M6388" s="37">
        <v>2.75</v>
      </c>
      <c r="N6388" s="37">
        <v>0.75</v>
      </c>
      <c r="O6388" s="37">
        <v>5</v>
      </c>
      <c r="P6388" s="37">
        <v>29.75</v>
      </c>
      <c r="Q6388" s="37">
        <v>24.25</v>
      </c>
      <c r="R6388" s="37">
        <v>1.41</v>
      </c>
      <c r="S6388" s="37">
        <v>3.25</v>
      </c>
      <c r="T6388" s="37">
        <v>3.6</v>
      </c>
      <c r="U6388" s="37">
        <v>3.82</v>
      </c>
      <c r="V6388" s="37"/>
      <c r="W6388" s="37"/>
      <c r="X6388" s="24">
        <f t="shared" si="222"/>
        <v>724.00000000000011</v>
      </c>
      <c r="Y6388" s="8">
        <f t="shared" si="223"/>
        <v>0</v>
      </c>
      <c r="Z6388" s="11"/>
    </row>
    <row r="6389" spans="1:26" ht="30" x14ac:dyDescent="0.25">
      <c r="A6389" s="34">
        <v>18</v>
      </c>
      <c r="B6389" s="31">
        <v>18</v>
      </c>
      <c r="C6389" s="12" t="s">
        <v>530</v>
      </c>
      <c r="D6389" s="12" t="s">
        <v>10795</v>
      </c>
      <c r="E6389" s="12" t="s">
        <v>10786</v>
      </c>
      <c r="F6389" s="12" t="s">
        <v>8948</v>
      </c>
      <c r="G6389" s="12" t="s">
        <v>45</v>
      </c>
      <c r="H6389" s="12"/>
      <c r="I6389" s="37">
        <v>185.2</v>
      </c>
      <c r="J6389" s="37">
        <v>132.6</v>
      </c>
      <c r="K6389" s="37">
        <v>30</v>
      </c>
      <c r="L6389" s="37"/>
      <c r="M6389" s="37">
        <v>0.75</v>
      </c>
      <c r="N6389" s="37">
        <v>1</v>
      </c>
      <c r="O6389" s="37">
        <v>0.75</v>
      </c>
      <c r="P6389" s="37">
        <v>0.5</v>
      </c>
      <c r="Q6389" s="37">
        <v>1.35</v>
      </c>
      <c r="R6389" s="37"/>
      <c r="S6389" s="37">
        <v>1.25</v>
      </c>
      <c r="T6389" s="37">
        <v>17</v>
      </c>
      <c r="U6389" s="37"/>
      <c r="V6389" s="37"/>
      <c r="W6389" s="37"/>
      <c r="X6389" s="24">
        <f t="shared" si="222"/>
        <v>185.2</v>
      </c>
      <c r="Y6389" s="8">
        <f t="shared" si="223"/>
        <v>0</v>
      </c>
      <c r="Z6389" s="4"/>
    </row>
    <row r="6390" spans="1:26" ht="30" x14ac:dyDescent="0.25">
      <c r="A6390" s="34">
        <v>66</v>
      </c>
      <c r="B6390" s="31">
        <v>66</v>
      </c>
      <c r="C6390" s="12" t="s">
        <v>10857</v>
      </c>
      <c r="D6390" s="12" t="s">
        <v>10850</v>
      </c>
      <c r="E6390" s="12" t="s">
        <v>10786</v>
      </c>
      <c r="F6390" s="12" t="s">
        <v>8948</v>
      </c>
      <c r="G6390" s="12" t="s">
        <v>45</v>
      </c>
      <c r="H6390" s="12"/>
      <c r="I6390" s="37">
        <v>434.52</v>
      </c>
      <c r="J6390" s="37">
        <v>368.44</v>
      </c>
      <c r="K6390" s="37">
        <v>24.7</v>
      </c>
      <c r="L6390" s="37"/>
      <c r="M6390" s="37">
        <v>1</v>
      </c>
      <c r="N6390" s="37"/>
      <c r="O6390" s="37">
        <v>6</v>
      </c>
      <c r="P6390" s="37">
        <v>0.65</v>
      </c>
      <c r="Q6390" s="37">
        <v>7.58</v>
      </c>
      <c r="R6390" s="37">
        <v>1.25</v>
      </c>
      <c r="S6390" s="37">
        <v>2.75</v>
      </c>
      <c r="T6390" s="37">
        <v>22.15</v>
      </c>
      <c r="U6390" s="37"/>
      <c r="V6390" s="37"/>
      <c r="W6390" s="37"/>
      <c r="X6390" s="24">
        <f t="shared" ref="X6390:X6453" si="224">SUM(J6390:W6390)</f>
        <v>434.51999999999992</v>
      </c>
      <c r="Y6390" s="8">
        <f t="shared" ref="Y6390:Y6453" si="225">I6390-X6390</f>
        <v>0</v>
      </c>
      <c r="Z6390" s="4"/>
    </row>
    <row r="6391" spans="1:26" ht="30" x14ac:dyDescent="0.25">
      <c r="A6391" s="34">
        <v>70</v>
      </c>
      <c r="B6391" s="31">
        <v>70</v>
      </c>
      <c r="C6391" s="12" t="s">
        <v>10863</v>
      </c>
      <c r="D6391" s="12" t="s">
        <v>10850</v>
      </c>
      <c r="E6391" s="12" t="s">
        <v>10786</v>
      </c>
      <c r="F6391" s="12" t="s">
        <v>8948</v>
      </c>
      <c r="G6391" s="12" t="s">
        <v>45</v>
      </c>
      <c r="H6391" s="4"/>
      <c r="I6391" s="24">
        <v>371.95</v>
      </c>
      <c r="J6391" s="24">
        <v>307.06</v>
      </c>
      <c r="K6391" s="24">
        <v>34.46</v>
      </c>
      <c r="L6391" s="24">
        <v>0.71</v>
      </c>
      <c r="M6391" s="24">
        <v>1.97</v>
      </c>
      <c r="O6391" s="24">
        <v>4.2</v>
      </c>
      <c r="P6391" s="24">
        <v>0.35</v>
      </c>
      <c r="Q6391" s="24">
        <v>6</v>
      </c>
      <c r="R6391" s="24">
        <v>1.5</v>
      </c>
      <c r="S6391" s="24">
        <v>3</v>
      </c>
      <c r="T6391" s="24">
        <v>8</v>
      </c>
      <c r="U6391" s="24">
        <v>4.7</v>
      </c>
      <c r="X6391" s="24">
        <f t="shared" si="224"/>
        <v>371.95</v>
      </c>
      <c r="Y6391" s="8">
        <f t="shared" si="225"/>
        <v>0</v>
      </c>
      <c r="Z6391" s="4"/>
    </row>
    <row r="6392" spans="1:26" ht="30" x14ac:dyDescent="0.25">
      <c r="A6392" s="34">
        <v>74</v>
      </c>
      <c r="B6392" s="31">
        <v>74</v>
      </c>
      <c r="C6392" s="12" t="s">
        <v>131</v>
      </c>
      <c r="D6392" s="4" t="s">
        <v>10865</v>
      </c>
      <c r="E6392" s="12" t="s">
        <v>10786</v>
      </c>
      <c r="F6392" s="12" t="s">
        <v>8948</v>
      </c>
      <c r="G6392" s="12" t="s">
        <v>45</v>
      </c>
      <c r="H6392" s="4"/>
      <c r="I6392" s="24">
        <v>436.76</v>
      </c>
      <c r="J6392" s="24">
        <v>403.13</v>
      </c>
      <c r="M6392" s="24">
        <v>3</v>
      </c>
      <c r="N6392" s="24">
        <v>1.55</v>
      </c>
      <c r="O6392" s="24">
        <v>9.25</v>
      </c>
      <c r="P6392" s="24">
        <v>0.5</v>
      </c>
      <c r="Q6392" s="24">
        <v>10.78</v>
      </c>
      <c r="R6392" s="24">
        <v>0.52</v>
      </c>
      <c r="S6392" s="24">
        <v>1.5</v>
      </c>
      <c r="U6392" s="24">
        <v>6.5</v>
      </c>
      <c r="X6392" s="24">
        <f t="shared" si="224"/>
        <v>436.72999999999996</v>
      </c>
      <c r="Y6392" s="8">
        <f t="shared" si="225"/>
        <v>3.0000000000029559E-2</v>
      </c>
      <c r="Z6392" s="4"/>
    </row>
    <row r="6393" spans="1:26" ht="30" x14ac:dyDescent="0.25">
      <c r="A6393" s="34">
        <v>76</v>
      </c>
      <c r="B6393" s="31">
        <v>76</v>
      </c>
      <c r="C6393" s="12" t="s">
        <v>10867</v>
      </c>
      <c r="D6393" s="4" t="s">
        <v>10865</v>
      </c>
      <c r="E6393" s="12" t="s">
        <v>10786</v>
      </c>
      <c r="F6393" s="12" t="s">
        <v>8948</v>
      </c>
      <c r="G6393" s="12" t="s">
        <v>45</v>
      </c>
      <c r="H6393" s="4"/>
      <c r="I6393" s="24">
        <v>107.6</v>
      </c>
      <c r="J6393" s="24">
        <v>83</v>
      </c>
      <c r="K6393" s="24">
        <v>22.75</v>
      </c>
      <c r="O6393" s="24">
        <v>1.85</v>
      </c>
      <c r="X6393" s="24">
        <f t="shared" si="224"/>
        <v>107.6</v>
      </c>
      <c r="Y6393" s="8">
        <f t="shared" si="225"/>
        <v>0</v>
      </c>
      <c r="Z6393" s="4"/>
    </row>
    <row r="6394" spans="1:26" ht="30" x14ac:dyDescent="0.25">
      <c r="A6394" s="34">
        <v>26</v>
      </c>
      <c r="B6394" s="31">
        <v>26</v>
      </c>
      <c r="C6394" s="12" t="s">
        <v>8520</v>
      </c>
      <c r="D6394" s="12" t="s">
        <v>10810</v>
      </c>
      <c r="E6394" s="12" t="s">
        <v>10786</v>
      </c>
      <c r="F6394" s="12" t="s">
        <v>8948</v>
      </c>
      <c r="G6394" s="12" t="s">
        <v>10815</v>
      </c>
      <c r="H6394" s="12" t="s">
        <v>1507</v>
      </c>
      <c r="I6394" s="37">
        <v>179.26</v>
      </c>
      <c r="J6394" s="37">
        <v>157.5</v>
      </c>
      <c r="K6394" s="37">
        <v>5.29</v>
      </c>
      <c r="L6394" s="37">
        <v>2.44</v>
      </c>
      <c r="M6394" s="37"/>
      <c r="N6394" s="37">
        <v>2.75</v>
      </c>
      <c r="O6394" s="37">
        <v>4.6100000000000003</v>
      </c>
      <c r="P6394" s="37"/>
      <c r="Q6394" s="37"/>
      <c r="R6394" s="37">
        <v>0.17</v>
      </c>
      <c r="S6394" s="37"/>
      <c r="T6394" s="37"/>
      <c r="U6394" s="37">
        <v>6.5</v>
      </c>
      <c r="V6394" s="37"/>
      <c r="W6394" s="37"/>
      <c r="X6394" s="24">
        <f t="shared" si="224"/>
        <v>179.26</v>
      </c>
      <c r="Y6394" s="8">
        <f t="shared" si="225"/>
        <v>0</v>
      </c>
      <c r="Z6394" s="4"/>
    </row>
    <row r="6395" spans="1:26" ht="30" x14ac:dyDescent="0.25">
      <c r="A6395" s="34">
        <v>42</v>
      </c>
      <c r="B6395" s="31">
        <v>42</v>
      </c>
      <c r="C6395" s="12" t="s">
        <v>10827</v>
      </c>
      <c r="D6395" s="12" t="s">
        <v>3894</v>
      </c>
      <c r="E6395" s="12" t="s">
        <v>10786</v>
      </c>
      <c r="F6395" s="12" t="s">
        <v>8948</v>
      </c>
      <c r="G6395" s="12" t="s">
        <v>10828</v>
      </c>
      <c r="H6395" s="12"/>
      <c r="I6395" s="37">
        <v>106.16</v>
      </c>
      <c r="J6395" s="37">
        <v>95.3</v>
      </c>
      <c r="K6395" s="37">
        <v>7.86</v>
      </c>
      <c r="L6395" s="37"/>
      <c r="M6395" s="37"/>
      <c r="N6395" s="37"/>
      <c r="O6395" s="37">
        <v>1</v>
      </c>
      <c r="P6395" s="37"/>
      <c r="Q6395" s="37"/>
      <c r="R6395" s="37"/>
      <c r="S6395" s="37"/>
      <c r="T6395" s="37"/>
      <c r="U6395" s="37">
        <v>2</v>
      </c>
      <c r="V6395" s="37"/>
      <c r="W6395" s="37"/>
      <c r="X6395" s="24">
        <f t="shared" si="224"/>
        <v>106.16</v>
      </c>
      <c r="Y6395" s="8">
        <f t="shared" si="225"/>
        <v>0</v>
      </c>
      <c r="Z6395" s="4"/>
    </row>
    <row r="6396" spans="1:26" ht="30" x14ac:dyDescent="0.25">
      <c r="A6396" s="34">
        <v>11</v>
      </c>
      <c r="B6396" s="31">
        <v>11</v>
      </c>
      <c r="C6396" s="12" t="s">
        <v>10801</v>
      </c>
      <c r="D6396" s="12" t="s">
        <v>10795</v>
      </c>
      <c r="E6396" s="12" t="s">
        <v>10786</v>
      </c>
      <c r="F6396" s="12" t="s">
        <v>8948</v>
      </c>
      <c r="G6396" s="12" t="s">
        <v>10802</v>
      </c>
      <c r="H6396" s="12" t="s">
        <v>1451</v>
      </c>
      <c r="I6396" s="37">
        <v>234</v>
      </c>
      <c r="J6396" s="37">
        <v>202.5</v>
      </c>
      <c r="K6396" s="37">
        <v>11.5</v>
      </c>
      <c r="L6396" s="37"/>
      <c r="M6396" s="37"/>
      <c r="N6396" s="37"/>
      <c r="O6396" s="37">
        <v>1.75</v>
      </c>
      <c r="P6396" s="37">
        <v>3</v>
      </c>
      <c r="Q6396" s="37">
        <v>12</v>
      </c>
      <c r="R6396" s="37">
        <v>0.75</v>
      </c>
      <c r="S6396" s="37">
        <v>1.25</v>
      </c>
      <c r="T6396" s="37"/>
      <c r="U6396" s="37">
        <v>1.25</v>
      </c>
      <c r="V6396" s="37"/>
      <c r="W6396" s="37"/>
      <c r="X6396" s="24">
        <f t="shared" si="224"/>
        <v>234</v>
      </c>
      <c r="Y6396" s="8">
        <f t="shared" si="225"/>
        <v>0</v>
      </c>
      <c r="Z6396" s="4"/>
    </row>
    <row r="6397" spans="1:26" ht="30" x14ac:dyDescent="0.25">
      <c r="A6397" s="34">
        <v>69</v>
      </c>
      <c r="B6397" s="31">
        <v>69</v>
      </c>
      <c r="C6397" s="12" t="s">
        <v>10861</v>
      </c>
      <c r="D6397" s="12" t="s">
        <v>10850</v>
      </c>
      <c r="E6397" s="12" t="s">
        <v>10786</v>
      </c>
      <c r="F6397" s="12" t="s">
        <v>8948</v>
      </c>
      <c r="G6397" s="5" t="s">
        <v>10862</v>
      </c>
      <c r="H6397" s="4"/>
      <c r="I6397" s="24">
        <v>560</v>
      </c>
      <c r="J6397" s="24">
        <v>487.85</v>
      </c>
      <c r="M6397" s="24">
        <v>0.5</v>
      </c>
      <c r="O6397" s="24">
        <v>4</v>
      </c>
      <c r="P6397" s="24">
        <v>1.25</v>
      </c>
      <c r="R6397" s="24">
        <v>1</v>
      </c>
      <c r="S6397" s="24">
        <v>1.7</v>
      </c>
      <c r="T6397" s="24">
        <v>62</v>
      </c>
      <c r="U6397" s="24">
        <v>1.7</v>
      </c>
      <c r="X6397" s="24">
        <f t="shared" si="224"/>
        <v>560</v>
      </c>
      <c r="Y6397" s="8">
        <f t="shared" si="225"/>
        <v>0</v>
      </c>
      <c r="Z6397" s="4"/>
    </row>
    <row r="6398" spans="1:26" ht="30" x14ac:dyDescent="0.25">
      <c r="A6398" s="34">
        <v>14</v>
      </c>
      <c r="B6398" s="31">
        <v>14</v>
      </c>
      <c r="C6398" s="12" t="s">
        <v>9054</v>
      </c>
      <c r="D6398" s="12" t="s">
        <v>10795</v>
      </c>
      <c r="E6398" s="12" t="s">
        <v>10786</v>
      </c>
      <c r="F6398" s="12" t="s">
        <v>8948</v>
      </c>
      <c r="G6398" s="12" t="s">
        <v>10074</v>
      </c>
      <c r="H6398" s="12" t="s">
        <v>245</v>
      </c>
      <c r="I6398" s="37">
        <v>335</v>
      </c>
      <c r="J6398" s="37">
        <v>263.60000000000002</v>
      </c>
      <c r="K6398" s="37">
        <v>21.75</v>
      </c>
      <c r="L6398" s="37"/>
      <c r="M6398" s="37">
        <v>2.5</v>
      </c>
      <c r="N6398" s="37">
        <v>0.5</v>
      </c>
      <c r="O6398" s="37">
        <v>2</v>
      </c>
      <c r="P6398" s="37">
        <v>13.5</v>
      </c>
      <c r="Q6398" s="37">
        <v>7.35</v>
      </c>
      <c r="R6398" s="37">
        <v>1</v>
      </c>
      <c r="S6398" s="37">
        <v>2.75</v>
      </c>
      <c r="T6398" s="37">
        <v>14</v>
      </c>
      <c r="U6398" s="37">
        <v>6.5</v>
      </c>
      <c r="V6398" s="37"/>
      <c r="W6398" s="37"/>
      <c r="X6398" s="24">
        <f t="shared" si="224"/>
        <v>335.45000000000005</v>
      </c>
      <c r="Y6398" s="8">
        <f t="shared" si="225"/>
        <v>-0.45000000000004547</v>
      </c>
      <c r="Z6398" s="4"/>
    </row>
    <row r="6399" spans="1:26" ht="30" x14ac:dyDescent="0.25">
      <c r="A6399" s="34">
        <v>80</v>
      </c>
      <c r="B6399" s="31">
        <v>80</v>
      </c>
      <c r="C6399" s="12" t="s">
        <v>10872</v>
      </c>
      <c r="D6399" s="4" t="s">
        <v>5397</v>
      </c>
      <c r="E6399" s="12" t="s">
        <v>10786</v>
      </c>
      <c r="F6399" s="12" t="s">
        <v>8948</v>
      </c>
      <c r="G6399" s="5" t="s">
        <v>9102</v>
      </c>
      <c r="H6399" s="12" t="s">
        <v>245</v>
      </c>
      <c r="I6399" s="24">
        <v>321.85000000000002</v>
      </c>
      <c r="J6399" s="24">
        <v>215.59</v>
      </c>
      <c r="K6399" s="24">
        <v>10.9</v>
      </c>
      <c r="M6399" s="24">
        <v>2.75</v>
      </c>
      <c r="N6399" s="24">
        <v>0.75</v>
      </c>
      <c r="O6399" s="24">
        <v>1.1599999999999999</v>
      </c>
      <c r="S6399" s="24">
        <v>0.7</v>
      </c>
      <c r="X6399" s="24">
        <f t="shared" si="224"/>
        <v>231.85</v>
      </c>
      <c r="Y6399" s="8">
        <f t="shared" si="225"/>
        <v>90.000000000000028</v>
      </c>
      <c r="Z6399" s="4"/>
    </row>
    <row r="6400" spans="1:26" ht="30" x14ac:dyDescent="0.25">
      <c r="A6400" s="34">
        <v>9</v>
      </c>
      <c r="B6400" s="31">
        <v>9</v>
      </c>
      <c r="C6400" s="12" t="s">
        <v>10797</v>
      </c>
      <c r="D6400" s="12" t="s">
        <v>10795</v>
      </c>
      <c r="E6400" s="12" t="s">
        <v>10786</v>
      </c>
      <c r="F6400" s="12" t="s">
        <v>8948</v>
      </c>
      <c r="G6400" s="12" t="s">
        <v>10798</v>
      </c>
      <c r="H6400" s="12" t="s">
        <v>494</v>
      </c>
      <c r="I6400" s="37">
        <v>404.5</v>
      </c>
      <c r="J6400" s="37">
        <v>349.31</v>
      </c>
      <c r="K6400" s="37">
        <v>20.69</v>
      </c>
      <c r="L6400" s="37"/>
      <c r="M6400" s="37">
        <v>3</v>
      </c>
      <c r="N6400" s="37"/>
      <c r="O6400" s="37">
        <v>6</v>
      </c>
      <c r="P6400" s="37">
        <v>1</v>
      </c>
      <c r="Q6400" s="37">
        <v>1</v>
      </c>
      <c r="R6400" s="37">
        <v>3</v>
      </c>
      <c r="S6400" s="37">
        <v>2</v>
      </c>
      <c r="T6400" s="37">
        <v>9.5</v>
      </c>
      <c r="U6400" s="37">
        <v>9</v>
      </c>
      <c r="V6400" s="37"/>
      <c r="W6400" s="37"/>
      <c r="X6400" s="24">
        <f t="shared" si="224"/>
        <v>404.5</v>
      </c>
      <c r="Y6400" s="8">
        <f t="shared" si="225"/>
        <v>0</v>
      </c>
      <c r="Z6400" s="4"/>
    </row>
    <row r="6401" spans="1:26" ht="30" x14ac:dyDescent="0.25">
      <c r="A6401" s="34">
        <v>56</v>
      </c>
      <c r="B6401" s="31">
        <v>56</v>
      </c>
      <c r="C6401" s="12" t="s">
        <v>10845</v>
      </c>
      <c r="D6401" s="12" t="s">
        <v>10838</v>
      </c>
      <c r="E6401" s="12" t="s">
        <v>10786</v>
      </c>
      <c r="F6401" s="12" t="s">
        <v>8948</v>
      </c>
      <c r="G6401" s="5" t="s">
        <v>10846</v>
      </c>
      <c r="H6401" s="12" t="s">
        <v>265</v>
      </c>
      <c r="I6401" s="37">
        <v>338.42</v>
      </c>
      <c r="J6401" s="37">
        <v>262.62</v>
      </c>
      <c r="K6401" s="37">
        <v>30.92</v>
      </c>
      <c r="L6401" s="37">
        <v>6.63</v>
      </c>
      <c r="M6401" s="37">
        <v>1</v>
      </c>
      <c r="N6401" s="37">
        <v>0.75</v>
      </c>
      <c r="O6401" s="37">
        <v>1.85</v>
      </c>
      <c r="P6401" s="37"/>
      <c r="Q6401" s="37">
        <v>4.6500000000000004</v>
      </c>
      <c r="R6401" s="37"/>
      <c r="S6401" s="37"/>
      <c r="T6401" s="37">
        <v>30</v>
      </c>
      <c r="U6401" s="37"/>
      <c r="V6401" s="37"/>
      <c r="W6401" s="37"/>
      <c r="X6401" s="24">
        <f t="shared" si="224"/>
        <v>338.42</v>
      </c>
      <c r="Y6401" s="8">
        <f t="shared" si="225"/>
        <v>0</v>
      </c>
      <c r="Z6401" s="4"/>
    </row>
    <row r="6402" spans="1:26" ht="30" x14ac:dyDescent="0.25">
      <c r="A6402" s="34">
        <v>59</v>
      </c>
      <c r="B6402" s="31">
        <v>59</v>
      </c>
      <c r="C6402" s="12" t="s">
        <v>10848</v>
      </c>
      <c r="D6402" s="12" t="s">
        <v>10838</v>
      </c>
      <c r="E6402" s="12" t="s">
        <v>10786</v>
      </c>
      <c r="F6402" s="12" t="s">
        <v>8948</v>
      </c>
      <c r="G6402" s="12" t="s">
        <v>10846</v>
      </c>
      <c r="H6402" s="12" t="s">
        <v>265</v>
      </c>
      <c r="I6402" s="37">
        <v>1060.72</v>
      </c>
      <c r="J6402" s="37">
        <v>699.86</v>
      </c>
      <c r="K6402" s="37">
        <v>58.48</v>
      </c>
      <c r="L6402" s="37">
        <v>8.6199999999999992</v>
      </c>
      <c r="M6402" s="37">
        <v>1.5</v>
      </c>
      <c r="N6402" s="37">
        <v>0.5</v>
      </c>
      <c r="O6402" s="37">
        <v>14</v>
      </c>
      <c r="P6402" s="37">
        <v>40</v>
      </c>
      <c r="Q6402" s="37">
        <v>2.04</v>
      </c>
      <c r="R6402" s="37">
        <v>8</v>
      </c>
      <c r="S6402" s="37">
        <v>6</v>
      </c>
      <c r="T6402" s="37">
        <v>219.72</v>
      </c>
      <c r="U6402" s="37">
        <v>2</v>
      </c>
      <c r="V6402" s="37"/>
      <c r="W6402" s="37"/>
      <c r="X6402" s="24">
        <f t="shared" si="224"/>
        <v>1060.72</v>
      </c>
      <c r="Y6402" s="8">
        <f t="shared" si="225"/>
        <v>0</v>
      </c>
      <c r="Z6402" s="4"/>
    </row>
    <row r="6403" spans="1:26" ht="30" x14ac:dyDescent="0.25">
      <c r="A6403" s="34">
        <v>33</v>
      </c>
      <c r="B6403" s="31">
        <v>33</v>
      </c>
      <c r="C6403" s="12" t="s">
        <v>10820</v>
      </c>
      <c r="D6403" s="12" t="s">
        <v>10817</v>
      </c>
      <c r="E6403" s="12" t="s">
        <v>10786</v>
      </c>
      <c r="F6403" s="12" t="s">
        <v>8948</v>
      </c>
      <c r="G6403" s="12" t="s">
        <v>10411</v>
      </c>
      <c r="H6403" s="12" t="s">
        <v>358</v>
      </c>
      <c r="I6403" s="37">
        <v>603</v>
      </c>
      <c r="J6403" s="37">
        <v>325.33</v>
      </c>
      <c r="K6403" s="37">
        <v>24.45</v>
      </c>
      <c r="L6403" s="37"/>
      <c r="M6403" s="37">
        <v>1.75</v>
      </c>
      <c r="N6403" s="37">
        <v>1.25</v>
      </c>
      <c r="O6403" s="37">
        <v>3</v>
      </c>
      <c r="P6403" s="37">
        <v>3</v>
      </c>
      <c r="Q6403" s="37">
        <v>18</v>
      </c>
      <c r="R6403" s="37">
        <v>2.5</v>
      </c>
      <c r="S6403" s="37">
        <v>2.72</v>
      </c>
      <c r="T6403" s="37">
        <v>216</v>
      </c>
      <c r="U6403" s="37">
        <v>5</v>
      </c>
      <c r="V6403" s="37"/>
      <c r="W6403" s="37"/>
      <c r="X6403" s="24">
        <f t="shared" si="224"/>
        <v>603</v>
      </c>
      <c r="Y6403" s="8">
        <f t="shared" si="225"/>
        <v>0</v>
      </c>
      <c r="Z6403" s="4"/>
    </row>
    <row r="6404" spans="1:26" ht="30" x14ac:dyDescent="0.25">
      <c r="A6404" s="34">
        <v>29</v>
      </c>
      <c r="B6404" s="31">
        <v>29</v>
      </c>
      <c r="C6404" s="12" t="s">
        <v>2141</v>
      </c>
      <c r="D6404" s="12" t="s">
        <v>10817</v>
      </c>
      <c r="E6404" s="12" t="s">
        <v>10786</v>
      </c>
      <c r="F6404" s="12" t="s">
        <v>8948</v>
      </c>
      <c r="G6404" s="12" t="s">
        <v>7333</v>
      </c>
      <c r="H6404" s="12" t="s">
        <v>237</v>
      </c>
      <c r="I6404" s="37">
        <v>904.11</v>
      </c>
      <c r="J6404" s="37">
        <v>396.79</v>
      </c>
      <c r="K6404" s="37"/>
      <c r="L6404" s="37"/>
      <c r="M6404" s="37"/>
      <c r="N6404" s="37"/>
      <c r="O6404" s="37">
        <v>8.93</v>
      </c>
      <c r="P6404" s="37"/>
      <c r="Q6404" s="37"/>
      <c r="R6404" s="37">
        <v>0.75</v>
      </c>
      <c r="S6404" s="37">
        <v>1.86</v>
      </c>
      <c r="T6404" s="37">
        <v>482.87</v>
      </c>
      <c r="U6404" s="37">
        <v>12.91</v>
      </c>
      <c r="V6404" s="37"/>
      <c r="W6404" s="37"/>
      <c r="X6404" s="24">
        <f t="shared" si="224"/>
        <v>904.11</v>
      </c>
      <c r="Y6404" s="8">
        <f t="shared" si="225"/>
        <v>0</v>
      </c>
      <c r="Z6404" s="4"/>
    </row>
    <row r="6405" spans="1:26" ht="30" x14ac:dyDescent="0.25">
      <c r="A6405" s="34">
        <v>71</v>
      </c>
      <c r="B6405" s="31">
        <v>71</v>
      </c>
      <c r="C6405" s="12" t="s">
        <v>713</v>
      </c>
      <c r="D6405" s="12" t="s">
        <v>10850</v>
      </c>
      <c r="E6405" s="12" t="s">
        <v>10786</v>
      </c>
      <c r="F6405" s="12" t="s">
        <v>8948</v>
      </c>
      <c r="G6405" s="5" t="s">
        <v>7333</v>
      </c>
      <c r="H6405" s="4"/>
      <c r="I6405" s="24">
        <v>1243.03</v>
      </c>
      <c r="J6405" s="24">
        <v>584.72</v>
      </c>
      <c r="K6405" s="24">
        <v>70.349999999999994</v>
      </c>
      <c r="M6405" s="24">
        <v>1</v>
      </c>
      <c r="N6405" s="24">
        <v>0.5</v>
      </c>
      <c r="O6405" s="24">
        <v>4.5</v>
      </c>
      <c r="P6405" s="24">
        <v>1.5</v>
      </c>
      <c r="R6405" s="24">
        <v>4.5</v>
      </c>
      <c r="T6405" s="24">
        <v>575.96</v>
      </c>
      <c r="X6405" s="24">
        <f t="shared" si="224"/>
        <v>1243.0300000000002</v>
      </c>
      <c r="Y6405" s="8">
        <f t="shared" si="225"/>
        <v>0</v>
      </c>
      <c r="Z6405" s="4"/>
    </row>
    <row r="6406" spans="1:26" ht="30" x14ac:dyDescent="0.25">
      <c r="A6406" s="34">
        <v>52</v>
      </c>
      <c r="B6406" s="31">
        <v>52</v>
      </c>
      <c r="C6406" s="12" t="s">
        <v>10839</v>
      </c>
      <c r="D6406" s="12" t="s">
        <v>10838</v>
      </c>
      <c r="E6406" s="12" t="s">
        <v>10786</v>
      </c>
      <c r="F6406" s="12" t="s">
        <v>8948</v>
      </c>
      <c r="G6406" s="12" t="s">
        <v>10840</v>
      </c>
      <c r="H6406" s="12" t="s">
        <v>409</v>
      </c>
      <c r="I6406" s="37">
        <v>625</v>
      </c>
      <c r="J6406" s="37">
        <v>468.13</v>
      </c>
      <c r="K6406" s="37">
        <v>36.9</v>
      </c>
      <c r="L6406" s="37">
        <v>4.97</v>
      </c>
      <c r="M6406" s="37">
        <v>1.5</v>
      </c>
      <c r="N6406" s="37">
        <v>1</v>
      </c>
      <c r="O6406" s="37">
        <v>4.5</v>
      </c>
      <c r="P6406" s="37">
        <v>1</v>
      </c>
      <c r="Q6406" s="37">
        <v>15</v>
      </c>
      <c r="R6406" s="37"/>
      <c r="S6406" s="37">
        <v>2</v>
      </c>
      <c r="T6406" s="37">
        <v>89</v>
      </c>
      <c r="U6406" s="37">
        <v>1</v>
      </c>
      <c r="V6406" s="37"/>
      <c r="W6406" s="37"/>
      <c r="X6406" s="24">
        <f t="shared" si="224"/>
        <v>625</v>
      </c>
      <c r="Y6406" s="8">
        <f t="shared" si="225"/>
        <v>0</v>
      </c>
      <c r="Z6406" s="4"/>
    </row>
    <row r="6407" spans="1:26" ht="30" x14ac:dyDescent="0.25">
      <c r="A6407" s="34">
        <v>77</v>
      </c>
      <c r="B6407" s="31">
        <v>77</v>
      </c>
      <c r="C6407" s="12" t="s">
        <v>10868</v>
      </c>
      <c r="D6407" s="4" t="s">
        <v>5397</v>
      </c>
      <c r="E6407" s="12" t="s">
        <v>10786</v>
      </c>
      <c r="F6407" s="12" t="s">
        <v>8948</v>
      </c>
      <c r="G6407" s="5" t="s">
        <v>10869</v>
      </c>
      <c r="H6407" s="12" t="s">
        <v>878</v>
      </c>
      <c r="I6407" s="24">
        <v>307.81</v>
      </c>
      <c r="J6407" s="24">
        <v>272.06</v>
      </c>
      <c r="K6407" s="24">
        <v>12.5</v>
      </c>
      <c r="M6407" s="24">
        <v>0.75</v>
      </c>
      <c r="O6407" s="24">
        <v>5.25</v>
      </c>
      <c r="P6407" s="24">
        <v>2</v>
      </c>
      <c r="Q6407" s="24">
        <v>2.5</v>
      </c>
      <c r="S6407" s="24">
        <v>1.5</v>
      </c>
      <c r="T6407" s="24">
        <v>3</v>
      </c>
      <c r="U6407" s="24">
        <v>8.25</v>
      </c>
      <c r="X6407" s="24">
        <f t="shared" si="224"/>
        <v>307.81</v>
      </c>
      <c r="Y6407" s="8">
        <f t="shared" si="225"/>
        <v>0</v>
      </c>
      <c r="Z6407" s="4"/>
    </row>
    <row r="6408" spans="1:26" ht="30" x14ac:dyDescent="0.25">
      <c r="A6408" s="34">
        <v>24</v>
      </c>
      <c r="B6408" s="31">
        <v>24</v>
      </c>
      <c r="C6408" s="12" t="s">
        <v>7691</v>
      </c>
      <c r="D6408" s="12" t="s">
        <v>10810</v>
      </c>
      <c r="E6408" s="12" t="s">
        <v>10786</v>
      </c>
      <c r="F6408" s="12" t="s">
        <v>8948</v>
      </c>
      <c r="G6408" s="12" t="s">
        <v>2824</v>
      </c>
      <c r="H6408" s="12" t="s">
        <v>391</v>
      </c>
      <c r="I6408" s="37">
        <v>163.29</v>
      </c>
      <c r="J6408" s="37">
        <v>139.77000000000001</v>
      </c>
      <c r="K6408" s="37">
        <v>8.8800000000000008</v>
      </c>
      <c r="L6408" s="37">
        <v>5.43</v>
      </c>
      <c r="M6408" s="37">
        <v>0.59</v>
      </c>
      <c r="N6408" s="37">
        <v>0.25</v>
      </c>
      <c r="O6408" s="37">
        <v>3.22</v>
      </c>
      <c r="P6408" s="37"/>
      <c r="Q6408" s="37"/>
      <c r="R6408" s="37"/>
      <c r="S6408" s="37"/>
      <c r="T6408" s="37"/>
      <c r="U6408" s="37">
        <v>5.15</v>
      </c>
      <c r="V6408" s="37"/>
      <c r="W6408" s="37"/>
      <c r="X6408" s="24">
        <f t="shared" si="224"/>
        <v>163.29000000000002</v>
      </c>
      <c r="Y6408" s="8">
        <f t="shared" si="225"/>
        <v>0</v>
      </c>
      <c r="Z6408" s="4"/>
    </row>
    <row r="6409" spans="1:26" ht="30" x14ac:dyDescent="0.25">
      <c r="A6409" s="34">
        <v>65</v>
      </c>
      <c r="B6409" s="31">
        <v>65</v>
      </c>
      <c r="C6409" s="12" t="s">
        <v>10856</v>
      </c>
      <c r="D6409" s="12" t="s">
        <v>10850</v>
      </c>
      <c r="E6409" s="12" t="s">
        <v>10786</v>
      </c>
      <c r="F6409" s="12" t="s">
        <v>8948</v>
      </c>
      <c r="G6409" s="12" t="s">
        <v>4207</v>
      </c>
      <c r="H6409" s="12" t="s">
        <v>39</v>
      </c>
      <c r="I6409" s="37">
        <v>433.79</v>
      </c>
      <c r="J6409" s="37">
        <v>364.57</v>
      </c>
      <c r="K6409" s="37">
        <v>44.31</v>
      </c>
      <c r="L6409" s="37"/>
      <c r="M6409" s="37">
        <v>1.25</v>
      </c>
      <c r="N6409" s="37">
        <v>0.75</v>
      </c>
      <c r="O6409" s="37">
        <v>5</v>
      </c>
      <c r="P6409" s="37"/>
      <c r="Q6409" s="37">
        <v>5.91</v>
      </c>
      <c r="R6409" s="37">
        <v>3</v>
      </c>
      <c r="S6409" s="37">
        <v>1</v>
      </c>
      <c r="T6409" s="37">
        <v>8</v>
      </c>
      <c r="U6409" s="37"/>
      <c r="V6409" s="37"/>
      <c r="W6409" s="37"/>
      <c r="X6409" s="24">
        <f t="shared" si="224"/>
        <v>433.79</v>
      </c>
      <c r="Y6409" s="8">
        <f t="shared" si="225"/>
        <v>0</v>
      </c>
      <c r="Z6409" s="4"/>
    </row>
    <row r="6410" spans="1:26" ht="30" x14ac:dyDescent="0.25">
      <c r="A6410" s="34">
        <v>67</v>
      </c>
      <c r="B6410" s="31">
        <v>67</v>
      </c>
      <c r="C6410" s="12" t="s">
        <v>10858</v>
      </c>
      <c r="D6410" s="12" t="s">
        <v>10850</v>
      </c>
      <c r="E6410" s="12" t="s">
        <v>10786</v>
      </c>
      <c r="F6410" s="12" t="s">
        <v>8948</v>
      </c>
      <c r="G6410" s="12" t="s">
        <v>4207</v>
      </c>
      <c r="H6410" s="12" t="s">
        <v>39</v>
      </c>
      <c r="I6410" s="37">
        <v>696.79</v>
      </c>
      <c r="J6410" s="37">
        <v>454.53</v>
      </c>
      <c r="K6410" s="37">
        <v>39.11</v>
      </c>
      <c r="L6410" s="37">
        <v>11.02</v>
      </c>
      <c r="M6410" s="37">
        <v>1</v>
      </c>
      <c r="N6410" s="37">
        <v>1</v>
      </c>
      <c r="O6410" s="37">
        <v>5.5</v>
      </c>
      <c r="P6410" s="37">
        <v>0.53</v>
      </c>
      <c r="Q6410" s="37">
        <v>6.5</v>
      </c>
      <c r="R6410" s="37">
        <v>1.7</v>
      </c>
      <c r="S6410" s="37">
        <v>2.8</v>
      </c>
      <c r="T6410" s="37">
        <v>163</v>
      </c>
      <c r="U6410" s="37">
        <v>10</v>
      </c>
      <c r="V6410" s="37"/>
      <c r="W6410" s="37"/>
      <c r="X6410" s="24">
        <f t="shared" si="224"/>
        <v>696.68999999999994</v>
      </c>
      <c r="Y6410" s="8">
        <f t="shared" si="225"/>
        <v>0.10000000000002274</v>
      </c>
      <c r="Z6410" s="4"/>
    </row>
    <row r="6411" spans="1:26" x14ac:dyDescent="0.25">
      <c r="A6411" s="34">
        <v>59</v>
      </c>
      <c r="B6411" s="31">
        <v>60</v>
      </c>
      <c r="C6411" s="4" t="s">
        <v>11058</v>
      </c>
      <c r="D6411" s="4" t="s">
        <v>11051</v>
      </c>
      <c r="E6411" s="4" t="s">
        <v>10986</v>
      </c>
      <c r="F6411" s="4" t="s">
        <v>8948</v>
      </c>
      <c r="G6411" s="4" t="s">
        <v>169</v>
      </c>
      <c r="H6411" s="4"/>
      <c r="I6411" s="24">
        <v>494.23</v>
      </c>
      <c r="J6411" s="24">
        <v>328.93</v>
      </c>
      <c r="K6411" s="24">
        <v>20.2</v>
      </c>
      <c r="M6411" s="24">
        <v>0.25</v>
      </c>
      <c r="O6411" s="24">
        <v>4.9800000000000004</v>
      </c>
      <c r="P6411" s="24">
        <v>2.46</v>
      </c>
      <c r="Q6411" s="24">
        <v>0.84</v>
      </c>
      <c r="R6411" s="24">
        <v>2.75</v>
      </c>
      <c r="S6411" s="24">
        <v>1.45</v>
      </c>
      <c r="T6411" s="24">
        <v>134.15</v>
      </c>
      <c r="X6411" s="24">
        <f t="shared" si="224"/>
        <v>496.01</v>
      </c>
      <c r="Y6411" s="8">
        <f t="shared" si="225"/>
        <v>-1.7799999999999727</v>
      </c>
      <c r="Z6411" s="4"/>
    </row>
    <row r="6412" spans="1:26" x14ac:dyDescent="0.25">
      <c r="A6412" s="34">
        <v>53</v>
      </c>
      <c r="B6412" s="31">
        <v>54</v>
      </c>
      <c r="C6412" s="4" t="s">
        <v>7679</v>
      </c>
      <c r="D6412" s="4" t="s">
        <v>11051</v>
      </c>
      <c r="E6412" s="4" t="s">
        <v>10986</v>
      </c>
      <c r="F6412" s="4" t="s">
        <v>8948</v>
      </c>
      <c r="G6412" s="4" t="s">
        <v>7581</v>
      </c>
      <c r="H6412" s="4" t="s">
        <v>39</v>
      </c>
      <c r="I6412" s="24">
        <v>156.5</v>
      </c>
      <c r="J6412" s="24">
        <v>91.24</v>
      </c>
      <c r="K6412" s="24">
        <v>5.54</v>
      </c>
      <c r="L6412" s="24">
        <v>5.16</v>
      </c>
      <c r="M6412" s="24">
        <v>0.25</v>
      </c>
      <c r="O6412" s="24">
        <v>2.11</v>
      </c>
      <c r="P6412" s="24">
        <v>6.14</v>
      </c>
      <c r="R6412" s="24">
        <v>0.15</v>
      </c>
      <c r="S6412" s="24">
        <v>9.58</v>
      </c>
      <c r="T6412" s="24">
        <v>2.15</v>
      </c>
      <c r="X6412" s="24">
        <f t="shared" si="224"/>
        <v>122.32000000000001</v>
      </c>
      <c r="Y6412" s="8">
        <f t="shared" si="225"/>
        <v>34.179999999999993</v>
      </c>
      <c r="Z6412" s="4"/>
    </row>
    <row r="6413" spans="1:26" x14ac:dyDescent="0.25">
      <c r="A6413" s="34">
        <v>25</v>
      </c>
      <c r="B6413" s="31">
        <v>25</v>
      </c>
      <c r="C6413" s="4" t="s">
        <v>10588</v>
      </c>
      <c r="D6413" s="4" t="s">
        <v>11013</v>
      </c>
      <c r="E6413" s="4" t="s">
        <v>10986</v>
      </c>
      <c r="F6413" s="4" t="s">
        <v>8948</v>
      </c>
      <c r="G6413" s="4" t="s">
        <v>11015</v>
      </c>
      <c r="H6413" s="4" t="s">
        <v>882</v>
      </c>
      <c r="I6413" s="24">
        <v>570.11</v>
      </c>
      <c r="J6413" s="24">
        <v>542.44000000000005</v>
      </c>
      <c r="K6413" s="24">
        <v>11.76</v>
      </c>
      <c r="M6413" s="24">
        <v>1.5</v>
      </c>
      <c r="O6413" s="24">
        <v>6.72</v>
      </c>
      <c r="R6413" s="24">
        <v>3.39</v>
      </c>
      <c r="S6413" s="24">
        <v>3.5</v>
      </c>
      <c r="T6413" s="24">
        <v>0.8</v>
      </c>
      <c r="X6413" s="24">
        <f t="shared" si="224"/>
        <v>570.11</v>
      </c>
      <c r="Y6413" s="8">
        <f t="shared" si="225"/>
        <v>0</v>
      </c>
      <c r="Z6413" s="4"/>
    </row>
    <row r="6414" spans="1:26" x14ac:dyDescent="0.25">
      <c r="A6414" s="34">
        <v>28</v>
      </c>
      <c r="B6414" s="31">
        <v>28</v>
      </c>
      <c r="C6414" s="4" t="s">
        <v>11019</v>
      </c>
      <c r="D6414" s="4" t="s">
        <v>11013</v>
      </c>
      <c r="E6414" s="4" t="s">
        <v>10986</v>
      </c>
      <c r="F6414" s="4" t="s">
        <v>8948</v>
      </c>
      <c r="G6414" s="4" t="s">
        <v>10745</v>
      </c>
      <c r="H6414" s="4" t="s">
        <v>11020</v>
      </c>
      <c r="I6414" s="24">
        <v>521.30999999999995</v>
      </c>
      <c r="J6414" s="24">
        <v>454.32</v>
      </c>
      <c r="K6414" s="24">
        <v>34.99</v>
      </c>
      <c r="M6414" s="24">
        <v>1.5</v>
      </c>
      <c r="O6414" s="24">
        <v>6</v>
      </c>
      <c r="R6414" s="24">
        <v>3</v>
      </c>
      <c r="S6414" s="24">
        <v>2.7</v>
      </c>
      <c r="X6414" s="24">
        <f t="shared" si="224"/>
        <v>502.51</v>
      </c>
      <c r="Y6414" s="8">
        <f t="shared" si="225"/>
        <v>18.799999999999955</v>
      </c>
      <c r="Z6414" s="4"/>
    </row>
    <row r="6415" spans="1:26" x14ac:dyDescent="0.25">
      <c r="A6415" s="34">
        <v>17</v>
      </c>
      <c r="B6415" s="31">
        <v>17</v>
      </c>
      <c r="C6415" s="4" t="s">
        <v>11005</v>
      </c>
      <c r="D6415" s="4" t="s">
        <v>10985</v>
      </c>
      <c r="E6415" s="4" t="s">
        <v>10986</v>
      </c>
      <c r="F6415" s="4" t="s">
        <v>8948</v>
      </c>
      <c r="G6415" s="4" t="s">
        <v>11006</v>
      </c>
      <c r="H6415" s="4" t="s">
        <v>245</v>
      </c>
      <c r="I6415" s="24">
        <v>608.91999999999996</v>
      </c>
      <c r="J6415" s="24">
        <v>551.6</v>
      </c>
      <c r="K6415" s="24">
        <v>35</v>
      </c>
      <c r="M6415" s="24">
        <v>2</v>
      </c>
      <c r="O6415" s="24">
        <v>5.92</v>
      </c>
      <c r="P6415" s="24">
        <v>3</v>
      </c>
      <c r="R6415" s="24">
        <v>3.5</v>
      </c>
      <c r="S6415" s="24">
        <v>4.5</v>
      </c>
      <c r="X6415" s="24">
        <f t="shared" si="224"/>
        <v>605.52</v>
      </c>
      <c r="Y6415" s="8">
        <f t="shared" si="225"/>
        <v>3.3999999999999773</v>
      </c>
      <c r="Z6415" s="4"/>
    </row>
    <row r="6416" spans="1:26" x14ac:dyDescent="0.25">
      <c r="A6416" s="34">
        <v>52</v>
      </c>
      <c r="B6416" s="31">
        <v>53</v>
      </c>
      <c r="C6416" s="4" t="s">
        <v>11052</v>
      </c>
      <c r="D6416" s="4" t="s">
        <v>11051</v>
      </c>
      <c r="E6416" s="4" t="s">
        <v>10986</v>
      </c>
      <c r="F6416" s="4" t="s">
        <v>8948</v>
      </c>
      <c r="G6416" s="4" t="s">
        <v>116</v>
      </c>
      <c r="H6416" s="4" t="s">
        <v>1109</v>
      </c>
      <c r="I6416" s="24">
        <v>1145.5999999999999</v>
      </c>
      <c r="J6416" s="24">
        <v>544.4</v>
      </c>
      <c r="K6416" s="24">
        <v>26</v>
      </c>
      <c r="M6416" s="24">
        <v>4.2</v>
      </c>
      <c r="O6416" s="24">
        <v>121.5</v>
      </c>
      <c r="P6416" s="24">
        <v>0.15</v>
      </c>
      <c r="Q6416" s="24">
        <v>9.5</v>
      </c>
      <c r="R6416" s="24">
        <v>14</v>
      </c>
      <c r="S6416" s="24">
        <v>6.55</v>
      </c>
      <c r="T6416" s="24">
        <v>437.4</v>
      </c>
      <c r="X6416" s="24">
        <f t="shared" si="224"/>
        <v>1163.6999999999998</v>
      </c>
      <c r="Y6416" s="8">
        <f t="shared" si="225"/>
        <v>-18.099999999999909</v>
      </c>
      <c r="Z6416" s="4"/>
    </row>
    <row r="6417" spans="1:26" x14ac:dyDescent="0.25">
      <c r="A6417" s="34">
        <v>13</v>
      </c>
      <c r="B6417" s="31">
        <v>13</v>
      </c>
      <c r="C6417" s="4" t="s">
        <v>10999</v>
      </c>
      <c r="D6417" s="4" t="s">
        <v>10985</v>
      </c>
      <c r="E6417" s="4" t="s">
        <v>10986</v>
      </c>
      <c r="F6417" s="4" t="s">
        <v>8948</v>
      </c>
      <c r="G6417" s="4" t="s">
        <v>11000</v>
      </c>
      <c r="H6417" s="4" t="s">
        <v>358</v>
      </c>
      <c r="I6417" s="24">
        <v>344.12</v>
      </c>
      <c r="J6417" s="24">
        <v>306.48</v>
      </c>
      <c r="K6417" s="24">
        <v>22.16</v>
      </c>
      <c r="M6417" s="24">
        <v>2</v>
      </c>
      <c r="O6417" s="24">
        <v>3.4</v>
      </c>
      <c r="P6417" s="24">
        <v>0.2</v>
      </c>
      <c r="Q6417" s="24">
        <v>1.65</v>
      </c>
      <c r="R6417" s="24">
        <v>0.97</v>
      </c>
      <c r="S6417" s="24">
        <v>2.4700000000000002</v>
      </c>
      <c r="T6417" s="24">
        <v>4.8600000000000003</v>
      </c>
      <c r="X6417" s="24">
        <f t="shared" si="224"/>
        <v>344.19000000000005</v>
      </c>
      <c r="Y6417" s="8">
        <f t="shared" si="225"/>
        <v>-7.0000000000050022E-2</v>
      </c>
      <c r="Z6417" s="4"/>
    </row>
    <row r="6418" spans="1:26" x14ac:dyDescent="0.25">
      <c r="A6418" s="34">
        <v>9</v>
      </c>
      <c r="B6418" s="31">
        <v>9</v>
      </c>
      <c r="C6418" s="4" t="s">
        <v>10531</v>
      </c>
      <c r="D6418" s="4" t="s">
        <v>10985</v>
      </c>
      <c r="E6418" s="4" t="s">
        <v>10986</v>
      </c>
      <c r="F6418" s="4" t="s">
        <v>8948</v>
      </c>
      <c r="G6418" s="4" t="s">
        <v>974</v>
      </c>
      <c r="H6418" s="4" t="s">
        <v>283</v>
      </c>
      <c r="I6418" s="24">
        <v>148.16999999999999</v>
      </c>
      <c r="J6418" s="24">
        <v>109.76</v>
      </c>
      <c r="K6418" s="24">
        <v>1</v>
      </c>
      <c r="M6418" s="24">
        <v>1</v>
      </c>
      <c r="O6418" s="24">
        <v>4.4800000000000004</v>
      </c>
      <c r="P6418" s="24">
        <v>1.5</v>
      </c>
      <c r="R6418" s="24">
        <v>2.1</v>
      </c>
      <c r="S6418" s="24">
        <v>2.5</v>
      </c>
      <c r="T6418" s="24">
        <v>2.4</v>
      </c>
      <c r="X6418" s="24">
        <f t="shared" si="224"/>
        <v>124.74000000000001</v>
      </c>
      <c r="Y6418" s="8">
        <f t="shared" si="225"/>
        <v>23.429999999999978</v>
      </c>
      <c r="Z6418" s="4"/>
    </row>
    <row r="6419" spans="1:26" x14ac:dyDescent="0.25">
      <c r="A6419" s="34">
        <v>46</v>
      </c>
      <c r="B6419" s="31">
        <v>47</v>
      </c>
      <c r="C6419" s="4" t="s">
        <v>11043</v>
      </c>
      <c r="D6419" s="4" t="s">
        <v>11026</v>
      </c>
      <c r="E6419" s="4" t="s">
        <v>10986</v>
      </c>
      <c r="F6419" s="4" t="s">
        <v>8948</v>
      </c>
      <c r="G6419" s="4" t="s">
        <v>11044</v>
      </c>
      <c r="H6419" s="4" t="s">
        <v>1293</v>
      </c>
      <c r="I6419" s="24">
        <v>147.44999999999999</v>
      </c>
      <c r="J6419" s="24">
        <v>129.22</v>
      </c>
      <c r="K6419" s="24">
        <v>3.75</v>
      </c>
      <c r="L6419" s="24">
        <v>2.6</v>
      </c>
      <c r="O6419" s="24">
        <v>3.41</v>
      </c>
      <c r="R6419" s="24">
        <v>1.27</v>
      </c>
      <c r="S6419" s="24">
        <v>1.5</v>
      </c>
      <c r="X6419" s="24">
        <f t="shared" si="224"/>
        <v>141.75</v>
      </c>
      <c r="Y6419" s="8">
        <f t="shared" si="225"/>
        <v>5.6999999999999886</v>
      </c>
      <c r="Z6419" s="4"/>
    </row>
    <row r="6420" spans="1:26" x14ac:dyDescent="0.25">
      <c r="A6420" s="34">
        <v>19</v>
      </c>
      <c r="B6420" s="31">
        <v>19</v>
      </c>
      <c r="C6420" s="4" t="s">
        <v>11008</v>
      </c>
      <c r="D6420" s="4" t="s">
        <v>10985</v>
      </c>
      <c r="E6420" s="4" t="s">
        <v>10986</v>
      </c>
      <c r="F6420" s="4" t="s">
        <v>8948</v>
      </c>
      <c r="G6420" s="4" t="s">
        <v>1483</v>
      </c>
      <c r="H6420" s="4" t="s">
        <v>13</v>
      </c>
      <c r="I6420" s="24">
        <v>126.27</v>
      </c>
      <c r="J6420" s="24">
        <v>117.4</v>
      </c>
      <c r="K6420" s="24">
        <v>4.8499999999999996</v>
      </c>
      <c r="M6420" s="24">
        <v>0.5</v>
      </c>
      <c r="O6420" s="24">
        <v>1.67</v>
      </c>
      <c r="Q6420" s="24">
        <v>0.15</v>
      </c>
      <c r="R6420" s="24">
        <v>0.7</v>
      </c>
      <c r="S6420" s="24">
        <v>1</v>
      </c>
      <c r="X6420" s="24">
        <f t="shared" si="224"/>
        <v>126.27000000000001</v>
      </c>
      <c r="Y6420" s="8">
        <f t="shared" si="225"/>
        <v>0</v>
      </c>
      <c r="Z6420" s="4"/>
    </row>
    <row r="6421" spans="1:26" x14ac:dyDescent="0.25">
      <c r="A6421" s="34">
        <v>71</v>
      </c>
      <c r="B6421" s="31">
        <v>72</v>
      </c>
      <c r="C6421" s="4" t="s">
        <v>8945</v>
      </c>
      <c r="D6421" s="4" t="s">
        <v>9752</v>
      </c>
      <c r="E6421" s="4" t="s">
        <v>10986</v>
      </c>
      <c r="F6421" s="4" t="s">
        <v>8948</v>
      </c>
      <c r="G6421" s="5" t="s">
        <v>9797</v>
      </c>
      <c r="H6421" s="4" t="s">
        <v>237</v>
      </c>
      <c r="I6421" s="24">
        <v>145.58000000000001</v>
      </c>
      <c r="J6421" s="24">
        <v>124.99</v>
      </c>
      <c r="K6421" s="24">
        <v>5.81</v>
      </c>
      <c r="M6421" s="24">
        <v>0.43</v>
      </c>
      <c r="O6421" s="24">
        <v>1.52</v>
      </c>
      <c r="R6421" s="24">
        <v>2.4300000000000002</v>
      </c>
      <c r="S6421" s="24">
        <v>0.95</v>
      </c>
      <c r="T6421" s="24">
        <v>2.2999999999999998</v>
      </c>
      <c r="X6421" s="24">
        <f t="shared" si="224"/>
        <v>138.43</v>
      </c>
      <c r="Y6421" s="8">
        <f t="shared" si="225"/>
        <v>7.1500000000000057</v>
      </c>
      <c r="Z6421" s="4"/>
    </row>
    <row r="6422" spans="1:26" x14ac:dyDescent="0.25">
      <c r="A6422" s="34">
        <v>39</v>
      </c>
      <c r="B6422" s="31">
        <v>39</v>
      </c>
      <c r="C6422" s="4" t="s">
        <v>11035</v>
      </c>
      <c r="D6422" s="4" t="s">
        <v>11026</v>
      </c>
      <c r="E6422" s="4" t="s">
        <v>10986</v>
      </c>
      <c r="F6422" s="4" t="s">
        <v>8948</v>
      </c>
      <c r="G6422" s="4" t="s">
        <v>11036</v>
      </c>
      <c r="H6422" s="4" t="s">
        <v>441</v>
      </c>
      <c r="I6422" s="24">
        <v>222.74</v>
      </c>
      <c r="J6422" s="24">
        <v>210.75</v>
      </c>
      <c r="K6422" s="24">
        <v>2.9</v>
      </c>
      <c r="L6422" s="24">
        <v>2.13</v>
      </c>
      <c r="M6422" s="24">
        <v>0.54</v>
      </c>
      <c r="O6422" s="24">
        <v>3.5</v>
      </c>
      <c r="P6422" s="24">
        <v>0.8</v>
      </c>
      <c r="R6422" s="24">
        <v>1.56</v>
      </c>
      <c r="S6422" s="24">
        <v>0.5</v>
      </c>
      <c r="X6422" s="24">
        <f t="shared" si="224"/>
        <v>222.68</v>
      </c>
      <c r="Y6422" s="8">
        <f t="shared" si="225"/>
        <v>6.0000000000002274E-2</v>
      </c>
      <c r="Z6422" s="4"/>
    </row>
    <row r="6423" spans="1:26" x14ac:dyDescent="0.25">
      <c r="A6423" s="34">
        <v>3</v>
      </c>
      <c r="B6423" s="31">
        <v>3</v>
      </c>
      <c r="C6423" s="4" t="s">
        <v>10989</v>
      </c>
      <c r="D6423" s="4" t="s">
        <v>10985</v>
      </c>
      <c r="E6423" s="4" t="s">
        <v>10986</v>
      </c>
      <c r="F6423" s="4" t="s">
        <v>8948</v>
      </c>
      <c r="G6423" s="4" t="s">
        <v>8960</v>
      </c>
      <c r="H6423" s="4" t="s">
        <v>245</v>
      </c>
      <c r="I6423" s="24">
        <v>104.78</v>
      </c>
      <c r="J6423" s="24">
        <v>44.78</v>
      </c>
      <c r="M6423" s="24">
        <v>3</v>
      </c>
      <c r="O6423" s="24">
        <v>3.5</v>
      </c>
      <c r="R6423" s="24">
        <v>1.5</v>
      </c>
      <c r="S6423" s="24">
        <v>2</v>
      </c>
      <c r="X6423" s="24">
        <f t="shared" si="224"/>
        <v>54.78</v>
      </c>
      <c r="Y6423" s="8">
        <f t="shared" si="225"/>
        <v>50</v>
      </c>
      <c r="Z6423" s="4"/>
    </row>
    <row r="6424" spans="1:26" x14ac:dyDescent="0.25">
      <c r="A6424" s="34">
        <v>43</v>
      </c>
      <c r="B6424" s="31">
        <v>43</v>
      </c>
      <c r="C6424" s="4" t="s">
        <v>11040</v>
      </c>
      <c r="D6424" s="4" t="s">
        <v>11026</v>
      </c>
      <c r="E6424" s="4" t="s">
        <v>10986</v>
      </c>
      <c r="F6424" s="4" t="s">
        <v>8948</v>
      </c>
      <c r="G6424" s="4" t="s">
        <v>10280</v>
      </c>
      <c r="H6424" s="4" t="s">
        <v>494</v>
      </c>
      <c r="I6424" s="24">
        <v>421.46</v>
      </c>
      <c r="J6424" s="24">
        <v>326.92</v>
      </c>
      <c r="K6424" s="24">
        <v>17.440000000000001</v>
      </c>
      <c r="M6424" s="24">
        <v>1</v>
      </c>
      <c r="O6424" s="24">
        <v>4.2300000000000004</v>
      </c>
      <c r="P6424" s="24">
        <v>0.6</v>
      </c>
      <c r="Q6424" s="24">
        <v>1</v>
      </c>
      <c r="R6424" s="24">
        <v>1.61</v>
      </c>
      <c r="S6424" s="24">
        <v>3.5</v>
      </c>
      <c r="T6424" s="24">
        <v>64.459999999999994</v>
      </c>
      <c r="X6424" s="24">
        <f t="shared" si="224"/>
        <v>420.76000000000005</v>
      </c>
      <c r="Y6424" s="8">
        <f t="shared" si="225"/>
        <v>0.69999999999993179</v>
      </c>
      <c r="Z6424" s="4"/>
    </row>
    <row r="6425" spans="1:26" x14ac:dyDescent="0.25">
      <c r="A6425" s="34">
        <v>49</v>
      </c>
      <c r="B6425" s="31">
        <v>50</v>
      </c>
      <c r="C6425" s="4" t="s">
        <v>11048</v>
      </c>
      <c r="D6425" s="4" t="s">
        <v>11026</v>
      </c>
      <c r="E6425" s="4" t="s">
        <v>10986</v>
      </c>
      <c r="F6425" s="4" t="s">
        <v>8948</v>
      </c>
      <c r="G6425" s="4" t="s">
        <v>6723</v>
      </c>
      <c r="H6425" s="4" t="s">
        <v>3295</v>
      </c>
      <c r="I6425" s="24">
        <v>124.14</v>
      </c>
      <c r="J6425" s="24">
        <v>42.18</v>
      </c>
      <c r="K6425" s="24">
        <v>0.4</v>
      </c>
      <c r="L6425" s="24">
        <v>1.45</v>
      </c>
      <c r="M6425" s="24">
        <v>0.75</v>
      </c>
      <c r="O6425" s="24">
        <v>0.46</v>
      </c>
      <c r="S6425" s="24">
        <v>0.24</v>
      </c>
      <c r="T6425" s="24">
        <v>83.32</v>
      </c>
      <c r="X6425" s="24">
        <f t="shared" si="224"/>
        <v>128.80000000000001</v>
      </c>
      <c r="Y6425" s="8">
        <f t="shared" si="225"/>
        <v>-4.6600000000000108</v>
      </c>
      <c r="Z6425" s="4"/>
    </row>
    <row r="6426" spans="1:26" x14ac:dyDescent="0.25">
      <c r="A6426" s="34">
        <v>24</v>
      </c>
      <c r="B6426" s="31">
        <v>24</v>
      </c>
      <c r="C6426" s="4" t="s">
        <v>11013</v>
      </c>
      <c r="D6426" s="4" t="s">
        <v>11013</v>
      </c>
      <c r="E6426" s="4" t="s">
        <v>10986</v>
      </c>
      <c r="F6426" s="4" t="s">
        <v>8948</v>
      </c>
      <c r="G6426" s="4" t="s">
        <v>10395</v>
      </c>
      <c r="H6426" s="4" t="s">
        <v>11014</v>
      </c>
      <c r="I6426" s="24">
        <v>397.62</v>
      </c>
      <c r="J6426" s="24">
        <v>372.9</v>
      </c>
      <c r="K6426" s="24">
        <v>7.9</v>
      </c>
      <c r="M6426" s="24">
        <v>3.35</v>
      </c>
      <c r="O6426" s="24">
        <v>8.4700000000000006</v>
      </c>
      <c r="R6426" s="24">
        <v>3</v>
      </c>
      <c r="S6426" s="24">
        <v>2</v>
      </c>
      <c r="X6426" s="24">
        <f t="shared" si="224"/>
        <v>397.62</v>
      </c>
      <c r="Y6426" s="8">
        <f t="shared" si="225"/>
        <v>0</v>
      </c>
      <c r="Z6426" s="4"/>
    </row>
    <row r="6427" spans="1:26" x14ac:dyDescent="0.25">
      <c r="A6427" s="34">
        <v>67</v>
      </c>
      <c r="B6427" s="31">
        <v>68</v>
      </c>
      <c r="C6427" s="4" t="s">
        <v>11069</v>
      </c>
      <c r="D6427" s="4" t="s">
        <v>11060</v>
      </c>
      <c r="E6427" s="4" t="s">
        <v>10986</v>
      </c>
      <c r="F6427" s="4" t="s">
        <v>8948</v>
      </c>
      <c r="G6427" s="5" t="s">
        <v>11070</v>
      </c>
      <c r="H6427" s="4" t="s">
        <v>39</v>
      </c>
      <c r="I6427" s="24">
        <v>331.28</v>
      </c>
      <c r="J6427" s="24">
        <v>275.85000000000002</v>
      </c>
      <c r="K6427" s="24">
        <v>15.47</v>
      </c>
      <c r="M6427" s="24">
        <v>0.77</v>
      </c>
      <c r="O6427" s="24">
        <v>4.33</v>
      </c>
      <c r="R6427" s="24">
        <v>3.58</v>
      </c>
      <c r="S6427" s="24">
        <v>1.58</v>
      </c>
      <c r="T6427" s="24">
        <v>15.44</v>
      </c>
      <c r="X6427" s="24">
        <f t="shared" si="224"/>
        <v>317.02</v>
      </c>
      <c r="Y6427" s="8">
        <f t="shared" si="225"/>
        <v>14.259999999999991</v>
      </c>
      <c r="Z6427" s="4"/>
    </row>
    <row r="6428" spans="1:26" x14ac:dyDescent="0.25">
      <c r="A6428" s="34">
        <v>73</v>
      </c>
      <c r="B6428" s="31">
        <v>74</v>
      </c>
      <c r="C6428" s="4" t="s">
        <v>11077</v>
      </c>
      <c r="D6428" s="4" t="s">
        <v>9752</v>
      </c>
      <c r="E6428" s="4" t="s">
        <v>10986</v>
      </c>
      <c r="F6428" s="4" t="s">
        <v>8948</v>
      </c>
      <c r="G6428" s="5" t="s">
        <v>8977</v>
      </c>
      <c r="H6428" s="4" t="s">
        <v>866</v>
      </c>
      <c r="I6428" s="24">
        <v>397.64</v>
      </c>
      <c r="J6428" s="24">
        <v>279.87</v>
      </c>
      <c r="K6428" s="24">
        <v>34.5</v>
      </c>
      <c r="M6428" s="24">
        <v>0.4</v>
      </c>
      <c r="O6428" s="24">
        <v>5.25</v>
      </c>
      <c r="P6428" s="24">
        <v>1</v>
      </c>
      <c r="Q6428" s="24">
        <v>1</v>
      </c>
      <c r="R6428" s="24">
        <v>4.5</v>
      </c>
      <c r="S6428" s="24">
        <v>0.25</v>
      </c>
      <c r="T6428" s="24">
        <v>78.569999999999993</v>
      </c>
      <c r="X6428" s="24">
        <f t="shared" si="224"/>
        <v>405.34</v>
      </c>
      <c r="Y6428" s="8">
        <f t="shared" si="225"/>
        <v>-7.6999999999999886</v>
      </c>
      <c r="Z6428" s="4"/>
    </row>
    <row r="6429" spans="1:26" x14ac:dyDescent="0.25">
      <c r="A6429" s="34">
        <v>74</v>
      </c>
      <c r="B6429" s="31">
        <v>75</v>
      </c>
      <c r="C6429" s="4" t="s">
        <v>11078</v>
      </c>
      <c r="D6429" s="4" t="s">
        <v>9752</v>
      </c>
      <c r="E6429" s="4" t="s">
        <v>10986</v>
      </c>
      <c r="F6429" s="4" t="s">
        <v>8948</v>
      </c>
      <c r="G6429" s="5" t="s">
        <v>8977</v>
      </c>
      <c r="H6429" s="4" t="s">
        <v>866</v>
      </c>
      <c r="I6429" s="24">
        <v>769.45</v>
      </c>
      <c r="J6429" s="24">
        <v>119.15</v>
      </c>
      <c r="K6429" s="24">
        <v>60.68</v>
      </c>
      <c r="M6429" s="24">
        <v>0.75</v>
      </c>
      <c r="O6429" s="24">
        <v>5.85</v>
      </c>
      <c r="R6429" s="24">
        <v>1.87</v>
      </c>
      <c r="S6429" s="24">
        <v>2.7</v>
      </c>
      <c r="T6429" s="24">
        <v>570.54</v>
      </c>
      <c r="X6429" s="24">
        <f t="shared" si="224"/>
        <v>761.54</v>
      </c>
      <c r="Y6429" s="8">
        <f t="shared" si="225"/>
        <v>7.9100000000000819</v>
      </c>
      <c r="Z6429" s="4"/>
    </row>
    <row r="6430" spans="1:26" x14ac:dyDescent="0.25">
      <c r="A6430" s="34">
        <v>77</v>
      </c>
      <c r="B6430" s="31">
        <v>78</v>
      </c>
      <c r="C6430" s="4" t="s">
        <v>11083</v>
      </c>
      <c r="D6430" s="4" t="s">
        <v>11080</v>
      </c>
      <c r="E6430" s="4" t="s">
        <v>10986</v>
      </c>
      <c r="F6430" s="4" t="s">
        <v>8948</v>
      </c>
      <c r="G6430" s="5" t="s">
        <v>8977</v>
      </c>
      <c r="H6430" s="4" t="s">
        <v>109</v>
      </c>
      <c r="I6430" s="24">
        <v>841.27</v>
      </c>
      <c r="J6430" s="24">
        <v>225.57</v>
      </c>
      <c r="K6430" s="24">
        <v>23.78</v>
      </c>
      <c r="M6430" s="24">
        <v>1</v>
      </c>
      <c r="O6430" s="24">
        <v>8.66</v>
      </c>
      <c r="P6430" s="24">
        <v>45.18</v>
      </c>
      <c r="Q6430" s="24">
        <v>3.5</v>
      </c>
      <c r="R6430" s="24">
        <v>5.4</v>
      </c>
      <c r="S6430" s="24">
        <v>6</v>
      </c>
      <c r="T6430" s="24">
        <v>532.24</v>
      </c>
      <c r="X6430" s="24">
        <f t="shared" si="224"/>
        <v>851.32999999999993</v>
      </c>
      <c r="Y6430" s="8">
        <f t="shared" si="225"/>
        <v>-10.059999999999945</v>
      </c>
      <c r="Z6430" s="4"/>
    </row>
    <row r="6431" spans="1:26" x14ac:dyDescent="0.25">
      <c r="A6431" s="34">
        <v>78</v>
      </c>
      <c r="B6431" s="31">
        <v>79</v>
      </c>
      <c r="C6431" s="4" t="s">
        <v>10956</v>
      </c>
      <c r="D6431" s="4" t="s">
        <v>11080</v>
      </c>
      <c r="E6431" s="4" t="s">
        <v>10986</v>
      </c>
      <c r="F6431" s="4" t="s">
        <v>8948</v>
      </c>
      <c r="G6431" s="5" t="s">
        <v>8977</v>
      </c>
      <c r="H6431" s="4" t="s">
        <v>109</v>
      </c>
      <c r="I6431" s="24">
        <v>323.68</v>
      </c>
      <c r="J6431" s="24">
        <v>274.88</v>
      </c>
      <c r="K6431" s="24">
        <v>23.85</v>
      </c>
      <c r="M6431" s="24">
        <v>0.45</v>
      </c>
      <c r="O6431" s="24">
        <v>5.6</v>
      </c>
      <c r="P6431" s="24">
        <v>1.72</v>
      </c>
      <c r="R6431" s="24">
        <v>4.34</v>
      </c>
      <c r="T6431" s="24">
        <v>2.63</v>
      </c>
      <c r="X6431" s="24">
        <f t="shared" si="224"/>
        <v>313.47000000000003</v>
      </c>
      <c r="Y6431" s="8">
        <f t="shared" si="225"/>
        <v>10.20999999999998</v>
      </c>
      <c r="Z6431" s="4"/>
    </row>
    <row r="6432" spans="1:26" x14ac:dyDescent="0.25">
      <c r="A6432" s="34">
        <v>79</v>
      </c>
      <c r="B6432" s="31">
        <v>80</v>
      </c>
      <c r="C6432" s="4" t="s">
        <v>11084</v>
      </c>
      <c r="D6432" s="4" t="s">
        <v>11080</v>
      </c>
      <c r="E6432" s="4" t="s">
        <v>10986</v>
      </c>
      <c r="F6432" s="4" t="s">
        <v>8948</v>
      </c>
      <c r="G6432" s="5" t="s">
        <v>8977</v>
      </c>
      <c r="H6432" s="4" t="s">
        <v>109</v>
      </c>
      <c r="I6432" s="24">
        <v>724.92</v>
      </c>
      <c r="J6432" s="24">
        <v>335.97</v>
      </c>
      <c r="K6432" s="24">
        <v>3.2</v>
      </c>
      <c r="M6432" s="24">
        <v>1.5</v>
      </c>
      <c r="O6432" s="24">
        <v>7</v>
      </c>
      <c r="P6432" s="24">
        <v>85.47</v>
      </c>
      <c r="Q6432" s="24">
        <v>1.5</v>
      </c>
      <c r="R6432" s="24">
        <v>0.2</v>
      </c>
      <c r="S6432" s="24">
        <v>4.8</v>
      </c>
      <c r="T6432" s="24">
        <v>251.64</v>
      </c>
      <c r="X6432" s="24">
        <f t="shared" si="224"/>
        <v>691.28</v>
      </c>
      <c r="Y6432" s="8">
        <f t="shared" si="225"/>
        <v>33.639999999999986</v>
      </c>
      <c r="Z6432" s="4"/>
    </row>
    <row r="6433" spans="1:26" x14ac:dyDescent="0.25">
      <c r="A6433" s="34">
        <v>80</v>
      </c>
      <c r="B6433" s="31">
        <v>81</v>
      </c>
      <c r="C6433" s="4" t="s">
        <v>5143</v>
      </c>
      <c r="D6433" s="4" t="s">
        <v>11080</v>
      </c>
      <c r="E6433" s="4" t="s">
        <v>10986</v>
      </c>
      <c r="F6433" s="4" t="s">
        <v>8948</v>
      </c>
      <c r="G6433" s="5" t="s">
        <v>8977</v>
      </c>
      <c r="H6433" s="4" t="s">
        <v>109</v>
      </c>
      <c r="I6433" s="24">
        <v>531.6</v>
      </c>
      <c r="J6433" s="24">
        <v>403.42</v>
      </c>
      <c r="M6433" s="24">
        <v>1.62</v>
      </c>
      <c r="O6433" s="24">
        <v>7.36</v>
      </c>
      <c r="R6433" s="24">
        <v>0.56999999999999995</v>
      </c>
      <c r="T6433" s="24">
        <v>117.79</v>
      </c>
      <c r="X6433" s="24">
        <f t="shared" si="224"/>
        <v>530.76</v>
      </c>
      <c r="Y6433" s="8">
        <f t="shared" si="225"/>
        <v>0.84000000000003183</v>
      </c>
      <c r="Z6433" s="4"/>
    </row>
    <row r="6434" spans="1:26" x14ac:dyDescent="0.25">
      <c r="A6434" s="34">
        <v>76</v>
      </c>
      <c r="B6434" s="31">
        <v>77</v>
      </c>
      <c r="C6434" s="4" t="s">
        <v>10673</v>
      </c>
      <c r="D6434" s="4" t="s">
        <v>11080</v>
      </c>
      <c r="E6434" s="4" t="s">
        <v>10986</v>
      </c>
      <c r="F6434" s="4" t="s">
        <v>8948</v>
      </c>
      <c r="G6434" s="5" t="s">
        <v>11082</v>
      </c>
      <c r="H6434" s="4" t="s">
        <v>540</v>
      </c>
      <c r="I6434" s="24">
        <v>253.28</v>
      </c>
      <c r="J6434" s="24">
        <v>191.08</v>
      </c>
      <c r="K6434" s="24">
        <v>29.2</v>
      </c>
      <c r="L6434" s="24">
        <v>6.38</v>
      </c>
      <c r="M6434" s="24">
        <v>1.5</v>
      </c>
      <c r="O6434" s="24">
        <v>2.5299999999999998</v>
      </c>
      <c r="P6434" s="24">
        <v>0.22</v>
      </c>
      <c r="Q6434" s="24">
        <v>4.22</v>
      </c>
      <c r="R6434" s="24">
        <v>1.89</v>
      </c>
      <c r="S6434" s="24">
        <v>3.21</v>
      </c>
      <c r="T6434" s="24">
        <v>14.05</v>
      </c>
      <c r="X6434" s="24">
        <f t="shared" si="224"/>
        <v>254.28</v>
      </c>
      <c r="Y6434" s="8">
        <f t="shared" si="225"/>
        <v>-1</v>
      </c>
      <c r="Z6434" s="4"/>
    </row>
    <row r="6435" spans="1:26" x14ac:dyDescent="0.25">
      <c r="A6435" s="34">
        <v>4</v>
      </c>
      <c r="B6435" s="31">
        <v>4</v>
      </c>
      <c r="C6435" s="4" t="s">
        <v>10990</v>
      </c>
      <c r="D6435" s="4" t="s">
        <v>10985</v>
      </c>
      <c r="E6435" s="4" t="s">
        <v>10986</v>
      </c>
      <c r="F6435" s="4" t="s">
        <v>8948</v>
      </c>
      <c r="G6435" s="4" t="s">
        <v>10991</v>
      </c>
      <c r="H6435" s="4" t="s">
        <v>540</v>
      </c>
      <c r="I6435" s="24">
        <v>284.29000000000002</v>
      </c>
      <c r="J6435" s="24">
        <v>261.69</v>
      </c>
      <c r="K6435" s="24">
        <v>9.85</v>
      </c>
      <c r="M6435" s="24">
        <v>2.57</v>
      </c>
      <c r="O6435" s="24">
        <v>2.85</v>
      </c>
      <c r="P6435" s="24">
        <v>0.55000000000000004</v>
      </c>
      <c r="Q6435" s="24">
        <v>0.72</v>
      </c>
      <c r="R6435" s="24">
        <v>2.68</v>
      </c>
      <c r="S6435" s="24">
        <v>3.38</v>
      </c>
      <c r="X6435" s="24">
        <f t="shared" si="224"/>
        <v>284.29000000000008</v>
      </c>
      <c r="Y6435" s="8">
        <f t="shared" si="225"/>
        <v>0</v>
      </c>
      <c r="Z6435" s="4"/>
    </row>
    <row r="6436" spans="1:26" x14ac:dyDescent="0.25">
      <c r="A6436" s="34">
        <v>64</v>
      </c>
      <c r="B6436" s="31">
        <v>65</v>
      </c>
      <c r="C6436" s="4" t="s">
        <v>11066</v>
      </c>
      <c r="D6436" s="4" t="s">
        <v>11060</v>
      </c>
      <c r="E6436" s="4" t="s">
        <v>10986</v>
      </c>
      <c r="F6436" s="4" t="s">
        <v>8948</v>
      </c>
      <c r="G6436" s="4" t="s">
        <v>9181</v>
      </c>
      <c r="H6436" s="4" t="s">
        <v>237</v>
      </c>
      <c r="I6436" s="24">
        <v>407.54</v>
      </c>
      <c r="J6436" s="24">
        <v>360.88</v>
      </c>
      <c r="K6436" s="24">
        <v>18.2</v>
      </c>
      <c r="M6436" s="24">
        <v>0.45</v>
      </c>
      <c r="O6436" s="24">
        <v>7.07</v>
      </c>
      <c r="R6436" s="24">
        <v>4.54</v>
      </c>
      <c r="S6436" s="24">
        <v>3.58</v>
      </c>
      <c r="T6436" s="24">
        <v>14.25</v>
      </c>
      <c r="X6436" s="24">
        <f t="shared" si="224"/>
        <v>408.96999999999997</v>
      </c>
      <c r="Y6436" s="8">
        <f t="shared" si="225"/>
        <v>-1.42999999999995</v>
      </c>
      <c r="Z6436" s="4"/>
    </row>
    <row r="6437" spans="1:26" x14ac:dyDescent="0.25">
      <c r="A6437" s="34">
        <v>72</v>
      </c>
      <c r="B6437" s="31">
        <v>73</v>
      </c>
      <c r="C6437" s="4" t="s">
        <v>11075</v>
      </c>
      <c r="D6437" s="4" t="s">
        <v>9752</v>
      </c>
      <c r="E6437" s="4" t="s">
        <v>10986</v>
      </c>
      <c r="F6437" s="4" t="s">
        <v>8948</v>
      </c>
      <c r="G6437" s="5" t="s">
        <v>11076</v>
      </c>
      <c r="H6437" s="4" t="s">
        <v>1437</v>
      </c>
      <c r="I6437" s="24">
        <v>127.31</v>
      </c>
      <c r="J6437" s="24">
        <v>15.45</v>
      </c>
      <c r="K6437" s="24">
        <v>4.82</v>
      </c>
      <c r="M6437" s="24">
        <v>1.75</v>
      </c>
      <c r="O6437" s="24">
        <v>1.25</v>
      </c>
      <c r="P6437" s="24">
        <v>0.1</v>
      </c>
      <c r="R6437" s="24">
        <v>6.16</v>
      </c>
      <c r="S6437" s="24">
        <v>1.3</v>
      </c>
      <c r="T6437" s="24">
        <v>102.04</v>
      </c>
      <c r="X6437" s="24">
        <f t="shared" si="224"/>
        <v>132.87</v>
      </c>
      <c r="Y6437" s="8">
        <f t="shared" si="225"/>
        <v>-5.5600000000000023</v>
      </c>
      <c r="Z6437" s="4"/>
    </row>
    <row r="6438" spans="1:26" x14ac:dyDescent="0.25">
      <c r="A6438" s="34">
        <v>15</v>
      </c>
      <c r="B6438" s="31">
        <v>15</v>
      </c>
      <c r="C6438" s="4" t="s">
        <v>11002</v>
      </c>
      <c r="D6438" s="4" t="s">
        <v>10985</v>
      </c>
      <c r="E6438" s="4" t="s">
        <v>10986</v>
      </c>
      <c r="F6438" s="4" t="s">
        <v>8948</v>
      </c>
      <c r="G6438" s="4" t="s">
        <v>11003</v>
      </c>
      <c r="H6438" s="4" t="s">
        <v>3269</v>
      </c>
      <c r="I6438" s="24">
        <v>216.5</v>
      </c>
      <c r="J6438" s="24">
        <v>160.79</v>
      </c>
      <c r="K6438" s="24">
        <v>11.53</v>
      </c>
      <c r="L6438" s="24">
        <v>4.03</v>
      </c>
      <c r="M6438" s="24">
        <v>0.75</v>
      </c>
      <c r="O6438" s="24">
        <v>3.72</v>
      </c>
      <c r="P6438" s="24">
        <v>0.45</v>
      </c>
      <c r="Q6438" s="24">
        <v>0.17</v>
      </c>
      <c r="R6438" s="24">
        <v>3.05</v>
      </c>
      <c r="S6438" s="24">
        <v>2</v>
      </c>
      <c r="T6438" s="24">
        <v>29.51</v>
      </c>
      <c r="X6438" s="24">
        <f t="shared" si="224"/>
        <v>215.99999999999997</v>
      </c>
      <c r="Y6438" s="8">
        <f t="shared" si="225"/>
        <v>0.50000000000002842</v>
      </c>
      <c r="Z6438" s="4"/>
    </row>
    <row r="6439" spans="1:26" x14ac:dyDescent="0.25">
      <c r="A6439" s="34">
        <v>84</v>
      </c>
      <c r="B6439" s="31">
        <v>85</v>
      </c>
      <c r="C6439" s="4" t="s">
        <v>11090</v>
      </c>
      <c r="D6439" s="4" t="s">
        <v>11080</v>
      </c>
      <c r="E6439" s="4" t="s">
        <v>10986</v>
      </c>
      <c r="F6439" s="4" t="s">
        <v>8948</v>
      </c>
      <c r="G6439" s="5" t="s">
        <v>3561</v>
      </c>
      <c r="H6439" s="4" t="s">
        <v>391</v>
      </c>
      <c r="I6439" s="24">
        <v>322.36</v>
      </c>
      <c r="J6439" s="24">
        <v>306.19</v>
      </c>
      <c r="M6439" s="24">
        <v>1.25</v>
      </c>
      <c r="O6439" s="24">
        <v>5.89</v>
      </c>
      <c r="R6439" s="24">
        <v>5.18</v>
      </c>
      <c r="S6439" s="24">
        <v>3.8</v>
      </c>
      <c r="T6439" s="24">
        <v>0.85</v>
      </c>
      <c r="X6439" s="24">
        <f t="shared" si="224"/>
        <v>323.16000000000003</v>
      </c>
      <c r="Y6439" s="8">
        <f t="shared" si="225"/>
        <v>-0.80000000000001137</v>
      </c>
      <c r="Z6439" s="4"/>
    </row>
    <row r="6440" spans="1:26" x14ac:dyDescent="0.25">
      <c r="A6440" s="34">
        <v>60</v>
      </c>
      <c r="B6440" s="31">
        <v>61</v>
      </c>
      <c r="C6440" s="4" t="s">
        <v>11059</v>
      </c>
      <c r="D6440" s="4" t="s">
        <v>11060</v>
      </c>
      <c r="E6440" s="4" t="s">
        <v>10986</v>
      </c>
      <c r="F6440" s="4" t="s">
        <v>8948</v>
      </c>
      <c r="G6440" s="4" t="s">
        <v>11061</v>
      </c>
      <c r="H6440" s="4" t="s">
        <v>11062</v>
      </c>
      <c r="I6440" s="24">
        <v>467.73</v>
      </c>
      <c r="J6440" s="24">
        <v>363.19</v>
      </c>
      <c r="K6440" s="24">
        <v>45.58</v>
      </c>
      <c r="M6440" s="24">
        <v>1.23</v>
      </c>
      <c r="O6440" s="24">
        <v>10.31</v>
      </c>
      <c r="P6440" s="24">
        <v>1.5</v>
      </c>
      <c r="Q6440" s="24">
        <v>0.35</v>
      </c>
      <c r="R6440" s="24">
        <v>6.14</v>
      </c>
      <c r="S6440" s="24">
        <v>2.78</v>
      </c>
      <c r="T6440" s="24">
        <v>35.729999999999997</v>
      </c>
      <c r="X6440" s="24">
        <f t="shared" si="224"/>
        <v>466.81</v>
      </c>
      <c r="Y6440" s="8">
        <f t="shared" si="225"/>
        <v>0.92000000000001592</v>
      </c>
      <c r="Z6440" s="4"/>
    </row>
    <row r="6441" spans="1:26" x14ac:dyDescent="0.25">
      <c r="A6441" s="34">
        <v>61</v>
      </c>
      <c r="B6441" s="31">
        <v>62</v>
      </c>
      <c r="C6441" s="4" t="s">
        <v>11063</v>
      </c>
      <c r="D6441" s="4" t="s">
        <v>11060</v>
      </c>
      <c r="E6441" s="4" t="s">
        <v>10986</v>
      </c>
      <c r="F6441" s="4" t="s">
        <v>8948</v>
      </c>
      <c r="G6441" s="4" t="s">
        <v>11061</v>
      </c>
      <c r="H6441" s="4" t="s">
        <v>11062</v>
      </c>
      <c r="I6441" s="24">
        <v>418.98</v>
      </c>
      <c r="J6441" s="24">
        <v>362.6</v>
      </c>
      <c r="K6441" s="24">
        <v>35.1</v>
      </c>
      <c r="M6441" s="24">
        <v>0.85</v>
      </c>
      <c r="O6441" s="24">
        <v>0.95</v>
      </c>
      <c r="P6441" s="24">
        <v>2.5</v>
      </c>
      <c r="Q6441" s="24">
        <v>1.5</v>
      </c>
      <c r="R6441" s="24">
        <v>3.48</v>
      </c>
      <c r="S6441" s="24">
        <v>6.21</v>
      </c>
      <c r="X6441" s="24">
        <f t="shared" si="224"/>
        <v>413.19000000000005</v>
      </c>
      <c r="Y6441" s="8">
        <f t="shared" si="225"/>
        <v>5.7899999999999636</v>
      </c>
      <c r="Z6441" s="4"/>
    </row>
    <row r="6442" spans="1:26" x14ac:dyDescent="0.25">
      <c r="A6442" s="34">
        <v>62</v>
      </c>
      <c r="B6442" s="31">
        <v>63</v>
      </c>
      <c r="C6442" s="4" t="s">
        <v>11064</v>
      </c>
      <c r="D6442" s="4" t="s">
        <v>11060</v>
      </c>
      <c r="E6442" s="4" t="s">
        <v>10986</v>
      </c>
      <c r="F6442" s="4" t="s">
        <v>8948</v>
      </c>
      <c r="G6442" s="4" t="s">
        <v>11061</v>
      </c>
      <c r="H6442" s="4" t="s">
        <v>11062</v>
      </c>
      <c r="I6442" s="24">
        <v>128.44999999999999</v>
      </c>
      <c r="J6442" s="24">
        <v>104.78</v>
      </c>
      <c r="K6442" s="24">
        <v>3.38</v>
      </c>
      <c r="M6442" s="24">
        <v>2.35</v>
      </c>
      <c r="O6442" s="24">
        <v>6.38</v>
      </c>
      <c r="Q6442" s="24">
        <v>6.13</v>
      </c>
      <c r="R6442" s="24">
        <v>0.16</v>
      </c>
      <c r="S6442" s="24">
        <v>6.35</v>
      </c>
      <c r="X6442" s="24">
        <f t="shared" si="224"/>
        <v>129.52999999999997</v>
      </c>
      <c r="Y6442" s="8">
        <f t="shared" si="225"/>
        <v>-1.0799999999999841</v>
      </c>
      <c r="Z6442" s="4"/>
    </row>
    <row r="6443" spans="1:26" x14ac:dyDescent="0.25">
      <c r="A6443" s="34">
        <v>7</v>
      </c>
      <c r="B6443" s="31">
        <v>7</v>
      </c>
      <c r="C6443" s="4" t="s">
        <v>10993</v>
      </c>
      <c r="D6443" s="4" t="s">
        <v>10985</v>
      </c>
      <c r="E6443" s="4" t="s">
        <v>10986</v>
      </c>
      <c r="F6443" s="4" t="s">
        <v>8948</v>
      </c>
      <c r="G6443" s="4" t="s">
        <v>5781</v>
      </c>
      <c r="H6443" s="4" t="s">
        <v>19</v>
      </c>
      <c r="I6443" s="24">
        <v>715.39</v>
      </c>
      <c r="J6443" s="24">
        <v>578.91</v>
      </c>
      <c r="K6443" s="24">
        <v>22.26</v>
      </c>
      <c r="M6443" s="24">
        <v>1.5</v>
      </c>
      <c r="O6443" s="24">
        <v>8.23</v>
      </c>
      <c r="P6443" s="24">
        <v>1</v>
      </c>
      <c r="Q6443" s="24">
        <v>0.52</v>
      </c>
      <c r="R6443" s="24">
        <v>8.18</v>
      </c>
      <c r="S6443" s="24">
        <v>3.5</v>
      </c>
      <c r="T6443" s="24">
        <v>91.29</v>
      </c>
      <c r="X6443" s="24">
        <f t="shared" si="224"/>
        <v>715.38999999999987</v>
      </c>
      <c r="Y6443" s="8">
        <f t="shared" si="225"/>
        <v>0</v>
      </c>
      <c r="Z6443" s="4"/>
    </row>
    <row r="6444" spans="1:26" x14ac:dyDescent="0.25">
      <c r="A6444" s="34">
        <v>6</v>
      </c>
      <c r="B6444" s="31">
        <v>6</v>
      </c>
      <c r="C6444" s="4" t="s">
        <v>10992</v>
      </c>
      <c r="D6444" s="4" t="s">
        <v>10985</v>
      </c>
      <c r="E6444" s="4" t="s">
        <v>10986</v>
      </c>
      <c r="F6444" s="4" t="s">
        <v>8948</v>
      </c>
      <c r="G6444" s="4" t="s">
        <v>9590</v>
      </c>
      <c r="H6444" s="4" t="s">
        <v>1797</v>
      </c>
      <c r="I6444" s="24">
        <v>532.59</v>
      </c>
      <c r="J6444" s="24">
        <v>441.01</v>
      </c>
      <c r="K6444" s="24">
        <v>33.4</v>
      </c>
      <c r="M6444" s="24">
        <v>0.75</v>
      </c>
      <c r="O6444" s="24">
        <v>11.54</v>
      </c>
      <c r="P6444" s="24">
        <v>0.15</v>
      </c>
      <c r="Q6444" s="24">
        <v>0.65</v>
      </c>
      <c r="R6444" s="24">
        <v>3.88</v>
      </c>
      <c r="T6444" s="24">
        <v>41.21</v>
      </c>
      <c r="X6444" s="24">
        <f t="shared" si="224"/>
        <v>532.58999999999992</v>
      </c>
      <c r="Y6444" s="8">
        <f t="shared" si="225"/>
        <v>0</v>
      </c>
      <c r="Z6444" s="4"/>
    </row>
    <row r="6445" spans="1:26" x14ac:dyDescent="0.25">
      <c r="A6445" s="34">
        <v>21</v>
      </c>
      <c r="B6445" s="31">
        <v>21</v>
      </c>
      <c r="C6445" s="4" t="s">
        <v>11011</v>
      </c>
      <c r="D6445" s="4" t="s">
        <v>10985</v>
      </c>
      <c r="E6445" s="4" t="s">
        <v>10986</v>
      </c>
      <c r="F6445" s="4" t="s">
        <v>8948</v>
      </c>
      <c r="G6445" s="4" t="s">
        <v>9590</v>
      </c>
      <c r="H6445" s="4" t="s">
        <v>1797</v>
      </c>
      <c r="I6445" s="24">
        <v>624.74</v>
      </c>
      <c r="J6445" s="24">
        <v>395.73</v>
      </c>
      <c r="K6445" s="24">
        <v>57.31</v>
      </c>
      <c r="M6445" s="24">
        <v>4.1500000000000004</v>
      </c>
      <c r="N6445" s="24">
        <v>1.2</v>
      </c>
      <c r="O6445" s="24">
        <v>12.74</v>
      </c>
      <c r="P6445" s="24">
        <v>7.25</v>
      </c>
      <c r="Q6445" s="24">
        <v>14.5</v>
      </c>
      <c r="R6445" s="24">
        <v>3.53</v>
      </c>
      <c r="S6445" s="24">
        <v>11.05</v>
      </c>
      <c r="T6445" s="24">
        <v>117.28</v>
      </c>
      <c r="X6445" s="24">
        <f t="shared" si="224"/>
        <v>624.74</v>
      </c>
      <c r="Y6445" s="8">
        <f t="shared" si="225"/>
        <v>0</v>
      </c>
      <c r="Z6445" s="4"/>
    </row>
    <row r="6446" spans="1:26" x14ac:dyDescent="0.25">
      <c r="A6446" s="34">
        <v>41</v>
      </c>
      <c r="B6446" s="31">
        <v>41</v>
      </c>
      <c r="C6446" s="4" t="s">
        <v>5403</v>
      </c>
      <c r="D6446" s="4" t="s">
        <v>11026</v>
      </c>
      <c r="E6446" s="4" t="s">
        <v>10986</v>
      </c>
      <c r="F6446" s="4" t="s">
        <v>8948</v>
      </c>
      <c r="G6446" s="4" t="s">
        <v>1419</v>
      </c>
      <c r="H6446" s="4" t="s">
        <v>5</v>
      </c>
      <c r="I6446" s="24">
        <v>230.7</v>
      </c>
      <c r="J6446" s="24">
        <v>219.13</v>
      </c>
      <c r="M6446" s="24">
        <v>1.3</v>
      </c>
      <c r="O6446" s="24">
        <v>5</v>
      </c>
      <c r="Q6446" s="24">
        <v>0.4</v>
      </c>
      <c r="R6446" s="24">
        <v>6.66</v>
      </c>
      <c r="S6446" s="24">
        <v>1.5</v>
      </c>
      <c r="T6446" s="24">
        <v>10.67</v>
      </c>
      <c r="X6446" s="24">
        <f t="shared" si="224"/>
        <v>244.66</v>
      </c>
      <c r="Y6446" s="8">
        <f t="shared" si="225"/>
        <v>-13.960000000000008</v>
      </c>
      <c r="Z6446" s="4"/>
    </row>
    <row r="6447" spans="1:26" x14ac:dyDescent="0.25">
      <c r="A6447" s="34">
        <v>68</v>
      </c>
      <c r="B6447" s="31">
        <v>69</v>
      </c>
      <c r="C6447" s="4" t="s">
        <v>4188</v>
      </c>
      <c r="D6447" s="4" t="s">
        <v>11060</v>
      </c>
      <c r="E6447" s="4" t="s">
        <v>10986</v>
      </c>
      <c r="F6447" s="4" t="s">
        <v>8948</v>
      </c>
      <c r="G6447" s="5" t="s">
        <v>11071</v>
      </c>
      <c r="H6447" s="4" t="s">
        <v>1564</v>
      </c>
      <c r="I6447" s="24">
        <v>418.28</v>
      </c>
      <c r="J6447" s="24">
        <v>377.23</v>
      </c>
      <c r="K6447" s="24">
        <v>3.58</v>
      </c>
      <c r="M6447" s="24">
        <v>1.75</v>
      </c>
      <c r="O6447" s="24">
        <v>7.72</v>
      </c>
      <c r="R6447" s="24">
        <v>2.74</v>
      </c>
      <c r="S6447" s="24">
        <v>3.66</v>
      </c>
      <c r="X6447" s="24">
        <f t="shared" si="224"/>
        <v>396.68000000000006</v>
      </c>
      <c r="Y6447" s="8">
        <f t="shared" si="225"/>
        <v>21.599999999999909</v>
      </c>
      <c r="Z6447" s="4"/>
    </row>
    <row r="6448" spans="1:26" x14ac:dyDescent="0.25">
      <c r="A6448" s="34">
        <v>35</v>
      </c>
      <c r="B6448" s="31">
        <v>35</v>
      </c>
      <c r="C6448" s="4" t="s">
        <v>11030</v>
      </c>
      <c r="D6448" s="4" t="s">
        <v>11026</v>
      </c>
      <c r="E6448" s="4" t="s">
        <v>10986</v>
      </c>
      <c r="F6448" s="4" t="s">
        <v>8948</v>
      </c>
      <c r="G6448" s="4" t="s">
        <v>9266</v>
      </c>
      <c r="H6448" s="4" t="s">
        <v>277</v>
      </c>
      <c r="I6448" s="24">
        <v>755.28</v>
      </c>
      <c r="J6448" s="24">
        <v>464.24</v>
      </c>
      <c r="K6448" s="24">
        <v>74.7</v>
      </c>
      <c r="L6448" s="24">
        <v>17.7</v>
      </c>
      <c r="M6448" s="24">
        <v>1.65</v>
      </c>
      <c r="O6448" s="24">
        <v>5.26</v>
      </c>
      <c r="P6448" s="24">
        <v>2.5299999999999998</v>
      </c>
      <c r="R6448" s="24">
        <v>8.3800000000000008</v>
      </c>
      <c r="S6448" s="24">
        <v>8.3000000000000007</v>
      </c>
      <c r="T6448" s="24">
        <v>176.4</v>
      </c>
      <c r="X6448" s="24">
        <f t="shared" si="224"/>
        <v>759.16</v>
      </c>
      <c r="Y6448" s="8">
        <f t="shared" si="225"/>
        <v>-3.8799999999999955</v>
      </c>
      <c r="Z6448" s="4"/>
    </row>
    <row r="6449" spans="1:26" x14ac:dyDescent="0.25">
      <c r="A6449" s="34">
        <v>37</v>
      </c>
      <c r="B6449" s="31">
        <v>37</v>
      </c>
      <c r="C6449" s="4" t="s">
        <v>11032</v>
      </c>
      <c r="D6449" s="4" t="s">
        <v>11026</v>
      </c>
      <c r="E6449" s="4" t="s">
        <v>10986</v>
      </c>
      <c r="F6449" s="4" t="s">
        <v>8948</v>
      </c>
      <c r="G6449" s="4" t="s">
        <v>9266</v>
      </c>
      <c r="H6449" s="4" t="s">
        <v>1793</v>
      </c>
      <c r="I6449" s="24">
        <v>1025.48</v>
      </c>
      <c r="J6449" s="24">
        <v>458.08</v>
      </c>
      <c r="K6449" s="24">
        <v>34.76</v>
      </c>
      <c r="M6449" s="24">
        <v>8.98</v>
      </c>
      <c r="O6449" s="24">
        <v>15.64</v>
      </c>
      <c r="P6449" s="24">
        <v>39.6</v>
      </c>
      <c r="R6449" s="24">
        <v>3.94</v>
      </c>
      <c r="S6449" s="24">
        <v>43.42</v>
      </c>
      <c r="T6449" s="24">
        <v>409.3</v>
      </c>
      <c r="X6449" s="24">
        <f t="shared" si="224"/>
        <v>1013.72</v>
      </c>
      <c r="Y6449" s="8">
        <f t="shared" si="225"/>
        <v>11.759999999999991</v>
      </c>
      <c r="Z6449" s="4"/>
    </row>
    <row r="6450" spans="1:26" x14ac:dyDescent="0.25">
      <c r="A6450" s="34">
        <v>42</v>
      </c>
      <c r="B6450" s="31">
        <v>42</v>
      </c>
      <c r="C6450" s="4" t="s">
        <v>11039</v>
      </c>
      <c r="D6450" s="4" t="s">
        <v>11026</v>
      </c>
      <c r="E6450" s="4" t="s">
        <v>10986</v>
      </c>
      <c r="F6450" s="4" t="s">
        <v>8948</v>
      </c>
      <c r="G6450" s="4" t="s">
        <v>9266</v>
      </c>
      <c r="H6450" s="4" t="s">
        <v>471</v>
      </c>
      <c r="I6450" s="24">
        <v>644</v>
      </c>
      <c r="J6450" s="24">
        <v>529.24</v>
      </c>
      <c r="K6450" s="24">
        <v>40.4</v>
      </c>
      <c r="M6450" s="24">
        <v>1.08</v>
      </c>
      <c r="O6450" s="24">
        <v>8.31</v>
      </c>
      <c r="P6450" s="24">
        <v>11.37</v>
      </c>
      <c r="Q6450" s="24">
        <v>4.55</v>
      </c>
      <c r="R6450" s="24">
        <v>10.36</v>
      </c>
      <c r="S6450" s="24">
        <v>14.32</v>
      </c>
      <c r="T6450" s="24">
        <v>26.63</v>
      </c>
      <c r="X6450" s="24">
        <f t="shared" si="224"/>
        <v>646.26</v>
      </c>
      <c r="Y6450" s="8">
        <f t="shared" si="225"/>
        <v>-2.2599999999999909</v>
      </c>
      <c r="Z6450" s="4"/>
    </row>
    <row r="6451" spans="1:26" x14ac:dyDescent="0.25">
      <c r="A6451" s="34">
        <v>50</v>
      </c>
      <c r="B6451" s="31">
        <v>51</v>
      </c>
      <c r="C6451" s="4" t="s">
        <v>11049</v>
      </c>
      <c r="D6451" s="4" t="s">
        <v>11026</v>
      </c>
      <c r="E6451" s="4" t="s">
        <v>10986</v>
      </c>
      <c r="F6451" s="4" t="s">
        <v>8948</v>
      </c>
      <c r="G6451" s="4" t="s">
        <v>9266</v>
      </c>
      <c r="H6451" s="4" t="s">
        <v>1793</v>
      </c>
      <c r="I6451" s="24">
        <v>675.03</v>
      </c>
      <c r="J6451" s="24">
        <v>532.97</v>
      </c>
      <c r="K6451" s="24">
        <v>46.19</v>
      </c>
      <c r="M6451" s="24">
        <v>0.8</v>
      </c>
      <c r="O6451" s="24">
        <v>4.6399999999999997</v>
      </c>
      <c r="P6451" s="24">
        <v>2.85</v>
      </c>
      <c r="Q6451" s="24">
        <v>2.35</v>
      </c>
      <c r="R6451" s="24">
        <v>4</v>
      </c>
      <c r="T6451" s="24">
        <v>91.73</v>
      </c>
      <c r="X6451" s="24">
        <f t="shared" si="224"/>
        <v>685.53000000000009</v>
      </c>
      <c r="Y6451" s="8">
        <f t="shared" si="225"/>
        <v>-10.500000000000114</v>
      </c>
      <c r="Z6451" s="4"/>
    </row>
    <row r="6452" spans="1:26" x14ac:dyDescent="0.25">
      <c r="A6452" s="34">
        <v>2</v>
      </c>
      <c r="B6452" s="31">
        <v>2</v>
      </c>
      <c r="C6452" s="4" t="s">
        <v>4261</v>
      </c>
      <c r="D6452" s="4" t="s">
        <v>10985</v>
      </c>
      <c r="E6452" s="4" t="s">
        <v>10986</v>
      </c>
      <c r="F6452" s="4" t="s">
        <v>8948</v>
      </c>
      <c r="G6452" s="4" t="s">
        <v>10988</v>
      </c>
      <c r="H6452" s="4" t="s">
        <v>237</v>
      </c>
      <c r="I6452" s="24">
        <v>224.89</v>
      </c>
      <c r="J6452" s="24">
        <v>195.11</v>
      </c>
      <c r="K6452" s="24">
        <v>18.59</v>
      </c>
      <c r="M6452" s="24">
        <v>0.5</v>
      </c>
      <c r="O6452" s="24">
        <v>2.34</v>
      </c>
      <c r="R6452" s="24">
        <v>0.57999999999999996</v>
      </c>
      <c r="T6452" s="24">
        <v>7.77</v>
      </c>
      <c r="X6452" s="24">
        <f t="shared" si="224"/>
        <v>224.89000000000004</v>
      </c>
      <c r="Y6452" s="8">
        <f t="shared" si="225"/>
        <v>0</v>
      </c>
      <c r="Z6452" s="4"/>
    </row>
    <row r="6453" spans="1:26" x14ac:dyDescent="0.25">
      <c r="A6453" s="34">
        <v>34</v>
      </c>
      <c r="B6453" s="31">
        <v>34</v>
      </c>
      <c r="C6453" s="4" t="s">
        <v>11029</v>
      </c>
      <c r="D6453" s="4" t="s">
        <v>11026</v>
      </c>
      <c r="E6453" s="4" t="s">
        <v>10986</v>
      </c>
      <c r="F6453" s="4" t="s">
        <v>8948</v>
      </c>
      <c r="G6453" s="4" t="s">
        <v>7346</v>
      </c>
      <c r="H6453" s="4" t="s">
        <v>154</v>
      </c>
      <c r="I6453" s="24">
        <v>309.32</v>
      </c>
      <c r="J6453" s="24">
        <v>275.93</v>
      </c>
      <c r="K6453" s="24">
        <v>13.76</v>
      </c>
      <c r="L6453" s="24">
        <v>6.54</v>
      </c>
      <c r="M6453" s="24">
        <v>1</v>
      </c>
      <c r="O6453" s="24">
        <v>5</v>
      </c>
      <c r="Q6453" s="24">
        <v>0.64</v>
      </c>
      <c r="R6453" s="24">
        <v>2.63</v>
      </c>
      <c r="S6453" s="24">
        <v>2.5</v>
      </c>
      <c r="T6453" s="24">
        <v>7.87</v>
      </c>
      <c r="X6453" s="24">
        <f t="shared" si="224"/>
        <v>315.87</v>
      </c>
      <c r="Y6453" s="8">
        <f t="shared" si="225"/>
        <v>-6.5500000000000114</v>
      </c>
      <c r="Z6453" s="4"/>
    </row>
    <row r="6454" spans="1:26" x14ac:dyDescent="0.25">
      <c r="A6454" s="34">
        <v>47</v>
      </c>
      <c r="B6454" s="31">
        <v>48</v>
      </c>
      <c r="C6454" s="4" t="s">
        <v>425</v>
      </c>
      <c r="D6454" s="4" t="s">
        <v>11026</v>
      </c>
      <c r="E6454" s="4" t="s">
        <v>10986</v>
      </c>
      <c r="F6454" s="4" t="s">
        <v>8948</v>
      </c>
      <c r="G6454" s="4" t="s">
        <v>11045</v>
      </c>
      <c r="H6454" s="4" t="s">
        <v>216</v>
      </c>
      <c r="I6454" s="24">
        <v>354.79</v>
      </c>
      <c r="J6454" s="24">
        <v>327.96</v>
      </c>
      <c r="K6454" s="24">
        <v>19.62</v>
      </c>
      <c r="M6454" s="24">
        <v>4.1500000000000004</v>
      </c>
      <c r="O6454" s="24">
        <v>4.78</v>
      </c>
      <c r="R6454" s="24">
        <v>1.99</v>
      </c>
      <c r="S6454" s="24">
        <v>4.2699999999999996</v>
      </c>
      <c r="X6454" s="24">
        <f t="shared" ref="X6454:X6517" si="226">SUM(J6454:W6454)</f>
        <v>362.76999999999992</v>
      </c>
      <c r="Y6454" s="8">
        <f t="shared" ref="Y6454:Y6517" si="227">I6454-X6454</f>
        <v>-7.9799999999999045</v>
      </c>
      <c r="Z6454" s="4"/>
    </row>
    <row r="6455" spans="1:26" x14ac:dyDescent="0.25">
      <c r="A6455" s="34">
        <v>65</v>
      </c>
      <c r="B6455" s="31">
        <v>66</v>
      </c>
      <c r="C6455" s="4" t="s">
        <v>11067</v>
      </c>
      <c r="D6455" s="4" t="s">
        <v>11060</v>
      </c>
      <c r="E6455" s="4" t="s">
        <v>10986</v>
      </c>
      <c r="F6455" s="4" t="s">
        <v>8948</v>
      </c>
      <c r="G6455" s="5" t="s">
        <v>4624</v>
      </c>
      <c r="H6455" s="4" t="s">
        <v>1164</v>
      </c>
      <c r="I6455" s="24">
        <v>346.7</v>
      </c>
      <c r="J6455" s="24">
        <v>297.76</v>
      </c>
      <c r="K6455" s="24">
        <v>24</v>
      </c>
      <c r="M6455" s="24">
        <v>1</v>
      </c>
      <c r="O6455" s="24">
        <v>4.4800000000000004</v>
      </c>
      <c r="Q6455" s="24">
        <v>7.21</v>
      </c>
      <c r="R6455" s="24">
        <v>2.2400000000000002</v>
      </c>
      <c r="S6455" s="24">
        <v>2.5</v>
      </c>
      <c r="T6455" s="24">
        <v>6.51</v>
      </c>
      <c r="X6455" s="24">
        <f t="shared" si="226"/>
        <v>345.7</v>
      </c>
      <c r="Y6455" s="8">
        <f t="shared" si="227"/>
        <v>1</v>
      </c>
      <c r="Z6455" s="4"/>
    </row>
    <row r="6456" spans="1:26" x14ac:dyDescent="0.25">
      <c r="A6456" s="34">
        <v>26</v>
      </c>
      <c r="B6456" s="31">
        <v>26</v>
      </c>
      <c r="C6456" s="4" t="s">
        <v>11016</v>
      </c>
      <c r="D6456" s="4" t="s">
        <v>11013</v>
      </c>
      <c r="E6456" s="4" t="s">
        <v>10986</v>
      </c>
      <c r="F6456" s="4" t="s">
        <v>8948</v>
      </c>
      <c r="G6456" s="4" t="s">
        <v>11017</v>
      </c>
      <c r="H6456" s="4" t="s">
        <v>9198</v>
      </c>
      <c r="I6456" s="24">
        <v>327.01</v>
      </c>
      <c r="J6456" s="24">
        <v>305.79000000000002</v>
      </c>
      <c r="K6456" s="24">
        <v>2.48</v>
      </c>
      <c r="M6456" s="24">
        <v>0.75</v>
      </c>
      <c r="O6456" s="24">
        <v>4.22</v>
      </c>
      <c r="R6456" s="24">
        <v>14.77</v>
      </c>
      <c r="S6456" s="24">
        <v>2</v>
      </c>
      <c r="X6456" s="24">
        <f t="shared" si="226"/>
        <v>330.01000000000005</v>
      </c>
      <c r="Y6456" s="8">
        <f t="shared" si="227"/>
        <v>-3.0000000000000568</v>
      </c>
      <c r="Z6456" s="4"/>
    </row>
    <row r="6457" spans="1:26" x14ac:dyDescent="0.25">
      <c r="A6457" s="34">
        <v>23</v>
      </c>
      <c r="B6457" s="31">
        <v>23</v>
      </c>
      <c r="C6457" s="4" t="s">
        <v>11012</v>
      </c>
      <c r="D6457" s="4" t="s">
        <v>11013</v>
      </c>
      <c r="E6457" s="4" t="s">
        <v>10986</v>
      </c>
      <c r="F6457" s="4" t="s">
        <v>8948</v>
      </c>
      <c r="G6457" s="4" t="s">
        <v>10701</v>
      </c>
      <c r="H6457" s="4" t="s">
        <v>791</v>
      </c>
      <c r="I6457" s="24">
        <v>329.72</v>
      </c>
      <c r="J6457" s="24">
        <v>299.45999999999998</v>
      </c>
      <c r="K6457" s="24">
        <v>13.68</v>
      </c>
      <c r="M6457" s="24">
        <v>3.25</v>
      </c>
      <c r="O6457" s="24">
        <v>4.3600000000000003</v>
      </c>
      <c r="P6457" s="24">
        <v>1.6</v>
      </c>
      <c r="R6457" s="24">
        <v>3.68</v>
      </c>
      <c r="S6457" s="24">
        <v>1.75</v>
      </c>
      <c r="X6457" s="24">
        <f t="shared" si="226"/>
        <v>327.78000000000003</v>
      </c>
      <c r="Y6457" s="8">
        <f t="shared" si="227"/>
        <v>1.9399999999999977</v>
      </c>
      <c r="Z6457" s="4"/>
    </row>
    <row r="6458" spans="1:26" x14ac:dyDescent="0.25">
      <c r="A6458" s="34">
        <v>66</v>
      </c>
      <c r="B6458" s="31">
        <v>67</v>
      </c>
      <c r="C6458" s="4" t="s">
        <v>11068</v>
      </c>
      <c r="D6458" s="4" t="s">
        <v>11060</v>
      </c>
      <c r="E6458" s="4" t="s">
        <v>10986</v>
      </c>
      <c r="F6458" s="4" t="s">
        <v>8948</v>
      </c>
      <c r="G6458" s="5" t="s">
        <v>10701</v>
      </c>
      <c r="H6458" s="4" t="s">
        <v>3762</v>
      </c>
      <c r="I6458" s="24">
        <v>393.35</v>
      </c>
      <c r="J6458" s="24">
        <v>312</v>
      </c>
      <c r="M6458" s="24">
        <v>0.32</v>
      </c>
      <c r="O6458" s="24">
        <v>3.44</v>
      </c>
      <c r="P6458" s="24">
        <v>0.2</v>
      </c>
      <c r="R6458" s="24">
        <v>3.57</v>
      </c>
      <c r="S6458" s="24">
        <v>3.83</v>
      </c>
      <c r="T6458" s="24">
        <v>70.58</v>
      </c>
      <c r="X6458" s="24">
        <f t="shared" si="226"/>
        <v>393.93999999999994</v>
      </c>
      <c r="Y6458" s="8">
        <f t="shared" si="227"/>
        <v>-0.58999999999991815</v>
      </c>
      <c r="Z6458" s="4"/>
    </row>
    <row r="6459" spans="1:26" x14ac:dyDescent="0.25">
      <c r="A6459" s="34">
        <v>40</v>
      </c>
      <c r="B6459" s="31">
        <v>40</v>
      </c>
      <c r="C6459" s="4" t="s">
        <v>11037</v>
      </c>
      <c r="D6459" s="4" t="s">
        <v>11026</v>
      </c>
      <c r="E6459" s="4" t="s">
        <v>10986</v>
      </c>
      <c r="F6459" s="4" t="s">
        <v>8948</v>
      </c>
      <c r="G6459" s="4" t="s">
        <v>11038</v>
      </c>
      <c r="H6459" s="4" t="s">
        <v>230</v>
      </c>
      <c r="I6459" s="24">
        <v>166.72</v>
      </c>
      <c r="J6459" s="24">
        <v>155.75</v>
      </c>
      <c r="K6459" s="24">
        <v>0.6</v>
      </c>
      <c r="M6459" s="24">
        <v>0.5</v>
      </c>
      <c r="O6459" s="24">
        <v>2.21</v>
      </c>
      <c r="R6459" s="24">
        <v>1.76</v>
      </c>
      <c r="S6459" s="24">
        <v>1.65</v>
      </c>
      <c r="T6459" s="24">
        <v>0.45</v>
      </c>
      <c r="X6459" s="24">
        <f t="shared" si="226"/>
        <v>162.91999999999999</v>
      </c>
      <c r="Y6459" s="8">
        <f t="shared" si="227"/>
        <v>3.8000000000000114</v>
      </c>
      <c r="Z6459" s="4"/>
    </row>
    <row r="6460" spans="1:26" x14ac:dyDescent="0.25">
      <c r="A6460" s="34">
        <v>27</v>
      </c>
      <c r="B6460" s="31">
        <v>27</v>
      </c>
      <c r="C6460" s="4" t="s">
        <v>10711</v>
      </c>
      <c r="D6460" s="4" t="s">
        <v>11013</v>
      </c>
      <c r="E6460" s="4" t="s">
        <v>10986</v>
      </c>
      <c r="F6460" s="4" t="s">
        <v>8948</v>
      </c>
      <c r="G6460" s="4" t="s">
        <v>11018</v>
      </c>
      <c r="H6460" s="4" t="s">
        <v>1407</v>
      </c>
      <c r="I6460" s="24">
        <v>185.93</v>
      </c>
      <c r="J6460" s="24">
        <v>176.72</v>
      </c>
      <c r="K6460" s="24">
        <v>5.42</v>
      </c>
      <c r="M6460" s="24">
        <v>0.57999999999999996</v>
      </c>
      <c r="O6460" s="24">
        <v>1.55</v>
      </c>
      <c r="P6460" s="24">
        <v>0.15</v>
      </c>
      <c r="R6460" s="24">
        <v>0.7</v>
      </c>
      <c r="S6460" s="24">
        <v>0.75</v>
      </c>
      <c r="X6460" s="24">
        <f t="shared" si="226"/>
        <v>185.87</v>
      </c>
      <c r="Y6460" s="8">
        <f t="shared" si="227"/>
        <v>6.0000000000002274E-2</v>
      </c>
      <c r="Z6460" s="4"/>
    </row>
    <row r="6461" spans="1:26" x14ac:dyDescent="0.25">
      <c r="A6461" s="34">
        <v>14</v>
      </c>
      <c r="B6461" s="31">
        <v>14</v>
      </c>
      <c r="C6461" s="4" t="s">
        <v>10913</v>
      </c>
      <c r="D6461" s="4" t="s">
        <v>10985</v>
      </c>
      <c r="E6461" s="4" t="s">
        <v>10986</v>
      </c>
      <c r="F6461" s="4" t="s">
        <v>8948</v>
      </c>
      <c r="G6461" s="4" t="s">
        <v>11001</v>
      </c>
      <c r="H6461" s="4" t="s">
        <v>6795</v>
      </c>
      <c r="I6461" s="24">
        <v>298.57</v>
      </c>
      <c r="J6461" s="24">
        <v>228.74</v>
      </c>
      <c r="K6461" s="24">
        <v>35.08</v>
      </c>
      <c r="L6461" s="24">
        <v>16.43</v>
      </c>
      <c r="M6461" s="24">
        <v>0.75</v>
      </c>
      <c r="O6461" s="24">
        <v>5.42</v>
      </c>
      <c r="P6461" s="24">
        <v>4.5</v>
      </c>
      <c r="Q6461" s="24">
        <v>0.63</v>
      </c>
      <c r="R6461" s="24">
        <v>3.47</v>
      </c>
      <c r="S6461" s="24">
        <v>3.5</v>
      </c>
      <c r="X6461" s="24">
        <f t="shared" si="226"/>
        <v>298.52000000000004</v>
      </c>
      <c r="Y6461" s="8">
        <f t="shared" si="227"/>
        <v>4.9999999999954525E-2</v>
      </c>
      <c r="Z6461" s="4"/>
    </row>
    <row r="6462" spans="1:26" x14ac:dyDescent="0.25">
      <c r="A6462" s="34">
        <v>8</v>
      </c>
      <c r="B6462" s="31">
        <v>8</v>
      </c>
      <c r="C6462" s="4" t="s">
        <v>10994</v>
      </c>
      <c r="D6462" s="4" t="s">
        <v>10985</v>
      </c>
      <c r="E6462" s="4" t="s">
        <v>10986</v>
      </c>
      <c r="F6462" s="4" t="s">
        <v>8948</v>
      </c>
      <c r="G6462" s="4" t="s">
        <v>6579</v>
      </c>
      <c r="H6462" s="4" t="s">
        <v>358</v>
      </c>
      <c r="I6462" s="24">
        <v>389.73</v>
      </c>
      <c r="J6462" s="24">
        <v>322.56</v>
      </c>
      <c r="K6462" s="24">
        <v>20.190000000000001</v>
      </c>
      <c r="L6462" s="24">
        <v>23.37</v>
      </c>
      <c r="M6462" s="24">
        <v>2.3199999999999998</v>
      </c>
      <c r="O6462" s="24">
        <v>5.82</v>
      </c>
      <c r="P6462" s="24">
        <v>3.2</v>
      </c>
      <c r="Q6462" s="24">
        <v>2.2200000000000002</v>
      </c>
      <c r="R6462" s="24">
        <v>7.55</v>
      </c>
      <c r="S6462" s="24">
        <v>2.5</v>
      </c>
      <c r="X6462" s="24">
        <f t="shared" si="226"/>
        <v>389.73</v>
      </c>
      <c r="Y6462" s="8">
        <f t="shared" si="227"/>
        <v>0</v>
      </c>
      <c r="Z6462" s="4"/>
    </row>
    <row r="6463" spans="1:26" x14ac:dyDescent="0.25">
      <c r="A6463" s="34">
        <v>55</v>
      </c>
      <c r="B6463" s="31">
        <v>56</v>
      </c>
      <c r="C6463" s="4" t="s">
        <v>11053</v>
      </c>
      <c r="D6463" s="4" t="s">
        <v>11051</v>
      </c>
      <c r="E6463" s="4" t="s">
        <v>10986</v>
      </c>
      <c r="F6463" s="4" t="s">
        <v>8948</v>
      </c>
      <c r="G6463" s="4" t="s">
        <v>11054</v>
      </c>
      <c r="H6463" s="4" t="s">
        <v>19</v>
      </c>
      <c r="I6463" s="24">
        <v>258.5</v>
      </c>
      <c r="J6463" s="24">
        <v>144.28</v>
      </c>
      <c r="K6463" s="24">
        <v>6.57</v>
      </c>
      <c r="M6463" s="24">
        <v>0.55000000000000004</v>
      </c>
      <c r="O6463" s="24">
        <v>2.44</v>
      </c>
      <c r="P6463" s="24">
        <v>1.24</v>
      </c>
      <c r="Q6463" s="24">
        <v>3.45</v>
      </c>
      <c r="R6463" s="24">
        <v>2.2200000000000002</v>
      </c>
      <c r="S6463" s="24">
        <v>2.67</v>
      </c>
      <c r="T6463" s="24">
        <v>97.74</v>
      </c>
      <c r="X6463" s="24">
        <f t="shared" si="226"/>
        <v>261.15999999999997</v>
      </c>
      <c r="Y6463" s="8">
        <f t="shared" si="227"/>
        <v>-2.6599999999999682</v>
      </c>
      <c r="Z6463" s="4"/>
    </row>
    <row r="6464" spans="1:26" x14ac:dyDescent="0.25">
      <c r="A6464" s="34">
        <v>30</v>
      </c>
      <c r="B6464" s="31">
        <v>30</v>
      </c>
      <c r="C6464" s="4" t="s">
        <v>11022</v>
      </c>
      <c r="D6464" s="4" t="s">
        <v>11013</v>
      </c>
      <c r="E6464" s="4" t="s">
        <v>10986</v>
      </c>
      <c r="F6464" s="4" t="s">
        <v>8948</v>
      </c>
      <c r="G6464" s="4" t="s">
        <v>11023</v>
      </c>
      <c r="H6464" s="4" t="s">
        <v>1564</v>
      </c>
      <c r="I6464" s="24">
        <v>257.41000000000003</v>
      </c>
      <c r="J6464" s="24">
        <v>240.63</v>
      </c>
      <c r="K6464" s="24">
        <v>5.55</v>
      </c>
      <c r="M6464" s="24">
        <v>0.45</v>
      </c>
      <c r="O6464" s="24">
        <v>2.48</v>
      </c>
      <c r="R6464" s="24">
        <v>6.65</v>
      </c>
      <c r="S6464" s="24">
        <v>1.5</v>
      </c>
      <c r="X6464" s="24">
        <f t="shared" si="226"/>
        <v>257.26</v>
      </c>
      <c r="Y6464" s="8">
        <f t="shared" si="227"/>
        <v>0.15000000000003411</v>
      </c>
      <c r="Z6464" s="4"/>
    </row>
    <row r="6465" spans="1:26" x14ac:dyDescent="0.25">
      <c r="A6465" s="34">
        <v>29</v>
      </c>
      <c r="B6465" s="31">
        <v>29</v>
      </c>
      <c r="C6465" s="4" t="s">
        <v>10379</v>
      </c>
      <c r="D6465" s="4" t="s">
        <v>11013</v>
      </c>
      <c r="E6465" s="4" t="s">
        <v>10986</v>
      </c>
      <c r="F6465" s="4" t="s">
        <v>8948</v>
      </c>
      <c r="G6465" s="4" t="s">
        <v>10792</v>
      </c>
      <c r="H6465" s="4" t="s">
        <v>11021</v>
      </c>
      <c r="I6465" s="24">
        <v>131.13999999999999</v>
      </c>
      <c r="J6465" s="24">
        <v>132.72999999999999</v>
      </c>
      <c r="K6465" s="24">
        <v>4.6500000000000004</v>
      </c>
      <c r="M6465" s="24">
        <v>0.5</v>
      </c>
      <c r="O6465" s="24">
        <v>2.67</v>
      </c>
      <c r="Q6465" s="24">
        <v>0.27</v>
      </c>
      <c r="R6465" s="24">
        <v>0.38</v>
      </c>
      <c r="S6465" s="24">
        <v>0.54</v>
      </c>
      <c r="X6465" s="24">
        <f t="shared" si="226"/>
        <v>141.73999999999998</v>
      </c>
      <c r="Y6465" s="8">
        <f t="shared" si="227"/>
        <v>-10.599999999999994</v>
      </c>
      <c r="Z6465" s="4"/>
    </row>
    <row r="6466" spans="1:26" x14ac:dyDescent="0.25">
      <c r="A6466" s="34">
        <v>31</v>
      </c>
      <c r="B6466" s="31">
        <v>31</v>
      </c>
      <c r="C6466" s="4" t="s">
        <v>11024</v>
      </c>
      <c r="D6466" s="4" t="s">
        <v>11013</v>
      </c>
      <c r="E6466" s="4" t="s">
        <v>10986</v>
      </c>
      <c r="F6466" s="4" t="s">
        <v>8948</v>
      </c>
      <c r="G6466" s="4" t="s">
        <v>10792</v>
      </c>
      <c r="H6466" s="4" t="s">
        <v>300</v>
      </c>
      <c r="I6466" s="24">
        <v>654.79</v>
      </c>
      <c r="J6466" s="24">
        <v>467.64</v>
      </c>
      <c r="K6466" s="24">
        <v>16.88</v>
      </c>
      <c r="M6466" s="24">
        <v>1</v>
      </c>
      <c r="O6466" s="24">
        <v>6.13</v>
      </c>
      <c r="P6466" s="24">
        <v>0.68</v>
      </c>
      <c r="Q6466" s="24">
        <v>0.31</v>
      </c>
      <c r="R6466" s="24">
        <v>1.83</v>
      </c>
      <c r="S6466" s="24">
        <v>4.25</v>
      </c>
      <c r="T6466" s="24">
        <v>156.72</v>
      </c>
      <c r="X6466" s="24">
        <f t="shared" si="226"/>
        <v>655.43999999999994</v>
      </c>
      <c r="Y6466" s="8">
        <f t="shared" si="227"/>
        <v>-0.64999999999997726</v>
      </c>
      <c r="Z6466" s="4"/>
    </row>
    <row r="6467" spans="1:26" x14ac:dyDescent="0.25">
      <c r="A6467" s="34">
        <v>36</v>
      </c>
      <c r="B6467" s="31">
        <v>36</v>
      </c>
      <c r="C6467" s="4" t="s">
        <v>11031</v>
      </c>
      <c r="D6467" s="4" t="s">
        <v>11026</v>
      </c>
      <c r="E6467" s="4" t="s">
        <v>10986</v>
      </c>
      <c r="F6467" s="4" t="s">
        <v>8948</v>
      </c>
      <c r="G6467" s="4" t="s">
        <v>10452</v>
      </c>
      <c r="H6467" s="4" t="s">
        <v>1546</v>
      </c>
      <c r="I6467" s="24">
        <v>104.41</v>
      </c>
      <c r="J6467" s="24">
        <v>90.64</v>
      </c>
      <c r="K6467" s="24">
        <v>8.9700000000000006</v>
      </c>
      <c r="M6467" s="24">
        <v>0.53</v>
      </c>
      <c r="O6467" s="24">
        <v>1.93</v>
      </c>
      <c r="R6467" s="24">
        <v>0.16</v>
      </c>
      <c r="S6467" s="24">
        <v>0.5</v>
      </c>
      <c r="T6467" s="24">
        <v>1.68</v>
      </c>
      <c r="X6467" s="24">
        <f t="shared" si="226"/>
        <v>104.41000000000001</v>
      </c>
      <c r="Y6467" s="8">
        <f t="shared" si="227"/>
        <v>0</v>
      </c>
      <c r="Z6467" s="4"/>
    </row>
    <row r="6468" spans="1:26" x14ac:dyDescent="0.25">
      <c r="A6468" s="34">
        <v>69</v>
      </c>
      <c r="B6468" s="31">
        <v>70</v>
      </c>
      <c r="C6468" s="4" t="s">
        <v>11072</v>
      </c>
      <c r="D6468" s="4" t="s">
        <v>11060</v>
      </c>
      <c r="E6468" s="4" t="s">
        <v>10986</v>
      </c>
      <c r="F6468" s="4" t="s">
        <v>8948</v>
      </c>
      <c r="G6468" s="5" t="s">
        <v>11073</v>
      </c>
      <c r="H6468" s="4" t="s">
        <v>950</v>
      </c>
      <c r="I6468" s="24">
        <v>316.48</v>
      </c>
      <c r="J6468" s="24">
        <v>275.74</v>
      </c>
      <c r="M6468" s="24">
        <v>0.8</v>
      </c>
      <c r="O6468" s="24">
        <v>8.48</v>
      </c>
      <c r="P6468" s="24">
        <v>0.35</v>
      </c>
      <c r="R6468" s="24">
        <v>7.12</v>
      </c>
      <c r="S6468" s="24">
        <v>4.6399999999999997</v>
      </c>
      <c r="T6468" s="24">
        <v>3.46</v>
      </c>
      <c r="X6468" s="24">
        <f t="shared" si="226"/>
        <v>300.59000000000003</v>
      </c>
      <c r="Y6468" s="8">
        <f t="shared" si="227"/>
        <v>15.889999999999986</v>
      </c>
      <c r="Z6468" s="4"/>
    </row>
    <row r="6469" spans="1:26" x14ac:dyDescent="0.25">
      <c r="A6469" s="34">
        <v>12</v>
      </c>
      <c r="B6469" s="31">
        <v>12</v>
      </c>
      <c r="C6469" s="4" t="s">
        <v>10997</v>
      </c>
      <c r="D6469" s="4" t="s">
        <v>10985</v>
      </c>
      <c r="E6469" s="4" t="s">
        <v>10986</v>
      </c>
      <c r="F6469" s="4" t="s">
        <v>8948</v>
      </c>
      <c r="G6469" s="4" t="s">
        <v>10998</v>
      </c>
      <c r="H6469" s="4" t="s">
        <v>245</v>
      </c>
      <c r="I6469" s="24">
        <v>305.95999999999998</v>
      </c>
      <c r="J6469" s="24">
        <v>281.27</v>
      </c>
      <c r="K6469" s="24">
        <v>5.18</v>
      </c>
      <c r="M6469" s="24">
        <v>1</v>
      </c>
      <c r="O6469" s="24">
        <v>3.75</v>
      </c>
      <c r="Q6469" s="24">
        <v>0.37</v>
      </c>
      <c r="R6469" s="24">
        <v>5.74</v>
      </c>
      <c r="S6469" s="24">
        <v>2.5</v>
      </c>
      <c r="T6469" s="24">
        <v>6.15</v>
      </c>
      <c r="X6469" s="24">
        <f t="shared" si="226"/>
        <v>305.95999999999998</v>
      </c>
      <c r="Y6469" s="8">
        <f t="shared" si="227"/>
        <v>0</v>
      </c>
      <c r="Z6469" s="4"/>
    </row>
    <row r="6470" spans="1:26" x14ac:dyDescent="0.25">
      <c r="A6470" s="34">
        <v>18</v>
      </c>
      <c r="B6470" s="31">
        <v>18</v>
      </c>
      <c r="C6470" s="4" t="s">
        <v>11007</v>
      </c>
      <c r="D6470" s="4" t="s">
        <v>10985</v>
      </c>
      <c r="E6470" s="4" t="s">
        <v>10986</v>
      </c>
      <c r="F6470" s="4" t="s">
        <v>8948</v>
      </c>
      <c r="G6470" s="4" t="s">
        <v>10998</v>
      </c>
      <c r="H6470" s="4" t="s">
        <v>5610</v>
      </c>
      <c r="I6470" s="24">
        <v>223.45</v>
      </c>
      <c r="J6470" s="24">
        <v>210.16</v>
      </c>
      <c r="M6470" s="24">
        <v>0.75</v>
      </c>
      <c r="O6470" s="24">
        <v>3</v>
      </c>
      <c r="P6470" s="24">
        <v>0.2</v>
      </c>
      <c r="R6470" s="24">
        <v>3.7</v>
      </c>
      <c r="S6470" s="24">
        <v>1.75</v>
      </c>
      <c r="T6470" s="24">
        <v>3.85</v>
      </c>
      <c r="X6470" s="24">
        <f t="shared" si="226"/>
        <v>223.40999999999997</v>
      </c>
      <c r="Y6470" s="8">
        <f t="shared" si="227"/>
        <v>4.0000000000020464E-2</v>
      </c>
      <c r="Z6470" s="4"/>
    </row>
    <row r="6471" spans="1:26" x14ac:dyDescent="0.25">
      <c r="A6471" s="34">
        <v>22</v>
      </c>
      <c r="B6471" s="31">
        <v>22</v>
      </c>
      <c r="C6471" s="4" t="s">
        <v>464</v>
      </c>
      <c r="D6471" s="4" t="s">
        <v>10985</v>
      </c>
      <c r="E6471" s="4" t="s">
        <v>10986</v>
      </c>
      <c r="F6471" s="4" t="s">
        <v>8948</v>
      </c>
      <c r="G6471" s="4" t="s">
        <v>10998</v>
      </c>
      <c r="H6471" s="4" t="s">
        <v>245</v>
      </c>
      <c r="I6471" s="24">
        <v>232.21</v>
      </c>
      <c r="J6471" s="24">
        <v>205.13</v>
      </c>
      <c r="K6471" s="24">
        <v>44.27</v>
      </c>
      <c r="M6471" s="24">
        <v>0.55000000000000004</v>
      </c>
      <c r="O6471" s="24">
        <v>2.34</v>
      </c>
      <c r="P6471" s="24">
        <v>1.98</v>
      </c>
      <c r="R6471" s="24">
        <v>2.04</v>
      </c>
      <c r="S6471" s="24">
        <v>1.8</v>
      </c>
      <c r="T6471" s="24">
        <v>3.45</v>
      </c>
      <c r="X6471" s="24">
        <f t="shared" si="226"/>
        <v>261.56</v>
      </c>
      <c r="Y6471" s="8">
        <f t="shared" si="227"/>
        <v>-29.349999999999994</v>
      </c>
      <c r="Z6471" s="4"/>
    </row>
    <row r="6472" spans="1:26" x14ac:dyDescent="0.25">
      <c r="A6472" s="34">
        <v>5</v>
      </c>
      <c r="B6472" s="31">
        <v>5</v>
      </c>
      <c r="C6472" s="4" t="s">
        <v>9249</v>
      </c>
      <c r="D6472" s="4" t="s">
        <v>10985</v>
      </c>
      <c r="E6472" s="4" t="s">
        <v>10986</v>
      </c>
      <c r="F6472" s="4" t="s">
        <v>8948</v>
      </c>
      <c r="G6472" s="4" t="s">
        <v>45</v>
      </c>
      <c r="H6472" s="4"/>
      <c r="I6472" s="24">
        <v>294.27</v>
      </c>
      <c r="J6472" s="24">
        <v>280.29000000000002</v>
      </c>
      <c r="K6472" s="24">
        <v>2.69</v>
      </c>
      <c r="M6472" s="24">
        <v>1.5</v>
      </c>
      <c r="O6472" s="24">
        <v>5.18</v>
      </c>
      <c r="P6472" s="24">
        <v>0.11</v>
      </c>
      <c r="R6472" s="24">
        <v>2.4</v>
      </c>
      <c r="S6472" s="24">
        <v>2.1</v>
      </c>
      <c r="X6472" s="24">
        <f t="shared" si="226"/>
        <v>294.27000000000004</v>
      </c>
      <c r="Y6472" s="8">
        <f t="shared" si="227"/>
        <v>0</v>
      </c>
      <c r="Z6472" s="4"/>
    </row>
    <row r="6473" spans="1:26" x14ac:dyDescent="0.25">
      <c r="A6473" s="34">
        <v>44</v>
      </c>
      <c r="B6473" s="31">
        <v>44</v>
      </c>
      <c r="C6473" s="4" t="s">
        <v>11041</v>
      </c>
      <c r="D6473" s="4" t="s">
        <v>11026</v>
      </c>
      <c r="E6473" s="4" t="s">
        <v>10986</v>
      </c>
      <c r="F6473" s="4" t="s">
        <v>8948</v>
      </c>
      <c r="G6473" s="4" t="s">
        <v>45</v>
      </c>
      <c r="H6473" s="4"/>
      <c r="I6473" s="24">
        <v>188.74</v>
      </c>
      <c r="J6473" s="24">
        <v>157.37</v>
      </c>
      <c r="K6473" s="24">
        <v>14.2</v>
      </c>
      <c r="M6473" s="24">
        <v>1.5</v>
      </c>
      <c r="O6473" s="24">
        <v>6.11</v>
      </c>
      <c r="R6473" s="24">
        <v>6.06</v>
      </c>
      <c r="S6473" s="24">
        <v>3.5</v>
      </c>
      <c r="X6473" s="24">
        <f t="shared" si="226"/>
        <v>188.74</v>
      </c>
      <c r="Y6473" s="8">
        <f t="shared" si="227"/>
        <v>0</v>
      </c>
      <c r="Z6473" s="4"/>
    </row>
    <row r="6474" spans="1:26" x14ac:dyDescent="0.25">
      <c r="A6474" s="34">
        <v>45</v>
      </c>
      <c r="B6474" s="31">
        <v>45</v>
      </c>
      <c r="C6474" s="4" t="s">
        <v>11042</v>
      </c>
      <c r="D6474" s="4" t="s">
        <v>11026</v>
      </c>
      <c r="E6474" s="4" t="s">
        <v>10986</v>
      </c>
      <c r="F6474" s="4" t="s">
        <v>8948</v>
      </c>
      <c r="G6474" s="4" t="s">
        <v>45</v>
      </c>
      <c r="H6474" s="4"/>
      <c r="I6474" s="24">
        <v>178.02</v>
      </c>
      <c r="J6474" s="24">
        <v>137.54</v>
      </c>
      <c r="K6474" s="24">
        <v>8.11</v>
      </c>
      <c r="M6474" s="24">
        <v>2.5</v>
      </c>
      <c r="O6474" s="24">
        <v>5.08</v>
      </c>
      <c r="P6474" s="24">
        <v>0.64</v>
      </c>
      <c r="R6474" s="24">
        <v>1.84</v>
      </c>
      <c r="S6474" s="24">
        <v>2</v>
      </c>
      <c r="T6474" s="24">
        <v>1.05</v>
      </c>
      <c r="X6474" s="24">
        <f t="shared" si="226"/>
        <v>158.76</v>
      </c>
      <c r="Y6474" s="8">
        <f t="shared" si="227"/>
        <v>19.260000000000019</v>
      </c>
      <c r="Z6474" s="4"/>
    </row>
    <row r="6475" spans="1:26" x14ac:dyDescent="0.25">
      <c r="A6475" s="34">
        <v>56</v>
      </c>
      <c r="B6475" s="31">
        <v>57</v>
      </c>
      <c r="C6475" s="4" t="s">
        <v>11055</v>
      </c>
      <c r="D6475" s="4" t="s">
        <v>11051</v>
      </c>
      <c r="E6475" s="4" t="s">
        <v>10986</v>
      </c>
      <c r="F6475" s="4" t="s">
        <v>8948</v>
      </c>
      <c r="G6475" s="4" t="s">
        <v>45</v>
      </c>
      <c r="H6475" s="4"/>
      <c r="I6475" s="24">
        <v>668.37</v>
      </c>
      <c r="J6475" s="24">
        <v>314.32</v>
      </c>
      <c r="K6475" s="24">
        <v>7.78</v>
      </c>
      <c r="L6475" s="24">
        <v>96.56</v>
      </c>
      <c r="M6475" s="24">
        <v>0.75</v>
      </c>
      <c r="O6475" s="24">
        <v>7.22</v>
      </c>
      <c r="R6475" s="24">
        <v>14.45</v>
      </c>
      <c r="S6475" s="24">
        <v>3.5</v>
      </c>
      <c r="T6475" s="24">
        <v>223.46</v>
      </c>
      <c r="X6475" s="24">
        <f t="shared" si="226"/>
        <v>668.04</v>
      </c>
      <c r="Y6475" s="8">
        <f t="shared" si="227"/>
        <v>0.33000000000004093</v>
      </c>
      <c r="Z6475" s="4"/>
    </row>
    <row r="6476" spans="1:26" x14ac:dyDescent="0.25">
      <c r="A6476" s="34">
        <v>63</v>
      </c>
      <c r="B6476" s="31">
        <v>64</v>
      </c>
      <c r="C6476" s="4" t="s">
        <v>11065</v>
      </c>
      <c r="D6476" s="4" t="s">
        <v>11060</v>
      </c>
      <c r="E6476" s="4" t="s">
        <v>10986</v>
      </c>
      <c r="F6476" s="4" t="s">
        <v>8948</v>
      </c>
      <c r="G6476" s="4" t="s">
        <v>45</v>
      </c>
      <c r="H6476" s="4"/>
      <c r="I6476" s="24">
        <v>381.94</v>
      </c>
      <c r="J6476" s="24">
        <v>246.35</v>
      </c>
      <c r="K6476" s="24">
        <v>14.74</v>
      </c>
      <c r="M6476" s="24">
        <v>1.24</v>
      </c>
      <c r="O6476" s="24">
        <v>3.81</v>
      </c>
      <c r="P6476" s="24">
        <v>1.35</v>
      </c>
      <c r="R6476" s="24">
        <v>8.33</v>
      </c>
      <c r="S6476" s="24">
        <v>1.6</v>
      </c>
      <c r="T6476" s="24">
        <v>105.48</v>
      </c>
      <c r="X6476" s="24">
        <f t="shared" si="226"/>
        <v>382.90000000000003</v>
      </c>
      <c r="Y6476" s="8">
        <f t="shared" si="227"/>
        <v>-0.96000000000003638</v>
      </c>
      <c r="Z6476" s="4"/>
    </row>
    <row r="6477" spans="1:26" x14ac:dyDescent="0.25">
      <c r="A6477" s="34">
        <v>85</v>
      </c>
      <c r="B6477" s="31">
        <v>86</v>
      </c>
      <c r="C6477" s="4" t="s">
        <v>11091</v>
      </c>
      <c r="D6477" s="4" t="s">
        <v>11080</v>
      </c>
      <c r="E6477" s="4" t="s">
        <v>10986</v>
      </c>
      <c r="F6477" s="4" t="s">
        <v>8948</v>
      </c>
      <c r="G6477" s="5" t="s">
        <v>45</v>
      </c>
      <c r="H6477" s="4"/>
      <c r="I6477" s="24">
        <v>335.62</v>
      </c>
      <c r="J6477" s="24">
        <v>308.43</v>
      </c>
      <c r="K6477" s="24">
        <v>15.25</v>
      </c>
      <c r="M6477" s="24">
        <v>0.56999999999999995</v>
      </c>
      <c r="N6477" s="24">
        <v>0.8</v>
      </c>
      <c r="O6477" s="24">
        <v>5.64</v>
      </c>
      <c r="P6477" s="24">
        <v>0.96</v>
      </c>
      <c r="Q6477" s="24">
        <v>1.99</v>
      </c>
      <c r="R6477" s="24">
        <v>1.1399999999999999</v>
      </c>
      <c r="S6477" s="24">
        <v>2.44</v>
      </c>
      <c r="X6477" s="24">
        <f t="shared" si="226"/>
        <v>337.21999999999997</v>
      </c>
      <c r="Y6477" s="8">
        <f t="shared" si="227"/>
        <v>-1.5999999999999659</v>
      </c>
      <c r="Z6477" s="4"/>
    </row>
    <row r="6478" spans="1:26" x14ac:dyDescent="0.25">
      <c r="A6478" s="34">
        <v>87</v>
      </c>
      <c r="B6478" s="31">
        <v>97</v>
      </c>
      <c r="C6478" s="4" t="s">
        <v>11093</v>
      </c>
      <c r="D6478" s="4" t="s">
        <v>11060</v>
      </c>
      <c r="E6478" s="4" t="s">
        <v>10986</v>
      </c>
      <c r="F6478" s="4" t="s">
        <v>8948</v>
      </c>
      <c r="G6478" s="5" t="s">
        <v>45</v>
      </c>
      <c r="H6478" s="4"/>
      <c r="I6478" s="24">
        <v>179.6</v>
      </c>
      <c r="J6478" s="24">
        <v>157.5</v>
      </c>
      <c r="K6478" s="24">
        <v>8</v>
      </c>
      <c r="M6478" s="24">
        <v>3.8</v>
      </c>
      <c r="O6478" s="24">
        <v>5.2</v>
      </c>
      <c r="T6478" s="24">
        <v>5</v>
      </c>
      <c r="X6478" s="24">
        <f t="shared" si="226"/>
        <v>179.5</v>
      </c>
      <c r="Y6478" s="8">
        <f t="shared" si="227"/>
        <v>9.9999999999994316E-2</v>
      </c>
      <c r="Z6478" s="4"/>
    </row>
    <row r="6479" spans="1:26" x14ac:dyDescent="0.25">
      <c r="A6479" s="34">
        <v>38</v>
      </c>
      <c r="B6479" s="31">
        <v>38</v>
      </c>
      <c r="C6479" s="4" t="s">
        <v>11033</v>
      </c>
      <c r="D6479" s="4" t="s">
        <v>11026</v>
      </c>
      <c r="E6479" s="4" t="s">
        <v>10986</v>
      </c>
      <c r="F6479" s="4" t="s">
        <v>8948</v>
      </c>
      <c r="G6479" s="4" t="s">
        <v>11034</v>
      </c>
      <c r="H6479" s="4" t="s">
        <v>19</v>
      </c>
      <c r="I6479" s="24">
        <v>425.41</v>
      </c>
      <c r="J6479" s="24">
        <v>392.27</v>
      </c>
      <c r="K6479" s="24">
        <v>20.04</v>
      </c>
      <c r="M6479" s="24">
        <v>1.5</v>
      </c>
      <c r="O6479" s="24">
        <v>4.8499999999999996</v>
      </c>
      <c r="P6479" s="24">
        <v>2.5</v>
      </c>
      <c r="Q6479" s="24">
        <v>0.4</v>
      </c>
      <c r="R6479" s="24">
        <v>3.79</v>
      </c>
      <c r="S6479" s="24">
        <v>4.5</v>
      </c>
      <c r="T6479" s="24">
        <v>15.56</v>
      </c>
      <c r="X6479" s="24">
        <f t="shared" si="226"/>
        <v>445.41</v>
      </c>
      <c r="Y6479" s="8">
        <f t="shared" si="227"/>
        <v>-20</v>
      </c>
      <c r="Z6479" s="4"/>
    </row>
    <row r="6480" spans="1:26" x14ac:dyDescent="0.25">
      <c r="A6480" s="34">
        <v>83</v>
      </c>
      <c r="B6480" s="31">
        <v>84</v>
      </c>
      <c r="C6480" s="4" t="s">
        <v>11089</v>
      </c>
      <c r="D6480" s="4" t="s">
        <v>11080</v>
      </c>
      <c r="E6480" s="4" t="s">
        <v>10986</v>
      </c>
      <c r="F6480" s="4" t="s">
        <v>8948</v>
      </c>
      <c r="G6480" s="5" t="s">
        <v>9506</v>
      </c>
      <c r="H6480" s="4" t="s">
        <v>237</v>
      </c>
      <c r="I6480" s="24">
        <v>363.6</v>
      </c>
      <c r="J6480" s="24">
        <v>303.44</v>
      </c>
      <c r="K6480" s="24">
        <v>18.79</v>
      </c>
      <c r="M6480" s="24">
        <v>1.25</v>
      </c>
      <c r="O6480" s="24">
        <v>8.85</v>
      </c>
      <c r="R6480" s="24">
        <v>3.17</v>
      </c>
      <c r="S6480" s="24">
        <v>3.5</v>
      </c>
      <c r="T6480" s="24">
        <v>24.6</v>
      </c>
      <c r="X6480" s="24">
        <f t="shared" si="226"/>
        <v>363.60000000000008</v>
      </c>
      <c r="Y6480" s="8">
        <f t="shared" si="227"/>
        <v>0</v>
      </c>
      <c r="Z6480" s="4"/>
    </row>
    <row r="6481" spans="1:26" x14ac:dyDescent="0.25">
      <c r="A6481" s="34">
        <v>70</v>
      </c>
      <c r="B6481" s="31">
        <v>71</v>
      </c>
      <c r="C6481" s="4" t="s">
        <v>9230</v>
      </c>
      <c r="D6481" s="4" t="s">
        <v>9752</v>
      </c>
      <c r="E6481" s="4" t="s">
        <v>10986</v>
      </c>
      <c r="F6481" s="4" t="s">
        <v>8948</v>
      </c>
      <c r="G6481" s="5" t="s">
        <v>11074</v>
      </c>
      <c r="H6481" s="4" t="s">
        <v>190</v>
      </c>
      <c r="I6481" s="24">
        <v>263.76</v>
      </c>
      <c r="J6481" s="24">
        <v>93.9</v>
      </c>
      <c r="K6481" s="24">
        <v>34.75</v>
      </c>
      <c r="L6481" s="24">
        <v>7.55</v>
      </c>
      <c r="M6481" s="24">
        <v>0.5</v>
      </c>
      <c r="O6481" s="24">
        <v>3.5</v>
      </c>
      <c r="Q6481" s="24">
        <v>4.25</v>
      </c>
      <c r="R6481" s="24">
        <v>5.43</v>
      </c>
      <c r="T6481" s="24">
        <v>114.24</v>
      </c>
      <c r="X6481" s="24">
        <f t="shared" si="226"/>
        <v>264.12</v>
      </c>
      <c r="Y6481" s="8">
        <f t="shared" si="227"/>
        <v>-0.36000000000001364</v>
      </c>
      <c r="Z6481" s="4"/>
    </row>
    <row r="6482" spans="1:26" x14ac:dyDescent="0.25">
      <c r="A6482" s="34">
        <v>10</v>
      </c>
      <c r="B6482" s="31">
        <v>10</v>
      </c>
      <c r="C6482" s="4" t="s">
        <v>10995</v>
      </c>
      <c r="D6482" s="4" t="s">
        <v>10985</v>
      </c>
      <c r="E6482" s="4" t="s">
        <v>10986</v>
      </c>
      <c r="F6482" s="4" t="s">
        <v>8948</v>
      </c>
      <c r="G6482" s="4" t="s">
        <v>9228</v>
      </c>
      <c r="H6482" s="4" t="s">
        <v>19</v>
      </c>
      <c r="I6482" s="24">
        <v>678.05</v>
      </c>
      <c r="J6482" s="24">
        <v>348.69</v>
      </c>
      <c r="K6482" s="24">
        <v>54.46</v>
      </c>
      <c r="L6482" s="24">
        <v>23.6</v>
      </c>
      <c r="M6482" s="24">
        <v>1</v>
      </c>
      <c r="O6482" s="24">
        <v>4.3499999999999996</v>
      </c>
      <c r="P6482" s="24">
        <v>5</v>
      </c>
      <c r="R6482" s="24">
        <v>6.91</v>
      </c>
      <c r="T6482" s="24">
        <v>235.04</v>
      </c>
      <c r="X6482" s="24">
        <f t="shared" si="226"/>
        <v>679.05000000000007</v>
      </c>
      <c r="Y6482" s="8">
        <f t="shared" si="227"/>
        <v>-1.0000000000001137</v>
      </c>
      <c r="Z6482" s="4"/>
    </row>
    <row r="6483" spans="1:26" x14ac:dyDescent="0.25">
      <c r="A6483" s="34">
        <v>11</v>
      </c>
      <c r="B6483" s="31">
        <v>11</v>
      </c>
      <c r="C6483" s="4" t="s">
        <v>10996</v>
      </c>
      <c r="D6483" s="4" t="s">
        <v>10985</v>
      </c>
      <c r="E6483" s="4" t="s">
        <v>10986</v>
      </c>
      <c r="F6483" s="4" t="s">
        <v>8948</v>
      </c>
      <c r="G6483" s="4" t="s">
        <v>9228</v>
      </c>
      <c r="H6483" s="4" t="s">
        <v>19</v>
      </c>
      <c r="I6483" s="24">
        <v>238.25</v>
      </c>
      <c r="J6483" s="24">
        <v>190.14</v>
      </c>
      <c r="K6483" s="24">
        <v>38.03</v>
      </c>
      <c r="M6483" s="24">
        <v>1</v>
      </c>
      <c r="O6483" s="24">
        <v>2.85</v>
      </c>
      <c r="P6483" s="24">
        <v>1</v>
      </c>
      <c r="R6483" s="24">
        <v>4.4800000000000004</v>
      </c>
      <c r="S6483" s="24">
        <v>0.75</v>
      </c>
      <c r="X6483" s="24">
        <f t="shared" si="226"/>
        <v>238.24999999999997</v>
      </c>
      <c r="Y6483" s="8">
        <f t="shared" si="227"/>
        <v>0</v>
      </c>
      <c r="Z6483" s="4"/>
    </row>
    <row r="6484" spans="1:26" x14ac:dyDescent="0.25">
      <c r="A6484" s="34">
        <v>16</v>
      </c>
      <c r="B6484" s="31">
        <v>16</v>
      </c>
      <c r="C6484" s="4" t="s">
        <v>11004</v>
      </c>
      <c r="D6484" s="4" t="s">
        <v>10985</v>
      </c>
      <c r="E6484" s="4" t="s">
        <v>10986</v>
      </c>
      <c r="F6484" s="4" t="s">
        <v>8948</v>
      </c>
      <c r="G6484" s="4" t="s">
        <v>9228</v>
      </c>
      <c r="H6484" s="4" t="s">
        <v>19</v>
      </c>
      <c r="I6484" s="24">
        <v>373.54</v>
      </c>
      <c r="J6484" s="24">
        <v>306.04000000000002</v>
      </c>
      <c r="K6484" s="24">
        <v>26.15</v>
      </c>
      <c r="L6484" s="24">
        <v>7.05</v>
      </c>
      <c r="M6484" s="24">
        <v>2.15</v>
      </c>
      <c r="N6484" s="24">
        <v>4.8499999999999996</v>
      </c>
      <c r="O6484" s="24">
        <v>4.2</v>
      </c>
      <c r="P6484" s="24">
        <v>4.9000000000000004</v>
      </c>
      <c r="Q6484" s="24">
        <v>0.5</v>
      </c>
      <c r="R6484" s="24">
        <v>1.51</v>
      </c>
      <c r="S6484" s="24">
        <v>13.8</v>
      </c>
      <c r="T6484" s="24">
        <v>2.39</v>
      </c>
      <c r="X6484" s="24">
        <f t="shared" si="226"/>
        <v>373.53999999999996</v>
      </c>
      <c r="Y6484" s="8">
        <f t="shared" si="227"/>
        <v>0</v>
      </c>
      <c r="Z6484" s="4"/>
    </row>
    <row r="6485" spans="1:26" x14ac:dyDescent="0.25">
      <c r="A6485" s="34">
        <v>88</v>
      </c>
      <c r="B6485" s="31">
        <v>98</v>
      </c>
      <c r="C6485" s="4" t="s">
        <v>11094</v>
      </c>
      <c r="D6485" s="4" t="s">
        <v>9752</v>
      </c>
      <c r="E6485" s="4" t="s">
        <v>10986</v>
      </c>
      <c r="F6485" s="4" t="s">
        <v>8948</v>
      </c>
      <c r="G6485" s="5" t="s">
        <v>2219</v>
      </c>
      <c r="H6485" s="4" t="s">
        <v>7103</v>
      </c>
      <c r="I6485" s="24">
        <v>93.4</v>
      </c>
      <c r="J6485" s="24">
        <v>69.7</v>
      </c>
      <c r="L6485" s="24">
        <v>15.5</v>
      </c>
      <c r="O6485" s="24">
        <v>1.5</v>
      </c>
      <c r="P6485" s="24">
        <v>1</v>
      </c>
      <c r="Q6485" s="24">
        <v>3.2</v>
      </c>
      <c r="R6485" s="24">
        <v>1.5</v>
      </c>
      <c r="S6485" s="24">
        <v>1</v>
      </c>
      <c r="X6485" s="24">
        <f t="shared" si="226"/>
        <v>93.4</v>
      </c>
      <c r="Y6485" s="8">
        <f t="shared" si="227"/>
        <v>0</v>
      </c>
      <c r="Z6485" s="4"/>
    </row>
    <row r="6486" spans="1:26" x14ac:dyDescent="0.25">
      <c r="A6486" s="34">
        <v>33</v>
      </c>
      <c r="B6486" s="31">
        <v>33</v>
      </c>
      <c r="C6486" s="4" t="s">
        <v>11028</v>
      </c>
      <c r="D6486" s="4" t="s">
        <v>11026</v>
      </c>
      <c r="E6486" s="4" t="s">
        <v>10986</v>
      </c>
      <c r="F6486" s="4" t="s">
        <v>8948</v>
      </c>
      <c r="G6486" s="4" t="s">
        <v>2350</v>
      </c>
      <c r="H6486" s="4" t="s">
        <v>358</v>
      </c>
      <c r="I6486" s="24">
        <v>188.42</v>
      </c>
      <c r="J6486" s="24">
        <v>170.69</v>
      </c>
      <c r="K6486" s="24">
        <v>7.53</v>
      </c>
      <c r="M6486" s="24">
        <v>1</v>
      </c>
      <c r="O6486" s="24">
        <v>4.53</v>
      </c>
      <c r="P6486" s="24">
        <v>0.72</v>
      </c>
      <c r="Q6486" s="24">
        <v>0.46</v>
      </c>
      <c r="R6486" s="24">
        <v>1.72</v>
      </c>
      <c r="S6486" s="24">
        <v>1.5</v>
      </c>
      <c r="T6486" s="24">
        <v>0.43</v>
      </c>
      <c r="X6486" s="24">
        <f t="shared" si="226"/>
        <v>188.58</v>
      </c>
      <c r="Y6486" s="8">
        <f t="shared" si="227"/>
        <v>-0.16000000000002501</v>
      </c>
      <c r="Z6486" s="4"/>
    </row>
    <row r="6487" spans="1:26" x14ac:dyDescent="0.25">
      <c r="A6487" s="34">
        <v>75</v>
      </c>
      <c r="B6487" s="31">
        <v>76</v>
      </c>
      <c r="C6487" s="4" t="s">
        <v>11079</v>
      </c>
      <c r="D6487" s="4" t="s">
        <v>11080</v>
      </c>
      <c r="E6487" s="4" t="s">
        <v>10986</v>
      </c>
      <c r="F6487" s="4" t="s">
        <v>8948</v>
      </c>
      <c r="G6487" s="5" t="s">
        <v>11081</v>
      </c>
      <c r="H6487" s="4" t="s">
        <v>485</v>
      </c>
      <c r="I6487" s="24">
        <v>443.79</v>
      </c>
      <c r="J6487" s="24">
        <v>323.31</v>
      </c>
      <c r="K6487" s="24">
        <v>68.150000000000006</v>
      </c>
      <c r="L6487" s="24">
        <v>20.2</v>
      </c>
      <c r="M6487" s="24">
        <v>1.45</v>
      </c>
      <c r="O6487" s="24">
        <v>3.69</v>
      </c>
      <c r="P6487" s="24">
        <v>1.02</v>
      </c>
      <c r="Q6487" s="24">
        <v>3.68</v>
      </c>
      <c r="R6487" s="24">
        <v>2.25</v>
      </c>
      <c r="S6487" s="24">
        <v>2.76</v>
      </c>
      <c r="T6487" s="24">
        <v>15.43</v>
      </c>
      <c r="X6487" s="24">
        <f t="shared" si="226"/>
        <v>441.94</v>
      </c>
      <c r="Y6487" s="8">
        <f t="shared" si="227"/>
        <v>1.8500000000000227</v>
      </c>
      <c r="Z6487" s="4"/>
    </row>
    <row r="6488" spans="1:26" ht="30" x14ac:dyDescent="0.25">
      <c r="A6488" s="34">
        <v>81</v>
      </c>
      <c r="B6488" s="31">
        <v>82</v>
      </c>
      <c r="C6488" s="4" t="s">
        <v>11085</v>
      </c>
      <c r="D6488" s="4" t="s">
        <v>11080</v>
      </c>
      <c r="E6488" s="4" t="s">
        <v>10986</v>
      </c>
      <c r="F6488" s="4" t="s">
        <v>8948</v>
      </c>
      <c r="G6488" s="5" t="s">
        <v>11086</v>
      </c>
      <c r="H6488" s="4"/>
      <c r="I6488" s="24">
        <v>582.27</v>
      </c>
      <c r="J6488" s="24">
        <v>480.42</v>
      </c>
      <c r="K6488" s="24">
        <v>32.44</v>
      </c>
      <c r="M6488" s="24">
        <v>14.79</v>
      </c>
      <c r="O6488" s="24">
        <v>2.73</v>
      </c>
      <c r="P6488" s="24">
        <v>0.6</v>
      </c>
      <c r="Q6488" s="24">
        <v>24.56</v>
      </c>
      <c r="R6488" s="24">
        <v>7.88</v>
      </c>
      <c r="S6488" s="24">
        <v>2.91</v>
      </c>
      <c r="T6488" s="24">
        <v>31.21</v>
      </c>
      <c r="X6488" s="24">
        <f t="shared" si="226"/>
        <v>597.54</v>
      </c>
      <c r="Y6488" s="8">
        <f t="shared" si="227"/>
        <v>-15.269999999999982</v>
      </c>
      <c r="Z6488" s="4"/>
    </row>
    <row r="6489" spans="1:26" x14ac:dyDescent="0.25">
      <c r="A6489" s="34">
        <v>20</v>
      </c>
      <c r="B6489" s="31">
        <v>20</v>
      </c>
      <c r="C6489" s="4" t="s">
        <v>11009</v>
      </c>
      <c r="D6489" s="4" t="s">
        <v>10985</v>
      </c>
      <c r="E6489" s="4" t="s">
        <v>10986</v>
      </c>
      <c r="F6489" s="4" t="s">
        <v>8948</v>
      </c>
      <c r="G6489" s="4" t="s">
        <v>10718</v>
      </c>
      <c r="H6489" s="4" t="s">
        <v>11010</v>
      </c>
      <c r="I6489" s="24">
        <v>410.44</v>
      </c>
      <c r="J6489" s="24">
        <v>367.29</v>
      </c>
      <c r="K6489" s="24">
        <v>13.31</v>
      </c>
      <c r="M6489" s="24">
        <v>1</v>
      </c>
      <c r="N6489" s="24">
        <v>0.5</v>
      </c>
      <c r="O6489" s="24">
        <v>3.35</v>
      </c>
      <c r="P6489" s="24">
        <v>0.5</v>
      </c>
      <c r="Q6489" s="24">
        <v>1.0900000000000001</v>
      </c>
      <c r="R6489" s="24">
        <v>6.43</v>
      </c>
      <c r="S6489" s="24">
        <v>2.5</v>
      </c>
      <c r="T6489" s="24">
        <v>14.97</v>
      </c>
      <c r="X6489" s="24">
        <f t="shared" si="226"/>
        <v>410.94000000000005</v>
      </c>
      <c r="Y6489" s="8">
        <f t="shared" si="227"/>
        <v>-0.50000000000005684</v>
      </c>
      <c r="Z6489" s="4"/>
    </row>
    <row r="6490" spans="1:26" x14ac:dyDescent="0.25">
      <c r="A6490" s="34">
        <v>86</v>
      </c>
      <c r="B6490" s="31">
        <v>87</v>
      </c>
      <c r="C6490" s="4" t="s">
        <v>11092</v>
      </c>
      <c r="D6490" s="4" t="s">
        <v>11080</v>
      </c>
      <c r="E6490" s="4" t="s">
        <v>10986</v>
      </c>
      <c r="F6490" s="4" t="s">
        <v>8948</v>
      </c>
      <c r="G6490" s="5" t="s">
        <v>10718</v>
      </c>
      <c r="H6490" s="4" t="s">
        <v>176</v>
      </c>
      <c r="I6490" s="24">
        <v>416.4</v>
      </c>
      <c r="J6490" s="24">
        <v>217</v>
      </c>
      <c r="K6490" s="24">
        <v>48.35</v>
      </c>
      <c r="M6490" s="24">
        <v>2</v>
      </c>
      <c r="T6490" s="24">
        <v>169.97</v>
      </c>
      <c r="X6490" s="24">
        <f t="shared" si="226"/>
        <v>437.32000000000005</v>
      </c>
      <c r="Y6490" s="8">
        <f t="shared" si="227"/>
        <v>-20.920000000000073</v>
      </c>
      <c r="Z6490" s="4"/>
    </row>
    <row r="6491" spans="1:26" x14ac:dyDescent="0.25">
      <c r="A6491" s="34">
        <v>32</v>
      </c>
      <c r="B6491" s="31">
        <v>32</v>
      </c>
      <c r="C6491" s="4" t="s">
        <v>11025</v>
      </c>
      <c r="D6491" s="4" t="s">
        <v>11026</v>
      </c>
      <c r="E6491" s="4" t="s">
        <v>10986</v>
      </c>
      <c r="F6491" s="4" t="s">
        <v>8948</v>
      </c>
      <c r="G6491" s="4" t="s">
        <v>11027</v>
      </c>
      <c r="H6491" s="4" t="s">
        <v>154</v>
      </c>
      <c r="I6491" s="24">
        <v>112.78</v>
      </c>
      <c r="J6491" s="24">
        <v>108.17</v>
      </c>
      <c r="M6491" s="24">
        <v>0.25</v>
      </c>
      <c r="O6491" s="24">
        <v>1.65</v>
      </c>
      <c r="R6491" s="24">
        <v>1.66</v>
      </c>
      <c r="S6491" s="24">
        <v>0.75</v>
      </c>
      <c r="T6491" s="24">
        <v>0.4</v>
      </c>
      <c r="X6491" s="24">
        <f t="shared" si="226"/>
        <v>112.88000000000001</v>
      </c>
      <c r="Y6491" s="8">
        <f t="shared" si="227"/>
        <v>-0.10000000000000853</v>
      </c>
      <c r="Z6491" s="4"/>
    </row>
    <row r="6492" spans="1:26" x14ac:dyDescent="0.25">
      <c r="A6492" s="34">
        <v>89</v>
      </c>
      <c r="B6492" s="31">
        <v>99</v>
      </c>
      <c r="C6492" s="4" t="s">
        <v>11095</v>
      </c>
      <c r="D6492" s="4" t="s">
        <v>11026</v>
      </c>
      <c r="E6492" s="4" t="s">
        <v>10986</v>
      </c>
      <c r="F6492" s="4" t="s">
        <v>8948</v>
      </c>
      <c r="G6492" s="5" t="s">
        <v>11027</v>
      </c>
      <c r="H6492" s="4" t="s">
        <v>154</v>
      </c>
      <c r="I6492" s="24">
        <v>92.8</v>
      </c>
      <c r="J6492" s="24">
        <v>86.5</v>
      </c>
      <c r="K6492" s="24">
        <v>1.2</v>
      </c>
      <c r="L6492" s="24">
        <v>2</v>
      </c>
      <c r="M6492" s="24">
        <v>0.6</v>
      </c>
      <c r="N6492" s="24">
        <v>0.2</v>
      </c>
      <c r="O6492" s="24">
        <v>1.3</v>
      </c>
      <c r="R6492" s="24">
        <v>0.5</v>
      </c>
      <c r="S6492" s="24">
        <v>0.5</v>
      </c>
      <c r="X6492" s="24">
        <f t="shared" si="226"/>
        <v>92.8</v>
      </c>
      <c r="Y6492" s="8">
        <f t="shared" si="227"/>
        <v>0</v>
      </c>
      <c r="Z6492" s="4"/>
    </row>
    <row r="6493" spans="1:26" x14ac:dyDescent="0.25">
      <c r="A6493" s="34">
        <v>82</v>
      </c>
      <c r="B6493" s="31">
        <v>83</v>
      </c>
      <c r="C6493" s="4" t="s">
        <v>11087</v>
      </c>
      <c r="D6493" s="4" t="s">
        <v>11080</v>
      </c>
      <c r="E6493" s="4" t="s">
        <v>10986</v>
      </c>
      <c r="F6493" s="4" t="s">
        <v>8948</v>
      </c>
      <c r="G6493" s="5" t="s">
        <v>11088</v>
      </c>
      <c r="H6493" s="4" t="s">
        <v>2666</v>
      </c>
      <c r="I6493" s="24">
        <v>459.27</v>
      </c>
      <c r="J6493" s="24">
        <v>348.7</v>
      </c>
      <c r="K6493" s="24">
        <v>37.44</v>
      </c>
      <c r="L6493" s="24">
        <v>4.28</v>
      </c>
      <c r="M6493" s="24">
        <v>1.85</v>
      </c>
      <c r="O6493" s="24">
        <v>6.46</v>
      </c>
      <c r="P6493" s="24">
        <v>3.54</v>
      </c>
      <c r="Q6493" s="24">
        <v>0.46</v>
      </c>
      <c r="R6493" s="24">
        <v>6.56</v>
      </c>
      <c r="S6493" s="24">
        <v>2.6</v>
      </c>
      <c r="T6493" s="24">
        <v>7.13</v>
      </c>
      <c r="X6493" s="24">
        <f t="shared" si="226"/>
        <v>419.02</v>
      </c>
      <c r="Y6493" s="8">
        <f t="shared" si="227"/>
        <v>40.25</v>
      </c>
      <c r="Z6493" s="4"/>
    </row>
    <row r="6494" spans="1:26" x14ac:dyDescent="0.25">
      <c r="A6494" s="34">
        <v>1</v>
      </c>
      <c r="B6494" s="31">
        <v>1</v>
      </c>
      <c r="C6494" s="4" t="s">
        <v>10984</v>
      </c>
      <c r="D6494" s="4" t="s">
        <v>10985</v>
      </c>
      <c r="E6494" s="4" t="s">
        <v>10986</v>
      </c>
      <c r="F6494" s="4" t="s">
        <v>8948</v>
      </c>
      <c r="G6494" s="4" t="s">
        <v>10987</v>
      </c>
      <c r="H6494" s="4" t="s">
        <v>245</v>
      </c>
      <c r="I6494" s="24">
        <v>634.08000000000004</v>
      </c>
      <c r="J6494" s="24">
        <v>306.83</v>
      </c>
      <c r="K6494" s="24">
        <v>28.2</v>
      </c>
      <c r="M6494" s="24">
        <v>2.52</v>
      </c>
      <c r="O6494" s="24">
        <v>4.3</v>
      </c>
      <c r="R6494" s="24">
        <v>4.6399999999999997</v>
      </c>
      <c r="S6494" s="24">
        <v>11.93</v>
      </c>
      <c r="T6494" s="24">
        <v>275.66000000000003</v>
      </c>
      <c r="X6494" s="24">
        <f t="shared" si="226"/>
        <v>634.07999999999993</v>
      </c>
      <c r="Y6494" s="8">
        <f t="shared" si="227"/>
        <v>0</v>
      </c>
      <c r="Z6494" s="4"/>
    </row>
    <row r="6495" spans="1:26" x14ac:dyDescent="0.25">
      <c r="A6495" s="34">
        <v>51</v>
      </c>
      <c r="B6495" s="31">
        <v>52</v>
      </c>
      <c r="C6495" s="4" t="s">
        <v>11050</v>
      </c>
      <c r="D6495" s="4" t="s">
        <v>11051</v>
      </c>
      <c r="E6495" s="4" t="s">
        <v>10986</v>
      </c>
      <c r="F6495" s="4" t="s">
        <v>8948</v>
      </c>
      <c r="G6495" s="4" t="s">
        <v>10987</v>
      </c>
      <c r="H6495" s="4" t="s">
        <v>267</v>
      </c>
      <c r="I6495" s="24">
        <v>321.64999999999998</v>
      </c>
      <c r="J6495" s="24">
        <v>274.74</v>
      </c>
      <c r="K6495" s="24">
        <v>27</v>
      </c>
      <c r="L6495" s="24">
        <v>4.57</v>
      </c>
      <c r="M6495" s="24">
        <v>1.5</v>
      </c>
      <c r="O6495" s="24">
        <v>7.47</v>
      </c>
      <c r="P6495" s="24">
        <v>1.36</v>
      </c>
      <c r="R6495" s="24">
        <v>3.89</v>
      </c>
      <c r="S6495" s="24">
        <v>4.75</v>
      </c>
      <c r="X6495" s="24">
        <f t="shared" si="226"/>
        <v>325.28000000000003</v>
      </c>
      <c r="Y6495" s="8">
        <f t="shared" si="227"/>
        <v>-3.6300000000000523</v>
      </c>
      <c r="Z6495" s="4"/>
    </row>
    <row r="6496" spans="1:26" x14ac:dyDescent="0.25">
      <c r="A6496" s="34">
        <v>48</v>
      </c>
      <c r="B6496" s="31">
        <v>49</v>
      </c>
      <c r="C6496" s="4" t="s">
        <v>11046</v>
      </c>
      <c r="D6496" s="4" t="s">
        <v>11026</v>
      </c>
      <c r="E6496" s="4" t="s">
        <v>10986</v>
      </c>
      <c r="F6496" s="4" t="s">
        <v>8948</v>
      </c>
      <c r="G6496" s="4" t="s">
        <v>11047</v>
      </c>
      <c r="H6496" s="4" t="s">
        <v>2140</v>
      </c>
      <c r="I6496" s="24">
        <v>545.28</v>
      </c>
      <c r="J6496" s="24">
        <v>594.72</v>
      </c>
      <c r="K6496" s="24">
        <v>9.14</v>
      </c>
      <c r="M6496" s="24">
        <v>1.6</v>
      </c>
      <c r="O6496" s="24">
        <v>4.75</v>
      </c>
      <c r="P6496" s="24">
        <v>0.25</v>
      </c>
      <c r="R6496" s="24">
        <v>5.14</v>
      </c>
      <c r="S6496" s="24">
        <v>3.25</v>
      </c>
      <c r="T6496" s="24">
        <v>127.89</v>
      </c>
      <c r="X6496" s="24">
        <f t="shared" si="226"/>
        <v>746.74</v>
      </c>
      <c r="Y6496" s="8">
        <f t="shared" si="227"/>
        <v>-201.46000000000004</v>
      </c>
      <c r="Z6496" s="4"/>
    </row>
    <row r="6497" spans="1:26" x14ac:dyDescent="0.25">
      <c r="A6497" s="34">
        <v>54</v>
      </c>
      <c r="B6497" s="31">
        <v>55</v>
      </c>
      <c r="C6497" s="4" t="s">
        <v>11051</v>
      </c>
      <c r="D6497" s="4" t="s">
        <v>11051</v>
      </c>
      <c r="E6497" s="4" t="s">
        <v>10986</v>
      </c>
      <c r="F6497" s="4" t="s">
        <v>8948</v>
      </c>
      <c r="G6497" s="4" t="s">
        <v>4207</v>
      </c>
      <c r="H6497" s="4" t="s">
        <v>216</v>
      </c>
      <c r="I6497" s="24">
        <v>1402.88</v>
      </c>
      <c r="J6497" s="24">
        <v>104.24</v>
      </c>
      <c r="K6497" s="24">
        <v>15.02</v>
      </c>
      <c r="L6497" s="24">
        <v>7</v>
      </c>
      <c r="O6497" s="24">
        <v>8.7200000000000006</v>
      </c>
      <c r="P6497" s="24">
        <v>77.63</v>
      </c>
      <c r="R6497" s="24">
        <v>0.78</v>
      </c>
      <c r="S6497" s="24">
        <v>18.2</v>
      </c>
      <c r="T6497" s="24">
        <v>1171.5899999999999</v>
      </c>
      <c r="X6497" s="24">
        <f t="shared" si="226"/>
        <v>1403.1799999999998</v>
      </c>
      <c r="Y6497" s="8">
        <f t="shared" si="227"/>
        <v>-0.29999999999972715</v>
      </c>
      <c r="Z6497" s="4"/>
    </row>
    <row r="6498" spans="1:26" x14ac:dyDescent="0.25">
      <c r="A6498" s="34">
        <v>57</v>
      </c>
      <c r="B6498" s="31">
        <v>58</v>
      </c>
      <c r="C6498" s="4" t="s">
        <v>11056</v>
      </c>
      <c r="D6498" s="4" t="s">
        <v>11051</v>
      </c>
      <c r="E6498" s="4" t="s">
        <v>10986</v>
      </c>
      <c r="F6498" s="4" t="s">
        <v>8948</v>
      </c>
      <c r="G6498" s="4" t="s">
        <v>4207</v>
      </c>
      <c r="H6498" s="4" t="s">
        <v>216</v>
      </c>
      <c r="I6498" s="24">
        <v>449.19</v>
      </c>
      <c r="J6498" s="24">
        <v>349.43</v>
      </c>
      <c r="K6498" s="24">
        <v>23.63</v>
      </c>
      <c r="M6498" s="24">
        <v>0.92</v>
      </c>
      <c r="O6498" s="24">
        <v>6.7</v>
      </c>
      <c r="P6498" s="24">
        <v>17.93</v>
      </c>
      <c r="Q6498" s="24">
        <v>0.18</v>
      </c>
      <c r="R6498" s="24">
        <v>3.75</v>
      </c>
      <c r="T6498" s="24">
        <v>46.65</v>
      </c>
      <c r="X6498" s="24">
        <f t="shared" si="226"/>
        <v>449.19</v>
      </c>
      <c r="Y6498" s="8">
        <f t="shared" si="227"/>
        <v>0</v>
      </c>
      <c r="Z6498" s="4"/>
    </row>
    <row r="6499" spans="1:26" x14ac:dyDescent="0.25">
      <c r="A6499" s="34">
        <v>58</v>
      </c>
      <c r="B6499" s="31">
        <v>59</v>
      </c>
      <c r="C6499" s="4" t="s">
        <v>11057</v>
      </c>
      <c r="D6499" s="4" t="s">
        <v>11051</v>
      </c>
      <c r="E6499" s="4" t="s">
        <v>10986</v>
      </c>
      <c r="F6499" s="4" t="s">
        <v>8948</v>
      </c>
      <c r="G6499" s="4" t="s">
        <v>4207</v>
      </c>
      <c r="H6499" s="4" t="s">
        <v>216</v>
      </c>
      <c r="I6499" s="24">
        <v>258.48</v>
      </c>
      <c r="J6499" s="24">
        <v>206.01</v>
      </c>
      <c r="K6499" s="24">
        <v>13.13</v>
      </c>
      <c r="L6499" s="24">
        <v>5.66</v>
      </c>
      <c r="O6499" s="24">
        <v>4.67</v>
      </c>
      <c r="P6499" s="24">
        <v>10.51</v>
      </c>
      <c r="R6499" s="24">
        <v>1.45</v>
      </c>
      <c r="T6499" s="24">
        <v>16.48</v>
      </c>
      <c r="X6499" s="24">
        <f t="shared" si="226"/>
        <v>257.90999999999997</v>
      </c>
      <c r="Y6499" s="8">
        <f t="shared" si="227"/>
        <v>0.57000000000005002</v>
      </c>
      <c r="Z6499" s="4"/>
    </row>
    <row r="6500" spans="1:26" x14ac:dyDescent="0.25">
      <c r="A6500" s="34">
        <v>40</v>
      </c>
      <c r="B6500" s="31">
        <v>39</v>
      </c>
      <c r="C6500" s="4" t="s">
        <v>10926</v>
      </c>
      <c r="D6500" s="4" t="s">
        <v>10920</v>
      </c>
      <c r="E6500" s="4" t="s">
        <v>10881</v>
      </c>
      <c r="F6500" s="4" t="s">
        <v>8948</v>
      </c>
      <c r="G6500" s="4" t="s">
        <v>10927</v>
      </c>
      <c r="H6500" s="4" t="s">
        <v>1606</v>
      </c>
      <c r="I6500" s="24">
        <v>318.47000000000003</v>
      </c>
      <c r="J6500" s="24">
        <v>173.69</v>
      </c>
      <c r="K6500" s="24">
        <v>51.7</v>
      </c>
      <c r="M6500" s="24">
        <v>1</v>
      </c>
      <c r="N6500" s="24">
        <v>1</v>
      </c>
      <c r="O6500" s="24">
        <v>2</v>
      </c>
      <c r="P6500" s="24">
        <v>38.369999999999997</v>
      </c>
      <c r="R6500" s="24">
        <v>1.36</v>
      </c>
      <c r="T6500" s="24">
        <v>48.35</v>
      </c>
      <c r="U6500" s="24">
        <v>1</v>
      </c>
      <c r="X6500" s="24">
        <f t="shared" si="226"/>
        <v>318.47000000000003</v>
      </c>
      <c r="Y6500" s="8">
        <f t="shared" si="227"/>
        <v>0</v>
      </c>
      <c r="Z6500" s="4"/>
    </row>
    <row r="6501" spans="1:26" x14ac:dyDescent="0.25">
      <c r="A6501" s="34">
        <v>45</v>
      </c>
      <c r="B6501" s="31">
        <v>44</v>
      </c>
      <c r="C6501" s="4" t="s">
        <v>10931</v>
      </c>
      <c r="D6501" s="4" t="s">
        <v>10920</v>
      </c>
      <c r="E6501" s="4" t="s">
        <v>10881</v>
      </c>
      <c r="F6501" s="4" t="s">
        <v>8948</v>
      </c>
      <c r="G6501" s="4" t="s">
        <v>7557</v>
      </c>
      <c r="H6501" s="4" t="s">
        <v>730</v>
      </c>
      <c r="I6501" s="24">
        <v>1113.43</v>
      </c>
      <c r="J6501" s="24">
        <v>439</v>
      </c>
      <c r="K6501" s="24">
        <v>71.53</v>
      </c>
      <c r="L6501" s="24">
        <v>8.75</v>
      </c>
      <c r="M6501" s="24">
        <v>2.73</v>
      </c>
      <c r="O6501" s="24">
        <v>3.26</v>
      </c>
      <c r="P6501" s="24">
        <v>28.65</v>
      </c>
      <c r="R6501" s="24">
        <v>2.12</v>
      </c>
      <c r="T6501" s="24">
        <v>552.39</v>
      </c>
      <c r="U6501" s="24">
        <v>5</v>
      </c>
      <c r="X6501" s="24">
        <f t="shared" si="226"/>
        <v>1113.4299999999998</v>
      </c>
      <c r="Y6501" s="8">
        <f t="shared" si="227"/>
        <v>0</v>
      </c>
      <c r="Z6501" s="4"/>
    </row>
    <row r="6502" spans="1:26" x14ac:dyDescent="0.25">
      <c r="A6502" s="34">
        <v>38</v>
      </c>
      <c r="B6502" s="31">
        <v>37</v>
      </c>
      <c r="C6502" s="4" t="s">
        <v>10924</v>
      </c>
      <c r="D6502" s="4" t="s">
        <v>10920</v>
      </c>
      <c r="E6502" s="4" t="s">
        <v>10881</v>
      </c>
      <c r="F6502" s="4" t="s">
        <v>8948</v>
      </c>
      <c r="G6502" s="4" t="s">
        <v>10925</v>
      </c>
      <c r="H6502" s="4" t="s">
        <v>1567</v>
      </c>
      <c r="I6502" s="24">
        <v>277.56</v>
      </c>
      <c r="J6502" s="24">
        <v>179.2</v>
      </c>
      <c r="K6502" s="24">
        <v>24.9</v>
      </c>
      <c r="M6502" s="24">
        <v>0.8</v>
      </c>
      <c r="O6502" s="24">
        <v>1.1000000000000001</v>
      </c>
      <c r="P6502" s="24">
        <v>27.3</v>
      </c>
      <c r="R6502" s="24">
        <v>3.01</v>
      </c>
      <c r="T6502" s="24">
        <v>41.25</v>
      </c>
      <c r="X6502" s="24">
        <f t="shared" si="226"/>
        <v>277.56</v>
      </c>
      <c r="Y6502" s="8">
        <f t="shared" si="227"/>
        <v>0</v>
      </c>
      <c r="Z6502" s="4"/>
    </row>
    <row r="6503" spans="1:26" x14ac:dyDescent="0.25">
      <c r="A6503" s="34">
        <v>63</v>
      </c>
      <c r="B6503" s="31">
        <v>62</v>
      </c>
      <c r="C6503" s="4" t="s">
        <v>10949</v>
      </c>
      <c r="D6503" s="4" t="s">
        <v>10235</v>
      </c>
      <c r="E6503" s="4" t="s">
        <v>10881</v>
      </c>
      <c r="F6503" s="4" t="s">
        <v>8948</v>
      </c>
      <c r="G6503" s="4" t="s">
        <v>116</v>
      </c>
      <c r="H6503" s="4" t="s">
        <v>860</v>
      </c>
      <c r="I6503" s="24">
        <v>335.48</v>
      </c>
      <c r="J6503" s="24">
        <v>213.86</v>
      </c>
      <c r="K6503" s="24">
        <v>60</v>
      </c>
      <c r="L6503" s="24">
        <v>16.8</v>
      </c>
      <c r="M6503" s="24">
        <v>2.5</v>
      </c>
      <c r="O6503" s="24">
        <v>2.7</v>
      </c>
      <c r="P6503" s="24">
        <v>8.8000000000000007</v>
      </c>
      <c r="S6503" s="24">
        <v>2</v>
      </c>
      <c r="T6503" s="24">
        <v>28.819999999999993</v>
      </c>
      <c r="X6503" s="24">
        <f t="shared" si="226"/>
        <v>335.48</v>
      </c>
      <c r="Y6503" s="8">
        <f t="shared" si="227"/>
        <v>0</v>
      </c>
      <c r="Z6503" s="4"/>
    </row>
    <row r="6504" spans="1:26" x14ac:dyDescent="0.25">
      <c r="A6504" s="34">
        <v>2</v>
      </c>
      <c r="B6504" s="31">
        <v>2</v>
      </c>
      <c r="C6504" s="4" t="s">
        <v>10882</v>
      </c>
      <c r="D6504" s="4" t="s">
        <v>10880</v>
      </c>
      <c r="E6504" s="4" t="s">
        <v>10881</v>
      </c>
      <c r="F6504" s="4" t="s">
        <v>8948</v>
      </c>
      <c r="G6504" s="4" t="s">
        <v>10883</v>
      </c>
      <c r="H6504" s="4" t="s">
        <v>154</v>
      </c>
      <c r="I6504" s="24">
        <v>268.02</v>
      </c>
      <c r="J6504" s="24">
        <v>46.8</v>
      </c>
      <c r="K6504" s="24">
        <v>0.59</v>
      </c>
      <c r="L6504" s="24">
        <v>0.34</v>
      </c>
      <c r="M6504" s="24">
        <v>0.98</v>
      </c>
      <c r="O6504" s="24">
        <v>0.64</v>
      </c>
      <c r="P6504" s="24">
        <v>218.38</v>
      </c>
      <c r="R6504" s="24">
        <v>0.28999999999999998</v>
      </c>
      <c r="X6504" s="24">
        <f t="shared" si="226"/>
        <v>268.02000000000004</v>
      </c>
      <c r="Y6504" s="8">
        <f t="shared" si="227"/>
        <v>0</v>
      </c>
      <c r="Z6504" s="4"/>
    </row>
    <row r="6505" spans="1:26" x14ac:dyDescent="0.25">
      <c r="A6505" s="34">
        <v>59</v>
      </c>
      <c r="B6505" s="31">
        <v>58</v>
      </c>
      <c r="C6505" s="4" t="s">
        <v>10944</v>
      </c>
      <c r="D6505" s="4" t="s">
        <v>10933</v>
      </c>
      <c r="E6505" s="4" t="s">
        <v>10881</v>
      </c>
      <c r="F6505" s="4" t="s">
        <v>8948</v>
      </c>
      <c r="G6505" s="4" t="s">
        <v>8089</v>
      </c>
      <c r="H6505" s="4" t="s">
        <v>1876</v>
      </c>
      <c r="I6505" s="24">
        <v>739.38</v>
      </c>
      <c r="J6505" s="24">
        <v>551.88</v>
      </c>
      <c r="K6505" s="24">
        <v>33.4</v>
      </c>
      <c r="M6505" s="24">
        <v>1.75</v>
      </c>
      <c r="N6505" s="24">
        <v>6</v>
      </c>
      <c r="O6505" s="24">
        <v>6</v>
      </c>
      <c r="P6505" s="24">
        <v>0.6</v>
      </c>
      <c r="R6505" s="24">
        <v>2.63</v>
      </c>
      <c r="S6505" s="24">
        <v>5.8</v>
      </c>
      <c r="T6505" s="24">
        <v>131.32</v>
      </c>
      <c r="X6505" s="24">
        <f t="shared" si="226"/>
        <v>739.37999999999988</v>
      </c>
      <c r="Y6505" s="8">
        <f t="shared" si="227"/>
        <v>0</v>
      </c>
      <c r="Z6505" s="4"/>
    </row>
    <row r="6506" spans="1:26" x14ac:dyDescent="0.25">
      <c r="A6506" s="34">
        <v>6</v>
      </c>
      <c r="B6506" s="31">
        <v>6</v>
      </c>
      <c r="C6506" s="4" t="s">
        <v>10887</v>
      </c>
      <c r="D6506" s="4" t="s">
        <v>10880</v>
      </c>
      <c r="E6506" s="4" t="s">
        <v>10881</v>
      </c>
      <c r="F6506" s="4" t="s">
        <v>8948</v>
      </c>
      <c r="G6506" s="4" t="s">
        <v>1609</v>
      </c>
      <c r="H6506" s="4" t="s">
        <v>728</v>
      </c>
      <c r="I6506" s="24">
        <v>420.88</v>
      </c>
      <c r="J6506" s="24">
        <v>247.86</v>
      </c>
      <c r="K6506" s="24">
        <v>68.45</v>
      </c>
      <c r="L6506" s="24">
        <v>1.68</v>
      </c>
      <c r="M6506" s="24">
        <v>1.4</v>
      </c>
      <c r="O6506" s="24">
        <v>3</v>
      </c>
      <c r="P6506" s="24">
        <v>47.77</v>
      </c>
      <c r="R6506" s="24">
        <v>3.86</v>
      </c>
      <c r="T6506" s="24">
        <v>46.86</v>
      </c>
      <c r="X6506" s="24">
        <f t="shared" si="226"/>
        <v>420.88</v>
      </c>
      <c r="Y6506" s="8">
        <f t="shared" si="227"/>
        <v>0</v>
      </c>
      <c r="Z6506" s="4"/>
    </row>
    <row r="6507" spans="1:26" x14ac:dyDescent="0.25">
      <c r="A6507" s="34">
        <v>4</v>
      </c>
      <c r="B6507" s="31">
        <v>4</v>
      </c>
      <c r="C6507" s="4" t="s">
        <v>10344</v>
      </c>
      <c r="D6507" s="4" t="s">
        <v>10880</v>
      </c>
      <c r="E6507" s="4" t="s">
        <v>10881</v>
      </c>
      <c r="F6507" s="4" t="s">
        <v>8948</v>
      </c>
      <c r="G6507" s="4" t="s">
        <v>10885</v>
      </c>
      <c r="H6507" s="4" t="s">
        <v>1616</v>
      </c>
      <c r="I6507" s="24">
        <v>148.37</v>
      </c>
      <c r="J6507" s="24">
        <v>124.96</v>
      </c>
      <c r="K6507" s="24">
        <v>5.8</v>
      </c>
      <c r="N6507" s="24">
        <v>1.1399999999999999</v>
      </c>
      <c r="O6507" s="24">
        <v>1.22</v>
      </c>
      <c r="R6507" s="24">
        <v>1.61</v>
      </c>
      <c r="T6507" s="24">
        <v>13.64</v>
      </c>
      <c r="X6507" s="24">
        <f t="shared" si="226"/>
        <v>148.37</v>
      </c>
      <c r="Y6507" s="8">
        <f t="shared" si="227"/>
        <v>0</v>
      </c>
      <c r="Z6507" s="4"/>
    </row>
    <row r="6508" spans="1:26" x14ac:dyDescent="0.25">
      <c r="A6508" s="34">
        <v>88</v>
      </c>
      <c r="B6508" s="31">
        <v>87</v>
      </c>
      <c r="C6508" s="4" t="s">
        <v>3012</v>
      </c>
      <c r="D6508" s="4" t="s">
        <v>10880</v>
      </c>
      <c r="E6508" s="4" t="s">
        <v>10881</v>
      </c>
      <c r="F6508" s="4" t="s">
        <v>8948</v>
      </c>
      <c r="G6508" s="5" t="s">
        <v>10983</v>
      </c>
      <c r="H6508" s="4" t="s">
        <v>1616</v>
      </c>
      <c r="I6508" s="24">
        <v>103.2</v>
      </c>
      <c r="J6508" s="24">
        <v>75.16</v>
      </c>
      <c r="K6508" s="24">
        <v>21.74</v>
      </c>
      <c r="O6508" s="24">
        <v>0.82</v>
      </c>
      <c r="P6508" s="24">
        <v>4.5599999999999996</v>
      </c>
      <c r="T6508" s="24">
        <v>0.92</v>
      </c>
      <c r="X6508" s="24">
        <f t="shared" si="226"/>
        <v>103.19999999999999</v>
      </c>
      <c r="Y6508" s="8">
        <f t="shared" si="227"/>
        <v>0</v>
      </c>
      <c r="Z6508" s="4"/>
    </row>
    <row r="6509" spans="1:26" x14ac:dyDescent="0.25">
      <c r="A6509" s="34">
        <v>15</v>
      </c>
      <c r="B6509" s="31">
        <v>15</v>
      </c>
      <c r="C6509" s="4" t="s">
        <v>10899</v>
      </c>
      <c r="D6509" s="4" t="s">
        <v>10880</v>
      </c>
      <c r="E6509" s="4" t="s">
        <v>10881</v>
      </c>
      <c r="F6509" s="4" t="s">
        <v>8948</v>
      </c>
      <c r="G6509" s="4" t="s">
        <v>10900</v>
      </c>
      <c r="H6509" s="4" t="s">
        <v>734</v>
      </c>
      <c r="I6509" s="24">
        <v>203.33</v>
      </c>
      <c r="J6509" s="24">
        <v>176.01</v>
      </c>
      <c r="K6509" s="24">
        <v>16.61</v>
      </c>
      <c r="L6509" s="24">
        <v>2.8</v>
      </c>
      <c r="O6509" s="24">
        <v>1.1499999999999999</v>
      </c>
      <c r="R6509" s="24">
        <v>5.14</v>
      </c>
      <c r="T6509" s="24">
        <v>2.42</v>
      </c>
      <c r="X6509" s="24">
        <f t="shared" si="226"/>
        <v>204.13</v>
      </c>
      <c r="Y6509" s="8">
        <f t="shared" si="227"/>
        <v>-0.79999999999998295</v>
      </c>
      <c r="Z6509" s="11"/>
    </row>
    <row r="6510" spans="1:26" x14ac:dyDescent="0.25">
      <c r="A6510" s="34">
        <v>56</v>
      </c>
      <c r="B6510" s="31">
        <v>55</v>
      </c>
      <c r="C6510" s="4" t="s">
        <v>1528</v>
      </c>
      <c r="D6510" s="4" t="s">
        <v>10933</v>
      </c>
      <c r="E6510" s="4" t="s">
        <v>10881</v>
      </c>
      <c r="F6510" s="4" t="s">
        <v>8948</v>
      </c>
      <c r="G6510" s="4" t="s">
        <v>10942</v>
      </c>
      <c r="H6510" s="4"/>
      <c r="I6510" s="24">
        <v>310.58</v>
      </c>
      <c r="J6510" s="24">
        <v>275.39999999999998</v>
      </c>
      <c r="K6510" s="24">
        <v>11.59</v>
      </c>
      <c r="M6510" s="24">
        <v>2.72</v>
      </c>
      <c r="O6510" s="24">
        <v>3.08</v>
      </c>
      <c r="P6510" s="24">
        <v>1.86</v>
      </c>
      <c r="R6510" s="24">
        <v>3.1</v>
      </c>
      <c r="S6510" s="24">
        <v>6.3</v>
      </c>
      <c r="T6510" s="24">
        <v>6.5299999999999727</v>
      </c>
      <c r="X6510" s="24">
        <f t="shared" si="226"/>
        <v>310.58</v>
      </c>
      <c r="Y6510" s="8">
        <f t="shared" si="227"/>
        <v>0</v>
      </c>
      <c r="Z6510" s="4"/>
    </row>
    <row r="6511" spans="1:26" x14ac:dyDescent="0.25">
      <c r="A6511" s="34">
        <v>20</v>
      </c>
      <c r="B6511" s="31">
        <v>19</v>
      </c>
      <c r="C6511" s="4" t="s">
        <v>8621</v>
      </c>
      <c r="D6511" s="4" t="s">
        <v>10906</v>
      </c>
      <c r="E6511" s="4" t="s">
        <v>10881</v>
      </c>
      <c r="F6511" s="4" t="s">
        <v>8948</v>
      </c>
      <c r="G6511" s="4" t="s">
        <v>10672</v>
      </c>
      <c r="H6511" s="4"/>
      <c r="I6511" s="24">
        <v>681.87</v>
      </c>
      <c r="J6511" s="24">
        <v>370.12</v>
      </c>
      <c r="K6511" s="24">
        <v>12.17</v>
      </c>
      <c r="L6511" s="24">
        <v>43.28</v>
      </c>
      <c r="O6511" s="24">
        <v>2.12</v>
      </c>
      <c r="P6511" s="24">
        <v>254.18</v>
      </c>
      <c r="X6511" s="24">
        <f t="shared" si="226"/>
        <v>681.87000000000012</v>
      </c>
      <c r="Y6511" s="8">
        <f t="shared" si="227"/>
        <v>0</v>
      </c>
      <c r="Z6511" s="4"/>
    </row>
    <row r="6512" spans="1:26" ht="30" x14ac:dyDescent="0.25">
      <c r="A6512" s="34">
        <v>21</v>
      </c>
      <c r="B6512" s="31">
        <v>20</v>
      </c>
      <c r="C6512" s="5" t="s">
        <v>10907</v>
      </c>
      <c r="D6512" s="4" t="s">
        <v>10906</v>
      </c>
      <c r="E6512" s="4" t="s">
        <v>10881</v>
      </c>
      <c r="F6512" s="4" t="s">
        <v>8948</v>
      </c>
      <c r="G6512" s="4" t="s">
        <v>10672</v>
      </c>
      <c r="H6512" s="4"/>
      <c r="I6512" s="24">
        <v>247.91</v>
      </c>
      <c r="J6512" s="24">
        <v>241.25</v>
      </c>
      <c r="K6512" s="24">
        <v>2.7</v>
      </c>
      <c r="M6512" s="24">
        <v>1.55</v>
      </c>
      <c r="O6512" s="24">
        <v>1.35</v>
      </c>
      <c r="R6512" s="24">
        <v>1.06</v>
      </c>
      <c r="X6512" s="24">
        <f t="shared" si="226"/>
        <v>247.91</v>
      </c>
      <c r="Y6512" s="8">
        <f t="shared" si="227"/>
        <v>0</v>
      </c>
      <c r="Z6512" s="4"/>
    </row>
    <row r="6513" spans="1:26" x14ac:dyDescent="0.25">
      <c r="A6513" s="34">
        <v>22</v>
      </c>
      <c r="B6513" s="31">
        <v>21</v>
      </c>
      <c r="C6513" s="4" t="s">
        <v>10908</v>
      </c>
      <c r="D6513" s="4" t="s">
        <v>10906</v>
      </c>
      <c r="E6513" s="4" t="s">
        <v>10881</v>
      </c>
      <c r="F6513" s="4" t="s">
        <v>8948</v>
      </c>
      <c r="G6513" s="4" t="s">
        <v>10672</v>
      </c>
      <c r="H6513" s="4"/>
      <c r="I6513" s="24">
        <v>280.85000000000002</v>
      </c>
      <c r="J6513" s="24">
        <v>278.39</v>
      </c>
      <c r="O6513" s="24">
        <v>2.17</v>
      </c>
      <c r="R6513" s="24">
        <v>0.28999999999999998</v>
      </c>
      <c r="X6513" s="24">
        <f t="shared" si="226"/>
        <v>280.85000000000002</v>
      </c>
      <c r="Y6513" s="8">
        <f t="shared" si="227"/>
        <v>0</v>
      </c>
      <c r="Z6513" s="4"/>
    </row>
    <row r="6514" spans="1:26" x14ac:dyDescent="0.25">
      <c r="A6514" s="34">
        <v>23</v>
      </c>
      <c r="B6514" s="31">
        <v>22</v>
      </c>
      <c r="C6514" s="4" t="s">
        <v>10909</v>
      </c>
      <c r="D6514" s="4" t="s">
        <v>10906</v>
      </c>
      <c r="E6514" s="4" t="s">
        <v>10881</v>
      </c>
      <c r="F6514" s="4" t="s">
        <v>8948</v>
      </c>
      <c r="G6514" s="4" t="s">
        <v>10672</v>
      </c>
      <c r="H6514" s="4"/>
      <c r="I6514" s="24">
        <v>415.23</v>
      </c>
      <c r="J6514" s="24">
        <v>263.82</v>
      </c>
      <c r="K6514" s="24">
        <v>29.3</v>
      </c>
      <c r="O6514" s="24">
        <v>1.7</v>
      </c>
      <c r="P6514" s="24">
        <v>1.51</v>
      </c>
      <c r="T6514" s="24">
        <v>118.9</v>
      </c>
      <c r="X6514" s="24">
        <f t="shared" si="226"/>
        <v>415.23</v>
      </c>
      <c r="Y6514" s="8">
        <f t="shared" si="227"/>
        <v>0</v>
      </c>
      <c r="Z6514" s="11"/>
    </row>
    <row r="6515" spans="1:26" x14ac:dyDescent="0.25">
      <c r="A6515" s="34">
        <v>25</v>
      </c>
      <c r="B6515" s="31">
        <v>24</v>
      </c>
      <c r="C6515" s="4" t="s">
        <v>10082</v>
      </c>
      <c r="D6515" s="4" t="s">
        <v>10906</v>
      </c>
      <c r="E6515" s="4" t="s">
        <v>10881</v>
      </c>
      <c r="F6515" s="4" t="s">
        <v>8948</v>
      </c>
      <c r="G6515" s="4" t="s">
        <v>10672</v>
      </c>
      <c r="H6515" s="4"/>
      <c r="I6515" s="24">
        <v>365.67</v>
      </c>
      <c r="J6515" s="24">
        <v>314.19</v>
      </c>
      <c r="K6515" s="24">
        <v>35.6</v>
      </c>
      <c r="L6515" s="24">
        <v>12.8</v>
      </c>
      <c r="O6515" s="24">
        <v>2.48</v>
      </c>
      <c r="P6515" s="24">
        <v>0.6</v>
      </c>
      <c r="X6515" s="24">
        <f t="shared" si="226"/>
        <v>365.67000000000007</v>
      </c>
      <c r="Y6515" s="8">
        <f t="shared" si="227"/>
        <v>0</v>
      </c>
      <c r="Z6515" s="4"/>
    </row>
    <row r="6516" spans="1:26" x14ac:dyDescent="0.25">
      <c r="A6516" s="34">
        <v>26</v>
      </c>
      <c r="B6516" s="31">
        <v>25</v>
      </c>
      <c r="C6516" s="4" t="s">
        <v>10912</v>
      </c>
      <c r="D6516" s="4" t="s">
        <v>10906</v>
      </c>
      <c r="E6516" s="4" t="s">
        <v>10881</v>
      </c>
      <c r="F6516" s="4" t="s">
        <v>8948</v>
      </c>
      <c r="G6516" s="4" t="s">
        <v>10672</v>
      </c>
      <c r="H6516" s="4"/>
      <c r="I6516" s="24">
        <v>3987</v>
      </c>
      <c r="J6516" s="24">
        <v>117</v>
      </c>
      <c r="K6516" s="24">
        <v>218</v>
      </c>
      <c r="M6516" s="24">
        <v>12</v>
      </c>
      <c r="O6516" s="24">
        <v>2</v>
      </c>
      <c r="P6516" s="24">
        <v>226</v>
      </c>
      <c r="S6516" s="24">
        <v>20</v>
      </c>
      <c r="T6516" s="24">
        <v>3392</v>
      </c>
      <c r="X6516" s="24">
        <f t="shared" si="226"/>
        <v>3987</v>
      </c>
      <c r="Y6516" s="8">
        <f t="shared" si="227"/>
        <v>0</v>
      </c>
      <c r="Z6516" s="4"/>
    </row>
    <row r="6517" spans="1:26" x14ac:dyDescent="0.25">
      <c r="A6517" s="34">
        <v>27</v>
      </c>
      <c r="B6517" s="31">
        <v>26</v>
      </c>
      <c r="C6517" s="4" t="s">
        <v>10913</v>
      </c>
      <c r="D6517" s="4" t="s">
        <v>10906</v>
      </c>
      <c r="E6517" s="4" t="s">
        <v>10881</v>
      </c>
      <c r="F6517" s="4" t="s">
        <v>8948</v>
      </c>
      <c r="G6517" s="4" t="s">
        <v>10672</v>
      </c>
      <c r="H6517" s="4"/>
      <c r="I6517" s="24">
        <v>304.64999999999998</v>
      </c>
      <c r="J6517" s="24">
        <v>268.94</v>
      </c>
      <c r="L6517" s="24">
        <v>40.200000000000003</v>
      </c>
      <c r="O6517" s="24">
        <v>1.51</v>
      </c>
      <c r="X6517" s="24">
        <f t="shared" si="226"/>
        <v>310.64999999999998</v>
      </c>
      <c r="Y6517" s="8">
        <f t="shared" si="227"/>
        <v>-6</v>
      </c>
      <c r="Z6517" s="4"/>
    </row>
    <row r="6518" spans="1:26" x14ac:dyDescent="0.25">
      <c r="A6518" s="34">
        <v>30</v>
      </c>
      <c r="B6518" s="31">
        <v>29</v>
      </c>
      <c r="C6518" s="4" t="s">
        <v>10914</v>
      </c>
      <c r="D6518" s="4" t="s">
        <v>10906</v>
      </c>
      <c r="E6518" s="4" t="s">
        <v>10881</v>
      </c>
      <c r="F6518" s="4" t="s">
        <v>8948</v>
      </c>
      <c r="G6518" s="4" t="s">
        <v>10672</v>
      </c>
      <c r="H6518" s="4"/>
      <c r="I6518" s="24">
        <v>263.31</v>
      </c>
      <c r="J6518" s="24">
        <v>213.91</v>
      </c>
      <c r="K6518" s="24">
        <v>10</v>
      </c>
      <c r="L6518" s="24">
        <v>36.200000000000003</v>
      </c>
      <c r="O6518" s="24">
        <v>2.42</v>
      </c>
      <c r="P6518" s="24">
        <v>0.6</v>
      </c>
      <c r="R6518" s="24">
        <v>0.18</v>
      </c>
      <c r="X6518" s="24">
        <f t="shared" ref="X6518:X6581" si="228">SUM(J6518:W6518)</f>
        <v>263.31000000000006</v>
      </c>
      <c r="Y6518" s="8">
        <f t="shared" ref="Y6518:Y6581" si="229">I6518-X6518</f>
        <v>0</v>
      </c>
      <c r="Z6518" s="4"/>
    </row>
    <row r="6519" spans="1:26" x14ac:dyDescent="0.25">
      <c r="A6519" s="34">
        <v>31</v>
      </c>
      <c r="B6519" s="31">
        <v>30</v>
      </c>
      <c r="C6519" s="4" t="s">
        <v>10915</v>
      </c>
      <c r="D6519" s="4" t="s">
        <v>10906</v>
      </c>
      <c r="E6519" s="4" t="s">
        <v>10881</v>
      </c>
      <c r="F6519" s="4" t="s">
        <v>8948</v>
      </c>
      <c r="G6519" s="4" t="s">
        <v>10672</v>
      </c>
      <c r="H6519" s="4"/>
      <c r="I6519" s="24">
        <v>269.22000000000003</v>
      </c>
      <c r="J6519" s="24">
        <v>243.08</v>
      </c>
      <c r="K6519" s="24">
        <v>4.4000000000000004</v>
      </c>
      <c r="L6519" s="24">
        <v>15.8</v>
      </c>
      <c r="M6519" s="24">
        <v>1.55</v>
      </c>
      <c r="O6519" s="24">
        <v>2.21</v>
      </c>
      <c r="T6519" s="24">
        <v>1.18</v>
      </c>
      <c r="X6519" s="24">
        <f t="shared" si="228"/>
        <v>268.22000000000003</v>
      </c>
      <c r="Y6519" s="8">
        <f t="shared" si="229"/>
        <v>1</v>
      </c>
      <c r="Z6519" s="4"/>
    </row>
    <row r="6520" spans="1:26" x14ac:dyDescent="0.25">
      <c r="A6520" s="34">
        <v>28</v>
      </c>
      <c r="B6520" s="31">
        <v>27</v>
      </c>
      <c r="C6520" s="4" t="s">
        <v>1179</v>
      </c>
      <c r="D6520" s="4" t="s">
        <v>10906</v>
      </c>
      <c r="E6520" s="4" t="s">
        <v>10881</v>
      </c>
      <c r="F6520" s="4" t="s">
        <v>8948</v>
      </c>
      <c r="G6520" s="4" t="s">
        <v>10670</v>
      </c>
      <c r="H6520" s="4" t="s">
        <v>1876</v>
      </c>
      <c r="I6520" s="24">
        <v>159.24</v>
      </c>
      <c r="J6520" s="24">
        <v>142.63999999999999</v>
      </c>
      <c r="K6520" s="24">
        <v>8.73</v>
      </c>
      <c r="N6520" s="24">
        <v>1.85</v>
      </c>
      <c r="O6520" s="24">
        <v>0.7</v>
      </c>
      <c r="P6520" s="24">
        <v>0.3</v>
      </c>
      <c r="R6520" s="24">
        <v>3.02</v>
      </c>
      <c r="S6520" s="24">
        <v>2</v>
      </c>
      <c r="X6520" s="24">
        <f t="shared" si="228"/>
        <v>159.23999999999998</v>
      </c>
      <c r="Y6520" s="8">
        <f t="shared" si="229"/>
        <v>0</v>
      </c>
      <c r="Z6520" s="4"/>
    </row>
    <row r="6521" spans="1:26" x14ac:dyDescent="0.25">
      <c r="A6521" s="34">
        <v>74</v>
      </c>
      <c r="B6521" s="31">
        <v>73</v>
      </c>
      <c r="C6521" s="4" t="s">
        <v>10962</v>
      </c>
      <c r="D6521" s="4" t="s">
        <v>10235</v>
      </c>
      <c r="E6521" s="4" t="s">
        <v>10881</v>
      </c>
      <c r="F6521" s="4" t="s">
        <v>8948</v>
      </c>
      <c r="G6521" s="5" t="s">
        <v>10963</v>
      </c>
      <c r="H6521" s="4" t="s">
        <v>10911</v>
      </c>
      <c r="I6521" s="24">
        <v>562.51</v>
      </c>
      <c r="J6521" s="24">
        <v>215.37</v>
      </c>
      <c r="K6521" s="24">
        <v>18.829999999999998</v>
      </c>
      <c r="L6521" s="24">
        <v>7.73</v>
      </c>
      <c r="M6521" s="24">
        <v>1</v>
      </c>
      <c r="O6521" s="24">
        <v>1.5</v>
      </c>
      <c r="P6521" s="24">
        <v>3.8</v>
      </c>
      <c r="T6521" s="24">
        <v>314.27999999999997</v>
      </c>
      <c r="X6521" s="24">
        <f t="shared" si="228"/>
        <v>562.51</v>
      </c>
      <c r="Y6521" s="8">
        <f t="shared" si="229"/>
        <v>0</v>
      </c>
      <c r="Z6521" s="4"/>
    </row>
    <row r="6522" spans="1:26" x14ac:dyDescent="0.25">
      <c r="A6522" s="34">
        <v>75</v>
      </c>
      <c r="B6522" s="31">
        <v>74</v>
      </c>
      <c r="C6522" s="4" t="s">
        <v>10964</v>
      </c>
      <c r="D6522" s="4" t="s">
        <v>10235</v>
      </c>
      <c r="E6522" s="4" t="s">
        <v>10881</v>
      </c>
      <c r="F6522" s="4" t="s">
        <v>8948</v>
      </c>
      <c r="G6522" s="5" t="s">
        <v>10963</v>
      </c>
      <c r="H6522" s="4" t="s">
        <v>10911</v>
      </c>
      <c r="I6522" s="24">
        <v>416.49</v>
      </c>
      <c r="J6522" s="24">
        <v>263.37</v>
      </c>
      <c r="K6522" s="24">
        <v>36.299999999999997</v>
      </c>
      <c r="L6522" s="24">
        <v>44.3</v>
      </c>
      <c r="M6522" s="24">
        <v>1</v>
      </c>
      <c r="O6522" s="24">
        <v>1.6</v>
      </c>
      <c r="P6522" s="24">
        <v>13.23</v>
      </c>
      <c r="S6522" s="24">
        <v>2</v>
      </c>
      <c r="T6522" s="24">
        <v>54.689999999999941</v>
      </c>
      <c r="X6522" s="24">
        <f t="shared" si="228"/>
        <v>416.49</v>
      </c>
      <c r="Y6522" s="8">
        <f t="shared" si="229"/>
        <v>0</v>
      </c>
      <c r="Z6522" s="4"/>
    </row>
    <row r="6523" spans="1:26" x14ac:dyDescent="0.25">
      <c r="A6523" s="34">
        <v>64</v>
      </c>
      <c r="B6523" s="31">
        <v>63</v>
      </c>
      <c r="C6523" s="4" t="s">
        <v>3012</v>
      </c>
      <c r="D6523" s="4" t="s">
        <v>10235</v>
      </c>
      <c r="E6523" s="4" t="s">
        <v>10881</v>
      </c>
      <c r="F6523" s="4" t="s">
        <v>8948</v>
      </c>
      <c r="G6523" s="4" t="s">
        <v>10950</v>
      </c>
      <c r="H6523" s="4"/>
      <c r="I6523" s="24">
        <v>365.7</v>
      </c>
      <c r="J6523" s="24">
        <v>267.01</v>
      </c>
      <c r="K6523" s="24">
        <v>40.409999999999997</v>
      </c>
      <c r="L6523" s="24">
        <v>2.35</v>
      </c>
      <c r="M6523" s="24">
        <v>2.5</v>
      </c>
      <c r="O6523" s="24">
        <v>2.7</v>
      </c>
      <c r="P6523" s="24">
        <v>3.1</v>
      </c>
      <c r="R6523" s="24">
        <v>4.91</v>
      </c>
      <c r="S6523" s="24">
        <v>0.42</v>
      </c>
      <c r="T6523" s="24">
        <v>42.299999999999955</v>
      </c>
      <c r="X6523" s="24">
        <f t="shared" si="228"/>
        <v>365.7</v>
      </c>
      <c r="Y6523" s="8">
        <f t="shared" si="229"/>
        <v>0</v>
      </c>
      <c r="Z6523" s="4"/>
    </row>
    <row r="6524" spans="1:26" x14ac:dyDescent="0.25">
      <c r="A6524" s="34">
        <v>84</v>
      </c>
      <c r="B6524" s="31">
        <v>83</v>
      </c>
      <c r="C6524" s="4" t="s">
        <v>10235</v>
      </c>
      <c r="D6524" s="4" t="s">
        <v>10235</v>
      </c>
      <c r="E6524" s="4" t="s">
        <v>10881</v>
      </c>
      <c r="F6524" s="4" t="s">
        <v>8948</v>
      </c>
      <c r="G6524" s="5" t="s">
        <v>10978</v>
      </c>
      <c r="H6524" s="4" t="s">
        <v>1420</v>
      </c>
      <c r="I6524" s="24">
        <v>102.63</v>
      </c>
      <c r="J6524" s="24">
        <v>94.23</v>
      </c>
      <c r="K6524" s="24">
        <v>6.5</v>
      </c>
      <c r="O6524" s="24">
        <v>0.8</v>
      </c>
      <c r="P6524" s="24">
        <v>0.2</v>
      </c>
      <c r="T6524" s="24">
        <v>0.89999999999999147</v>
      </c>
      <c r="X6524" s="24">
        <f t="shared" si="228"/>
        <v>102.63</v>
      </c>
      <c r="Y6524" s="8">
        <f t="shared" si="229"/>
        <v>0</v>
      </c>
      <c r="Z6524" s="4"/>
    </row>
    <row r="6525" spans="1:26" x14ac:dyDescent="0.25">
      <c r="A6525" s="34">
        <v>54</v>
      </c>
      <c r="B6525" s="31">
        <v>53</v>
      </c>
      <c r="C6525" s="4" t="s">
        <v>10939</v>
      </c>
      <c r="D6525" s="4" t="s">
        <v>10933</v>
      </c>
      <c r="E6525" s="4" t="s">
        <v>10881</v>
      </c>
      <c r="F6525" s="4" t="s">
        <v>8948</v>
      </c>
      <c r="G6525" s="4" t="s">
        <v>15111</v>
      </c>
      <c r="H6525" s="4" t="s">
        <v>10940</v>
      </c>
      <c r="I6525" s="24">
        <v>380.5</v>
      </c>
      <c r="J6525" s="24">
        <v>306.47000000000003</v>
      </c>
      <c r="K6525" s="24">
        <v>46.08</v>
      </c>
      <c r="M6525" s="24">
        <v>0.8</v>
      </c>
      <c r="O6525" s="24">
        <v>2.93</v>
      </c>
      <c r="P6525" s="24">
        <v>7.53</v>
      </c>
      <c r="R6525" s="24">
        <v>0.37</v>
      </c>
      <c r="S6525" s="24">
        <v>2.1</v>
      </c>
      <c r="T6525" s="24">
        <v>14.21999999999997</v>
      </c>
      <c r="X6525" s="24">
        <f t="shared" si="228"/>
        <v>380.5</v>
      </c>
      <c r="Y6525" s="8">
        <f t="shared" si="229"/>
        <v>0</v>
      </c>
      <c r="Z6525" s="4"/>
    </row>
    <row r="6526" spans="1:26" x14ac:dyDescent="0.25">
      <c r="A6526" s="34">
        <v>72</v>
      </c>
      <c r="B6526" s="31">
        <v>71</v>
      </c>
      <c r="C6526" s="4" t="s">
        <v>10960</v>
      </c>
      <c r="D6526" s="4" t="s">
        <v>10235</v>
      </c>
      <c r="E6526" s="4" t="s">
        <v>10881</v>
      </c>
      <c r="F6526" s="4" t="s">
        <v>8948</v>
      </c>
      <c r="G6526" s="4" t="s">
        <v>15111</v>
      </c>
      <c r="H6526" s="4" t="s">
        <v>734</v>
      </c>
      <c r="I6526" s="24">
        <v>654.05999999999995</v>
      </c>
      <c r="J6526" s="24">
        <v>510.76</v>
      </c>
      <c r="K6526" s="24">
        <v>45</v>
      </c>
      <c r="M6526" s="24">
        <v>5</v>
      </c>
      <c r="O6526" s="24">
        <v>3.3</v>
      </c>
      <c r="P6526" s="24">
        <v>1</v>
      </c>
      <c r="S6526" s="24">
        <v>1</v>
      </c>
      <c r="T6526" s="24">
        <v>88</v>
      </c>
      <c r="X6526" s="24">
        <f t="shared" si="228"/>
        <v>654.05999999999995</v>
      </c>
      <c r="Y6526" s="8">
        <f t="shared" si="229"/>
        <v>0</v>
      </c>
      <c r="Z6526" s="4"/>
    </row>
    <row r="6527" spans="1:26" x14ac:dyDescent="0.25">
      <c r="A6527" s="34">
        <v>7</v>
      </c>
      <c r="B6527" s="31">
        <v>7</v>
      </c>
      <c r="C6527" s="4" t="s">
        <v>10888</v>
      </c>
      <c r="D6527" s="4" t="s">
        <v>10880</v>
      </c>
      <c r="E6527" s="4" t="s">
        <v>10881</v>
      </c>
      <c r="F6527" s="4" t="s">
        <v>8948</v>
      </c>
      <c r="G6527" s="4" t="s">
        <v>10889</v>
      </c>
      <c r="H6527" s="4" t="s">
        <v>1567</v>
      </c>
      <c r="I6527" s="24">
        <v>216.86</v>
      </c>
      <c r="J6527" s="24">
        <v>154.32</v>
      </c>
      <c r="K6527" s="24">
        <v>14.79</v>
      </c>
      <c r="N6527" s="24">
        <v>1.65</v>
      </c>
      <c r="O6527" s="24">
        <v>1.74</v>
      </c>
      <c r="P6527" s="24">
        <v>0.4</v>
      </c>
      <c r="T6527" s="24">
        <v>43.96</v>
      </c>
      <c r="X6527" s="24">
        <f t="shared" si="228"/>
        <v>216.86</v>
      </c>
      <c r="Y6527" s="8">
        <f t="shared" si="229"/>
        <v>0</v>
      </c>
      <c r="Z6527" s="4"/>
    </row>
    <row r="6528" spans="1:26" x14ac:dyDescent="0.25">
      <c r="A6528" s="34">
        <v>41</v>
      </c>
      <c r="B6528" s="31">
        <v>40</v>
      </c>
      <c r="C6528" s="4" t="s">
        <v>10920</v>
      </c>
      <c r="D6528" s="4" t="s">
        <v>10920</v>
      </c>
      <c r="E6528" s="4" t="s">
        <v>10881</v>
      </c>
      <c r="F6528" s="4" t="s">
        <v>8948</v>
      </c>
      <c r="G6528" s="4" t="s">
        <v>8977</v>
      </c>
      <c r="H6528" s="4" t="s">
        <v>804</v>
      </c>
      <c r="I6528" s="24">
        <v>724.86</v>
      </c>
      <c r="J6528" s="24">
        <v>433</v>
      </c>
      <c r="K6528" s="24">
        <v>29.75</v>
      </c>
      <c r="M6528" s="24">
        <v>2.2000000000000002</v>
      </c>
      <c r="O6528" s="24">
        <v>5.7</v>
      </c>
      <c r="T6528" s="24">
        <v>254.21</v>
      </c>
      <c r="X6528" s="24">
        <f t="shared" si="228"/>
        <v>724.86</v>
      </c>
      <c r="Y6528" s="8">
        <f t="shared" si="229"/>
        <v>0</v>
      </c>
      <c r="Z6528" s="4"/>
    </row>
    <row r="6529" spans="1:26" x14ac:dyDescent="0.25">
      <c r="A6529" s="34">
        <v>44</v>
      </c>
      <c r="B6529" s="31">
        <v>43</v>
      </c>
      <c r="C6529" s="4" t="s">
        <v>10930</v>
      </c>
      <c r="D6529" s="4" t="s">
        <v>10920</v>
      </c>
      <c r="E6529" s="4" t="s">
        <v>10881</v>
      </c>
      <c r="F6529" s="4" t="s">
        <v>8948</v>
      </c>
      <c r="G6529" s="4" t="s">
        <v>8977</v>
      </c>
      <c r="H6529" s="4" t="s">
        <v>804</v>
      </c>
      <c r="I6529" s="24">
        <v>850.27</v>
      </c>
      <c r="J6529" s="24">
        <v>546.85</v>
      </c>
      <c r="K6529" s="24">
        <v>28.85</v>
      </c>
      <c r="L6529" s="24">
        <v>12.28</v>
      </c>
      <c r="M6529" s="24">
        <v>1.5</v>
      </c>
      <c r="O6529" s="24">
        <v>5.5</v>
      </c>
      <c r="P6529" s="24">
        <v>0.1</v>
      </c>
      <c r="R6529" s="24">
        <v>3.4</v>
      </c>
      <c r="T6529" s="24">
        <v>251.79</v>
      </c>
      <c r="X6529" s="24">
        <f t="shared" si="228"/>
        <v>850.27</v>
      </c>
      <c r="Y6529" s="8">
        <f t="shared" si="229"/>
        <v>0</v>
      </c>
      <c r="Z6529" s="4"/>
    </row>
    <row r="6530" spans="1:26" x14ac:dyDescent="0.25">
      <c r="A6530" s="34">
        <v>47</v>
      </c>
      <c r="B6530" s="31">
        <v>46</v>
      </c>
      <c r="C6530" s="4" t="s">
        <v>1197</v>
      </c>
      <c r="D6530" s="4" t="s">
        <v>10920</v>
      </c>
      <c r="E6530" s="4" t="s">
        <v>10881</v>
      </c>
      <c r="F6530" s="4" t="s">
        <v>8948</v>
      </c>
      <c r="G6530" s="4" t="s">
        <v>8977</v>
      </c>
      <c r="H6530" s="4" t="s">
        <v>804</v>
      </c>
      <c r="I6530" s="24">
        <v>166.08</v>
      </c>
      <c r="J6530" s="24">
        <v>150.77000000000001</v>
      </c>
      <c r="K6530" s="24">
        <v>11.03</v>
      </c>
      <c r="O6530" s="24">
        <v>2.5</v>
      </c>
      <c r="R6530" s="24">
        <v>1.78</v>
      </c>
      <c r="X6530" s="24">
        <f t="shared" si="228"/>
        <v>166.08</v>
      </c>
      <c r="Y6530" s="8">
        <f t="shared" si="229"/>
        <v>0</v>
      </c>
      <c r="Z6530" s="4"/>
    </row>
    <row r="6531" spans="1:26" x14ac:dyDescent="0.25">
      <c r="A6531" s="34">
        <v>60</v>
      </c>
      <c r="B6531" s="31">
        <v>59</v>
      </c>
      <c r="C6531" s="4" t="s">
        <v>10945</v>
      </c>
      <c r="D6531" s="4" t="s">
        <v>10235</v>
      </c>
      <c r="E6531" s="4" t="s">
        <v>10881</v>
      </c>
      <c r="F6531" s="4" t="s">
        <v>8948</v>
      </c>
      <c r="G6531" s="4" t="s">
        <v>9951</v>
      </c>
      <c r="H6531" s="4" t="s">
        <v>10946</v>
      </c>
      <c r="I6531" s="24">
        <v>812.58</v>
      </c>
      <c r="J6531" s="24">
        <v>636.65</v>
      </c>
      <c r="K6531" s="24">
        <v>112</v>
      </c>
      <c r="N6531" s="24">
        <v>1.97</v>
      </c>
      <c r="O6531" s="24">
        <v>3.11</v>
      </c>
      <c r="R6531" s="24">
        <v>2.56</v>
      </c>
      <c r="T6531" s="24">
        <v>50.84</v>
      </c>
      <c r="U6531" s="24">
        <v>5.45</v>
      </c>
      <c r="X6531" s="24">
        <f t="shared" si="228"/>
        <v>812.58</v>
      </c>
      <c r="Y6531" s="8">
        <f t="shared" si="229"/>
        <v>0</v>
      </c>
      <c r="Z6531" s="4"/>
    </row>
    <row r="6532" spans="1:26" x14ac:dyDescent="0.25">
      <c r="A6532" s="34">
        <v>85</v>
      </c>
      <c r="B6532" s="31">
        <v>84</v>
      </c>
      <c r="C6532" s="4" t="s">
        <v>10979</v>
      </c>
      <c r="D6532" s="4" t="s">
        <v>10235</v>
      </c>
      <c r="E6532" s="4" t="s">
        <v>10881</v>
      </c>
      <c r="F6532" s="4" t="s">
        <v>8948</v>
      </c>
      <c r="G6532" s="5" t="s">
        <v>10980</v>
      </c>
      <c r="H6532" s="4" t="s">
        <v>730</v>
      </c>
      <c r="I6532" s="24">
        <v>290.51</v>
      </c>
      <c r="J6532" s="24">
        <v>135.71</v>
      </c>
      <c r="L6532" s="24">
        <v>36.6</v>
      </c>
      <c r="M6532" s="24">
        <v>0.7</v>
      </c>
      <c r="O6532" s="24">
        <v>1.2</v>
      </c>
      <c r="P6532" s="24">
        <v>1.4</v>
      </c>
      <c r="S6532" s="24">
        <v>0.8</v>
      </c>
      <c r="T6532" s="24">
        <v>114.1</v>
      </c>
      <c r="X6532" s="24">
        <f t="shared" si="228"/>
        <v>290.51</v>
      </c>
      <c r="Y6532" s="8">
        <f t="shared" si="229"/>
        <v>0</v>
      </c>
      <c r="Z6532" s="4"/>
    </row>
    <row r="6533" spans="1:26" x14ac:dyDescent="0.25">
      <c r="A6533" s="34">
        <v>36</v>
      </c>
      <c r="B6533" s="31">
        <v>35</v>
      </c>
      <c r="C6533" s="4" t="s">
        <v>1482</v>
      </c>
      <c r="D6533" s="4" t="s">
        <v>10920</v>
      </c>
      <c r="E6533" s="4" t="s">
        <v>10881</v>
      </c>
      <c r="F6533" s="4" t="s">
        <v>8948</v>
      </c>
      <c r="G6533" s="4" t="s">
        <v>10922</v>
      </c>
      <c r="H6533" s="4" t="s">
        <v>730</v>
      </c>
      <c r="I6533" s="24">
        <v>331.13</v>
      </c>
      <c r="J6533" s="24">
        <v>140.26</v>
      </c>
      <c r="K6533" s="24">
        <v>40.74</v>
      </c>
      <c r="N6533" s="24">
        <v>1.9</v>
      </c>
      <c r="O6533" s="24">
        <v>3</v>
      </c>
      <c r="R6533" s="24">
        <v>0.57999999999999996</v>
      </c>
      <c r="T6533" s="24">
        <v>144.65</v>
      </c>
      <c r="X6533" s="24">
        <f t="shared" si="228"/>
        <v>331.13</v>
      </c>
      <c r="Y6533" s="8">
        <f t="shared" si="229"/>
        <v>0</v>
      </c>
      <c r="Z6533" s="4"/>
    </row>
    <row r="6534" spans="1:26" x14ac:dyDescent="0.25">
      <c r="A6534" s="34">
        <v>11</v>
      </c>
      <c r="B6534" s="31">
        <v>11</v>
      </c>
      <c r="C6534" s="4" t="s">
        <v>10894</v>
      </c>
      <c r="D6534" s="4" t="s">
        <v>10880</v>
      </c>
      <c r="E6534" s="4" t="s">
        <v>10881</v>
      </c>
      <c r="F6534" s="4" t="s">
        <v>8948</v>
      </c>
      <c r="G6534" s="4" t="s">
        <v>10895</v>
      </c>
      <c r="H6534" s="4" t="s">
        <v>1567</v>
      </c>
      <c r="I6534" s="24">
        <v>290.44</v>
      </c>
      <c r="J6534" s="24">
        <v>196.15</v>
      </c>
      <c r="K6534" s="24">
        <v>12.55</v>
      </c>
      <c r="M6534" s="24">
        <v>0.8</v>
      </c>
      <c r="O6534" s="24">
        <v>1.31</v>
      </c>
      <c r="P6534" s="24">
        <v>39.57</v>
      </c>
      <c r="R6534" s="24">
        <v>3.13</v>
      </c>
      <c r="T6534" s="24">
        <v>35.65</v>
      </c>
      <c r="U6534" s="24">
        <v>1.28</v>
      </c>
      <c r="X6534" s="24">
        <f t="shared" si="228"/>
        <v>290.44</v>
      </c>
      <c r="Y6534" s="8">
        <f t="shared" si="229"/>
        <v>0</v>
      </c>
      <c r="Z6534" s="4"/>
    </row>
    <row r="6535" spans="1:26" x14ac:dyDescent="0.25">
      <c r="A6535" s="34">
        <v>17</v>
      </c>
      <c r="B6535" s="31">
        <v>17</v>
      </c>
      <c r="C6535" s="4" t="s">
        <v>10903</v>
      </c>
      <c r="D6535" s="4" t="s">
        <v>10880</v>
      </c>
      <c r="E6535" s="4" t="s">
        <v>10881</v>
      </c>
      <c r="F6535" s="4" t="s">
        <v>8948</v>
      </c>
      <c r="G6535" s="4" t="s">
        <v>5917</v>
      </c>
      <c r="H6535" s="4" t="s">
        <v>716</v>
      </c>
      <c r="I6535" s="24">
        <v>277.86</v>
      </c>
      <c r="J6535" s="24">
        <v>202.71</v>
      </c>
      <c r="K6535" s="24">
        <v>1</v>
      </c>
      <c r="L6535" s="24">
        <v>7.9</v>
      </c>
      <c r="M6535" s="24">
        <v>1.3</v>
      </c>
      <c r="O6535" s="24">
        <v>2.2000000000000002</v>
      </c>
      <c r="P6535" s="24">
        <v>9.5</v>
      </c>
      <c r="R6535" s="24">
        <v>1.73</v>
      </c>
      <c r="T6535" s="24">
        <v>51.52</v>
      </c>
      <c r="X6535" s="24">
        <f t="shared" si="228"/>
        <v>277.86</v>
      </c>
      <c r="Y6535" s="8">
        <f t="shared" si="229"/>
        <v>0</v>
      </c>
      <c r="Z6535" s="4"/>
    </row>
    <row r="6536" spans="1:26" x14ac:dyDescent="0.25">
      <c r="A6536" s="34">
        <v>66</v>
      </c>
      <c r="B6536" s="31">
        <v>65</v>
      </c>
      <c r="C6536" s="4" t="s">
        <v>2828</v>
      </c>
      <c r="D6536" s="4" t="s">
        <v>10235</v>
      </c>
      <c r="E6536" s="4" t="s">
        <v>10881</v>
      </c>
      <c r="F6536" s="4" t="s">
        <v>8948</v>
      </c>
      <c r="G6536" s="5" t="s">
        <v>10952</v>
      </c>
      <c r="H6536" s="4" t="s">
        <v>804</v>
      </c>
      <c r="I6536" s="24">
        <v>228.36</v>
      </c>
      <c r="J6536" s="24">
        <v>214.91</v>
      </c>
      <c r="K6536" s="24">
        <v>9.4499999999999993</v>
      </c>
      <c r="O6536" s="24">
        <v>1</v>
      </c>
      <c r="R6536" s="24">
        <v>2</v>
      </c>
      <c r="S6536" s="24">
        <v>1</v>
      </c>
      <c r="X6536" s="24">
        <f t="shared" si="228"/>
        <v>228.35999999999999</v>
      </c>
      <c r="Y6536" s="8">
        <f t="shared" si="229"/>
        <v>0</v>
      </c>
      <c r="Z6536" s="4"/>
    </row>
    <row r="6537" spans="1:26" x14ac:dyDescent="0.25">
      <c r="A6537" s="34">
        <v>18</v>
      </c>
      <c r="B6537" s="31">
        <v>18</v>
      </c>
      <c r="C6537" s="4" t="s">
        <v>10904</v>
      </c>
      <c r="D6537" s="4" t="s">
        <v>10880</v>
      </c>
      <c r="E6537" s="4" t="s">
        <v>10881</v>
      </c>
      <c r="F6537" s="4" t="s">
        <v>8948</v>
      </c>
      <c r="G6537" s="4" t="s">
        <v>10905</v>
      </c>
      <c r="H6537" s="4" t="s">
        <v>5419</v>
      </c>
      <c r="I6537" s="24">
        <v>322.82</v>
      </c>
      <c r="J6537" s="24">
        <v>300.82</v>
      </c>
      <c r="K6537" s="24">
        <v>13.9</v>
      </c>
      <c r="M6537" s="24">
        <v>2</v>
      </c>
      <c r="O6537" s="24">
        <v>3.62</v>
      </c>
      <c r="P6537" s="24">
        <v>0.18</v>
      </c>
      <c r="R6537" s="24">
        <v>0.1</v>
      </c>
      <c r="T6537" s="24">
        <v>2.2000000000000002</v>
      </c>
      <c r="X6537" s="24">
        <f t="shared" si="228"/>
        <v>322.82</v>
      </c>
      <c r="Y6537" s="8">
        <f t="shared" si="229"/>
        <v>0</v>
      </c>
      <c r="Z6537" s="4"/>
    </row>
    <row r="6538" spans="1:26" x14ac:dyDescent="0.25">
      <c r="A6538" s="34">
        <v>32</v>
      </c>
      <c r="B6538" s="31">
        <v>31</v>
      </c>
      <c r="C6538" s="4" t="s">
        <v>2032</v>
      </c>
      <c r="D6538" s="4" t="s">
        <v>10906</v>
      </c>
      <c r="E6538" s="4" t="s">
        <v>10881</v>
      </c>
      <c r="F6538" s="4" t="s">
        <v>8948</v>
      </c>
      <c r="G6538" s="4" t="s">
        <v>10916</v>
      </c>
      <c r="H6538" s="4" t="s">
        <v>1567</v>
      </c>
      <c r="I6538" s="24">
        <v>222.37</v>
      </c>
      <c r="J6538" s="24">
        <v>120.61</v>
      </c>
      <c r="K6538" s="24">
        <v>7.65</v>
      </c>
      <c r="L6538" s="24">
        <v>1.1000000000000001</v>
      </c>
      <c r="N6538" s="24">
        <v>0.7</v>
      </c>
      <c r="O6538" s="24">
        <v>1.4</v>
      </c>
      <c r="P6538" s="24">
        <v>0.3</v>
      </c>
      <c r="R6538" s="24">
        <v>1.1000000000000001</v>
      </c>
      <c r="T6538" s="24">
        <v>89.51</v>
      </c>
      <c r="X6538" s="24">
        <f t="shared" si="228"/>
        <v>222.37</v>
      </c>
      <c r="Y6538" s="8">
        <f t="shared" si="229"/>
        <v>0</v>
      </c>
      <c r="Z6538" s="4"/>
    </row>
    <row r="6539" spans="1:26" x14ac:dyDescent="0.25">
      <c r="A6539" s="34">
        <v>55</v>
      </c>
      <c r="B6539" s="31">
        <v>54</v>
      </c>
      <c r="C6539" s="4" t="s">
        <v>10941</v>
      </c>
      <c r="D6539" s="4" t="s">
        <v>10933</v>
      </c>
      <c r="E6539" s="4" t="s">
        <v>10881</v>
      </c>
      <c r="F6539" s="4" t="s">
        <v>8948</v>
      </c>
      <c r="G6539" s="4" t="s">
        <v>7331</v>
      </c>
      <c r="H6539" s="4"/>
      <c r="I6539" s="24">
        <v>1092.4100000000001</v>
      </c>
      <c r="J6539" s="24">
        <v>549.42999999999995</v>
      </c>
      <c r="K6539" s="24">
        <v>68.25</v>
      </c>
      <c r="L6539" s="24">
        <v>7.18</v>
      </c>
      <c r="M6539" s="24">
        <v>1.88</v>
      </c>
      <c r="O6539" s="24">
        <v>7.68</v>
      </c>
      <c r="P6539" s="24">
        <v>7.86</v>
      </c>
      <c r="S6539" s="24">
        <v>5.0999999999999996</v>
      </c>
      <c r="T6539" s="24">
        <v>445.0300000000002</v>
      </c>
      <c r="X6539" s="24">
        <f t="shared" si="228"/>
        <v>1092.4100000000001</v>
      </c>
      <c r="Y6539" s="8">
        <f t="shared" si="229"/>
        <v>0</v>
      </c>
      <c r="Z6539" s="4"/>
    </row>
    <row r="6540" spans="1:26" x14ac:dyDescent="0.25">
      <c r="A6540" s="34">
        <v>51</v>
      </c>
      <c r="B6540" s="31">
        <v>50</v>
      </c>
      <c r="C6540" s="4" t="s">
        <v>6591</v>
      </c>
      <c r="D6540" s="4" t="s">
        <v>10933</v>
      </c>
      <c r="E6540" s="4" t="s">
        <v>10881</v>
      </c>
      <c r="F6540" s="4" t="s">
        <v>8948</v>
      </c>
      <c r="G6540" s="4" t="s">
        <v>9590</v>
      </c>
      <c r="H6540" s="4" t="s">
        <v>860</v>
      </c>
      <c r="I6540" s="24">
        <v>803.55</v>
      </c>
      <c r="J6540" s="24">
        <v>392.03</v>
      </c>
      <c r="K6540" s="24">
        <v>28.44</v>
      </c>
      <c r="M6540" s="24">
        <v>1</v>
      </c>
      <c r="O6540" s="24">
        <v>4.4000000000000004</v>
      </c>
      <c r="P6540" s="24">
        <v>5</v>
      </c>
      <c r="R6540" s="24">
        <v>6</v>
      </c>
      <c r="S6540" s="24">
        <v>6.1</v>
      </c>
      <c r="T6540" s="24">
        <v>360.58</v>
      </c>
      <c r="X6540" s="24">
        <f t="shared" si="228"/>
        <v>803.55</v>
      </c>
      <c r="Y6540" s="8">
        <f t="shared" si="229"/>
        <v>0</v>
      </c>
      <c r="Z6540" s="4"/>
    </row>
    <row r="6541" spans="1:26" x14ac:dyDescent="0.25">
      <c r="A6541" s="34">
        <v>53</v>
      </c>
      <c r="B6541" s="31">
        <v>52</v>
      </c>
      <c r="C6541" s="4" t="s">
        <v>10938</v>
      </c>
      <c r="D6541" s="4" t="s">
        <v>10933</v>
      </c>
      <c r="E6541" s="4" t="s">
        <v>10881</v>
      </c>
      <c r="F6541" s="4" t="s">
        <v>8948</v>
      </c>
      <c r="G6541" s="4" t="s">
        <v>9590</v>
      </c>
      <c r="H6541" s="4"/>
      <c r="I6541" s="24">
        <v>434.27</v>
      </c>
      <c r="J6541" s="24">
        <v>397.27</v>
      </c>
      <c r="K6541" s="24">
        <v>31.4</v>
      </c>
      <c r="M6541" s="24">
        <v>1.5</v>
      </c>
      <c r="O6541" s="24">
        <v>2.2999999999999998</v>
      </c>
      <c r="P6541" s="24">
        <v>0.8</v>
      </c>
      <c r="S6541" s="24">
        <v>1</v>
      </c>
      <c r="X6541" s="24">
        <f t="shared" si="228"/>
        <v>434.27</v>
      </c>
      <c r="Y6541" s="8">
        <f t="shared" si="229"/>
        <v>0</v>
      </c>
      <c r="Z6541" s="4"/>
    </row>
    <row r="6542" spans="1:26" x14ac:dyDescent="0.25">
      <c r="A6542" s="34">
        <v>58</v>
      </c>
      <c r="B6542" s="31">
        <v>57</v>
      </c>
      <c r="C6542" s="4" t="s">
        <v>10132</v>
      </c>
      <c r="D6542" s="4" t="s">
        <v>10933</v>
      </c>
      <c r="E6542" s="4" t="s">
        <v>10881</v>
      </c>
      <c r="F6542" s="4" t="s">
        <v>8948</v>
      </c>
      <c r="G6542" s="4" t="s">
        <v>9590</v>
      </c>
      <c r="H6542" s="4" t="s">
        <v>860</v>
      </c>
      <c r="I6542" s="24">
        <v>238.29</v>
      </c>
      <c r="J6542" s="24">
        <v>151.03</v>
      </c>
      <c r="K6542" s="24">
        <v>72.53</v>
      </c>
      <c r="M6542" s="24">
        <v>0.4</v>
      </c>
      <c r="O6542" s="24">
        <v>1.62</v>
      </c>
      <c r="R6542" s="24">
        <v>2.17</v>
      </c>
      <c r="T6542" s="24">
        <v>10.539999999999992</v>
      </c>
      <c r="X6542" s="24">
        <f t="shared" si="228"/>
        <v>238.29</v>
      </c>
      <c r="Y6542" s="8">
        <f t="shared" si="229"/>
        <v>0</v>
      </c>
      <c r="Z6542" s="4"/>
    </row>
    <row r="6543" spans="1:26" x14ac:dyDescent="0.25">
      <c r="A6543" s="34">
        <v>13</v>
      </c>
      <c r="B6543" s="31">
        <v>13</v>
      </c>
      <c r="C6543" s="4" t="s">
        <v>10898</v>
      </c>
      <c r="D6543" s="4" t="s">
        <v>10880</v>
      </c>
      <c r="E6543" s="4" t="s">
        <v>10881</v>
      </c>
      <c r="F6543" s="4" t="s">
        <v>8948</v>
      </c>
      <c r="G6543" s="4" t="s">
        <v>5122</v>
      </c>
      <c r="H6543" s="4" t="s">
        <v>1797</v>
      </c>
      <c r="I6543" s="24">
        <v>187.03</v>
      </c>
      <c r="J6543" s="24">
        <v>141.27000000000001</v>
      </c>
      <c r="K6543" s="24">
        <v>4.9000000000000004</v>
      </c>
      <c r="M6543" s="24">
        <v>0.28999999999999998</v>
      </c>
      <c r="O6543" s="24">
        <v>1.03</v>
      </c>
      <c r="R6543" s="24">
        <v>1</v>
      </c>
      <c r="T6543" s="24">
        <v>38.58</v>
      </c>
      <c r="X6543" s="24">
        <f t="shared" si="228"/>
        <v>187.07</v>
      </c>
      <c r="Y6543" s="8">
        <f t="shared" si="229"/>
        <v>-3.9999999999992042E-2</v>
      </c>
      <c r="Z6543" s="4"/>
    </row>
    <row r="6544" spans="1:26" x14ac:dyDescent="0.25">
      <c r="A6544" s="34">
        <v>34</v>
      </c>
      <c r="B6544" s="31">
        <v>33</v>
      </c>
      <c r="C6544" s="4" t="s">
        <v>10919</v>
      </c>
      <c r="D6544" s="4" t="s">
        <v>10920</v>
      </c>
      <c r="E6544" s="4" t="s">
        <v>10881</v>
      </c>
      <c r="F6544" s="4" t="s">
        <v>8948</v>
      </c>
      <c r="G6544" s="4" t="s">
        <v>9266</v>
      </c>
      <c r="H6544" s="4" t="s">
        <v>860</v>
      </c>
      <c r="I6544" s="24">
        <v>321.44</v>
      </c>
      <c r="J6544" s="24">
        <v>295.33</v>
      </c>
      <c r="K6544" s="24">
        <v>13.12</v>
      </c>
      <c r="O6544" s="24">
        <v>2.65</v>
      </c>
      <c r="P6544" s="24">
        <v>1.45</v>
      </c>
      <c r="R6544" s="24">
        <v>7.29</v>
      </c>
      <c r="S6544" s="24">
        <v>1.6</v>
      </c>
      <c r="X6544" s="24">
        <f t="shared" si="228"/>
        <v>321.44</v>
      </c>
      <c r="Y6544" s="8">
        <f t="shared" si="229"/>
        <v>0</v>
      </c>
      <c r="Z6544" s="4"/>
    </row>
    <row r="6545" spans="1:26" x14ac:dyDescent="0.25">
      <c r="A6545" s="34">
        <v>35</v>
      </c>
      <c r="B6545" s="31">
        <v>34</v>
      </c>
      <c r="C6545" s="4" t="s">
        <v>10921</v>
      </c>
      <c r="D6545" s="4" t="s">
        <v>10920</v>
      </c>
      <c r="E6545" s="4" t="s">
        <v>10881</v>
      </c>
      <c r="F6545" s="4" t="s">
        <v>8948</v>
      </c>
      <c r="G6545" s="4" t="s">
        <v>9266</v>
      </c>
      <c r="H6545" s="4" t="s">
        <v>860</v>
      </c>
      <c r="I6545" s="24">
        <v>855.17</v>
      </c>
      <c r="J6545" s="24">
        <v>604.19000000000005</v>
      </c>
      <c r="K6545" s="24">
        <v>48.38</v>
      </c>
      <c r="L6545" s="24">
        <v>48.38</v>
      </c>
      <c r="M6545" s="24">
        <v>4.5999999999999996</v>
      </c>
      <c r="O6545" s="24">
        <v>2.8</v>
      </c>
      <c r="P6545" s="24">
        <v>18.399999999999999</v>
      </c>
      <c r="R6545" s="24">
        <v>1.2</v>
      </c>
      <c r="T6545" s="24">
        <v>127.22</v>
      </c>
      <c r="X6545" s="24">
        <f t="shared" si="228"/>
        <v>855.17000000000007</v>
      </c>
      <c r="Y6545" s="8">
        <f t="shared" si="229"/>
        <v>0</v>
      </c>
      <c r="Z6545" s="4"/>
    </row>
    <row r="6546" spans="1:26" x14ac:dyDescent="0.25">
      <c r="A6546" s="34">
        <v>39</v>
      </c>
      <c r="B6546" s="31">
        <v>38</v>
      </c>
      <c r="C6546" s="4" t="s">
        <v>5047</v>
      </c>
      <c r="D6546" s="4" t="s">
        <v>10920</v>
      </c>
      <c r="E6546" s="4" t="s">
        <v>10881</v>
      </c>
      <c r="F6546" s="4" t="s">
        <v>8948</v>
      </c>
      <c r="G6546" s="4" t="s">
        <v>9266</v>
      </c>
      <c r="H6546" s="4" t="s">
        <v>860</v>
      </c>
      <c r="I6546" s="24">
        <v>460.33</v>
      </c>
      <c r="J6546" s="24">
        <v>215.67</v>
      </c>
      <c r="K6546" s="24">
        <v>158.43</v>
      </c>
      <c r="L6546" s="24">
        <v>24</v>
      </c>
      <c r="O6546" s="24">
        <v>3.61</v>
      </c>
      <c r="P6546" s="24">
        <v>7.68</v>
      </c>
      <c r="R6546" s="24">
        <v>2.59</v>
      </c>
      <c r="T6546" s="24">
        <v>48.35</v>
      </c>
      <c r="X6546" s="24">
        <f t="shared" si="228"/>
        <v>460.33000000000004</v>
      </c>
      <c r="Y6546" s="8">
        <f t="shared" si="229"/>
        <v>0</v>
      </c>
      <c r="Z6546" s="4"/>
    </row>
    <row r="6547" spans="1:26" x14ac:dyDescent="0.25">
      <c r="A6547" s="34">
        <v>42</v>
      </c>
      <c r="B6547" s="31">
        <v>41</v>
      </c>
      <c r="C6547" s="4" t="s">
        <v>10928</v>
      </c>
      <c r="D6547" s="4" t="s">
        <v>10920</v>
      </c>
      <c r="E6547" s="4" t="s">
        <v>10881</v>
      </c>
      <c r="F6547" s="4" t="s">
        <v>8948</v>
      </c>
      <c r="G6547" s="4" t="s">
        <v>9266</v>
      </c>
      <c r="H6547" s="4" t="s">
        <v>860</v>
      </c>
      <c r="I6547" s="24">
        <v>1497.35</v>
      </c>
      <c r="J6547" s="24">
        <v>608.09</v>
      </c>
      <c r="K6547" s="24">
        <v>85.85</v>
      </c>
      <c r="L6547" s="24">
        <v>1.6</v>
      </c>
      <c r="M6547" s="24">
        <v>4.7300000000000004</v>
      </c>
      <c r="N6547" s="24">
        <v>3</v>
      </c>
      <c r="O6547" s="24">
        <v>2.5299999999999998</v>
      </c>
      <c r="P6547" s="24">
        <v>0.6</v>
      </c>
      <c r="R6547" s="24">
        <v>10.87</v>
      </c>
      <c r="T6547" s="24">
        <v>776.94</v>
      </c>
      <c r="U6547" s="24">
        <v>3.14</v>
      </c>
      <c r="X6547" s="24">
        <f t="shared" si="228"/>
        <v>1497.3500000000001</v>
      </c>
      <c r="Y6547" s="8">
        <f t="shared" si="229"/>
        <v>0</v>
      </c>
      <c r="Z6547" s="4"/>
    </row>
    <row r="6548" spans="1:26" x14ac:dyDescent="0.25">
      <c r="A6548" s="34">
        <v>14</v>
      </c>
      <c r="B6548" s="31">
        <v>14</v>
      </c>
      <c r="C6548" s="4" t="s">
        <v>1620</v>
      </c>
      <c r="D6548" s="4" t="s">
        <v>10880</v>
      </c>
      <c r="E6548" s="4" t="s">
        <v>10881</v>
      </c>
      <c r="F6548" s="4" t="s">
        <v>8948</v>
      </c>
      <c r="G6548" s="4" t="s">
        <v>7346</v>
      </c>
      <c r="H6548" s="4" t="s">
        <v>6097</v>
      </c>
      <c r="I6548" s="24">
        <v>413.34</v>
      </c>
      <c r="J6548" s="24">
        <v>314.24</v>
      </c>
      <c r="K6548" s="24">
        <v>11.14</v>
      </c>
      <c r="M6548" s="24">
        <v>1.19</v>
      </c>
      <c r="N6548" s="24">
        <v>1.47</v>
      </c>
      <c r="O6548" s="24">
        <v>3.03</v>
      </c>
      <c r="R6548" s="24">
        <v>4.38</v>
      </c>
      <c r="S6548" s="24">
        <v>1.3</v>
      </c>
      <c r="T6548" s="24">
        <v>74.97</v>
      </c>
      <c r="U6548" s="24">
        <v>1.62</v>
      </c>
      <c r="X6548" s="24">
        <f t="shared" si="228"/>
        <v>413.34000000000003</v>
      </c>
      <c r="Y6548" s="8">
        <f t="shared" si="229"/>
        <v>0</v>
      </c>
      <c r="Z6548" s="4"/>
    </row>
    <row r="6549" spans="1:26" x14ac:dyDescent="0.25">
      <c r="A6549" s="34">
        <v>61</v>
      </c>
      <c r="B6549" s="31">
        <v>60</v>
      </c>
      <c r="C6549" s="4" t="s">
        <v>10947</v>
      </c>
      <c r="D6549" s="4" t="s">
        <v>10235</v>
      </c>
      <c r="E6549" s="4" t="s">
        <v>10881</v>
      </c>
      <c r="F6549" s="4" t="s">
        <v>8948</v>
      </c>
      <c r="G6549" s="4" t="s">
        <v>10948</v>
      </c>
      <c r="H6549" s="4" t="s">
        <v>1606</v>
      </c>
      <c r="I6549" s="24">
        <v>177.64</v>
      </c>
      <c r="J6549" s="24">
        <v>116.15</v>
      </c>
      <c r="K6549" s="24">
        <v>59.2</v>
      </c>
      <c r="N6549" s="24">
        <v>0.4</v>
      </c>
      <c r="O6549" s="24">
        <v>1.37</v>
      </c>
      <c r="P6549" s="24">
        <v>0.22</v>
      </c>
      <c r="R6549" s="24">
        <v>0.3</v>
      </c>
      <c r="X6549" s="24">
        <f t="shared" si="228"/>
        <v>177.64000000000004</v>
      </c>
      <c r="Y6549" s="8">
        <f t="shared" si="229"/>
        <v>0</v>
      </c>
      <c r="Z6549" s="4"/>
    </row>
    <row r="6550" spans="1:26" x14ac:dyDescent="0.25">
      <c r="A6550" s="34">
        <v>50</v>
      </c>
      <c r="B6550" s="31">
        <v>49</v>
      </c>
      <c r="C6550" s="4" t="s">
        <v>10934</v>
      </c>
      <c r="D6550" s="4" t="s">
        <v>10933</v>
      </c>
      <c r="E6550" s="4" t="s">
        <v>10881</v>
      </c>
      <c r="F6550" s="4" t="s">
        <v>8948</v>
      </c>
      <c r="G6550" s="4" t="s">
        <v>10935</v>
      </c>
      <c r="H6550" s="4" t="s">
        <v>4835</v>
      </c>
      <c r="I6550" s="24">
        <v>294.45</v>
      </c>
      <c r="J6550" s="24">
        <v>190.98</v>
      </c>
      <c r="K6550" s="24">
        <v>6.41</v>
      </c>
      <c r="L6550" s="24">
        <v>2.4500000000000002</v>
      </c>
      <c r="M6550" s="24">
        <v>2.2000000000000002</v>
      </c>
      <c r="O6550" s="24">
        <v>1.7</v>
      </c>
      <c r="P6550" s="24">
        <v>0.6</v>
      </c>
      <c r="R6550" s="24">
        <v>0.95</v>
      </c>
      <c r="S6550" s="24">
        <v>0.16</v>
      </c>
      <c r="T6550" s="24">
        <v>88.100000000000051</v>
      </c>
      <c r="U6550" s="24">
        <v>0.9</v>
      </c>
      <c r="X6550" s="24">
        <f t="shared" si="228"/>
        <v>294.44999999999993</v>
      </c>
      <c r="Y6550" s="8">
        <f t="shared" si="229"/>
        <v>0</v>
      </c>
      <c r="Z6550" s="4"/>
    </row>
    <row r="6551" spans="1:26" x14ac:dyDescent="0.25">
      <c r="A6551" s="34">
        <v>12</v>
      </c>
      <c r="B6551" s="31">
        <v>12</v>
      </c>
      <c r="C6551" s="4" t="s">
        <v>10896</v>
      </c>
      <c r="D6551" s="4" t="s">
        <v>10880</v>
      </c>
      <c r="E6551" s="4" t="s">
        <v>10881</v>
      </c>
      <c r="F6551" s="4" t="s">
        <v>8948</v>
      </c>
      <c r="G6551" s="4" t="s">
        <v>10897</v>
      </c>
      <c r="H6551" s="4" t="s">
        <v>1876</v>
      </c>
      <c r="I6551" s="24">
        <v>109.96</v>
      </c>
      <c r="J6551" s="24">
        <v>78.89</v>
      </c>
      <c r="K6551" s="24">
        <v>7.9</v>
      </c>
      <c r="M6551" s="24">
        <v>0.68</v>
      </c>
      <c r="O6551" s="24">
        <v>0.83</v>
      </c>
      <c r="P6551" s="24">
        <v>9.5500000000000007</v>
      </c>
      <c r="T6551" s="24">
        <v>12.11</v>
      </c>
      <c r="X6551" s="24">
        <f t="shared" si="228"/>
        <v>109.96000000000001</v>
      </c>
      <c r="Y6551" s="8">
        <f t="shared" si="229"/>
        <v>0</v>
      </c>
      <c r="Z6551" s="4"/>
    </row>
    <row r="6552" spans="1:26" x14ac:dyDescent="0.25">
      <c r="A6552" s="34">
        <v>9</v>
      </c>
      <c r="B6552" s="31">
        <v>9</v>
      </c>
      <c r="C6552" s="4" t="s">
        <v>10892</v>
      </c>
      <c r="D6552" s="4" t="s">
        <v>10880</v>
      </c>
      <c r="E6552" s="4" t="s">
        <v>10881</v>
      </c>
      <c r="F6552" s="4" t="s">
        <v>8948</v>
      </c>
      <c r="G6552" s="4" t="s">
        <v>668</v>
      </c>
      <c r="H6552" s="4" t="s">
        <v>1486</v>
      </c>
      <c r="I6552" s="24">
        <v>270.88</v>
      </c>
      <c r="J6552" s="24">
        <v>228.99</v>
      </c>
      <c r="K6552" s="24">
        <v>25.62</v>
      </c>
      <c r="N6552" s="24">
        <v>0.84</v>
      </c>
      <c r="O6552" s="24">
        <v>2.02</v>
      </c>
      <c r="P6552" s="24">
        <v>10.52</v>
      </c>
      <c r="U6552" s="24">
        <v>2.89</v>
      </c>
      <c r="X6552" s="24">
        <f t="shared" si="228"/>
        <v>270.88</v>
      </c>
      <c r="Y6552" s="8">
        <f t="shared" si="229"/>
        <v>0</v>
      </c>
      <c r="Z6552" s="4"/>
    </row>
    <row r="6553" spans="1:26" x14ac:dyDescent="0.25">
      <c r="A6553" s="34">
        <v>86</v>
      </c>
      <c r="B6553" s="31">
        <v>85</v>
      </c>
      <c r="C6553" s="4" t="s">
        <v>7463</v>
      </c>
      <c r="D6553" s="4" t="s">
        <v>10235</v>
      </c>
      <c r="E6553" s="4" t="s">
        <v>10881</v>
      </c>
      <c r="F6553" s="4" t="s">
        <v>8948</v>
      </c>
      <c r="G6553" s="5" t="s">
        <v>10981</v>
      </c>
      <c r="H6553" s="4" t="s">
        <v>1988</v>
      </c>
      <c r="I6553" s="24">
        <v>260.58999999999997</v>
      </c>
      <c r="J6553" s="24">
        <v>204.99</v>
      </c>
      <c r="K6553" s="24">
        <v>46.57</v>
      </c>
      <c r="M6553" s="24">
        <v>1.6</v>
      </c>
      <c r="O6553" s="24">
        <v>1</v>
      </c>
      <c r="P6553" s="24">
        <v>5.73</v>
      </c>
      <c r="R6553" s="24">
        <v>0.7</v>
      </c>
      <c r="X6553" s="24">
        <f t="shared" si="228"/>
        <v>260.58999999999997</v>
      </c>
      <c r="Y6553" s="8">
        <f t="shared" si="229"/>
        <v>0</v>
      </c>
      <c r="Z6553" s="4"/>
    </row>
    <row r="6554" spans="1:26" x14ac:dyDescent="0.25">
      <c r="A6554" s="34">
        <v>87</v>
      </c>
      <c r="B6554" s="31">
        <v>86</v>
      </c>
      <c r="C6554" s="4" t="s">
        <v>10982</v>
      </c>
      <c r="D6554" s="4" t="s">
        <v>10235</v>
      </c>
      <c r="E6554" s="4" t="s">
        <v>10881</v>
      </c>
      <c r="F6554" s="4" t="s">
        <v>8948</v>
      </c>
      <c r="G6554" s="5" t="s">
        <v>10981</v>
      </c>
      <c r="H6554" s="4" t="s">
        <v>1988</v>
      </c>
      <c r="I6554" s="24">
        <v>839.5</v>
      </c>
      <c r="J6554" s="24">
        <v>299.5</v>
      </c>
      <c r="K6554" s="24">
        <v>20.14</v>
      </c>
      <c r="L6554" s="24">
        <v>47.87</v>
      </c>
      <c r="M6554" s="24">
        <v>0.85</v>
      </c>
      <c r="O6554" s="24">
        <v>3</v>
      </c>
      <c r="P6554" s="24">
        <v>10.64</v>
      </c>
      <c r="T6554" s="24">
        <v>452.8</v>
      </c>
      <c r="U6554" s="24">
        <v>4.7</v>
      </c>
      <c r="X6554" s="24">
        <f t="shared" si="228"/>
        <v>839.5</v>
      </c>
      <c r="Y6554" s="8">
        <f t="shared" si="229"/>
        <v>0</v>
      </c>
      <c r="Z6554" s="4"/>
    </row>
    <row r="6555" spans="1:26" x14ac:dyDescent="0.25">
      <c r="A6555" s="34">
        <v>81</v>
      </c>
      <c r="B6555" s="31">
        <v>80</v>
      </c>
      <c r="C6555" s="4" t="s">
        <v>10974</v>
      </c>
      <c r="D6555" s="4" t="s">
        <v>10235</v>
      </c>
      <c r="E6555" s="4" t="s">
        <v>10881</v>
      </c>
      <c r="F6555" s="4" t="s">
        <v>8948</v>
      </c>
      <c r="G6555" s="5" t="s">
        <v>10975</v>
      </c>
      <c r="H6555" s="4" t="s">
        <v>730</v>
      </c>
      <c r="I6555" s="24">
        <v>395.41</v>
      </c>
      <c r="J6555" s="24">
        <v>275.43</v>
      </c>
      <c r="L6555" s="24">
        <v>2.5</v>
      </c>
      <c r="M6555" s="24">
        <v>2</v>
      </c>
      <c r="O6555" s="24">
        <v>2</v>
      </c>
      <c r="P6555" s="24">
        <v>0.6</v>
      </c>
      <c r="R6555" s="24">
        <v>0.7</v>
      </c>
      <c r="S6555" s="24">
        <v>6.3</v>
      </c>
      <c r="T6555" s="24">
        <v>105.88</v>
      </c>
      <c r="X6555" s="24">
        <f t="shared" si="228"/>
        <v>395.41</v>
      </c>
      <c r="Y6555" s="8">
        <f t="shared" si="229"/>
        <v>0</v>
      </c>
      <c r="Z6555" s="4"/>
    </row>
    <row r="6556" spans="1:26" x14ac:dyDescent="0.25">
      <c r="A6556" s="34">
        <v>76</v>
      </c>
      <c r="B6556" s="31">
        <v>75</v>
      </c>
      <c r="C6556" s="4" t="s">
        <v>10965</v>
      </c>
      <c r="D6556" s="4" t="s">
        <v>10235</v>
      </c>
      <c r="E6556" s="4" t="s">
        <v>10881</v>
      </c>
      <c r="F6556" s="4" t="s">
        <v>8948</v>
      </c>
      <c r="G6556" s="5" t="s">
        <v>10966</v>
      </c>
      <c r="H6556" s="4" t="s">
        <v>10967</v>
      </c>
      <c r="I6556" s="24">
        <v>331.37</v>
      </c>
      <c r="J6556" s="24">
        <v>258.95</v>
      </c>
      <c r="K6556" s="24">
        <v>9.4</v>
      </c>
      <c r="M6556" s="24">
        <v>1</v>
      </c>
      <c r="O6556" s="24">
        <v>2.9</v>
      </c>
      <c r="P6556" s="24">
        <v>1.9</v>
      </c>
      <c r="R6556" s="24">
        <v>0.2</v>
      </c>
      <c r="S6556" s="24">
        <v>7.4</v>
      </c>
      <c r="T6556" s="24">
        <v>49.620000000000118</v>
      </c>
      <c r="X6556" s="24">
        <f t="shared" si="228"/>
        <v>331.37</v>
      </c>
      <c r="Y6556" s="8">
        <f t="shared" si="229"/>
        <v>0</v>
      </c>
      <c r="Z6556" s="4"/>
    </row>
    <row r="6557" spans="1:26" x14ac:dyDescent="0.25">
      <c r="A6557" s="34">
        <v>29</v>
      </c>
      <c r="B6557" s="31">
        <v>28</v>
      </c>
      <c r="C6557" s="4" t="s">
        <v>15413</v>
      </c>
      <c r="D6557" s="4" t="s">
        <v>10906</v>
      </c>
      <c r="E6557" s="4" t="s">
        <v>10881</v>
      </c>
      <c r="F6557" s="4" t="s">
        <v>8948</v>
      </c>
      <c r="G6557" s="4" t="s">
        <v>79</v>
      </c>
      <c r="H6557" s="4" t="s">
        <v>1981</v>
      </c>
      <c r="I6557" s="24">
        <v>1119.1500000000001</v>
      </c>
      <c r="J6557" s="24">
        <v>696.65</v>
      </c>
      <c r="K6557" s="24">
        <v>145</v>
      </c>
      <c r="M6557" s="24">
        <v>5</v>
      </c>
      <c r="O6557" s="24">
        <v>6.5</v>
      </c>
      <c r="R6557" s="24">
        <v>6</v>
      </c>
      <c r="S6557" s="24">
        <v>11</v>
      </c>
      <c r="T6557" s="24">
        <v>249</v>
      </c>
      <c r="X6557" s="24">
        <f t="shared" si="228"/>
        <v>1119.1500000000001</v>
      </c>
      <c r="Y6557" s="8">
        <f t="shared" si="229"/>
        <v>0</v>
      </c>
      <c r="Z6557" s="4"/>
    </row>
    <row r="6558" spans="1:26" x14ac:dyDescent="0.25">
      <c r="A6558" s="34">
        <v>49</v>
      </c>
      <c r="B6558" s="31">
        <v>48</v>
      </c>
      <c r="C6558" s="4" t="s">
        <v>10691</v>
      </c>
      <c r="D6558" s="4" t="s">
        <v>10933</v>
      </c>
      <c r="E6558" s="4" t="s">
        <v>10881</v>
      </c>
      <c r="F6558" s="4" t="s">
        <v>8948</v>
      </c>
      <c r="G6558" s="4" t="s">
        <v>79</v>
      </c>
      <c r="H6558" s="4" t="s">
        <v>1995</v>
      </c>
      <c r="I6558" s="24">
        <v>315.5</v>
      </c>
      <c r="J6558" s="24">
        <v>185.12</v>
      </c>
      <c r="K6558" s="24">
        <v>112</v>
      </c>
      <c r="P6558" s="24">
        <v>10</v>
      </c>
      <c r="R6558" s="24">
        <v>0.38</v>
      </c>
      <c r="T6558" s="24">
        <v>8</v>
      </c>
      <c r="X6558" s="24">
        <f t="shared" si="228"/>
        <v>315.5</v>
      </c>
      <c r="Y6558" s="8">
        <f t="shared" si="229"/>
        <v>0</v>
      </c>
      <c r="Z6558" s="4"/>
    </row>
    <row r="6559" spans="1:26" x14ac:dyDescent="0.25">
      <c r="A6559" s="34">
        <v>24</v>
      </c>
      <c r="B6559" s="31">
        <v>23</v>
      </c>
      <c r="C6559" s="4" t="s">
        <v>10723</v>
      </c>
      <c r="D6559" s="4" t="s">
        <v>10906</v>
      </c>
      <c r="E6559" s="4" t="s">
        <v>10881</v>
      </c>
      <c r="F6559" s="4" t="s">
        <v>8948</v>
      </c>
      <c r="G6559" s="4" t="s">
        <v>10910</v>
      </c>
      <c r="H6559" s="4" t="s">
        <v>10911</v>
      </c>
      <c r="I6559" s="24">
        <v>497.2</v>
      </c>
      <c r="J6559" s="24">
        <v>405.9</v>
      </c>
      <c r="K6559" s="24">
        <v>80.400000000000006</v>
      </c>
      <c r="N6559" s="24">
        <v>0.8</v>
      </c>
      <c r="O6559" s="24">
        <v>2.25</v>
      </c>
      <c r="R6559" s="24">
        <v>3.33</v>
      </c>
      <c r="S6559" s="24">
        <v>1.52</v>
      </c>
      <c r="T6559" s="24">
        <v>3</v>
      </c>
      <c r="X6559" s="24">
        <f t="shared" si="228"/>
        <v>497.19999999999993</v>
      </c>
      <c r="Y6559" s="8">
        <f t="shared" si="229"/>
        <v>0</v>
      </c>
      <c r="Z6559" s="4"/>
    </row>
    <row r="6560" spans="1:26" ht="30" x14ac:dyDescent="0.25">
      <c r="A6560" s="34">
        <v>33</v>
      </c>
      <c r="B6560" s="31">
        <v>32</v>
      </c>
      <c r="C6560" s="4" t="s">
        <v>10917</v>
      </c>
      <c r="D6560" s="4" t="s">
        <v>10906</v>
      </c>
      <c r="E6560" s="4" t="s">
        <v>10881</v>
      </c>
      <c r="F6560" s="4" t="s">
        <v>8948</v>
      </c>
      <c r="G6560" s="5" t="s">
        <v>10918</v>
      </c>
      <c r="H6560" s="5" t="s">
        <v>3495</v>
      </c>
      <c r="I6560" s="24">
        <v>667.77</v>
      </c>
      <c r="J6560" s="24">
        <v>420.47</v>
      </c>
      <c r="K6560" s="24">
        <v>105.3</v>
      </c>
      <c r="M6560" s="24">
        <v>3.2</v>
      </c>
      <c r="O6560" s="24">
        <v>4.5</v>
      </c>
      <c r="R6560" s="24">
        <v>0.1</v>
      </c>
      <c r="S6560" s="24">
        <v>2.2000000000000002</v>
      </c>
      <c r="T6560" s="24">
        <v>132</v>
      </c>
      <c r="X6560" s="24">
        <f t="shared" si="228"/>
        <v>667.7700000000001</v>
      </c>
      <c r="Y6560" s="8">
        <f t="shared" si="229"/>
        <v>0</v>
      </c>
      <c r="Z6560" s="4"/>
    </row>
    <row r="6561" spans="1:26" x14ac:dyDescent="0.25">
      <c r="A6561" s="34">
        <v>46</v>
      </c>
      <c r="B6561" s="31">
        <v>45</v>
      </c>
      <c r="C6561" s="4" t="s">
        <v>10167</v>
      </c>
      <c r="D6561" s="4" t="s">
        <v>10920</v>
      </c>
      <c r="E6561" s="4" t="s">
        <v>10881</v>
      </c>
      <c r="F6561" s="4" t="s">
        <v>8948</v>
      </c>
      <c r="G6561" s="4" t="s">
        <v>9981</v>
      </c>
      <c r="H6561" s="4" t="s">
        <v>10911</v>
      </c>
      <c r="I6561" s="24">
        <v>426.08</v>
      </c>
      <c r="J6561" s="24">
        <v>213.06</v>
      </c>
      <c r="K6561" s="24">
        <v>35.31</v>
      </c>
      <c r="L6561" s="24">
        <v>125.29</v>
      </c>
      <c r="M6561" s="24">
        <v>0.83</v>
      </c>
      <c r="O6561" s="24">
        <v>1.86</v>
      </c>
      <c r="P6561" s="24">
        <v>1.2</v>
      </c>
      <c r="R6561" s="24">
        <v>3.4</v>
      </c>
      <c r="T6561" s="24">
        <v>43.6</v>
      </c>
      <c r="U6561" s="24">
        <v>1.53</v>
      </c>
      <c r="X6561" s="24">
        <f t="shared" si="228"/>
        <v>426.08</v>
      </c>
      <c r="Y6561" s="8">
        <f t="shared" si="229"/>
        <v>0</v>
      </c>
      <c r="Z6561" s="4"/>
    </row>
    <row r="6562" spans="1:26" x14ac:dyDescent="0.25">
      <c r="A6562" s="34">
        <v>48</v>
      </c>
      <c r="B6562" s="31">
        <v>47</v>
      </c>
      <c r="C6562" s="4" t="s">
        <v>10932</v>
      </c>
      <c r="D6562" s="4" t="s">
        <v>10920</v>
      </c>
      <c r="E6562" s="4" t="s">
        <v>10881</v>
      </c>
      <c r="F6562" s="4" t="s">
        <v>8948</v>
      </c>
      <c r="G6562" s="4" t="s">
        <v>45</v>
      </c>
      <c r="H6562" s="4"/>
      <c r="I6562" s="24">
        <v>307.86</v>
      </c>
      <c r="J6562" s="24">
        <v>101.18</v>
      </c>
      <c r="K6562" s="24">
        <v>29.4</v>
      </c>
      <c r="O6562" s="24">
        <v>2.41</v>
      </c>
      <c r="P6562" s="24">
        <v>0.62</v>
      </c>
      <c r="R6562" s="24">
        <v>5.92</v>
      </c>
      <c r="S6562" s="24">
        <v>1.91</v>
      </c>
      <c r="T6562" s="24">
        <v>164.6</v>
      </c>
      <c r="U6562" s="24">
        <v>1.82</v>
      </c>
      <c r="X6562" s="24">
        <f t="shared" si="228"/>
        <v>307.85999999999996</v>
      </c>
      <c r="Y6562" s="8">
        <f t="shared" si="229"/>
        <v>0</v>
      </c>
      <c r="Z6562" s="4"/>
    </row>
    <row r="6563" spans="1:26" x14ac:dyDescent="0.25">
      <c r="A6563" s="34">
        <v>62</v>
      </c>
      <c r="B6563" s="31">
        <v>61</v>
      </c>
      <c r="C6563" s="4" t="s">
        <v>7452</v>
      </c>
      <c r="D6563" s="4" t="s">
        <v>10235</v>
      </c>
      <c r="E6563" s="4" t="s">
        <v>10881</v>
      </c>
      <c r="F6563" s="4" t="s">
        <v>8948</v>
      </c>
      <c r="G6563" s="4" t="s">
        <v>45</v>
      </c>
      <c r="H6563" s="4"/>
      <c r="I6563" s="24">
        <v>367.13</v>
      </c>
      <c r="J6563" s="24">
        <v>231.57</v>
      </c>
      <c r="K6563" s="24">
        <v>25.35</v>
      </c>
      <c r="L6563" s="24">
        <v>15.68</v>
      </c>
      <c r="M6563" s="24">
        <v>2</v>
      </c>
      <c r="O6563" s="24">
        <v>2.6</v>
      </c>
      <c r="P6563" s="24">
        <v>12.8</v>
      </c>
      <c r="R6563" s="24">
        <v>2.93</v>
      </c>
      <c r="S6563" s="24">
        <v>2</v>
      </c>
      <c r="T6563" s="24">
        <v>72.199999999999932</v>
      </c>
      <c r="X6563" s="24">
        <f t="shared" si="228"/>
        <v>367.13</v>
      </c>
      <c r="Y6563" s="8">
        <f t="shared" si="229"/>
        <v>0</v>
      </c>
      <c r="Z6563" s="4"/>
    </row>
    <row r="6564" spans="1:26" x14ac:dyDescent="0.25">
      <c r="A6564" s="34">
        <v>67</v>
      </c>
      <c r="B6564" s="31">
        <v>66</v>
      </c>
      <c r="C6564" s="4" t="s">
        <v>10953</v>
      </c>
      <c r="D6564" s="4" t="s">
        <v>10235</v>
      </c>
      <c r="E6564" s="4" t="s">
        <v>10881</v>
      </c>
      <c r="F6564" s="4" t="s">
        <v>8948</v>
      </c>
      <c r="G6564" s="5" t="s">
        <v>45</v>
      </c>
      <c r="H6564" s="4"/>
      <c r="I6564" s="24">
        <v>144.13999999999999</v>
      </c>
      <c r="J6564" s="24">
        <v>117.43</v>
      </c>
      <c r="K6564" s="24">
        <v>9.76</v>
      </c>
      <c r="L6564" s="24">
        <v>7.2</v>
      </c>
      <c r="M6564" s="24">
        <v>1.2</v>
      </c>
      <c r="O6564" s="24">
        <v>1.5</v>
      </c>
      <c r="P6564" s="24">
        <v>5.15</v>
      </c>
      <c r="R6564" s="24">
        <v>1.9</v>
      </c>
      <c r="X6564" s="24">
        <f t="shared" si="228"/>
        <v>144.14000000000001</v>
      </c>
      <c r="Y6564" s="8">
        <f t="shared" si="229"/>
        <v>0</v>
      </c>
      <c r="Z6564" s="4"/>
    </row>
    <row r="6565" spans="1:26" x14ac:dyDescent="0.25">
      <c r="A6565" s="34">
        <v>80</v>
      </c>
      <c r="B6565" s="31">
        <v>79</v>
      </c>
      <c r="C6565" s="4" t="s">
        <v>10973</v>
      </c>
      <c r="D6565" s="4" t="s">
        <v>10235</v>
      </c>
      <c r="E6565" s="4" t="s">
        <v>10881</v>
      </c>
      <c r="F6565" s="4" t="s">
        <v>8948</v>
      </c>
      <c r="G6565" s="5" t="s">
        <v>45</v>
      </c>
      <c r="H6565" s="4"/>
      <c r="I6565" s="24">
        <v>392.45</v>
      </c>
      <c r="J6565" s="24">
        <v>342.55</v>
      </c>
      <c r="K6565" s="24">
        <v>40.6</v>
      </c>
      <c r="M6565" s="24">
        <v>1.75</v>
      </c>
      <c r="O6565" s="24">
        <v>1.65</v>
      </c>
      <c r="P6565" s="24">
        <v>0.8</v>
      </c>
      <c r="R6565" s="24">
        <v>5.0999999999999996</v>
      </c>
      <c r="X6565" s="24">
        <f t="shared" si="228"/>
        <v>392.45000000000005</v>
      </c>
      <c r="Y6565" s="8">
        <f t="shared" si="229"/>
        <v>0</v>
      </c>
      <c r="Z6565" s="4"/>
    </row>
    <row r="6566" spans="1:26" x14ac:dyDescent="0.25">
      <c r="A6566" s="34">
        <v>71</v>
      </c>
      <c r="B6566" s="31">
        <v>70</v>
      </c>
      <c r="C6566" s="4" t="s">
        <v>10958</v>
      </c>
      <c r="D6566" s="4" t="s">
        <v>10235</v>
      </c>
      <c r="E6566" s="4" t="s">
        <v>10881</v>
      </c>
      <c r="F6566" s="4" t="s">
        <v>8948</v>
      </c>
      <c r="G6566" s="5" t="s">
        <v>9314</v>
      </c>
      <c r="H6566" s="4" t="s">
        <v>10959</v>
      </c>
      <c r="I6566" s="24">
        <v>488.82</v>
      </c>
      <c r="J6566" s="24">
        <v>178.4</v>
      </c>
      <c r="M6566" s="24">
        <v>1.8</v>
      </c>
      <c r="O6566" s="24">
        <v>2.5</v>
      </c>
      <c r="R6566" s="24">
        <v>9.69</v>
      </c>
      <c r="T6566" s="24">
        <v>296.42999999999995</v>
      </c>
      <c r="X6566" s="24">
        <f t="shared" si="228"/>
        <v>488.81999999999994</v>
      </c>
      <c r="Y6566" s="8">
        <f t="shared" si="229"/>
        <v>0</v>
      </c>
      <c r="Z6566" s="4"/>
    </row>
    <row r="6567" spans="1:26" x14ac:dyDescent="0.25">
      <c r="A6567" s="34">
        <v>73</v>
      </c>
      <c r="B6567" s="31">
        <v>72</v>
      </c>
      <c r="C6567" s="4" t="s">
        <v>10961</v>
      </c>
      <c r="D6567" s="4" t="s">
        <v>10235</v>
      </c>
      <c r="E6567" s="4" t="s">
        <v>10881</v>
      </c>
      <c r="F6567" s="4" t="s">
        <v>8948</v>
      </c>
      <c r="G6567" s="5" t="s">
        <v>9314</v>
      </c>
      <c r="H6567" s="4" t="s">
        <v>10959</v>
      </c>
      <c r="I6567" s="24">
        <v>566.53</v>
      </c>
      <c r="J6567" s="24">
        <v>351.59</v>
      </c>
      <c r="K6567" s="24">
        <v>46.06</v>
      </c>
      <c r="L6567" s="24">
        <v>5</v>
      </c>
      <c r="N6567" s="24">
        <v>1.93</v>
      </c>
      <c r="O6567" s="24">
        <v>2.88</v>
      </c>
      <c r="R6567" s="24">
        <v>20.46</v>
      </c>
      <c r="T6567" s="24">
        <v>136.47000000000003</v>
      </c>
      <c r="U6567" s="24">
        <v>2.14</v>
      </c>
      <c r="X6567" s="24">
        <f t="shared" si="228"/>
        <v>566.53</v>
      </c>
      <c r="Y6567" s="8">
        <f t="shared" si="229"/>
        <v>0</v>
      </c>
      <c r="Z6567" s="4"/>
    </row>
    <row r="6568" spans="1:26" x14ac:dyDescent="0.25">
      <c r="A6568" s="34">
        <v>77</v>
      </c>
      <c r="B6568" s="31">
        <v>76</v>
      </c>
      <c r="C6568" s="4" t="s">
        <v>10968</v>
      </c>
      <c r="D6568" s="4" t="s">
        <v>10235</v>
      </c>
      <c r="E6568" s="4" t="s">
        <v>10881</v>
      </c>
      <c r="F6568" s="4" t="s">
        <v>8948</v>
      </c>
      <c r="G6568" s="5" t="s">
        <v>9314</v>
      </c>
      <c r="H6568" s="4" t="s">
        <v>804</v>
      </c>
      <c r="I6568" s="24">
        <v>426.67</v>
      </c>
      <c r="J6568" s="24">
        <v>218.79</v>
      </c>
      <c r="K6568" s="24">
        <v>3.73</v>
      </c>
      <c r="L6568" s="24">
        <v>10.119999999999999</v>
      </c>
      <c r="M6568" s="24">
        <v>0.2</v>
      </c>
      <c r="O6568" s="24">
        <v>2.13</v>
      </c>
      <c r="S6568" s="24">
        <v>12.91</v>
      </c>
      <c r="T6568" s="24">
        <v>178.79000000000005</v>
      </c>
      <c r="X6568" s="24">
        <f t="shared" si="228"/>
        <v>426.67</v>
      </c>
      <c r="Y6568" s="8">
        <f t="shared" si="229"/>
        <v>0</v>
      </c>
      <c r="Z6568" s="4"/>
    </row>
    <row r="6569" spans="1:26" x14ac:dyDescent="0.25">
      <c r="A6569" s="34">
        <v>78</v>
      </c>
      <c r="B6569" s="31">
        <v>77</v>
      </c>
      <c r="C6569" s="4" t="s">
        <v>10969</v>
      </c>
      <c r="D6569" s="4" t="s">
        <v>10235</v>
      </c>
      <c r="E6569" s="4" t="s">
        <v>10881</v>
      </c>
      <c r="F6569" s="4" t="s">
        <v>8948</v>
      </c>
      <c r="G6569" s="5" t="s">
        <v>9314</v>
      </c>
      <c r="H6569" s="4" t="s">
        <v>804</v>
      </c>
      <c r="I6569" s="24">
        <v>1427.25</v>
      </c>
      <c r="J6569" s="24">
        <v>682.7</v>
      </c>
      <c r="K6569" s="24">
        <v>56</v>
      </c>
      <c r="L6569" s="24">
        <v>6.05</v>
      </c>
      <c r="M6569" s="24">
        <v>4.55</v>
      </c>
      <c r="N6569" s="24">
        <v>1.2</v>
      </c>
      <c r="O6569" s="24">
        <v>4.7699999999999996</v>
      </c>
      <c r="R6569" s="24">
        <v>20.56</v>
      </c>
      <c r="S6569" s="24">
        <v>7.0000000000000007E-2</v>
      </c>
      <c r="T6569" s="24">
        <v>647.29000000000008</v>
      </c>
      <c r="U6569" s="24">
        <v>4.0599999999999996</v>
      </c>
      <c r="X6569" s="24">
        <f t="shared" si="228"/>
        <v>1427.25</v>
      </c>
      <c r="Y6569" s="8">
        <f t="shared" si="229"/>
        <v>0</v>
      </c>
      <c r="Z6569" s="4"/>
    </row>
    <row r="6570" spans="1:26" ht="30" x14ac:dyDescent="0.25">
      <c r="A6570" s="34">
        <v>79</v>
      </c>
      <c r="B6570" s="31">
        <v>78</v>
      </c>
      <c r="C6570" s="4" t="s">
        <v>10970</v>
      </c>
      <c r="D6570" s="4" t="s">
        <v>10235</v>
      </c>
      <c r="E6570" s="4" t="s">
        <v>10881</v>
      </c>
      <c r="F6570" s="4" t="s">
        <v>8948</v>
      </c>
      <c r="G6570" s="5" t="s">
        <v>10971</v>
      </c>
      <c r="H6570" s="5" t="s">
        <v>10972</v>
      </c>
      <c r="I6570" s="24">
        <v>230.53</v>
      </c>
      <c r="J6570" s="24">
        <v>63.65</v>
      </c>
      <c r="K6570" s="24">
        <v>20.350000000000001</v>
      </c>
      <c r="L6570" s="24">
        <v>9.57</v>
      </c>
      <c r="M6570" s="24">
        <v>1.25</v>
      </c>
      <c r="O6570" s="24">
        <v>1.25</v>
      </c>
      <c r="P6570" s="24">
        <v>0.2</v>
      </c>
      <c r="T6570" s="24">
        <v>134.26</v>
      </c>
      <c r="X6570" s="24">
        <f t="shared" si="228"/>
        <v>230.52999999999997</v>
      </c>
      <c r="Y6570" s="8">
        <f t="shared" si="229"/>
        <v>0</v>
      </c>
      <c r="Z6570" s="4"/>
    </row>
    <row r="6571" spans="1:26" x14ac:dyDescent="0.25">
      <c r="A6571" s="34">
        <v>3</v>
      </c>
      <c r="B6571" s="31">
        <v>3</v>
      </c>
      <c r="C6571" s="4" t="s">
        <v>10884</v>
      </c>
      <c r="D6571" s="4" t="s">
        <v>10880</v>
      </c>
      <c r="E6571" s="4" t="s">
        <v>10881</v>
      </c>
      <c r="F6571" s="4" t="s">
        <v>8948</v>
      </c>
      <c r="G6571" s="4" t="s">
        <v>9248</v>
      </c>
      <c r="H6571" s="4" t="s">
        <v>730</v>
      </c>
      <c r="I6571" s="24">
        <v>102.38</v>
      </c>
      <c r="J6571" s="24">
        <v>86.94</v>
      </c>
      <c r="K6571" s="24">
        <v>13.27</v>
      </c>
      <c r="O6571" s="24">
        <v>0.6</v>
      </c>
      <c r="P6571" s="24">
        <v>0.2</v>
      </c>
      <c r="R6571" s="24">
        <v>1.37</v>
      </c>
      <c r="X6571" s="24">
        <f t="shared" si="228"/>
        <v>102.38</v>
      </c>
      <c r="Y6571" s="8">
        <f t="shared" si="229"/>
        <v>0</v>
      </c>
      <c r="Z6571" s="4"/>
    </row>
    <row r="6572" spans="1:26" x14ac:dyDescent="0.25">
      <c r="A6572" s="34">
        <v>43</v>
      </c>
      <c r="B6572" s="31">
        <v>42</v>
      </c>
      <c r="C6572" s="4" t="s">
        <v>10929</v>
      </c>
      <c r="D6572" s="4" t="s">
        <v>10920</v>
      </c>
      <c r="E6572" s="4" t="s">
        <v>10881</v>
      </c>
      <c r="F6572" s="4" t="s">
        <v>8948</v>
      </c>
      <c r="G6572" s="4" t="s">
        <v>9248</v>
      </c>
      <c r="H6572" s="4" t="s">
        <v>5419</v>
      </c>
      <c r="I6572" s="24">
        <v>136</v>
      </c>
      <c r="J6572" s="24">
        <v>130.9</v>
      </c>
      <c r="K6572" s="24">
        <v>0.75</v>
      </c>
      <c r="L6572" s="24">
        <v>2.6</v>
      </c>
      <c r="P6572" s="24">
        <v>0.75</v>
      </c>
      <c r="R6572" s="24">
        <v>1</v>
      </c>
      <c r="X6572" s="24">
        <f t="shared" si="228"/>
        <v>136</v>
      </c>
      <c r="Y6572" s="8">
        <f t="shared" si="229"/>
        <v>0</v>
      </c>
      <c r="Z6572" s="4"/>
    </row>
    <row r="6573" spans="1:26" x14ac:dyDescent="0.25">
      <c r="A6573" s="34">
        <v>52</v>
      </c>
      <c r="B6573" s="31">
        <v>51</v>
      </c>
      <c r="C6573" s="4" t="s">
        <v>10936</v>
      </c>
      <c r="D6573" s="4" t="s">
        <v>10933</v>
      </c>
      <c r="E6573" s="4" t="s">
        <v>10881</v>
      </c>
      <c r="F6573" s="4" t="s">
        <v>8948</v>
      </c>
      <c r="G6573" s="4" t="s">
        <v>10937</v>
      </c>
      <c r="H6573" s="4" t="s">
        <v>2397</v>
      </c>
      <c r="I6573" s="24">
        <v>277.72000000000003</v>
      </c>
      <c r="J6573" s="24">
        <v>259.67</v>
      </c>
      <c r="K6573" s="24">
        <v>13.95</v>
      </c>
      <c r="M6573" s="24">
        <v>1</v>
      </c>
      <c r="O6573" s="24">
        <v>1.75</v>
      </c>
      <c r="P6573" s="24">
        <v>0.25</v>
      </c>
      <c r="R6573" s="24">
        <v>0.3</v>
      </c>
      <c r="S6573" s="24">
        <v>0.8</v>
      </c>
      <c r="X6573" s="24">
        <f t="shared" si="228"/>
        <v>277.72000000000003</v>
      </c>
      <c r="Y6573" s="8">
        <f t="shared" si="229"/>
        <v>0</v>
      </c>
      <c r="Z6573" s="4"/>
    </row>
    <row r="6574" spans="1:26" x14ac:dyDescent="0.25">
      <c r="A6574" s="34">
        <v>68</v>
      </c>
      <c r="B6574" s="31">
        <v>67</v>
      </c>
      <c r="C6574" s="4" t="s">
        <v>10954</v>
      </c>
      <c r="D6574" s="4" t="s">
        <v>10235</v>
      </c>
      <c r="E6574" s="4" t="s">
        <v>10881</v>
      </c>
      <c r="F6574" s="4" t="s">
        <v>8948</v>
      </c>
      <c r="G6574" s="5" t="s">
        <v>10955</v>
      </c>
      <c r="H6574" s="4" t="s">
        <v>1420</v>
      </c>
      <c r="I6574" s="24">
        <v>127.25</v>
      </c>
      <c r="J6574" s="24">
        <v>106.06</v>
      </c>
      <c r="K6574" s="24">
        <v>4.88</v>
      </c>
      <c r="L6574" s="24">
        <v>11.78</v>
      </c>
      <c r="M6574" s="24">
        <v>0.81</v>
      </c>
      <c r="O6574" s="24">
        <v>0.96</v>
      </c>
      <c r="S6574" s="24">
        <v>2.76</v>
      </c>
      <c r="X6574" s="24">
        <f t="shared" si="228"/>
        <v>127.25</v>
      </c>
      <c r="Y6574" s="8">
        <f t="shared" si="229"/>
        <v>0</v>
      </c>
      <c r="Z6574" s="4"/>
    </row>
    <row r="6575" spans="1:26" x14ac:dyDescent="0.25">
      <c r="A6575" s="34">
        <v>69</v>
      </c>
      <c r="B6575" s="31">
        <v>68</v>
      </c>
      <c r="C6575" s="4" t="s">
        <v>10956</v>
      </c>
      <c r="D6575" s="4" t="s">
        <v>10235</v>
      </c>
      <c r="E6575" s="4" t="s">
        <v>10881</v>
      </c>
      <c r="F6575" s="4" t="s">
        <v>8948</v>
      </c>
      <c r="G6575" s="5" t="s">
        <v>6364</v>
      </c>
      <c r="H6575" s="4" t="s">
        <v>39</v>
      </c>
      <c r="I6575" s="24">
        <v>967.17</v>
      </c>
      <c r="J6575" s="24">
        <v>220.54</v>
      </c>
      <c r="K6575" s="24">
        <v>23.93</v>
      </c>
      <c r="L6575" s="24">
        <v>4</v>
      </c>
      <c r="M6575" s="24">
        <v>0.72</v>
      </c>
      <c r="O6575" s="24">
        <v>3.3</v>
      </c>
      <c r="P6575" s="24">
        <v>13.32</v>
      </c>
      <c r="R6575" s="24">
        <v>4.1100000000000003</v>
      </c>
      <c r="S6575" s="24">
        <v>1.72</v>
      </c>
      <c r="T6575" s="24">
        <v>690.17999999999984</v>
      </c>
      <c r="U6575" s="24">
        <v>5.35</v>
      </c>
      <c r="X6575" s="24">
        <f t="shared" si="228"/>
        <v>967.17</v>
      </c>
      <c r="Y6575" s="8">
        <f t="shared" si="229"/>
        <v>0</v>
      </c>
      <c r="Z6575" s="4"/>
    </row>
    <row r="6576" spans="1:26" x14ac:dyDescent="0.25">
      <c r="A6576" s="34">
        <v>37</v>
      </c>
      <c r="B6576" s="31">
        <v>36</v>
      </c>
      <c r="C6576" s="4" t="s">
        <v>8509</v>
      </c>
      <c r="D6576" s="4" t="s">
        <v>10920</v>
      </c>
      <c r="E6576" s="4" t="s">
        <v>10881</v>
      </c>
      <c r="F6576" s="4" t="s">
        <v>8948</v>
      </c>
      <c r="G6576" s="4" t="s">
        <v>10923</v>
      </c>
      <c r="H6576" s="4" t="s">
        <v>1606</v>
      </c>
      <c r="I6576" s="24">
        <v>221.3</v>
      </c>
      <c r="J6576" s="24">
        <v>179.23</v>
      </c>
      <c r="M6576" s="24">
        <v>0.5</v>
      </c>
      <c r="O6576" s="24">
        <v>1.1000000000000001</v>
      </c>
      <c r="P6576" s="24">
        <v>1.64</v>
      </c>
      <c r="R6576" s="24">
        <v>2.84</v>
      </c>
      <c r="T6576" s="24">
        <v>35.99</v>
      </c>
      <c r="X6576" s="24">
        <f t="shared" si="228"/>
        <v>221.29999999999998</v>
      </c>
      <c r="Y6576" s="8">
        <f t="shared" si="229"/>
        <v>0</v>
      </c>
      <c r="Z6576" s="4"/>
    </row>
    <row r="6577" spans="1:26" x14ac:dyDescent="0.25">
      <c r="A6577" s="34">
        <v>8</v>
      </c>
      <c r="B6577" s="31">
        <v>8</v>
      </c>
      <c r="C6577" s="4" t="s">
        <v>10890</v>
      </c>
      <c r="D6577" s="4" t="s">
        <v>10880</v>
      </c>
      <c r="E6577" s="4" t="s">
        <v>10881</v>
      </c>
      <c r="F6577" s="4" t="s">
        <v>8948</v>
      </c>
      <c r="G6577" s="4" t="s">
        <v>10891</v>
      </c>
      <c r="H6577" s="4" t="s">
        <v>730</v>
      </c>
      <c r="I6577" s="24">
        <v>455.64</v>
      </c>
      <c r="J6577" s="24">
        <v>274.52</v>
      </c>
      <c r="K6577" s="24">
        <v>48.66</v>
      </c>
      <c r="M6577" s="24">
        <v>4.8</v>
      </c>
      <c r="O6577" s="24">
        <v>3.3</v>
      </c>
      <c r="P6577" s="24">
        <v>29.3</v>
      </c>
      <c r="R6577" s="24">
        <v>3</v>
      </c>
      <c r="T6577" s="24">
        <v>92.06</v>
      </c>
      <c r="X6577" s="24">
        <f t="shared" si="228"/>
        <v>455.64</v>
      </c>
      <c r="Y6577" s="8">
        <f t="shared" si="229"/>
        <v>0</v>
      </c>
      <c r="Z6577" s="4"/>
    </row>
    <row r="6578" spans="1:26" x14ac:dyDescent="0.25">
      <c r="A6578" s="34">
        <v>57</v>
      </c>
      <c r="B6578" s="31">
        <v>56</v>
      </c>
      <c r="C6578" s="4" t="s">
        <v>10943</v>
      </c>
      <c r="D6578" s="4" t="s">
        <v>10933</v>
      </c>
      <c r="E6578" s="4" t="s">
        <v>10881</v>
      </c>
      <c r="F6578" s="4" t="s">
        <v>8948</v>
      </c>
      <c r="G6578" s="4" t="s">
        <v>10891</v>
      </c>
      <c r="H6578" s="4"/>
      <c r="I6578" s="24">
        <v>692.11</v>
      </c>
      <c r="J6578" s="24">
        <v>179.55</v>
      </c>
      <c r="K6578" s="24">
        <v>20.6</v>
      </c>
      <c r="L6578" s="24">
        <v>81.5</v>
      </c>
      <c r="M6578" s="24">
        <v>4</v>
      </c>
      <c r="N6578" s="24">
        <v>3.6</v>
      </c>
      <c r="O6578" s="24">
        <v>3.6</v>
      </c>
      <c r="R6578" s="24">
        <v>3</v>
      </c>
      <c r="S6578" s="24">
        <v>5</v>
      </c>
      <c r="T6578" s="24">
        <v>391.26</v>
      </c>
      <c r="X6578" s="24">
        <f t="shared" si="228"/>
        <v>692.11</v>
      </c>
      <c r="Y6578" s="8">
        <f t="shared" si="229"/>
        <v>0</v>
      </c>
      <c r="Z6578" s="4"/>
    </row>
    <row r="6579" spans="1:26" x14ac:dyDescent="0.25">
      <c r="A6579" s="34">
        <v>16</v>
      </c>
      <c r="B6579" s="31">
        <v>16</v>
      </c>
      <c r="C6579" s="4" t="s">
        <v>10901</v>
      </c>
      <c r="D6579" s="4" t="s">
        <v>10880</v>
      </c>
      <c r="E6579" s="4" t="s">
        <v>10881</v>
      </c>
      <c r="F6579" s="4" t="s">
        <v>8948</v>
      </c>
      <c r="G6579" s="4" t="s">
        <v>10902</v>
      </c>
      <c r="H6579" s="4" t="s">
        <v>804</v>
      </c>
      <c r="I6579" s="24">
        <v>201.82</v>
      </c>
      <c r="J6579" s="24">
        <v>154.81</v>
      </c>
      <c r="K6579" s="24">
        <v>19.93</v>
      </c>
      <c r="M6579" s="24">
        <v>1.4</v>
      </c>
      <c r="O6579" s="24">
        <v>1.2</v>
      </c>
      <c r="P6579" s="24">
        <v>22.78</v>
      </c>
      <c r="R6579" s="24">
        <v>1.7</v>
      </c>
      <c r="X6579" s="24">
        <f t="shared" si="228"/>
        <v>201.82</v>
      </c>
      <c r="Y6579" s="8">
        <f t="shared" si="229"/>
        <v>0</v>
      </c>
      <c r="Z6579" s="4"/>
    </row>
    <row r="6580" spans="1:26" x14ac:dyDescent="0.25">
      <c r="A6580" s="34">
        <v>65</v>
      </c>
      <c r="B6580" s="31">
        <v>64</v>
      </c>
      <c r="C6580" s="4" t="s">
        <v>1097</v>
      </c>
      <c r="D6580" s="4" t="s">
        <v>10235</v>
      </c>
      <c r="E6580" s="4" t="s">
        <v>10881</v>
      </c>
      <c r="F6580" s="4" t="s">
        <v>8948</v>
      </c>
      <c r="G6580" s="4" t="s">
        <v>10951</v>
      </c>
      <c r="H6580" s="4" t="s">
        <v>1606</v>
      </c>
      <c r="I6580" s="24">
        <v>404.48</v>
      </c>
      <c r="J6580" s="24">
        <v>213.28</v>
      </c>
      <c r="L6580" s="24">
        <v>105.3</v>
      </c>
      <c r="M6580" s="24">
        <v>2.5</v>
      </c>
      <c r="O6580" s="24">
        <v>2.7</v>
      </c>
      <c r="T6580" s="24">
        <v>80.700000000000045</v>
      </c>
      <c r="X6580" s="24">
        <f t="shared" si="228"/>
        <v>404.48</v>
      </c>
      <c r="Y6580" s="8">
        <f t="shared" si="229"/>
        <v>0</v>
      </c>
      <c r="Z6580" s="4"/>
    </row>
    <row r="6581" spans="1:26" x14ac:dyDescent="0.25">
      <c r="A6581" s="34">
        <v>83</v>
      </c>
      <c r="B6581" s="31">
        <v>82</v>
      </c>
      <c r="C6581" s="4" t="s">
        <v>10977</v>
      </c>
      <c r="D6581" s="4" t="s">
        <v>10235</v>
      </c>
      <c r="E6581" s="4" t="s">
        <v>10881</v>
      </c>
      <c r="F6581" s="4" t="s">
        <v>8948</v>
      </c>
      <c r="G6581" s="5" t="s">
        <v>10951</v>
      </c>
      <c r="H6581" s="4" t="s">
        <v>1606</v>
      </c>
      <c r="I6581" s="24">
        <v>297.35000000000002</v>
      </c>
      <c r="J6581" s="24">
        <v>155.62</v>
      </c>
      <c r="K6581" s="24">
        <v>22.4</v>
      </c>
      <c r="O6581" s="24">
        <v>1.3</v>
      </c>
      <c r="P6581" s="24">
        <v>23.03</v>
      </c>
      <c r="R6581" s="24">
        <v>1</v>
      </c>
      <c r="T6581" s="24">
        <v>94</v>
      </c>
      <c r="X6581" s="24">
        <f t="shared" si="228"/>
        <v>297.35000000000002</v>
      </c>
      <c r="Y6581" s="8">
        <f t="shared" si="229"/>
        <v>0</v>
      </c>
      <c r="Z6581" s="4"/>
    </row>
    <row r="6582" spans="1:26" x14ac:dyDescent="0.25">
      <c r="A6582" s="34">
        <v>82</v>
      </c>
      <c r="B6582" s="31">
        <v>81</v>
      </c>
      <c r="C6582" s="4" t="s">
        <v>10848</v>
      </c>
      <c r="D6582" s="4" t="s">
        <v>10235</v>
      </c>
      <c r="E6582" s="4" t="s">
        <v>10881</v>
      </c>
      <c r="F6582" s="4" t="s">
        <v>8948</v>
      </c>
      <c r="G6582" s="5" t="s">
        <v>10976</v>
      </c>
      <c r="H6582" s="4" t="s">
        <v>1981</v>
      </c>
      <c r="I6582" s="24">
        <v>461.45</v>
      </c>
      <c r="J6582" s="24">
        <v>282.33</v>
      </c>
      <c r="L6582" s="24">
        <v>123.66</v>
      </c>
      <c r="M6582" s="24">
        <v>5</v>
      </c>
      <c r="O6582" s="24">
        <v>2.7</v>
      </c>
      <c r="P6582" s="24">
        <v>1</v>
      </c>
      <c r="R6582" s="24">
        <v>3.1</v>
      </c>
      <c r="S6582" s="24">
        <v>7.4</v>
      </c>
      <c r="T6582" s="24">
        <v>36.259999999999991</v>
      </c>
      <c r="X6582" s="24">
        <f t="shared" ref="X6582:X6604" si="230">SUM(J6582:W6582)</f>
        <v>461.45</v>
      </c>
      <c r="Y6582" s="8">
        <f t="shared" ref="Y6582:Y6604" si="231">I6582-X6582</f>
        <v>0</v>
      </c>
      <c r="Z6582" s="4"/>
    </row>
    <row r="6583" spans="1:26" x14ac:dyDescent="0.25">
      <c r="A6583" s="34">
        <v>1</v>
      </c>
      <c r="B6583" s="31">
        <v>1</v>
      </c>
      <c r="C6583" s="4" t="s">
        <v>10879</v>
      </c>
      <c r="D6583" s="4" t="s">
        <v>10880</v>
      </c>
      <c r="E6583" s="4" t="s">
        <v>10881</v>
      </c>
      <c r="F6583" s="4" t="s">
        <v>8948</v>
      </c>
      <c r="G6583" s="4" t="s">
        <v>4207</v>
      </c>
      <c r="H6583" s="4" t="s">
        <v>1446</v>
      </c>
      <c r="I6583" s="24">
        <v>863.34</v>
      </c>
      <c r="J6583" s="24">
        <v>251.78</v>
      </c>
      <c r="K6583" s="24">
        <v>88.2</v>
      </c>
      <c r="L6583" s="24">
        <v>11.5</v>
      </c>
      <c r="M6583" s="24">
        <v>2.42</v>
      </c>
      <c r="N6583" s="24">
        <v>1.1499999999999999</v>
      </c>
      <c r="O6583" s="24">
        <v>2.8</v>
      </c>
      <c r="P6583" s="24">
        <v>1.45</v>
      </c>
      <c r="R6583" s="24">
        <v>2.95</v>
      </c>
      <c r="S6583" s="24">
        <v>2.25</v>
      </c>
      <c r="T6583" s="24">
        <v>496.59</v>
      </c>
      <c r="U6583" s="24">
        <v>2.25</v>
      </c>
      <c r="X6583" s="24">
        <f t="shared" si="230"/>
        <v>863.33999999999992</v>
      </c>
      <c r="Y6583" s="8">
        <f t="shared" si="231"/>
        <v>0</v>
      </c>
      <c r="Z6583" s="4"/>
    </row>
    <row r="6584" spans="1:26" x14ac:dyDescent="0.25">
      <c r="A6584" s="34">
        <v>5</v>
      </c>
      <c r="B6584" s="31">
        <v>5</v>
      </c>
      <c r="C6584" s="4" t="s">
        <v>10886</v>
      </c>
      <c r="D6584" s="4" t="s">
        <v>10880</v>
      </c>
      <c r="E6584" s="4" t="s">
        <v>10881</v>
      </c>
      <c r="F6584" s="4" t="s">
        <v>8948</v>
      </c>
      <c r="G6584" s="4" t="s">
        <v>4207</v>
      </c>
      <c r="H6584" s="4" t="s">
        <v>1420</v>
      </c>
      <c r="I6584" s="24">
        <v>457.46</v>
      </c>
      <c r="J6584" s="24">
        <v>167.78</v>
      </c>
      <c r="K6584" s="24">
        <v>48.02</v>
      </c>
      <c r="L6584" s="24">
        <v>27.75</v>
      </c>
      <c r="M6584" s="24">
        <v>0.98</v>
      </c>
      <c r="O6584" s="24">
        <v>3.03</v>
      </c>
      <c r="R6584" s="24">
        <v>2.85</v>
      </c>
      <c r="T6584" s="24">
        <v>207.05</v>
      </c>
      <c r="X6584" s="24">
        <f t="shared" si="230"/>
        <v>457.46000000000004</v>
      </c>
      <c r="Y6584" s="8">
        <f t="shared" si="231"/>
        <v>0</v>
      </c>
      <c r="Z6584" s="4"/>
    </row>
    <row r="6585" spans="1:26" x14ac:dyDescent="0.25">
      <c r="A6585" s="34">
        <v>10</v>
      </c>
      <c r="B6585" s="31">
        <v>10</v>
      </c>
      <c r="C6585" s="4" t="s">
        <v>10893</v>
      </c>
      <c r="D6585" s="4" t="s">
        <v>10880</v>
      </c>
      <c r="E6585" s="4" t="s">
        <v>10881</v>
      </c>
      <c r="F6585" s="4" t="s">
        <v>8948</v>
      </c>
      <c r="G6585" s="4" t="s">
        <v>4207</v>
      </c>
      <c r="H6585" s="4" t="s">
        <v>1606</v>
      </c>
      <c r="I6585" s="24">
        <v>620.91</v>
      </c>
      <c r="J6585" s="24">
        <v>281.8</v>
      </c>
      <c r="K6585" s="24">
        <v>110.49</v>
      </c>
      <c r="M6585" s="24">
        <v>1.4</v>
      </c>
      <c r="O6585" s="24">
        <v>2</v>
      </c>
      <c r="P6585" s="24">
        <v>1.85</v>
      </c>
      <c r="R6585" s="24">
        <v>2.17</v>
      </c>
      <c r="S6585" s="24">
        <v>6.4</v>
      </c>
      <c r="T6585" s="24">
        <v>214.8</v>
      </c>
      <c r="X6585" s="24">
        <f t="shared" si="230"/>
        <v>620.91000000000008</v>
      </c>
      <c r="Y6585" s="8">
        <f t="shared" si="231"/>
        <v>0</v>
      </c>
      <c r="Z6585" s="4"/>
    </row>
    <row r="6586" spans="1:26" x14ac:dyDescent="0.25">
      <c r="A6586" s="34">
        <v>70</v>
      </c>
      <c r="B6586" s="31">
        <v>69</v>
      </c>
      <c r="C6586" s="4" t="s">
        <v>10957</v>
      </c>
      <c r="D6586" s="4" t="s">
        <v>10235</v>
      </c>
      <c r="E6586" s="4" t="s">
        <v>10881</v>
      </c>
      <c r="F6586" s="4" t="s">
        <v>8948</v>
      </c>
      <c r="G6586" s="5" t="s">
        <v>4207</v>
      </c>
      <c r="H6586" s="4"/>
      <c r="I6586" s="24">
        <v>522.51</v>
      </c>
      <c r="J6586" s="24">
        <v>441.16</v>
      </c>
      <c r="K6586" s="24">
        <v>31.35</v>
      </c>
      <c r="M6586" s="24">
        <v>3.2</v>
      </c>
      <c r="O6586" s="24">
        <v>2</v>
      </c>
      <c r="P6586" s="24">
        <v>3.3</v>
      </c>
      <c r="R6586" s="24">
        <v>4</v>
      </c>
      <c r="S6586" s="24">
        <v>3</v>
      </c>
      <c r="T6586" s="24">
        <v>34.499999999999943</v>
      </c>
      <c r="X6586" s="24">
        <f t="shared" si="230"/>
        <v>522.51</v>
      </c>
      <c r="Y6586" s="8">
        <f t="shared" si="231"/>
        <v>0</v>
      </c>
      <c r="Z6586" s="4"/>
    </row>
    <row r="6587" spans="1:26" x14ac:dyDescent="0.25">
      <c r="A6587" s="34">
        <v>19</v>
      </c>
      <c r="B6587" s="31">
        <v>19</v>
      </c>
      <c r="C6587" s="4" t="s">
        <v>10192</v>
      </c>
      <c r="D6587" s="4" t="s">
        <v>10880</v>
      </c>
      <c r="E6587" s="4" t="s">
        <v>10881</v>
      </c>
      <c r="F6587" s="4" t="s">
        <v>8948</v>
      </c>
      <c r="G6587" s="4"/>
      <c r="H6587" s="4"/>
      <c r="I6587" s="24">
        <v>74.39</v>
      </c>
      <c r="J6587" s="24">
        <v>68.34</v>
      </c>
      <c r="K6587" s="24">
        <v>2</v>
      </c>
      <c r="M6587" s="24">
        <v>0.5</v>
      </c>
      <c r="P6587" s="24">
        <v>1.5</v>
      </c>
      <c r="U6587" s="24">
        <v>2</v>
      </c>
      <c r="X6587" s="24">
        <f t="shared" si="230"/>
        <v>74.34</v>
      </c>
      <c r="Y6587" s="8">
        <f t="shared" si="231"/>
        <v>4.9999999999997158E-2</v>
      </c>
      <c r="Z6587" s="4"/>
    </row>
    <row r="6588" spans="1:26" x14ac:dyDescent="0.25">
      <c r="A6588" s="34">
        <v>44</v>
      </c>
      <c r="B6588" s="31">
        <v>45</v>
      </c>
      <c r="C6588" s="5" t="s">
        <v>11164</v>
      </c>
      <c r="D6588" s="4" t="s">
        <v>11162</v>
      </c>
      <c r="E6588" s="4" t="s">
        <v>11098</v>
      </c>
      <c r="F6588" s="4" t="s">
        <v>8948</v>
      </c>
      <c r="G6588" s="5" t="s">
        <v>11165</v>
      </c>
      <c r="H6588" s="4"/>
      <c r="I6588" s="24">
        <v>125</v>
      </c>
      <c r="J6588" s="24">
        <v>110.6</v>
      </c>
      <c r="K6588" s="24">
        <v>3.4</v>
      </c>
      <c r="M6588" s="24">
        <v>0.5</v>
      </c>
      <c r="N6588" s="24">
        <v>1</v>
      </c>
      <c r="O6588" s="24">
        <v>3.5</v>
      </c>
      <c r="P6588" s="24">
        <v>1.5</v>
      </c>
      <c r="R6588" s="24">
        <v>3.5</v>
      </c>
      <c r="S6588" s="24">
        <v>1</v>
      </c>
      <c r="X6588" s="24">
        <f t="shared" si="230"/>
        <v>125</v>
      </c>
      <c r="Y6588" s="8">
        <f t="shared" si="231"/>
        <v>0</v>
      </c>
      <c r="Z6588" s="4"/>
    </row>
    <row r="6589" spans="1:26" x14ac:dyDescent="0.25">
      <c r="A6589" s="34">
        <v>33</v>
      </c>
      <c r="B6589" s="31">
        <v>34</v>
      </c>
      <c r="C6589" s="4" t="s">
        <v>11146</v>
      </c>
      <c r="D6589" s="4" t="s">
        <v>11136</v>
      </c>
      <c r="E6589" s="4" t="s">
        <v>11098</v>
      </c>
      <c r="F6589" s="4" t="s">
        <v>8948</v>
      </c>
      <c r="G6589" s="4" t="s">
        <v>11147</v>
      </c>
      <c r="H6589" s="4"/>
      <c r="I6589" s="24">
        <v>154.4</v>
      </c>
      <c r="J6589" s="24">
        <v>83.5</v>
      </c>
      <c r="K6589" s="24">
        <v>45.5</v>
      </c>
      <c r="L6589" s="24">
        <v>18.3</v>
      </c>
      <c r="O6589" s="24">
        <v>1.4</v>
      </c>
      <c r="R6589" s="24">
        <v>4.8</v>
      </c>
      <c r="S6589" s="24">
        <v>0.9</v>
      </c>
      <c r="X6589" s="24">
        <f t="shared" si="230"/>
        <v>154.40000000000003</v>
      </c>
      <c r="Y6589" s="8">
        <f t="shared" si="231"/>
        <v>0</v>
      </c>
      <c r="Z6589" s="4"/>
    </row>
    <row r="6590" spans="1:26" x14ac:dyDescent="0.25">
      <c r="A6590" s="34">
        <v>37</v>
      </c>
      <c r="B6590" s="31">
        <v>38</v>
      </c>
      <c r="C6590" s="4" t="s">
        <v>11152</v>
      </c>
      <c r="D6590" s="4" t="s">
        <v>11148</v>
      </c>
      <c r="E6590" s="4" t="s">
        <v>11098</v>
      </c>
      <c r="F6590" s="4" t="s">
        <v>8948</v>
      </c>
      <c r="G6590" s="4" t="s">
        <v>11153</v>
      </c>
      <c r="H6590" s="4"/>
      <c r="I6590" s="24">
        <v>167.9</v>
      </c>
      <c r="J6590" s="24">
        <v>132.6</v>
      </c>
      <c r="K6590" s="24">
        <v>18.7</v>
      </c>
      <c r="L6590" s="24">
        <v>2.2999999999999998</v>
      </c>
      <c r="N6590" s="24">
        <v>2.1</v>
      </c>
      <c r="O6590" s="24">
        <v>4.5</v>
      </c>
      <c r="P6590" s="24">
        <v>0.7</v>
      </c>
      <c r="R6590" s="24">
        <v>4</v>
      </c>
      <c r="S6590" s="24">
        <v>3</v>
      </c>
      <c r="X6590" s="24">
        <f t="shared" si="230"/>
        <v>167.89999999999998</v>
      </c>
      <c r="Y6590" s="8">
        <f t="shared" si="231"/>
        <v>0</v>
      </c>
      <c r="Z6590" s="4"/>
    </row>
    <row r="6591" spans="1:26" x14ac:dyDescent="0.25">
      <c r="A6591" s="34">
        <v>34</v>
      </c>
      <c r="B6591" s="31">
        <v>35</v>
      </c>
      <c r="C6591" s="4" t="s">
        <v>5655</v>
      </c>
      <c r="D6591" s="4" t="s">
        <v>11148</v>
      </c>
      <c r="E6591" s="4" t="s">
        <v>11098</v>
      </c>
      <c r="F6591" s="4" t="s">
        <v>8948</v>
      </c>
      <c r="G6591" s="4" t="s">
        <v>6126</v>
      </c>
      <c r="H6591" s="4"/>
      <c r="I6591" s="24">
        <v>472</v>
      </c>
      <c r="J6591" s="24">
        <v>163.19999999999999</v>
      </c>
      <c r="K6591" s="24">
        <v>10</v>
      </c>
      <c r="L6591" s="24">
        <v>4</v>
      </c>
      <c r="M6591" s="24">
        <v>0.5</v>
      </c>
      <c r="N6591" s="24">
        <v>6.7</v>
      </c>
      <c r="O6591" s="24">
        <v>6</v>
      </c>
      <c r="P6591" s="24">
        <v>0.5</v>
      </c>
      <c r="Q6591" s="24">
        <v>0.2</v>
      </c>
      <c r="R6591" s="24">
        <v>1.7</v>
      </c>
      <c r="S6591" s="24">
        <v>4</v>
      </c>
      <c r="T6591" s="24">
        <v>275.20000000000005</v>
      </c>
      <c r="X6591" s="24">
        <f t="shared" si="230"/>
        <v>472</v>
      </c>
      <c r="Y6591" s="8">
        <f t="shared" si="231"/>
        <v>0</v>
      </c>
      <c r="Z6591" s="4"/>
    </row>
    <row r="6592" spans="1:26" x14ac:dyDescent="0.25">
      <c r="A6592" s="34">
        <v>1</v>
      </c>
      <c r="B6592" s="31">
        <v>1</v>
      </c>
      <c r="C6592" s="4" t="s">
        <v>11096</v>
      </c>
      <c r="D6592" s="4" t="s">
        <v>11097</v>
      </c>
      <c r="E6592" s="4" t="s">
        <v>11098</v>
      </c>
      <c r="F6592" s="4" t="s">
        <v>8948</v>
      </c>
      <c r="G6592" s="4" t="s">
        <v>6451</v>
      </c>
      <c r="H6592" s="4"/>
      <c r="I6592" s="24">
        <v>729.1</v>
      </c>
      <c r="J6592" s="24">
        <v>190.4</v>
      </c>
      <c r="K6592" s="24">
        <v>0.6</v>
      </c>
      <c r="N6592" s="24">
        <v>13.2</v>
      </c>
      <c r="O6592" s="24">
        <v>6.9</v>
      </c>
      <c r="P6592" s="24">
        <v>1.1000000000000001</v>
      </c>
      <c r="R6592" s="24">
        <v>9.9</v>
      </c>
      <c r="S6592" s="24">
        <v>5</v>
      </c>
      <c r="T6592" s="24">
        <v>486.3</v>
      </c>
      <c r="W6592" s="24">
        <v>15.7</v>
      </c>
      <c r="X6592" s="24">
        <f t="shared" si="230"/>
        <v>729.1</v>
      </c>
      <c r="Y6592" s="8">
        <f t="shared" si="231"/>
        <v>0</v>
      </c>
      <c r="Z6592" s="4"/>
    </row>
    <row r="6593" spans="1:26" x14ac:dyDescent="0.25">
      <c r="A6593" s="34">
        <v>58</v>
      </c>
      <c r="B6593" s="31">
        <v>59</v>
      </c>
      <c r="C6593" s="4" t="s">
        <v>11185</v>
      </c>
      <c r="D6593" s="4" t="s">
        <v>11181</v>
      </c>
      <c r="E6593" s="4" t="s">
        <v>11098</v>
      </c>
      <c r="F6593" s="4" t="s">
        <v>8948</v>
      </c>
      <c r="G6593" s="4" t="s">
        <v>11186</v>
      </c>
      <c r="H6593" s="4"/>
      <c r="I6593" s="24">
        <v>392.2</v>
      </c>
      <c r="J6593" s="24">
        <v>151</v>
      </c>
      <c r="K6593" s="24">
        <v>13</v>
      </c>
      <c r="N6593" s="24">
        <v>3.4</v>
      </c>
      <c r="O6593" s="24">
        <v>3.4</v>
      </c>
      <c r="P6593" s="24">
        <v>0.6</v>
      </c>
      <c r="Q6593" s="24">
        <v>18</v>
      </c>
      <c r="R6593" s="24">
        <v>5.3</v>
      </c>
      <c r="S6593" s="24">
        <v>2</v>
      </c>
      <c r="T6593" s="24">
        <v>195.5</v>
      </c>
      <c r="X6593" s="24">
        <f t="shared" si="230"/>
        <v>392.20000000000005</v>
      </c>
      <c r="Y6593" s="8">
        <f t="shared" si="231"/>
        <v>0</v>
      </c>
      <c r="Z6593" s="4"/>
    </row>
    <row r="6594" spans="1:26" x14ac:dyDescent="0.25">
      <c r="A6594" s="34">
        <v>41</v>
      </c>
      <c r="B6594" s="31">
        <v>42</v>
      </c>
      <c r="C6594" s="4" t="s">
        <v>11158</v>
      </c>
      <c r="D6594" s="4" t="s">
        <v>5012</v>
      </c>
      <c r="E6594" s="4" t="s">
        <v>11098</v>
      </c>
      <c r="F6594" s="4" t="s">
        <v>8948</v>
      </c>
      <c r="G6594" s="4" t="s">
        <v>4770</v>
      </c>
      <c r="H6594" s="4"/>
      <c r="I6594" s="24">
        <v>162.69999999999999</v>
      </c>
      <c r="J6594" s="24">
        <v>86</v>
      </c>
      <c r="K6594" s="24">
        <v>29.2</v>
      </c>
      <c r="M6594" s="24">
        <v>2</v>
      </c>
      <c r="N6594" s="24">
        <v>2.4</v>
      </c>
      <c r="O6594" s="24">
        <v>6.6</v>
      </c>
      <c r="P6594" s="24">
        <v>2.2000000000000002</v>
      </c>
      <c r="Q6594" s="24">
        <v>0.3</v>
      </c>
      <c r="R6594" s="24">
        <v>5</v>
      </c>
      <c r="T6594" s="24">
        <v>29</v>
      </c>
      <c r="X6594" s="24">
        <f t="shared" si="230"/>
        <v>162.70000000000002</v>
      </c>
      <c r="Y6594" s="8">
        <f t="shared" si="231"/>
        <v>0</v>
      </c>
      <c r="Z6594" s="4"/>
    </row>
    <row r="6595" spans="1:26" x14ac:dyDescent="0.25">
      <c r="A6595" s="34">
        <v>43</v>
      </c>
      <c r="B6595" s="31">
        <v>44</v>
      </c>
      <c r="C6595" s="4" t="s">
        <v>11161</v>
      </c>
      <c r="D6595" s="4" t="s">
        <v>11162</v>
      </c>
      <c r="E6595" s="4" t="s">
        <v>11098</v>
      </c>
      <c r="F6595" s="4" t="s">
        <v>8948</v>
      </c>
      <c r="G6595" s="4" t="s">
        <v>11163</v>
      </c>
      <c r="H6595" s="4"/>
      <c r="I6595" s="24">
        <v>245.8</v>
      </c>
      <c r="J6595" s="24">
        <v>207.7</v>
      </c>
      <c r="K6595" s="24">
        <v>21.7</v>
      </c>
      <c r="M6595" s="24">
        <v>0.7</v>
      </c>
      <c r="N6595" s="24">
        <v>0.5</v>
      </c>
      <c r="O6595" s="24">
        <v>2.5</v>
      </c>
      <c r="P6595" s="24">
        <v>0.3</v>
      </c>
      <c r="R6595" s="24">
        <v>4.8</v>
      </c>
      <c r="S6595" s="24">
        <v>2.1</v>
      </c>
      <c r="T6595" s="24">
        <v>5.5</v>
      </c>
      <c r="X6595" s="24">
        <f t="shared" si="230"/>
        <v>245.79999999999998</v>
      </c>
      <c r="Y6595" s="8">
        <f t="shared" si="231"/>
        <v>0</v>
      </c>
      <c r="Z6595" s="4"/>
    </row>
    <row r="6596" spans="1:26" x14ac:dyDescent="0.25">
      <c r="A6596" s="34">
        <v>53</v>
      </c>
      <c r="B6596" s="31">
        <v>54</v>
      </c>
      <c r="C6596" s="4" t="s">
        <v>11178</v>
      </c>
      <c r="D6596" s="4" t="s">
        <v>11174</v>
      </c>
      <c r="E6596" s="4" t="s">
        <v>11098</v>
      </c>
      <c r="F6596" s="4" t="s">
        <v>8948</v>
      </c>
      <c r="G6596" s="4" t="s">
        <v>3725</v>
      </c>
      <c r="H6596" s="4" t="s">
        <v>730</v>
      </c>
      <c r="I6596" s="24">
        <v>573.6</v>
      </c>
      <c r="J6596" s="24">
        <v>285.8</v>
      </c>
      <c r="K6596" s="24">
        <v>88.1</v>
      </c>
      <c r="M6596" s="24">
        <v>8.5</v>
      </c>
      <c r="N6596" s="24">
        <v>3.5</v>
      </c>
      <c r="O6596" s="24">
        <v>13</v>
      </c>
      <c r="Q6596" s="24">
        <v>3.2</v>
      </c>
      <c r="R6596" s="24">
        <v>5.9</v>
      </c>
      <c r="S6596" s="24">
        <v>2.2000000000000002</v>
      </c>
      <c r="T6596" s="24">
        <v>163.4</v>
      </c>
      <c r="X6596" s="24">
        <f t="shared" si="230"/>
        <v>573.59999999999991</v>
      </c>
      <c r="Y6596" s="8">
        <f t="shared" si="231"/>
        <v>0</v>
      </c>
      <c r="Z6596" s="4"/>
    </row>
    <row r="6597" spans="1:26" x14ac:dyDescent="0.25">
      <c r="A6597" s="34">
        <v>29</v>
      </c>
      <c r="B6597" s="31">
        <v>30</v>
      </c>
      <c r="C6597" s="4" t="s">
        <v>11143</v>
      </c>
      <c r="D6597" s="4" t="s">
        <v>11136</v>
      </c>
      <c r="E6597" s="4" t="s">
        <v>11098</v>
      </c>
      <c r="F6597" s="4" t="s">
        <v>8948</v>
      </c>
      <c r="G6597" s="4" t="s">
        <v>11144</v>
      </c>
      <c r="H6597" s="5" t="s">
        <v>804</v>
      </c>
      <c r="I6597" s="24">
        <v>201.6</v>
      </c>
      <c r="J6597" s="24">
        <v>173.3</v>
      </c>
      <c r="K6597" s="24">
        <v>14.4</v>
      </c>
      <c r="N6597" s="24">
        <v>1.4</v>
      </c>
      <c r="O6597" s="24">
        <v>4</v>
      </c>
      <c r="Q6597" s="24">
        <v>0.5</v>
      </c>
      <c r="R6597" s="24">
        <v>5</v>
      </c>
      <c r="S6597" s="24">
        <v>1.5</v>
      </c>
      <c r="T6597" s="24">
        <v>1.4999999999999716</v>
      </c>
      <c r="X6597" s="24">
        <f t="shared" si="230"/>
        <v>201.6</v>
      </c>
      <c r="Y6597" s="8">
        <f t="shared" si="231"/>
        <v>0</v>
      </c>
      <c r="Z6597" s="4"/>
    </row>
    <row r="6598" spans="1:26" x14ac:dyDescent="0.25">
      <c r="A6598" s="34">
        <v>56</v>
      </c>
      <c r="B6598" s="31">
        <v>57</v>
      </c>
      <c r="C6598" s="4" t="s">
        <v>11183</v>
      </c>
      <c r="D6598" s="4" t="s">
        <v>11181</v>
      </c>
      <c r="E6598" s="4" t="s">
        <v>11098</v>
      </c>
      <c r="F6598" s="4" t="s">
        <v>8948</v>
      </c>
      <c r="G6598" s="4" t="s">
        <v>9851</v>
      </c>
      <c r="H6598" s="4"/>
      <c r="I6598" s="24">
        <v>666.5</v>
      </c>
      <c r="J6598" s="24">
        <v>297.2</v>
      </c>
      <c r="K6598" s="24">
        <v>65.8</v>
      </c>
      <c r="M6598" s="24">
        <v>10.5</v>
      </c>
      <c r="N6598" s="24">
        <v>1.9</v>
      </c>
      <c r="O6598" s="24">
        <v>1</v>
      </c>
      <c r="P6598" s="24">
        <v>1.9</v>
      </c>
      <c r="Q6598" s="24">
        <v>17.3</v>
      </c>
      <c r="R6598" s="24">
        <v>11.8</v>
      </c>
      <c r="S6598" s="24">
        <v>1</v>
      </c>
      <c r="T6598" s="24">
        <v>257.10000000000002</v>
      </c>
      <c r="X6598" s="24">
        <f t="shared" si="230"/>
        <v>665.5</v>
      </c>
      <c r="Y6598" s="8">
        <f t="shared" si="231"/>
        <v>1</v>
      </c>
      <c r="Z6598" s="4"/>
    </row>
    <row r="6599" spans="1:26" x14ac:dyDescent="0.25">
      <c r="A6599" s="34">
        <v>61</v>
      </c>
      <c r="B6599" s="31">
        <v>62</v>
      </c>
      <c r="C6599" s="4" t="s">
        <v>11190</v>
      </c>
      <c r="D6599" s="4" t="s">
        <v>11181</v>
      </c>
      <c r="E6599" s="4" t="s">
        <v>11098</v>
      </c>
      <c r="F6599" s="4" t="s">
        <v>8948</v>
      </c>
      <c r="G6599" s="4" t="s">
        <v>11191</v>
      </c>
      <c r="H6599" s="4"/>
      <c r="I6599" s="24">
        <v>256.60000000000002</v>
      </c>
      <c r="J6599" s="24">
        <v>201.6</v>
      </c>
      <c r="K6599" s="24">
        <v>5.7</v>
      </c>
      <c r="M6599" s="24">
        <v>2.2000000000000002</v>
      </c>
      <c r="N6599" s="24">
        <v>9.1</v>
      </c>
      <c r="O6599" s="24">
        <v>8</v>
      </c>
      <c r="P6599" s="24">
        <v>0.6</v>
      </c>
      <c r="Q6599" s="24">
        <v>12.3</v>
      </c>
      <c r="R6599" s="24">
        <v>0.6</v>
      </c>
      <c r="S6599" s="24">
        <v>3.2</v>
      </c>
      <c r="T6599" s="24">
        <v>13.3</v>
      </c>
      <c r="X6599" s="24">
        <f t="shared" si="230"/>
        <v>256.59999999999997</v>
      </c>
      <c r="Y6599" s="8">
        <f t="shared" si="231"/>
        <v>0</v>
      </c>
      <c r="Z6599" s="4"/>
    </row>
    <row r="6600" spans="1:26" x14ac:dyDescent="0.25">
      <c r="A6600" s="34">
        <v>36</v>
      </c>
      <c r="B6600" s="31">
        <v>37</v>
      </c>
      <c r="C6600" s="4" t="s">
        <v>11150</v>
      </c>
      <c r="D6600" s="4" t="s">
        <v>11148</v>
      </c>
      <c r="E6600" s="4" t="s">
        <v>11098</v>
      </c>
      <c r="F6600" s="4" t="s">
        <v>8948</v>
      </c>
      <c r="G6600" s="4" t="s">
        <v>11151</v>
      </c>
      <c r="H6600" s="4"/>
      <c r="I6600" s="24">
        <v>1452</v>
      </c>
      <c r="J6600" s="24">
        <v>335.5</v>
      </c>
      <c r="K6600" s="24">
        <v>2</v>
      </c>
      <c r="M6600" s="24">
        <v>2.5</v>
      </c>
      <c r="N6600" s="24">
        <v>1.5</v>
      </c>
      <c r="O6600" s="24">
        <v>9</v>
      </c>
      <c r="P6600" s="24">
        <v>1.5</v>
      </c>
      <c r="R6600" s="24">
        <v>6.5</v>
      </c>
      <c r="S6600" s="24">
        <v>1.5</v>
      </c>
      <c r="T6600" s="24">
        <v>1092</v>
      </c>
      <c r="X6600" s="24">
        <f t="shared" si="230"/>
        <v>1452</v>
      </c>
      <c r="Y6600" s="8">
        <f t="shared" si="231"/>
        <v>0</v>
      </c>
      <c r="Z6600" s="4"/>
    </row>
    <row r="6601" spans="1:26" x14ac:dyDescent="0.25">
      <c r="A6601" s="34">
        <v>23</v>
      </c>
      <c r="B6601" s="31">
        <v>23</v>
      </c>
      <c r="C6601" s="4" t="s">
        <v>11135</v>
      </c>
      <c r="D6601" s="4" t="s">
        <v>11136</v>
      </c>
      <c r="E6601" s="4" t="s">
        <v>11098</v>
      </c>
      <c r="F6601" s="4" t="s">
        <v>8948</v>
      </c>
      <c r="G6601" s="4" t="s">
        <v>5771</v>
      </c>
      <c r="H6601" s="4"/>
      <c r="I6601" s="24">
        <v>138.4</v>
      </c>
      <c r="J6601" s="24">
        <v>97.9</v>
      </c>
      <c r="K6601" s="24">
        <v>16.899999999999999</v>
      </c>
      <c r="L6601" s="24">
        <v>13.3</v>
      </c>
      <c r="N6601" s="24">
        <v>1.2</v>
      </c>
      <c r="O6601" s="24">
        <v>2</v>
      </c>
      <c r="R6601" s="24">
        <v>2.2999999999999998</v>
      </c>
      <c r="S6601" s="24">
        <v>1.3</v>
      </c>
      <c r="T6601" s="24">
        <v>3.5</v>
      </c>
      <c r="X6601" s="24">
        <f t="shared" si="230"/>
        <v>138.40000000000003</v>
      </c>
      <c r="Y6601" s="8">
        <f t="shared" si="231"/>
        <v>0</v>
      </c>
      <c r="Z6601" s="11"/>
    </row>
    <row r="6602" spans="1:26" x14ac:dyDescent="0.25">
      <c r="A6602" s="34">
        <v>24</v>
      </c>
      <c r="B6602" s="31">
        <v>24</v>
      </c>
      <c r="C6602" s="4" t="s">
        <v>11137</v>
      </c>
      <c r="D6602" s="4" t="s">
        <v>11136</v>
      </c>
      <c r="E6602" s="4" t="s">
        <v>11098</v>
      </c>
      <c r="F6602" s="4" t="s">
        <v>8948</v>
      </c>
      <c r="G6602" s="4" t="s">
        <v>5771</v>
      </c>
      <c r="H6602" s="4"/>
      <c r="I6602" s="24">
        <v>303.60000000000002</v>
      </c>
      <c r="J6602" s="24">
        <v>266.8</v>
      </c>
      <c r="K6602" s="24">
        <v>9.1999999999999993</v>
      </c>
      <c r="L6602" s="24">
        <v>1.6</v>
      </c>
      <c r="O6602" s="24">
        <v>5.9</v>
      </c>
      <c r="P6602" s="24">
        <v>1.5</v>
      </c>
      <c r="Q6602" s="24">
        <v>1.8</v>
      </c>
      <c r="R6602" s="24">
        <v>10.199999999999999</v>
      </c>
      <c r="S6602" s="24">
        <v>1.6</v>
      </c>
      <c r="T6602" s="24">
        <v>5</v>
      </c>
      <c r="X6602" s="24">
        <f t="shared" si="230"/>
        <v>303.60000000000002</v>
      </c>
      <c r="Y6602" s="8">
        <f t="shared" si="231"/>
        <v>0</v>
      </c>
      <c r="Z6602" s="4"/>
    </row>
    <row r="6603" spans="1:26" x14ac:dyDescent="0.25">
      <c r="A6603" s="34">
        <v>27</v>
      </c>
      <c r="B6603" s="31">
        <v>28</v>
      </c>
      <c r="C6603" s="4" t="s">
        <v>10070</v>
      </c>
      <c r="D6603" s="4" t="s">
        <v>11136</v>
      </c>
      <c r="E6603" s="4" t="s">
        <v>11098</v>
      </c>
      <c r="F6603" s="4" t="s">
        <v>8948</v>
      </c>
      <c r="G6603" s="4" t="s">
        <v>5771</v>
      </c>
      <c r="H6603" s="4" t="s">
        <v>227</v>
      </c>
      <c r="I6603" s="24">
        <v>433.6</v>
      </c>
      <c r="J6603" s="24">
        <v>404.9</v>
      </c>
      <c r="K6603" s="24">
        <v>7.2</v>
      </c>
      <c r="M6603" s="24">
        <v>1</v>
      </c>
      <c r="N6603" s="24">
        <v>1.5</v>
      </c>
      <c r="O6603" s="24">
        <v>9</v>
      </c>
      <c r="R6603" s="24">
        <v>8.5</v>
      </c>
      <c r="S6603" s="24">
        <v>1.5</v>
      </c>
      <c r="X6603" s="24">
        <f t="shared" si="230"/>
        <v>433.59999999999997</v>
      </c>
      <c r="Y6603" s="8">
        <f t="shared" si="231"/>
        <v>0</v>
      </c>
      <c r="Z6603" s="4"/>
    </row>
    <row r="6604" spans="1:26" x14ac:dyDescent="0.25">
      <c r="A6604" s="34">
        <v>25</v>
      </c>
      <c r="B6604" s="31">
        <v>25</v>
      </c>
      <c r="C6604" s="4" t="s">
        <v>11138</v>
      </c>
      <c r="D6604" s="4" t="s">
        <v>11136</v>
      </c>
      <c r="E6604" s="4" t="s">
        <v>11098</v>
      </c>
      <c r="F6604" s="4" t="s">
        <v>8948</v>
      </c>
      <c r="G6604" s="4" t="s">
        <v>9181</v>
      </c>
      <c r="H6604" s="4" t="s">
        <v>1567</v>
      </c>
      <c r="I6604" s="24">
        <v>366.6</v>
      </c>
      <c r="J6604" s="24">
        <v>326.8</v>
      </c>
      <c r="K6604" s="24">
        <v>5.0999999999999996</v>
      </c>
      <c r="M6604" s="24">
        <v>1.5</v>
      </c>
      <c r="N6604" s="24">
        <v>0.5</v>
      </c>
      <c r="O6604" s="24">
        <v>5.5</v>
      </c>
      <c r="Q6604" s="24">
        <v>0.5</v>
      </c>
      <c r="R6604" s="24">
        <v>6.2</v>
      </c>
      <c r="S6604" s="24">
        <v>3.5</v>
      </c>
      <c r="T6604" s="24">
        <v>17</v>
      </c>
      <c r="X6604" s="24">
        <f t="shared" si="230"/>
        <v>366.6</v>
      </c>
      <c r="Y6604" s="8">
        <f t="shared" si="231"/>
        <v>0</v>
      </c>
      <c r="Z6604" s="4"/>
    </row>
    <row r="6605" spans="1:26" x14ac:dyDescent="0.25">
      <c r="B6605" s="31">
        <v>26</v>
      </c>
      <c r="C6605" s="4" t="s">
        <v>11139</v>
      </c>
      <c r="D6605" s="4" t="s">
        <v>11136</v>
      </c>
      <c r="E6605" s="4" t="s">
        <v>11098</v>
      </c>
      <c r="F6605" s="4" t="s">
        <v>8948</v>
      </c>
      <c r="G6605" s="4" t="s">
        <v>9181</v>
      </c>
      <c r="H6605" s="4" t="s">
        <v>1567</v>
      </c>
      <c r="I6605" s="24">
        <v>19</v>
      </c>
      <c r="O6605" s="24">
        <v>17</v>
      </c>
      <c r="P6605" s="24">
        <v>2</v>
      </c>
      <c r="X6605" s="24">
        <v>19</v>
      </c>
      <c r="Y6605" s="8">
        <v>0</v>
      </c>
      <c r="Z6605" s="4"/>
    </row>
    <row r="6606" spans="1:26" x14ac:dyDescent="0.25">
      <c r="A6606" s="34">
        <v>26</v>
      </c>
      <c r="B6606" s="31">
        <v>27</v>
      </c>
      <c r="C6606" s="4" t="s">
        <v>11140</v>
      </c>
      <c r="D6606" s="4" t="s">
        <v>11136</v>
      </c>
      <c r="E6606" s="4" t="s">
        <v>11098</v>
      </c>
      <c r="F6606" s="4" t="s">
        <v>8948</v>
      </c>
      <c r="G6606" s="4" t="s">
        <v>9181</v>
      </c>
      <c r="H6606" s="4" t="s">
        <v>1567</v>
      </c>
      <c r="I6606" s="24">
        <v>69.7</v>
      </c>
      <c r="J6606" s="24">
        <v>66.599999999999994</v>
      </c>
      <c r="R6606" s="24">
        <v>3.1</v>
      </c>
      <c r="X6606" s="24">
        <f t="shared" ref="X6606:X6637" si="232">SUM(J6606:W6606)</f>
        <v>69.699999999999989</v>
      </c>
      <c r="Y6606" s="8">
        <f t="shared" ref="Y6606:Y6637" si="233">I6606-X6606</f>
        <v>0</v>
      </c>
      <c r="Z6606" s="4"/>
    </row>
    <row r="6607" spans="1:26" x14ac:dyDescent="0.25">
      <c r="A6607" s="34">
        <v>8</v>
      </c>
      <c r="B6607" s="31">
        <v>8</v>
      </c>
      <c r="C6607" s="4" t="s">
        <v>33</v>
      </c>
      <c r="D6607" s="4" t="s">
        <v>9440</v>
      </c>
      <c r="E6607" s="4" t="s">
        <v>11098</v>
      </c>
      <c r="F6607" s="4" t="s">
        <v>8948</v>
      </c>
      <c r="G6607" s="4" t="s">
        <v>11109</v>
      </c>
      <c r="H6607" s="4" t="s">
        <v>11110</v>
      </c>
      <c r="I6607" s="24">
        <v>213.5</v>
      </c>
      <c r="J6607" s="24">
        <v>176.8</v>
      </c>
      <c r="K6607" s="24">
        <v>14.4</v>
      </c>
      <c r="M6607" s="24">
        <v>0.7</v>
      </c>
      <c r="N6607" s="24">
        <v>1.6</v>
      </c>
      <c r="O6607" s="24">
        <v>5</v>
      </c>
      <c r="P6607" s="24">
        <v>0.6</v>
      </c>
      <c r="Q6607" s="24">
        <v>1.7</v>
      </c>
      <c r="R6607" s="24">
        <v>4.5</v>
      </c>
      <c r="S6607" s="24">
        <v>1.5</v>
      </c>
      <c r="T6607" s="24">
        <v>6.6</v>
      </c>
      <c r="X6607" s="24">
        <f t="shared" si="232"/>
        <v>213.39999999999998</v>
      </c>
      <c r="Y6607" s="8">
        <f t="shared" si="233"/>
        <v>0.10000000000002274</v>
      </c>
      <c r="Z6607" s="4"/>
    </row>
    <row r="6608" spans="1:26" x14ac:dyDescent="0.25">
      <c r="A6608" s="34">
        <v>5</v>
      </c>
      <c r="B6608" s="31">
        <v>5</v>
      </c>
      <c r="C6608" s="4" t="s">
        <v>11104</v>
      </c>
      <c r="D6608" s="4" t="s">
        <v>11097</v>
      </c>
      <c r="E6608" s="4" t="s">
        <v>11098</v>
      </c>
      <c r="F6608" s="4" t="s">
        <v>8948</v>
      </c>
      <c r="G6608" s="4" t="s">
        <v>4472</v>
      </c>
      <c r="H6608" s="4" t="s">
        <v>11105</v>
      </c>
      <c r="I6608" s="24">
        <v>132.5</v>
      </c>
      <c r="J6608" s="24">
        <v>65.3</v>
      </c>
      <c r="K6608" s="24">
        <v>9.8000000000000007</v>
      </c>
      <c r="L6608" s="24">
        <v>5.0999999999999996</v>
      </c>
      <c r="O6608" s="24">
        <v>3</v>
      </c>
      <c r="Q6608" s="24">
        <v>16.399999999999999</v>
      </c>
      <c r="R6608" s="24">
        <v>3</v>
      </c>
      <c r="S6608" s="24">
        <v>0.2</v>
      </c>
      <c r="W6608" s="24">
        <v>29.7</v>
      </c>
      <c r="X6608" s="24">
        <f t="shared" si="232"/>
        <v>132.5</v>
      </c>
      <c r="Y6608" s="8">
        <f t="shared" si="233"/>
        <v>0</v>
      </c>
      <c r="Z6608" s="4"/>
    </row>
    <row r="6609" spans="1:26" x14ac:dyDescent="0.25">
      <c r="A6609" s="34">
        <v>66</v>
      </c>
      <c r="B6609" s="31">
        <v>67</v>
      </c>
      <c r="C6609" s="4" t="s">
        <v>11196</v>
      </c>
      <c r="D6609" s="4" t="s">
        <v>11197</v>
      </c>
      <c r="E6609" s="4" t="s">
        <v>11098</v>
      </c>
      <c r="F6609" s="4" t="s">
        <v>8948</v>
      </c>
      <c r="G6609" s="5" t="s">
        <v>11198</v>
      </c>
      <c r="H6609" s="5" t="s">
        <v>804</v>
      </c>
      <c r="I6609" s="24">
        <v>890.6</v>
      </c>
      <c r="J6609" s="24">
        <v>560.29999999999995</v>
      </c>
      <c r="K6609" s="24">
        <v>57</v>
      </c>
      <c r="M6609" s="24">
        <v>1</v>
      </c>
      <c r="N6609" s="24">
        <v>1.6</v>
      </c>
      <c r="O6609" s="24">
        <v>6.5</v>
      </c>
      <c r="P6609" s="24">
        <v>1.3</v>
      </c>
      <c r="Q6609" s="24">
        <v>46.5</v>
      </c>
      <c r="R6609" s="24">
        <v>3.6</v>
      </c>
      <c r="S6609" s="24">
        <v>1.3</v>
      </c>
      <c r="T6609" s="24">
        <v>211.5</v>
      </c>
      <c r="X6609" s="24">
        <f t="shared" si="232"/>
        <v>890.59999999999991</v>
      </c>
      <c r="Y6609" s="8">
        <f t="shared" si="233"/>
        <v>0</v>
      </c>
      <c r="Z6609" s="4"/>
    </row>
    <row r="6610" spans="1:26" x14ac:dyDescent="0.25">
      <c r="A6610" s="34">
        <v>38</v>
      </c>
      <c r="B6610" s="31">
        <v>39</v>
      </c>
      <c r="C6610" s="4" t="s">
        <v>5302</v>
      </c>
      <c r="D6610" s="4" t="s">
        <v>11148</v>
      </c>
      <c r="E6610" s="4" t="s">
        <v>11098</v>
      </c>
      <c r="F6610" s="4" t="s">
        <v>8948</v>
      </c>
      <c r="G6610" s="4" t="s">
        <v>11154</v>
      </c>
      <c r="H6610" s="4" t="s">
        <v>860</v>
      </c>
      <c r="I6610" s="24">
        <v>211.8</v>
      </c>
      <c r="J6610" s="24">
        <v>42.8</v>
      </c>
      <c r="O6610" s="24">
        <v>3</v>
      </c>
      <c r="P6610" s="24">
        <v>0.8</v>
      </c>
      <c r="R6610" s="24">
        <v>1.4</v>
      </c>
      <c r="S6610" s="24">
        <v>0.7</v>
      </c>
      <c r="T6610" s="24">
        <v>163</v>
      </c>
      <c r="X6610" s="24">
        <f t="shared" si="232"/>
        <v>211.7</v>
      </c>
      <c r="Y6610" s="8">
        <f t="shared" si="233"/>
        <v>0.10000000000002274</v>
      </c>
      <c r="Z6610" s="4"/>
    </row>
    <row r="6611" spans="1:26" x14ac:dyDescent="0.25">
      <c r="A6611" s="34">
        <v>30</v>
      </c>
      <c r="B6611" s="31">
        <v>31</v>
      </c>
      <c r="C6611" s="4" t="s">
        <v>11145</v>
      </c>
      <c r="D6611" s="4" t="s">
        <v>11136</v>
      </c>
      <c r="E6611" s="4" t="s">
        <v>11098</v>
      </c>
      <c r="F6611" s="4" t="s">
        <v>8948</v>
      </c>
      <c r="G6611" s="4" t="s">
        <v>6113</v>
      </c>
      <c r="H6611" s="4"/>
      <c r="I6611" s="24">
        <v>466.1</v>
      </c>
      <c r="J6611" s="24">
        <v>299.39999999999998</v>
      </c>
      <c r="K6611" s="24">
        <v>19.899999999999999</v>
      </c>
      <c r="M6611" s="24">
        <v>2.5</v>
      </c>
      <c r="N6611" s="24">
        <v>1.5</v>
      </c>
      <c r="O6611" s="24">
        <v>7</v>
      </c>
      <c r="P6611" s="24">
        <v>1</v>
      </c>
      <c r="R6611" s="24">
        <v>5.5</v>
      </c>
      <c r="S6611" s="24">
        <v>1.3</v>
      </c>
      <c r="T6611" s="24">
        <v>128.00000000000006</v>
      </c>
      <c r="X6611" s="24">
        <f t="shared" si="232"/>
        <v>466.1</v>
      </c>
      <c r="Y6611" s="8">
        <f t="shared" si="233"/>
        <v>0</v>
      </c>
      <c r="Z6611" s="4"/>
    </row>
    <row r="6612" spans="1:26" x14ac:dyDescent="0.25">
      <c r="A6612" s="34">
        <v>9</v>
      </c>
      <c r="B6612" s="31">
        <v>9</v>
      </c>
      <c r="C6612" s="4" t="s">
        <v>11111</v>
      </c>
      <c r="D6612" s="4" t="s">
        <v>9440</v>
      </c>
      <c r="E6612" s="4" t="s">
        <v>11098</v>
      </c>
      <c r="F6612" s="4" t="s">
        <v>8948</v>
      </c>
      <c r="G6612" s="4" t="s">
        <v>11112</v>
      </c>
      <c r="H6612" s="4"/>
      <c r="I6612" s="24">
        <v>562.29999999999995</v>
      </c>
      <c r="J6612" s="24">
        <v>220.6</v>
      </c>
      <c r="K6612" s="24">
        <v>39.299999999999997</v>
      </c>
      <c r="L6612" s="24">
        <v>10</v>
      </c>
      <c r="N6612" s="24">
        <v>1.5</v>
      </c>
      <c r="O6612" s="24">
        <v>10</v>
      </c>
      <c r="P6612" s="24">
        <v>1</v>
      </c>
      <c r="R6612" s="24">
        <v>9.9</v>
      </c>
      <c r="T6612" s="24">
        <v>270</v>
      </c>
      <c r="X6612" s="24">
        <f t="shared" si="232"/>
        <v>562.29999999999995</v>
      </c>
      <c r="Y6612" s="8">
        <f t="shared" si="233"/>
        <v>0</v>
      </c>
      <c r="Z6612" s="4"/>
    </row>
    <row r="6613" spans="1:26" x14ac:dyDescent="0.25">
      <c r="A6613" s="34">
        <v>52</v>
      </c>
      <c r="B6613" s="31">
        <v>53</v>
      </c>
      <c r="C6613" s="4" t="s">
        <v>11177</v>
      </c>
      <c r="D6613" s="4" t="s">
        <v>11174</v>
      </c>
      <c r="E6613" s="4" t="s">
        <v>11098</v>
      </c>
      <c r="F6613" s="4" t="s">
        <v>8948</v>
      </c>
      <c r="G6613" s="4" t="s">
        <v>7911</v>
      </c>
      <c r="H6613" s="4"/>
      <c r="I6613" s="24">
        <v>359.9</v>
      </c>
      <c r="J6613" s="24">
        <v>251.3</v>
      </c>
      <c r="K6613" s="24">
        <v>81.3</v>
      </c>
      <c r="M6613" s="24">
        <v>1.8</v>
      </c>
      <c r="O6613" s="24">
        <v>7.1</v>
      </c>
      <c r="P6613" s="24">
        <v>0.5</v>
      </c>
      <c r="R6613" s="24">
        <v>11.1</v>
      </c>
      <c r="S6613" s="24">
        <v>5.3</v>
      </c>
      <c r="T6613" s="24">
        <v>1.5</v>
      </c>
      <c r="X6613" s="24">
        <f t="shared" si="232"/>
        <v>359.90000000000009</v>
      </c>
      <c r="Y6613" s="8">
        <f t="shared" si="233"/>
        <v>0</v>
      </c>
      <c r="Z6613" s="4"/>
    </row>
    <row r="6614" spans="1:26" x14ac:dyDescent="0.25">
      <c r="A6614" s="34">
        <v>2</v>
      </c>
      <c r="B6614" s="31">
        <v>2</v>
      </c>
      <c r="C6614" s="5" t="s">
        <v>11099</v>
      </c>
      <c r="D6614" s="4" t="s">
        <v>11097</v>
      </c>
      <c r="E6614" s="4" t="s">
        <v>11098</v>
      </c>
      <c r="F6614" s="4" t="s">
        <v>8948</v>
      </c>
      <c r="G6614" s="4" t="s">
        <v>11100</v>
      </c>
      <c r="H6614" s="5" t="s">
        <v>804</v>
      </c>
      <c r="I6614" s="24">
        <v>287.5</v>
      </c>
      <c r="J6614" s="24">
        <v>200.1</v>
      </c>
      <c r="K6614" s="24">
        <v>11</v>
      </c>
      <c r="O6614" s="24">
        <v>2.6</v>
      </c>
      <c r="P6614" s="24">
        <v>1.2</v>
      </c>
      <c r="R6614" s="24">
        <v>3.7</v>
      </c>
      <c r="T6614" s="24">
        <v>68.900000000000006</v>
      </c>
      <c r="X6614" s="24">
        <f t="shared" si="232"/>
        <v>287.5</v>
      </c>
      <c r="Y6614" s="8">
        <f t="shared" si="233"/>
        <v>0</v>
      </c>
      <c r="Z6614" s="4"/>
    </row>
    <row r="6615" spans="1:26" x14ac:dyDescent="0.25">
      <c r="A6615" s="34">
        <v>12</v>
      </c>
      <c r="B6615" s="31">
        <v>12</v>
      </c>
      <c r="C6615" s="4" t="s">
        <v>11117</v>
      </c>
      <c r="D6615" s="4" t="s">
        <v>9440</v>
      </c>
      <c r="E6615" s="4" t="s">
        <v>11098</v>
      </c>
      <c r="F6615" s="4" t="s">
        <v>8948</v>
      </c>
      <c r="G6615" s="4" t="s">
        <v>6148</v>
      </c>
      <c r="H6615" s="4"/>
      <c r="I6615" s="24">
        <v>330.1</v>
      </c>
      <c r="J6615" s="24">
        <v>183.9</v>
      </c>
      <c r="K6615" s="24">
        <v>36.6</v>
      </c>
      <c r="M6615" s="24">
        <v>1.4</v>
      </c>
      <c r="N6615" s="24">
        <v>12.3</v>
      </c>
      <c r="O6615" s="24">
        <v>7.3</v>
      </c>
      <c r="P6615" s="24">
        <v>2.1</v>
      </c>
      <c r="Q6615" s="24">
        <v>0.3</v>
      </c>
      <c r="R6615" s="24">
        <v>1.1000000000000001</v>
      </c>
      <c r="S6615" s="24">
        <v>1.4</v>
      </c>
      <c r="T6615" s="24">
        <v>83.7</v>
      </c>
      <c r="X6615" s="24">
        <f t="shared" si="232"/>
        <v>330.1</v>
      </c>
      <c r="Y6615" s="8">
        <f t="shared" si="233"/>
        <v>0</v>
      </c>
      <c r="Z6615" s="4"/>
    </row>
    <row r="6616" spans="1:26" x14ac:dyDescent="0.25">
      <c r="A6616" s="34">
        <v>21</v>
      </c>
      <c r="B6616" s="31">
        <v>21</v>
      </c>
      <c r="C6616" s="4" t="s">
        <v>11131</v>
      </c>
      <c r="D6616" s="4" t="s">
        <v>11127</v>
      </c>
      <c r="E6616" s="4" t="s">
        <v>11098</v>
      </c>
      <c r="F6616" s="4" t="s">
        <v>8948</v>
      </c>
      <c r="G6616" s="4" t="s">
        <v>11132</v>
      </c>
      <c r="H6616" s="5" t="s">
        <v>1440</v>
      </c>
      <c r="I6616" s="24">
        <v>246.3</v>
      </c>
      <c r="J6616" s="24">
        <v>125.5</v>
      </c>
      <c r="K6616" s="24">
        <v>15.5</v>
      </c>
      <c r="M6616" s="24">
        <v>0.8</v>
      </c>
      <c r="N6616" s="24">
        <v>0.8</v>
      </c>
      <c r="O6616" s="24">
        <v>6.6</v>
      </c>
      <c r="P6616" s="24">
        <v>0.3</v>
      </c>
      <c r="Q6616" s="24">
        <v>0.4</v>
      </c>
      <c r="R6616" s="24">
        <v>1.6</v>
      </c>
      <c r="S6616" s="24">
        <v>0.8</v>
      </c>
      <c r="T6616" s="24">
        <v>93.999999999999972</v>
      </c>
      <c r="X6616" s="24">
        <f t="shared" si="232"/>
        <v>246.3</v>
      </c>
      <c r="Y6616" s="8">
        <f t="shared" si="233"/>
        <v>0</v>
      </c>
      <c r="Z6616" s="4"/>
    </row>
    <row r="6617" spans="1:26" x14ac:dyDescent="0.25">
      <c r="A6617" s="34">
        <v>45</v>
      </c>
      <c r="B6617" s="31">
        <v>46</v>
      </c>
      <c r="C6617" s="4" t="s">
        <v>5713</v>
      </c>
      <c r="D6617" s="4" t="s">
        <v>11162</v>
      </c>
      <c r="E6617" s="4" t="s">
        <v>11098</v>
      </c>
      <c r="F6617" s="4" t="s">
        <v>8948</v>
      </c>
      <c r="G6617" s="4" t="s">
        <v>11166</v>
      </c>
      <c r="H6617" s="4" t="s">
        <v>11167</v>
      </c>
      <c r="I6617" s="24">
        <v>210.9</v>
      </c>
      <c r="J6617" s="24">
        <v>179.2</v>
      </c>
      <c r="K6617" s="24">
        <v>20.9</v>
      </c>
      <c r="M6617" s="24">
        <v>1</v>
      </c>
      <c r="N6617" s="24">
        <v>1.2</v>
      </c>
      <c r="O6617" s="24">
        <v>3.1</v>
      </c>
      <c r="R6617" s="24">
        <v>3.5</v>
      </c>
      <c r="S6617" s="24">
        <v>2</v>
      </c>
      <c r="X6617" s="24">
        <f t="shared" si="232"/>
        <v>210.89999999999998</v>
      </c>
      <c r="Y6617" s="8">
        <f t="shared" si="233"/>
        <v>0</v>
      </c>
      <c r="Z6617" s="4"/>
    </row>
    <row r="6618" spans="1:26" x14ac:dyDescent="0.25">
      <c r="A6618" s="34">
        <v>18</v>
      </c>
      <c r="B6618" s="31">
        <v>18</v>
      </c>
      <c r="C6618" s="4" t="s">
        <v>11125</v>
      </c>
      <c r="D6618" s="4" t="s">
        <v>11122</v>
      </c>
      <c r="E6618" s="4" t="s">
        <v>11098</v>
      </c>
      <c r="F6618" s="4" t="s">
        <v>8948</v>
      </c>
      <c r="G6618" s="4" t="s">
        <v>7737</v>
      </c>
      <c r="H6618" s="4" t="s">
        <v>1567</v>
      </c>
      <c r="I6618" s="24">
        <v>666</v>
      </c>
      <c r="J6618" s="24">
        <v>245.7</v>
      </c>
      <c r="K6618" s="24">
        <v>20.5</v>
      </c>
      <c r="L6618" s="24">
        <v>30.4</v>
      </c>
      <c r="O6618" s="24">
        <v>7.9</v>
      </c>
      <c r="P6618" s="24">
        <v>60.8</v>
      </c>
      <c r="R6618" s="24">
        <v>6.6</v>
      </c>
      <c r="S6618" s="24">
        <v>5.9</v>
      </c>
      <c r="T6618" s="24">
        <v>288.2</v>
      </c>
      <c r="X6618" s="24">
        <f t="shared" si="232"/>
        <v>666</v>
      </c>
      <c r="Y6618" s="8">
        <f t="shared" si="233"/>
        <v>0</v>
      </c>
      <c r="Z6618" s="4"/>
    </row>
    <row r="6619" spans="1:26" x14ac:dyDescent="0.25">
      <c r="A6619" s="34">
        <v>32</v>
      </c>
      <c r="B6619" s="31">
        <v>33</v>
      </c>
      <c r="C6619" s="4" t="s">
        <v>2320</v>
      </c>
      <c r="D6619" s="4" t="s">
        <v>11136</v>
      </c>
      <c r="E6619" s="4" t="s">
        <v>11098</v>
      </c>
      <c r="F6619" s="4" t="s">
        <v>8948</v>
      </c>
      <c r="G6619" s="4" t="s">
        <v>6322</v>
      </c>
      <c r="H6619" s="4"/>
      <c r="I6619" s="24">
        <v>330.3</v>
      </c>
      <c r="J6619" s="24">
        <v>233.4</v>
      </c>
      <c r="K6619" s="24">
        <v>52.5</v>
      </c>
      <c r="L6619" s="24">
        <v>25.6</v>
      </c>
      <c r="M6619" s="24">
        <v>1</v>
      </c>
      <c r="N6619" s="24">
        <v>2</v>
      </c>
      <c r="O6619" s="24">
        <v>7.5</v>
      </c>
      <c r="R6619" s="24">
        <v>5.3</v>
      </c>
      <c r="S6619" s="24">
        <v>3</v>
      </c>
      <c r="X6619" s="24">
        <f t="shared" si="232"/>
        <v>330.3</v>
      </c>
      <c r="Y6619" s="8">
        <f t="shared" si="233"/>
        <v>0</v>
      </c>
      <c r="Z6619" s="4"/>
    </row>
    <row r="6620" spans="1:26" x14ac:dyDescent="0.25">
      <c r="A6620" s="34">
        <v>7</v>
      </c>
      <c r="B6620" s="31">
        <v>7</v>
      </c>
      <c r="C6620" s="4" t="s">
        <v>11107</v>
      </c>
      <c r="D6620" s="4" t="s">
        <v>11097</v>
      </c>
      <c r="E6620" s="4" t="s">
        <v>11098</v>
      </c>
      <c r="F6620" s="4" t="s">
        <v>8948</v>
      </c>
      <c r="G6620" s="4" t="s">
        <v>11108</v>
      </c>
      <c r="H6620" s="4"/>
      <c r="I6620" s="24">
        <v>247</v>
      </c>
      <c r="Q6620" s="24">
        <v>2</v>
      </c>
      <c r="T6620" s="24">
        <v>244</v>
      </c>
      <c r="X6620" s="24">
        <f t="shared" si="232"/>
        <v>246</v>
      </c>
      <c r="Y6620" s="8">
        <f t="shared" si="233"/>
        <v>1</v>
      </c>
      <c r="Z6620" s="4"/>
    </row>
    <row r="6621" spans="1:26" x14ac:dyDescent="0.25">
      <c r="A6621" s="34">
        <v>31</v>
      </c>
      <c r="B6621" s="31">
        <v>32</v>
      </c>
      <c r="C6621" s="4" t="s">
        <v>5300</v>
      </c>
      <c r="D6621" s="4" t="s">
        <v>11136</v>
      </c>
      <c r="E6621" s="4" t="s">
        <v>11098</v>
      </c>
      <c r="F6621" s="4" t="s">
        <v>8948</v>
      </c>
      <c r="G6621" s="4" t="s">
        <v>4331</v>
      </c>
      <c r="H6621" s="4"/>
      <c r="I6621" s="24">
        <v>379.7</v>
      </c>
      <c r="J6621" s="24">
        <v>229.6</v>
      </c>
      <c r="K6621" s="24">
        <v>74.8</v>
      </c>
      <c r="L6621" s="24">
        <v>34.200000000000003</v>
      </c>
      <c r="N6621" s="24">
        <v>2.5</v>
      </c>
      <c r="O6621" s="24">
        <v>6.1</v>
      </c>
      <c r="P6621" s="24">
        <v>0.9</v>
      </c>
      <c r="Q6621" s="24">
        <v>1.9</v>
      </c>
      <c r="R6621" s="24">
        <v>10.7</v>
      </c>
      <c r="S6621" s="24">
        <v>2.4</v>
      </c>
      <c r="T6621" s="24">
        <v>16.60000000000008</v>
      </c>
      <c r="X6621" s="24">
        <f t="shared" si="232"/>
        <v>379.7</v>
      </c>
      <c r="Y6621" s="8">
        <f t="shared" si="233"/>
        <v>0</v>
      </c>
      <c r="Z6621" s="4"/>
    </row>
    <row r="6622" spans="1:26" x14ac:dyDescent="0.25">
      <c r="A6622" s="34">
        <v>22</v>
      </c>
      <c r="B6622" s="31">
        <v>22</v>
      </c>
      <c r="C6622" s="4" t="s">
        <v>11133</v>
      </c>
      <c r="D6622" s="4" t="s">
        <v>11127</v>
      </c>
      <c r="E6622" s="4" t="s">
        <v>11098</v>
      </c>
      <c r="F6622" s="4" t="s">
        <v>8948</v>
      </c>
      <c r="G6622" s="4" t="s">
        <v>11134</v>
      </c>
      <c r="H6622" s="4"/>
      <c r="I6622" s="24">
        <v>185.9</v>
      </c>
      <c r="J6622" s="24">
        <v>70.099999999999994</v>
      </c>
      <c r="K6622" s="24">
        <v>11.3</v>
      </c>
      <c r="N6622" s="24">
        <v>0.5</v>
      </c>
      <c r="O6622" s="24">
        <v>1.5</v>
      </c>
      <c r="Q6622" s="24">
        <v>2.5</v>
      </c>
      <c r="R6622" s="24">
        <v>3.8</v>
      </c>
      <c r="S6622" s="24">
        <v>0.2</v>
      </c>
      <c r="T6622" s="24">
        <v>96.000000000000014</v>
      </c>
      <c r="X6622" s="24">
        <f t="shared" si="232"/>
        <v>185.9</v>
      </c>
      <c r="Y6622" s="8">
        <f t="shared" si="233"/>
        <v>0</v>
      </c>
      <c r="Z6622" s="4"/>
    </row>
    <row r="6623" spans="1:26" ht="30" x14ac:dyDescent="0.25">
      <c r="A6623" s="34">
        <v>67</v>
      </c>
      <c r="B6623" s="31">
        <v>68</v>
      </c>
      <c r="C6623" s="4" t="s">
        <v>2305</v>
      </c>
      <c r="D6623" s="4" t="s">
        <v>11199</v>
      </c>
      <c r="E6623" s="4" t="s">
        <v>11098</v>
      </c>
      <c r="F6623" s="4" t="s">
        <v>8948</v>
      </c>
      <c r="G6623" s="5" t="s">
        <v>11200</v>
      </c>
      <c r="H6623" s="4"/>
      <c r="I6623" s="24">
        <v>1245.2</v>
      </c>
      <c r="J6623" s="24">
        <v>512.70000000000005</v>
      </c>
      <c r="K6623" s="24">
        <v>275.60000000000002</v>
      </c>
      <c r="L6623" s="24">
        <v>29.3</v>
      </c>
      <c r="M6623" s="24">
        <v>1</v>
      </c>
      <c r="N6623" s="24">
        <v>1</v>
      </c>
      <c r="O6623" s="24">
        <v>8.9</v>
      </c>
      <c r="R6623" s="24">
        <v>11.2</v>
      </c>
      <c r="S6623" s="24">
        <v>5.5</v>
      </c>
      <c r="T6623" s="24">
        <v>400</v>
      </c>
      <c r="X6623" s="24">
        <f t="shared" si="232"/>
        <v>1245.2</v>
      </c>
      <c r="Y6623" s="8">
        <f t="shared" si="233"/>
        <v>0</v>
      </c>
      <c r="Z6623" s="4"/>
    </row>
    <row r="6624" spans="1:26" ht="30" x14ac:dyDescent="0.25">
      <c r="A6624" s="34">
        <v>19</v>
      </c>
      <c r="B6624" s="31">
        <v>19</v>
      </c>
      <c r="C6624" s="4" t="s">
        <v>11126</v>
      </c>
      <c r="D6624" s="4" t="s">
        <v>11127</v>
      </c>
      <c r="E6624" s="4" t="s">
        <v>11098</v>
      </c>
      <c r="F6624" s="4" t="s">
        <v>8948</v>
      </c>
      <c r="G6624" s="5" t="s">
        <v>11128</v>
      </c>
      <c r="H6624" s="5" t="s">
        <v>11129</v>
      </c>
      <c r="I6624" s="24">
        <v>243.8</v>
      </c>
      <c r="J6624" s="24">
        <v>153.80000000000001</v>
      </c>
      <c r="K6624" s="24">
        <v>39.700000000000003</v>
      </c>
      <c r="M6624" s="24">
        <v>1</v>
      </c>
      <c r="N6624" s="24">
        <v>1</v>
      </c>
      <c r="O6624" s="24">
        <v>9.5</v>
      </c>
      <c r="P6624" s="24">
        <v>0.5</v>
      </c>
      <c r="R6624" s="24">
        <v>2.5</v>
      </c>
      <c r="S6624" s="24">
        <v>1.8</v>
      </c>
      <c r="T6624" s="24">
        <v>34</v>
      </c>
      <c r="X6624" s="24">
        <f t="shared" si="232"/>
        <v>243.8</v>
      </c>
      <c r="Y6624" s="8">
        <f t="shared" si="233"/>
        <v>0</v>
      </c>
      <c r="Z6624" s="4"/>
    </row>
    <row r="6625" spans="1:26" x14ac:dyDescent="0.25">
      <c r="A6625" s="34">
        <v>20</v>
      </c>
      <c r="B6625" s="31">
        <v>20</v>
      </c>
      <c r="C6625" s="4" t="s">
        <v>4340</v>
      </c>
      <c r="D6625" s="4" t="s">
        <v>11127</v>
      </c>
      <c r="E6625" s="4" t="s">
        <v>11098</v>
      </c>
      <c r="F6625" s="4" t="s">
        <v>8948</v>
      </c>
      <c r="G6625" s="4" t="s">
        <v>11130</v>
      </c>
      <c r="H6625" s="4"/>
      <c r="I6625" s="24">
        <v>149</v>
      </c>
      <c r="J6625" s="24">
        <v>118.2</v>
      </c>
      <c r="K6625" s="24">
        <v>14.2</v>
      </c>
      <c r="M6625" s="24">
        <v>1</v>
      </c>
      <c r="N6625" s="24">
        <v>2.5</v>
      </c>
      <c r="O6625" s="24">
        <v>6</v>
      </c>
      <c r="P6625" s="24">
        <v>5</v>
      </c>
      <c r="R6625" s="24">
        <v>1.2</v>
      </c>
      <c r="S6625" s="24">
        <v>0.9</v>
      </c>
      <c r="X6625" s="24">
        <f t="shared" si="232"/>
        <v>149</v>
      </c>
      <c r="Y6625" s="8">
        <f t="shared" si="233"/>
        <v>0</v>
      </c>
      <c r="Z6625" s="4"/>
    </row>
    <row r="6626" spans="1:26" x14ac:dyDescent="0.25">
      <c r="A6626" s="34">
        <v>62</v>
      </c>
      <c r="B6626" s="31">
        <v>63</v>
      </c>
      <c r="C6626" s="4" t="s">
        <v>3992</v>
      </c>
      <c r="D6626" s="4" t="s">
        <v>11181</v>
      </c>
      <c r="E6626" s="4" t="s">
        <v>11098</v>
      </c>
      <c r="F6626" s="4" t="s">
        <v>8948</v>
      </c>
      <c r="G6626" s="4" t="s">
        <v>11192</v>
      </c>
      <c r="H6626" s="4"/>
      <c r="I6626" s="24">
        <v>148.30000000000001</v>
      </c>
      <c r="J6626" s="24">
        <v>133.6</v>
      </c>
      <c r="K6626" s="24">
        <v>6.4</v>
      </c>
      <c r="O6626" s="24">
        <v>1.8</v>
      </c>
      <c r="P6626" s="24">
        <v>0.5</v>
      </c>
      <c r="R6626" s="24">
        <v>3.5</v>
      </c>
      <c r="S6626" s="24">
        <v>2.5</v>
      </c>
      <c r="X6626" s="24">
        <f t="shared" si="232"/>
        <v>148.30000000000001</v>
      </c>
      <c r="Y6626" s="8">
        <f t="shared" si="233"/>
        <v>0</v>
      </c>
      <c r="Z6626" s="4"/>
    </row>
    <row r="6627" spans="1:26" x14ac:dyDescent="0.25">
      <c r="A6627" s="34">
        <v>59</v>
      </c>
      <c r="B6627" s="31">
        <v>60</v>
      </c>
      <c r="C6627" s="4" t="s">
        <v>11187</v>
      </c>
      <c r="D6627" s="4" t="s">
        <v>11181</v>
      </c>
      <c r="E6627" s="4" t="s">
        <v>11098</v>
      </c>
      <c r="F6627" s="4" t="s">
        <v>8948</v>
      </c>
      <c r="G6627" s="4" t="s">
        <v>11188</v>
      </c>
      <c r="H6627" s="4" t="s">
        <v>292</v>
      </c>
      <c r="I6627" s="24">
        <v>171.9</v>
      </c>
      <c r="J6627" s="24">
        <v>150.9</v>
      </c>
      <c r="L6627" s="24">
        <v>9</v>
      </c>
      <c r="M6627" s="24">
        <v>1.5</v>
      </c>
      <c r="O6627" s="24">
        <v>4.2</v>
      </c>
      <c r="P6627" s="24">
        <v>0.8</v>
      </c>
      <c r="R6627" s="24">
        <v>4</v>
      </c>
      <c r="S6627" s="24">
        <v>1.5</v>
      </c>
      <c r="X6627" s="24">
        <f t="shared" si="232"/>
        <v>171.9</v>
      </c>
      <c r="Y6627" s="8">
        <f t="shared" si="233"/>
        <v>0</v>
      </c>
      <c r="Z6627" s="4"/>
    </row>
    <row r="6628" spans="1:26" x14ac:dyDescent="0.25">
      <c r="A6628" s="34">
        <v>60</v>
      </c>
      <c r="B6628" s="31">
        <v>61</v>
      </c>
      <c r="C6628" s="4" t="s">
        <v>11189</v>
      </c>
      <c r="D6628" s="4" t="s">
        <v>10032</v>
      </c>
      <c r="E6628" s="4" t="s">
        <v>11098</v>
      </c>
      <c r="F6628" s="4" t="s">
        <v>8948</v>
      </c>
      <c r="G6628" s="4" t="s">
        <v>11188</v>
      </c>
      <c r="H6628" s="4" t="s">
        <v>292</v>
      </c>
      <c r="I6628" s="24">
        <v>50.1</v>
      </c>
      <c r="J6628" s="24">
        <v>50.1</v>
      </c>
      <c r="X6628" s="24">
        <f t="shared" si="232"/>
        <v>50.1</v>
      </c>
      <c r="Y6628" s="8">
        <f t="shared" si="233"/>
        <v>0</v>
      </c>
      <c r="Z6628" s="4"/>
    </row>
    <row r="6629" spans="1:26" x14ac:dyDescent="0.25">
      <c r="A6629" s="34">
        <v>14</v>
      </c>
      <c r="B6629" s="31">
        <v>14</v>
      </c>
      <c r="C6629" s="4" t="s">
        <v>11120</v>
      </c>
      <c r="D6629" s="4" t="s">
        <v>9440</v>
      </c>
      <c r="E6629" s="4" t="s">
        <v>11098</v>
      </c>
      <c r="F6629" s="4" t="s">
        <v>8948</v>
      </c>
      <c r="G6629" s="4" t="s">
        <v>11121</v>
      </c>
      <c r="H6629" s="4" t="s">
        <v>860</v>
      </c>
      <c r="I6629" s="24">
        <v>409.6</v>
      </c>
      <c r="T6629" s="24">
        <v>409.6</v>
      </c>
      <c r="X6629" s="24">
        <f t="shared" si="232"/>
        <v>409.6</v>
      </c>
      <c r="Y6629" s="8">
        <f t="shared" si="233"/>
        <v>0</v>
      </c>
      <c r="Z6629" s="4"/>
    </row>
    <row r="6630" spans="1:26" x14ac:dyDescent="0.25">
      <c r="A6630" s="34">
        <v>15</v>
      </c>
      <c r="B6630" s="31">
        <v>15</v>
      </c>
      <c r="C6630" s="4" t="s">
        <v>11122</v>
      </c>
      <c r="D6630" s="4" t="s">
        <v>11122</v>
      </c>
      <c r="E6630" s="4" t="s">
        <v>11098</v>
      </c>
      <c r="F6630" s="4" t="s">
        <v>8948</v>
      </c>
      <c r="G6630" s="4" t="s">
        <v>11123</v>
      </c>
      <c r="H6630" s="4"/>
      <c r="I6630" s="24">
        <v>354.7</v>
      </c>
      <c r="J6630" s="24">
        <v>189.5</v>
      </c>
      <c r="K6630" s="24">
        <v>22.8</v>
      </c>
      <c r="O6630" s="24">
        <v>7</v>
      </c>
      <c r="P6630" s="24">
        <v>1</v>
      </c>
      <c r="R6630" s="24">
        <v>4.4000000000000004</v>
      </c>
      <c r="T6630" s="24">
        <v>130</v>
      </c>
      <c r="X6630" s="24">
        <f t="shared" si="232"/>
        <v>354.70000000000005</v>
      </c>
      <c r="Y6630" s="8">
        <f t="shared" si="233"/>
        <v>0</v>
      </c>
      <c r="Z6630" s="11"/>
    </row>
    <row r="6631" spans="1:26" x14ac:dyDescent="0.25">
      <c r="A6631" s="34">
        <v>35</v>
      </c>
      <c r="B6631" s="31">
        <v>36</v>
      </c>
      <c r="C6631" s="4" t="s">
        <v>11149</v>
      </c>
      <c r="D6631" s="4" t="s">
        <v>11148</v>
      </c>
      <c r="E6631" s="4" t="s">
        <v>11098</v>
      </c>
      <c r="F6631" s="4" t="s">
        <v>8948</v>
      </c>
      <c r="G6631" s="4" t="s">
        <v>7163</v>
      </c>
      <c r="H6631" s="4"/>
      <c r="I6631" s="24">
        <v>284</v>
      </c>
      <c r="J6631" s="24">
        <v>135</v>
      </c>
      <c r="O6631" s="24">
        <v>5</v>
      </c>
      <c r="P6631" s="24">
        <v>1</v>
      </c>
      <c r="R6631" s="24">
        <v>2</v>
      </c>
      <c r="T6631" s="24">
        <v>141</v>
      </c>
      <c r="X6631" s="24">
        <f t="shared" si="232"/>
        <v>284</v>
      </c>
      <c r="Y6631" s="8">
        <f t="shared" si="233"/>
        <v>0</v>
      </c>
      <c r="Z6631" s="4"/>
    </row>
    <row r="6632" spans="1:26" x14ac:dyDescent="0.25">
      <c r="A6632" s="34">
        <v>54</v>
      </c>
      <c r="B6632" s="31">
        <v>55</v>
      </c>
      <c r="C6632" s="4" t="s">
        <v>11179</v>
      </c>
      <c r="D6632" s="4" t="s">
        <v>11174</v>
      </c>
      <c r="E6632" s="4" t="s">
        <v>11098</v>
      </c>
      <c r="F6632" s="4" t="s">
        <v>8948</v>
      </c>
      <c r="G6632" s="4" t="s">
        <v>5217</v>
      </c>
      <c r="H6632" s="4" t="s">
        <v>237</v>
      </c>
      <c r="I6632" s="24">
        <v>621</v>
      </c>
      <c r="J6632" s="24">
        <v>246.8</v>
      </c>
      <c r="K6632" s="24">
        <v>95.1</v>
      </c>
      <c r="L6632" s="24">
        <v>10.8</v>
      </c>
      <c r="M6632" s="24">
        <v>1.4</v>
      </c>
      <c r="N6632" s="24">
        <v>12.4</v>
      </c>
      <c r="O6632" s="24">
        <v>7.5</v>
      </c>
      <c r="P6632" s="24">
        <v>2</v>
      </c>
      <c r="Q6632" s="24">
        <v>6.7</v>
      </c>
      <c r="R6632" s="24">
        <v>0.5</v>
      </c>
      <c r="T6632" s="24">
        <v>237.7</v>
      </c>
      <c r="X6632" s="24">
        <f t="shared" si="232"/>
        <v>620.89999999999986</v>
      </c>
      <c r="Y6632" s="8">
        <f t="shared" si="233"/>
        <v>0.10000000000013642</v>
      </c>
      <c r="Z6632" s="4"/>
    </row>
    <row r="6633" spans="1:26" x14ac:dyDescent="0.25">
      <c r="A6633" s="34">
        <v>16</v>
      </c>
      <c r="B6633" s="31">
        <v>16</v>
      </c>
      <c r="C6633" s="4" t="s">
        <v>11124</v>
      </c>
      <c r="D6633" s="4" t="s">
        <v>11122</v>
      </c>
      <c r="E6633" s="4" t="s">
        <v>11098</v>
      </c>
      <c r="F6633" s="4" t="s">
        <v>8948</v>
      </c>
      <c r="G6633" s="4" t="s">
        <v>5754</v>
      </c>
      <c r="H6633" s="4" t="s">
        <v>1420</v>
      </c>
      <c r="I6633" s="24">
        <v>2838.2</v>
      </c>
      <c r="J6633" s="24">
        <v>413</v>
      </c>
      <c r="K6633" s="24">
        <v>54.6</v>
      </c>
      <c r="L6633" s="24">
        <v>4.2</v>
      </c>
      <c r="M6633" s="24">
        <v>5.5</v>
      </c>
      <c r="N6633" s="24">
        <v>6</v>
      </c>
      <c r="O6633" s="24">
        <v>11.9</v>
      </c>
      <c r="P6633" s="24">
        <v>72.7</v>
      </c>
      <c r="R6633" s="24">
        <v>6.3</v>
      </c>
      <c r="T6633" s="24">
        <v>2264.1999999999998</v>
      </c>
      <c r="X6633" s="24">
        <f t="shared" si="232"/>
        <v>2838.3999999999996</v>
      </c>
      <c r="Y6633" s="8">
        <f t="shared" si="233"/>
        <v>-0.1999999999998181</v>
      </c>
      <c r="Z6633" s="4"/>
    </row>
    <row r="6634" spans="1:26" x14ac:dyDescent="0.25">
      <c r="A6634" s="34">
        <v>64</v>
      </c>
      <c r="B6634" s="31">
        <v>65</v>
      </c>
      <c r="C6634" s="4" t="s">
        <v>11195</v>
      </c>
      <c r="D6634" s="4" t="s">
        <v>3709</v>
      </c>
      <c r="E6634" s="4" t="s">
        <v>11098</v>
      </c>
      <c r="F6634" s="4" t="s">
        <v>8948</v>
      </c>
      <c r="G6634" s="4" t="s">
        <v>5754</v>
      </c>
      <c r="H6634" s="4" t="s">
        <v>1420</v>
      </c>
      <c r="I6634" s="24">
        <v>471.3</v>
      </c>
      <c r="J6634" s="24">
        <v>390.3</v>
      </c>
      <c r="K6634" s="24">
        <v>22</v>
      </c>
      <c r="M6634" s="24">
        <v>2</v>
      </c>
      <c r="O6634" s="24">
        <v>11</v>
      </c>
      <c r="Q6634" s="24">
        <v>8</v>
      </c>
      <c r="R6634" s="24">
        <v>3</v>
      </c>
      <c r="S6634" s="24">
        <v>2</v>
      </c>
      <c r="T6634" s="24">
        <v>33</v>
      </c>
      <c r="X6634" s="24">
        <f t="shared" si="232"/>
        <v>471.3</v>
      </c>
      <c r="Y6634" s="8">
        <f t="shared" si="233"/>
        <v>0</v>
      </c>
      <c r="Z6634" s="4"/>
    </row>
    <row r="6635" spans="1:26" x14ac:dyDescent="0.25">
      <c r="A6635" s="34">
        <v>65</v>
      </c>
      <c r="B6635" s="31">
        <v>66</v>
      </c>
      <c r="C6635" s="4" t="s">
        <v>5336</v>
      </c>
      <c r="D6635" s="4" t="s">
        <v>3709</v>
      </c>
      <c r="E6635" s="4" t="s">
        <v>11098</v>
      </c>
      <c r="F6635" s="4" t="s">
        <v>8948</v>
      </c>
      <c r="G6635" s="4" t="s">
        <v>5754</v>
      </c>
      <c r="H6635" s="4" t="s">
        <v>1420</v>
      </c>
      <c r="I6635" s="24">
        <v>723.3</v>
      </c>
      <c r="J6635" s="24">
        <v>341.8</v>
      </c>
      <c r="K6635" s="24">
        <v>25.6</v>
      </c>
      <c r="L6635" s="24">
        <v>51.2</v>
      </c>
      <c r="M6635" s="24">
        <v>3</v>
      </c>
      <c r="N6635" s="24">
        <v>5</v>
      </c>
      <c r="O6635" s="24">
        <v>17.8</v>
      </c>
      <c r="Q6635" s="24">
        <v>2.6</v>
      </c>
      <c r="R6635" s="24">
        <v>13.1</v>
      </c>
      <c r="S6635" s="24">
        <v>1.6</v>
      </c>
      <c r="T6635" s="24">
        <v>261.60000000000002</v>
      </c>
      <c r="X6635" s="24">
        <f t="shared" si="232"/>
        <v>723.30000000000018</v>
      </c>
      <c r="Y6635" s="8">
        <f t="shared" si="233"/>
        <v>0</v>
      </c>
      <c r="Z6635" s="4"/>
    </row>
    <row r="6636" spans="1:26" x14ac:dyDescent="0.25">
      <c r="A6636" s="34">
        <v>42</v>
      </c>
      <c r="B6636" s="31">
        <v>43</v>
      </c>
      <c r="C6636" s="5" t="s">
        <v>11159</v>
      </c>
      <c r="D6636" s="4" t="s">
        <v>5012</v>
      </c>
      <c r="E6636" s="4" t="s">
        <v>11098</v>
      </c>
      <c r="F6636" s="4" t="s">
        <v>8948</v>
      </c>
      <c r="G6636" s="4" t="s">
        <v>11160</v>
      </c>
      <c r="H6636" s="4"/>
      <c r="I6636" s="24">
        <v>263</v>
      </c>
      <c r="T6636" s="24">
        <v>263</v>
      </c>
      <c r="X6636" s="24">
        <f t="shared" si="232"/>
        <v>263</v>
      </c>
      <c r="Y6636" s="8">
        <f t="shared" si="233"/>
        <v>0</v>
      </c>
      <c r="Z6636" s="4"/>
    </row>
    <row r="6637" spans="1:26" x14ac:dyDescent="0.25">
      <c r="A6637" s="34">
        <v>17</v>
      </c>
      <c r="B6637" s="31">
        <v>17</v>
      </c>
      <c r="C6637" s="4" t="s">
        <v>1978</v>
      </c>
      <c r="D6637" s="4" t="s">
        <v>11122</v>
      </c>
      <c r="E6637" s="4" t="s">
        <v>11098</v>
      </c>
      <c r="F6637" s="4" t="s">
        <v>8948</v>
      </c>
      <c r="G6637" s="4" t="s">
        <v>6210</v>
      </c>
      <c r="H6637" s="5" t="s">
        <v>1420</v>
      </c>
      <c r="I6637" s="24">
        <v>725.7</v>
      </c>
      <c r="J6637" s="24">
        <v>202.4</v>
      </c>
      <c r="K6637" s="24">
        <v>7.9</v>
      </c>
      <c r="N6637" s="24">
        <v>2.2999999999999998</v>
      </c>
      <c r="O6637" s="24">
        <v>1.3</v>
      </c>
      <c r="P6637" s="24">
        <v>0.5</v>
      </c>
      <c r="Q6637" s="24">
        <v>0.2</v>
      </c>
      <c r="R6637" s="24">
        <v>2.1</v>
      </c>
      <c r="S6637" s="24">
        <v>2.7</v>
      </c>
      <c r="T6637" s="24">
        <v>506.3</v>
      </c>
      <c r="X6637" s="24">
        <f t="shared" si="232"/>
        <v>725.7</v>
      </c>
      <c r="Y6637" s="8">
        <f t="shared" si="233"/>
        <v>0</v>
      </c>
      <c r="Z6637" s="4"/>
    </row>
    <row r="6638" spans="1:26" x14ac:dyDescent="0.25">
      <c r="A6638" s="34">
        <v>4</v>
      </c>
      <c r="B6638" s="31">
        <v>4</v>
      </c>
      <c r="C6638" s="5" t="s">
        <v>11103</v>
      </c>
      <c r="D6638" s="4" t="s">
        <v>11097</v>
      </c>
      <c r="E6638" s="4" t="s">
        <v>11098</v>
      </c>
      <c r="F6638" s="4" t="s">
        <v>8948</v>
      </c>
      <c r="G6638" s="4" t="s">
        <v>5392</v>
      </c>
      <c r="H6638" s="4"/>
      <c r="I6638" s="24">
        <v>616</v>
      </c>
      <c r="J6638" s="24">
        <v>329.9</v>
      </c>
      <c r="K6638" s="24">
        <v>32.200000000000003</v>
      </c>
      <c r="L6638" s="24">
        <v>22.1</v>
      </c>
      <c r="M6638" s="24">
        <v>1.5</v>
      </c>
      <c r="N6638" s="24">
        <v>3.6</v>
      </c>
      <c r="O6638" s="24">
        <v>10.8</v>
      </c>
      <c r="P6638" s="24">
        <v>1.3</v>
      </c>
      <c r="Q6638" s="24">
        <v>3.9</v>
      </c>
      <c r="R6638" s="24">
        <v>15.2</v>
      </c>
      <c r="S6638" s="24">
        <v>2.2999999999999998</v>
      </c>
      <c r="T6638" s="24">
        <v>181</v>
      </c>
      <c r="W6638" s="24">
        <v>12.2</v>
      </c>
      <c r="X6638" s="24">
        <f t="shared" ref="X6638:X6669" si="234">SUM(J6638:W6638)</f>
        <v>616</v>
      </c>
      <c r="Y6638" s="8">
        <f t="shared" ref="Y6638:Y6669" si="235">I6638-X6638</f>
        <v>0</v>
      </c>
      <c r="Z6638" s="4"/>
    </row>
    <row r="6639" spans="1:26" x14ac:dyDescent="0.25">
      <c r="A6639" s="34">
        <v>10</v>
      </c>
      <c r="B6639" s="31">
        <v>10</v>
      </c>
      <c r="C6639" s="4" t="s">
        <v>11113</v>
      </c>
      <c r="D6639" s="4" t="s">
        <v>9440</v>
      </c>
      <c r="E6639" s="4" t="s">
        <v>11098</v>
      </c>
      <c r="F6639" s="4" t="s">
        <v>8948</v>
      </c>
      <c r="G6639" s="4" t="s">
        <v>11114</v>
      </c>
      <c r="H6639" s="4" t="s">
        <v>11115</v>
      </c>
      <c r="I6639" s="24">
        <v>346.8</v>
      </c>
      <c r="J6639" s="24">
        <v>272</v>
      </c>
      <c r="K6639" s="24">
        <v>7.5</v>
      </c>
      <c r="L6639" s="24">
        <v>12</v>
      </c>
      <c r="N6639" s="24">
        <v>1</v>
      </c>
      <c r="O6639" s="24">
        <v>2.4</v>
      </c>
      <c r="Q6639" s="24">
        <v>10.4</v>
      </c>
      <c r="R6639" s="24">
        <v>5</v>
      </c>
      <c r="S6639" s="24">
        <v>3.5</v>
      </c>
      <c r="T6639" s="24">
        <v>33</v>
      </c>
      <c r="X6639" s="24">
        <f t="shared" si="234"/>
        <v>346.79999999999995</v>
      </c>
      <c r="Y6639" s="8">
        <f t="shared" si="235"/>
        <v>0</v>
      </c>
      <c r="Z6639" s="4"/>
    </row>
    <row r="6640" spans="1:26" x14ac:dyDescent="0.25">
      <c r="A6640" s="34">
        <v>13</v>
      </c>
      <c r="B6640" s="31">
        <v>13</v>
      </c>
      <c r="C6640" s="4" t="s">
        <v>11118</v>
      </c>
      <c r="D6640" s="4" t="s">
        <v>9440</v>
      </c>
      <c r="E6640" s="4" t="s">
        <v>11098</v>
      </c>
      <c r="F6640" s="4" t="s">
        <v>8948</v>
      </c>
      <c r="G6640" s="4" t="s">
        <v>11119</v>
      </c>
      <c r="H6640" s="4"/>
      <c r="I6640" s="24">
        <v>298.60000000000002</v>
      </c>
      <c r="J6640" s="24">
        <v>30</v>
      </c>
      <c r="N6640" s="24">
        <v>1</v>
      </c>
      <c r="O6640" s="24">
        <v>1</v>
      </c>
      <c r="Q6640" s="24">
        <v>9</v>
      </c>
      <c r="R6640" s="24">
        <v>7.5</v>
      </c>
      <c r="S6640" s="24">
        <v>4</v>
      </c>
      <c r="T6640" s="24">
        <v>246.1</v>
      </c>
      <c r="X6640" s="24">
        <f t="shared" si="234"/>
        <v>298.60000000000002</v>
      </c>
      <c r="Y6640" s="8">
        <f t="shared" si="235"/>
        <v>0</v>
      </c>
      <c r="Z6640" s="4"/>
    </row>
    <row r="6641" spans="1:26" x14ac:dyDescent="0.25">
      <c r="A6641" s="34">
        <v>3</v>
      </c>
      <c r="B6641" s="31">
        <v>3</v>
      </c>
      <c r="C6641" s="4" t="s">
        <v>11101</v>
      </c>
      <c r="D6641" s="4" t="s">
        <v>11097</v>
      </c>
      <c r="E6641" s="4" t="s">
        <v>11098</v>
      </c>
      <c r="F6641" s="4" t="s">
        <v>8948</v>
      </c>
      <c r="G6641" s="4" t="s">
        <v>11102</v>
      </c>
      <c r="H6641" s="4" t="s">
        <v>1103</v>
      </c>
      <c r="I6641" s="24">
        <v>290.5</v>
      </c>
      <c r="J6641" s="24">
        <v>211.8</v>
      </c>
      <c r="K6641" s="24">
        <v>66.900000000000006</v>
      </c>
      <c r="M6641" s="24">
        <v>2.8</v>
      </c>
      <c r="O6641" s="24">
        <v>4.2</v>
      </c>
      <c r="P6641" s="24">
        <v>0.1</v>
      </c>
      <c r="R6641" s="24">
        <v>3.2</v>
      </c>
      <c r="S6641" s="24">
        <v>1.5</v>
      </c>
      <c r="X6641" s="24">
        <f t="shared" si="234"/>
        <v>290.50000000000006</v>
      </c>
      <c r="Y6641" s="8">
        <f t="shared" si="235"/>
        <v>0</v>
      </c>
      <c r="Z6641" s="4"/>
    </row>
    <row r="6642" spans="1:26" x14ac:dyDescent="0.25">
      <c r="A6642" s="34">
        <v>48</v>
      </c>
      <c r="B6642" s="31">
        <v>49</v>
      </c>
      <c r="C6642" s="4" t="s">
        <v>11171</v>
      </c>
      <c r="D6642" s="4" t="s">
        <v>11162</v>
      </c>
      <c r="E6642" s="4" t="s">
        <v>11098</v>
      </c>
      <c r="F6642" s="4" t="s">
        <v>8948</v>
      </c>
      <c r="G6642" s="4" t="s">
        <v>11172</v>
      </c>
      <c r="H6642" s="4" t="s">
        <v>1606</v>
      </c>
      <c r="I6642" s="24">
        <v>366.1</v>
      </c>
      <c r="T6642" s="24">
        <v>366.1</v>
      </c>
      <c r="X6642" s="24">
        <f t="shared" si="234"/>
        <v>366.1</v>
      </c>
      <c r="Y6642" s="8">
        <f t="shared" si="235"/>
        <v>0</v>
      </c>
      <c r="Z6642" s="4"/>
    </row>
    <row r="6643" spans="1:26" x14ac:dyDescent="0.25">
      <c r="A6643" s="34">
        <v>49</v>
      </c>
      <c r="B6643" s="31">
        <v>50</v>
      </c>
      <c r="C6643" s="4" t="s">
        <v>3709</v>
      </c>
      <c r="D6643" s="4" t="s">
        <v>11162</v>
      </c>
      <c r="E6643" s="4" t="s">
        <v>11098</v>
      </c>
      <c r="F6643" s="4" t="s">
        <v>8948</v>
      </c>
      <c r="G6643" s="4" t="s">
        <v>11172</v>
      </c>
      <c r="H6643" s="4" t="s">
        <v>1606</v>
      </c>
      <c r="I6643" s="24">
        <v>51</v>
      </c>
      <c r="J6643" s="24">
        <v>44.1</v>
      </c>
      <c r="K6643" s="24">
        <v>1</v>
      </c>
      <c r="Q6643" s="24">
        <v>3.4</v>
      </c>
      <c r="R6643" s="24">
        <v>1.5</v>
      </c>
      <c r="S6643" s="24">
        <v>1</v>
      </c>
      <c r="X6643" s="24">
        <f t="shared" si="234"/>
        <v>51</v>
      </c>
      <c r="Y6643" s="8">
        <f t="shared" si="235"/>
        <v>0</v>
      </c>
      <c r="Z6643" s="4"/>
    </row>
    <row r="6644" spans="1:26" ht="30" x14ac:dyDescent="0.25">
      <c r="A6644" s="34">
        <v>50</v>
      </c>
      <c r="B6644" s="31">
        <v>51</v>
      </c>
      <c r="C6644" s="4" t="s">
        <v>11173</v>
      </c>
      <c r="D6644" s="4" t="s">
        <v>11174</v>
      </c>
      <c r="E6644" s="4" t="s">
        <v>11098</v>
      </c>
      <c r="F6644" s="4" t="s">
        <v>8948</v>
      </c>
      <c r="G6644" s="5" t="s">
        <v>11175</v>
      </c>
      <c r="H6644" s="5" t="s">
        <v>11129</v>
      </c>
      <c r="I6644" s="24">
        <v>165.7</v>
      </c>
      <c r="J6644" s="24">
        <v>67.099999999999994</v>
      </c>
      <c r="K6644" s="24">
        <v>7.9</v>
      </c>
      <c r="N6644" s="24">
        <v>1.3</v>
      </c>
      <c r="O6644" s="24">
        <v>2.5</v>
      </c>
      <c r="P6644" s="24">
        <v>7.6</v>
      </c>
      <c r="Q6644" s="24">
        <v>37.799999999999997</v>
      </c>
      <c r="R6644" s="24">
        <v>1.8</v>
      </c>
      <c r="S6644" s="24">
        <v>0.2</v>
      </c>
      <c r="T6644" s="24">
        <v>39.5</v>
      </c>
      <c r="X6644" s="24">
        <f t="shared" si="234"/>
        <v>165.7</v>
      </c>
      <c r="Y6644" s="8">
        <f t="shared" si="235"/>
        <v>0</v>
      </c>
      <c r="Z6644" s="4"/>
    </row>
    <row r="6645" spans="1:26" x14ac:dyDescent="0.25">
      <c r="A6645" s="34">
        <v>6</v>
      </c>
      <c r="B6645" s="31">
        <v>6</v>
      </c>
      <c r="C6645" s="4" t="s">
        <v>11106</v>
      </c>
      <c r="D6645" s="4" t="s">
        <v>11097</v>
      </c>
      <c r="E6645" s="4" t="s">
        <v>11098</v>
      </c>
      <c r="F6645" s="4" t="s">
        <v>8948</v>
      </c>
      <c r="G6645" s="4" t="s">
        <v>45</v>
      </c>
      <c r="H6645" s="4"/>
      <c r="I6645" s="24">
        <v>173.9</v>
      </c>
      <c r="J6645" s="24">
        <v>150.6</v>
      </c>
      <c r="K6645" s="24">
        <v>12.2</v>
      </c>
      <c r="N6645" s="24">
        <v>1</v>
      </c>
      <c r="O6645" s="24">
        <v>2.6</v>
      </c>
      <c r="P6645" s="24">
        <v>1.6</v>
      </c>
      <c r="R6645" s="24">
        <v>4.2</v>
      </c>
      <c r="S6645" s="24">
        <v>0.8</v>
      </c>
      <c r="T6645" s="24">
        <v>0.9</v>
      </c>
      <c r="X6645" s="24">
        <f t="shared" si="234"/>
        <v>173.89999999999998</v>
      </c>
      <c r="Y6645" s="8">
        <f t="shared" si="235"/>
        <v>0</v>
      </c>
      <c r="Z6645" s="4"/>
    </row>
    <row r="6646" spans="1:26" x14ac:dyDescent="0.25">
      <c r="A6646" s="34">
        <v>68</v>
      </c>
      <c r="B6646" s="31">
        <v>71</v>
      </c>
      <c r="C6646" s="4" t="s">
        <v>11201</v>
      </c>
      <c r="D6646" s="4" t="s">
        <v>11197</v>
      </c>
      <c r="E6646" s="4" t="s">
        <v>11098</v>
      </c>
      <c r="F6646" s="4" t="s">
        <v>8948</v>
      </c>
      <c r="G6646" s="5" t="s">
        <v>45</v>
      </c>
      <c r="H6646" s="4"/>
      <c r="I6646" s="24">
        <v>146.6</v>
      </c>
      <c r="J6646" s="24">
        <v>130</v>
      </c>
      <c r="K6646" s="24">
        <v>12.8</v>
      </c>
      <c r="O6646" s="24">
        <v>2.6</v>
      </c>
      <c r="R6646" s="24">
        <v>1.2</v>
      </c>
      <c r="X6646" s="24">
        <f t="shared" si="234"/>
        <v>146.6</v>
      </c>
      <c r="Y6646" s="8">
        <f t="shared" si="235"/>
        <v>0</v>
      </c>
      <c r="Z6646" s="4"/>
    </row>
    <row r="6647" spans="1:26" x14ac:dyDescent="0.25">
      <c r="A6647" s="34">
        <v>51</v>
      </c>
      <c r="B6647" s="31">
        <v>52</v>
      </c>
      <c r="C6647" s="4" t="s">
        <v>11176</v>
      </c>
      <c r="D6647" s="4" t="s">
        <v>11174</v>
      </c>
      <c r="E6647" s="4" t="s">
        <v>11098</v>
      </c>
      <c r="F6647" s="4" t="s">
        <v>8948</v>
      </c>
      <c r="G6647" s="4" t="s">
        <v>2840</v>
      </c>
      <c r="H6647" s="4"/>
      <c r="I6647" s="24">
        <v>170.8</v>
      </c>
      <c r="J6647" s="24">
        <v>113.8</v>
      </c>
      <c r="K6647" s="24">
        <v>5.2</v>
      </c>
      <c r="M6647" s="24">
        <v>2</v>
      </c>
      <c r="N6647" s="24">
        <v>2</v>
      </c>
      <c r="O6647" s="24">
        <v>5</v>
      </c>
      <c r="R6647" s="24">
        <v>4.3</v>
      </c>
      <c r="T6647" s="24">
        <v>38.5</v>
      </c>
      <c r="X6647" s="24">
        <f t="shared" si="234"/>
        <v>170.8</v>
      </c>
      <c r="Y6647" s="8">
        <f t="shared" si="235"/>
        <v>0</v>
      </c>
      <c r="Z6647" s="4"/>
    </row>
    <row r="6648" spans="1:26" x14ac:dyDescent="0.25">
      <c r="A6648" s="34">
        <v>11</v>
      </c>
      <c r="B6648" s="31">
        <v>11</v>
      </c>
      <c r="C6648" s="4" t="s">
        <v>11116</v>
      </c>
      <c r="D6648" s="4" t="s">
        <v>9440</v>
      </c>
      <c r="E6648" s="4" t="s">
        <v>11098</v>
      </c>
      <c r="F6648" s="4" t="s">
        <v>8948</v>
      </c>
      <c r="G6648" s="4" t="s">
        <v>9506</v>
      </c>
      <c r="H6648" s="4"/>
      <c r="I6648" s="24">
        <v>587.20000000000005</v>
      </c>
      <c r="J6648" s="24">
        <v>297.8</v>
      </c>
      <c r="K6648" s="24">
        <v>75.599999999999994</v>
      </c>
      <c r="M6648" s="24">
        <v>2</v>
      </c>
      <c r="O6648" s="24">
        <v>5.5</v>
      </c>
      <c r="P6648" s="24">
        <v>1.5</v>
      </c>
      <c r="Q6648" s="24">
        <v>1.1000000000000001</v>
      </c>
      <c r="R6648" s="24">
        <v>5.0999999999999996</v>
      </c>
      <c r="S6648" s="24">
        <v>1.6</v>
      </c>
      <c r="T6648" s="24">
        <v>197</v>
      </c>
      <c r="X6648" s="24">
        <f t="shared" si="234"/>
        <v>587.20000000000005</v>
      </c>
      <c r="Y6648" s="8">
        <f t="shared" si="235"/>
        <v>0</v>
      </c>
      <c r="Z6648" s="4"/>
    </row>
    <row r="6649" spans="1:26" x14ac:dyDescent="0.25">
      <c r="A6649" s="34">
        <v>46</v>
      </c>
      <c r="B6649" s="31">
        <v>47</v>
      </c>
      <c r="C6649" s="4" t="s">
        <v>11168</v>
      </c>
      <c r="D6649" s="4" t="s">
        <v>11162</v>
      </c>
      <c r="E6649" s="4" t="s">
        <v>11098</v>
      </c>
      <c r="F6649" s="4" t="s">
        <v>8948</v>
      </c>
      <c r="G6649" s="4" t="s">
        <v>11169</v>
      </c>
      <c r="H6649" s="4" t="s">
        <v>1995</v>
      </c>
      <c r="I6649" s="24">
        <v>208.3</v>
      </c>
      <c r="J6649" s="24">
        <v>141.80000000000001</v>
      </c>
      <c r="K6649" s="24">
        <v>27.8</v>
      </c>
      <c r="L6649" s="24">
        <v>13.6</v>
      </c>
      <c r="M6649" s="24">
        <v>1.5</v>
      </c>
      <c r="N6649" s="24">
        <v>1.5</v>
      </c>
      <c r="O6649" s="24">
        <v>3.5</v>
      </c>
      <c r="P6649" s="24">
        <v>0.6</v>
      </c>
      <c r="R6649" s="24">
        <v>4.8</v>
      </c>
      <c r="S6649" s="24">
        <v>0.7</v>
      </c>
      <c r="T6649" s="24">
        <v>12.5</v>
      </c>
      <c r="X6649" s="24">
        <f t="shared" si="234"/>
        <v>208.3</v>
      </c>
      <c r="Y6649" s="8">
        <f t="shared" si="235"/>
        <v>0</v>
      </c>
      <c r="Z6649" s="4"/>
    </row>
    <row r="6650" spans="1:26" x14ac:dyDescent="0.25">
      <c r="A6650" s="34">
        <v>39</v>
      </c>
      <c r="B6650" s="31">
        <v>40</v>
      </c>
      <c r="C6650" s="4" t="s">
        <v>11155</v>
      </c>
      <c r="D6650" s="4" t="s">
        <v>5012</v>
      </c>
      <c r="E6650" s="4" t="s">
        <v>11098</v>
      </c>
      <c r="F6650" s="4" t="s">
        <v>8948</v>
      </c>
      <c r="G6650" s="4" t="s">
        <v>11156</v>
      </c>
      <c r="H6650" s="4" t="s">
        <v>1420</v>
      </c>
      <c r="I6650" s="24">
        <v>227.4</v>
      </c>
      <c r="J6650" s="24">
        <v>76.5</v>
      </c>
      <c r="K6650" s="24">
        <v>24.5</v>
      </c>
      <c r="L6650" s="24">
        <v>50.6</v>
      </c>
      <c r="M6650" s="24">
        <v>0.7</v>
      </c>
      <c r="N6650" s="24">
        <v>1</v>
      </c>
      <c r="O6650" s="24">
        <v>6.4</v>
      </c>
      <c r="R6650" s="24">
        <v>3</v>
      </c>
      <c r="S6650" s="24">
        <v>1.5</v>
      </c>
      <c r="T6650" s="24">
        <v>63</v>
      </c>
      <c r="X6650" s="24">
        <f t="shared" si="234"/>
        <v>227.2</v>
      </c>
      <c r="Y6650" s="8">
        <f t="shared" si="235"/>
        <v>0.20000000000001705</v>
      </c>
      <c r="Z6650" s="4"/>
    </row>
    <row r="6651" spans="1:26" x14ac:dyDescent="0.25">
      <c r="A6651" s="34">
        <v>40</v>
      </c>
      <c r="B6651" s="31">
        <v>41</v>
      </c>
      <c r="C6651" s="4" t="s">
        <v>11157</v>
      </c>
      <c r="D6651" s="4" t="s">
        <v>5012</v>
      </c>
      <c r="E6651" s="4" t="s">
        <v>11098</v>
      </c>
      <c r="F6651" s="4" t="s">
        <v>8948</v>
      </c>
      <c r="G6651" s="4" t="s">
        <v>11156</v>
      </c>
      <c r="H6651" s="4" t="s">
        <v>277</v>
      </c>
      <c r="I6651" s="24">
        <v>703</v>
      </c>
      <c r="J6651" s="24">
        <v>20.100000000000001</v>
      </c>
      <c r="K6651" s="24">
        <v>3</v>
      </c>
      <c r="L6651" s="24">
        <v>3</v>
      </c>
      <c r="M6651" s="24">
        <v>2.2999999999999998</v>
      </c>
      <c r="N6651" s="24">
        <v>1.5</v>
      </c>
      <c r="O6651" s="24">
        <v>3.5</v>
      </c>
      <c r="Q6651" s="24">
        <v>13.9</v>
      </c>
      <c r="R6651" s="24">
        <v>14.6</v>
      </c>
      <c r="T6651" s="24">
        <v>641.1</v>
      </c>
      <c r="X6651" s="24">
        <f t="shared" si="234"/>
        <v>703</v>
      </c>
      <c r="Y6651" s="8">
        <f t="shared" si="235"/>
        <v>0</v>
      </c>
      <c r="Z6651" s="4"/>
    </row>
    <row r="6652" spans="1:26" x14ac:dyDescent="0.25">
      <c r="A6652" s="34">
        <v>28</v>
      </c>
      <c r="B6652" s="31">
        <v>29</v>
      </c>
      <c r="C6652" s="4" t="s">
        <v>11141</v>
      </c>
      <c r="D6652" s="4" t="s">
        <v>11136</v>
      </c>
      <c r="E6652" s="4" t="s">
        <v>11098</v>
      </c>
      <c r="F6652" s="4" t="s">
        <v>8948</v>
      </c>
      <c r="G6652" s="4" t="s">
        <v>11142</v>
      </c>
      <c r="H6652" s="5" t="s">
        <v>1420</v>
      </c>
      <c r="I6652" s="24">
        <v>245</v>
      </c>
      <c r="J6652" s="24">
        <v>201</v>
      </c>
      <c r="K6652" s="24">
        <v>7.6</v>
      </c>
      <c r="L6652" s="24">
        <v>20.6</v>
      </c>
      <c r="N6652" s="24">
        <v>1.7</v>
      </c>
      <c r="O6652" s="24">
        <v>6.2</v>
      </c>
      <c r="P6652" s="24">
        <v>2.4</v>
      </c>
      <c r="R6652" s="24">
        <v>4.8</v>
      </c>
      <c r="S6652" s="24">
        <v>0.7</v>
      </c>
      <c r="X6652" s="24">
        <f t="shared" si="234"/>
        <v>244.99999999999997</v>
      </c>
      <c r="Y6652" s="8">
        <f t="shared" si="235"/>
        <v>0</v>
      </c>
      <c r="Z6652" s="4"/>
    </row>
    <row r="6653" spans="1:26" x14ac:dyDescent="0.25">
      <c r="A6653" s="34">
        <v>47</v>
      </c>
      <c r="B6653" s="31">
        <v>48</v>
      </c>
      <c r="C6653" s="4" t="s">
        <v>11170</v>
      </c>
      <c r="D6653" s="4" t="s">
        <v>11162</v>
      </c>
      <c r="E6653" s="4" t="s">
        <v>11098</v>
      </c>
      <c r="F6653" s="4" t="s">
        <v>8948</v>
      </c>
      <c r="G6653" s="4" t="s">
        <v>1939</v>
      </c>
      <c r="H6653" s="4"/>
      <c r="I6653" s="24">
        <v>390.1</v>
      </c>
      <c r="J6653" s="24">
        <v>36</v>
      </c>
      <c r="L6653" s="24">
        <v>2.8</v>
      </c>
      <c r="N6653" s="24">
        <v>1.3</v>
      </c>
      <c r="O6653" s="24">
        <v>3</v>
      </c>
      <c r="P6653" s="24">
        <v>1.1000000000000001</v>
      </c>
      <c r="Q6653" s="24">
        <v>28.2</v>
      </c>
      <c r="R6653" s="24">
        <v>3.1</v>
      </c>
      <c r="S6653" s="24">
        <v>2.2000000000000002</v>
      </c>
      <c r="T6653" s="24">
        <v>312.39999999999998</v>
      </c>
      <c r="X6653" s="24">
        <f t="shared" si="234"/>
        <v>390.09999999999997</v>
      </c>
      <c r="Y6653" s="8">
        <f t="shared" si="235"/>
        <v>0</v>
      </c>
      <c r="Z6653" s="4"/>
    </row>
    <row r="6654" spans="1:26" x14ac:dyDescent="0.25">
      <c r="A6654" s="34">
        <v>55</v>
      </c>
      <c r="B6654" s="31">
        <v>56</v>
      </c>
      <c r="C6654" s="4" t="s">
        <v>11180</v>
      </c>
      <c r="D6654" s="4" t="s">
        <v>11181</v>
      </c>
      <c r="E6654" s="4" t="s">
        <v>11098</v>
      </c>
      <c r="F6654" s="4" t="s">
        <v>8948</v>
      </c>
      <c r="G6654" s="4" t="s">
        <v>11182</v>
      </c>
      <c r="H6654" s="4"/>
      <c r="I6654" s="24">
        <v>166.2</v>
      </c>
      <c r="J6654" s="24">
        <v>113.5</v>
      </c>
      <c r="K6654" s="24">
        <v>40</v>
      </c>
      <c r="L6654" s="24">
        <v>7</v>
      </c>
      <c r="R6654" s="24">
        <v>5.6</v>
      </c>
      <c r="S6654" s="24">
        <v>0.1</v>
      </c>
      <c r="X6654" s="24">
        <f t="shared" si="234"/>
        <v>166.2</v>
      </c>
      <c r="Y6654" s="8">
        <f t="shared" si="235"/>
        <v>0</v>
      </c>
      <c r="Z6654" s="4"/>
    </row>
    <row r="6655" spans="1:26" x14ac:dyDescent="0.25">
      <c r="A6655" s="34">
        <v>57</v>
      </c>
      <c r="B6655" s="31">
        <v>58</v>
      </c>
      <c r="C6655" s="4" t="s">
        <v>11184</v>
      </c>
      <c r="D6655" s="4" t="s">
        <v>11181</v>
      </c>
      <c r="E6655" s="4" t="s">
        <v>11098</v>
      </c>
      <c r="F6655" s="4" t="s">
        <v>8948</v>
      </c>
      <c r="G6655" s="4" t="s">
        <v>1519</v>
      </c>
      <c r="H6655" s="4"/>
      <c r="I6655" s="24">
        <v>186.3</v>
      </c>
      <c r="J6655" s="24">
        <v>156.30000000000001</v>
      </c>
      <c r="K6655" s="24">
        <v>15.7</v>
      </c>
      <c r="N6655" s="24">
        <v>1.3</v>
      </c>
      <c r="O6655" s="24">
        <v>5.3</v>
      </c>
      <c r="P6655" s="24">
        <v>0.1</v>
      </c>
      <c r="Q6655" s="24">
        <v>0.9</v>
      </c>
      <c r="R6655" s="24">
        <v>4.0999999999999996</v>
      </c>
      <c r="S6655" s="24">
        <v>1.9</v>
      </c>
      <c r="X6655" s="24">
        <f t="shared" si="234"/>
        <v>185.60000000000002</v>
      </c>
      <c r="Y6655" s="8">
        <f t="shared" si="235"/>
        <v>0.69999999999998863</v>
      </c>
      <c r="Z6655" s="4"/>
    </row>
    <row r="6656" spans="1:26" x14ac:dyDescent="0.25">
      <c r="A6656" s="34">
        <v>63</v>
      </c>
      <c r="B6656" s="31">
        <v>64</v>
      </c>
      <c r="C6656" s="4" t="s">
        <v>11193</v>
      </c>
      <c r="D6656" s="4" t="s">
        <v>11181</v>
      </c>
      <c r="E6656" s="4" t="s">
        <v>11098</v>
      </c>
      <c r="F6656" s="4" t="s">
        <v>8948</v>
      </c>
      <c r="G6656" s="4" t="s">
        <v>11194</v>
      </c>
      <c r="H6656" s="4"/>
      <c r="I6656" s="24">
        <v>116.6</v>
      </c>
      <c r="J6656" s="24">
        <v>101.2</v>
      </c>
      <c r="K6656" s="24">
        <v>10.3</v>
      </c>
      <c r="O6656" s="24">
        <v>1.9</v>
      </c>
      <c r="R6656" s="24">
        <v>2.5</v>
      </c>
      <c r="S6656" s="24">
        <v>0.7</v>
      </c>
      <c r="X6656" s="24">
        <f t="shared" si="234"/>
        <v>116.60000000000001</v>
      </c>
      <c r="Y6656" s="8">
        <f t="shared" si="235"/>
        <v>0</v>
      </c>
      <c r="Z6656" s="4"/>
    </row>
    <row r="6657" spans="1:26" x14ac:dyDescent="0.25">
      <c r="A6657" s="34">
        <v>86</v>
      </c>
      <c r="B6657" s="31">
        <v>86</v>
      </c>
      <c r="C6657" s="4" t="s">
        <v>11317</v>
      </c>
      <c r="D6657" s="4" t="s">
        <v>11302</v>
      </c>
      <c r="E6657" s="4" t="s">
        <v>11204</v>
      </c>
      <c r="F6657" s="4" t="s">
        <v>8948</v>
      </c>
      <c r="G6657" s="5" t="s">
        <v>169</v>
      </c>
      <c r="H6657" s="4" t="s">
        <v>5287</v>
      </c>
      <c r="I6657" s="24">
        <v>172.3</v>
      </c>
      <c r="J6657" s="24">
        <v>112</v>
      </c>
      <c r="K6657" s="24">
        <v>12</v>
      </c>
      <c r="M6657" s="24">
        <v>1.3</v>
      </c>
      <c r="O6657" s="24">
        <v>3.1</v>
      </c>
      <c r="Q6657" s="24">
        <v>1.9000000000000057</v>
      </c>
      <c r="T6657" s="24">
        <v>42</v>
      </c>
      <c r="X6657" s="24">
        <f t="shared" si="234"/>
        <v>172.3</v>
      </c>
      <c r="Y6657" s="8">
        <f t="shared" si="235"/>
        <v>0</v>
      </c>
      <c r="Z6657" s="4"/>
    </row>
    <row r="6658" spans="1:26" x14ac:dyDescent="0.25">
      <c r="A6658" s="34">
        <v>85</v>
      </c>
      <c r="B6658" s="31">
        <v>85</v>
      </c>
      <c r="C6658" s="4" t="s">
        <v>11315</v>
      </c>
      <c r="D6658" s="4" t="s">
        <v>11302</v>
      </c>
      <c r="E6658" s="4" t="s">
        <v>11204</v>
      </c>
      <c r="F6658" s="4" t="s">
        <v>8948</v>
      </c>
      <c r="G6658" s="5" t="s">
        <v>11316</v>
      </c>
      <c r="H6658" s="4" t="s">
        <v>39</v>
      </c>
      <c r="I6658" s="24">
        <v>143.36000000000001</v>
      </c>
      <c r="J6658" s="24">
        <v>72</v>
      </c>
      <c r="K6658" s="24">
        <v>15</v>
      </c>
      <c r="M6658" s="24">
        <v>1.36</v>
      </c>
      <c r="O6658" s="24">
        <v>2.7</v>
      </c>
      <c r="Q6658" s="24">
        <v>17.300000000000011</v>
      </c>
      <c r="T6658" s="24">
        <v>35</v>
      </c>
      <c r="X6658" s="24">
        <f t="shared" si="234"/>
        <v>143.36000000000001</v>
      </c>
      <c r="Y6658" s="8">
        <f t="shared" si="235"/>
        <v>0</v>
      </c>
      <c r="Z6658" s="4"/>
    </row>
    <row r="6659" spans="1:26" x14ac:dyDescent="0.25">
      <c r="A6659" s="34">
        <v>25</v>
      </c>
      <c r="B6659" s="31">
        <v>25</v>
      </c>
      <c r="C6659" s="4" t="s">
        <v>11239</v>
      </c>
      <c r="D6659" s="4" t="s">
        <v>11226</v>
      </c>
      <c r="E6659" s="4" t="s">
        <v>11204</v>
      </c>
      <c r="F6659" s="4" t="s">
        <v>8948</v>
      </c>
      <c r="G6659" s="4" t="s">
        <v>11240</v>
      </c>
      <c r="H6659" s="4" t="s">
        <v>154</v>
      </c>
      <c r="I6659" s="24">
        <v>181.1</v>
      </c>
      <c r="J6659" s="24">
        <v>169.62</v>
      </c>
      <c r="K6659" s="24">
        <v>1.81</v>
      </c>
      <c r="M6659" s="24">
        <v>2.4300000000000002</v>
      </c>
      <c r="O6659" s="24">
        <v>1.38</v>
      </c>
      <c r="P6659" s="24">
        <v>0.89</v>
      </c>
      <c r="T6659" s="24">
        <v>4.97</v>
      </c>
      <c r="X6659" s="24">
        <f t="shared" si="234"/>
        <v>181.1</v>
      </c>
      <c r="Y6659" s="8">
        <f t="shared" si="235"/>
        <v>0</v>
      </c>
      <c r="Z6659" s="4"/>
    </row>
    <row r="6660" spans="1:26" x14ac:dyDescent="0.25">
      <c r="A6660" s="34">
        <v>57</v>
      </c>
      <c r="B6660" s="31">
        <v>57</v>
      </c>
      <c r="C6660" s="4" t="s">
        <v>11276</v>
      </c>
      <c r="D6660" s="4" t="s">
        <v>11264</v>
      </c>
      <c r="E6660" s="4" t="s">
        <v>11204</v>
      </c>
      <c r="F6660" s="4" t="s">
        <v>8948</v>
      </c>
      <c r="G6660" s="4" t="s">
        <v>11277</v>
      </c>
      <c r="H6660" s="4" t="s">
        <v>804</v>
      </c>
      <c r="I6660" s="24">
        <v>1451.73</v>
      </c>
      <c r="J6660" s="24">
        <v>768.64</v>
      </c>
      <c r="K6660" s="24">
        <v>54.8</v>
      </c>
      <c r="L6660" s="24">
        <v>50.12</v>
      </c>
      <c r="M6660" s="24">
        <v>13.6</v>
      </c>
      <c r="O6660" s="24">
        <v>10.119999999999999</v>
      </c>
      <c r="R6660" s="24">
        <v>8.8000000000000007</v>
      </c>
      <c r="T6660" s="24">
        <v>545.65</v>
      </c>
      <c r="X6660" s="24">
        <f t="shared" si="234"/>
        <v>1451.73</v>
      </c>
      <c r="Y6660" s="8">
        <f t="shared" si="235"/>
        <v>0</v>
      </c>
      <c r="Z6660" s="4"/>
    </row>
    <row r="6661" spans="1:26" x14ac:dyDescent="0.25">
      <c r="A6661" s="34">
        <v>69</v>
      </c>
      <c r="B6661" s="31">
        <v>69</v>
      </c>
      <c r="C6661" s="4" t="s">
        <v>11291</v>
      </c>
      <c r="D6661" s="4" t="s">
        <v>11281</v>
      </c>
      <c r="E6661" s="4" t="s">
        <v>11204</v>
      </c>
      <c r="F6661" s="4" t="s">
        <v>8948</v>
      </c>
      <c r="G6661" s="5" t="s">
        <v>8244</v>
      </c>
      <c r="H6661" s="4" t="s">
        <v>7265</v>
      </c>
      <c r="I6661" s="24">
        <v>115.31</v>
      </c>
      <c r="J6661" s="24">
        <v>93.53</v>
      </c>
      <c r="K6661" s="24">
        <v>18.27</v>
      </c>
      <c r="M6661" s="24">
        <v>1</v>
      </c>
      <c r="O6661" s="24">
        <v>0.7</v>
      </c>
      <c r="P6661" s="24">
        <v>0.63</v>
      </c>
      <c r="R6661" s="24">
        <v>1.18</v>
      </c>
      <c r="X6661" s="24">
        <f t="shared" si="234"/>
        <v>115.31</v>
      </c>
      <c r="Y6661" s="8">
        <f t="shared" si="235"/>
        <v>0</v>
      </c>
      <c r="Z6661" s="4"/>
    </row>
    <row r="6662" spans="1:26" x14ac:dyDescent="0.25">
      <c r="A6662" s="34">
        <v>29</v>
      </c>
      <c r="B6662" s="31">
        <v>29</v>
      </c>
      <c r="C6662" s="4" t="s">
        <v>11244</v>
      </c>
      <c r="D6662" s="4" t="s">
        <v>11226</v>
      </c>
      <c r="E6662" s="4" t="s">
        <v>11204</v>
      </c>
      <c r="F6662" s="4" t="s">
        <v>8948</v>
      </c>
      <c r="G6662" s="4" t="s">
        <v>11245</v>
      </c>
      <c r="H6662" s="4" t="s">
        <v>892</v>
      </c>
      <c r="I6662" s="24">
        <v>143.26</v>
      </c>
      <c r="J6662" s="24">
        <v>134.15</v>
      </c>
      <c r="K6662" s="24">
        <v>7.04</v>
      </c>
      <c r="O6662" s="24">
        <v>1.05</v>
      </c>
      <c r="R6662" s="24">
        <v>1.02</v>
      </c>
      <c r="X6662" s="24">
        <f t="shared" si="234"/>
        <v>143.26000000000002</v>
      </c>
      <c r="Y6662" s="8">
        <f t="shared" si="235"/>
        <v>0</v>
      </c>
      <c r="Z6662" s="4"/>
    </row>
    <row r="6663" spans="1:26" x14ac:dyDescent="0.25">
      <c r="A6663" s="34">
        <v>70</v>
      </c>
      <c r="B6663" s="31">
        <v>70</v>
      </c>
      <c r="C6663" s="4" t="s">
        <v>11292</v>
      </c>
      <c r="D6663" s="4" t="s">
        <v>11281</v>
      </c>
      <c r="E6663" s="4" t="s">
        <v>11204</v>
      </c>
      <c r="F6663" s="4" t="s">
        <v>8948</v>
      </c>
      <c r="G6663" s="5" t="s">
        <v>11293</v>
      </c>
      <c r="H6663" s="4" t="s">
        <v>3794</v>
      </c>
      <c r="I6663" s="24">
        <v>544.53</v>
      </c>
      <c r="J6663" s="24">
        <v>363.33</v>
      </c>
      <c r="K6663" s="24">
        <v>64.5</v>
      </c>
      <c r="L6663" s="24">
        <v>20</v>
      </c>
      <c r="M6663" s="24">
        <v>6.79</v>
      </c>
      <c r="O6663" s="24">
        <v>4.5</v>
      </c>
      <c r="P6663" s="24">
        <v>2</v>
      </c>
      <c r="Q6663" s="24">
        <v>12.5</v>
      </c>
      <c r="R6663" s="24">
        <v>9.41</v>
      </c>
      <c r="T6663" s="24">
        <v>61.5</v>
      </c>
      <c r="X6663" s="24">
        <f t="shared" si="234"/>
        <v>544.53</v>
      </c>
      <c r="Y6663" s="8">
        <f t="shared" si="235"/>
        <v>0</v>
      </c>
      <c r="Z6663" s="4"/>
    </row>
    <row r="6664" spans="1:26" x14ac:dyDescent="0.25">
      <c r="A6664" s="34">
        <v>5</v>
      </c>
      <c r="B6664" s="31">
        <v>5</v>
      </c>
      <c r="C6664" s="4" t="s">
        <v>11211</v>
      </c>
      <c r="D6664" s="4" t="s">
        <v>11203</v>
      </c>
      <c r="E6664" s="4" t="s">
        <v>11204</v>
      </c>
      <c r="F6664" s="4" t="s">
        <v>8948</v>
      </c>
      <c r="G6664" s="4" t="s">
        <v>11212</v>
      </c>
      <c r="H6664" s="4" t="s">
        <v>248</v>
      </c>
      <c r="I6664" s="24">
        <v>320.56</v>
      </c>
      <c r="J6664" s="24">
        <v>293.48</v>
      </c>
      <c r="K6664" s="24">
        <v>18.02</v>
      </c>
      <c r="O6664" s="24">
        <v>2.14</v>
      </c>
      <c r="P6664" s="24">
        <v>0.96</v>
      </c>
      <c r="R6664" s="24">
        <v>5.96</v>
      </c>
      <c r="X6664" s="24">
        <f t="shared" si="234"/>
        <v>320.55999999999995</v>
      </c>
      <c r="Y6664" s="8">
        <f t="shared" si="235"/>
        <v>0</v>
      </c>
      <c r="Z6664" s="4"/>
    </row>
    <row r="6665" spans="1:26" x14ac:dyDescent="0.25">
      <c r="A6665" s="34">
        <v>71</v>
      </c>
      <c r="B6665" s="31">
        <v>71</v>
      </c>
      <c r="C6665" s="4" t="s">
        <v>11294</v>
      </c>
      <c r="D6665" s="4" t="s">
        <v>11281</v>
      </c>
      <c r="E6665" s="4" t="s">
        <v>11204</v>
      </c>
      <c r="F6665" s="4" t="s">
        <v>8948</v>
      </c>
      <c r="G6665" s="5" t="s">
        <v>251</v>
      </c>
      <c r="H6665" s="4" t="s">
        <v>730</v>
      </c>
      <c r="I6665" s="24">
        <v>420.01</v>
      </c>
      <c r="J6665" s="24">
        <v>322</v>
      </c>
      <c r="K6665" s="24">
        <v>20</v>
      </c>
      <c r="L6665" s="24">
        <v>5</v>
      </c>
      <c r="M6665" s="24">
        <v>8.43</v>
      </c>
      <c r="O6665" s="24">
        <v>4</v>
      </c>
      <c r="Q6665" s="24">
        <v>6</v>
      </c>
      <c r="R6665" s="24">
        <v>9.58</v>
      </c>
      <c r="T6665" s="24">
        <v>45</v>
      </c>
      <c r="X6665" s="24">
        <f t="shared" si="234"/>
        <v>420.01</v>
      </c>
      <c r="Y6665" s="8">
        <f t="shared" si="235"/>
        <v>0</v>
      </c>
      <c r="Z6665" s="4"/>
    </row>
    <row r="6666" spans="1:26" x14ac:dyDescent="0.25">
      <c r="A6666" s="34">
        <v>83</v>
      </c>
      <c r="B6666" s="31">
        <v>83</v>
      </c>
      <c r="C6666" s="4" t="s">
        <v>11312</v>
      </c>
      <c r="D6666" s="4" t="s">
        <v>11302</v>
      </c>
      <c r="E6666" s="4" t="s">
        <v>11204</v>
      </c>
      <c r="F6666" s="4" t="s">
        <v>8948</v>
      </c>
      <c r="G6666" s="5" t="s">
        <v>11313</v>
      </c>
      <c r="H6666" s="4" t="s">
        <v>176</v>
      </c>
      <c r="I6666" s="24">
        <v>215.31</v>
      </c>
      <c r="J6666" s="24">
        <v>153</v>
      </c>
      <c r="K6666" s="24">
        <v>15</v>
      </c>
      <c r="M6666" s="24">
        <v>3.81</v>
      </c>
      <c r="O6666" s="24">
        <v>2.5</v>
      </c>
      <c r="Q6666" s="24">
        <v>12.699999999999989</v>
      </c>
      <c r="R6666" s="24">
        <v>4.3</v>
      </c>
      <c r="T6666" s="24">
        <v>24</v>
      </c>
      <c r="X6666" s="24">
        <f t="shared" si="234"/>
        <v>215.31</v>
      </c>
      <c r="Y6666" s="8">
        <f t="shared" si="235"/>
        <v>0</v>
      </c>
      <c r="Z6666" s="4"/>
    </row>
    <row r="6667" spans="1:26" x14ac:dyDescent="0.25">
      <c r="A6667" s="34">
        <v>88</v>
      </c>
      <c r="B6667" s="31">
        <v>88</v>
      </c>
      <c r="C6667" s="4" t="s">
        <v>11319</v>
      </c>
      <c r="D6667" s="4" t="s">
        <v>11302</v>
      </c>
      <c r="E6667" s="4" t="s">
        <v>11204</v>
      </c>
      <c r="F6667" s="4" t="s">
        <v>8948</v>
      </c>
      <c r="G6667" s="5" t="s">
        <v>11313</v>
      </c>
      <c r="H6667" s="4" t="s">
        <v>2143</v>
      </c>
      <c r="I6667" s="24">
        <v>351.38</v>
      </c>
      <c r="J6667" s="24">
        <v>300.85000000000002</v>
      </c>
      <c r="K6667" s="24">
        <v>4.2699999999999996</v>
      </c>
      <c r="L6667" s="24">
        <v>21.5</v>
      </c>
      <c r="M6667" s="24">
        <v>4.5</v>
      </c>
      <c r="O6667" s="24">
        <v>6.75</v>
      </c>
      <c r="P6667" s="24">
        <v>0.21</v>
      </c>
      <c r="T6667" s="24">
        <v>13.3</v>
      </c>
      <c r="X6667" s="24">
        <f t="shared" si="234"/>
        <v>351.38</v>
      </c>
      <c r="Y6667" s="8">
        <f t="shared" si="235"/>
        <v>0</v>
      </c>
      <c r="Z6667" s="4"/>
    </row>
    <row r="6668" spans="1:26" x14ac:dyDescent="0.25">
      <c r="A6668" s="34">
        <v>6</v>
      </c>
      <c r="B6668" s="31">
        <v>6</v>
      </c>
      <c r="C6668" s="4" t="s">
        <v>11213</v>
      </c>
      <c r="D6668" s="4" t="s">
        <v>11203</v>
      </c>
      <c r="E6668" s="4" t="s">
        <v>11204</v>
      </c>
      <c r="F6668" s="4" t="s">
        <v>8948</v>
      </c>
      <c r="G6668" s="4" t="s">
        <v>11214</v>
      </c>
      <c r="H6668" s="4"/>
      <c r="I6668" s="24">
        <v>373.54</v>
      </c>
      <c r="J6668" s="24">
        <v>333.52</v>
      </c>
      <c r="K6668" s="24">
        <v>8.69</v>
      </c>
      <c r="L6668" s="24">
        <v>0.7</v>
      </c>
      <c r="M6668" s="24">
        <v>2.52</v>
      </c>
      <c r="O6668" s="24">
        <v>3.8</v>
      </c>
      <c r="P6668" s="24">
        <v>0.42</v>
      </c>
      <c r="Q6668" s="24">
        <v>18.39</v>
      </c>
      <c r="R6668" s="24">
        <v>5.5</v>
      </c>
      <c r="X6668" s="24">
        <f t="shared" si="234"/>
        <v>373.53999999999996</v>
      </c>
      <c r="Y6668" s="8">
        <f t="shared" si="235"/>
        <v>0</v>
      </c>
      <c r="Z6668" s="4"/>
    </row>
    <row r="6669" spans="1:26" x14ac:dyDescent="0.25">
      <c r="A6669" s="34">
        <v>12</v>
      </c>
      <c r="B6669" s="31">
        <v>12</v>
      </c>
      <c r="C6669" s="4" t="s">
        <v>11223</v>
      </c>
      <c r="D6669" s="4" t="s">
        <v>11203</v>
      </c>
      <c r="E6669" s="4" t="s">
        <v>11204</v>
      </c>
      <c r="F6669" s="4" t="s">
        <v>8948</v>
      </c>
      <c r="G6669" s="4" t="s">
        <v>11224</v>
      </c>
      <c r="H6669" s="4"/>
      <c r="I6669" s="24">
        <v>566.85</v>
      </c>
      <c r="J6669" s="24">
        <v>424.03</v>
      </c>
      <c r="K6669" s="24">
        <v>25.93</v>
      </c>
      <c r="L6669" s="24">
        <v>40.11</v>
      </c>
      <c r="M6669" s="24">
        <v>2.4500000000000002</v>
      </c>
      <c r="O6669" s="24">
        <v>7.1</v>
      </c>
      <c r="P6669" s="24">
        <v>10.06</v>
      </c>
      <c r="Q6669" s="24">
        <v>33.520000000000003</v>
      </c>
      <c r="R6669" s="24">
        <v>17.010000000000002</v>
      </c>
      <c r="T6669" s="24">
        <v>6.64</v>
      </c>
      <c r="X6669" s="24">
        <f t="shared" si="234"/>
        <v>566.85</v>
      </c>
      <c r="Y6669" s="8">
        <f t="shared" si="235"/>
        <v>0</v>
      </c>
      <c r="Z6669" s="4"/>
    </row>
    <row r="6670" spans="1:26" x14ac:dyDescent="0.25">
      <c r="A6670" s="34">
        <v>94</v>
      </c>
      <c r="B6670" s="31">
        <v>94</v>
      </c>
      <c r="C6670" s="4" t="s">
        <v>11327</v>
      </c>
      <c r="D6670" s="4" t="s">
        <v>11302</v>
      </c>
      <c r="E6670" s="4" t="s">
        <v>11204</v>
      </c>
      <c r="F6670" s="4" t="s">
        <v>8948</v>
      </c>
      <c r="G6670" s="5" t="s">
        <v>7468</v>
      </c>
      <c r="H6670" s="4" t="s">
        <v>4625</v>
      </c>
      <c r="I6670" s="24">
        <v>1019.24</v>
      </c>
      <c r="J6670" s="24">
        <v>378</v>
      </c>
      <c r="K6670" s="24">
        <v>78</v>
      </c>
      <c r="L6670" s="24">
        <v>45</v>
      </c>
      <c r="M6670" s="24">
        <v>12.18</v>
      </c>
      <c r="O6670" s="24">
        <v>2</v>
      </c>
      <c r="P6670" s="24">
        <v>4</v>
      </c>
      <c r="Q6670" s="24">
        <v>60</v>
      </c>
      <c r="R6670" s="24">
        <v>17.059999999999999</v>
      </c>
      <c r="T6670" s="24">
        <v>423</v>
      </c>
      <c r="X6670" s="24">
        <f t="shared" ref="X6670:X6701" si="236">SUM(J6670:W6670)</f>
        <v>1019.2399999999999</v>
      </c>
      <c r="Y6670" s="8">
        <f t="shared" ref="Y6670:Y6701" si="237">I6670-X6670</f>
        <v>0</v>
      </c>
      <c r="Z6670" s="4"/>
    </row>
    <row r="6671" spans="1:26" x14ac:dyDescent="0.25">
      <c r="A6671" s="34">
        <v>87</v>
      </c>
      <c r="B6671" s="31">
        <v>87</v>
      </c>
      <c r="C6671" s="4" t="s">
        <v>11318</v>
      </c>
      <c r="D6671" s="4" t="s">
        <v>11302</v>
      </c>
      <c r="E6671" s="4" t="s">
        <v>11204</v>
      </c>
      <c r="F6671" s="4" t="s">
        <v>8948</v>
      </c>
      <c r="G6671" s="5" t="s">
        <v>8089</v>
      </c>
      <c r="H6671" s="4" t="s">
        <v>213</v>
      </c>
      <c r="I6671" s="24">
        <v>860.2</v>
      </c>
      <c r="J6671" s="24">
        <v>547</v>
      </c>
      <c r="K6671" s="24">
        <v>25</v>
      </c>
      <c r="L6671" s="24">
        <v>23</v>
      </c>
      <c r="M6671" s="24">
        <v>7.65</v>
      </c>
      <c r="O6671" s="24">
        <v>10</v>
      </c>
      <c r="Q6671" s="24">
        <v>20.500000000000114</v>
      </c>
      <c r="R6671" s="24">
        <v>3.05</v>
      </c>
      <c r="T6671" s="24">
        <v>224</v>
      </c>
      <c r="X6671" s="24">
        <f t="shared" si="236"/>
        <v>860.2</v>
      </c>
      <c r="Y6671" s="8">
        <f t="shared" si="237"/>
        <v>0</v>
      </c>
      <c r="Z6671" s="4"/>
    </row>
    <row r="6672" spans="1:26" x14ac:dyDescent="0.25">
      <c r="A6672" s="34">
        <v>52</v>
      </c>
      <c r="B6672" s="31">
        <v>52</v>
      </c>
      <c r="C6672" s="4" t="s">
        <v>1814</v>
      </c>
      <c r="D6672" s="4" t="s">
        <v>11264</v>
      </c>
      <c r="E6672" s="4" t="s">
        <v>11204</v>
      </c>
      <c r="F6672" s="4" t="s">
        <v>8948</v>
      </c>
      <c r="G6672" s="4" t="s">
        <v>11269</v>
      </c>
      <c r="H6672" s="4" t="s">
        <v>979</v>
      </c>
      <c r="I6672" s="24">
        <v>229.44</v>
      </c>
      <c r="J6672" s="24">
        <v>195</v>
      </c>
      <c r="K6672" s="24">
        <v>15</v>
      </c>
      <c r="L6672" s="24">
        <v>2</v>
      </c>
      <c r="M6672" s="24">
        <v>1.79</v>
      </c>
      <c r="O6672" s="24">
        <v>1.5</v>
      </c>
      <c r="Q6672" s="24">
        <v>3.5</v>
      </c>
      <c r="R6672" s="24">
        <v>3.65</v>
      </c>
      <c r="T6672" s="24">
        <v>7</v>
      </c>
      <c r="X6672" s="24">
        <f t="shared" si="236"/>
        <v>229.44</v>
      </c>
      <c r="Y6672" s="8">
        <f t="shared" si="237"/>
        <v>0</v>
      </c>
      <c r="Z6672" s="4"/>
    </row>
    <row r="6673" spans="1:26" x14ac:dyDescent="0.25">
      <c r="A6673" s="34">
        <v>21</v>
      </c>
      <c r="B6673" s="31">
        <v>21</v>
      </c>
      <c r="C6673" s="4" t="s">
        <v>11235</v>
      </c>
      <c r="D6673" s="4" t="s">
        <v>11226</v>
      </c>
      <c r="E6673" s="4" t="s">
        <v>11204</v>
      </c>
      <c r="F6673" s="4" t="s">
        <v>8948</v>
      </c>
      <c r="G6673" s="4" t="s">
        <v>11236</v>
      </c>
      <c r="H6673" s="4"/>
      <c r="I6673" s="24">
        <v>199.48</v>
      </c>
      <c r="J6673" s="24">
        <v>144.34</v>
      </c>
      <c r="K6673" s="24">
        <v>24.09</v>
      </c>
      <c r="M6673" s="24">
        <v>2.25</v>
      </c>
      <c r="O6673" s="24">
        <v>1.85</v>
      </c>
      <c r="P6673" s="24">
        <v>0.77</v>
      </c>
      <c r="Q6673" s="24">
        <v>21.16</v>
      </c>
      <c r="R6673" s="24">
        <v>5.0199999999999996</v>
      </c>
      <c r="X6673" s="24">
        <f t="shared" si="236"/>
        <v>199.48000000000002</v>
      </c>
      <c r="Y6673" s="8">
        <f t="shared" si="237"/>
        <v>0</v>
      </c>
      <c r="Z6673" s="4"/>
    </row>
    <row r="6674" spans="1:26" x14ac:dyDescent="0.25">
      <c r="A6674" s="34">
        <v>56</v>
      </c>
      <c r="B6674" s="31">
        <v>56</v>
      </c>
      <c r="C6674" s="4" t="s">
        <v>11274</v>
      </c>
      <c r="D6674" s="4" t="s">
        <v>11264</v>
      </c>
      <c r="E6674" s="4" t="s">
        <v>11204</v>
      </c>
      <c r="F6674" s="4" t="s">
        <v>8948</v>
      </c>
      <c r="G6674" s="4" t="s">
        <v>11275</v>
      </c>
      <c r="H6674" s="4" t="s">
        <v>154</v>
      </c>
      <c r="I6674" s="24">
        <v>109.73</v>
      </c>
      <c r="J6674" s="24">
        <v>84.5</v>
      </c>
      <c r="K6674" s="24">
        <v>10</v>
      </c>
      <c r="L6674" s="24">
        <v>5</v>
      </c>
      <c r="M6674" s="24">
        <v>2.93</v>
      </c>
      <c r="O6674" s="24">
        <v>2.8</v>
      </c>
      <c r="P6674" s="24">
        <v>1.5</v>
      </c>
      <c r="Q6674" s="24">
        <v>1</v>
      </c>
      <c r="R6674" s="24">
        <v>2</v>
      </c>
      <c r="X6674" s="24">
        <f t="shared" si="236"/>
        <v>109.73</v>
      </c>
      <c r="Y6674" s="8">
        <f t="shared" si="237"/>
        <v>0</v>
      </c>
      <c r="Z6674" s="4"/>
    </row>
    <row r="6675" spans="1:26" x14ac:dyDescent="0.25">
      <c r="A6675" s="34">
        <v>61</v>
      </c>
      <c r="B6675" s="31">
        <v>61</v>
      </c>
      <c r="C6675" s="4" t="s">
        <v>11280</v>
      </c>
      <c r="D6675" s="4" t="s">
        <v>11281</v>
      </c>
      <c r="E6675" s="4" t="s">
        <v>11204</v>
      </c>
      <c r="F6675" s="4" t="s">
        <v>8948</v>
      </c>
      <c r="G6675" s="4" t="s">
        <v>6377</v>
      </c>
      <c r="H6675" s="4" t="s">
        <v>441</v>
      </c>
      <c r="I6675" s="24">
        <v>431.04</v>
      </c>
      <c r="J6675" s="24">
        <v>346.05</v>
      </c>
      <c r="K6675" s="24">
        <v>10</v>
      </c>
      <c r="L6675" s="24">
        <v>10</v>
      </c>
      <c r="M6675" s="24">
        <v>2.71</v>
      </c>
      <c r="O6675" s="24">
        <v>3</v>
      </c>
      <c r="P6675" s="24">
        <v>1</v>
      </c>
      <c r="Q6675" s="24">
        <v>31.95</v>
      </c>
      <c r="R6675" s="24">
        <v>6.83</v>
      </c>
      <c r="T6675" s="24">
        <v>19.5</v>
      </c>
      <c r="X6675" s="24">
        <f t="shared" si="236"/>
        <v>431.03999999999996</v>
      </c>
      <c r="Y6675" s="8">
        <f t="shared" si="237"/>
        <v>0</v>
      </c>
      <c r="Z6675" s="4"/>
    </row>
    <row r="6676" spans="1:26" x14ac:dyDescent="0.25">
      <c r="A6676" s="34">
        <v>39</v>
      </c>
      <c r="B6676" s="31">
        <v>39</v>
      </c>
      <c r="C6676" s="4" t="s">
        <v>11254</v>
      </c>
      <c r="D6676" s="4" t="s">
        <v>11249</v>
      </c>
      <c r="E6676" s="4" t="s">
        <v>11204</v>
      </c>
      <c r="F6676" s="4" t="s">
        <v>8948</v>
      </c>
      <c r="G6676" s="4" t="s">
        <v>11255</v>
      </c>
      <c r="H6676" s="4" t="s">
        <v>8385</v>
      </c>
      <c r="I6676" s="24">
        <v>102.28</v>
      </c>
      <c r="J6676" s="24">
        <v>66</v>
      </c>
      <c r="K6676" s="24">
        <v>10</v>
      </c>
      <c r="L6676" s="24">
        <v>10</v>
      </c>
      <c r="M6676" s="24">
        <v>9.73</v>
      </c>
      <c r="O6676" s="24">
        <v>1.77</v>
      </c>
      <c r="T6676" s="24">
        <v>4.78</v>
      </c>
      <c r="X6676" s="24">
        <f t="shared" si="236"/>
        <v>102.28</v>
      </c>
      <c r="Y6676" s="8">
        <f t="shared" si="237"/>
        <v>0</v>
      </c>
      <c r="Z6676" s="4"/>
    </row>
    <row r="6677" spans="1:26" x14ac:dyDescent="0.25">
      <c r="A6677" s="34">
        <v>4</v>
      </c>
      <c r="B6677" s="31">
        <v>4</v>
      </c>
      <c r="C6677" s="4" t="s">
        <v>11209</v>
      </c>
      <c r="D6677" s="4" t="s">
        <v>11203</v>
      </c>
      <c r="E6677" s="4" t="s">
        <v>11204</v>
      </c>
      <c r="F6677" s="4" t="s">
        <v>8948</v>
      </c>
      <c r="G6677" s="4" t="s">
        <v>11210</v>
      </c>
      <c r="H6677" s="4" t="s">
        <v>716</v>
      </c>
      <c r="I6677" s="24">
        <v>163.56</v>
      </c>
      <c r="J6677" s="24">
        <v>140.84</v>
      </c>
      <c r="K6677" s="24">
        <v>6.04</v>
      </c>
      <c r="M6677" s="24">
        <v>2.25</v>
      </c>
      <c r="O6677" s="24">
        <v>2.4500000000000002</v>
      </c>
      <c r="Q6677" s="24">
        <v>11.98</v>
      </c>
      <c r="X6677" s="24">
        <f t="shared" si="236"/>
        <v>163.55999999999997</v>
      </c>
      <c r="Y6677" s="8">
        <f t="shared" si="237"/>
        <v>0</v>
      </c>
      <c r="Z6677" s="4"/>
    </row>
    <row r="6678" spans="1:26" x14ac:dyDescent="0.25">
      <c r="A6678" s="34">
        <v>63</v>
      </c>
      <c r="B6678" s="31">
        <v>63</v>
      </c>
      <c r="C6678" s="4" t="s">
        <v>11283</v>
      </c>
      <c r="D6678" s="4" t="s">
        <v>11281</v>
      </c>
      <c r="E6678" s="4" t="s">
        <v>11204</v>
      </c>
      <c r="F6678" s="4" t="s">
        <v>8948</v>
      </c>
      <c r="G6678" s="4" t="s">
        <v>11210</v>
      </c>
      <c r="H6678" s="4" t="s">
        <v>1616</v>
      </c>
      <c r="I6678" s="24">
        <v>119.08</v>
      </c>
      <c r="J6678" s="24">
        <v>84.73</v>
      </c>
      <c r="K6678" s="24">
        <v>1</v>
      </c>
      <c r="L6678" s="24">
        <v>10</v>
      </c>
      <c r="M6678" s="24">
        <v>2</v>
      </c>
      <c r="O6678" s="24">
        <v>2</v>
      </c>
      <c r="Q6678" s="24">
        <v>10</v>
      </c>
      <c r="R6678" s="24">
        <v>4.3499999999999996</v>
      </c>
      <c r="T6678" s="24">
        <v>5</v>
      </c>
      <c r="X6678" s="24">
        <f t="shared" si="236"/>
        <v>119.08</v>
      </c>
      <c r="Y6678" s="8">
        <f t="shared" si="237"/>
        <v>0</v>
      </c>
      <c r="Z6678" s="4"/>
    </row>
    <row r="6679" spans="1:26" x14ac:dyDescent="0.25">
      <c r="A6679" s="34">
        <v>9</v>
      </c>
      <c r="B6679" s="31">
        <v>9</v>
      </c>
      <c r="C6679" s="4" t="s">
        <v>11219</v>
      </c>
      <c r="D6679" s="4" t="s">
        <v>11203</v>
      </c>
      <c r="E6679" s="4" t="s">
        <v>11204</v>
      </c>
      <c r="F6679" s="4" t="s">
        <v>8948</v>
      </c>
      <c r="G6679" s="4" t="s">
        <v>8229</v>
      </c>
      <c r="H6679" s="4" t="s">
        <v>979</v>
      </c>
      <c r="I6679" s="24">
        <v>365.71</v>
      </c>
      <c r="J6679" s="24">
        <v>253.79</v>
      </c>
      <c r="K6679" s="24">
        <v>33.92</v>
      </c>
      <c r="L6679" s="24">
        <v>17.13</v>
      </c>
      <c r="M6679" s="24">
        <v>3.73</v>
      </c>
      <c r="O6679" s="24">
        <v>3.46</v>
      </c>
      <c r="P6679" s="24">
        <v>0.45</v>
      </c>
      <c r="Q6679" s="24">
        <v>16.940000000000001</v>
      </c>
      <c r="R6679" s="24">
        <v>9.09</v>
      </c>
      <c r="T6679" s="24">
        <v>27.2</v>
      </c>
      <c r="X6679" s="24">
        <f t="shared" si="236"/>
        <v>365.70999999999992</v>
      </c>
      <c r="Y6679" s="8">
        <f t="shared" si="237"/>
        <v>0</v>
      </c>
      <c r="Z6679" s="4"/>
    </row>
    <row r="6680" spans="1:26" x14ac:dyDescent="0.25">
      <c r="A6680" s="34">
        <v>10</v>
      </c>
      <c r="B6680" s="31">
        <v>10</v>
      </c>
      <c r="C6680" s="4" t="s">
        <v>11220</v>
      </c>
      <c r="D6680" s="4" t="s">
        <v>11203</v>
      </c>
      <c r="E6680" s="4" t="s">
        <v>11204</v>
      </c>
      <c r="F6680" s="4" t="s">
        <v>8948</v>
      </c>
      <c r="G6680" s="4" t="s">
        <v>11221</v>
      </c>
      <c r="H6680" s="4" t="s">
        <v>374</v>
      </c>
      <c r="I6680" s="24">
        <v>141.88999999999999</v>
      </c>
      <c r="J6680" s="24">
        <v>119.93</v>
      </c>
      <c r="K6680" s="24">
        <v>15.58</v>
      </c>
      <c r="L6680" s="24">
        <v>3.38</v>
      </c>
      <c r="M6680" s="24">
        <v>1.1299999999999999</v>
      </c>
      <c r="O6680" s="24">
        <v>1.74</v>
      </c>
      <c r="Q6680" s="24">
        <v>0.13</v>
      </c>
      <c r="X6680" s="24">
        <f t="shared" si="236"/>
        <v>141.89000000000001</v>
      </c>
      <c r="Y6680" s="8">
        <f t="shared" si="237"/>
        <v>0</v>
      </c>
      <c r="Z6680" s="4"/>
    </row>
    <row r="6681" spans="1:26" x14ac:dyDescent="0.25">
      <c r="A6681" s="34">
        <v>91</v>
      </c>
      <c r="B6681" s="31">
        <v>91</v>
      </c>
      <c r="C6681" s="4" t="s">
        <v>11322</v>
      </c>
      <c r="D6681" s="4" t="s">
        <v>11302</v>
      </c>
      <c r="E6681" s="4" t="s">
        <v>11204</v>
      </c>
      <c r="F6681" s="4" t="s">
        <v>8948</v>
      </c>
      <c r="G6681" s="5" t="s">
        <v>11323</v>
      </c>
      <c r="H6681" s="4" t="s">
        <v>1793</v>
      </c>
      <c r="I6681" s="24">
        <v>652.69000000000005</v>
      </c>
      <c r="J6681" s="24">
        <v>274.27</v>
      </c>
      <c r="K6681" s="24">
        <v>10.5</v>
      </c>
      <c r="L6681" s="24">
        <v>6</v>
      </c>
      <c r="M6681" s="24">
        <v>3.35</v>
      </c>
      <c r="O6681" s="24">
        <v>2.8</v>
      </c>
      <c r="P6681" s="24">
        <v>1.5</v>
      </c>
      <c r="R6681" s="24">
        <v>16.05</v>
      </c>
      <c r="T6681" s="24">
        <v>338.22</v>
      </c>
      <c r="X6681" s="24">
        <f t="shared" si="236"/>
        <v>652.69000000000005</v>
      </c>
      <c r="Y6681" s="8">
        <f t="shared" si="237"/>
        <v>0</v>
      </c>
      <c r="Z6681" s="4"/>
    </row>
    <row r="6682" spans="1:26" x14ac:dyDescent="0.25">
      <c r="A6682" s="34">
        <v>92</v>
      </c>
      <c r="B6682" s="31">
        <v>92</v>
      </c>
      <c r="C6682" s="4" t="s">
        <v>11324</v>
      </c>
      <c r="D6682" s="4" t="s">
        <v>11302</v>
      </c>
      <c r="E6682" s="4" t="s">
        <v>11204</v>
      </c>
      <c r="F6682" s="4" t="s">
        <v>8948</v>
      </c>
      <c r="G6682" s="5" t="s">
        <v>11323</v>
      </c>
      <c r="H6682" s="4" t="s">
        <v>1793</v>
      </c>
      <c r="I6682" s="24">
        <v>629</v>
      </c>
      <c r="J6682" s="24">
        <v>212</v>
      </c>
      <c r="K6682" s="24">
        <v>21</v>
      </c>
      <c r="L6682" s="24">
        <v>8</v>
      </c>
      <c r="M6682" s="24">
        <v>2.8</v>
      </c>
      <c r="O6682" s="24">
        <v>2.5499999999999998</v>
      </c>
      <c r="R6682" s="24">
        <v>13.13</v>
      </c>
      <c r="T6682" s="24">
        <v>369.52</v>
      </c>
      <c r="X6682" s="24">
        <f t="shared" si="236"/>
        <v>629</v>
      </c>
      <c r="Y6682" s="8">
        <f t="shared" si="237"/>
        <v>0</v>
      </c>
      <c r="Z6682" s="4"/>
    </row>
    <row r="6683" spans="1:26" x14ac:dyDescent="0.25">
      <c r="A6683" s="34">
        <v>72</v>
      </c>
      <c r="B6683" s="31">
        <v>72</v>
      </c>
      <c r="C6683" s="4" t="s">
        <v>11295</v>
      </c>
      <c r="D6683" s="4" t="s">
        <v>11281</v>
      </c>
      <c r="E6683" s="4" t="s">
        <v>11204</v>
      </c>
      <c r="F6683" s="4" t="s">
        <v>8948</v>
      </c>
      <c r="G6683" s="5" t="s">
        <v>9912</v>
      </c>
      <c r="H6683" s="4" t="s">
        <v>1136</v>
      </c>
      <c r="I6683" s="24">
        <v>513.23</v>
      </c>
      <c r="J6683" s="24">
        <v>428.57</v>
      </c>
      <c r="K6683" s="24">
        <v>37.06</v>
      </c>
      <c r="M6683" s="24">
        <v>2.2400000000000002</v>
      </c>
      <c r="O6683" s="24">
        <v>6.12</v>
      </c>
      <c r="P6683" s="24">
        <v>2.73</v>
      </c>
      <c r="R6683" s="24">
        <v>14.68</v>
      </c>
      <c r="T6683" s="24">
        <v>21.83</v>
      </c>
      <c r="X6683" s="24">
        <f t="shared" si="236"/>
        <v>513.23</v>
      </c>
      <c r="Y6683" s="8">
        <f t="shared" si="237"/>
        <v>0</v>
      </c>
      <c r="Z6683" s="4"/>
    </row>
    <row r="6684" spans="1:26" x14ac:dyDescent="0.25">
      <c r="A6684" s="34">
        <v>67</v>
      </c>
      <c r="B6684" s="31">
        <v>67</v>
      </c>
      <c r="C6684" s="4" t="s">
        <v>11289</v>
      </c>
      <c r="D6684" s="4" t="s">
        <v>11281</v>
      </c>
      <c r="E6684" s="4" t="s">
        <v>11204</v>
      </c>
      <c r="F6684" s="4" t="s">
        <v>8948</v>
      </c>
      <c r="G6684" s="5" t="s">
        <v>11290</v>
      </c>
      <c r="H6684" s="4" t="s">
        <v>7265</v>
      </c>
      <c r="I6684" s="24">
        <v>125.58</v>
      </c>
      <c r="J6684" s="24">
        <v>106.21</v>
      </c>
      <c r="K6684" s="24">
        <v>5.17</v>
      </c>
      <c r="L6684" s="24">
        <v>9.1</v>
      </c>
      <c r="M6684" s="24">
        <v>1.36</v>
      </c>
      <c r="O6684" s="24">
        <v>1.39</v>
      </c>
      <c r="Q6684" s="24">
        <v>2.3500000000000085</v>
      </c>
      <c r="X6684" s="24">
        <f t="shared" si="236"/>
        <v>125.58</v>
      </c>
      <c r="Y6684" s="8">
        <f t="shared" si="237"/>
        <v>0</v>
      </c>
      <c r="Z6684" s="4"/>
    </row>
    <row r="6685" spans="1:26" x14ac:dyDescent="0.25">
      <c r="A6685" s="34">
        <v>68</v>
      </c>
      <c r="B6685" s="31">
        <v>68</v>
      </c>
      <c r="C6685" s="4" t="s">
        <v>11281</v>
      </c>
      <c r="D6685" s="4" t="s">
        <v>11281</v>
      </c>
      <c r="E6685" s="4" t="s">
        <v>11204</v>
      </c>
      <c r="F6685" s="4" t="s">
        <v>8948</v>
      </c>
      <c r="G6685" s="5" t="s">
        <v>11290</v>
      </c>
      <c r="H6685" s="4" t="s">
        <v>300</v>
      </c>
      <c r="I6685" s="24">
        <v>151.28</v>
      </c>
      <c r="J6685" s="24">
        <v>145.4</v>
      </c>
      <c r="K6685" s="24">
        <v>3.54</v>
      </c>
      <c r="M6685" s="24">
        <v>0.43</v>
      </c>
      <c r="O6685" s="24">
        <v>0.7</v>
      </c>
      <c r="R6685" s="24">
        <v>1.21</v>
      </c>
      <c r="X6685" s="24">
        <f t="shared" si="236"/>
        <v>151.28</v>
      </c>
      <c r="Y6685" s="8">
        <f t="shared" si="237"/>
        <v>0</v>
      </c>
      <c r="Z6685" s="4"/>
    </row>
    <row r="6686" spans="1:26" x14ac:dyDescent="0.25">
      <c r="A6686" s="34">
        <v>75</v>
      </c>
      <c r="B6686" s="31">
        <v>75</v>
      </c>
      <c r="C6686" s="4" t="s">
        <v>11300</v>
      </c>
      <c r="D6686" s="4" t="s">
        <v>11281</v>
      </c>
      <c r="E6686" s="4" t="s">
        <v>11204</v>
      </c>
      <c r="F6686" s="4" t="s">
        <v>8948</v>
      </c>
      <c r="G6686" s="5" t="s">
        <v>460</v>
      </c>
      <c r="H6686" s="4" t="s">
        <v>860</v>
      </c>
      <c r="I6686" s="24">
        <v>181.49</v>
      </c>
      <c r="J6686" s="24">
        <v>138.21</v>
      </c>
      <c r="K6686" s="24">
        <v>5.53</v>
      </c>
      <c r="M6686" s="24">
        <v>5.23</v>
      </c>
      <c r="O6686" s="24">
        <v>3.8</v>
      </c>
      <c r="Q6686" s="24">
        <v>7.23</v>
      </c>
      <c r="R6686" s="24">
        <v>16.41</v>
      </c>
      <c r="T6686" s="24">
        <v>5.08</v>
      </c>
      <c r="X6686" s="24">
        <f t="shared" si="236"/>
        <v>181.49</v>
      </c>
      <c r="Y6686" s="8">
        <f t="shared" si="237"/>
        <v>0</v>
      </c>
      <c r="Z6686" s="4"/>
    </row>
    <row r="6687" spans="1:26" x14ac:dyDescent="0.25">
      <c r="A6687" s="34">
        <v>95</v>
      </c>
      <c r="B6687" s="31">
        <v>95</v>
      </c>
      <c r="C6687" s="4" t="s">
        <v>11328</v>
      </c>
      <c r="D6687" s="4" t="s">
        <v>11302</v>
      </c>
      <c r="E6687" s="4" t="s">
        <v>11204</v>
      </c>
      <c r="F6687" s="4" t="s">
        <v>8948</v>
      </c>
      <c r="G6687" s="5" t="s">
        <v>460</v>
      </c>
      <c r="H6687" s="4" t="s">
        <v>237</v>
      </c>
      <c r="I6687" s="24">
        <v>457.27</v>
      </c>
      <c r="J6687" s="24">
        <v>256.38</v>
      </c>
      <c r="K6687" s="24">
        <v>7.2</v>
      </c>
      <c r="L6687" s="24">
        <v>18.3</v>
      </c>
      <c r="M6687" s="24">
        <v>4.82</v>
      </c>
      <c r="O6687" s="24">
        <v>3.72</v>
      </c>
      <c r="P6687" s="24">
        <v>18.71</v>
      </c>
      <c r="Q6687" s="24">
        <v>20</v>
      </c>
      <c r="R6687" s="24">
        <v>14.14</v>
      </c>
      <c r="T6687" s="24">
        <v>114</v>
      </c>
      <c r="X6687" s="24">
        <f t="shared" si="236"/>
        <v>457.27</v>
      </c>
      <c r="Y6687" s="8">
        <f t="shared" si="237"/>
        <v>0</v>
      </c>
      <c r="Z6687" s="4"/>
    </row>
    <row r="6688" spans="1:26" x14ac:dyDescent="0.25">
      <c r="A6688" s="34">
        <v>16</v>
      </c>
      <c r="B6688" s="31">
        <v>16</v>
      </c>
      <c r="C6688" s="4" t="s">
        <v>11230</v>
      </c>
      <c r="D6688" s="4" t="s">
        <v>11226</v>
      </c>
      <c r="E6688" s="4" t="s">
        <v>11204</v>
      </c>
      <c r="F6688" s="4" t="s">
        <v>8948</v>
      </c>
      <c r="G6688" s="4" t="s">
        <v>11231</v>
      </c>
      <c r="H6688" s="4"/>
      <c r="I6688" s="24">
        <v>281.08</v>
      </c>
      <c r="J6688" s="24">
        <v>250</v>
      </c>
      <c r="M6688" s="24">
        <v>4.46</v>
      </c>
      <c r="O6688" s="24">
        <v>3.11</v>
      </c>
      <c r="P6688" s="24">
        <v>1.3</v>
      </c>
      <c r="Q6688" s="24">
        <v>6.59</v>
      </c>
      <c r="R6688" s="24">
        <v>15.62</v>
      </c>
      <c r="X6688" s="24">
        <f t="shared" si="236"/>
        <v>281.08</v>
      </c>
      <c r="Y6688" s="8">
        <f t="shared" si="237"/>
        <v>0</v>
      </c>
      <c r="Z6688" s="4"/>
    </row>
    <row r="6689" spans="1:26" x14ac:dyDescent="0.25">
      <c r="A6689" s="34">
        <v>66</v>
      </c>
      <c r="B6689" s="31">
        <v>66</v>
      </c>
      <c r="C6689" s="4" t="s">
        <v>11287</v>
      </c>
      <c r="D6689" s="4" t="s">
        <v>11281</v>
      </c>
      <c r="E6689" s="4" t="s">
        <v>11204</v>
      </c>
      <c r="F6689" s="4" t="s">
        <v>8948</v>
      </c>
      <c r="G6689" s="5" t="s">
        <v>11288</v>
      </c>
      <c r="H6689" s="4" t="s">
        <v>283</v>
      </c>
      <c r="I6689" s="24">
        <v>152.43</v>
      </c>
      <c r="J6689" s="24">
        <v>110.76</v>
      </c>
      <c r="K6689" s="24">
        <v>6.25</v>
      </c>
      <c r="M6689" s="24">
        <v>1.88</v>
      </c>
      <c r="O6689" s="24">
        <v>1.98</v>
      </c>
      <c r="R6689" s="24">
        <v>0.63</v>
      </c>
      <c r="T6689" s="24">
        <v>30.93</v>
      </c>
      <c r="X6689" s="24">
        <f t="shared" si="236"/>
        <v>152.43</v>
      </c>
      <c r="Y6689" s="8">
        <f t="shared" si="237"/>
        <v>0</v>
      </c>
      <c r="Z6689" s="4"/>
    </row>
    <row r="6690" spans="1:26" x14ac:dyDescent="0.25">
      <c r="A6690" s="34">
        <v>93</v>
      </c>
      <c r="B6690" s="31">
        <v>93</v>
      </c>
      <c r="C6690" s="4" t="s">
        <v>11325</v>
      </c>
      <c r="D6690" s="4" t="s">
        <v>11302</v>
      </c>
      <c r="E6690" s="4" t="s">
        <v>11204</v>
      </c>
      <c r="F6690" s="4" t="s">
        <v>8948</v>
      </c>
      <c r="G6690" s="5" t="s">
        <v>11326</v>
      </c>
      <c r="H6690" s="4"/>
      <c r="I6690" s="24">
        <v>133.57</v>
      </c>
      <c r="J6690" s="24">
        <v>89</v>
      </c>
      <c r="K6690" s="24">
        <v>10</v>
      </c>
      <c r="L6690" s="24">
        <v>10</v>
      </c>
      <c r="M6690" s="24">
        <v>0.67</v>
      </c>
      <c r="O6690" s="24">
        <v>2.5</v>
      </c>
      <c r="Q6690" s="24">
        <v>17.499999999999986</v>
      </c>
      <c r="R6690" s="24">
        <v>3.4</v>
      </c>
      <c r="T6690" s="24">
        <v>0.5</v>
      </c>
      <c r="X6690" s="24">
        <f t="shared" si="236"/>
        <v>133.57</v>
      </c>
      <c r="Y6690" s="8">
        <f t="shared" si="237"/>
        <v>0</v>
      </c>
      <c r="Z6690" s="4"/>
    </row>
    <row r="6691" spans="1:26" x14ac:dyDescent="0.25">
      <c r="A6691" s="34">
        <v>13</v>
      </c>
      <c r="B6691" s="31">
        <v>13</v>
      </c>
      <c r="C6691" s="4" t="s">
        <v>11225</v>
      </c>
      <c r="D6691" s="4" t="s">
        <v>11226</v>
      </c>
      <c r="E6691" s="4" t="s">
        <v>11204</v>
      </c>
      <c r="F6691" s="4" t="s">
        <v>8948</v>
      </c>
      <c r="G6691" s="4" t="s">
        <v>10662</v>
      </c>
      <c r="H6691" s="4"/>
      <c r="I6691" s="24">
        <v>439.15</v>
      </c>
      <c r="J6691" s="24">
        <v>393</v>
      </c>
      <c r="K6691" s="24">
        <v>11</v>
      </c>
      <c r="L6691" s="24">
        <v>8</v>
      </c>
      <c r="M6691" s="24">
        <v>4.1500000000000004</v>
      </c>
      <c r="O6691" s="24">
        <v>4</v>
      </c>
      <c r="P6691" s="24">
        <v>0.84</v>
      </c>
      <c r="Q6691" s="24">
        <v>10.3</v>
      </c>
      <c r="R6691" s="24">
        <v>7.86</v>
      </c>
      <c r="X6691" s="24">
        <f t="shared" si="236"/>
        <v>439.15</v>
      </c>
      <c r="Y6691" s="8">
        <f t="shared" si="237"/>
        <v>0</v>
      </c>
      <c r="Z6691" s="4"/>
    </row>
    <row r="6692" spans="1:26" x14ac:dyDescent="0.25">
      <c r="A6692" s="34">
        <v>18</v>
      </c>
      <c r="B6692" s="31">
        <v>18</v>
      </c>
      <c r="C6692" s="4" t="s">
        <v>11232</v>
      </c>
      <c r="D6692" s="4" t="s">
        <v>11226</v>
      </c>
      <c r="E6692" s="4" t="s">
        <v>11204</v>
      </c>
      <c r="F6692" s="4" t="s">
        <v>8948</v>
      </c>
      <c r="G6692" s="4" t="s">
        <v>10662</v>
      </c>
      <c r="H6692" s="4"/>
      <c r="I6692" s="24">
        <v>136.91999999999999</v>
      </c>
      <c r="J6692" s="24">
        <v>126.6</v>
      </c>
      <c r="K6692" s="24">
        <v>5</v>
      </c>
      <c r="L6692" s="24">
        <v>4</v>
      </c>
      <c r="O6692" s="24">
        <v>1.32</v>
      </c>
      <c r="X6692" s="24">
        <f t="shared" si="236"/>
        <v>136.91999999999999</v>
      </c>
      <c r="Y6692" s="8">
        <f t="shared" si="237"/>
        <v>0</v>
      </c>
      <c r="Z6692" s="4"/>
    </row>
    <row r="6693" spans="1:26" x14ac:dyDescent="0.25">
      <c r="A6693" s="34">
        <v>22</v>
      </c>
      <c r="B6693" s="31">
        <v>22</v>
      </c>
      <c r="C6693" s="4" t="s">
        <v>11237</v>
      </c>
      <c r="D6693" s="4" t="s">
        <v>11226</v>
      </c>
      <c r="E6693" s="4" t="s">
        <v>11204</v>
      </c>
      <c r="F6693" s="4" t="s">
        <v>8948</v>
      </c>
      <c r="G6693" s="4" t="s">
        <v>10662</v>
      </c>
      <c r="H6693" s="4"/>
      <c r="I6693" s="24">
        <v>754.89</v>
      </c>
      <c r="J6693" s="24">
        <v>164</v>
      </c>
      <c r="K6693" s="24">
        <v>5</v>
      </c>
      <c r="L6693" s="24">
        <v>16</v>
      </c>
      <c r="M6693" s="24">
        <v>2.5499999999999998</v>
      </c>
      <c r="O6693" s="24">
        <v>2.85</v>
      </c>
      <c r="P6693" s="24">
        <v>0.48</v>
      </c>
      <c r="Q6693" s="24">
        <v>7</v>
      </c>
      <c r="R6693" s="24">
        <v>9.94</v>
      </c>
      <c r="T6693" s="24">
        <v>547.07000000000005</v>
      </c>
      <c r="X6693" s="24">
        <f t="shared" si="236"/>
        <v>754.8900000000001</v>
      </c>
      <c r="Y6693" s="8">
        <f t="shared" si="237"/>
        <v>0</v>
      </c>
      <c r="Z6693" s="4"/>
    </row>
    <row r="6694" spans="1:26" x14ac:dyDescent="0.25">
      <c r="A6694" s="34">
        <v>26</v>
      </c>
      <c r="B6694" s="31">
        <v>26</v>
      </c>
      <c r="C6694" s="4" t="s">
        <v>9283</v>
      </c>
      <c r="D6694" s="4" t="s">
        <v>11226</v>
      </c>
      <c r="E6694" s="4" t="s">
        <v>11204</v>
      </c>
      <c r="F6694" s="4" t="s">
        <v>8948</v>
      </c>
      <c r="G6694" s="4" t="s">
        <v>10662</v>
      </c>
      <c r="H6694" s="4"/>
      <c r="I6694" s="24">
        <v>287.29000000000002</v>
      </c>
      <c r="J6694" s="24">
        <v>268.86</v>
      </c>
      <c r="K6694" s="24">
        <v>7.21</v>
      </c>
      <c r="M6694" s="24">
        <v>0.44</v>
      </c>
      <c r="O6694" s="24">
        <v>2.6</v>
      </c>
      <c r="Q6694" s="24">
        <v>2.31</v>
      </c>
      <c r="R6694" s="24">
        <v>5.87</v>
      </c>
      <c r="X6694" s="24">
        <f t="shared" si="236"/>
        <v>287.29000000000002</v>
      </c>
      <c r="Y6694" s="8">
        <f t="shared" si="237"/>
        <v>0</v>
      </c>
      <c r="Z6694" s="4"/>
    </row>
    <row r="6695" spans="1:26" x14ac:dyDescent="0.25">
      <c r="A6695" s="34">
        <v>30</v>
      </c>
      <c r="B6695" s="31">
        <v>30</v>
      </c>
      <c r="C6695" s="4" t="s">
        <v>2123</v>
      </c>
      <c r="D6695" s="4" t="s">
        <v>11226</v>
      </c>
      <c r="E6695" s="4" t="s">
        <v>11204</v>
      </c>
      <c r="F6695" s="4" t="s">
        <v>8948</v>
      </c>
      <c r="G6695" s="4" t="s">
        <v>10662</v>
      </c>
      <c r="H6695" s="4"/>
      <c r="I6695" s="24">
        <v>384.1</v>
      </c>
      <c r="J6695" s="24">
        <v>352.97</v>
      </c>
      <c r="K6695" s="24">
        <v>11.45</v>
      </c>
      <c r="M6695" s="24">
        <v>0.53</v>
      </c>
      <c r="O6695" s="24">
        <v>3.15</v>
      </c>
      <c r="P6695" s="24">
        <v>3.58</v>
      </c>
      <c r="R6695" s="24">
        <v>12.42</v>
      </c>
      <c r="X6695" s="24">
        <f t="shared" si="236"/>
        <v>384.09999999999997</v>
      </c>
      <c r="Y6695" s="8">
        <f t="shared" si="237"/>
        <v>0</v>
      </c>
      <c r="Z6695" s="4"/>
    </row>
    <row r="6696" spans="1:26" x14ac:dyDescent="0.25">
      <c r="A6696" s="34">
        <v>31</v>
      </c>
      <c r="B6696" s="31">
        <v>31</v>
      </c>
      <c r="C6696" s="4" t="s">
        <v>11246</v>
      </c>
      <c r="D6696" s="4" t="s">
        <v>11226</v>
      </c>
      <c r="E6696" s="4" t="s">
        <v>11204</v>
      </c>
      <c r="F6696" s="4" t="s">
        <v>8948</v>
      </c>
      <c r="G6696" s="4" t="s">
        <v>10662</v>
      </c>
      <c r="H6696" s="4"/>
      <c r="I6696" s="24">
        <v>1017.2</v>
      </c>
      <c r="J6696" s="24">
        <v>523.01</v>
      </c>
      <c r="K6696" s="24">
        <v>72.790000000000006</v>
      </c>
      <c r="M6696" s="24">
        <v>8.66</v>
      </c>
      <c r="O6696" s="24">
        <v>9.61</v>
      </c>
      <c r="P6696" s="24">
        <v>35.81</v>
      </c>
      <c r="Q6696" s="24">
        <v>6.39</v>
      </c>
      <c r="R6696" s="24">
        <v>9.1199999999999992</v>
      </c>
      <c r="T6696" s="24">
        <v>351.81</v>
      </c>
      <c r="X6696" s="24">
        <f t="shared" si="236"/>
        <v>1017.1999999999998</v>
      </c>
      <c r="Y6696" s="8">
        <f t="shared" si="237"/>
        <v>0</v>
      </c>
      <c r="Z6696" s="4"/>
    </row>
    <row r="6697" spans="1:26" x14ac:dyDescent="0.25">
      <c r="A6697" s="34">
        <v>32</v>
      </c>
      <c r="B6697" s="31">
        <v>32</v>
      </c>
      <c r="C6697" s="4" t="s">
        <v>10272</v>
      </c>
      <c r="D6697" s="4" t="s">
        <v>11226</v>
      </c>
      <c r="E6697" s="4" t="s">
        <v>11204</v>
      </c>
      <c r="F6697" s="4" t="s">
        <v>8948</v>
      </c>
      <c r="G6697" s="4" t="s">
        <v>10662</v>
      </c>
      <c r="H6697" s="4"/>
      <c r="I6697" s="24">
        <v>487.61</v>
      </c>
      <c r="J6697" s="24">
        <v>340.08</v>
      </c>
      <c r="K6697" s="24">
        <v>26.82</v>
      </c>
      <c r="M6697" s="24">
        <v>0.31</v>
      </c>
      <c r="O6697" s="24">
        <v>5.47</v>
      </c>
      <c r="P6697" s="24">
        <v>91.83</v>
      </c>
      <c r="Q6697" s="24">
        <v>1.27</v>
      </c>
      <c r="R6697" s="24">
        <v>21.83</v>
      </c>
      <c r="X6697" s="24">
        <f t="shared" si="236"/>
        <v>487.60999999999996</v>
      </c>
      <c r="Y6697" s="8">
        <f t="shared" si="237"/>
        <v>0</v>
      </c>
      <c r="Z6697" s="4"/>
    </row>
    <row r="6698" spans="1:26" x14ac:dyDescent="0.25">
      <c r="A6698" s="34">
        <v>33</v>
      </c>
      <c r="B6698" s="31">
        <v>33</v>
      </c>
      <c r="C6698" s="4" t="s">
        <v>11247</v>
      </c>
      <c r="D6698" s="4" t="s">
        <v>11226</v>
      </c>
      <c r="E6698" s="4" t="s">
        <v>11204</v>
      </c>
      <c r="F6698" s="4" t="s">
        <v>8948</v>
      </c>
      <c r="G6698" s="4" t="s">
        <v>10662</v>
      </c>
      <c r="H6698" s="4"/>
      <c r="I6698" s="24">
        <v>1282.28</v>
      </c>
      <c r="T6698" s="24">
        <v>1282.28</v>
      </c>
      <c r="X6698" s="24">
        <f t="shared" si="236"/>
        <v>1282.28</v>
      </c>
      <c r="Y6698" s="8">
        <f t="shared" si="237"/>
        <v>0</v>
      </c>
      <c r="Z6698" s="4"/>
    </row>
    <row r="6699" spans="1:26" x14ac:dyDescent="0.25">
      <c r="A6699" s="34">
        <v>100</v>
      </c>
      <c r="B6699" s="31">
        <v>100</v>
      </c>
      <c r="C6699" s="4" t="s">
        <v>11299</v>
      </c>
      <c r="D6699" s="4" t="s">
        <v>11281</v>
      </c>
      <c r="E6699" s="4" t="s">
        <v>11204</v>
      </c>
      <c r="F6699" s="4" t="s">
        <v>8948</v>
      </c>
      <c r="G6699" s="5" t="s">
        <v>11333</v>
      </c>
      <c r="H6699" s="4" t="s">
        <v>245</v>
      </c>
      <c r="I6699" s="24">
        <v>108.8</v>
      </c>
      <c r="J6699" s="24">
        <v>105.77</v>
      </c>
      <c r="K6699" s="24">
        <v>2.97</v>
      </c>
      <c r="M6699" s="24">
        <v>0.06</v>
      </c>
      <c r="X6699" s="24">
        <f t="shared" si="236"/>
        <v>108.8</v>
      </c>
      <c r="Y6699" s="8">
        <f t="shared" si="237"/>
        <v>0</v>
      </c>
      <c r="Z6699" s="4"/>
    </row>
    <row r="6700" spans="1:26" x14ac:dyDescent="0.25">
      <c r="A6700" s="34">
        <v>38</v>
      </c>
      <c r="B6700" s="31">
        <v>38</v>
      </c>
      <c r="C6700" s="4" t="s">
        <v>11253</v>
      </c>
      <c r="D6700" s="4" t="s">
        <v>11249</v>
      </c>
      <c r="E6700" s="4" t="s">
        <v>11204</v>
      </c>
      <c r="F6700" s="4" t="s">
        <v>8948</v>
      </c>
      <c r="G6700" s="4" t="s">
        <v>7073</v>
      </c>
      <c r="H6700" s="4"/>
      <c r="I6700" s="24">
        <v>409.89</v>
      </c>
      <c r="J6700" s="24">
        <v>303.02999999999997</v>
      </c>
      <c r="K6700" s="24">
        <v>23</v>
      </c>
      <c r="L6700" s="24">
        <v>10</v>
      </c>
      <c r="M6700" s="24">
        <v>6.09</v>
      </c>
      <c r="O6700" s="24">
        <v>3.97</v>
      </c>
      <c r="P6700" s="24">
        <v>29.92</v>
      </c>
      <c r="Q6700" s="24">
        <v>13.56</v>
      </c>
      <c r="R6700" s="24">
        <v>4.8</v>
      </c>
      <c r="T6700" s="24">
        <v>15.52</v>
      </c>
      <c r="X6700" s="24">
        <f t="shared" si="236"/>
        <v>409.89</v>
      </c>
      <c r="Y6700" s="8">
        <f t="shared" si="237"/>
        <v>0</v>
      </c>
      <c r="Z6700" s="4"/>
    </row>
    <row r="6701" spans="1:26" x14ac:dyDescent="0.25">
      <c r="A6701" s="34">
        <v>74</v>
      </c>
      <c r="B6701" s="31">
        <v>74</v>
      </c>
      <c r="C6701" s="4" t="s">
        <v>11299</v>
      </c>
      <c r="D6701" s="4" t="s">
        <v>11281</v>
      </c>
      <c r="E6701" s="4" t="s">
        <v>11204</v>
      </c>
      <c r="F6701" s="4" t="s">
        <v>8948</v>
      </c>
      <c r="G6701" s="5" t="s">
        <v>7073</v>
      </c>
      <c r="H6701" s="4"/>
      <c r="I6701" s="24">
        <v>497.72</v>
      </c>
      <c r="J6701" s="24">
        <v>380.32</v>
      </c>
      <c r="K6701" s="24">
        <v>60</v>
      </c>
      <c r="L6701" s="24">
        <v>10</v>
      </c>
      <c r="M6701" s="24">
        <v>9.73</v>
      </c>
      <c r="O6701" s="24">
        <v>6.8</v>
      </c>
      <c r="Q6701" s="24">
        <v>11.400000000000034</v>
      </c>
      <c r="R6701" s="24">
        <v>12.77</v>
      </c>
      <c r="T6701" s="24">
        <v>6.7</v>
      </c>
      <c r="X6701" s="24">
        <f t="shared" si="236"/>
        <v>497.72</v>
      </c>
      <c r="Y6701" s="8">
        <f t="shared" si="237"/>
        <v>0</v>
      </c>
      <c r="Z6701" s="4"/>
    </row>
    <row r="6702" spans="1:26" x14ac:dyDescent="0.25">
      <c r="A6702" s="34">
        <v>76</v>
      </c>
      <c r="B6702" s="31">
        <v>76</v>
      </c>
      <c r="C6702" s="4" t="s">
        <v>1197</v>
      </c>
      <c r="D6702" s="4" t="s">
        <v>11281</v>
      </c>
      <c r="E6702" s="4" t="s">
        <v>11204</v>
      </c>
      <c r="F6702" s="4" t="s">
        <v>8948</v>
      </c>
      <c r="G6702" s="5" t="s">
        <v>7073</v>
      </c>
      <c r="H6702" s="4"/>
      <c r="I6702" s="24">
        <v>594.69000000000005</v>
      </c>
      <c r="J6702" s="24">
        <v>362.2</v>
      </c>
      <c r="K6702" s="24">
        <v>40.15</v>
      </c>
      <c r="L6702" s="24">
        <v>11.17</v>
      </c>
      <c r="M6702" s="24">
        <v>1.83</v>
      </c>
      <c r="O6702" s="24">
        <v>3.58</v>
      </c>
      <c r="P6702" s="24">
        <v>3.42</v>
      </c>
      <c r="Q6702" s="24">
        <v>8.8000000000001819</v>
      </c>
      <c r="R6702" s="24">
        <v>19.809999999999999</v>
      </c>
      <c r="T6702" s="24">
        <v>143.72999999999999</v>
      </c>
      <c r="X6702" s="24">
        <f t="shared" ref="X6702:X6733" si="238">SUM(J6702:W6702)</f>
        <v>594.69000000000017</v>
      </c>
      <c r="Y6702" s="8">
        <f t="shared" ref="Y6702:Y6733" si="239">I6702-X6702</f>
        <v>0</v>
      </c>
      <c r="Z6702" s="4"/>
    </row>
    <row r="6703" spans="1:26" x14ac:dyDescent="0.25">
      <c r="A6703" s="34">
        <v>59</v>
      </c>
      <c r="B6703" s="31">
        <v>59</v>
      </c>
      <c r="C6703" s="4" t="s">
        <v>11278</v>
      </c>
      <c r="D6703" s="4" t="s">
        <v>11264</v>
      </c>
      <c r="E6703" s="4" t="s">
        <v>11204</v>
      </c>
      <c r="F6703" s="4" t="s">
        <v>8948</v>
      </c>
      <c r="G6703" s="4" t="s">
        <v>10617</v>
      </c>
      <c r="H6703" s="4" t="s">
        <v>388</v>
      </c>
      <c r="I6703" s="24">
        <v>124.96</v>
      </c>
      <c r="J6703" s="24">
        <v>98</v>
      </c>
      <c r="K6703" s="24">
        <v>3</v>
      </c>
      <c r="L6703" s="24">
        <v>2</v>
      </c>
      <c r="M6703" s="24">
        <v>0.21</v>
      </c>
      <c r="O6703" s="24">
        <v>2.5</v>
      </c>
      <c r="Q6703" s="24">
        <v>5</v>
      </c>
      <c r="T6703" s="24">
        <v>14.25</v>
      </c>
      <c r="X6703" s="24">
        <f t="shared" si="238"/>
        <v>124.96</v>
      </c>
      <c r="Y6703" s="8">
        <f t="shared" si="239"/>
        <v>0</v>
      </c>
      <c r="Z6703" s="4"/>
    </row>
    <row r="6704" spans="1:26" x14ac:dyDescent="0.25">
      <c r="A6704" s="34">
        <v>40</v>
      </c>
      <c r="B6704" s="31">
        <v>40</v>
      </c>
      <c r="C6704" s="4" t="s">
        <v>11256</v>
      </c>
      <c r="D6704" s="4" t="s">
        <v>11249</v>
      </c>
      <c r="E6704" s="4" t="s">
        <v>11204</v>
      </c>
      <c r="F6704" s="4" t="s">
        <v>8948</v>
      </c>
      <c r="G6704" s="4" t="s">
        <v>11257</v>
      </c>
      <c r="H6704" s="4" t="s">
        <v>3445</v>
      </c>
      <c r="I6704" s="24">
        <v>197.96</v>
      </c>
      <c r="J6704" s="24">
        <v>161</v>
      </c>
      <c r="K6704" s="24">
        <v>11</v>
      </c>
      <c r="L6704" s="24">
        <v>9</v>
      </c>
      <c r="M6704" s="24">
        <v>1.97</v>
      </c>
      <c r="O6704" s="24">
        <v>2.25</v>
      </c>
      <c r="T6704" s="24">
        <v>12.74</v>
      </c>
      <c r="X6704" s="24">
        <f t="shared" si="238"/>
        <v>197.96</v>
      </c>
      <c r="Y6704" s="8">
        <f t="shared" si="239"/>
        <v>0</v>
      </c>
      <c r="Z6704" s="4"/>
    </row>
    <row r="6705" spans="1:26" x14ac:dyDescent="0.25">
      <c r="A6705" s="34">
        <v>27</v>
      </c>
      <c r="B6705" s="31">
        <v>27</v>
      </c>
      <c r="C6705" s="4" t="s">
        <v>11241</v>
      </c>
      <c r="D6705" s="4" t="s">
        <v>11226</v>
      </c>
      <c r="E6705" s="4" t="s">
        <v>11204</v>
      </c>
      <c r="F6705" s="4" t="s">
        <v>8948</v>
      </c>
      <c r="G6705" s="4" t="s">
        <v>11242</v>
      </c>
      <c r="H6705" s="4" t="s">
        <v>1616</v>
      </c>
      <c r="I6705" s="24">
        <v>424.49</v>
      </c>
      <c r="J6705" s="24">
        <v>384</v>
      </c>
      <c r="K6705" s="24">
        <v>5</v>
      </c>
      <c r="M6705" s="24">
        <v>8.4499999999999993</v>
      </c>
      <c r="O6705" s="24">
        <v>4.03</v>
      </c>
      <c r="Q6705" s="24">
        <v>14.2</v>
      </c>
      <c r="R6705" s="24">
        <v>3.81</v>
      </c>
      <c r="T6705" s="24">
        <v>5</v>
      </c>
      <c r="X6705" s="24">
        <f t="shared" si="238"/>
        <v>424.48999999999995</v>
      </c>
      <c r="Y6705" s="8">
        <f t="shared" si="239"/>
        <v>0</v>
      </c>
      <c r="Z6705" s="4"/>
    </row>
    <row r="6706" spans="1:26" x14ac:dyDescent="0.25">
      <c r="A6706" s="34">
        <v>73</v>
      </c>
      <c r="B6706" s="31">
        <v>73</v>
      </c>
      <c r="C6706" s="4" t="s">
        <v>11296</v>
      </c>
      <c r="D6706" s="4" t="s">
        <v>11281</v>
      </c>
      <c r="E6706" s="4" t="s">
        <v>11204</v>
      </c>
      <c r="F6706" s="4" t="s">
        <v>8948</v>
      </c>
      <c r="G6706" s="5" t="s">
        <v>11297</v>
      </c>
      <c r="H6706" s="4" t="s">
        <v>11298</v>
      </c>
      <c r="I6706" s="24">
        <v>106.65</v>
      </c>
      <c r="J6706" s="24">
        <v>93.04</v>
      </c>
      <c r="K6706" s="24">
        <v>5.47</v>
      </c>
      <c r="L6706" s="24">
        <v>3.92</v>
      </c>
      <c r="M6706" s="24">
        <v>0.32</v>
      </c>
      <c r="O6706" s="24">
        <v>0.57999999999999996</v>
      </c>
      <c r="Q6706" s="24">
        <v>0.87999999999999545</v>
      </c>
      <c r="R6706" s="24">
        <v>0.76</v>
      </c>
      <c r="T6706" s="24">
        <v>1.68</v>
      </c>
      <c r="X6706" s="24">
        <f t="shared" si="238"/>
        <v>106.65</v>
      </c>
      <c r="Y6706" s="8">
        <f t="shared" si="239"/>
        <v>0</v>
      </c>
      <c r="Z6706" s="4"/>
    </row>
    <row r="6707" spans="1:26" x14ac:dyDescent="0.25">
      <c r="A6707" s="34">
        <v>15</v>
      </c>
      <c r="B6707" s="31">
        <v>15</v>
      </c>
      <c r="C6707" s="4" t="s">
        <v>11228</v>
      </c>
      <c r="D6707" s="4" t="s">
        <v>11226</v>
      </c>
      <c r="E6707" s="4" t="s">
        <v>11204</v>
      </c>
      <c r="F6707" s="4" t="s">
        <v>8948</v>
      </c>
      <c r="G6707" s="4" t="s">
        <v>11229</v>
      </c>
      <c r="H6707" s="4"/>
      <c r="I6707" s="24">
        <v>418.41</v>
      </c>
      <c r="J6707" s="24">
        <v>336</v>
      </c>
      <c r="K6707" s="24">
        <v>50</v>
      </c>
      <c r="L6707" s="24">
        <v>4</v>
      </c>
      <c r="M6707" s="24">
        <v>1.45</v>
      </c>
      <c r="O6707" s="24">
        <v>2.75</v>
      </c>
      <c r="P6707" s="24">
        <v>1.25</v>
      </c>
      <c r="Q6707" s="24">
        <v>16.739999999999998</v>
      </c>
      <c r="R6707" s="24">
        <v>6.22</v>
      </c>
      <c r="X6707" s="24">
        <f t="shared" si="238"/>
        <v>418.41</v>
      </c>
      <c r="Y6707" s="8">
        <f t="shared" si="239"/>
        <v>0</v>
      </c>
      <c r="Z6707" s="11"/>
    </row>
    <row r="6708" spans="1:26" x14ac:dyDescent="0.25">
      <c r="A6708" s="34">
        <v>8</v>
      </c>
      <c r="B6708" s="31">
        <v>8</v>
      </c>
      <c r="C6708" s="4" t="s">
        <v>11217</v>
      </c>
      <c r="D6708" s="4" t="s">
        <v>11203</v>
      </c>
      <c r="E6708" s="4" t="s">
        <v>11204</v>
      </c>
      <c r="F6708" s="4" t="s">
        <v>8948</v>
      </c>
      <c r="G6708" s="4" t="s">
        <v>11218</v>
      </c>
      <c r="H6708" s="4" t="s">
        <v>8506</v>
      </c>
      <c r="I6708" s="24">
        <v>526.91999999999996</v>
      </c>
      <c r="J6708" s="24">
        <v>263.69</v>
      </c>
      <c r="K6708" s="24">
        <v>24.13</v>
      </c>
      <c r="M6708" s="24">
        <v>9.7899999999999991</v>
      </c>
      <c r="O6708" s="24">
        <v>6.3</v>
      </c>
      <c r="P6708" s="24">
        <v>1.24</v>
      </c>
      <c r="Q6708" s="24">
        <v>1.19</v>
      </c>
      <c r="R6708" s="24">
        <v>10.55</v>
      </c>
      <c r="T6708" s="24">
        <v>210.03</v>
      </c>
      <c r="X6708" s="24">
        <f t="shared" si="238"/>
        <v>526.92000000000007</v>
      </c>
      <c r="Y6708" s="8">
        <f t="shared" si="239"/>
        <v>0</v>
      </c>
      <c r="Z6708" s="4"/>
    </row>
    <row r="6709" spans="1:26" x14ac:dyDescent="0.25">
      <c r="A6709" s="34">
        <v>17</v>
      </c>
      <c r="B6709" s="31">
        <v>17</v>
      </c>
      <c r="C6709" s="4" t="s">
        <v>4468</v>
      </c>
      <c r="D6709" s="4" t="s">
        <v>11226</v>
      </c>
      <c r="E6709" s="4" t="s">
        <v>11204</v>
      </c>
      <c r="F6709" s="4" t="s">
        <v>8948</v>
      </c>
      <c r="G6709" s="4" t="s">
        <v>11218</v>
      </c>
      <c r="H6709" s="4" t="s">
        <v>8506</v>
      </c>
      <c r="I6709" s="24">
        <v>1132.51</v>
      </c>
      <c r="J6709" s="24">
        <v>858.83</v>
      </c>
      <c r="K6709" s="24">
        <v>25</v>
      </c>
      <c r="L6709" s="24">
        <v>5</v>
      </c>
      <c r="M6709" s="24">
        <v>4.7</v>
      </c>
      <c r="O6709" s="24">
        <v>9.11</v>
      </c>
      <c r="Q6709" s="24">
        <v>15.88</v>
      </c>
      <c r="R6709" s="24">
        <v>7.8</v>
      </c>
      <c r="T6709" s="24">
        <v>206.19</v>
      </c>
      <c r="X6709" s="24">
        <f t="shared" si="238"/>
        <v>1132.51</v>
      </c>
      <c r="Y6709" s="8">
        <f t="shared" si="239"/>
        <v>0</v>
      </c>
      <c r="Z6709" s="4"/>
    </row>
    <row r="6710" spans="1:26" x14ac:dyDescent="0.25">
      <c r="A6710" s="34">
        <v>65</v>
      </c>
      <c r="B6710" s="31">
        <v>65</v>
      </c>
      <c r="C6710" s="4" t="s">
        <v>11285</v>
      </c>
      <c r="D6710" s="4" t="s">
        <v>11281</v>
      </c>
      <c r="E6710" s="4" t="s">
        <v>11204</v>
      </c>
      <c r="F6710" s="4" t="s">
        <v>8948</v>
      </c>
      <c r="G6710" s="4" t="s">
        <v>11286</v>
      </c>
      <c r="H6710" s="4" t="s">
        <v>932</v>
      </c>
      <c r="I6710" s="24">
        <v>110.65</v>
      </c>
      <c r="J6710" s="24">
        <v>77</v>
      </c>
      <c r="L6710" s="24">
        <v>6</v>
      </c>
      <c r="M6710" s="24">
        <v>1.65</v>
      </c>
      <c r="O6710" s="24">
        <v>2.5</v>
      </c>
      <c r="Q6710" s="24">
        <v>13.5</v>
      </c>
      <c r="T6710" s="24">
        <v>10</v>
      </c>
      <c r="X6710" s="24">
        <f t="shared" si="238"/>
        <v>110.65</v>
      </c>
      <c r="Y6710" s="8">
        <f t="shared" si="239"/>
        <v>0</v>
      </c>
      <c r="Z6710" s="4"/>
    </row>
    <row r="6711" spans="1:26" x14ac:dyDescent="0.25">
      <c r="A6711" s="34">
        <v>23</v>
      </c>
      <c r="B6711" s="31">
        <v>23</v>
      </c>
      <c r="C6711" s="4" t="s">
        <v>7040</v>
      </c>
      <c r="D6711" s="4" t="s">
        <v>11226</v>
      </c>
      <c r="E6711" s="4" t="s">
        <v>11204</v>
      </c>
      <c r="F6711" s="4" t="s">
        <v>8948</v>
      </c>
      <c r="G6711" s="4" t="s">
        <v>8846</v>
      </c>
      <c r="H6711" s="4" t="s">
        <v>1846</v>
      </c>
      <c r="I6711" s="24">
        <v>252.01</v>
      </c>
      <c r="J6711" s="24">
        <v>233.55</v>
      </c>
      <c r="K6711" s="24">
        <v>12.24</v>
      </c>
      <c r="M6711" s="24">
        <v>2.4</v>
      </c>
      <c r="O6711" s="24">
        <v>3.82</v>
      </c>
      <c r="X6711" s="24">
        <f t="shared" si="238"/>
        <v>252.01000000000002</v>
      </c>
      <c r="Y6711" s="8">
        <f t="shared" si="239"/>
        <v>0</v>
      </c>
      <c r="Z6711" s="11"/>
    </row>
    <row r="6712" spans="1:26" x14ac:dyDescent="0.25">
      <c r="A6712" s="34">
        <v>78</v>
      </c>
      <c r="B6712" s="31">
        <v>78</v>
      </c>
      <c r="C6712" s="4" t="s">
        <v>11304</v>
      </c>
      <c r="D6712" s="4" t="s">
        <v>11302</v>
      </c>
      <c r="E6712" s="4" t="s">
        <v>11204</v>
      </c>
      <c r="F6712" s="4" t="s">
        <v>8948</v>
      </c>
      <c r="G6712" s="5" t="s">
        <v>11305</v>
      </c>
      <c r="H6712" s="4" t="s">
        <v>7265</v>
      </c>
      <c r="I6712" s="24">
        <v>345.27</v>
      </c>
      <c r="J6712" s="24">
        <v>203</v>
      </c>
      <c r="K6712" s="24">
        <v>30</v>
      </c>
      <c r="M6712" s="24">
        <v>6.31</v>
      </c>
      <c r="O6712" s="24">
        <v>3.5</v>
      </c>
      <c r="P6712" s="24">
        <v>10</v>
      </c>
      <c r="Q6712" s="24">
        <v>5.5</v>
      </c>
      <c r="R6712" s="24">
        <v>6.96</v>
      </c>
      <c r="T6712" s="24">
        <v>80</v>
      </c>
      <c r="X6712" s="24">
        <f t="shared" si="238"/>
        <v>345.27</v>
      </c>
      <c r="Y6712" s="8">
        <f t="shared" si="239"/>
        <v>0</v>
      </c>
      <c r="Z6712" s="4"/>
    </row>
    <row r="6713" spans="1:26" x14ac:dyDescent="0.25">
      <c r="A6713" s="34">
        <v>77</v>
      </c>
      <c r="B6713" s="31">
        <v>77</v>
      </c>
      <c r="C6713" s="4" t="s">
        <v>11301</v>
      </c>
      <c r="D6713" s="4" t="s">
        <v>11302</v>
      </c>
      <c r="E6713" s="4" t="s">
        <v>11204</v>
      </c>
      <c r="F6713" s="4" t="s">
        <v>8948</v>
      </c>
      <c r="G6713" s="5" t="s">
        <v>11303</v>
      </c>
      <c r="H6713" s="4" t="s">
        <v>804</v>
      </c>
      <c r="I6713" s="24">
        <v>146.81</v>
      </c>
      <c r="J6713" s="24">
        <v>132</v>
      </c>
      <c r="K6713" s="24">
        <v>2</v>
      </c>
      <c r="M6713" s="24">
        <v>1.81</v>
      </c>
      <c r="O6713" s="24">
        <v>2</v>
      </c>
      <c r="P6713" s="24">
        <v>1</v>
      </c>
      <c r="Q6713" s="24">
        <v>4</v>
      </c>
      <c r="T6713" s="24">
        <v>4</v>
      </c>
      <c r="X6713" s="24">
        <f t="shared" si="238"/>
        <v>146.81</v>
      </c>
      <c r="Y6713" s="8">
        <f t="shared" si="239"/>
        <v>0</v>
      </c>
      <c r="Z6713" s="4"/>
    </row>
    <row r="6714" spans="1:26" x14ac:dyDescent="0.25">
      <c r="A6714" s="34">
        <v>62</v>
      </c>
      <c r="B6714" s="31">
        <v>62</v>
      </c>
      <c r="C6714" s="4" t="s">
        <v>11282</v>
      </c>
      <c r="D6714" s="4" t="s">
        <v>11281</v>
      </c>
      <c r="E6714" s="4" t="s">
        <v>11204</v>
      </c>
      <c r="F6714" s="4" t="s">
        <v>8948</v>
      </c>
      <c r="G6714" s="4" t="s">
        <v>5793</v>
      </c>
      <c r="H6714" s="4" t="s">
        <v>1606</v>
      </c>
      <c r="I6714" s="24">
        <v>189.34</v>
      </c>
      <c r="J6714" s="24">
        <v>147.9</v>
      </c>
      <c r="K6714" s="24">
        <v>5</v>
      </c>
      <c r="L6714" s="24">
        <v>7</v>
      </c>
      <c r="M6714" s="24">
        <v>1.44</v>
      </c>
      <c r="O6714" s="24">
        <v>2</v>
      </c>
      <c r="Q6714" s="24">
        <v>17.5</v>
      </c>
      <c r="T6714" s="24">
        <v>8.5</v>
      </c>
      <c r="X6714" s="24">
        <f t="shared" si="238"/>
        <v>189.34</v>
      </c>
      <c r="Y6714" s="8">
        <f t="shared" si="239"/>
        <v>0</v>
      </c>
      <c r="Z6714" s="4"/>
    </row>
    <row r="6715" spans="1:26" x14ac:dyDescent="0.25">
      <c r="A6715" s="34">
        <v>53</v>
      </c>
      <c r="B6715" s="31">
        <v>53</v>
      </c>
      <c r="C6715" s="4" t="s">
        <v>10254</v>
      </c>
      <c r="D6715" s="4" t="s">
        <v>11264</v>
      </c>
      <c r="E6715" s="4" t="s">
        <v>11204</v>
      </c>
      <c r="F6715" s="4" t="s">
        <v>8948</v>
      </c>
      <c r="G6715" s="4" t="s">
        <v>11270</v>
      </c>
      <c r="H6715" s="4" t="s">
        <v>11271</v>
      </c>
      <c r="I6715" s="24">
        <v>151.25</v>
      </c>
      <c r="J6715" s="24">
        <v>106</v>
      </c>
      <c r="K6715" s="24">
        <v>24</v>
      </c>
      <c r="L6715" s="24">
        <v>14</v>
      </c>
      <c r="M6715" s="24">
        <v>4.25</v>
      </c>
      <c r="O6715" s="24">
        <v>2</v>
      </c>
      <c r="P6715" s="24">
        <v>1</v>
      </c>
      <c r="X6715" s="24">
        <f t="shared" si="238"/>
        <v>151.25</v>
      </c>
      <c r="Y6715" s="8">
        <f t="shared" si="239"/>
        <v>0</v>
      </c>
      <c r="Z6715" s="4"/>
    </row>
    <row r="6716" spans="1:26" x14ac:dyDescent="0.25">
      <c r="A6716" s="34">
        <v>98</v>
      </c>
      <c r="B6716" s="31">
        <v>98</v>
      </c>
      <c r="C6716" s="4" t="s">
        <v>11332</v>
      </c>
      <c r="D6716" s="4" t="s">
        <v>11249</v>
      </c>
      <c r="E6716" s="4" t="s">
        <v>11204</v>
      </c>
      <c r="F6716" s="4" t="s">
        <v>8948</v>
      </c>
      <c r="G6716" s="5" t="s">
        <v>10735</v>
      </c>
      <c r="H6716" s="4"/>
      <c r="I6716" s="24">
        <v>100.81</v>
      </c>
      <c r="J6716" s="24">
        <v>70.569999999999993</v>
      </c>
      <c r="K6716" s="24">
        <v>29.63</v>
      </c>
      <c r="O6716" s="24">
        <v>0.61</v>
      </c>
      <c r="X6716" s="24">
        <f t="shared" si="238"/>
        <v>100.80999999999999</v>
      </c>
      <c r="Y6716" s="8">
        <f t="shared" si="239"/>
        <v>0</v>
      </c>
      <c r="Z6716" s="4"/>
    </row>
    <row r="6717" spans="1:26" x14ac:dyDescent="0.25">
      <c r="A6717" s="34">
        <v>64</v>
      </c>
      <c r="B6717" s="31">
        <v>64</v>
      </c>
      <c r="C6717" s="4" t="s">
        <v>11284</v>
      </c>
      <c r="D6717" s="4" t="s">
        <v>11281</v>
      </c>
      <c r="E6717" s="4" t="s">
        <v>11204</v>
      </c>
      <c r="F6717" s="4" t="s">
        <v>8948</v>
      </c>
      <c r="G6717" s="4" t="s">
        <v>5122</v>
      </c>
      <c r="H6717" s="4" t="s">
        <v>730</v>
      </c>
      <c r="I6717" s="24">
        <v>295.05</v>
      </c>
      <c r="J6717" s="24">
        <v>191.78</v>
      </c>
      <c r="K6717" s="24">
        <v>65.680000000000007</v>
      </c>
      <c r="L6717" s="24">
        <v>2.61</v>
      </c>
      <c r="M6717" s="24">
        <v>3.07</v>
      </c>
      <c r="O6717" s="24">
        <v>2.13</v>
      </c>
      <c r="P6717" s="24">
        <v>3.3</v>
      </c>
      <c r="R6717" s="24">
        <v>0.25</v>
      </c>
      <c r="T6717" s="24">
        <v>26.23</v>
      </c>
      <c r="X6717" s="24">
        <f t="shared" si="238"/>
        <v>295.05000000000007</v>
      </c>
      <c r="Y6717" s="8">
        <f t="shared" si="239"/>
        <v>0</v>
      </c>
      <c r="Z6717" s="4"/>
    </row>
    <row r="6718" spans="1:26" x14ac:dyDescent="0.25">
      <c r="A6718" s="34">
        <v>97</v>
      </c>
      <c r="B6718" s="31">
        <v>97</v>
      </c>
      <c r="C6718" s="4" t="s">
        <v>11331</v>
      </c>
      <c r="D6718" s="4" t="s">
        <v>6596</v>
      </c>
      <c r="E6718" s="4" t="s">
        <v>11204</v>
      </c>
      <c r="F6718" s="4" t="s">
        <v>8948</v>
      </c>
      <c r="G6718" s="5" t="s">
        <v>6686</v>
      </c>
      <c r="H6718" s="4"/>
      <c r="I6718" s="24">
        <v>487.3</v>
      </c>
      <c r="J6718" s="24">
        <v>319.7</v>
      </c>
      <c r="K6718" s="24">
        <v>98.4</v>
      </c>
      <c r="L6718" s="24">
        <v>12.5</v>
      </c>
      <c r="O6718" s="24">
        <v>39.4</v>
      </c>
      <c r="Q6718" s="24">
        <v>6.3</v>
      </c>
      <c r="R6718" s="24">
        <v>7.6</v>
      </c>
      <c r="T6718" s="24">
        <v>3.4</v>
      </c>
      <c r="X6718" s="24">
        <f t="shared" si="238"/>
        <v>487.3</v>
      </c>
      <c r="Y6718" s="8">
        <f t="shared" si="239"/>
        <v>0</v>
      </c>
      <c r="Z6718" s="4"/>
    </row>
    <row r="6719" spans="1:26" x14ac:dyDescent="0.25">
      <c r="A6719" s="34">
        <v>54</v>
      </c>
      <c r="B6719" s="31">
        <v>54</v>
      </c>
      <c r="C6719" s="4" t="s">
        <v>11272</v>
      </c>
      <c r="D6719" s="4" t="s">
        <v>11264</v>
      </c>
      <c r="E6719" s="4" t="s">
        <v>11204</v>
      </c>
      <c r="F6719" s="4" t="s">
        <v>8948</v>
      </c>
      <c r="G6719" s="4" t="s">
        <v>11273</v>
      </c>
      <c r="H6719" s="4" t="s">
        <v>716</v>
      </c>
      <c r="I6719" s="24">
        <v>258.81</v>
      </c>
      <c r="J6719" s="24">
        <v>120.23</v>
      </c>
      <c r="K6719" s="24">
        <v>10.78</v>
      </c>
      <c r="L6719" s="24">
        <v>13.07</v>
      </c>
      <c r="O6719" s="24">
        <v>4.7</v>
      </c>
      <c r="P6719" s="24">
        <v>104.92</v>
      </c>
      <c r="Q6719" s="24">
        <v>5.1100000000000003</v>
      </c>
      <c r="X6719" s="24">
        <f t="shared" si="238"/>
        <v>258.81</v>
      </c>
      <c r="Y6719" s="8">
        <f t="shared" si="239"/>
        <v>0</v>
      </c>
      <c r="Z6719" s="4"/>
    </row>
    <row r="6720" spans="1:26" x14ac:dyDescent="0.25">
      <c r="A6720" s="34">
        <v>96</v>
      </c>
      <c r="B6720" s="31">
        <v>96</v>
      </c>
      <c r="C6720" s="4" t="s">
        <v>11329</v>
      </c>
      <c r="D6720" s="4" t="s">
        <v>6596</v>
      </c>
      <c r="E6720" s="4" t="s">
        <v>11204</v>
      </c>
      <c r="F6720" s="4" t="s">
        <v>8948</v>
      </c>
      <c r="G6720" s="5" t="s">
        <v>11330</v>
      </c>
      <c r="H6720" s="4"/>
      <c r="I6720" s="24">
        <v>374.2</v>
      </c>
      <c r="J6720" s="24">
        <v>305.89999999999998</v>
      </c>
      <c r="K6720" s="24">
        <v>37.799999999999997</v>
      </c>
      <c r="O6720" s="24">
        <v>11.1</v>
      </c>
      <c r="Q6720" s="24">
        <v>0.7</v>
      </c>
      <c r="R6720" s="24">
        <v>2</v>
      </c>
      <c r="T6720" s="24">
        <v>16.7</v>
      </c>
      <c r="X6720" s="24">
        <f t="shared" si="238"/>
        <v>374.2</v>
      </c>
      <c r="Y6720" s="8">
        <f t="shared" si="239"/>
        <v>0</v>
      </c>
      <c r="Z6720" s="4"/>
    </row>
    <row r="6721" spans="1:26" x14ac:dyDescent="0.25">
      <c r="A6721" s="34">
        <v>7</v>
      </c>
      <c r="B6721" s="31">
        <v>7</v>
      </c>
      <c r="C6721" s="4" t="s">
        <v>11215</v>
      </c>
      <c r="D6721" s="4" t="s">
        <v>11203</v>
      </c>
      <c r="E6721" s="4" t="s">
        <v>11204</v>
      </c>
      <c r="F6721" s="4" t="s">
        <v>8948</v>
      </c>
      <c r="G6721" s="4" t="s">
        <v>11216</v>
      </c>
      <c r="H6721" s="4"/>
      <c r="I6721" s="24">
        <v>746.5</v>
      </c>
      <c r="J6721" s="24">
        <v>533</v>
      </c>
      <c r="K6721" s="24">
        <v>12</v>
      </c>
      <c r="L6721" s="24">
        <v>2</v>
      </c>
      <c r="M6721" s="24">
        <v>2.85</v>
      </c>
      <c r="O6721" s="24">
        <v>6.1</v>
      </c>
      <c r="P6721" s="24">
        <v>119.7</v>
      </c>
      <c r="Q6721" s="24">
        <v>3</v>
      </c>
      <c r="R6721" s="24">
        <v>4.25</v>
      </c>
      <c r="T6721" s="24">
        <v>63.6</v>
      </c>
      <c r="X6721" s="24">
        <f t="shared" si="238"/>
        <v>746.50000000000011</v>
      </c>
      <c r="Y6721" s="8">
        <f t="shared" si="239"/>
        <v>0</v>
      </c>
      <c r="Z6721" s="4"/>
    </row>
    <row r="6722" spans="1:26" x14ac:dyDescent="0.25">
      <c r="A6722" s="34">
        <v>58</v>
      </c>
      <c r="B6722" s="31">
        <v>58</v>
      </c>
      <c r="C6722" s="4" t="s">
        <v>9168</v>
      </c>
      <c r="D6722" s="4" t="s">
        <v>11264</v>
      </c>
      <c r="E6722" s="4" t="s">
        <v>11204</v>
      </c>
      <c r="F6722" s="4" t="s">
        <v>8948</v>
      </c>
      <c r="G6722" s="4" t="s">
        <v>11216</v>
      </c>
      <c r="H6722" s="4"/>
      <c r="I6722" s="24">
        <v>813.3</v>
      </c>
      <c r="J6722" s="24">
        <v>263.62</v>
      </c>
      <c r="K6722" s="24">
        <v>24</v>
      </c>
      <c r="L6722" s="24">
        <v>24</v>
      </c>
      <c r="M6722" s="24">
        <v>14</v>
      </c>
      <c r="O6722" s="24">
        <v>8</v>
      </c>
      <c r="P6722" s="24">
        <v>438.61</v>
      </c>
      <c r="Q6722" s="24">
        <v>22</v>
      </c>
      <c r="R6722" s="24">
        <v>9.75</v>
      </c>
      <c r="T6722" s="24">
        <v>9.32</v>
      </c>
      <c r="X6722" s="24">
        <f t="shared" si="238"/>
        <v>813.30000000000007</v>
      </c>
      <c r="Y6722" s="8">
        <f t="shared" si="239"/>
        <v>0</v>
      </c>
      <c r="Z6722" s="4"/>
    </row>
    <row r="6723" spans="1:26" x14ac:dyDescent="0.25">
      <c r="A6723" s="34">
        <v>60</v>
      </c>
      <c r="B6723" s="31">
        <v>60</v>
      </c>
      <c r="C6723" s="4" t="s">
        <v>11279</v>
      </c>
      <c r="D6723" s="4" t="s">
        <v>11264</v>
      </c>
      <c r="E6723" s="4" t="s">
        <v>11204</v>
      </c>
      <c r="F6723" s="4" t="s">
        <v>8948</v>
      </c>
      <c r="G6723" s="4" t="s">
        <v>11216</v>
      </c>
      <c r="H6723" s="4"/>
      <c r="I6723" s="24">
        <v>638.16</v>
      </c>
      <c r="J6723" s="24">
        <v>391.98</v>
      </c>
      <c r="K6723" s="24">
        <v>45</v>
      </c>
      <c r="L6723" s="24">
        <v>25</v>
      </c>
      <c r="M6723" s="24">
        <v>7.7</v>
      </c>
      <c r="O6723" s="24">
        <v>8.02</v>
      </c>
      <c r="P6723" s="24">
        <v>27.56</v>
      </c>
      <c r="Q6723" s="24">
        <v>21</v>
      </c>
      <c r="R6723" s="24">
        <v>11.9</v>
      </c>
      <c r="T6723" s="24">
        <v>100</v>
      </c>
      <c r="X6723" s="24">
        <f t="shared" si="238"/>
        <v>638.16</v>
      </c>
      <c r="Y6723" s="8">
        <f t="shared" si="239"/>
        <v>0</v>
      </c>
      <c r="Z6723" s="4"/>
    </row>
    <row r="6724" spans="1:26" x14ac:dyDescent="0.25">
      <c r="A6724" s="34">
        <v>51</v>
      </c>
      <c r="B6724" s="31">
        <v>51</v>
      </c>
      <c r="C6724" s="4" t="s">
        <v>11267</v>
      </c>
      <c r="D6724" s="4" t="s">
        <v>11264</v>
      </c>
      <c r="E6724" s="4" t="s">
        <v>11204</v>
      </c>
      <c r="F6724" s="4" t="s">
        <v>8948</v>
      </c>
      <c r="G6724" s="4" t="s">
        <v>11268</v>
      </c>
      <c r="H6724" s="4" t="s">
        <v>245</v>
      </c>
      <c r="I6724" s="24">
        <v>631.47</v>
      </c>
      <c r="J6724" s="24">
        <v>445</v>
      </c>
      <c r="K6724" s="24">
        <v>18</v>
      </c>
      <c r="L6724" s="24">
        <v>2</v>
      </c>
      <c r="M6724" s="24">
        <v>12.4</v>
      </c>
      <c r="O6724" s="24">
        <v>7.77</v>
      </c>
      <c r="P6724" s="24">
        <v>1</v>
      </c>
      <c r="R6724" s="24">
        <v>8.4</v>
      </c>
      <c r="T6724" s="24">
        <v>136.9</v>
      </c>
      <c r="X6724" s="24">
        <f t="shared" si="238"/>
        <v>631.46999999999991</v>
      </c>
      <c r="Y6724" s="8">
        <f t="shared" si="239"/>
        <v>0</v>
      </c>
      <c r="Z6724" s="4"/>
    </row>
    <row r="6725" spans="1:26" x14ac:dyDescent="0.25">
      <c r="A6725" s="34">
        <v>42</v>
      </c>
      <c r="B6725" s="31">
        <v>42</v>
      </c>
      <c r="C6725" s="4" t="s">
        <v>6422</v>
      </c>
      <c r="D6725" s="4" t="s">
        <v>11249</v>
      </c>
      <c r="E6725" s="4" t="s">
        <v>11204</v>
      </c>
      <c r="F6725" s="4" t="s">
        <v>8948</v>
      </c>
      <c r="G6725" s="4" t="s">
        <v>4376</v>
      </c>
      <c r="H6725" s="4" t="s">
        <v>245</v>
      </c>
      <c r="I6725" s="24">
        <v>107.98</v>
      </c>
      <c r="J6725" s="24">
        <v>89</v>
      </c>
      <c r="K6725" s="24">
        <v>14</v>
      </c>
      <c r="L6725" s="24">
        <v>1</v>
      </c>
      <c r="M6725" s="24">
        <v>0.38</v>
      </c>
      <c r="O6725" s="24">
        <v>2.9</v>
      </c>
      <c r="P6725" s="24">
        <v>0.7</v>
      </c>
      <c r="X6725" s="24">
        <f t="shared" si="238"/>
        <v>107.98</v>
      </c>
      <c r="Y6725" s="8">
        <f t="shared" si="239"/>
        <v>0</v>
      </c>
      <c r="Z6725" s="4"/>
    </row>
    <row r="6726" spans="1:26" x14ac:dyDescent="0.25">
      <c r="A6726" s="34">
        <v>34</v>
      </c>
      <c r="B6726" s="31">
        <v>34</v>
      </c>
      <c r="C6726" s="4" t="s">
        <v>11248</v>
      </c>
      <c r="D6726" s="4" t="s">
        <v>11249</v>
      </c>
      <c r="E6726" s="4" t="s">
        <v>11204</v>
      </c>
      <c r="F6726" s="4" t="s">
        <v>8948</v>
      </c>
      <c r="G6726" s="4" t="s">
        <v>11250</v>
      </c>
      <c r="H6726" s="4"/>
      <c r="I6726" s="24">
        <v>254.68</v>
      </c>
      <c r="J6726" s="24">
        <v>231.99</v>
      </c>
      <c r="K6726" s="24">
        <v>11</v>
      </c>
      <c r="M6726" s="24">
        <v>1.17</v>
      </c>
      <c r="O6726" s="24">
        <v>2.8</v>
      </c>
      <c r="Q6726" s="24">
        <v>1.76</v>
      </c>
      <c r="R6726" s="24">
        <v>5.96</v>
      </c>
      <c r="X6726" s="24">
        <f t="shared" si="238"/>
        <v>254.68</v>
      </c>
      <c r="Y6726" s="8">
        <f t="shared" si="239"/>
        <v>0</v>
      </c>
      <c r="Z6726" s="4"/>
    </row>
    <row r="6727" spans="1:26" x14ac:dyDescent="0.25">
      <c r="A6727" s="34">
        <v>82</v>
      </c>
      <c r="B6727" s="31">
        <v>82</v>
      </c>
      <c r="C6727" s="4" t="s">
        <v>11311</v>
      </c>
      <c r="D6727" s="4" t="s">
        <v>11302</v>
      </c>
      <c r="E6727" s="4" t="s">
        <v>11204</v>
      </c>
      <c r="F6727" s="4" t="s">
        <v>8948</v>
      </c>
      <c r="G6727" s="5" t="s">
        <v>9698</v>
      </c>
      <c r="H6727" s="4" t="s">
        <v>39</v>
      </c>
      <c r="I6727" s="24">
        <v>169.99</v>
      </c>
      <c r="J6727" s="24">
        <v>150.02000000000001</v>
      </c>
      <c r="L6727" s="24">
        <v>12.83</v>
      </c>
      <c r="M6727" s="24">
        <v>0.56999999999999995</v>
      </c>
      <c r="O6727" s="24">
        <v>2</v>
      </c>
      <c r="R6727" s="24">
        <v>4.57</v>
      </c>
      <c r="X6727" s="24">
        <f t="shared" si="238"/>
        <v>169.99</v>
      </c>
      <c r="Y6727" s="8">
        <f t="shared" si="239"/>
        <v>0</v>
      </c>
      <c r="Z6727" s="4"/>
    </row>
    <row r="6728" spans="1:26" x14ac:dyDescent="0.25">
      <c r="A6728" s="34">
        <v>43</v>
      </c>
      <c r="B6728" s="31">
        <v>43</v>
      </c>
      <c r="C6728" s="4" t="s">
        <v>11259</v>
      </c>
      <c r="D6728" s="4" t="s">
        <v>11249</v>
      </c>
      <c r="E6728" s="4" t="s">
        <v>11204</v>
      </c>
      <c r="F6728" s="4" t="s">
        <v>8948</v>
      </c>
      <c r="G6728" s="4" t="s">
        <v>10835</v>
      </c>
      <c r="H6728" s="4" t="s">
        <v>154</v>
      </c>
      <c r="I6728" s="24">
        <v>126.51</v>
      </c>
      <c r="J6728" s="24">
        <v>112.12</v>
      </c>
      <c r="K6728" s="24">
        <v>11.65</v>
      </c>
      <c r="M6728" s="24">
        <v>0.87</v>
      </c>
      <c r="O6728" s="24">
        <v>1.58</v>
      </c>
      <c r="R6728" s="24">
        <v>0.28999999999999998</v>
      </c>
      <c r="X6728" s="24">
        <f t="shared" si="238"/>
        <v>126.51000000000002</v>
      </c>
      <c r="Y6728" s="8">
        <f t="shared" si="239"/>
        <v>0</v>
      </c>
      <c r="Z6728" s="4"/>
    </row>
    <row r="6729" spans="1:26" x14ac:dyDescent="0.25">
      <c r="A6729" s="34">
        <v>35</v>
      </c>
      <c r="B6729" s="31">
        <v>35</v>
      </c>
      <c r="C6729" s="4" t="s">
        <v>11251</v>
      </c>
      <c r="D6729" s="4" t="s">
        <v>11249</v>
      </c>
      <c r="E6729" s="4" t="s">
        <v>11204</v>
      </c>
      <c r="F6729" s="4" t="s">
        <v>8948</v>
      </c>
      <c r="G6729" s="4" t="s">
        <v>11252</v>
      </c>
      <c r="H6729" s="4" t="s">
        <v>960</v>
      </c>
      <c r="I6729" s="24">
        <v>465.34</v>
      </c>
      <c r="J6729" s="24">
        <v>201.51</v>
      </c>
      <c r="K6729" s="24">
        <v>5.7</v>
      </c>
      <c r="L6729" s="24">
        <v>92</v>
      </c>
      <c r="M6729" s="24">
        <v>11</v>
      </c>
      <c r="O6729" s="24">
        <v>6.12</v>
      </c>
      <c r="P6729" s="24">
        <v>112.43</v>
      </c>
      <c r="R6729" s="24">
        <v>7.36</v>
      </c>
      <c r="T6729" s="24">
        <v>29.22</v>
      </c>
      <c r="X6729" s="24">
        <f t="shared" si="238"/>
        <v>465.34000000000003</v>
      </c>
      <c r="Y6729" s="8">
        <f t="shared" si="239"/>
        <v>0</v>
      </c>
      <c r="Z6729" s="4"/>
    </row>
    <row r="6730" spans="1:26" x14ac:dyDescent="0.25">
      <c r="A6730" s="34">
        <v>24</v>
      </c>
      <c r="B6730" s="31">
        <v>24</v>
      </c>
      <c r="C6730" s="4" t="s">
        <v>11238</v>
      </c>
      <c r="D6730" s="4" t="s">
        <v>11226</v>
      </c>
      <c r="E6730" s="4" t="s">
        <v>11204</v>
      </c>
      <c r="F6730" s="4" t="s">
        <v>8948</v>
      </c>
      <c r="G6730" s="4" t="s">
        <v>9003</v>
      </c>
      <c r="H6730" s="4" t="s">
        <v>277</v>
      </c>
      <c r="I6730" s="24">
        <v>185.49</v>
      </c>
      <c r="T6730" s="24">
        <v>185.49</v>
      </c>
      <c r="X6730" s="24">
        <f t="shared" si="238"/>
        <v>185.49</v>
      </c>
      <c r="Y6730" s="8">
        <f t="shared" si="239"/>
        <v>0</v>
      </c>
      <c r="Z6730" s="4"/>
    </row>
    <row r="6731" spans="1:26" x14ac:dyDescent="0.25">
      <c r="A6731" s="34">
        <v>84</v>
      </c>
      <c r="B6731" s="31">
        <v>84</v>
      </c>
      <c r="C6731" s="4" t="s">
        <v>6737</v>
      </c>
      <c r="D6731" s="4" t="s">
        <v>11302</v>
      </c>
      <c r="E6731" s="4" t="s">
        <v>11204</v>
      </c>
      <c r="F6731" s="4" t="s">
        <v>8948</v>
      </c>
      <c r="G6731" s="5" t="s">
        <v>11314</v>
      </c>
      <c r="H6731" s="4" t="s">
        <v>19</v>
      </c>
      <c r="I6731" s="24">
        <v>110.99</v>
      </c>
      <c r="J6731" s="24">
        <v>62</v>
      </c>
      <c r="K6731" s="24">
        <v>2</v>
      </c>
      <c r="L6731" s="24">
        <v>12</v>
      </c>
      <c r="M6731" s="24">
        <v>6.06</v>
      </c>
      <c r="O6731" s="24">
        <v>2.9</v>
      </c>
      <c r="P6731" s="24">
        <v>13.93</v>
      </c>
      <c r="Q6731" s="24">
        <v>12.09999999999998</v>
      </c>
      <c r="X6731" s="24">
        <f t="shared" si="238"/>
        <v>110.99</v>
      </c>
      <c r="Y6731" s="8">
        <f t="shared" si="239"/>
        <v>0</v>
      </c>
      <c r="Z6731" s="4"/>
    </row>
    <row r="6732" spans="1:26" x14ac:dyDescent="0.25">
      <c r="A6732" s="34">
        <v>36</v>
      </c>
      <c r="B6732" s="31">
        <v>36</v>
      </c>
      <c r="C6732" s="4" t="s">
        <v>2000</v>
      </c>
      <c r="D6732" s="4" t="s">
        <v>11249</v>
      </c>
      <c r="E6732" s="4" t="s">
        <v>11204</v>
      </c>
      <c r="F6732" s="4" t="s">
        <v>8948</v>
      </c>
      <c r="G6732" s="4" t="s">
        <v>15118</v>
      </c>
      <c r="H6732" s="4"/>
      <c r="I6732" s="24">
        <v>599.4</v>
      </c>
      <c r="J6732" s="24">
        <v>181.32</v>
      </c>
      <c r="K6732" s="24">
        <v>60.59</v>
      </c>
      <c r="L6732" s="24">
        <v>17.510000000000002</v>
      </c>
      <c r="M6732" s="24">
        <v>7.09</v>
      </c>
      <c r="O6732" s="24">
        <v>2.5</v>
      </c>
      <c r="P6732" s="24">
        <v>320.54000000000002</v>
      </c>
      <c r="Q6732" s="24">
        <v>1.68</v>
      </c>
      <c r="R6732" s="24">
        <v>8.17</v>
      </c>
      <c r="X6732" s="24">
        <f t="shared" si="238"/>
        <v>599.39999999999986</v>
      </c>
      <c r="Y6732" s="8">
        <f t="shared" si="239"/>
        <v>0</v>
      </c>
      <c r="Z6732" s="4"/>
    </row>
    <row r="6733" spans="1:26" x14ac:dyDescent="0.25">
      <c r="A6733" s="34">
        <v>44</v>
      </c>
      <c r="B6733" s="31">
        <v>44</v>
      </c>
      <c r="C6733" s="4" t="s">
        <v>11260</v>
      </c>
      <c r="D6733" s="4" t="s">
        <v>11249</v>
      </c>
      <c r="E6733" s="4" t="s">
        <v>11204</v>
      </c>
      <c r="F6733" s="4" t="s">
        <v>8948</v>
      </c>
      <c r="G6733" s="4" t="s">
        <v>15118</v>
      </c>
      <c r="H6733" s="4"/>
      <c r="I6733" s="24">
        <v>220.5</v>
      </c>
      <c r="J6733" s="24">
        <v>152.34</v>
      </c>
      <c r="K6733" s="24">
        <v>11.06</v>
      </c>
      <c r="L6733" s="24">
        <v>3.29</v>
      </c>
      <c r="P6733" s="24">
        <v>47.29</v>
      </c>
      <c r="Q6733" s="24">
        <v>1.25</v>
      </c>
      <c r="R6733" s="24">
        <v>5.27</v>
      </c>
      <c r="X6733" s="24">
        <f t="shared" si="238"/>
        <v>220.5</v>
      </c>
      <c r="Y6733" s="8">
        <f t="shared" si="239"/>
        <v>0</v>
      </c>
      <c r="Z6733" s="4"/>
    </row>
    <row r="6734" spans="1:26" x14ac:dyDescent="0.25">
      <c r="A6734" s="34">
        <v>79</v>
      </c>
      <c r="B6734" s="31">
        <v>79</v>
      </c>
      <c r="C6734" s="4" t="s">
        <v>11306</v>
      </c>
      <c r="D6734" s="4" t="s">
        <v>11302</v>
      </c>
      <c r="E6734" s="4" t="s">
        <v>11204</v>
      </c>
      <c r="F6734" s="4" t="s">
        <v>8948</v>
      </c>
      <c r="G6734" s="5" t="s">
        <v>11307</v>
      </c>
      <c r="H6734" s="4" t="s">
        <v>1103</v>
      </c>
      <c r="I6734" s="24">
        <v>158.75</v>
      </c>
      <c r="J6734" s="24">
        <v>93</v>
      </c>
      <c r="K6734" s="24">
        <v>25</v>
      </c>
      <c r="L6734" s="24">
        <v>6</v>
      </c>
      <c r="M6734" s="24">
        <v>1.78</v>
      </c>
      <c r="O6734" s="24">
        <v>3</v>
      </c>
      <c r="P6734" s="24">
        <v>2.97</v>
      </c>
      <c r="Q6734" s="24">
        <v>27</v>
      </c>
      <c r="X6734" s="24">
        <f t="shared" ref="X6734:X6765" si="240">SUM(J6734:W6734)</f>
        <v>158.75</v>
      </c>
      <c r="Y6734" s="8">
        <f t="shared" ref="Y6734:Y6765" si="241">I6734-X6734</f>
        <v>0</v>
      </c>
      <c r="Z6734" s="4"/>
    </row>
    <row r="6735" spans="1:26" x14ac:dyDescent="0.25">
      <c r="A6735" s="34">
        <v>90</v>
      </c>
      <c r="B6735" s="31">
        <v>90</v>
      </c>
      <c r="C6735" s="4" t="s">
        <v>3788</v>
      </c>
      <c r="D6735" s="4" t="s">
        <v>11302</v>
      </c>
      <c r="E6735" s="4" t="s">
        <v>11204</v>
      </c>
      <c r="F6735" s="4" t="s">
        <v>8948</v>
      </c>
      <c r="G6735" s="5" t="s">
        <v>11321</v>
      </c>
      <c r="H6735" s="4"/>
      <c r="I6735" s="24">
        <v>124.21</v>
      </c>
      <c r="J6735" s="24">
        <v>89</v>
      </c>
      <c r="K6735" s="24">
        <v>5</v>
      </c>
      <c r="L6735" s="24">
        <v>8</v>
      </c>
      <c r="M6735" s="24">
        <v>2.21</v>
      </c>
      <c r="O6735" s="24">
        <v>3</v>
      </c>
      <c r="Q6735" s="24">
        <v>2</v>
      </c>
      <c r="T6735" s="24">
        <v>15</v>
      </c>
      <c r="X6735" s="24">
        <f t="shared" si="240"/>
        <v>124.21</v>
      </c>
      <c r="Y6735" s="8">
        <f t="shared" si="241"/>
        <v>0</v>
      </c>
      <c r="Z6735" s="4"/>
    </row>
    <row r="6736" spans="1:26" x14ac:dyDescent="0.25">
      <c r="A6736" s="34">
        <v>3</v>
      </c>
      <c r="B6736" s="31">
        <v>3</v>
      </c>
      <c r="C6736" s="4" t="s">
        <v>11207</v>
      </c>
      <c r="D6736" s="4" t="s">
        <v>11203</v>
      </c>
      <c r="E6736" s="4" t="s">
        <v>11204</v>
      </c>
      <c r="F6736" s="4" t="s">
        <v>8948</v>
      </c>
      <c r="G6736" s="5" t="s">
        <v>11208</v>
      </c>
      <c r="H6736" s="4" t="s">
        <v>248</v>
      </c>
      <c r="I6736" s="24">
        <v>102.52</v>
      </c>
      <c r="J6736" s="24">
        <v>101.38</v>
      </c>
      <c r="M6736" s="24">
        <v>0.37</v>
      </c>
      <c r="O6736" s="24">
        <v>0.77</v>
      </c>
      <c r="X6736" s="24">
        <f t="shared" si="240"/>
        <v>102.52</v>
      </c>
      <c r="Y6736" s="8">
        <f t="shared" si="241"/>
        <v>0</v>
      </c>
      <c r="Z6736" s="4"/>
    </row>
    <row r="6737" spans="1:26" x14ac:dyDescent="0.25">
      <c r="A6737" s="34">
        <v>2</v>
      </c>
      <c r="B6737" s="31">
        <v>2</v>
      </c>
      <c r="C6737" s="4" t="s">
        <v>11206</v>
      </c>
      <c r="D6737" s="4" t="s">
        <v>11203</v>
      </c>
      <c r="E6737" s="4" t="s">
        <v>11204</v>
      </c>
      <c r="F6737" s="4" t="s">
        <v>8948</v>
      </c>
      <c r="G6737" s="4" t="s">
        <v>45</v>
      </c>
      <c r="H6737" s="4"/>
      <c r="I6737" s="24">
        <v>207.64</v>
      </c>
      <c r="J6737" s="24">
        <v>145.84</v>
      </c>
      <c r="K6737" s="24">
        <v>24.75</v>
      </c>
      <c r="M6737" s="24">
        <v>3.85</v>
      </c>
      <c r="O6737" s="24">
        <v>2.99</v>
      </c>
      <c r="P6737" s="24">
        <v>1.8</v>
      </c>
      <c r="Q6737" s="24">
        <v>1.56</v>
      </c>
      <c r="R6737" s="24">
        <v>5.85</v>
      </c>
      <c r="T6737" s="24">
        <v>21</v>
      </c>
      <c r="X6737" s="24">
        <f t="shared" si="240"/>
        <v>207.64000000000001</v>
      </c>
      <c r="Y6737" s="8">
        <f t="shared" si="241"/>
        <v>0</v>
      </c>
      <c r="Z6737" s="4"/>
    </row>
    <row r="6738" spans="1:26" x14ac:dyDescent="0.25">
      <c r="A6738" s="34">
        <v>20</v>
      </c>
      <c r="B6738" s="31">
        <v>20</v>
      </c>
      <c r="C6738" s="4" t="s">
        <v>11234</v>
      </c>
      <c r="D6738" s="4" t="s">
        <v>11226</v>
      </c>
      <c r="E6738" s="4" t="s">
        <v>11204</v>
      </c>
      <c r="F6738" s="4" t="s">
        <v>8948</v>
      </c>
      <c r="G6738" s="4" t="s">
        <v>45</v>
      </c>
      <c r="H6738" s="4"/>
      <c r="I6738" s="24">
        <v>260.05</v>
      </c>
      <c r="J6738" s="24">
        <v>222.11</v>
      </c>
      <c r="K6738" s="24">
        <v>26.57</v>
      </c>
      <c r="L6738" s="24">
        <v>3.57</v>
      </c>
      <c r="M6738" s="24">
        <v>1.19</v>
      </c>
      <c r="O6738" s="24">
        <v>1.68</v>
      </c>
      <c r="P6738" s="24">
        <v>0.11</v>
      </c>
      <c r="R6738" s="24">
        <v>4.82</v>
      </c>
      <c r="X6738" s="24">
        <f t="shared" si="240"/>
        <v>260.05</v>
      </c>
      <c r="Y6738" s="8">
        <f t="shared" si="241"/>
        <v>0</v>
      </c>
      <c r="Z6738" s="4"/>
    </row>
    <row r="6739" spans="1:26" x14ac:dyDescent="0.25">
      <c r="A6739" s="34">
        <v>28</v>
      </c>
      <c r="B6739" s="31">
        <v>28</v>
      </c>
      <c r="C6739" s="4" t="s">
        <v>11243</v>
      </c>
      <c r="D6739" s="4" t="s">
        <v>11226</v>
      </c>
      <c r="E6739" s="4" t="s">
        <v>11204</v>
      </c>
      <c r="F6739" s="4" t="s">
        <v>8948</v>
      </c>
      <c r="G6739" s="4" t="s">
        <v>45</v>
      </c>
      <c r="H6739" s="4"/>
      <c r="I6739" s="24">
        <v>139.24</v>
      </c>
      <c r="J6739" s="24">
        <v>116.35</v>
      </c>
      <c r="K6739" s="24">
        <v>18.5</v>
      </c>
      <c r="M6739" s="24">
        <v>1.04</v>
      </c>
      <c r="O6739" s="24">
        <v>1.71</v>
      </c>
      <c r="P6739" s="24">
        <v>0.41</v>
      </c>
      <c r="R6739" s="24">
        <v>1.23</v>
      </c>
      <c r="X6739" s="24">
        <f t="shared" si="240"/>
        <v>139.23999999999998</v>
      </c>
      <c r="Y6739" s="8">
        <f t="shared" si="241"/>
        <v>0</v>
      </c>
      <c r="Z6739" s="4"/>
    </row>
    <row r="6740" spans="1:26" x14ac:dyDescent="0.25">
      <c r="A6740" s="34">
        <v>41</v>
      </c>
      <c r="B6740" s="31">
        <v>41</v>
      </c>
      <c r="C6740" s="4" t="s">
        <v>11258</v>
      </c>
      <c r="D6740" s="4" t="s">
        <v>11249</v>
      </c>
      <c r="E6740" s="4" t="s">
        <v>11204</v>
      </c>
      <c r="F6740" s="4" t="s">
        <v>8948</v>
      </c>
      <c r="G6740" s="4" t="s">
        <v>45</v>
      </c>
      <c r="H6740" s="4"/>
      <c r="I6740" s="24">
        <v>635.9</v>
      </c>
      <c r="J6740" s="24">
        <v>280.76</v>
      </c>
      <c r="K6740" s="24">
        <v>20</v>
      </c>
      <c r="L6740" s="24">
        <v>5</v>
      </c>
      <c r="M6740" s="24">
        <v>2.88</v>
      </c>
      <c r="O6740" s="24">
        <v>7.31</v>
      </c>
      <c r="P6740" s="24">
        <v>319.95</v>
      </c>
      <c r="X6740" s="24">
        <f t="shared" si="240"/>
        <v>635.9</v>
      </c>
      <c r="Y6740" s="8">
        <f t="shared" si="241"/>
        <v>0</v>
      </c>
      <c r="Z6740" s="4"/>
    </row>
    <row r="6741" spans="1:26" x14ac:dyDescent="0.25">
      <c r="A6741" s="34">
        <v>45</v>
      </c>
      <c r="B6741" s="31">
        <v>45</v>
      </c>
      <c r="C6741" s="4" t="s">
        <v>11261</v>
      </c>
      <c r="D6741" s="4" t="s">
        <v>11249</v>
      </c>
      <c r="E6741" s="4" t="s">
        <v>11204</v>
      </c>
      <c r="F6741" s="4" t="s">
        <v>8948</v>
      </c>
      <c r="G6741" s="4" t="s">
        <v>45</v>
      </c>
      <c r="H6741" s="4"/>
      <c r="I6741" s="24">
        <v>2203.84</v>
      </c>
      <c r="T6741" s="24">
        <v>2203.84</v>
      </c>
      <c r="X6741" s="24">
        <f t="shared" si="240"/>
        <v>2203.84</v>
      </c>
      <c r="Y6741" s="8">
        <f t="shared" si="241"/>
        <v>0</v>
      </c>
      <c r="Z6741" s="4"/>
    </row>
    <row r="6742" spans="1:26" x14ac:dyDescent="0.25">
      <c r="A6742" s="34">
        <v>46</v>
      </c>
      <c r="B6742" s="31">
        <v>46</v>
      </c>
      <c r="C6742" s="4" t="s">
        <v>11262</v>
      </c>
      <c r="D6742" s="4" t="s">
        <v>11249</v>
      </c>
      <c r="E6742" s="4" t="s">
        <v>11204</v>
      </c>
      <c r="F6742" s="4" t="s">
        <v>8948</v>
      </c>
      <c r="G6742" s="4" t="s">
        <v>45</v>
      </c>
      <c r="H6742" s="4"/>
      <c r="I6742" s="24">
        <v>1157.0899999999999</v>
      </c>
      <c r="T6742" s="24">
        <v>1157.0899999999999</v>
      </c>
      <c r="X6742" s="24">
        <f t="shared" si="240"/>
        <v>1157.0899999999999</v>
      </c>
      <c r="Y6742" s="8">
        <f t="shared" si="241"/>
        <v>0</v>
      </c>
      <c r="Z6742" s="4"/>
    </row>
    <row r="6743" spans="1:26" x14ac:dyDescent="0.25">
      <c r="A6743" s="34">
        <v>55</v>
      </c>
      <c r="B6743" s="31">
        <v>55</v>
      </c>
      <c r="C6743" s="4" t="s">
        <v>3050</v>
      </c>
      <c r="D6743" s="4" t="s">
        <v>11264</v>
      </c>
      <c r="E6743" s="4" t="s">
        <v>11204</v>
      </c>
      <c r="F6743" s="4" t="s">
        <v>8948</v>
      </c>
      <c r="G6743" s="4" t="s">
        <v>45</v>
      </c>
      <c r="H6743" s="4"/>
      <c r="I6743" s="24">
        <v>141.49</v>
      </c>
      <c r="J6743" s="24">
        <v>137.97999999999999</v>
      </c>
      <c r="M6743" s="24">
        <v>1.64</v>
      </c>
      <c r="O6743" s="24">
        <v>1.87</v>
      </c>
      <c r="X6743" s="24">
        <f t="shared" si="240"/>
        <v>141.48999999999998</v>
      </c>
      <c r="Y6743" s="8">
        <f t="shared" si="241"/>
        <v>0</v>
      </c>
      <c r="Z6743" s="4"/>
    </row>
    <row r="6744" spans="1:26" x14ac:dyDescent="0.25">
      <c r="A6744" s="34">
        <v>49</v>
      </c>
      <c r="B6744" s="31">
        <v>49</v>
      </c>
      <c r="C6744" s="4" t="s">
        <v>8936</v>
      </c>
      <c r="D6744" s="4" t="s">
        <v>11264</v>
      </c>
      <c r="E6744" s="4" t="s">
        <v>11204</v>
      </c>
      <c r="F6744" s="4" t="s">
        <v>8948</v>
      </c>
      <c r="G6744" s="4" t="s">
        <v>11265</v>
      </c>
      <c r="H6744" s="4"/>
      <c r="I6744" s="24">
        <v>292.07</v>
      </c>
      <c r="J6744" s="24">
        <v>163.06</v>
      </c>
      <c r="K6744" s="24">
        <v>79.319999999999993</v>
      </c>
      <c r="L6744" s="24">
        <v>7.85</v>
      </c>
      <c r="M6744" s="24">
        <v>2.94</v>
      </c>
      <c r="O6744" s="24">
        <v>1.92</v>
      </c>
      <c r="P6744" s="24">
        <v>25.52</v>
      </c>
      <c r="Q6744" s="24">
        <v>4.3099999999999996</v>
      </c>
      <c r="T6744" s="24">
        <v>7.15</v>
      </c>
      <c r="X6744" s="24">
        <f t="shared" si="240"/>
        <v>292.06999999999994</v>
      </c>
      <c r="Y6744" s="8">
        <f t="shared" si="241"/>
        <v>0</v>
      </c>
      <c r="Z6744" s="4"/>
    </row>
    <row r="6745" spans="1:26" x14ac:dyDescent="0.25">
      <c r="A6745" s="34">
        <v>1</v>
      </c>
      <c r="B6745" s="31">
        <v>1</v>
      </c>
      <c r="C6745" s="4" t="s">
        <v>11202</v>
      </c>
      <c r="D6745" s="4" t="s">
        <v>11203</v>
      </c>
      <c r="E6745" s="4" t="s">
        <v>11204</v>
      </c>
      <c r="F6745" s="4" t="s">
        <v>8948</v>
      </c>
      <c r="G6745" s="4" t="s">
        <v>11205</v>
      </c>
      <c r="H6745" s="4"/>
      <c r="I6745" s="24">
        <v>476.32</v>
      </c>
      <c r="J6745" s="24">
        <v>393.46</v>
      </c>
      <c r="K6745" s="24">
        <v>36.64</v>
      </c>
      <c r="M6745" s="24">
        <v>8.43</v>
      </c>
      <c r="O6745" s="24">
        <v>6.72</v>
      </c>
      <c r="P6745" s="24">
        <v>3.75</v>
      </c>
      <c r="Q6745" s="24">
        <v>16.48</v>
      </c>
      <c r="R6745" s="24">
        <v>10.84</v>
      </c>
      <c r="X6745" s="24">
        <f t="shared" si="240"/>
        <v>476.32</v>
      </c>
      <c r="Y6745" s="8">
        <f t="shared" si="241"/>
        <v>0</v>
      </c>
      <c r="Z6745" s="4"/>
    </row>
    <row r="6746" spans="1:26" x14ac:dyDescent="0.25">
      <c r="A6746" s="34">
        <v>99</v>
      </c>
      <c r="B6746" s="31">
        <v>99</v>
      </c>
      <c r="C6746" s="4" t="s">
        <v>8757</v>
      </c>
      <c r="D6746" s="4" t="s">
        <v>6596</v>
      </c>
      <c r="E6746" s="4" t="s">
        <v>11204</v>
      </c>
      <c r="F6746" s="4" t="s">
        <v>8948</v>
      </c>
      <c r="G6746" s="5" t="s">
        <v>11034</v>
      </c>
      <c r="H6746" s="4"/>
      <c r="I6746" s="24">
        <v>199.4</v>
      </c>
      <c r="J6746" s="24">
        <v>181.4</v>
      </c>
      <c r="K6746" s="24">
        <v>10.199999999999999</v>
      </c>
      <c r="R6746" s="24">
        <v>7</v>
      </c>
      <c r="T6746" s="24">
        <v>0.8</v>
      </c>
      <c r="X6746" s="24">
        <f t="shared" si="240"/>
        <v>199.4</v>
      </c>
      <c r="Y6746" s="8">
        <f t="shared" si="241"/>
        <v>0</v>
      </c>
      <c r="Z6746" s="4"/>
    </row>
    <row r="6747" spans="1:26" x14ac:dyDescent="0.25">
      <c r="A6747" s="34">
        <v>14</v>
      </c>
      <c r="B6747" s="31">
        <v>14</v>
      </c>
      <c r="C6747" s="4" t="s">
        <v>11227</v>
      </c>
      <c r="D6747" s="4" t="s">
        <v>11226</v>
      </c>
      <c r="E6747" s="4" t="s">
        <v>11204</v>
      </c>
      <c r="F6747" s="4" t="s">
        <v>8948</v>
      </c>
      <c r="G6747" s="4" t="s">
        <v>7451</v>
      </c>
      <c r="H6747" s="4"/>
      <c r="I6747" s="24">
        <v>183.65</v>
      </c>
      <c r="J6747" s="24">
        <v>155.84</v>
      </c>
      <c r="K6747" s="24">
        <v>18.2</v>
      </c>
      <c r="O6747" s="24">
        <v>2.64</v>
      </c>
      <c r="R6747" s="24">
        <v>5.47</v>
      </c>
      <c r="T6747" s="24">
        <v>1.5</v>
      </c>
      <c r="X6747" s="24">
        <f t="shared" si="240"/>
        <v>183.64999999999998</v>
      </c>
      <c r="Y6747" s="8">
        <f t="shared" si="241"/>
        <v>0</v>
      </c>
      <c r="Z6747" s="4"/>
    </row>
    <row r="6748" spans="1:26" x14ac:dyDescent="0.25">
      <c r="A6748" s="34">
        <v>19</v>
      </c>
      <c r="B6748" s="31">
        <v>19</v>
      </c>
      <c r="C6748" s="4" t="s">
        <v>11233</v>
      </c>
      <c r="D6748" s="4" t="s">
        <v>11226</v>
      </c>
      <c r="E6748" s="4" t="s">
        <v>11204</v>
      </c>
      <c r="F6748" s="4" t="s">
        <v>8948</v>
      </c>
      <c r="G6748" s="4" t="s">
        <v>7451</v>
      </c>
      <c r="H6748" s="4"/>
      <c r="I6748" s="24">
        <v>566.1</v>
      </c>
      <c r="J6748" s="24">
        <v>277.77</v>
      </c>
      <c r="K6748" s="24">
        <v>45.79</v>
      </c>
      <c r="M6748" s="24">
        <v>5.95</v>
      </c>
      <c r="O6748" s="24">
        <v>4.1100000000000003</v>
      </c>
      <c r="P6748" s="24">
        <v>178.97</v>
      </c>
      <c r="Q6748" s="24">
        <v>44.51</v>
      </c>
      <c r="R6748" s="24">
        <v>8.3000000000000007</v>
      </c>
      <c r="T6748" s="24">
        <v>0.7</v>
      </c>
      <c r="X6748" s="24">
        <f t="shared" si="240"/>
        <v>566.1</v>
      </c>
      <c r="Y6748" s="8">
        <f t="shared" si="241"/>
        <v>0</v>
      </c>
      <c r="Z6748" s="4"/>
    </row>
    <row r="6749" spans="1:26" x14ac:dyDescent="0.25">
      <c r="A6749" s="34">
        <v>37</v>
      </c>
      <c r="B6749" s="31">
        <v>37</v>
      </c>
      <c r="C6749" s="4" t="s">
        <v>990</v>
      </c>
      <c r="D6749" s="4" t="s">
        <v>11249</v>
      </c>
      <c r="E6749" s="4" t="s">
        <v>11204</v>
      </c>
      <c r="F6749" s="4" t="s">
        <v>8948</v>
      </c>
      <c r="G6749" s="4" t="s">
        <v>9228</v>
      </c>
      <c r="H6749" s="4" t="s">
        <v>2514</v>
      </c>
      <c r="I6749" s="24">
        <v>801.21</v>
      </c>
      <c r="J6749" s="24">
        <v>411.27</v>
      </c>
      <c r="K6749" s="24">
        <v>50.25</v>
      </c>
      <c r="L6749" s="24">
        <v>19.399999999999999</v>
      </c>
      <c r="M6749" s="24">
        <v>7.19</v>
      </c>
      <c r="O6749" s="24">
        <v>4.3</v>
      </c>
      <c r="P6749" s="24">
        <v>140.94999999999999</v>
      </c>
      <c r="Q6749" s="24">
        <v>108.69</v>
      </c>
      <c r="R6749" s="24">
        <v>19.64</v>
      </c>
      <c r="T6749" s="24">
        <v>39.520000000000003</v>
      </c>
      <c r="X6749" s="24">
        <f t="shared" si="240"/>
        <v>801.20999999999992</v>
      </c>
      <c r="Y6749" s="8">
        <f t="shared" si="241"/>
        <v>0</v>
      </c>
      <c r="Z6749" s="4"/>
    </row>
    <row r="6750" spans="1:26" x14ac:dyDescent="0.25">
      <c r="A6750" s="34">
        <v>80</v>
      </c>
      <c r="B6750" s="31">
        <v>80</v>
      </c>
      <c r="C6750" s="4" t="s">
        <v>6234</v>
      </c>
      <c r="D6750" s="4" t="s">
        <v>11302</v>
      </c>
      <c r="E6750" s="4" t="s">
        <v>11204</v>
      </c>
      <c r="F6750" s="4" t="s">
        <v>8948</v>
      </c>
      <c r="G6750" s="5" t="s">
        <v>11308</v>
      </c>
      <c r="H6750" s="4"/>
      <c r="I6750" s="24">
        <v>500.95</v>
      </c>
      <c r="J6750" s="24">
        <v>293.5</v>
      </c>
      <c r="K6750" s="24">
        <v>15</v>
      </c>
      <c r="L6750" s="24">
        <v>5</v>
      </c>
      <c r="M6750" s="24">
        <v>2.4</v>
      </c>
      <c r="O6750" s="24">
        <v>5.5</v>
      </c>
      <c r="Q6750" s="24">
        <v>34.5</v>
      </c>
      <c r="R6750" s="24">
        <v>8.8000000000000007</v>
      </c>
      <c r="T6750" s="24">
        <v>136.25</v>
      </c>
      <c r="X6750" s="24">
        <f t="shared" si="240"/>
        <v>500.95</v>
      </c>
      <c r="Y6750" s="8">
        <f t="shared" si="241"/>
        <v>0</v>
      </c>
      <c r="Z6750" s="4"/>
    </row>
    <row r="6751" spans="1:26" x14ac:dyDescent="0.25">
      <c r="A6751" s="34">
        <v>47</v>
      </c>
      <c r="B6751" s="31">
        <v>47</v>
      </c>
      <c r="C6751" s="4" t="s">
        <v>11263</v>
      </c>
      <c r="D6751" s="4" t="s">
        <v>11264</v>
      </c>
      <c r="E6751" s="4" t="s">
        <v>11204</v>
      </c>
      <c r="F6751" s="4" t="s">
        <v>8948</v>
      </c>
      <c r="G6751" s="4" t="s">
        <v>9053</v>
      </c>
      <c r="H6751" s="4" t="s">
        <v>176</v>
      </c>
      <c r="I6751" s="24">
        <v>288.08</v>
      </c>
      <c r="J6751" s="24">
        <v>247.1</v>
      </c>
      <c r="K6751" s="24">
        <v>20</v>
      </c>
      <c r="L6751" s="24">
        <v>5</v>
      </c>
      <c r="O6751" s="24">
        <v>3.78</v>
      </c>
      <c r="Q6751" s="24">
        <v>1</v>
      </c>
      <c r="R6751" s="24">
        <v>3</v>
      </c>
      <c r="T6751" s="24">
        <v>8.1999999999999993</v>
      </c>
      <c r="X6751" s="24">
        <f t="shared" si="240"/>
        <v>288.08</v>
      </c>
      <c r="Y6751" s="8">
        <f t="shared" si="241"/>
        <v>0</v>
      </c>
      <c r="Z6751" s="4"/>
    </row>
    <row r="6752" spans="1:26" x14ac:dyDescent="0.25">
      <c r="A6752" s="34">
        <v>48</v>
      </c>
      <c r="B6752" s="31">
        <v>48</v>
      </c>
      <c r="C6752" s="4" t="s">
        <v>8110</v>
      </c>
      <c r="D6752" s="4" t="s">
        <v>11264</v>
      </c>
      <c r="E6752" s="4" t="s">
        <v>11204</v>
      </c>
      <c r="F6752" s="4" t="s">
        <v>8948</v>
      </c>
      <c r="G6752" s="4" t="s">
        <v>9045</v>
      </c>
      <c r="H6752" s="4" t="s">
        <v>358</v>
      </c>
      <c r="I6752" s="24">
        <v>1457.45</v>
      </c>
      <c r="J6752" s="24">
        <v>437</v>
      </c>
      <c r="K6752" s="24">
        <v>18</v>
      </c>
      <c r="L6752" s="24">
        <v>19.899999999999999</v>
      </c>
      <c r="M6752" s="24">
        <v>23.43</v>
      </c>
      <c r="O6752" s="24">
        <v>9.18</v>
      </c>
      <c r="P6752" s="24">
        <v>36.5</v>
      </c>
      <c r="Q6752" s="24">
        <v>22</v>
      </c>
      <c r="R6752" s="24">
        <v>17.100000000000001</v>
      </c>
      <c r="T6752" s="24">
        <v>874.34</v>
      </c>
      <c r="X6752" s="24">
        <f t="shared" si="240"/>
        <v>1457.45</v>
      </c>
      <c r="Y6752" s="8">
        <f t="shared" si="241"/>
        <v>0</v>
      </c>
      <c r="Z6752" s="4"/>
    </row>
    <row r="6753" spans="1:26" x14ac:dyDescent="0.25">
      <c r="A6753" s="34">
        <v>50</v>
      </c>
      <c r="B6753" s="31">
        <v>50</v>
      </c>
      <c r="C6753" s="4" t="s">
        <v>11266</v>
      </c>
      <c r="D6753" s="4" t="s">
        <v>11264</v>
      </c>
      <c r="E6753" s="4" t="s">
        <v>11204</v>
      </c>
      <c r="F6753" s="4" t="s">
        <v>8948</v>
      </c>
      <c r="G6753" s="4" t="s">
        <v>9045</v>
      </c>
      <c r="H6753" s="4" t="s">
        <v>358</v>
      </c>
      <c r="I6753" s="24">
        <v>476.84</v>
      </c>
      <c r="J6753" s="24">
        <v>60.96</v>
      </c>
      <c r="K6753" s="24">
        <v>61.74</v>
      </c>
      <c r="O6753" s="24">
        <v>1.82</v>
      </c>
      <c r="P6753" s="24">
        <v>52.5</v>
      </c>
      <c r="R6753" s="24">
        <v>19.170000000000002</v>
      </c>
      <c r="T6753" s="24">
        <v>280.64999999999998</v>
      </c>
      <c r="X6753" s="24">
        <f t="shared" si="240"/>
        <v>476.84</v>
      </c>
      <c r="Y6753" s="8">
        <f t="shared" si="241"/>
        <v>0</v>
      </c>
      <c r="Z6753" s="4"/>
    </row>
    <row r="6754" spans="1:26" x14ac:dyDescent="0.25">
      <c r="A6754" s="34">
        <v>11</v>
      </c>
      <c r="B6754" s="31">
        <v>11</v>
      </c>
      <c r="C6754" s="4" t="s">
        <v>6596</v>
      </c>
      <c r="D6754" s="4" t="s">
        <v>11203</v>
      </c>
      <c r="E6754" s="4" t="s">
        <v>11204</v>
      </c>
      <c r="F6754" s="4" t="s">
        <v>8948</v>
      </c>
      <c r="G6754" s="4" t="s">
        <v>11222</v>
      </c>
      <c r="H6754" s="4"/>
      <c r="I6754" s="24">
        <v>325.83</v>
      </c>
      <c r="J6754" s="24">
        <v>243</v>
      </c>
      <c r="K6754" s="24">
        <v>63</v>
      </c>
      <c r="M6754" s="24">
        <v>7.58</v>
      </c>
      <c r="O6754" s="24">
        <v>2.25</v>
      </c>
      <c r="Q6754" s="24">
        <v>10</v>
      </c>
      <c r="X6754" s="24">
        <f t="shared" si="240"/>
        <v>325.83</v>
      </c>
      <c r="Y6754" s="8">
        <f t="shared" si="241"/>
        <v>0</v>
      </c>
      <c r="Z6754" s="4"/>
    </row>
    <row r="6755" spans="1:26" x14ac:dyDescent="0.25">
      <c r="A6755" s="34">
        <v>81</v>
      </c>
      <c r="B6755" s="31">
        <v>81</v>
      </c>
      <c r="C6755" s="4" t="s">
        <v>11309</v>
      </c>
      <c r="D6755" s="4" t="s">
        <v>11302</v>
      </c>
      <c r="E6755" s="4" t="s">
        <v>11204</v>
      </c>
      <c r="F6755" s="4" t="s">
        <v>8948</v>
      </c>
      <c r="G6755" s="5" t="s">
        <v>11310</v>
      </c>
      <c r="H6755" s="4"/>
      <c r="I6755" s="24">
        <v>610.85</v>
      </c>
      <c r="J6755" s="24">
        <v>528</v>
      </c>
      <c r="K6755" s="24">
        <v>18</v>
      </c>
      <c r="L6755" s="24">
        <v>17</v>
      </c>
      <c r="M6755" s="24">
        <v>5.41</v>
      </c>
      <c r="O6755" s="24">
        <v>6.15</v>
      </c>
      <c r="P6755" s="24">
        <v>1.1000000000000001</v>
      </c>
      <c r="Q6755" s="24">
        <v>2</v>
      </c>
      <c r="R6755" s="24">
        <v>10.35</v>
      </c>
      <c r="T6755" s="24">
        <v>22.84</v>
      </c>
      <c r="X6755" s="24">
        <f t="shared" si="240"/>
        <v>610.85</v>
      </c>
      <c r="Y6755" s="8">
        <f t="shared" si="241"/>
        <v>0</v>
      </c>
      <c r="Z6755" s="4"/>
    </row>
    <row r="6756" spans="1:26" x14ac:dyDescent="0.25">
      <c r="A6756" s="34">
        <v>89</v>
      </c>
      <c r="B6756" s="31">
        <v>89</v>
      </c>
      <c r="C6756" s="4" t="s">
        <v>7382</v>
      </c>
      <c r="D6756" s="4" t="s">
        <v>11302</v>
      </c>
      <c r="E6756" s="4" t="s">
        <v>11204</v>
      </c>
      <c r="F6756" s="4" t="s">
        <v>8948</v>
      </c>
      <c r="G6756" s="5" t="s">
        <v>9947</v>
      </c>
      <c r="H6756" s="4" t="s">
        <v>11320</v>
      </c>
      <c r="I6756" s="24">
        <v>497.7</v>
      </c>
      <c r="J6756" s="24">
        <v>288.8</v>
      </c>
      <c r="K6756" s="24">
        <v>24</v>
      </c>
      <c r="L6756" s="24">
        <v>25</v>
      </c>
      <c r="M6756" s="24">
        <v>3.65</v>
      </c>
      <c r="O6756" s="24">
        <v>5.8</v>
      </c>
      <c r="P6756" s="24">
        <v>1.75</v>
      </c>
      <c r="Q6756" s="24">
        <v>2</v>
      </c>
      <c r="R6756" s="24">
        <v>4.7</v>
      </c>
      <c r="T6756" s="24">
        <v>142</v>
      </c>
      <c r="X6756" s="24">
        <f t="shared" si="240"/>
        <v>497.7</v>
      </c>
      <c r="Y6756" s="8">
        <f t="shared" si="241"/>
        <v>0</v>
      </c>
      <c r="Z6756" s="4"/>
    </row>
    <row r="6757" spans="1:26" x14ac:dyDescent="0.25">
      <c r="A6757" s="34">
        <v>25</v>
      </c>
      <c r="B6757" s="31">
        <v>25</v>
      </c>
      <c r="C6757" s="4" t="s">
        <v>11373</v>
      </c>
      <c r="D6757" s="4" t="s">
        <v>11345</v>
      </c>
      <c r="E6757" s="4" t="s">
        <v>11336</v>
      </c>
      <c r="F6757" s="4" t="s">
        <v>8948</v>
      </c>
      <c r="G6757" s="4" t="s">
        <v>11374</v>
      </c>
      <c r="H6757" s="4"/>
      <c r="I6757" s="24">
        <v>141.55000000000001</v>
      </c>
      <c r="J6757" s="24">
        <v>97.16</v>
      </c>
      <c r="K6757" s="24">
        <v>13.6</v>
      </c>
      <c r="M6757" s="24">
        <v>1</v>
      </c>
      <c r="O6757" s="24">
        <v>1.82</v>
      </c>
      <c r="R6757" s="24">
        <v>0.8</v>
      </c>
      <c r="T6757" s="24">
        <v>27.17</v>
      </c>
      <c r="X6757" s="24">
        <f t="shared" si="240"/>
        <v>141.54999999999998</v>
      </c>
      <c r="Y6757" s="8">
        <f t="shared" si="241"/>
        <v>0</v>
      </c>
      <c r="Z6757" s="4"/>
    </row>
    <row r="6758" spans="1:26" x14ac:dyDescent="0.25">
      <c r="A6758" s="34">
        <v>26</v>
      </c>
      <c r="B6758" s="31">
        <v>26</v>
      </c>
      <c r="C6758" s="4" t="s">
        <v>1197</v>
      </c>
      <c r="D6758" s="4" t="s">
        <v>5489</v>
      </c>
      <c r="E6758" s="4" t="s">
        <v>11336</v>
      </c>
      <c r="F6758" s="4" t="s">
        <v>8948</v>
      </c>
      <c r="G6758" s="4" t="s">
        <v>9025</v>
      </c>
      <c r="H6758" s="4"/>
      <c r="I6758" s="24">
        <v>324.5</v>
      </c>
      <c r="J6758" s="24">
        <v>259.64</v>
      </c>
      <c r="K6758" s="24">
        <v>58.7</v>
      </c>
      <c r="M6758" s="24">
        <v>3.25</v>
      </c>
      <c r="O6758" s="24">
        <v>2.63</v>
      </c>
      <c r="Q6758" s="24">
        <v>0.28000000000000003</v>
      </c>
      <c r="X6758" s="24">
        <f t="shared" si="240"/>
        <v>324.49999999999994</v>
      </c>
      <c r="Y6758" s="8">
        <f t="shared" si="241"/>
        <v>0</v>
      </c>
      <c r="Z6758" s="4"/>
    </row>
    <row r="6759" spans="1:26" x14ac:dyDescent="0.25">
      <c r="A6759" s="34">
        <v>15</v>
      </c>
      <c r="B6759" s="31">
        <v>15</v>
      </c>
      <c r="C6759" s="4" t="s">
        <v>11354</v>
      </c>
      <c r="D6759" s="4" t="s">
        <v>11355</v>
      </c>
      <c r="E6759" s="4" t="s">
        <v>11336</v>
      </c>
      <c r="F6759" s="4" t="s">
        <v>8948</v>
      </c>
      <c r="G6759" s="4" t="s">
        <v>11356</v>
      </c>
      <c r="H6759" s="4"/>
      <c r="I6759" s="24">
        <v>1381.97</v>
      </c>
      <c r="J6759" s="24">
        <v>457.15</v>
      </c>
      <c r="K6759" s="24">
        <v>478.13</v>
      </c>
      <c r="M6759" s="24">
        <v>11</v>
      </c>
      <c r="O6759" s="24">
        <v>3.02</v>
      </c>
      <c r="P6759" s="24">
        <v>2.67</v>
      </c>
      <c r="R6759" s="24">
        <v>0.11</v>
      </c>
      <c r="T6759" s="24">
        <v>429.89</v>
      </c>
      <c r="X6759" s="24">
        <f t="shared" si="240"/>
        <v>1381.9699999999998</v>
      </c>
      <c r="Y6759" s="8">
        <f t="shared" si="241"/>
        <v>0</v>
      </c>
      <c r="Z6759" s="4"/>
    </row>
    <row r="6760" spans="1:26" x14ac:dyDescent="0.25">
      <c r="A6760" s="34">
        <v>3</v>
      </c>
      <c r="B6760" s="31">
        <v>3</v>
      </c>
      <c r="C6760" s="4" t="s">
        <v>4541</v>
      </c>
      <c r="D6760" s="4" t="s">
        <v>11335</v>
      </c>
      <c r="E6760" s="4" t="s">
        <v>11336</v>
      </c>
      <c r="F6760" s="4" t="s">
        <v>8948</v>
      </c>
      <c r="G6760" s="4" t="s">
        <v>6778</v>
      </c>
      <c r="H6760" s="4"/>
      <c r="I6760" s="24">
        <v>125.94</v>
      </c>
      <c r="J6760" s="24">
        <v>80.260000000000005</v>
      </c>
      <c r="K6760" s="24">
        <v>44.07</v>
      </c>
      <c r="O6760" s="24">
        <v>1.61</v>
      </c>
      <c r="X6760" s="24">
        <f t="shared" si="240"/>
        <v>125.94000000000001</v>
      </c>
      <c r="Y6760" s="8">
        <f t="shared" si="241"/>
        <v>0</v>
      </c>
      <c r="Z6760" s="4"/>
    </row>
    <row r="6761" spans="1:26" x14ac:dyDescent="0.25">
      <c r="A6761" s="34">
        <v>21</v>
      </c>
      <c r="B6761" s="31">
        <v>21</v>
      </c>
      <c r="C6761" s="4" t="s">
        <v>11367</v>
      </c>
      <c r="D6761" s="4" t="s">
        <v>11335</v>
      </c>
      <c r="E6761" s="4" t="s">
        <v>11336</v>
      </c>
      <c r="F6761" s="4" t="s">
        <v>8948</v>
      </c>
      <c r="G6761" s="4" t="s">
        <v>6778</v>
      </c>
      <c r="H6761" s="4"/>
      <c r="I6761" s="24">
        <v>1688.47</v>
      </c>
      <c r="J6761" s="24">
        <v>564.42999999999995</v>
      </c>
      <c r="K6761" s="24">
        <v>301.11</v>
      </c>
      <c r="M6761" s="24">
        <v>11.33</v>
      </c>
      <c r="O6761" s="24">
        <v>11.97</v>
      </c>
      <c r="R6761" s="24">
        <v>7.76</v>
      </c>
      <c r="T6761" s="24">
        <v>791.87</v>
      </c>
      <c r="X6761" s="24">
        <f t="shared" si="240"/>
        <v>1688.47</v>
      </c>
      <c r="Y6761" s="8">
        <f t="shared" si="241"/>
        <v>0</v>
      </c>
      <c r="Z6761" s="4"/>
    </row>
    <row r="6762" spans="1:26" ht="45" x14ac:dyDescent="0.25">
      <c r="A6762" s="34">
        <v>30</v>
      </c>
      <c r="B6762" s="31">
        <v>30</v>
      </c>
      <c r="C6762" s="4" t="s">
        <v>11379</v>
      </c>
      <c r="D6762" s="5" t="s">
        <v>11380</v>
      </c>
      <c r="E6762" s="4" t="s">
        <v>11336</v>
      </c>
      <c r="F6762" s="4" t="s">
        <v>8948</v>
      </c>
      <c r="G6762" s="4" t="s">
        <v>11381</v>
      </c>
      <c r="H6762" s="4" t="s">
        <v>1543</v>
      </c>
      <c r="I6762" s="24">
        <v>204.46</v>
      </c>
      <c r="J6762" s="24">
        <v>150</v>
      </c>
      <c r="O6762" s="24">
        <v>0.46</v>
      </c>
      <c r="T6762" s="24">
        <v>54</v>
      </c>
      <c r="X6762" s="24">
        <f t="shared" si="240"/>
        <v>204.46</v>
      </c>
      <c r="Y6762" s="8">
        <f t="shared" si="241"/>
        <v>0</v>
      </c>
      <c r="Z6762" s="4"/>
    </row>
    <row r="6763" spans="1:26" x14ac:dyDescent="0.25">
      <c r="A6763" s="34">
        <v>4</v>
      </c>
      <c r="B6763" s="31">
        <v>4</v>
      </c>
      <c r="C6763" s="4" t="s">
        <v>11339</v>
      </c>
      <c r="D6763" s="4" t="s">
        <v>11335</v>
      </c>
      <c r="E6763" s="4" t="s">
        <v>11336</v>
      </c>
      <c r="F6763" s="4" t="s">
        <v>8948</v>
      </c>
      <c r="G6763" s="4" t="s">
        <v>11340</v>
      </c>
      <c r="H6763" s="4"/>
      <c r="I6763" s="24">
        <v>649.78</v>
      </c>
      <c r="J6763" s="24">
        <v>270.31</v>
      </c>
      <c r="K6763" s="24">
        <v>21</v>
      </c>
      <c r="M6763" s="24">
        <v>2.1</v>
      </c>
      <c r="O6763" s="24">
        <v>2.9</v>
      </c>
      <c r="Q6763" s="24">
        <v>3.28</v>
      </c>
      <c r="R6763" s="24">
        <v>4.6500000000000004</v>
      </c>
      <c r="T6763" s="24">
        <v>345</v>
      </c>
      <c r="X6763" s="24">
        <f t="shared" si="240"/>
        <v>649.24</v>
      </c>
      <c r="Y6763" s="8">
        <f t="shared" si="241"/>
        <v>0.53999999999996362</v>
      </c>
      <c r="Z6763" s="4"/>
    </row>
    <row r="6764" spans="1:26" x14ac:dyDescent="0.25">
      <c r="A6764" s="34">
        <v>23</v>
      </c>
      <c r="B6764" s="31">
        <v>23</v>
      </c>
      <c r="C6764" s="4" t="s">
        <v>10167</v>
      </c>
      <c r="D6764" s="4" t="s">
        <v>11359</v>
      </c>
      <c r="E6764" s="4" t="s">
        <v>11336</v>
      </c>
      <c r="F6764" s="4" t="s">
        <v>8948</v>
      </c>
      <c r="G6764" s="4" t="s">
        <v>11370</v>
      </c>
      <c r="H6764" s="4"/>
      <c r="I6764" s="24">
        <v>168.11</v>
      </c>
      <c r="J6764" s="24">
        <v>79.97</v>
      </c>
      <c r="K6764" s="24">
        <v>25.89</v>
      </c>
      <c r="M6764" s="24">
        <v>2.2799999999999998</v>
      </c>
      <c r="O6764" s="24">
        <v>2.2200000000000002</v>
      </c>
      <c r="P6764" s="24">
        <v>42.5</v>
      </c>
      <c r="Q6764" s="24">
        <v>5</v>
      </c>
      <c r="T6764" s="24">
        <v>10.25</v>
      </c>
      <c r="X6764" s="24">
        <f t="shared" si="240"/>
        <v>168.11</v>
      </c>
      <c r="Y6764" s="8">
        <f t="shared" si="241"/>
        <v>0</v>
      </c>
      <c r="Z6764" s="4"/>
    </row>
    <row r="6765" spans="1:26" x14ac:dyDescent="0.25">
      <c r="A6765" s="34">
        <v>13</v>
      </c>
      <c r="B6765" s="31">
        <v>13</v>
      </c>
      <c r="C6765" s="4" t="s">
        <v>11352</v>
      </c>
      <c r="D6765" s="4" t="s">
        <v>11335</v>
      </c>
      <c r="E6765" s="4" t="s">
        <v>11336</v>
      </c>
      <c r="F6765" s="4" t="s">
        <v>8948</v>
      </c>
      <c r="G6765" s="5" t="s">
        <v>15099</v>
      </c>
      <c r="H6765" s="4" t="s">
        <v>245</v>
      </c>
      <c r="I6765" s="24">
        <v>1318.53</v>
      </c>
      <c r="J6765" s="24">
        <v>493.5</v>
      </c>
      <c r="K6765" s="24">
        <v>108.5</v>
      </c>
      <c r="M6765" s="24">
        <v>8.9</v>
      </c>
      <c r="O6765" s="24">
        <v>6.1</v>
      </c>
      <c r="P6765" s="24">
        <v>150</v>
      </c>
      <c r="Q6765" s="24">
        <v>3.6</v>
      </c>
      <c r="R6765" s="24">
        <v>5</v>
      </c>
      <c r="T6765" s="24">
        <v>542.92999999999995</v>
      </c>
      <c r="X6765" s="24">
        <f t="shared" si="240"/>
        <v>1318.53</v>
      </c>
      <c r="Y6765" s="8">
        <f t="shared" si="241"/>
        <v>0</v>
      </c>
      <c r="Z6765" s="4"/>
    </row>
    <row r="6766" spans="1:26" x14ac:dyDescent="0.25">
      <c r="A6766" s="34">
        <v>7</v>
      </c>
      <c r="B6766" s="31">
        <v>7</v>
      </c>
      <c r="C6766" s="4" t="s">
        <v>11342</v>
      </c>
      <c r="D6766" s="4" t="s">
        <v>11335</v>
      </c>
      <c r="E6766" s="4" t="s">
        <v>11336</v>
      </c>
      <c r="F6766" s="4" t="s">
        <v>8948</v>
      </c>
      <c r="G6766" s="4" t="s">
        <v>5087</v>
      </c>
      <c r="H6766" s="4" t="s">
        <v>2188</v>
      </c>
      <c r="X6766" s="24">
        <f t="shared" ref="X6766:X6787" si="242">SUM(J6766:W6766)</f>
        <v>0</v>
      </c>
      <c r="Y6766" s="8">
        <f t="shared" ref="Y6766:Y6787" si="243">I6766-X6766</f>
        <v>0</v>
      </c>
      <c r="Z6766" s="4"/>
    </row>
    <row r="6767" spans="1:26" x14ac:dyDescent="0.25">
      <c r="A6767" s="34">
        <v>8</v>
      </c>
      <c r="B6767" s="31">
        <v>8</v>
      </c>
      <c r="C6767" s="4" t="s">
        <v>11343</v>
      </c>
      <c r="D6767" s="4" t="s">
        <v>11335</v>
      </c>
      <c r="E6767" s="4" t="s">
        <v>11336</v>
      </c>
      <c r="F6767" s="4" t="s">
        <v>8948</v>
      </c>
      <c r="G6767" s="4" t="s">
        <v>5087</v>
      </c>
      <c r="H6767" s="4" t="s">
        <v>2188</v>
      </c>
      <c r="I6767" s="24">
        <v>3954.29</v>
      </c>
      <c r="J6767" s="24">
        <v>1459.06</v>
      </c>
      <c r="K6767" s="24">
        <v>882.08</v>
      </c>
      <c r="M6767" s="24">
        <v>14.74</v>
      </c>
      <c r="O6767" s="24">
        <v>27.12</v>
      </c>
      <c r="R6767" s="24">
        <v>3.38</v>
      </c>
      <c r="T6767" s="24">
        <v>1567.91</v>
      </c>
      <c r="X6767" s="24">
        <f t="shared" si="242"/>
        <v>3954.29</v>
      </c>
      <c r="Y6767" s="8">
        <f t="shared" si="243"/>
        <v>0</v>
      </c>
      <c r="Z6767" s="4"/>
    </row>
    <row r="6768" spans="1:26" x14ac:dyDescent="0.25">
      <c r="A6768" s="34">
        <v>12</v>
      </c>
      <c r="B6768" s="31">
        <v>12</v>
      </c>
      <c r="C6768" s="4" t="s">
        <v>11348</v>
      </c>
      <c r="D6768" s="4" t="s">
        <v>11335</v>
      </c>
      <c r="E6768" s="4" t="s">
        <v>11336</v>
      </c>
      <c r="F6768" s="4" t="s">
        <v>8948</v>
      </c>
      <c r="G6768" s="4" t="s">
        <v>11349</v>
      </c>
      <c r="H6768" s="4"/>
      <c r="I6768" s="24">
        <v>461.34</v>
      </c>
      <c r="J6768" s="24">
        <v>214.82</v>
      </c>
      <c r="K6768" s="24">
        <v>77.819999999999993</v>
      </c>
      <c r="O6768" s="24">
        <v>9.93</v>
      </c>
      <c r="P6768" s="24">
        <v>156.77000000000001</v>
      </c>
      <c r="Q6768" s="24">
        <v>0.52</v>
      </c>
      <c r="R6768" s="24">
        <v>1.48</v>
      </c>
      <c r="X6768" s="24">
        <f t="shared" si="242"/>
        <v>461.34000000000003</v>
      </c>
      <c r="Y6768" s="8">
        <f t="shared" si="243"/>
        <v>0</v>
      </c>
      <c r="Z6768" s="4"/>
    </row>
    <row r="6769" spans="1:26" x14ac:dyDescent="0.25">
      <c r="A6769" s="34">
        <v>14</v>
      </c>
      <c r="B6769" s="31">
        <v>14</v>
      </c>
      <c r="C6769" s="4" t="s">
        <v>11353</v>
      </c>
      <c r="D6769" s="4" t="s">
        <v>11335</v>
      </c>
      <c r="E6769" s="4" t="s">
        <v>11336</v>
      </c>
      <c r="F6769" s="4" t="s">
        <v>8948</v>
      </c>
      <c r="G6769" s="4" t="s">
        <v>11349</v>
      </c>
      <c r="H6769" s="4"/>
      <c r="I6769" s="24">
        <v>618.5</v>
      </c>
      <c r="J6769" s="24">
        <v>387.5</v>
      </c>
      <c r="K6769" s="24">
        <v>22.5</v>
      </c>
      <c r="M6769" s="24">
        <v>2.34</v>
      </c>
      <c r="O6769" s="24">
        <v>3.16</v>
      </c>
      <c r="R6769" s="24">
        <v>3</v>
      </c>
      <c r="T6769" s="24">
        <v>200</v>
      </c>
      <c r="X6769" s="24">
        <f t="shared" si="242"/>
        <v>618.5</v>
      </c>
      <c r="Y6769" s="8">
        <f t="shared" si="243"/>
        <v>0</v>
      </c>
      <c r="Z6769" s="4"/>
    </row>
    <row r="6770" spans="1:26" x14ac:dyDescent="0.25">
      <c r="A6770" s="34">
        <v>10</v>
      </c>
      <c r="B6770" s="31">
        <v>10</v>
      </c>
      <c r="C6770" s="4" t="s">
        <v>7886</v>
      </c>
      <c r="D6770" s="4" t="s">
        <v>5489</v>
      </c>
      <c r="E6770" s="4" t="s">
        <v>11336</v>
      </c>
      <c r="F6770" s="4" t="s">
        <v>8948</v>
      </c>
      <c r="G6770" s="4" t="s">
        <v>11347</v>
      </c>
      <c r="H6770" s="4" t="s">
        <v>1096</v>
      </c>
      <c r="I6770" s="24">
        <v>612</v>
      </c>
      <c r="J6770" s="24">
        <v>317.75</v>
      </c>
      <c r="K6770" s="24">
        <v>31</v>
      </c>
      <c r="M6770" s="24">
        <v>14.41</v>
      </c>
      <c r="O6770" s="24">
        <v>3.59</v>
      </c>
      <c r="Q6770" s="24">
        <v>15</v>
      </c>
      <c r="R6770" s="24">
        <v>9</v>
      </c>
      <c r="T6770" s="24">
        <v>221.25</v>
      </c>
      <c r="X6770" s="24">
        <f t="shared" si="242"/>
        <v>612</v>
      </c>
      <c r="Y6770" s="8">
        <f t="shared" si="243"/>
        <v>0</v>
      </c>
      <c r="Z6770" s="4"/>
    </row>
    <row r="6771" spans="1:26" x14ac:dyDescent="0.25">
      <c r="A6771" s="34">
        <v>9</v>
      </c>
      <c r="B6771" s="31">
        <v>9</v>
      </c>
      <c r="C6771" s="4" t="s">
        <v>11344</v>
      </c>
      <c r="D6771" s="4" t="s">
        <v>11345</v>
      </c>
      <c r="E6771" s="4" t="s">
        <v>11336</v>
      </c>
      <c r="F6771" s="4" t="s">
        <v>8948</v>
      </c>
      <c r="G6771" s="4" t="s">
        <v>11346</v>
      </c>
      <c r="H6771" s="4"/>
      <c r="I6771" s="24">
        <v>154.80000000000001</v>
      </c>
      <c r="J6771" s="24">
        <v>130.69</v>
      </c>
      <c r="K6771" s="24">
        <v>8.2799999999999994</v>
      </c>
      <c r="M6771" s="24">
        <v>1.98</v>
      </c>
      <c r="O6771" s="24">
        <v>1.52</v>
      </c>
      <c r="T6771" s="24">
        <v>12.33</v>
      </c>
      <c r="X6771" s="24">
        <f t="shared" si="242"/>
        <v>154.80000000000001</v>
      </c>
      <c r="Y6771" s="8">
        <f t="shared" si="243"/>
        <v>0</v>
      </c>
      <c r="Z6771" s="4"/>
    </row>
    <row r="6772" spans="1:26" x14ac:dyDescent="0.25">
      <c r="A6772" s="34">
        <v>5</v>
      </c>
      <c r="B6772" s="31">
        <v>5</v>
      </c>
      <c r="C6772" s="4" t="s">
        <v>11341</v>
      </c>
      <c r="D6772" s="4" t="s">
        <v>5489</v>
      </c>
      <c r="E6772" s="4" t="s">
        <v>11336</v>
      </c>
      <c r="F6772" s="4" t="s">
        <v>8948</v>
      </c>
      <c r="G6772" s="4" t="s">
        <v>9266</v>
      </c>
      <c r="H6772" s="4" t="s">
        <v>1793</v>
      </c>
      <c r="I6772" s="24">
        <v>1760</v>
      </c>
      <c r="J6772" s="24">
        <v>458.25</v>
      </c>
      <c r="K6772" s="24">
        <v>65.25</v>
      </c>
      <c r="M6772" s="24">
        <v>27.71</v>
      </c>
      <c r="O6772" s="24">
        <v>10.79</v>
      </c>
      <c r="P6772" s="24">
        <v>325</v>
      </c>
      <c r="Q6772" s="24">
        <v>7</v>
      </c>
      <c r="R6772" s="24">
        <v>16</v>
      </c>
      <c r="T6772" s="24">
        <v>850</v>
      </c>
      <c r="X6772" s="24">
        <f t="shared" si="242"/>
        <v>1760</v>
      </c>
      <c r="Y6772" s="8">
        <f t="shared" si="243"/>
        <v>0</v>
      </c>
      <c r="Z6772" s="4"/>
    </row>
    <row r="6773" spans="1:26" x14ac:dyDescent="0.25">
      <c r="A6773" s="34">
        <v>6</v>
      </c>
      <c r="B6773" s="31">
        <v>6</v>
      </c>
      <c r="C6773" s="4" t="s">
        <v>1107</v>
      </c>
      <c r="D6773" s="4" t="s">
        <v>5489</v>
      </c>
      <c r="E6773" s="4" t="s">
        <v>11336</v>
      </c>
      <c r="F6773" s="4" t="s">
        <v>8948</v>
      </c>
      <c r="G6773" s="4" t="s">
        <v>9266</v>
      </c>
      <c r="H6773" s="4" t="s">
        <v>1793</v>
      </c>
      <c r="I6773" s="24">
        <v>600</v>
      </c>
      <c r="J6773" s="24">
        <v>426.05</v>
      </c>
      <c r="K6773" s="24">
        <v>66</v>
      </c>
      <c r="M6773" s="24">
        <v>4.28</v>
      </c>
      <c r="O6773" s="24">
        <v>6.62</v>
      </c>
      <c r="R6773" s="24">
        <v>6.65</v>
      </c>
      <c r="T6773" s="24">
        <v>90.4</v>
      </c>
      <c r="X6773" s="24">
        <f t="shared" si="242"/>
        <v>600</v>
      </c>
      <c r="Y6773" s="8">
        <f t="shared" si="243"/>
        <v>0</v>
      </c>
      <c r="Z6773" s="4"/>
    </row>
    <row r="6774" spans="1:26" x14ac:dyDescent="0.25">
      <c r="A6774" s="34">
        <v>1</v>
      </c>
      <c r="B6774" s="31">
        <v>1</v>
      </c>
      <c r="C6774" s="4" t="s">
        <v>11334</v>
      </c>
      <c r="D6774" s="4" t="s">
        <v>11335</v>
      </c>
      <c r="E6774" s="4" t="s">
        <v>11336</v>
      </c>
      <c r="F6774" s="4" t="s">
        <v>8948</v>
      </c>
      <c r="G6774" s="4" t="s">
        <v>10230</v>
      </c>
      <c r="H6774" s="4" t="s">
        <v>2231</v>
      </c>
      <c r="I6774" s="24">
        <v>323</v>
      </c>
      <c r="J6774" s="24">
        <v>204</v>
      </c>
      <c r="K6774" s="24">
        <v>48</v>
      </c>
      <c r="M6774" s="24">
        <v>2.84</v>
      </c>
      <c r="O6774" s="24">
        <v>3.16</v>
      </c>
      <c r="Q6774" s="24">
        <v>10</v>
      </c>
      <c r="R6774" s="24">
        <v>5</v>
      </c>
      <c r="T6774" s="24">
        <v>50</v>
      </c>
      <c r="X6774" s="24">
        <f t="shared" si="242"/>
        <v>323</v>
      </c>
      <c r="Y6774" s="8">
        <f t="shared" si="243"/>
        <v>0</v>
      </c>
      <c r="Z6774" s="4"/>
    </row>
    <row r="6775" spans="1:26" x14ac:dyDescent="0.25">
      <c r="A6775" s="34">
        <v>11</v>
      </c>
      <c r="B6775" s="31">
        <v>11</v>
      </c>
      <c r="C6775" s="4" t="s">
        <v>7691</v>
      </c>
      <c r="D6775" s="4" t="s">
        <v>11335</v>
      </c>
      <c r="E6775" s="4" t="s">
        <v>11336</v>
      </c>
      <c r="F6775" s="4" t="s">
        <v>8948</v>
      </c>
      <c r="G6775" s="4" t="s">
        <v>10230</v>
      </c>
      <c r="H6775" s="4" t="s">
        <v>2231</v>
      </c>
      <c r="I6775" s="24">
        <v>673.86</v>
      </c>
      <c r="J6775" s="24">
        <v>181</v>
      </c>
      <c r="K6775" s="24">
        <v>16</v>
      </c>
      <c r="M6775" s="24">
        <v>16.09</v>
      </c>
      <c r="O6775" s="24">
        <v>1.91</v>
      </c>
      <c r="P6775" s="24">
        <v>145.26</v>
      </c>
      <c r="Q6775" s="24">
        <v>3.7</v>
      </c>
      <c r="R6775" s="24">
        <v>4</v>
      </c>
      <c r="T6775" s="24">
        <v>305.89999999999998</v>
      </c>
      <c r="X6775" s="24">
        <f t="shared" si="242"/>
        <v>673.8599999999999</v>
      </c>
      <c r="Y6775" s="8">
        <f t="shared" si="243"/>
        <v>0</v>
      </c>
      <c r="Z6775" s="4"/>
    </row>
    <row r="6776" spans="1:26" x14ac:dyDescent="0.25">
      <c r="A6776" s="34">
        <v>16</v>
      </c>
      <c r="B6776" s="31">
        <v>16</v>
      </c>
      <c r="C6776" s="4" t="s">
        <v>11357</v>
      </c>
      <c r="D6776" s="4" t="s">
        <v>11335</v>
      </c>
      <c r="E6776" s="4" t="s">
        <v>11336</v>
      </c>
      <c r="F6776" s="4" t="s">
        <v>8948</v>
      </c>
      <c r="G6776" s="4" t="s">
        <v>10230</v>
      </c>
      <c r="H6776" s="4" t="s">
        <v>2231</v>
      </c>
      <c r="I6776" s="24">
        <v>581.96</v>
      </c>
      <c r="J6776" s="24">
        <v>244</v>
      </c>
      <c r="K6776" s="24">
        <v>133.46</v>
      </c>
      <c r="M6776" s="24">
        <v>1.29</v>
      </c>
      <c r="O6776" s="24">
        <v>3.21</v>
      </c>
      <c r="T6776" s="24">
        <v>200</v>
      </c>
      <c r="X6776" s="24">
        <f t="shared" si="242"/>
        <v>581.96</v>
      </c>
      <c r="Y6776" s="8">
        <f t="shared" si="243"/>
        <v>0</v>
      </c>
      <c r="Z6776" s="4"/>
    </row>
    <row r="6777" spans="1:26" x14ac:dyDescent="0.25">
      <c r="A6777" s="34">
        <v>29</v>
      </c>
      <c r="B6777" s="31">
        <v>29</v>
      </c>
      <c r="C6777" s="4" t="s">
        <v>11377</v>
      </c>
      <c r="D6777" s="4" t="s">
        <v>11355</v>
      </c>
      <c r="E6777" s="4" t="s">
        <v>11336</v>
      </c>
      <c r="F6777" s="4" t="s">
        <v>8948</v>
      </c>
      <c r="G6777" s="4" t="s">
        <v>11378</v>
      </c>
      <c r="H6777" s="4"/>
      <c r="I6777" s="24">
        <v>127.95</v>
      </c>
      <c r="J6777" s="24">
        <v>99.5</v>
      </c>
      <c r="K6777" s="24">
        <v>12.75</v>
      </c>
      <c r="L6777" s="24">
        <v>3.01</v>
      </c>
      <c r="M6777" s="24">
        <v>0.52</v>
      </c>
      <c r="N6777" s="24">
        <v>0.63</v>
      </c>
      <c r="O6777" s="24">
        <v>0.23</v>
      </c>
      <c r="T6777" s="24">
        <v>11.31</v>
      </c>
      <c r="X6777" s="24">
        <f t="shared" si="242"/>
        <v>127.95</v>
      </c>
      <c r="Y6777" s="8">
        <f t="shared" si="243"/>
        <v>0</v>
      </c>
      <c r="Z6777" s="4"/>
    </row>
    <row r="6778" spans="1:26" x14ac:dyDescent="0.25">
      <c r="A6778" s="34">
        <v>22</v>
      </c>
      <c r="B6778" s="31">
        <v>22</v>
      </c>
      <c r="C6778" s="4" t="s">
        <v>11368</v>
      </c>
      <c r="D6778" s="4" t="s">
        <v>5489</v>
      </c>
      <c r="E6778" s="4" t="s">
        <v>11336</v>
      </c>
      <c r="F6778" s="4" t="s">
        <v>8948</v>
      </c>
      <c r="G6778" s="4" t="s">
        <v>11369</v>
      </c>
      <c r="H6778" s="4"/>
      <c r="I6778" s="24">
        <v>210.25</v>
      </c>
      <c r="J6778" s="24">
        <v>177.3</v>
      </c>
      <c r="K6778" s="24">
        <v>2.7</v>
      </c>
      <c r="M6778" s="24">
        <v>3.59</v>
      </c>
      <c r="O6778" s="24">
        <v>2.41</v>
      </c>
      <c r="R6778" s="24">
        <v>1.01</v>
      </c>
      <c r="T6778" s="24">
        <v>23.2</v>
      </c>
      <c r="X6778" s="24">
        <f t="shared" si="242"/>
        <v>210.20999999999998</v>
      </c>
      <c r="Y6778" s="8">
        <f t="shared" si="243"/>
        <v>4.0000000000020464E-2</v>
      </c>
      <c r="Z6778" s="4"/>
    </row>
    <row r="6779" spans="1:26" x14ac:dyDescent="0.25">
      <c r="A6779" s="34">
        <v>24</v>
      </c>
      <c r="B6779" s="31">
        <v>24</v>
      </c>
      <c r="C6779" s="4" t="s">
        <v>11371</v>
      </c>
      <c r="D6779" s="4" t="s">
        <v>11345</v>
      </c>
      <c r="E6779" s="4" t="s">
        <v>11336</v>
      </c>
      <c r="F6779" s="4" t="s">
        <v>8948</v>
      </c>
      <c r="G6779" s="4" t="s">
        <v>11372</v>
      </c>
      <c r="H6779" s="4"/>
      <c r="I6779" s="24">
        <v>169.11</v>
      </c>
      <c r="J6779" s="24">
        <v>121.33</v>
      </c>
      <c r="K6779" s="24">
        <v>17.75</v>
      </c>
      <c r="M6779" s="24">
        <v>1</v>
      </c>
      <c r="O6779" s="24">
        <v>2</v>
      </c>
      <c r="R6779" s="24">
        <v>2.2000000000000002</v>
      </c>
      <c r="T6779" s="24">
        <v>24.83</v>
      </c>
      <c r="X6779" s="24">
        <f t="shared" si="242"/>
        <v>169.10999999999996</v>
      </c>
      <c r="Y6779" s="8">
        <f t="shared" si="243"/>
        <v>0</v>
      </c>
      <c r="Z6779" s="4"/>
    </row>
    <row r="6780" spans="1:26" x14ac:dyDescent="0.25">
      <c r="A6780" s="34">
        <v>20</v>
      </c>
      <c r="B6780" s="31">
        <v>20</v>
      </c>
      <c r="C6780" s="4" t="s">
        <v>11366</v>
      </c>
      <c r="D6780" s="4" t="s">
        <v>5489</v>
      </c>
      <c r="E6780" s="4" t="s">
        <v>11336</v>
      </c>
      <c r="F6780" s="4" t="s">
        <v>8948</v>
      </c>
      <c r="G6780" s="4" t="s">
        <v>1664</v>
      </c>
      <c r="H6780" s="4" t="s">
        <v>734</v>
      </c>
      <c r="I6780" s="24">
        <v>205.3</v>
      </c>
      <c r="J6780" s="24">
        <v>195.44</v>
      </c>
      <c r="O6780" s="24">
        <v>5.0599999999999996</v>
      </c>
      <c r="T6780" s="24">
        <v>4.8</v>
      </c>
      <c r="X6780" s="24">
        <f t="shared" si="242"/>
        <v>205.3</v>
      </c>
      <c r="Y6780" s="8">
        <f t="shared" si="243"/>
        <v>0</v>
      </c>
      <c r="Z6780" s="4"/>
    </row>
    <row r="6781" spans="1:26" x14ac:dyDescent="0.25">
      <c r="A6781" s="34">
        <v>19</v>
      </c>
      <c r="B6781" s="31">
        <v>19</v>
      </c>
      <c r="C6781" s="4" t="s">
        <v>11364</v>
      </c>
      <c r="D6781" s="4" t="s">
        <v>11355</v>
      </c>
      <c r="E6781" s="4" t="s">
        <v>11336</v>
      </c>
      <c r="F6781" s="4" t="s">
        <v>8948</v>
      </c>
      <c r="G6781" s="4" t="s">
        <v>11365</v>
      </c>
      <c r="H6781" s="4" t="s">
        <v>860</v>
      </c>
      <c r="I6781" s="24">
        <v>527.48</v>
      </c>
      <c r="J6781" s="24">
        <v>337.65</v>
      </c>
      <c r="K6781" s="24">
        <v>23.37</v>
      </c>
      <c r="M6781" s="24">
        <v>4</v>
      </c>
      <c r="O6781" s="24">
        <v>5.48</v>
      </c>
      <c r="R6781" s="24">
        <v>15</v>
      </c>
      <c r="T6781" s="24">
        <v>141.97999999999999</v>
      </c>
      <c r="X6781" s="24">
        <f t="shared" si="242"/>
        <v>527.48</v>
      </c>
      <c r="Y6781" s="8">
        <f t="shared" si="243"/>
        <v>0</v>
      </c>
      <c r="Z6781" s="4"/>
    </row>
    <row r="6782" spans="1:26" x14ac:dyDescent="0.25">
      <c r="A6782" s="34">
        <v>28</v>
      </c>
      <c r="B6782" s="31">
        <v>28</v>
      </c>
      <c r="C6782" s="4" t="s">
        <v>1635</v>
      </c>
      <c r="D6782" s="4" t="s">
        <v>11355</v>
      </c>
      <c r="E6782" s="4" t="s">
        <v>11336</v>
      </c>
      <c r="F6782" s="4" t="s">
        <v>8948</v>
      </c>
      <c r="G6782" s="4" t="s">
        <v>11365</v>
      </c>
      <c r="H6782" s="4" t="s">
        <v>860</v>
      </c>
      <c r="I6782" s="24">
        <v>170.36</v>
      </c>
      <c r="J6782" s="24">
        <v>150.34</v>
      </c>
      <c r="K6782" s="24">
        <v>12.52</v>
      </c>
      <c r="O6782" s="24">
        <v>1.94</v>
      </c>
      <c r="R6782" s="24">
        <v>5.56</v>
      </c>
      <c r="X6782" s="24">
        <f t="shared" si="242"/>
        <v>170.36</v>
      </c>
      <c r="Y6782" s="8">
        <f t="shared" si="243"/>
        <v>0</v>
      </c>
      <c r="Z6782" s="4"/>
    </row>
    <row r="6783" spans="1:26" x14ac:dyDescent="0.25">
      <c r="A6783" s="34">
        <v>17</v>
      </c>
      <c r="B6783" s="31">
        <v>17</v>
      </c>
      <c r="C6783" s="4" t="s">
        <v>11358</v>
      </c>
      <c r="D6783" s="4" t="s">
        <v>11359</v>
      </c>
      <c r="E6783" s="4" t="s">
        <v>11336</v>
      </c>
      <c r="F6783" s="4" t="s">
        <v>8948</v>
      </c>
      <c r="G6783" s="4" t="s">
        <v>11360</v>
      </c>
      <c r="H6783" s="4" t="s">
        <v>734</v>
      </c>
      <c r="I6783" s="24">
        <v>326.64999999999998</v>
      </c>
      <c r="J6783" s="24">
        <v>107.45</v>
      </c>
      <c r="K6783" s="24">
        <v>20</v>
      </c>
      <c r="O6783" s="24">
        <v>0.96</v>
      </c>
      <c r="P6783" s="24">
        <v>144.31</v>
      </c>
      <c r="T6783" s="24">
        <v>53.93</v>
      </c>
      <c r="X6783" s="24">
        <f t="shared" si="242"/>
        <v>326.65000000000003</v>
      </c>
      <c r="Y6783" s="8">
        <f t="shared" si="243"/>
        <v>0</v>
      </c>
      <c r="Z6783" s="4"/>
    </row>
    <row r="6784" spans="1:26" x14ac:dyDescent="0.25">
      <c r="A6784" s="34">
        <v>27</v>
      </c>
      <c r="B6784" s="31">
        <v>27</v>
      </c>
      <c r="C6784" s="4" t="s">
        <v>11375</v>
      </c>
      <c r="D6784" s="4" t="s">
        <v>11375</v>
      </c>
      <c r="E6784" s="4" t="s">
        <v>11336</v>
      </c>
      <c r="F6784" s="4" t="s">
        <v>8948</v>
      </c>
      <c r="G6784" s="4" t="s">
        <v>11376</v>
      </c>
      <c r="H6784" s="4"/>
      <c r="I6784" s="24">
        <v>750</v>
      </c>
      <c r="J6784" s="24">
        <v>375</v>
      </c>
      <c r="K6784" s="24">
        <v>375</v>
      </c>
      <c r="X6784" s="24">
        <f t="shared" si="242"/>
        <v>750</v>
      </c>
      <c r="Y6784" s="8">
        <f t="shared" si="243"/>
        <v>0</v>
      </c>
      <c r="Z6784" s="4"/>
    </row>
    <row r="6785" spans="1:26" ht="30" x14ac:dyDescent="0.25">
      <c r="A6785" s="34">
        <v>31</v>
      </c>
      <c r="B6785" s="31">
        <v>31</v>
      </c>
      <c r="C6785" s="4" t="s">
        <v>11382</v>
      </c>
      <c r="D6785" s="5" t="s">
        <v>11383</v>
      </c>
      <c r="E6785" s="4" t="s">
        <v>11336</v>
      </c>
      <c r="F6785" s="4" t="s">
        <v>8948</v>
      </c>
      <c r="G6785" s="4" t="s">
        <v>11384</v>
      </c>
      <c r="H6785" s="4" t="s">
        <v>11385</v>
      </c>
      <c r="I6785" s="24">
        <v>752</v>
      </c>
      <c r="J6785" s="24">
        <v>319.17</v>
      </c>
      <c r="K6785" s="24">
        <v>21</v>
      </c>
      <c r="M6785" s="24">
        <v>1</v>
      </c>
      <c r="O6785" s="24">
        <v>4</v>
      </c>
      <c r="P6785" s="24">
        <v>29.75</v>
      </c>
      <c r="Q6785" s="24">
        <v>11</v>
      </c>
      <c r="R6785" s="24">
        <v>2</v>
      </c>
      <c r="T6785" s="24">
        <v>364.08</v>
      </c>
      <c r="X6785" s="24">
        <f t="shared" si="242"/>
        <v>752</v>
      </c>
      <c r="Y6785" s="8">
        <f t="shared" si="243"/>
        <v>0</v>
      </c>
      <c r="Z6785" s="4"/>
    </row>
    <row r="6786" spans="1:26" x14ac:dyDescent="0.25">
      <c r="A6786" s="34">
        <v>18</v>
      </c>
      <c r="B6786" s="31">
        <v>18</v>
      </c>
      <c r="C6786" s="4" t="s">
        <v>11361</v>
      </c>
      <c r="D6786" s="4" t="s">
        <v>2533</v>
      </c>
      <c r="E6786" s="4" t="s">
        <v>11336</v>
      </c>
      <c r="F6786" s="4" t="s">
        <v>8948</v>
      </c>
      <c r="G6786" s="4" t="s">
        <v>11362</v>
      </c>
      <c r="H6786" s="4" t="s">
        <v>11363</v>
      </c>
      <c r="I6786" s="24">
        <v>1444.64</v>
      </c>
      <c r="J6786" s="24">
        <v>197.67</v>
      </c>
      <c r="K6786" s="24">
        <v>16.75</v>
      </c>
      <c r="M6786" s="24">
        <v>3.11</v>
      </c>
      <c r="O6786" s="24">
        <v>4.1900000000000004</v>
      </c>
      <c r="T6786" s="24">
        <v>1222.92</v>
      </c>
      <c r="X6786" s="24">
        <f t="shared" si="242"/>
        <v>1444.64</v>
      </c>
      <c r="Y6786" s="8">
        <f t="shared" si="243"/>
        <v>0</v>
      </c>
      <c r="Z6786" s="4"/>
    </row>
    <row r="6787" spans="1:26" x14ac:dyDescent="0.25">
      <c r="A6787" s="34">
        <v>2</v>
      </c>
      <c r="B6787" s="31">
        <v>2</v>
      </c>
      <c r="C6787" s="4" t="s">
        <v>11337</v>
      </c>
      <c r="D6787" s="4" t="s">
        <v>5489</v>
      </c>
      <c r="E6787" s="4" t="s">
        <v>11336</v>
      </c>
      <c r="F6787" s="4" t="s">
        <v>8948</v>
      </c>
      <c r="G6787" s="4" t="s">
        <v>11338</v>
      </c>
      <c r="H6787" s="4" t="s">
        <v>896</v>
      </c>
      <c r="I6787" s="24">
        <v>1146.3399999999999</v>
      </c>
      <c r="J6787" s="24">
        <v>423.35</v>
      </c>
      <c r="K6787" s="24">
        <v>11.45</v>
      </c>
      <c r="M6787" s="24">
        <v>7.34</v>
      </c>
      <c r="O6787" s="24">
        <v>11.79</v>
      </c>
      <c r="R6787" s="24">
        <v>34.82</v>
      </c>
      <c r="T6787" s="24">
        <v>657.59</v>
      </c>
      <c r="X6787" s="24">
        <f t="shared" si="242"/>
        <v>1146.3400000000001</v>
      </c>
      <c r="Y6787" s="8">
        <f t="shared" si="243"/>
        <v>0</v>
      </c>
      <c r="Z6787" s="4"/>
    </row>
    <row r="6788" spans="1:26" x14ac:dyDescent="0.25">
      <c r="C6788" s="4" t="s">
        <v>11350</v>
      </c>
      <c r="D6788" s="4" t="s">
        <v>11335</v>
      </c>
      <c r="E6788" s="4" t="s">
        <v>11336</v>
      </c>
      <c r="F6788" s="4" t="s">
        <v>8948</v>
      </c>
      <c r="G6788" s="4" t="s">
        <v>11351</v>
      </c>
      <c r="H6788" s="4" t="s">
        <v>1981</v>
      </c>
      <c r="Y6788" s="8"/>
      <c r="Z6788" s="4"/>
    </row>
    <row r="6789" spans="1:26" x14ac:dyDescent="0.25">
      <c r="A6789" s="34">
        <v>57</v>
      </c>
      <c r="B6789" s="31">
        <v>1</v>
      </c>
      <c r="C6789" s="4" t="s">
        <v>11456</v>
      </c>
      <c r="D6789" s="4" t="s">
        <v>11457</v>
      </c>
      <c r="E6789" s="4" t="s">
        <v>11387</v>
      </c>
      <c r="F6789" s="4" t="s">
        <v>8948</v>
      </c>
      <c r="G6789" s="4" t="s">
        <v>11458</v>
      </c>
      <c r="H6789" s="4"/>
      <c r="I6789" s="24">
        <v>123.75</v>
      </c>
      <c r="J6789" s="24">
        <v>119.09</v>
      </c>
      <c r="M6789" s="24">
        <v>1.1000000000000001</v>
      </c>
      <c r="O6789" s="24">
        <v>2.16</v>
      </c>
      <c r="S6789" s="24">
        <v>1.4</v>
      </c>
      <c r="X6789" s="24">
        <f t="shared" ref="X6789:X6820" si="244">SUM(J6789:W6789)</f>
        <v>123.75</v>
      </c>
      <c r="Y6789" s="8">
        <f t="shared" ref="Y6789:Y6820" si="245">I6789-X6789</f>
        <v>0</v>
      </c>
      <c r="Z6789" s="4"/>
    </row>
    <row r="6790" spans="1:26" x14ac:dyDescent="0.25">
      <c r="A6790" s="34">
        <v>37</v>
      </c>
      <c r="B6790" s="31">
        <v>8</v>
      </c>
      <c r="C6790" s="4" t="s">
        <v>11426</v>
      </c>
      <c r="D6790" s="4" t="s">
        <v>11422</v>
      </c>
      <c r="E6790" s="4" t="s">
        <v>11387</v>
      </c>
      <c r="F6790" s="4" t="s">
        <v>8948</v>
      </c>
      <c r="G6790" s="4" t="s">
        <v>11427</v>
      </c>
      <c r="H6790" s="4"/>
      <c r="I6790" s="24">
        <v>293.89999999999998</v>
      </c>
      <c r="J6790" s="24">
        <v>198.73</v>
      </c>
      <c r="L6790" s="24">
        <v>61.79</v>
      </c>
      <c r="M6790" s="24">
        <v>2.48</v>
      </c>
      <c r="O6790" s="24">
        <v>2.02</v>
      </c>
      <c r="P6790" s="24">
        <v>8.74</v>
      </c>
      <c r="Q6790" s="24">
        <v>15.27</v>
      </c>
      <c r="R6790" s="24">
        <v>1.17</v>
      </c>
      <c r="T6790" s="24">
        <v>3.76</v>
      </c>
      <c r="X6790" s="24">
        <f t="shared" si="244"/>
        <v>293.95999999999998</v>
      </c>
      <c r="Y6790" s="8">
        <f t="shared" si="245"/>
        <v>-6.0000000000002274E-2</v>
      </c>
      <c r="Z6790" s="4"/>
    </row>
    <row r="6791" spans="1:26" x14ac:dyDescent="0.25">
      <c r="A6791" s="34">
        <v>59</v>
      </c>
      <c r="B6791" s="31">
        <v>3</v>
      </c>
      <c r="C6791" s="4" t="s">
        <v>11460</v>
      </c>
      <c r="D6791" s="4" t="s">
        <v>11457</v>
      </c>
      <c r="E6791" s="4" t="s">
        <v>11387</v>
      </c>
      <c r="F6791" s="4" t="s">
        <v>8948</v>
      </c>
      <c r="G6791" s="4" t="s">
        <v>8244</v>
      </c>
      <c r="H6791" s="4" t="s">
        <v>1318</v>
      </c>
      <c r="I6791" s="24">
        <v>420.01</v>
      </c>
      <c r="J6791" s="24">
        <v>399.18</v>
      </c>
      <c r="K6791" s="24">
        <v>2.85</v>
      </c>
      <c r="M6791" s="24">
        <v>4.8499999999999996</v>
      </c>
      <c r="O6791" s="24">
        <v>4.3899999999999997</v>
      </c>
      <c r="Q6791" s="24">
        <v>1.29</v>
      </c>
      <c r="R6791" s="24">
        <v>0.59</v>
      </c>
      <c r="S6791" s="24">
        <v>1.96</v>
      </c>
      <c r="T6791" s="24">
        <v>1.9</v>
      </c>
      <c r="U6791" s="24">
        <v>3</v>
      </c>
      <c r="X6791" s="24">
        <f t="shared" si="244"/>
        <v>420.01</v>
      </c>
      <c r="Y6791" s="8">
        <f t="shared" si="245"/>
        <v>0</v>
      </c>
      <c r="Z6791" s="4"/>
    </row>
    <row r="6792" spans="1:26" x14ac:dyDescent="0.25">
      <c r="A6792" s="34">
        <v>19</v>
      </c>
      <c r="B6792" s="31">
        <v>8</v>
      </c>
      <c r="C6792" s="4" t="s">
        <v>11408</v>
      </c>
      <c r="D6792" s="4" t="s">
        <v>11399</v>
      </c>
      <c r="E6792" s="4" t="s">
        <v>11387</v>
      </c>
      <c r="F6792" s="4" t="s">
        <v>8948</v>
      </c>
      <c r="G6792" s="4" t="s">
        <v>11409</v>
      </c>
      <c r="H6792" s="4"/>
      <c r="I6792" s="24">
        <v>659.07</v>
      </c>
      <c r="J6792" s="24">
        <v>516.24</v>
      </c>
      <c r="K6792" s="24">
        <v>40.090000000000003</v>
      </c>
      <c r="M6792" s="24">
        <v>1</v>
      </c>
      <c r="N6792" s="24">
        <v>5</v>
      </c>
      <c r="O6792" s="24">
        <v>4</v>
      </c>
      <c r="Q6792" s="24">
        <v>9.74</v>
      </c>
      <c r="R6792" s="24">
        <v>2</v>
      </c>
      <c r="S6792" s="24">
        <v>2.5</v>
      </c>
      <c r="T6792" s="24">
        <v>89</v>
      </c>
      <c r="U6792" s="24">
        <v>4</v>
      </c>
      <c r="X6792" s="24">
        <f t="shared" si="244"/>
        <v>673.57</v>
      </c>
      <c r="Y6792" s="8">
        <f t="shared" si="245"/>
        <v>-14.5</v>
      </c>
      <c r="Z6792" s="4"/>
    </row>
    <row r="6793" spans="1:26" x14ac:dyDescent="0.25">
      <c r="A6793" s="34">
        <v>62</v>
      </c>
      <c r="B6793" s="31">
        <v>6</v>
      </c>
      <c r="C6793" s="4" t="s">
        <v>11462</v>
      </c>
      <c r="D6793" s="4" t="s">
        <v>11457</v>
      </c>
      <c r="E6793" s="4" t="s">
        <v>11387</v>
      </c>
      <c r="F6793" s="4" t="s">
        <v>8948</v>
      </c>
      <c r="G6793" s="4" t="s">
        <v>6327</v>
      </c>
      <c r="H6793" s="4"/>
      <c r="I6793" s="24">
        <v>210</v>
      </c>
      <c r="J6793" s="24">
        <v>203.29</v>
      </c>
      <c r="M6793" s="24">
        <v>0.7</v>
      </c>
      <c r="O6793" s="24">
        <v>1.63</v>
      </c>
      <c r="S6793" s="24">
        <v>0.08</v>
      </c>
      <c r="T6793" s="24">
        <v>3</v>
      </c>
      <c r="U6793" s="24">
        <v>1.3</v>
      </c>
      <c r="X6793" s="24">
        <f t="shared" si="244"/>
        <v>210</v>
      </c>
      <c r="Y6793" s="8">
        <f t="shared" si="245"/>
        <v>0</v>
      </c>
      <c r="Z6793" s="4"/>
    </row>
    <row r="6794" spans="1:26" x14ac:dyDescent="0.25">
      <c r="A6794" s="34">
        <v>52</v>
      </c>
      <c r="B6794" s="31">
        <v>15</v>
      </c>
      <c r="C6794" s="4" t="s">
        <v>11448</v>
      </c>
      <c r="D6794" s="4" t="s">
        <v>11428</v>
      </c>
      <c r="E6794" s="4" t="s">
        <v>11387</v>
      </c>
      <c r="F6794" s="4" t="s">
        <v>8948</v>
      </c>
      <c r="G6794" s="4" t="s">
        <v>11449</v>
      </c>
      <c r="H6794" s="4"/>
      <c r="I6794" s="24">
        <v>387.52</v>
      </c>
      <c r="J6794" s="24">
        <v>374.05</v>
      </c>
      <c r="N6794" s="24">
        <v>0.66</v>
      </c>
      <c r="O6794" s="24">
        <v>4.7</v>
      </c>
      <c r="P6794" s="24">
        <v>0.21</v>
      </c>
      <c r="R6794" s="24">
        <v>0.63</v>
      </c>
      <c r="S6794" s="24">
        <v>2.29</v>
      </c>
      <c r="U6794" s="24">
        <v>4.97</v>
      </c>
      <c r="X6794" s="24">
        <f t="shared" si="244"/>
        <v>387.51000000000005</v>
      </c>
      <c r="Y6794" s="8">
        <f t="shared" si="245"/>
        <v>9.9999999999340616E-3</v>
      </c>
      <c r="Z6794" s="4"/>
    </row>
    <row r="6795" spans="1:26" x14ac:dyDescent="0.25">
      <c r="A6795" s="34">
        <v>69</v>
      </c>
      <c r="B6795" s="31">
        <v>14</v>
      </c>
      <c r="C6795" s="4" t="s">
        <v>11466</v>
      </c>
      <c r="D6795" s="4" t="s">
        <v>11457</v>
      </c>
      <c r="E6795" s="4" t="s">
        <v>11387</v>
      </c>
      <c r="F6795" s="4" t="s">
        <v>8948</v>
      </c>
      <c r="G6795" s="4" t="s">
        <v>974</v>
      </c>
      <c r="H6795" s="4"/>
      <c r="I6795" s="24">
        <v>321.93</v>
      </c>
      <c r="J6795" s="24">
        <v>287.85000000000002</v>
      </c>
      <c r="K6795" s="24">
        <v>18.399999999999999</v>
      </c>
      <c r="M6795" s="24">
        <v>2.85</v>
      </c>
      <c r="O6795" s="24">
        <v>2.6</v>
      </c>
      <c r="P6795" s="24">
        <v>1.1000000000000001</v>
      </c>
      <c r="Q6795" s="24">
        <v>0.5</v>
      </c>
      <c r="R6795" s="24">
        <v>3.83</v>
      </c>
      <c r="S6795" s="24">
        <v>1.7</v>
      </c>
      <c r="T6795" s="24">
        <v>1.1000000000000001</v>
      </c>
      <c r="U6795" s="24">
        <v>2</v>
      </c>
      <c r="X6795" s="24">
        <f t="shared" si="244"/>
        <v>321.93000000000006</v>
      </c>
      <c r="Y6795" s="8">
        <f t="shared" si="245"/>
        <v>0</v>
      </c>
      <c r="Z6795" s="4"/>
    </row>
    <row r="6796" spans="1:26" x14ac:dyDescent="0.25">
      <c r="A6796" s="34">
        <v>28</v>
      </c>
      <c r="B6796" s="31">
        <v>17</v>
      </c>
      <c r="C6796" s="4" t="s">
        <v>11419</v>
      </c>
      <c r="D6796" s="4" t="s">
        <v>11399</v>
      </c>
      <c r="E6796" s="4" t="s">
        <v>11387</v>
      </c>
      <c r="F6796" s="4" t="s">
        <v>8948</v>
      </c>
      <c r="G6796" s="4" t="s">
        <v>1609</v>
      </c>
      <c r="H6796" s="4"/>
      <c r="I6796" s="24">
        <v>389.31</v>
      </c>
      <c r="J6796" s="24">
        <v>340.17</v>
      </c>
      <c r="K6796" s="24">
        <v>31.5</v>
      </c>
      <c r="L6796" s="24">
        <v>1.3</v>
      </c>
      <c r="M6796" s="24">
        <v>2</v>
      </c>
      <c r="N6796" s="24">
        <v>1</v>
      </c>
      <c r="O6796" s="24">
        <v>3.86</v>
      </c>
      <c r="Q6796" s="24">
        <v>3.9</v>
      </c>
      <c r="R6796" s="24">
        <v>4.79</v>
      </c>
      <c r="S6796" s="24">
        <v>1.23</v>
      </c>
      <c r="U6796" s="24">
        <v>2.86</v>
      </c>
      <c r="X6796" s="24">
        <f t="shared" si="244"/>
        <v>392.61000000000007</v>
      </c>
      <c r="Y6796" s="8">
        <f t="shared" si="245"/>
        <v>-3.3000000000000682</v>
      </c>
      <c r="Z6796" s="4"/>
    </row>
    <row r="6797" spans="1:26" x14ac:dyDescent="0.25">
      <c r="A6797" s="34">
        <v>68</v>
      </c>
      <c r="B6797" s="31">
        <v>12</v>
      </c>
      <c r="C6797" s="4" t="s">
        <v>11465</v>
      </c>
      <c r="D6797" s="4" t="s">
        <v>11457</v>
      </c>
      <c r="E6797" s="4" t="s">
        <v>11387</v>
      </c>
      <c r="F6797" s="4" t="s">
        <v>8948</v>
      </c>
      <c r="G6797" s="4" t="s">
        <v>1609</v>
      </c>
      <c r="H6797" s="4"/>
      <c r="I6797" s="24">
        <v>241.32</v>
      </c>
      <c r="J6797" s="24">
        <v>230.9</v>
      </c>
      <c r="M6797" s="24">
        <v>1.5</v>
      </c>
      <c r="O6797" s="24">
        <v>3.6</v>
      </c>
      <c r="Q6797" s="24">
        <v>0.54</v>
      </c>
      <c r="R6797" s="24">
        <v>1.21</v>
      </c>
      <c r="S6797" s="24">
        <v>1.57</v>
      </c>
      <c r="U6797" s="24">
        <v>2</v>
      </c>
      <c r="X6797" s="24">
        <f t="shared" si="244"/>
        <v>241.32</v>
      </c>
      <c r="Y6797" s="8">
        <f t="shared" si="245"/>
        <v>0</v>
      </c>
      <c r="Z6797" s="4"/>
    </row>
    <row r="6798" spans="1:26" x14ac:dyDescent="0.25">
      <c r="A6798" s="34">
        <v>38</v>
      </c>
      <c r="B6798" s="31">
        <v>1</v>
      </c>
      <c r="C6798" s="4" t="s">
        <v>1961</v>
      </c>
      <c r="D6798" s="4" t="s">
        <v>11428</v>
      </c>
      <c r="E6798" s="4" t="s">
        <v>11387</v>
      </c>
      <c r="F6798" s="4" t="s">
        <v>8948</v>
      </c>
      <c r="G6798" s="4" t="s">
        <v>6142</v>
      </c>
      <c r="H6798" s="4" t="s">
        <v>216</v>
      </c>
      <c r="I6798" s="24">
        <v>396.89</v>
      </c>
      <c r="J6798" s="24">
        <v>346.49</v>
      </c>
      <c r="K6798" s="24">
        <v>31.44</v>
      </c>
      <c r="M6798" s="24">
        <v>5.6</v>
      </c>
      <c r="N6798" s="24">
        <v>5.6</v>
      </c>
      <c r="O6798" s="24">
        <v>2.84</v>
      </c>
      <c r="P6798" s="24">
        <v>3.5</v>
      </c>
      <c r="R6798" s="24">
        <v>2.42</v>
      </c>
      <c r="S6798" s="24">
        <v>1.2</v>
      </c>
      <c r="T6798" s="24">
        <v>4.4000000000000004</v>
      </c>
      <c r="U6798" s="24">
        <v>3</v>
      </c>
      <c r="X6798" s="24">
        <f t="shared" si="244"/>
        <v>406.49</v>
      </c>
      <c r="Y6798" s="8">
        <f t="shared" si="245"/>
        <v>-9.6000000000000227</v>
      </c>
      <c r="Z6798" s="4"/>
    </row>
    <row r="6799" spans="1:26" x14ac:dyDescent="0.25">
      <c r="A6799" s="34">
        <v>74</v>
      </c>
      <c r="B6799" s="31">
        <v>1</v>
      </c>
      <c r="C6799" s="4" t="s">
        <v>9789</v>
      </c>
      <c r="D6799" s="4" t="s">
        <v>9790</v>
      </c>
      <c r="E6799" s="4" t="s">
        <v>11387</v>
      </c>
      <c r="F6799" s="4" t="s">
        <v>8948</v>
      </c>
      <c r="G6799" s="4" t="s">
        <v>9791</v>
      </c>
      <c r="H6799" s="4"/>
      <c r="I6799" s="24">
        <v>613.57000000000005</v>
      </c>
      <c r="J6799" s="24">
        <v>109.41</v>
      </c>
      <c r="K6799" s="24">
        <v>11.87</v>
      </c>
      <c r="L6799" s="24">
        <v>1.86</v>
      </c>
      <c r="O6799" s="24">
        <v>4.5599999999999996</v>
      </c>
      <c r="P6799" s="24">
        <v>0.33</v>
      </c>
      <c r="R6799" s="24">
        <v>2.11</v>
      </c>
      <c r="S6799" s="24">
        <v>1.86</v>
      </c>
      <c r="T6799" s="24">
        <v>481.57</v>
      </c>
      <c r="X6799" s="24">
        <f t="shared" si="244"/>
        <v>613.57000000000005</v>
      </c>
      <c r="Y6799" s="8">
        <f t="shared" si="245"/>
        <v>0</v>
      </c>
      <c r="Z6799" s="4"/>
    </row>
    <row r="6800" spans="1:26" x14ac:dyDescent="0.25">
      <c r="A6800" s="34">
        <v>75</v>
      </c>
      <c r="B6800" s="31">
        <v>2</v>
      </c>
      <c r="C6800" s="4" t="s">
        <v>9792</v>
      </c>
      <c r="D6800" s="4" t="s">
        <v>9790</v>
      </c>
      <c r="E6800" s="4" t="s">
        <v>11387</v>
      </c>
      <c r="F6800" s="4" t="s">
        <v>8948</v>
      </c>
      <c r="G6800" s="4" t="s">
        <v>9791</v>
      </c>
      <c r="H6800" s="4"/>
      <c r="I6800" s="24">
        <v>327.71</v>
      </c>
      <c r="J6800" s="24">
        <v>143.27000000000001</v>
      </c>
      <c r="K6800" s="24">
        <v>34.5</v>
      </c>
      <c r="L6800" s="24">
        <v>19.600000000000001</v>
      </c>
      <c r="Q6800" s="24">
        <v>12.86</v>
      </c>
      <c r="R6800" s="24">
        <v>2.94</v>
      </c>
      <c r="S6800" s="24">
        <v>0.55000000000000004</v>
      </c>
      <c r="T6800" s="24">
        <v>113.99</v>
      </c>
      <c r="X6800" s="24">
        <f t="shared" si="244"/>
        <v>327.71000000000004</v>
      </c>
      <c r="Y6800" s="8">
        <f t="shared" si="245"/>
        <v>0</v>
      </c>
      <c r="Z6800" s="4"/>
    </row>
    <row r="6801" spans="1:26" x14ac:dyDescent="0.25">
      <c r="A6801" s="34">
        <v>1</v>
      </c>
      <c r="B6801" s="31">
        <v>1</v>
      </c>
      <c r="C6801" s="4" t="s">
        <v>6549</v>
      </c>
      <c r="D6801" s="4" t="s">
        <v>11386</v>
      </c>
      <c r="E6801" s="4" t="s">
        <v>11387</v>
      </c>
      <c r="F6801" s="4" t="s">
        <v>8948</v>
      </c>
      <c r="G6801" s="4" t="s">
        <v>5546</v>
      </c>
      <c r="H6801" s="4" t="s">
        <v>11388</v>
      </c>
      <c r="I6801" s="24">
        <v>451.4</v>
      </c>
      <c r="J6801" s="24">
        <v>447.16</v>
      </c>
      <c r="K6801" s="24">
        <v>1.2</v>
      </c>
      <c r="M6801" s="24">
        <v>0.5</v>
      </c>
      <c r="O6801" s="24">
        <v>1</v>
      </c>
      <c r="Q6801" s="24">
        <v>0.25</v>
      </c>
      <c r="R6801" s="24">
        <v>0.79</v>
      </c>
      <c r="U6801" s="24">
        <v>0.5</v>
      </c>
      <c r="X6801" s="24">
        <f t="shared" si="244"/>
        <v>451.40000000000003</v>
      </c>
      <c r="Y6801" s="8">
        <f t="shared" si="245"/>
        <v>0</v>
      </c>
      <c r="Z6801" s="4"/>
    </row>
    <row r="6802" spans="1:26" x14ac:dyDescent="0.25">
      <c r="A6802" s="34">
        <v>47</v>
      </c>
      <c r="B6802" s="31">
        <v>10</v>
      </c>
      <c r="C6802" s="4" t="s">
        <v>11440</v>
      </c>
      <c r="D6802" s="4" t="s">
        <v>11428</v>
      </c>
      <c r="E6802" s="4" t="s">
        <v>11387</v>
      </c>
      <c r="F6802" s="4" t="s">
        <v>8948</v>
      </c>
      <c r="G6802" s="4" t="s">
        <v>5546</v>
      </c>
      <c r="H6802" s="4"/>
      <c r="I6802" s="24">
        <v>94.31</v>
      </c>
      <c r="J6802" s="24">
        <v>81.7</v>
      </c>
      <c r="K6802" s="24">
        <v>6.75</v>
      </c>
      <c r="M6802" s="24">
        <v>1.8</v>
      </c>
      <c r="O6802" s="24">
        <v>1.24</v>
      </c>
      <c r="R6802" s="24">
        <v>1.52</v>
      </c>
      <c r="S6802" s="24">
        <v>1.1000000000000001</v>
      </c>
      <c r="T6802" s="24">
        <v>0.2</v>
      </c>
      <c r="X6802" s="24">
        <f t="shared" si="244"/>
        <v>94.309999999999988</v>
      </c>
      <c r="Y6802" s="8">
        <f t="shared" si="245"/>
        <v>0</v>
      </c>
      <c r="Z6802" s="4"/>
    </row>
    <row r="6803" spans="1:26" x14ac:dyDescent="0.25">
      <c r="A6803" s="34">
        <v>53</v>
      </c>
      <c r="B6803" s="31">
        <v>16</v>
      </c>
      <c r="C6803" s="4" t="s">
        <v>11450</v>
      </c>
      <c r="D6803" s="4" t="s">
        <v>11428</v>
      </c>
      <c r="E6803" s="4" t="s">
        <v>11387</v>
      </c>
      <c r="F6803" s="4" t="s">
        <v>8948</v>
      </c>
      <c r="G6803" s="4" t="s">
        <v>11451</v>
      </c>
      <c r="H6803" s="4"/>
      <c r="I6803" s="24">
        <v>248.14</v>
      </c>
      <c r="J6803" s="24">
        <v>235.2</v>
      </c>
      <c r="K6803" s="24">
        <v>4.5</v>
      </c>
      <c r="M6803" s="24">
        <v>0.95</v>
      </c>
      <c r="O6803" s="24">
        <v>2.5</v>
      </c>
      <c r="R6803" s="24">
        <v>0.68</v>
      </c>
      <c r="S6803" s="24">
        <v>0.9</v>
      </c>
      <c r="U6803" s="24">
        <v>2.4</v>
      </c>
      <c r="X6803" s="24">
        <f t="shared" si="244"/>
        <v>247.13</v>
      </c>
      <c r="Y6803" s="8">
        <f t="shared" si="245"/>
        <v>1.0099999999999909</v>
      </c>
      <c r="Z6803" s="4"/>
    </row>
    <row r="6804" spans="1:26" x14ac:dyDescent="0.25">
      <c r="A6804" s="34">
        <v>70</v>
      </c>
      <c r="B6804" s="31">
        <v>15</v>
      </c>
      <c r="C6804" s="4" t="s">
        <v>11467</v>
      </c>
      <c r="D6804" s="4" t="s">
        <v>11457</v>
      </c>
      <c r="E6804" s="4" t="s">
        <v>11387</v>
      </c>
      <c r="F6804" s="4" t="s">
        <v>8948</v>
      </c>
      <c r="G6804" s="4" t="s">
        <v>6483</v>
      </c>
      <c r="H6804" s="4"/>
      <c r="I6804" s="24">
        <v>88.83</v>
      </c>
      <c r="J6804" s="24">
        <v>87.63</v>
      </c>
      <c r="S6804" s="24">
        <v>1.2</v>
      </c>
      <c r="X6804" s="24">
        <f t="shared" si="244"/>
        <v>88.83</v>
      </c>
      <c r="Y6804" s="8">
        <f t="shared" si="245"/>
        <v>0</v>
      </c>
      <c r="Z6804" s="4"/>
    </row>
    <row r="6805" spans="1:26" x14ac:dyDescent="0.25">
      <c r="A6805" s="34">
        <v>48</v>
      </c>
      <c r="B6805" s="31">
        <v>11</v>
      </c>
      <c r="C6805" s="4" t="s">
        <v>11441</v>
      </c>
      <c r="D6805" s="4" t="s">
        <v>11428</v>
      </c>
      <c r="E6805" s="4" t="s">
        <v>11387</v>
      </c>
      <c r="F6805" s="4" t="s">
        <v>8948</v>
      </c>
      <c r="G6805" s="4" t="s">
        <v>11442</v>
      </c>
      <c r="H6805" s="4"/>
      <c r="I6805" s="24">
        <v>218.01</v>
      </c>
      <c r="J6805" s="24">
        <v>192.9</v>
      </c>
      <c r="K6805" s="24">
        <v>14.34</v>
      </c>
      <c r="L6805" s="24">
        <v>1.65</v>
      </c>
      <c r="M6805" s="24">
        <v>1.06</v>
      </c>
      <c r="O6805" s="24">
        <v>2.4</v>
      </c>
      <c r="Q6805" s="24">
        <v>1.46</v>
      </c>
      <c r="R6805" s="24">
        <v>0.81</v>
      </c>
      <c r="S6805" s="24">
        <v>1.3</v>
      </c>
      <c r="T6805" s="24">
        <v>0.24</v>
      </c>
      <c r="U6805" s="24">
        <v>1.55</v>
      </c>
      <c r="X6805" s="24">
        <f t="shared" si="244"/>
        <v>217.71000000000006</v>
      </c>
      <c r="Y6805" s="8">
        <f t="shared" si="245"/>
        <v>0.2999999999999261</v>
      </c>
      <c r="Z6805" s="4"/>
    </row>
    <row r="6806" spans="1:26" x14ac:dyDescent="0.25">
      <c r="A6806" s="34">
        <v>27</v>
      </c>
      <c r="B6806" s="31">
        <v>16</v>
      </c>
      <c r="C6806" s="4" t="s">
        <v>11417</v>
      </c>
      <c r="D6806" s="4" t="s">
        <v>11399</v>
      </c>
      <c r="E6806" s="4" t="s">
        <v>11387</v>
      </c>
      <c r="F6806" s="4" t="s">
        <v>8948</v>
      </c>
      <c r="G6806" s="4" t="s">
        <v>11418</v>
      </c>
      <c r="H6806" s="4"/>
      <c r="I6806" s="24">
        <v>125.4</v>
      </c>
      <c r="J6806" s="24">
        <v>122.7</v>
      </c>
      <c r="M6806" s="24">
        <v>1.1399999999999999</v>
      </c>
      <c r="O6806" s="24">
        <v>1.56</v>
      </c>
      <c r="Q6806" s="24">
        <v>0.6</v>
      </c>
      <c r="X6806" s="24">
        <f t="shared" si="244"/>
        <v>126</v>
      </c>
      <c r="Y6806" s="8">
        <f t="shared" si="245"/>
        <v>-0.59999999999999432</v>
      </c>
      <c r="Z6806" s="4"/>
    </row>
    <row r="6807" spans="1:26" x14ac:dyDescent="0.25">
      <c r="A6807" s="34">
        <v>7</v>
      </c>
      <c r="B6807" s="31">
        <v>7</v>
      </c>
      <c r="C6807" s="4" t="s">
        <v>8128</v>
      </c>
      <c r="D6807" s="4" t="s">
        <v>11386</v>
      </c>
      <c r="E6807" s="4" t="s">
        <v>11387</v>
      </c>
      <c r="F6807" s="4" t="s">
        <v>8948</v>
      </c>
      <c r="G6807" s="5" t="s">
        <v>11394</v>
      </c>
      <c r="H6807" s="4"/>
      <c r="I6807" s="24">
        <v>213.91</v>
      </c>
      <c r="J6807" s="24">
        <v>197.03</v>
      </c>
      <c r="K6807" s="24">
        <v>2.2999999999999998</v>
      </c>
      <c r="O6807" s="24">
        <v>1.6</v>
      </c>
      <c r="P6807" s="24">
        <v>0.42</v>
      </c>
      <c r="R6807" s="24">
        <v>1.91</v>
      </c>
      <c r="S6807" s="24">
        <v>2.46</v>
      </c>
      <c r="T6807" s="24">
        <v>6.19</v>
      </c>
      <c r="U6807" s="24">
        <v>2</v>
      </c>
      <c r="X6807" s="24">
        <f t="shared" si="244"/>
        <v>213.91</v>
      </c>
      <c r="Y6807" s="8">
        <f t="shared" si="245"/>
        <v>0</v>
      </c>
      <c r="Z6807" s="4"/>
    </row>
    <row r="6808" spans="1:26" x14ac:dyDescent="0.25">
      <c r="A6808" s="34">
        <v>22</v>
      </c>
      <c r="B6808" s="31">
        <v>11</v>
      </c>
      <c r="C6808" s="4" t="s">
        <v>11412</v>
      </c>
      <c r="D6808" s="4" t="s">
        <v>11399</v>
      </c>
      <c r="E6808" s="4" t="s">
        <v>11387</v>
      </c>
      <c r="F6808" s="4" t="s">
        <v>8948</v>
      </c>
      <c r="G6808" s="4" t="s">
        <v>11413</v>
      </c>
      <c r="H6808" s="4"/>
      <c r="I6808" s="24">
        <v>142.82</v>
      </c>
      <c r="J6808" s="24">
        <v>136.87</v>
      </c>
      <c r="K6808" s="24">
        <v>0.22</v>
      </c>
      <c r="M6808" s="24">
        <v>0.5</v>
      </c>
      <c r="N6808" s="24">
        <v>0.25</v>
      </c>
      <c r="O6808" s="24">
        <v>1.1599999999999999</v>
      </c>
      <c r="Q6808" s="24">
        <v>1.87</v>
      </c>
      <c r="R6808" s="24">
        <v>1</v>
      </c>
      <c r="S6808" s="24">
        <v>1</v>
      </c>
      <c r="X6808" s="24">
        <f t="shared" si="244"/>
        <v>142.87</v>
      </c>
      <c r="Y6808" s="8">
        <f t="shared" si="245"/>
        <v>-5.0000000000011369E-2</v>
      </c>
      <c r="Z6808" s="4"/>
    </row>
    <row r="6809" spans="1:26" x14ac:dyDescent="0.25">
      <c r="A6809" s="34">
        <v>30</v>
      </c>
      <c r="B6809" s="31">
        <v>1</v>
      </c>
      <c r="C6809" s="4" t="s">
        <v>11421</v>
      </c>
      <c r="D6809" s="4" t="s">
        <v>11422</v>
      </c>
      <c r="E6809" s="4" t="s">
        <v>11387</v>
      </c>
      <c r="F6809" s="4" t="s">
        <v>8948</v>
      </c>
      <c r="G6809" s="4" t="s">
        <v>9065</v>
      </c>
      <c r="H6809" s="4" t="s">
        <v>13</v>
      </c>
      <c r="I6809" s="24">
        <v>260.98</v>
      </c>
      <c r="J6809" s="24">
        <v>209.36</v>
      </c>
      <c r="O6809" s="24">
        <v>1.95</v>
      </c>
      <c r="P6809" s="24">
        <v>1.2</v>
      </c>
      <c r="Q6809" s="24">
        <v>45.5</v>
      </c>
      <c r="R6809" s="24">
        <v>1.2</v>
      </c>
      <c r="S6809" s="24">
        <v>1.77</v>
      </c>
      <c r="X6809" s="24">
        <f t="shared" si="244"/>
        <v>260.97999999999996</v>
      </c>
      <c r="Y6809" s="8">
        <f t="shared" si="245"/>
        <v>0</v>
      </c>
      <c r="Z6809" s="4"/>
    </row>
    <row r="6810" spans="1:26" x14ac:dyDescent="0.25">
      <c r="A6810" s="34">
        <v>31</v>
      </c>
      <c r="B6810" s="31">
        <v>2</v>
      </c>
      <c r="C6810" s="4" t="s">
        <v>2603</v>
      </c>
      <c r="D6810" s="4" t="s">
        <v>11422</v>
      </c>
      <c r="E6810" s="4" t="s">
        <v>11387</v>
      </c>
      <c r="F6810" s="4" t="s">
        <v>8948</v>
      </c>
      <c r="G6810" s="4" t="s">
        <v>9065</v>
      </c>
      <c r="H6810" s="4" t="s">
        <v>13</v>
      </c>
      <c r="I6810" s="24">
        <v>646.70000000000005</v>
      </c>
      <c r="J6810" s="24">
        <v>349.66</v>
      </c>
      <c r="K6810" s="24">
        <v>14.09</v>
      </c>
      <c r="L6810" s="24">
        <v>13.32</v>
      </c>
      <c r="M6810" s="24">
        <v>8.85</v>
      </c>
      <c r="O6810" s="24">
        <v>7.09</v>
      </c>
      <c r="P6810" s="24">
        <v>138.38999999999999</v>
      </c>
      <c r="Q6810" s="24">
        <v>2.6</v>
      </c>
      <c r="R6810" s="24">
        <v>6.25</v>
      </c>
      <c r="S6810" s="24">
        <v>12.31</v>
      </c>
      <c r="T6810" s="24">
        <v>62.59</v>
      </c>
      <c r="U6810" s="24">
        <v>31.95</v>
      </c>
      <c r="X6810" s="24">
        <f t="shared" si="244"/>
        <v>647.1</v>
      </c>
      <c r="Y6810" s="8">
        <f t="shared" si="245"/>
        <v>-0.39999999999997726</v>
      </c>
      <c r="Z6810" s="4"/>
    </row>
    <row r="6811" spans="1:26" x14ac:dyDescent="0.25">
      <c r="A6811" s="34">
        <v>32</v>
      </c>
      <c r="B6811" s="31">
        <v>3</v>
      </c>
      <c r="C6811" s="4" t="s">
        <v>10439</v>
      </c>
      <c r="D6811" s="4" t="s">
        <v>11422</v>
      </c>
      <c r="E6811" s="4" t="s">
        <v>11387</v>
      </c>
      <c r="F6811" s="4" t="s">
        <v>8948</v>
      </c>
      <c r="G6811" s="4" t="s">
        <v>9065</v>
      </c>
      <c r="H6811" s="4" t="s">
        <v>13</v>
      </c>
      <c r="I6811" s="24">
        <v>347.36</v>
      </c>
      <c r="J6811" s="24">
        <v>316.85000000000002</v>
      </c>
      <c r="K6811" s="24">
        <v>20.53</v>
      </c>
      <c r="O6811" s="24">
        <v>2.4</v>
      </c>
      <c r="Q6811" s="24">
        <v>1.98</v>
      </c>
      <c r="R6811" s="24">
        <v>2.6</v>
      </c>
      <c r="S6811" s="24">
        <v>2.7</v>
      </c>
      <c r="X6811" s="24">
        <f t="shared" si="244"/>
        <v>347.06</v>
      </c>
      <c r="Y6811" s="8">
        <f t="shared" si="245"/>
        <v>0.30000000000001137</v>
      </c>
      <c r="Z6811" s="4"/>
    </row>
    <row r="6812" spans="1:26" x14ac:dyDescent="0.25">
      <c r="A6812" s="34">
        <v>33</v>
      </c>
      <c r="B6812" s="31">
        <v>4</v>
      </c>
      <c r="C6812" s="4" t="s">
        <v>9931</v>
      </c>
      <c r="D6812" s="4" t="s">
        <v>11422</v>
      </c>
      <c r="E6812" s="4" t="s">
        <v>11387</v>
      </c>
      <c r="F6812" s="4" t="s">
        <v>8948</v>
      </c>
      <c r="G6812" s="4" t="s">
        <v>9065</v>
      </c>
      <c r="H6812" s="4" t="s">
        <v>13</v>
      </c>
      <c r="I6812" s="24">
        <v>516.19000000000005</v>
      </c>
      <c r="J6812" s="24">
        <v>467.98</v>
      </c>
      <c r="K6812" s="24">
        <v>23.62</v>
      </c>
      <c r="L6812" s="24">
        <v>2.8</v>
      </c>
      <c r="M6812" s="24">
        <v>0.5</v>
      </c>
      <c r="O6812" s="24">
        <v>3.48</v>
      </c>
      <c r="P6812" s="24">
        <v>3.01</v>
      </c>
      <c r="Q6812" s="24">
        <v>0.35</v>
      </c>
      <c r="R6812" s="24">
        <v>4.7</v>
      </c>
      <c r="S6812" s="24">
        <v>5.34</v>
      </c>
      <c r="T6812" s="24">
        <v>3.85</v>
      </c>
      <c r="U6812" s="24">
        <v>1.2</v>
      </c>
      <c r="X6812" s="24">
        <f t="shared" si="244"/>
        <v>516.83000000000004</v>
      </c>
      <c r="Y6812" s="8">
        <f t="shared" si="245"/>
        <v>-0.63999999999998636</v>
      </c>
      <c r="Z6812" s="4"/>
    </row>
    <row r="6813" spans="1:26" x14ac:dyDescent="0.25">
      <c r="A6813" s="34">
        <v>34</v>
      </c>
      <c r="B6813" s="31">
        <v>5</v>
      </c>
      <c r="C6813" s="4" t="s">
        <v>11423</v>
      </c>
      <c r="D6813" s="4" t="s">
        <v>11422</v>
      </c>
      <c r="E6813" s="4" t="s">
        <v>11387</v>
      </c>
      <c r="F6813" s="4" t="s">
        <v>8948</v>
      </c>
      <c r="G6813" s="4" t="s">
        <v>9065</v>
      </c>
      <c r="H6813" s="4" t="s">
        <v>13</v>
      </c>
      <c r="I6813" s="24">
        <v>785.05</v>
      </c>
      <c r="J6813" s="24">
        <v>723.31</v>
      </c>
      <c r="K6813" s="24">
        <v>26.32</v>
      </c>
      <c r="M6813" s="24">
        <v>2.52</v>
      </c>
      <c r="O6813" s="24">
        <v>5.39</v>
      </c>
      <c r="P6813" s="24">
        <v>0.2</v>
      </c>
      <c r="Q6813" s="24">
        <v>13.3</v>
      </c>
      <c r="R6813" s="24">
        <v>7.71</v>
      </c>
      <c r="S6813" s="24">
        <v>6.3</v>
      </c>
      <c r="X6813" s="24">
        <f t="shared" si="244"/>
        <v>785.05</v>
      </c>
      <c r="Y6813" s="8">
        <f t="shared" si="245"/>
        <v>0</v>
      </c>
      <c r="Z6813" s="4"/>
    </row>
    <row r="6814" spans="1:26" x14ac:dyDescent="0.25">
      <c r="A6814" s="34">
        <v>35</v>
      </c>
      <c r="B6814" s="31">
        <v>6</v>
      </c>
      <c r="C6814" s="4" t="s">
        <v>11424</v>
      </c>
      <c r="D6814" s="4" t="s">
        <v>11422</v>
      </c>
      <c r="E6814" s="4" t="s">
        <v>11387</v>
      </c>
      <c r="F6814" s="4" t="s">
        <v>8948</v>
      </c>
      <c r="G6814" s="4" t="s">
        <v>9065</v>
      </c>
      <c r="H6814" s="4" t="s">
        <v>13</v>
      </c>
      <c r="I6814" s="24">
        <v>370.55</v>
      </c>
      <c r="J6814" s="24">
        <v>345.3</v>
      </c>
      <c r="K6814" s="24">
        <v>12.57</v>
      </c>
      <c r="M6814" s="24">
        <v>0.4</v>
      </c>
      <c r="O6814" s="24">
        <v>2.36</v>
      </c>
      <c r="Q6814" s="24">
        <v>1.2</v>
      </c>
      <c r="R6814" s="24">
        <v>2.89</v>
      </c>
      <c r="S6814" s="24">
        <v>1.88</v>
      </c>
      <c r="T6814" s="24">
        <v>3.92</v>
      </c>
      <c r="X6814" s="24">
        <f t="shared" si="244"/>
        <v>370.52</v>
      </c>
      <c r="Y6814" s="8">
        <f t="shared" si="245"/>
        <v>3.0000000000029559E-2</v>
      </c>
      <c r="Z6814" s="4"/>
    </row>
    <row r="6815" spans="1:26" x14ac:dyDescent="0.25">
      <c r="A6815" s="34">
        <v>56</v>
      </c>
      <c r="B6815" s="31">
        <v>19</v>
      </c>
      <c r="C6815" s="4" t="s">
        <v>11454</v>
      </c>
      <c r="D6815" s="4" t="s">
        <v>11428</v>
      </c>
      <c r="E6815" s="4" t="s">
        <v>11387</v>
      </c>
      <c r="F6815" s="4" t="s">
        <v>8948</v>
      </c>
      <c r="G6815" s="4" t="s">
        <v>11455</v>
      </c>
      <c r="H6815" s="4"/>
      <c r="I6815" s="24">
        <v>137.44999999999999</v>
      </c>
      <c r="J6815" s="24">
        <v>126</v>
      </c>
      <c r="K6815" s="24">
        <v>4</v>
      </c>
      <c r="M6815" s="24">
        <v>1</v>
      </c>
      <c r="N6815" s="24">
        <v>1</v>
      </c>
      <c r="O6815" s="24">
        <v>2.5</v>
      </c>
      <c r="R6815" s="24">
        <v>1.5</v>
      </c>
      <c r="S6815" s="24">
        <v>1</v>
      </c>
      <c r="U6815" s="24">
        <v>0.45</v>
      </c>
      <c r="X6815" s="24">
        <f t="shared" si="244"/>
        <v>137.44999999999999</v>
      </c>
      <c r="Y6815" s="8">
        <f t="shared" si="245"/>
        <v>0</v>
      </c>
      <c r="Z6815" s="4"/>
    </row>
    <row r="6816" spans="1:26" x14ac:dyDescent="0.25">
      <c r="A6816" s="34">
        <v>55</v>
      </c>
      <c r="B6816" s="31">
        <v>18</v>
      </c>
      <c r="C6816" s="4" t="s">
        <v>10917</v>
      </c>
      <c r="D6816" s="4" t="s">
        <v>11428</v>
      </c>
      <c r="E6816" s="4" t="s">
        <v>11387</v>
      </c>
      <c r="F6816" s="4" t="s">
        <v>8948</v>
      </c>
      <c r="G6816" s="4" t="s">
        <v>11453</v>
      </c>
      <c r="H6816" s="4"/>
      <c r="I6816" s="24">
        <v>236.73</v>
      </c>
      <c r="J6816" s="24">
        <v>189.52</v>
      </c>
      <c r="K6816" s="24">
        <v>23.07</v>
      </c>
      <c r="L6816" s="24">
        <v>1.95</v>
      </c>
      <c r="O6816" s="24">
        <v>2</v>
      </c>
      <c r="P6816" s="24">
        <v>0.74</v>
      </c>
      <c r="Q6816" s="24">
        <v>0.19</v>
      </c>
      <c r="R6816" s="24">
        <v>2.36</v>
      </c>
      <c r="U6816" s="24">
        <v>16.89</v>
      </c>
      <c r="X6816" s="24">
        <f t="shared" si="244"/>
        <v>236.72000000000003</v>
      </c>
      <c r="Y6816" s="8">
        <f t="shared" si="245"/>
        <v>9.9999999999624833E-3</v>
      </c>
      <c r="Z6816" s="4"/>
    </row>
    <row r="6817" spans="1:26" x14ac:dyDescent="0.25">
      <c r="A6817" s="34">
        <v>18</v>
      </c>
      <c r="B6817" s="31">
        <v>7</v>
      </c>
      <c r="C6817" s="4" t="s">
        <v>11406</v>
      </c>
      <c r="D6817" s="4" t="s">
        <v>11399</v>
      </c>
      <c r="E6817" s="4" t="s">
        <v>11387</v>
      </c>
      <c r="F6817" s="4" t="s">
        <v>8948</v>
      </c>
      <c r="G6817" s="4" t="s">
        <v>11407</v>
      </c>
      <c r="H6817" s="4"/>
      <c r="I6817" s="24">
        <v>362.9</v>
      </c>
      <c r="J6817" s="24">
        <v>340.91</v>
      </c>
      <c r="K6817" s="24">
        <v>5.35</v>
      </c>
      <c r="L6817" s="24">
        <v>2</v>
      </c>
      <c r="M6817" s="24">
        <v>1</v>
      </c>
      <c r="O6817" s="24">
        <v>2</v>
      </c>
      <c r="R6817" s="24">
        <v>4.75</v>
      </c>
      <c r="S6817" s="24">
        <v>5.29</v>
      </c>
      <c r="U6817" s="24">
        <v>1.6</v>
      </c>
      <c r="X6817" s="24">
        <f t="shared" si="244"/>
        <v>362.90000000000009</v>
      </c>
      <c r="Y6817" s="8">
        <f t="shared" si="245"/>
        <v>0</v>
      </c>
      <c r="Z6817" s="4"/>
    </row>
    <row r="6818" spans="1:26" x14ac:dyDescent="0.25">
      <c r="A6818" s="34">
        <v>3</v>
      </c>
      <c r="B6818" s="31">
        <v>3</v>
      </c>
      <c r="C6818" s="4" t="s">
        <v>11386</v>
      </c>
      <c r="D6818" s="4" t="s">
        <v>11386</v>
      </c>
      <c r="E6818" s="4" t="s">
        <v>11387</v>
      </c>
      <c r="F6818" s="4" t="s">
        <v>8948</v>
      </c>
      <c r="G6818" s="4" t="s">
        <v>9212</v>
      </c>
      <c r="H6818" s="4"/>
      <c r="I6818" s="24">
        <v>143.25</v>
      </c>
      <c r="J6818" s="24">
        <v>119.5</v>
      </c>
      <c r="K6818" s="24">
        <v>16.75</v>
      </c>
      <c r="N6818" s="24">
        <v>0.5</v>
      </c>
      <c r="O6818" s="24">
        <v>1.25</v>
      </c>
      <c r="Q6818" s="24">
        <v>2.2599999999999998</v>
      </c>
      <c r="R6818" s="24">
        <v>1.32</v>
      </c>
      <c r="S6818" s="24">
        <v>1.03</v>
      </c>
      <c r="U6818" s="24">
        <v>0.59</v>
      </c>
      <c r="X6818" s="24">
        <f t="shared" si="244"/>
        <v>143.19999999999999</v>
      </c>
      <c r="Y6818" s="8">
        <f t="shared" si="245"/>
        <v>5.0000000000011369E-2</v>
      </c>
      <c r="Z6818" s="4"/>
    </row>
    <row r="6819" spans="1:26" x14ac:dyDescent="0.25">
      <c r="A6819" s="34">
        <v>63</v>
      </c>
      <c r="B6819" s="31">
        <v>7</v>
      </c>
      <c r="C6819" s="4" t="s">
        <v>11463</v>
      </c>
      <c r="D6819" s="4" t="s">
        <v>11457</v>
      </c>
      <c r="E6819" s="4" t="s">
        <v>11387</v>
      </c>
      <c r="F6819" s="4" t="s">
        <v>8948</v>
      </c>
      <c r="G6819" s="4" t="s">
        <v>6868</v>
      </c>
      <c r="H6819" s="4"/>
      <c r="I6819" s="24">
        <v>157.34</v>
      </c>
      <c r="J6819" s="24">
        <v>141.91</v>
      </c>
      <c r="K6819" s="24">
        <v>4</v>
      </c>
      <c r="M6819" s="24">
        <v>1.5</v>
      </c>
      <c r="O6819" s="24">
        <v>1.32</v>
      </c>
      <c r="Q6819" s="24">
        <v>1.62</v>
      </c>
      <c r="R6819" s="24">
        <v>1.79</v>
      </c>
      <c r="S6819" s="24">
        <v>1.37</v>
      </c>
      <c r="T6819" s="24">
        <v>2.93</v>
      </c>
      <c r="U6819" s="24">
        <v>0.9</v>
      </c>
      <c r="X6819" s="24">
        <f t="shared" si="244"/>
        <v>157.34</v>
      </c>
      <c r="Y6819" s="8">
        <f t="shared" si="245"/>
        <v>0</v>
      </c>
      <c r="Z6819" s="4"/>
    </row>
    <row r="6820" spans="1:26" x14ac:dyDescent="0.25">
      <c r="A6820" s="34">
        <v>25</v>
      </c>
      <c r="B6820" s="31">
        <v>14</v>
      </c>
      <c r="C6820" s="4" t="s">
        <v>3797</v>
      </c>
      <c r="D6820" s="4" t="s">
        <v>11399</v>
      </c>
      <c r="E6820" s="4" t="s">
        <v>11387</v>
      </c>
      <c r="F6820" s="4" t="s">
        <v>8948</v>
      </c>
      <c r="G6820" s="5" t="s">
        <v>11415</v>
      </c>
      <c r="H6820" s="4" t="s">
        <v>485</v>
      </c>
      <c r="I6820" s="24">
        <v>442.6</v>
      </c>
      <c r="J6820" s="24">
        <v>246.43</v>
      </c>
      <c r="K6820" s="24">
        <v>43.74</v>
      </c>
      <c r="L6820" s="24">
        <v>1.69</v>
      </c>
      <c r="M6820" s="24">
        <v>2</v>
      </c>
      <c r="N6820" s="24">
        <v>1</v>
      </c>
      <c r="O6820" s="24">
        <v>23.86</v>
      </c>
      <c r="P6820" s="24">
        <v>2.95</v>
      </c>
      <c r="Q6820" s="24">
        <v>44.84</v>
      </c>
      <c r="R6820" s="24">
        <v>15.47</v>
      </c>
      <c r="S6820" s="24">
        <v>2.25</v>
      </c>
      <c r="T6820" s="24">
        <v>54.25</v>
      </c>
      <c r="U6820" s="24">
        <v>4.12</v>
      </c>
      <c r="X6820" s="24">
        <f t="shared" si="244"/>
        <v>442.6</v>
      </c>
      <c r="Y6820" s="8">
        <f t="shared" si="245"/>
        <v>0</v>
      </c>
      <c r="Z6820" s="4"/>
    </row>
    <row r="6821" spans="1:26" x14ac:dyDescent="0.25">
      <c r="A6821" s="34">
        <v>58</v>
      </c>
      <c r="B6821" s="31">
        <v>2</v>
      </c>
      <c r="C6821" s="4" t="s">
        <v>11459</v>
      </c>
      <c r="D6821" s="4" t="s">
        <v>11457</v>
      </c>
      <c r="E6821" s="4" t="s">
        <v>11387</v>
      </c>
      <c r="F6821" s="4" t="s">
        <v>8948</v>
      </c>
      <c r="G6821" s="4" t="s">
        <v>11415</v>
      </c>
      <c r="H6821" s="4"/>
      <c r="I6821" s="24">
        <v>283.77</v>
      </c>
      <c r="J6821" s="24">
        <v>233.94</v>
      </c>
      <c r="K6821" s="24">
        <v>23.31</v>
      </c>
      <c r="L6821" s="24">
        <v>0.65</v>
      </c>
      <c r="M6821" s="24">
        <v>1.9</v>
      </c>
      <c r="O6821" s="24">
        <v>4.13</v>
      </c>
      <c r="Q6821" s="24">
        <v>6.3</v>
      </c>
      <c r="R6821" s="24">
        <v>2.71</v>
      </c>
      <c r="S6821" s="24">
        <v>3.27</v>
      </c>
      <c r="T6821" s="24">
        <v>4.05</v>
      </c>
      <c r="U6821" s="24">
        <v>3.5</v>
      </c>
      <c r="X6821" s="24">
        <f t="shared" ref="X6821:X6852" si="246">SUM(J6821:W6821)</f>
        <v>283.75999999999993</v>
      </c>
      <c r="Y6821" s="8">
        <f t="shared" ref="Y6821:Y6852" si="247">I6821-X6821</f>
        <v>1.0000000000047748E-2</v>
      </c>
      <c r="Z6821" s="4"/>
    </row>
    <row r="6822" spans="1:26" x14ac:dyDescent="0.25">
      <c r="A6822" s="34">
        <v>50</v>
      </c>
      <c r="B6822" s="31">
        <v>13</v>
      </c>
      <c r="C6822" s="4" t="s">
        <v>11444</v>
      </c>
      <c r="D6822" s="4" t="s">
        <v>11428</v>
      </c>
      <c r="E6822" s="4" t="s">
        <v>11387</v>
      </c>
      <c r="F6822" s="4" t="s">
        <v>8948</v>
      </c>
      <c r="G6822" s="4" t="s">
        <v>11445</v>
      </c>
      <c r="H6822" s="4"/>
      <c r="I6822" s="24">
        <v>230.64</v>
      </c>
      <c r="J6822" s="24">
        <v>205.36</v>
      </c>
      <c r="K6822" s="24">
        <v>12.64</v>
      </c>
      <c r="M6822" s="24">
        <v>1.64</v>
      </c>
      <c r="O6822" s="24">
        <v>2.65</v>
      </c>
      <c r="Q6822" s="24">
        <v>0.5</v>
      </c>
      <c r="R6822" s="24">
        <v>3.36</v>
      </c>
      <c r="S6822" s="24">
        <v>3.48</v>
      </c>
      <c r="X6822" s="24">
        <f t="shared" si="246"/>
        <v>229.63</v>
      </c>
      <c r="Y6822" s="8">
        <f t="shared" si="247"/>
        <v>1.0099999999999909</v>
      </c>
      <c r="Z6822" s="4"/>
    </row>
    <row r="6823" spans="1:26" x14ac:dyDescent="0.25">
      <c r="A6823" s="34">
        <v>9</v>
      </c>
      <c r="B6823" s="31">
        <v>9</v>
      </c>
      <c r="C6823" s="4" t="s">
        <v>11396</v>
      </c>
      <c r="D6823" s="4" t="s">
        <v>11386</v>
      </c>
      <c r="E6823" s="4" t="s">
        <v>11387</v>
      </c>
      <c r="F6823" s="4" t="s">
        <v>8948</v>
      </c>
      <c r="G6823" s="4" t="s">
        <v>11397</v>
      </c>
      <c r="H6823" s="4"/>
      <c r="I6823" s="24">
        <v>225.44</v>
      </c>
      <c r="J6823" s="24">
        <v>194.61</v>
      </c>
      <c r="K6823" s="24">
        <v>17.32</v>
      </c>
      <c r="L6823" s="24">
        <v>1</v>
      </c>
      <c r="M6823" s="24">
        <v>2.77</v>
      </c>
      <c r="O6823" s="24">
        <v>2</v>
      </c>
      <c r="Q6823" s="24">
        <v>1</v>
      </c>
      <c r="R6823" s="24">
        <v>2.8</v>
      </c>
      <c r="S6823" s="24">
        <v>0.23</v>
      </c>
      <c r="T6823" s="24">
        <v>3.78</v>
      </c>
      <c r="U6823" s="24">
        <v>2.7</v>
      </c>
      <c r="X6823" s="24">
        <f t="shared" si="246"/>
        <v>228.21</v>
      </c>
      <c r="Y6823" s="8">
        <f t="shared" si="247"/>
        <v>-2.7700000000000102</v>
      </c>
      <c r="Z6823" s="4"/>
    </row>
    <row r="6824" spans="1:26" x14ac:dyDescent="0.25">
      <c r="A6824" s="34">
        <v>14</v>
      </c>
      <c r="B6824" s="31">
        <v>3</v>
      </c>
      <c r="C6824" s="4" t="s">
        <v>11402</v>
      </c>
      <c r="D6824" s="4" t="s">
        <v>11399</v>
      </c>
      <c r="E6824" s="4" t="s">
        <v>11387</v>
      </c>
      <c r="F6824" s="4" t="s">
        <v>8948</v>
      </c>
      <c r="G6824" s="4" t="s">
        <v>11403</v>
      </c>
      <c r="H6824" s="4"/>
      <c r="I6824" s="24">
        <v>252.18</v>
      </c>
      <c r="J6824" s="24">
        <v>240.33</v>
      </c>
      <c r="K6824" s="24">
        <v>11.92</v>
      </c>
      <c r="L6824" s="24">
        <v>2.08</v>
      </c>
      <c r="M6824" s="24">
        <v>1.72</v>
      </c>
      <c r="N6824" s="24">
        <v>1</v>
      </c>
      <c r="O6824" s="24">
        <v>1</v>
      </c>
      <c r="Q6824" s="24">
        <v>1.0900000000000001</v>
      </c>
      <c r="R6824" s="24">
        <v>0.49</v>
      </c>
      <c r="S6824" s="24">
        <v>0.82</v>
      </c>
      <c r="T6824" s="24">
        <v>2.19</v>
      </c>
      <c r="X6824" s="24">
        <f t="shared" si="246"/>
        <v>262.64</v>
      </c>
      <c r="Y6824" s="8">
        <f t="shared" si="247"/>
        <v>-10.45999999999998</v>
      </c>
      <c r="Z6824" s="4"/>
    </row>
    <row r="6825" spans="1:26" x14ac:dyDescent="0.25">
      <c r="A6825" s="34">
        <v>42</v>
      </c>
      <c r="B6825" s="31">
        <v>5</v>
      </c>
      <c r="C6825" s="4" t="s">
        <v>11433</v>
      </c>
      <c r="D6825" s="4" t="s">
        <v>11428</v>
      </c>
      <c r="E6825" s="4" t="s">
        <v>11387</v>
      </c>
      <c r="F6825" s="4" t="s">
        <v>8948</v>
      </c>
      <c r="G6825" s="4" t="s">
        <v>10230</v>
      </c>
      <c r="H6825" s="4"/>
      <c r="I6825" s="24">
        <v>531.26</v>
      </c>
      <c r="J6825" s="24">
        <v>260.10000000000002</v>
      </c>
      <c r="K6825" s="24">
        <v>28.04</v>
      </c>
      <c r="L6825" s="24">
        <v>0.6</v>
      </c>
      <c r="O6825" s="24">
        <v>2.6</v>
      </c>
      <c r="P6825" s="24">
        <v>0.15</v>
      </c>
      <c r="R6825" s="24">
        <v>3.07</v>
      </c>
      <c r="T6825" s="24">
        <v>216.75</v>
      </c>
      <c r="X6825" s="24">
        <f t="shared" si="246"/>
        <v>511.31000000000006</v>
      </c>
      <c r="Y6825" s="8">
        <f t="shared" si="247"/>
        <v>19.949999999999932</v>
      </c>
      <c r="Z6825" s="4"/>
    </row>
    <row r="6826" spans="1:26" x14ac:dyDescent="0.25">
      <c r="A6826" s="34">
        <v>54</v>
      </c>
      <c r="B6826" s="31">
        <v>17</v>
      </c>
      <c r="C6826" s="4" t="s">
        <v>11452</v>
      </c>
      <c r="D6826" s="4" t="s">
        <v>11428</v>
      </c>
      <c r="E6826" s="4" t="s">
        <v>11387</v>
      </c>
      <c r="F6826" s="4" t="s">
        <v>8948</v>
      </c>
      <c r="G6826" s="4" t="s">
        <v>10230</v>
      </c>
      <c r="H6826" s="4"/>
      <c r="I6826" s="24">
        <v>466.17</v>
      </c>
      <c r="J6826" s="24">
        <v>415.53</v>
      </c>
      <c r="K6826" s="24">
        <v>14.57</v>
      </c>
      <c r="L6826" s="24">
        <v>1.3</v>
      </c>
      <c r="M6826" s="24">
        <v>5.17</v>
      </c>
      <c r="O6826" s="24">
        <v>6.94</v>
      </c>
      <c r="P6826" s="24">
        <v>0.84</v>
      </c>
      <c r="R6826" s="24">
        <v>2.84</v>
      </c>
      <c r="S6826" s="24">
        <v>2.94</v>
      </c>
      <c r="T6826" s="24">
        <v>7.35</v>
      </c>
      <c r="U6826" s="24">
        <v>8.4600000000000009</v>
      </c>
      <c r="X6826" s="24">
        <f t="shared" si="246"/>
        <v>465.93999999999994</v>
      </c>
      <c r="Y6826" s="8">
        <f t="shared" si="247"/>
        <v>0.23000000000007503</v>
      </c>
      <c r="Z6826" s="4"/>
    </row>
    <row r="6827" spans="1:26" x14ac:dyDescent="0.25">
      <c r="A6827" s="34">
        <v>64</v>
      </c>
      <c r="B6827" s="31">
        <v>8</v>
      </c>
      <c r="C6827" s="4" t="s">
        <v>5619</v>
      </c>
      <c r="D6827" s="4" t="s">
        <v>11457</v>
      </c>
      <c r="E6827" s="4" t="s">
        <v>11387</v>
      </c>
      <c r="F6827" s="4" t="s">
        <v>8948</v>
      </c>
      <c r="G6827" s="4" t="s">
        <v>10230</v>
      </c>
      <c r="H6827" s="4"/>
      <c r="I6827" s="24">
        <v>186.41</v>
      </c>
      <c r="J6827" s="24">
        <v>167.59</v>
      </c>
      <c r="K6827" s="24">
        <v>4.12</v>
      </c>
      <c r="M6827" s="24">
        <v>0.7</v>
      </c>
      <c r="O6827" s="24">
        <v>2.4</v>
      </c>
      <c r="S6827" s="24">
        <v>0.68</v>
      </c>
      <c r="T6827" s="24">
        <v>10.92</v>
      </c>
      <c r="X6827" s="24">
        <f t="shared" si="246"/>
        <v>186.41</v>
      </c>
      <c r="Y6827" s="8">
        <f t="shared" si="247"/>
        <v>0</v>
      </c>
      <c r="Z6827" s="4"/>
    </row>
    <row r="6828" spans="1:26" x14ac:dyDescent="0.25">
      <c r="A6828" s="34">
        <v>67</v>
      </c>
      <c r="B6828" s="31">
        <v>11</v>
      </c>
      <c r="C6828" s="4" t="s">
        <v>7945</v>
      </c>
      <c r="D6828" s="4" t="s">
        <v>11457</v>
      </c>
      <c r="E6828" s="4" t="s">
        <v>11387</v>
      </c>
      <c r="F6828" s="4" t="s">
        <v>8948</v>
      </c>
      <c r="G6828" s="4" t="s">
        <v>10230</v>
      </c>
      <c r="H6828" s="4"/>
      <c r="I6828" s="24">
        <v>480.63</v>
      </c>
      <c r="J6828" s="24">
        <v>437.66</v>
      </c>
      <c r="K6828" s="24">
        <v>3.11</v>
      </c>
      <c r="M6828" s="24">
        <v>12.76</v>
      </c>
      <c r="O6828" s="24">
        <v>3.5</v>
      </c>
      <c r="Q6828" s="24">
        <v>8.1300000000000008</v>
      </c>
      <c r="R6828" s="24">
        <v>0.75</v>
      </c>
      <c r="S6828" s="24">
        <v>0.32</v>
      </c>
      <c r="T6828" s="24">
        <v>11.3</v>
      </c>
      <c r="U6828" s="24">
        <v>3.1</v>
      </c>
      <c r="X6828" s="24">
        <f t="shared" si="246"/>
        <v>480.63000000000005</v>
      </c>
      <c r="Y6828" s="8">
        <f t="shared" si="247"/>
        <v>0</v>
      </c>
      <c r="Z6828" s="4"/>
    </row>
    <row r="6829" spans="1:26" x14ac:dyDescent="0.25">
      <c r="A6829" s="34">
        <v>45</v>
      </c>
      <c r="B6829" s="31">
        <v>8</v>
      </c>
      <c r="C6829" s="4" t="s">
        <v>11437</v>
      </c>
      <c r="D6829" s="4" t="s">
        <v>11428</v>
      </c>
      <c r="E6829" s="4" t="s">
        <v>11387</v>
      </c>
      <c r="F6829" s="4" t="s">
        <v>8948</v>
      </c>
      <c r="G6829" s="4" t="s">
        <v>5360</v>
      </c>
      <c r="H6829" s="4"/>
      <c r="I6829" s="24">
        <v>719.06</v>
      </c>
      <c r="J6829" s="24">
        <v>681.27</v>
      </c>
      <c r="K6829" s="24">
        <v>3</v>
      </c>
      <c r="L6829" s="24">
        <v>8.7799999999999994</v>
      </c>
      <c r="M6829" s="24">
        <v>3</v>
      </c>
      <c r="O6829" s="24">
        <v>9.94</v>
      </c>
      <c r="R6829" s="24">
        <v>8.01</v>
      </c>
      <c r="S6829" s="24">
        <v>0.31</v>
      </c>
      <c r="U6829" s="24">
        <v>4.75</v>
      </c>
      <c r="X6829" s="24">
        <f t="shared" si="246"/>
        <v>719.06</v>
      </c>
      <c r="Y6829" s="8">
        <f t="shared" si="247"/>
        <v>0</v>
      </c>
      <c r="Z6829" s="4"/>
    </row>
    <row r="6830" spans="1:26" x14ac:dyDescent="0.25">
      <c r="A6830" s="34">
        <v>40</v>
      </c>
      <c r="B6830" s="31">
        <v>3</v>
      </c>
      <c r="C6830" s="4" t="s">
        <v>11431</v>
      </c>
      <c r="D6830" s="4" t="s">
        <v>11428</v>
      </c>
      <c r="E6830" s="4" t="s">
        <v>11387</v>
      </c>
      <c r="F6830" s="4" t="s">
        <v>8948</v>
      </c>
      <c r="G6830" s="4" t="s">
        <v>6816</v>
      </c>
      <c r="H6830" s="4"/>
      <c r="I6830" s="24">
        <v>185.5</v>
      </c>
      <c r="J6830" s="24">
        <v>176.93</v>
      </c>
      <c r="K6830" s="24">
        <v>2.46</v>
      </c>
      <c r="M6830" s="24">
        <v>0.9</v>
      </c>
      <c r="O6830" s="24">
        <v>2.2599999999999998</v>
      </c>
      <c r="P6830" s="24">
        <v>0.22</v>
      </c>
      <c r="R6830" s="24">
        <v>0.76</v>
      </c>
      <c r="S6830" s="24">
        <v>0.82</v>
      </c>
      <c r="T6830" s="24">
        <v>0.14000000000000001</v>
      </c>
      <c r="X6830" s="24">
        <f t="shared" si="246"/>
        <v>184.48999999999998</v>
      </c>
      <c r="Y6830" s="8">
        <f t="shared" si="247"/>
        <v>1.0100000000000193</v>
      </c>
      <c r="Z6830" s="4"/>
    </row>
    <row r="6831" spans="1:26" x14ac:dyDescent="0.25">
      <c r="A6831" s="34">
        <v>39</v>
      </c>
      <c r="B6831" s="31">
        <v>2</v>
      </c>
      <c r="C6831" s="4" t="s">
        <v>11429</v>
      </c>
      <c r="D6831" s="4" t="s">
        <v>11428</v>
      </c>
      <c r="E6831" s="4" t="s">
        <v>11387</v>
      </c>
      <c r="F6831" s="4" t="s">
        <v>8948</v>
      </c>
      <c r="G6831" s="4" t="s">
        <v>11430</v>
      </c>
      <c r="H6831" s="4"/>
      <c r="I6831" s="24">
        <v>250.21</v>
      </c>
      <c r="J6831" s="24">
        <v>235.1</v>
      </c>
      <c r="K6831" s="24">
        <v>2.7</v>
      </c>
      <c r="L6831" s="24">
        <v>3.17</v>
      </c>
      <c r="M6831" s="24">
        <v>0.17</v>
      </c>
      <c r="O6831" s="24">
        <v>2.2000000000000002</v>
      </c>
      <c r="Q6831" s="24">
        <v>0.97</v>
      </c>
      <c r="R6831" s="24">
        <v>0.44</v>
      </c>
      <c r="S6831" s="24">
        <v>5.46</v>
      </c>
      <c r="X6831" s="24">
        <f t="shared" si="246"/>
        <v>250.20999999999995</v>
      </c>
      <c r="Y6831" s="8">
        <f t="shared" si="247"/>
        <v>0</v>
      </c>
      <c r="Z6831" s="4"/>
    </row>
    <row r="6832" spans="1:26" x14ac:dyDescent="0.25">
      <c r="A6832" s="34">
        <v>44</v>
      </c>
      <c r="B6832" s="31">
        <v>7</v>
      </c>
      <c r="C6832" s="4" t="s">
        <v>11435</v>
      </c>
      <c r="D6832" s="4" t="s">
        <v>11428</v>
      </c>
      <c r="E6832" s="4" t="s">
        <v>11387</v>
      </c>
      <c r="F6832" s="4" t="s">
        <v>8948</v>
      </c>
      <c r="G6832" s="4" t="s">
        <v>11436</v>
      </c>
      <c r="H6832" s="4"/>
      <c r="I6832" s="24">
        <v>424.36</v>
      </c>
      <c r="J6832" s="24">
        <v>371.38</v>
      </c>
      <c r="K6832" s="24">
        <v>21.55</v>
      </c>
      <c r="L6832" s="24">
        <v>4.47</v>
      </c>
      <c r="M6832" s="24">
        <v>1.7</v>
      </c>
      <c r="O6832" s="24">
        <v>4</v>
      </c>
      <c r="Q6832" s="24">
        <v>1.06</v>
      </c>
      <c r="R6832" s="24">
        <v>4.16</v>
      </c>
      <c r="S6832" s="24">
        <v>4.1399999999999997</v>
      </c>
      <c r="T6832" s="24">
        <v>4.5</v>
      </c>
      <c r="U6832" s="24">
        <v>7.4</v>
      </c>
      <c r="X6832" s="24">
        <f t="shared" si="246"/>
        <v>424.36</v>
      </c>
      <c r="Y6832" s="8">
        <f t="shared" si="247"/>
        <v>0</v>
      </c>
      <c r="Z6832" s="4"/>
    </row>
    <row r="6833" spans="1:26" x14ac:dyDescent="0.25">
      <c r="A6833" s="34">
        <v>24</v>
      </c>
      <c r="B6833" s="31">
        <v>13</v>
      </c>
      <c r="C6833" s="4" t="s">
        <v>11414</v>
      </c>
      <c r="D6833" s="4" t="s">
        <v>11399</v>
      </c>
      <c r="E6833" s="4" t="s">
        <v>11387</v>
      </c>
      <c r="F6833" s="4" t="s">
        <v>8948</v>
      </c>
      <c r="G6833" s="4" t="s">
        <v>9059</v>
      </c>
      <c r="H6833" s="4"/>
      <c r="I6833" s="24">
        <v>227.83</v>
      </c>
      <c r="J6833" s="24">
        <v>213.39</v>
      </c>
      <c r="K6833" s="24">
        <v>9.15</v>
      </c>
      <c r="O6833" s="24">
        <v>1.2</v>
      </c>
      <c r="P6833" s="24">
        <v>2.42</v>
      </c>
      <c r="R6833" s="24">
        <v>1.67</v>
      </c>
      <c r="X6833" s="24">
        <f t="shared" si="246"/>
        <v>227.82999999999996</v>
      </c>
      <c r="Y6833" s="8">
        <f t="shared" si="247"/>
        <v>0</v>
      </c>
      <c r="Z6833" s="4"/>
    </row>
    <row r="6834" spans="1:26" x14ac:dyDescent="0.25">
      <c r="A6834" s="34">
        <v>2</v>
      </c>
      <c r="B6834" s="31">
        <v>2</v>
      </c>
      <c r="C6834" s="4" t="s">
        <v>1467</v>
      </c>
      <c r="D6834" s="4" t="s">
        <v>11386</v>
      </c>
      <c r="E6834" s="4" t="s">
        <v>11387</v>
      </c>
      <c r="F6834" s="4" t="s">
        <v>8948</v>
      </c>
      <c r="G6834" s="4" t="s">
        <v>11389</v>
      </c>
      <c r="H6834" s="4" t="s">
        <v>1154</v>
      </c>
      <c r="I6834" s="24">
        <v>308.26</v>
      </c>
      <c r="J6834" s="24">
        <v>232.03</v>
      </c>
      <c r="K6834" s="24">
        <v>11.22</v>
      </c>
      <c r="M6834" s="24">
        <v>1.56</v>
      </c>
      <c r="O6834" s="24">
        <v>1.1599999999999999</v>
      </c>
      <c r="Q6834" s="24">
        <v>7.21</v>
      </c>
      <c r="R6834" s="24">
        <v>5.34</v>
      </c>
      <c r="S6834" s="24">
        <v>1.39</v>
      </c>
      <c r="T6834" s="24">
        <v>44.35</v>
      </c>
      <c r="U6834" s="24">
        <v>4</v>
      </c>
      <c r="X6834" s="24">
        <f t="shared" si="246"/>
        <v>308.26</v>
      </c>
      <c r="Y6834" s="8">
        <f t="shared" si="247"/>
        <v>0</v>
      </c>
      <c r="Z6834" s="4"/>
    </row>
    <row r="6835" spans="1:26" x14ac:dyDescent="0.25">
      <c r="A6835" s="34">
        <v>41</v>
      </c>
      <c r="B6835" s="31">
        <v>4</v>
      </c>
      <c r="C6835" s="4" t="s">
        <v>11431</v>
      </c>
      <c r="D6835" s="4" t="s">
        <v>11428</v>
      </c>
      <c r="E6835" s="4" t="s">
        <v>11387</v>
      </c>
      <c r="F6835" s="4" t="s">
        <v>8948</v>
      </c>
      <c r="G6835" s="4" t="s">
        <v>11432</v>
      </c>
      <c r="H6835" s="4"/>
      <c r="I6835" s="24">
        <v>119.49</v>
      </c>
      <c r="J6835" s="24">
        <v>116.14</v>
      </c>
      <c r="O6835" s="24">
        <v>1.44</v>
      </c>
      <c r="S6835" s="24">
        <v>0.64</v>
      </c>
      <c r="T6835" s="24">
        <v>1.27</v>
      </c>
      <c r="X6835" s="24">
        <f t="shared" si="246"/>
        <v>119.49</v>
      </c>
      <c r="Y6835" s="8">
        <f t="shared" si="247"/>
        <v>0</v>
      </c>
      <c r="Z6835" s="4"/>
    </row>
    <row r="6836" spans="1:26" x14ac:dyDescent="0.25">
      <c r="A6836" s="34">
        <v>61</v>
      </c>
      <c r="B6836" s="31">
        <v>5</v>
      </c>
      <c r="C6836" s="4" t="s">
        <v>4340</v>
      </c>
      <c r="D6836" s="4" t="s">
        <v>11457</v>
      </c>
      <c r="E6836" s="4" t="s">
        <v>11387</v>
      </c>
      <c r="F6836" s="4" t="s">
        <v>8948</v>
      </c>
      <c r="G6836" s="4" t="s">
        <v>5208</v>
      </c>
      <c r="H6836" s="4"/>
      <c r="I6836" s="24">
        <v>250</v>
      </c>
      <c r="J6836" s="24">
        <v>238</v>
      </c>
      <c r="L6836" s="24">
        <v>0.75</v>
      </c>
      <c r="M6836" s="24">
        <v>2</v>
      </c>
      <c r="O6836" s="24">
        <v>2</v>
      </c>
      <c r="Q6836" s="24">
        <v>1.5</v>
      </c>
      <c r="R6836" s="24">
        <v>2.25</v>
      </c>
      <c r="S6836" s="24">
        <v>1.5</v>
      </c>
      <c r="U6836" s="24">
        <v>2</v>
      </c>
      <c r="X6836" s="24">
        <f t="shared" si="246"/>
        <v>250</v>
      </c>
      <c r="Y6836" s="8">
        <f t="shared" si="247"/>
        <v>0</v>
      </c>
      <c r="Z6836" s="4"/>
    </row>
    <row r="6837" spans="1:26" x14ac:dyDescent="0.25">
      <c r="A6837" s="34">
        <v>11</v>
      </c>
      <c r="B6837" s="31">
        <v>11</v>
      </c>
      <c r="C6837" s="4" t="s">
        <v>9087</v>
      </c>
      <c r="D6837" s="4" t="s">
        <v>11386</v>
      </c>
      <c r="E6837" s="4" t="s">
        <v>11387</v>
      </c>
      <c r="F6837" s="4" t="s">
        <v>8948</v>
      </c>
      <c r="G6837" s="4" t="s">
        <v>45</v>
      </c>
      <c r="H6837" s="4"/>
      <c r="I6837" s="24">
        <v>164.54</v>
      </c>
      <c r="J6837" s="24">
        <v>152.96</v>
      </c>
      <c r="K6837" s="24">
        <v>4.8</v>
      </c>
      <c r="O6837" s="24">
        <v>1.4</v>
      </c>
      <c r="R6837" s="24">
        <v>1.08</v>
      </c>
      <c r="S6837" s="24">
        <v>2.8</v>
      </c>
      <c r="X6837" s="24">
        <f t="shared" si="246"/>
        <v>163.04000000000005</v>
      </c>
      <c r="Y6837" s="8">
        <f t="shared" si="247"/>
        <v>1.4999999999999432</v>
      </c>
      <c r="Z6837" s="4"/>
    </row>
    <row r="6838" spans="1:26" x14ac:dyDescent="0.25">
      <c r="A6838" s="34">
        <v>23</v>
      </c>
      <c r="B6838" s="31">
        <v>12</v>
      </c>
      <c r="C6838" s="4" t="s">
        <v>1754</v>
      </c>
      <c r="D6838" s="4" t="s">
        <v>11399</v>
      </c>
      <c r="E6838" s="4" t="s">
        <v>11387</v>
      </c>
      <c r="F6838" s="4" t="s">
        <v>8948</v>
      </c>
      <c r="G6838" s="4" t="s">
        <v>45</v>
      </c>
      <c r="H6838" s="11"/>
      <c r="I6838" s="24">
        <v>168.46</v>
      </c>
      <c r="J6838" s="24">
        <v>252.66</v>
      </c>
      <c r="M6838" s="24">
        <v>2.2599999999999998</v>
      </c>
      <c r="O6838" s="24">
        <v>4.09</v>
      </c>
      <c r="Q6838" s="24">
        <v>1.1000000000000001</v>
      </c>
      <c r="R6838" s="24">
        <v>2.5</v>
      </c>
      <c r="U6838" s="24">
        <v>0.86</v>
      </c>
      <c r="X6838" s="24">
        <f t="shared" si="246"/>
        <v>263.47000000000003</v>
      </c>
      <c r="Y6838" s="8">
        <f t="shared" si="247"/>
        <v>-95.010000000000019</v>
      </c>
      <c r="Z6838" s="11"/>
    </row>
    <row r="6839" spans="1:26" x14ac:dyDescent="0.25">
      <c r="A6839" s="34">
        <v>36</v>
      </c>
      <c r="B6839" s="31">
        <v>7</v>
      </c>
      <c r="C6839" s="4" t="s">
        <v>11425</v>
      </c>
      <c r="D6839" s="4" t="s">
        <v>11422</v>
      </c>
      <c r="E6839" s="4" t="s">
        <v>11387</v>
      </c>
      <c r="F6839" s="4" t="s">
        <v>8948</v>
      </c>
      <c r="G6839" s="4" t="s">
        <v>45</v>
      </c>
      <c r="H6839" s="4"/>
      <c r="I6839" s="24">
        <v>292.33999999999997</v>
      </c>
      <c r="J6839" s="24">
        <v>281.95</v>
      </c>
      <c r="M6839" s="24">
        <v>0.52</v>
      </c>
      <c r="O6839" s="24">
        <v>3.44</v>
      </c>
      <c r="R6839" s="24">
        <v>2.37</v>
      </c>
      <c r="S6839" s="24">
        <v>1.72</v>
      </c>
      <c r="U6839" s="24">
        <v>2.34</v>
      </c>
      <c r="X6839" s="24">
        <f t="shared" si="246"/>
        <v>292.33999999999997</v>
      </c>
      <c r="Y6839" s="8">
        <f t="shared" si="247"/>
        <v>0</v>
      </c>
      <c r="Z6839" s="4"/>
    </row>
    <row r="6840" spans="1:26" x14ac:dyDescent="0.25">
      <c r="A6840" s="34">
        <v>43</v>
      </c>
      <c r="B6840" s="31">
        <v>6</v>
      </c>
      <c r="C6840" s="4" t="s">
        <v>11434</v>
      </c>
      <c r="D6840" s="4" t="s">
        <v>11428</v>
      </c>
      <c r="E6840" s="4" t="s">
        <v>11387</v>
      </c>
      <c r="F6840" s="4" t="s">
        <v>8948</v>
      </c>
      <c r="G6840" s="4" t="s">
        <v>45</v>
      </c>
      <c r="H6840" s="4"/>
      <c r="I6840" s="24">
        <v>180.85</v>
      </c>
      <c r="J6840" s="24">
        <v>161.47999999999999</v>
      </c>
      <c r="K6840" s="24">
        <v>10.65</v>
      </c>
      <c r="M6840" s="24">
        <v>1</v>
      </c>
      <c r="N6840" s="24">
        <v>0.37</v>
      </c>
      <c r="O6840" s="24">
        <v>2</v>
      </c>
      <c r="P6840" s="24">
        <v>2.2200000000000002</v>
      </c>
      <c r="Q6840" s="24">
        <v>0.25</v>
      </c>
      <c r="R6840" s="24">
        <v>2.13</v>
      </c>
      <c r="S6840" s="24">
        <v>0.19</v>
      </c>
      <c r="T6840" s="24">
        <v>0.97</v>
      </c>
      <c r="U6840" s="24">
        <v>1.58</v>
      </c>
      <c r="X6840" s="24">
        <f t="shared" si="246"/>
        <v>182.84</v>
      </c>
      <c r="Y6840" s="8">
        <f t="shared" si="247"/>
        <v>-1.9900000000000091</v>
      </c>
      <c r="Z6840" s="4"/>
    </row>
    <row r="6841" spans="1:26" x14ac:dyDescent="0.25">
      <c r="A6841" s="34">
        <v>49</v>
      </c>
      <c r="B6841" s="31">
        <v>12</v>
      </c>
      <c r="C6841" s="4" t="s">
        <v>11443</v>
      </c>
      <c r="D6841" s="4" t="s">
        <v>11428</v>
      </c>
      <c r="E6841" s="4" t="s">
        <v>11387</v>
      </c>
      <c r="F6841" s="4" t="s">
        <v>8948</v>
      </c>
      <c r="G6841" s="4" t="s">
        <v>45</v>
      </c>
      <c r="H6841" s="4"/>
      <c r="I6841" s="24">
        <v>181.62</v>
      </c>
      <c r="J6841" s="24">
        <v>172.18</v>
      </c>
      <c r="K6841" s="24">
        <v>2.56</v>
      </c>
      <c r="M6841" s="24">
        <v>1</v>
      </c>
      <c r="O6841" s="24">
        <v>2.2000000000000002</v>
      </c>
      <c r="R6841" s="24">
        <v>2.2999999999999998</v>
      </c>
      <c r="S6841" s="24">
        <v>0.96</v>
      </c>
      <c r="T6841" s="24">
        <v>0.42</v>
      </c>
      <c r="X6841" s="24">
        <f t="shared" si="246"/>
        <v>181.62</v>
      </c>
      <c r="Y6841" s="8">
        <f t="shared" si="247"/>
        <v>0</v>
      </c>
      <c r="Z6841" s="4"/>
    </row>
    <row r="6842" spans="1:26" x14ac:dyDescent="0.25">
      <c r="A6842" s="34">
        <v>60</v>
      </c>
      <c r="B6842" s="31">
        <v>4</v>
      </c>
      <c r="C6842" s="4" t="s">
        <v>11461</v>
      </c>
      <c r="D6842" s="4" t="s">
        <v>11457</v>
      </c>
      <c r="E6842" s="4" t="s">
        <v>11387</v>
      </c>
      <c r="F6842" s="4" t="s">
        <v>8948</v>
      </c>
      <c r="G6842" s="4" t="s">
        <v>45</v>
      </c>
      <c r="H6842" s="4"/>
      <c r="I6842" s="24">
        <v>153.04</v>
      </c>
      <c r="J6842" s="24">
        <v>131.29</v>
      </c>
      <c r="K6842" s="24">
        <v>0.3</v>
      </c>
      <c r="L6842" s="24">
        <v>0.65</v>
      </c>
      <c r="M6842" s="24">
        <v>4.08</v>
      </c>
      <c r="O6842" s="24">
        <v>2.2000000000000002</v>
      </c>
      <c r="Q6842" s="24">
        <v>0.1</v>
      </c>
      <c r="R6842" s="24">
        <v>1.1499999999999999</v>
      </c>
      <c r="S6842" s="24">
        <v>0.14000000000000001</v>
      </c>
      <c r="T6842" s="24">
        <v>7.1</v>
      </c>
      <c r="U6842" s="24">
        <v>6.03</v>
      </c>
      <c r="X6842" s="24">
        <f t="shared" si="246"/>
        <v>153.04</v>
      </c>
      <c r="Y6842" s="8">
        <f t="shared" si="247"/>
        <v>0</v>
      </c>
      <c r="Z6842" s="4"/>
    </row>
    <row r="6843" spans="1:26" x14ac:dyDescent="0.25">
      <c r="A6843" s="34">
        <v>66</v>
      </c>
      <c r="B6843" s="31">
        <v>10</v>
      </c>
      <c r="C6843" s="4" t="s">
        <v>7594</v>
      </c>
      <c r="D6843" s="4" t="s">
        <v>11457</v>
      </c>
      <c r="E6843" s="4" t="s">
        <v>11387</v>
      </c>
      <c r="F6843" s="4" t="s">
        <v>8948</v>
      </c>
      <c r="G6843" s="4" t="s">
        <v>8092</v>
      </c>
      <c r="H6843" s="4"/>
      <c r="I6843" s="24">
        <v>318.41000000000003</v>
      </c>
      <c r="J6843" s="24">
        <v>270.79000000000002</v>
      </c>
      <c r="K6843" s="24">
        <v>14.7</v>
      </c>
      <c r="M6843" s="24">
        <v>1.65</v>
      </c>
      <c r="O6843" s="24">
        <v>4.8</v>
      </c>
      <c r="Q6843" s="24">
        <v>0.6</v>
      </c>
      <c r="R6843" s="24">
        <v>3.91</v>
      </c>
      <c r="S6843" s="24">
        <v>2.66</v>
      </c>
      <c r="T6843" s="24">
        <v>18.2</v>
      </c>
      <c r="U6843" s="24">
        <v>1.1000000000000001</v>
      </c>
      <c r="X6843" s="24">
        <f t="shared" si="246"/>
        <v>318.41000000000008</v>
      </c>
      <c r="Y6843" s="8">
        <f t="shared" si="247"/>
        <v>0</v>
      </c>
      <c r="Z6843" s="4"/>
    </row>
    <row r="6844" spans="1:26" x14ac:dyDescent="0.25">
      <c r="A6844" s="34">
        <v>13</v>
      </c>
      <c r="B6844" s="31">
        <v>2</v>
      </c>
      <c r="C6844" s="4" t="s">
        <v>11400</v>
      </c>
      <c r="D6844" s="4" t="s">
        <v>11399</v>
      </c>
      <c r="E6844" s="4" t="s">
        <v>11387</v>
      </c>
      <c r="F6844" s="4" t="s">
        <v>8948</v>
      </c>
      <c r="G6844" s="4" t="s">
        <v>11401</v>
      </c>
      <c r="H6844" s="4"/>
      <c r="I6844" s="24">
        <v>320.61</v>
      </c>
      <c r="J6844" s="24">
        <v>265.27</v>
      </c>
      <c r="K6844" s="24">
        <v>30.95</v>
      </c>
      <c r="L6844" s="24">
        <v>1.45</v>
      </c>
      <c r="M6844" s="24">
        <v>1.41</v>
      </c>
      <c r="O6844" s="24">
        <v>4.0999999999999996</v>
      </c>
      <c r="Q6844" s="24">
        <v>2.3199999999999998</v>
      </c>
      <c r="R6844" s="24">
        <v>9.5500000000000007</v>
      </c>
      <c r="S6844" s="24">
        <v>3.1</v>
      </c>
      <c r="T6844" s="24">
        <v>0.2</v>
      </c>
      <c r="U6844" s="24">
        <v>2.25</v>
      </c>
      <c r="X6844" s="24">
        <f t="shared" si="246"/>
        <v>320.60000000000002</v>
      </c>
      <c r="Y6844" s="8">
        <f t="shared" si="247"/>
        <v>9.9999999999909051E-3</v>
      </c>
      <c r="Z6844" s="4"/>
    </row>
    <row r="6845" spans="1:26" x14ac:dyDescent="0.25">
      <c r="A6845" s="34">
        <v>20</v>
      </c>
      <c r="B6845" s="31">
        <v>9</v>
      </c>
      <c r="C6845" s="4" t="s">
        <v>10266</v>
      </c>
      <c r="D6845" s="4" t="s">
        <v>11399</v>
      </c>
      <c r="E6845" s="4" t="s">
        <v>11387</v>
      </c>
      <c r="F6845" s="4" t="s">
        <v>8948</v>
      </c>
      <c r="G6845" s="4" t="s">
        <v>11410</v>
      </c>
      <c r="H6845" s="4"/>
      <c r="I6845" s="24">
        <v>270.85000000000002</v>
      </c>
      <c r="J6845" s="24">
        <v>242.99</v>
      </c>
      <c r="K6845" s="24">
        <v>14.15</v>
      </c>
      <c r="M6845" s="24">
        <v>0.9</v>
      </c>
      <c r="O6845" s="24">
        <v>3.12</v>
      </c>
      <c r="Q6845" s="24">
        <v>2.52</v>
      </c>
      <c r="R6845" s="24">
        <v>3.15</v>
      </c>
      <c r="S6845" s="24">
        <v>1.58</v>
      </c>
      <c r="T6845" s="24">
        <v>0.84</v>
      </c>
      <c r="U6845" s="24">
        <v>1.6</v>
      </c>
      <c r="X6845" s="24">
        <f t="shared" si="246"/>
        <v>270.84999999999991</v>
      </c>
      <c r="Y6845" s="8">
        <f t="shared" si="247"/>
        <v>0</v>
      </c>
      <c r="Z6845" s="4"/>
    </row>
    <row r="6846" spans="1:26" x14ac:dyDescent="0.25">
      <c r="A6846" s="34">
        <v>26</v>
      </c>
      <c r="B6846" s="31">
        <v>15</v>
      </c>
      <c r="C6846" s="4" t="s">
        <v>11416</v>
      </c>
      <c r="D6846" s="4" t="s">
        <v>11399</v>
      </c>
      <c r="E6846" s="4" t="s">
        <v>11387</v>
      </c>
      <c r="F6846" s="4" t="s">
        <v>8948</v>
      </c>
      <c r="G6846" s="4" t="s">
        <v>9642</v>
      </c>
      <c r="H6846" s="4"/>
      <c r="I6846" s="24">
        <v>563.86</v>
      </c>
      <c r="J6846" s="24">
        <v>546.59</v>
      </c>
      <c r="O6846" s="24">
        <v>6.94</v>
      </c>
      <c r="R6846" s="24">
        <v>1.86</v>
      </c>
      <c r="S6846" s="24">
        <v>2.82</v>
      </c>
      <c r="U6846" s="24">
        <v>3.55</v>
      </c>
      <c r="X6846" s="24">
        <f t="shared" si="246"/>
        <v>561.7600000000001</v>
      </c>
      <c r="Y6846" s="8">
        <f t="shared" si="247"/>
        <v>2.0999999999999091</v>
      </c>
      <c r="Z6846" s="4"/>
    </row>
    <row r="6847" spans="1:26" x14ac:dyDescent="0.25">
      <c r="A6847" s="34">
        <v>17</v>
      </c>
      <c r="B6847" s="31">
        <v>6</v>
      </c>
      <c r="C6847" s="4" t="s">
        <v>11405</v>
      </c>
      <c r="D6847" s="4" t="s">
        <v>11399</v>
      </c>
      <c r="E6847" s="4" t="s">
        <v>11387</v>
      </c>
      <c r="F6847" s="4" t="s">
        <v>8948</v>
      </c>
      <c r="G6847" s="4" t="s">
        <v>9276</v>
      </c>
      <c r="H6847" s="4"/>
      <c r="I6847" s="24">
        <v>219.38</v>
      </c>
      <c r="J6847" s="24">
        <v>194.85</v>
      </c>
      <c r="K6847" s="24">
        <v>13.95</v>
      </c>
      <c r="M6847" s="24">
        <v>0.5</v>
      </c>
      <c r="O6847" s="24">
        <v>3.8</v>
      </c>
      <c r="R6847" s="24">
        <v>4.2</v>
      </c>
      <c r="S6847" s="24">
        <v>2.08</v>
      </c>
      <c r="X6847" s="24">
        <f t="shared" si="246"/>
        <v>219.38</v>
      </c>
      <c r="Y6847" s="8">
        <f t="shared" si="247"/>
        <v>0</v>
      </c>
      <c r="Z6847" s="4"/>
    </row>
    <row r="6848" spans="1:26" x14ac:dyDescent="0.25">
      <c r="A6848" s="34">
        <v>51</v>
      </c>
      <c r="B6848" s="31">
        <v>14</v>
      </c>
      <c r="C6848" s="4" t="s">
        <v>11446</v>
      </c>
      <c r="D6848" s="4" t="s">
        <v>11428</v>
      </c>
      <c r="E6848" s="4" t="s">
        <v>11387</v>
      </c>
      <c r="F6848" s="4" t="s">
        <v>8948</v>
      </c>
      <c r="G6848" s="4" t="s">
        <v>11447</v>
      </c>
      <c r="H6848" s="4"/>
      <c r="I6848" s="24">
        <v>254.59</v>
      </c>
      <c r="J6848" s="24">
        <v>244.74</v>
      </c>
      <c r="K6848" s="24">
        <v>3.61</v>
      </c>
      <c r="O6848" s="24">
        <v>2.56</v>
      </c>
      <c r="R6848" s="24">
        <v>2.57</v>
      </c>
      <c r="U6848" s="24">
        <v>1.1000000000000001</v>
      </c>
      <c r="X6848" s="24">
        <f t="shared" si="246"/>
        <v>254.58</v>
      </c>
      <c r="Y6848" s="8">
        <f t="shared" si="247"/>
        <v>9.9999999999909051E-3</v>
      </c>
      <c r="Z6848" s="4"/>
    </row>
    <row r="6849" spans="1:26" x14ac:dyDescent="0.25">
      <c r="A6849" s="34">
        <v>71</v>
      </c>
      <c r="B6849" s="31">
        <v>16</v>
      </c>
      <c r="C6849" s="4" t="s">
        <v>11468</v>
      </c>
      <c r="D6849" s="4" t="s">
        <v>11457</v>
      </c>
      <c r="E6849" s="4" t="s">
        <v>11387</v>
      </c>
      <c r="F6849" s="4" t="s">
        <v>8948</v>
      </c>
      <c r="G6849" s="4" t="s">
        <v>11469</v>
      </c>
      <c r="H6849" s="4"/>
      <c r="I6849" s="24">
        <v>169.85</v>
      </c>
      <c r="J6849" s="24">
        <v>160.63999999999999</v>
      </c>
      <c r="K6849" s="24">
        <v>2</v>
      </c>
      <c r="M6849" s="24">
        <v>2</v>
      </c>
      <c r="O6849" s="24">
        <v>2.21</v>
      </c>
      <c r="Q6849" s="24">
        <v>1.5</v>
      </c>
      <c r="R6849" s="24">
        <v>1</v>
      </c>
      <c r="S6849" s="24">
        <v>0.5</v>
      </c>
      <c r="X6849" s="24">
        <f t="shared" si="246"/>
        <v>169.85</v>
      </c>
      <c r="Y6849" s="8">
        <f t="shared" si="247"/>
        <v>0</v>
      </c>
      <c r="Z6849" s="4"/>
    </row>
    <row r="6850" spans="1:26" x14ac:dyDescent="0.25">
      <c r="A6850" s="34">
        <v>29</v>
      </c>
      <c r="B6850" s="31">
        <v>18</v>
      </c>
      <c r="C6850" s="4" t="s">
        <v>490</v>
      </c>
      <c r="D6850" s="4" t="s">
        <v>11399</v>
      </c>
      <c r="E6850" s="4" t="s">
        <v>11387</v>
      </c>
      <c r="F6850" s="4" t="s">
        <v>8948</v>
      </c>
      <c r="G6850" s="4" t="s">
        <v>11420</v>
      </c>
      <c r="H6850" s="4"/>
      <c r="I6850" s="24">
        <v>742.7</v>
      </c>
      <c r="J6850" s="24">
        <v>591.89</v>
      </c>
      <c r="K6850" s="24">
        <v>18.21</v>
      </c>
      <c r="L6850" s="24">
        <v>1.04</v>
      </c>
      <c r="M6850" s="24">
        <v>1.98</v>
      </c>
      <c r="O6850" s="24">
        <v>3.1</v>
      </c>
      <c r="R6850" s="24">
        <v>3.5</v>
      </c>
      <c r="S6850" s="24">
        <v>2.7</v>
      </c>
      <c r="T6850" s="24">
        <v>111</v>
      </c>
      <c r="U6850" s="24">
        <v>5.38</v>
      </c>
      <c r="X6850" s="24">
        <f t="shared" si="246"/>
        <v>738.80000000000007</v>
      </c>
      <c r="Y6850" s="8">
        <f t="shared" si="247"/>
        <v>3.8999999999999773</v>
      </c>
      <c r="Z6850" s="4"/>
    </row>
    <row r="6851" spans="1:26" x14ac:dyDescent="0.25">
      <c r="A6851" s="34">
        <v>12</v>
      </c>
      <c r="B6851" s="31">
        <v>1</v>
      </c>
      <c r="C6851" s="4" t="s">
        <v>4251</v>
      </c>
      <c r="D6851" s="4" t="s">
        <v>11399</v>
      </c>
      <c r="E6851" s="4" t="s">
        <v>11387</v>
      </c>
      <c r="F6851" s="4" t="s">
        <v>8948</v>
      </c>
      <c r="G6851" s="4" t="s">
        <v>9613</v>
      </c>
      <c r="H6851" s="4" t="s">
        <v>7265</v>
      </c>
      <c r="I6851" s="24">
        <v>169.39</v>
      </c>
      <c r="J6851" s="24">
        <v>158.58000000000001</v>
      </c>
      <c r="K6851" s="24">
        <v>4.8499999999999996</v>
      </c>
      <c r="M6851" s="24">
        <v>0.25</v>
      </c>
      <c r="O6851" s="24">
        <v>2.4</v>
      </c>
      <c r="R6851" s="24">
        <v>2.68</v>
      </c>
      <c r="S6851" s="24">
        <v>0.63</v>
      </c>
      <c r="X6851" s="24">
        <f t="shared" si="246"/>
        <v>169.39000000000001</v>
      </c>
      <c r="Y6851" s="8">
        <f t="shared" si="247"/>
        <v>0</v>
      </c>
      <c r="Z6851" s="4"/>
    </row>
    <row r="6852" spans="1:26" x14ac:dyDescent="0.25">
      <c r="A6852" s="34">
        <v>15</v>
      </c>
      <c r="B6852" s="31">
        <v>4</v>
      </c>
      <c r="C6852" s="4" t="s">
        <v>11404</v>
      </c>
      <c r="D6852" s="4" t="s">
        <v>11399</v>
      </c>
      <c r="E6852" s="4" t="s">
        <v>11387</v>
      </c>
      <c r="F6852" s="4" t="s">
        <v>8948</v>
      </c>
      <c r="G6852" s="4" t="s">
        <v>9613</v>
      </c>
      <c r="H6852" s="4" t="s">
        <v>7265</v>
      </c>
      <c r="I6852" s="24">
        <v>211.71</v>
      </c>
      <c r="J6852" s="24">
        <v>143.80000000000001</v>
      </c>
      <c r="K6852" s="24">
        <v>11.09</v>
      </c>
      <c r="O6852" s="24">
        <v>0.54</v>
      </c>
      <c r="Q6852" s="24">
        <v>7.6</v>
      </c>
      <c r="R6852" s="24">
        <v>2.29</v>
      </c>
      <c r="S6852" s="24">
        <v>0.59</v>
      </c>
      <c r="T6852" s="24">
        <v>45.78</v>
      </c>
      <c r="X6852" s="24">
        <f t="shared" si="246"/>
        <v>211.69</v>
      </c>
      <c r="Y6852" s="8">
        <f t="shared" si="247"/>
        <v>2.0000000000010232E-2</v>
      </c>
      <c r="Z6852" s="11"/>
    </row>
    <row r="6853" spans="1:26" x14ac:dyDescent="0.25">
      <c r="A6853" s="34">
        <v>21</v>
      </c>
      <c r="B6853" s="31">
        <v>10</v>
      </c>
      <c r="C6853" s="4" t="s">
        <v>11411</v>
      </c>
      <c r="D6853" s="4" t="s">
        <v>11399</v>
      </c>
      <c r="E6853" s="4" t="s">
        <v>11387</v>
      </c>
      <c r="F6853" s="4" t="s">
        <v>8948</v>
      </c>
      <c r="G6853" s="4" t="s">
        <v>9613</v>
      </c>
      <c r="H6853" s="4" t="s">
        <v>7265</v>
      </c>
      <c r="I6853" s="24">
        <v>225.35</v>
      </c>
      <c r="J6853" s="24">
        <v>208.14</v>
      </c>
      <c r="K6853" s="24">
        <v>9.7200000000000006</v>
      </c>
      <c r="L6853" s="24">
        <v>0.35</v>
      </c>
      <c r="M6853" s="24">
        <v>1</v>
      </c>
      <c r="O6853" s="24">
        <v>1.5</v>
      </c>
      <c r="Q6853" s="24">
        <v>1</v>
      </c>
      <c r="R6853" s="24">
        <v>1</v>
      </c>
      <c r="S6853" s="24">
        <v>0.99</v>
      </c>
      <c r="U6853" s="24">
        <v>1.65</v>
      </c>
      <c r="X6853" s="24">
        <f t="shared" ref="X6853:X6884" si="248">SUM(J6853:W6853)</f>
        <v>225.35</v>
      </c>
      <c r="Y6853" s="8">
        <f t="shared" ref="Y6853:Y6884" si="249">I6853-X6853</f>
        <v>0</v>
      </c>
      <c r="Z6853" s="4"/>
    </row>
    <row r="6854" spans="1:26" x14ac:dyDescent="0.25">
      <c r="A6854" s="34">
        <v>46</v>
      </c>
      <c r="B6854" s="31">
        <v>9</v>
      </c>
      <c r="C6854" s="4" t="s">
        <v>11438</v>
      </c>
      <c r="D6854" s="4" t="s">
        <v>11428</v>
      </c>
      <c r="E6854" s="4" t="s">
        <v>11387</v>
      </c>
      <c r="F6854" s="4" t="s">
        <v>8948</v>
      </c>
      <c r="G6854" s="4" t="s">
        <v>11439</v>
      </c>
      <c r="H6854" s="4"/>
      <c r="I6854" s="24">
        <v>308.52999999999997</v>
      </c>
      <c r="J6854" s="24">
        <v>290.35000000000002</v>
      </c>
      <c r="K6854" s="24">
        <v>10.24</v>
      </c>
      <c r="M6854" s="24">
        <v>1.1000000000000001</v>
      </c>
      <c r="O6854" s="24">
        <v>3.52</v>
      </c>
      <c r="R6854" s="24">
        <v>1.32</v>
      </c>
      <c r="U6854" s="24">
        <v>2</v>
      </c>
      <c r="X6854" s="24">
        <f t="shared" si="248"/>
        <v>308.53000000000003</v>
      </c>
      <c r="Y6854" s="8">
        <f t="shared" si="249"/>
        <v>0</v>
      </c>
      <c r="Z6854" s="4"/>
    </row>
    <row r="6855" spans="1:26" x14ac:dyDescent="0.25">
      <c r="A6855" s="34">
        <v>65</v>
      </c>
      <c r="B6855" s="31">
        <v>9</v>
      </c>
      <c r="C6855" s="4" t="s">
        <v>11464</v>
      </c>
      <c r="D6855" s="4" t="s">
        <v>11457</v>
      </c>
      <c r="E6855" s="4" t="s">
        <v>11387</v>
      </c>
      <c r="F6855" s="4" t="s">
        <v>8948</v>
      </c>
      <c r="G6855" s="4" t="s">
        <v>10310</v>
      </c>
      <c r="H6855" s="4" t="s">
        <v>148</v>
      </c>
      <c r="I6855" s="24">
        <v>359.83</v>
      </c>
      <c r="J6855" s="24">
        <v>336.29</v>
      </c>
      <c r="K6855" s="24">
        <v>6.05</v>
      </c>
      <c r="M6855" s="24">
        <v>4.9000000000000004</v>
      </c>
      <c r="O6855" s="24">
        <v>5.2</v>
      </c>
      <c r="R6855" s="24">
        <v>0.9</v>
      </c>
      <c r="S6855" s="24">
        <v>3.98</v>
      </c>
      <c r="U6855" s="24">
        <v>2.5</v>
      </c>
      <c r="X6855" s="24">
        <f t="shared" si="248"/>
        <v>359.82</v>
      </c>
      <c r="Y6855" s="8">
        <f t="shared" si="249"/>
        <v>9.9999999999909051E-3</v>
      </c>
      <c r="Z6855" s="4"/>
    </row>
    <row r="6856" spans="1:26" x14ac:dyDescent="0.25">
      <c r="A6856" s="34">
        <v>6</v>
      </c>
      <c r="B6856" s="31">
        <v>6</v>
      </c>
      <c r="C6856" s="4" t="s">
        <v>11392</v>
      </c>
      <c r="D6856" s="4" t="s">
        <v>11386</v>
      </c>
      <c r="E6856" s="4" t="s">
        <v>11387</v>
      </c>
      <c r="F6856" s="4" t="s">
        <v>8948</v>
      </c>
      <c r="G6856" s="4" t="s">
        <v>11393</v>
      </c>
      <c r="H6856" s="4"/>
      <c r="I6856" s="24">
        <v>377.84</v>
      </c>
      <c r="J6856" s="24">
        <v>365.95</v>
      </c>
      <c r="M6856" s="24">
        <v>2</v>
      </c>
      <c r="O6856" s="24">
        <v>1.5</v>
      </c>
      <c r="Q6856" s="24">
        <v>3</v>
      </c>
      <c r="R6856" s="24">
        <v>2.89</v>
      </c>
      <c r="T6856" s="24">
        <v>1</v>
      </c>
      <c r="U6856" s="24">
        <v>1.5</v>
      </c>
      <c r="X6856" s="24">
        <f t="shared" si="248"/>
        <v>377.84</v>
      </c>
      <c r="Y6856" s="8">
        <f t="shared" si="249"/>
        <v>0</v>
      </c>
      <c r="Z6856" s="4"/>
    </row>
    <row r="6857" spans="1:26" x14ac:dyDescent="0.25">
      <c r="A6857" s="34">
        <v>8</v>
      </c>
      <c r="B6857" s="31">
        <v>8</v>
      </c>
      <c r="C6857" s="4" t="s">
        <v>11395</v>
      </c>
      <c r="D6857" s="4" t="s">
        <v>11386</v>
      </c>
      <c r="E6857" s="4" t="s">
        <v>11387</v>
      </c>
      <c r="F6857" s="4" t="s">
        <v>8948</v>
      </c>
      <c r="G6857" s="4" t="s">
        <v>11393</v>
      </c>
      <c r="H6857" s="4"/>
      <c r="I6857" s="24">
        <v>493.08</v>
      </c>
      <c r="J6857" s="24">
        <v>454.94</v>
      </c>
      <c r="K6857" s="24">
        <v>21.08</v>
      </c>
      <c r="L6857" s="24">
        <v>8</v>
      </c>
      <c r="O6857" s="24">
        <v>2.75</v>
      </c>
      <c r="P6857" s="24">
        <v>7.96</v>
      </c>
      <c r="Q6857" s="24">
        <v>1.5</v>
      </c>
      <c r="R6857" s="24">
        <v>6.83</v>
      </c>
      <c r="S6857" s="24">
        <v>1.52</v>
      </c>
      <c r="T6857" s="24">
        <v>8.4</v>
      </c>
      <c r="X6857" s="24">
        <f t="shared" si="248"/>
        <v>512.9799999999999</v>
      </c>
      <c r="Y6857" s="8">
        <f t="shared" si="249"/>
        <v>-19.89999999999992</v>
      </c>
      <c r="Z6857" s="4"/>
    </row>
    <row r="6858" spans="1:26" x14ac:dyDescent="0.25">
      <c r="A6858" s="34">
        <v>10</v>
      </c>
      <c r="B6858" s="31">
        <v>10</v>
      </c>
      <c r="C6858" s="4" t="s">
        <v>11398</v>
      </c>
      <c r="D6858" s="4" t="s">
        <v>11386</v>
      </c>
      <c r="E6858" s="4" t="s">
        <v>11387</v>
      </c>
      <c r="F6858" s="4" t="s">
        <v>8948</v>
      </c>
      <c r="G6858" s="4" t="s">
        <v>11393</v>
      </c>
      <c r="H6858" s="4"/>
      <c r="I6858" s="24">
        <v>602.79</v>
      </c>
      <c r="J6858" s="24">
        <v>577.63</v>
      </c>
      <c r="K6858" s="24">
        <v>5</v>
      </c>
      <c r="L6858" s="24">
        <v>0.9</v>
      </c>
      <c r="M6858" s="24">
        <v>1.5</v>
      </c>
      <c r="O6858" s="24">
        <v>5.15</v>
      </c>
      <c r="P6858" s="24">
        <v>2.0699999999999998</v>
      </c>
      <c r="Q6858" s="24">
        <v>1.4</v>
      </c>
      <c r="R6858" s="24">
        <v>2.1</v>
      </c>
      <c r="S6858" s="24">
        <v>0.87</v>
      </c>
      <c r="U6858" s="24">
        <v>4.9000000000000004</v>
      </c>
      <c r="X6858" s="24">
        <f t="shared" si="248"/>
        <v>601.52</v>
      </c>
      <c r="Y6858" s="8">
        <f t="shared" si="249"/>
        <v>1.2699999999999818</v>
      </c>
      <c r="Z6858" s="4"/>
    </row>
    <row r="6859" spans="1:26" x14ac:dyDescent="0.25">
      <c r="A6859" s="34">
        <v>4</v>
      </c>
      <c r="B6859" s="31">
        <v>4</v>
      </c>
      <c r="C6859" s="4" t="s">
        <v>11390</v>
      </c>
      <c r="D6859" s="4" t="s">
        <v>11386</v>
      </c>
      <c r="E6859" s="4" t="s">
        <v>11387</v>
      </c>
      <c r="F6859" s="4" t="s">
        <v>8948</v>
      </c>
      <c r="G6859" s="4" t="s">
        <v>1914</v>
      </c>
      <c r="H6859" s="4"/>
      <c r="I6859" s="24">
        <v>116.5</v>
      </c>
      <c r="J6859" s="24">
        <v>108.99</v>
      </c>
      <c r="K6859" s="24">
        <v>0.2</v>
      </c>
      <c r="L6859" s="24">
        <v>1.74</v>
      </c>
      <c r="M6859" s="24">
        <v>1.6</v>
      </c>
      <c r="O6859" s="24">
        <v>1.3</v>
      </c>
      <c r="Q6859" s="24">
        <v>1.81</v>
      </c>
      <c r="R6859" s="24">
        <v>0.53</v>
      </c>
      <c r="S6859" s="24">
        <v>0.33</v>
      </c>
      <c r="X6859" s="24">
        <f t="shared" si="248"/>
        <v>116.49999999999999</v>
      </c>
      <c r="Y6859" s="8">
        <f t="shared" si="249"/>
        <v>0</v>
      </c>
      <c r="Z6859" s="4"/>
    </row>
    <row r="6860" spans="1:26" x14ac:dyDescent="0.25">
      <c r="A6860" s="34">
        <v>16</v>
      </c>
      <c r="B6860" s="31">
        <v>5</v>
      </c>
      <c r="C6860" s="4" t="s">
        <v>11329</v>
      </c>
      <c r="D6860" s="4" t="s">
        <v>11399</v>
      </c>
      <c r="E6860" s="4" t="s">
        <v>11387</v>
      </c>
      <c r="F6860" s="4" t="s">
        <v>8948</v>
      </c>
      <c r="G6860" s="4" t="s">
        <v>5524</v>
      </c>
      <c r="H6860" s="4"/>
      <c r="I6860" s="24">
        <v>445.37</v>
      </c>
      <c r="J6860" s="24">
        <v>379.91</v>
      </c>
      <c r="K6860" s="24">
        <v>50.95</v>
      </c>
      <c r="M6860" s="24">
        <v>1.6</v>
      </c>
      <c r="O6860" s="24">
        <v>3.6</v>
      </c>
      <c r="Q6860" s="24">
        <v>4.3899999999999997</v>
      </c>
      <c r="R6860" s="24">
        <v>4.1900000000000004</v>
      </c>
      <c r="S6860" s="24">
        <v>0.82</v>
      </c>
      <c r="X6860" s="24">
        <f t="shared" si="248"/>
        <v>445.46000000000004</v>
      </c>
      <c r="Y6860" s="8">
        <f t="shared" si="249"/>
        <v>-9.0000000000031832E-2</v>
      </c>
      <c r="Z6860" s="4"/>
    </row>
    <row r="6861" spans="1:26" x14ac:dyDescent="0.25">
      <c r="A6861" s="34">
        <v>5</v>
      </c>
      <c r="B6861" s="31">
        <v>5</v>
      </c>
      <c r="C6861" s="4" t="s">
        <v>11391</v>
      </c>
      <c r="D6861" s="4" t="s">
        <v>11386</v>
      </c>
      <c r="E6861" s="4" t="s">
        <v>11387</v>
      </c>
      <c r="F6861" s="4" t="s">
        <v>8948</v>
      </c>
      <c r="G6861" s="4" t="s">
        <v>7707</v>
      </c>
      <c r="H6861" s="4"/>
      <c r="I6861" s="24">
        <v>819.47</v>
      </c>
      <c r="J6861" s="24">
        <v>808.25</v>
      </c>
      <c r="K6861" s="24">
        <v>2.33</v>
      </c>
      <c r="M6861" s="24">
        <v>1</v>
      </c>
      <c r="O6861" s="24">
        <v>2</v>
      </c>
      <c r="R6861" s="24">
        <v>2.89</v>
      </c>
      <c r="S6861" s="24">
        <v>1</v>
      </c>
      <c r="U6861" s="24">
        <v>2</v>
      </c>
      <c r="X6861" s="24">
        <f t="shared" si="248"/>
        <v>819.47</v>
      </c>
      <c r="Y6861" s="8">
        <f t="shared" si="249"/>
        <v>0</v>
      </c>
      <c r="Z6861" s="4"/>
    </row>
    <row r="6862" spans="1:26" x14ac:dyDescent="0.25">
      <c r="A6862" s="34">
        <v>72</v>
      </c>
      <c r="B6862" s="31">
        <v>1</v>
      </c>
      <c r="C6862" s="4" t="s">
        <v>9785</v>
      </c>
      <c r="D6862" s="4" t="s">
        <v>9785</v>
      </c>
      <c r="E6862" s="4" t="s">
        <v>11387</v>
      </c>
      <c r="F6862" s="4" t="s">
        <v>8948</v>
      </c>
      <c r="G6862" s="4"/>
      <c r="H6862" s="4"/>
      <c r="I6862" s="24">
        <v>639.05999999999995</v>
      </c>
      <c r="J6862" s="24">
        <v>510.66</v>
      </c>
      <c r="K6862" s="24">
        <v>75.39</v>
      </c>
      <c r="M6862" s="24">
        <v>11.58</v>
      </c>
      <c r="O6862" s="24">
        <v>8.6999999999999993</v>
      </c>
      <c r="P6862" s="24">
        <v>4.4000000000000004</v>
      </c>
      <c r="R6862" s="24">
        <v>21.08</v>
      </c>
      <c r="S6862" s="24">
        <v>7.25</v>
      </c>
      <c r="X6862" s="24">
        <f t="shared" si="248"/>
        <v>639.06000000000017</v>
      </c>
      <c r="Y6862" s="8">
        <f t="shared" si="249"/>
        <v>0</v>
      </c>
      <c r="Z6862" s="4"/>
    </row>
    <row r="6863" spans="1:26" x14ac:dyDescent="0.25">
      <c r="A6863" s="34">
        <v>73</v>
      </c>
      <c r="B6863" s="31">
        <v>2</v>
      </c>
      <c r="C6863" s="4" t="s">
        <v>199</v>
      </c>
      <c r="D6863" s="4" t="s">
        <v>9785</v>
      </c>
      <c r="E6863" s="4" t="s">
        <v>11387</v>
      </c>
      <c r="F6863" s="4" t="s">
        <v>8948</v>
      </c>
      <c r="G6863" s="4"/>
      <c r="H6863" s="4"/>
      <c r="I6863" s="24">
        <v>261.91000000000003</v>
      </c>
      <c r="J6863" s="24">
        <v>213.51</v>
      </c>
      <c r="K6863" s="24">
        <v>38.909999999999997</v>
      </c>
      <c r="O6863" s="24">
        <v>4</v>
      </c>
      <c r="R6863" s="24">
        <v>3.17</v>
      </c>
      <c r="S6863" s="24">
        <v>1.32</v>
      </c>
      <c r="X6863" s="24">
        <f t="shared" si="248"/>
        <v>260.90999999999997</v>
      </c>
      <c r="Y6863" s="8">
        <f t="shared" si="249"/>
        <v>1.0000000000000568</v>
      </c>
      <c r="Z6863" s="4"/>
    </row>
    <row r="6864" spans="1:26" x14ac:dyDescent="0.25">
      <c r="A6864" s="34">
        <v>76</v>
      </c>
      <c r="B6864" s="31">
        <v>3</v>
      </c>
      <c r="C6864" s="4" t="s">
        <v>1635</v>
      </c>
      <c r="D6864" s="4" t="s">
        <v>9790</v>
      </c>
      <c r="E6864" s="4" t="s">
        <v>11387</v>
      </c>
      <c r="F6864" s="4" t="s">
        <v>8948</v>
      </c>
      <c r="G6864" s="5"/>
      <c r="H6864" s="4"/>
      <c r="I6864" s="24">
        <v>256.58</v>
      </c>
      <c r="J6864" s="24">
        <v>187.98</v>
      </c>
      <c r="K6864" s="24">
        <v>24.05</v>
      </c>
      <c r="L6864" s="24">
        <v>24.37</v>
      </c>
      <c r="M6864" s="24">
        <v>11</v>
      </c>
      <c r="O6864" s="24">
        <v>2.78</v>
      </c>
      <c r="R6864" s="24">
        <v>6.4</v>
      </c>
      <c r="X6864" s="24">
        <f t="shared" si="248"/>
        <v>256.58</v>
      </c>
      <c r="Y6864" s="8">
        <f t="shared" si="249"/>
        <v>0</v>
      </c>
      <c r="Z6864" s="4"/>
    </row>
    <row r="6865" spans="1:26" x14ac:dyDescent="0.25">
      <c r="A6865" s="34">
        <v>77</v>
      </c>
      <c r="B6865" s="31">
        <v>4</v>
      </c>
      <c r="C6865" s="4" t="s">
        <v>9794</v>
      </c>
      <c r="D6865" s="4" t="s">
        <v>9790</v>
      </c>
      <c r="E6865" s="4" t="s">
        <v>11387</v>
      </c>
      <c r="F6865" s="4" t="s">
        <v>8948</v>
      </c>
      <c r="G6865" s="5"/>
      <c r="H6865" s="4"/>
      <c r="I6865" s="24">
        <v>190.54</v>
      </c>
      <c r="J6865" s="24">
        <v>129.04</v>
      </c>
      <c r="K6865" s="24">
        <v>35.35</v>
      </c>
      <c r="L6865" s="24">
        <v>17</v>
      </c>
      <c r="M6865" s="24">
        <v>2.6</v>
      </c>
      <c r="O6865" s="24">
        <v>2.2000000000000002</v>
      </c>
      <c r="Q6865" s="24">
        <v>1.78</v>
      </c>
      <c r="R6865" s="24">
        <v>2.57</v>
      </c>
      <c r="X6865" s="24">
        <f t="shared" si="248"/>
        <v>190.53999999999996</v>
      </c>
      <c r="Y6865" s="8">
        <f t="shared" si="249"/>
        <v>0</v>
      </c>
      <c r="Z6865" s="4"/>
    </row>
    <row r="6866" spans="1:26" x14ac:dyDescent="0.25">
      <c r="A6866" s="34">
        <v>2</v>
      </c>
      <c r="B6866" s="31">
        <v>2</v>
      </c>
      <c r="C6866" s="4" t="s">
        <v>11474</v>
      </c>
      <c r="D6866" s="4" t="s">
        <v>11471</v>
      </c>
      <c r="E6866" s="4" t="s">
        <v>11472</v>
      </c>
      <c r="F6866" s="4" t="s">
        <v>8948</v>
      </c>
      <c r="G6866" s="4" t="s">
        <v>11475</v>
      </c>
      <c r="H6866" s="4"/>
      <c r="I6866" s="24">
        <v>102.5</v>
      </c>
      <c r="J6866" s="24">
        <v>79</v>
      </c>
      <c r="K6866" s="24">
        <v>5.3</v>
      </c>
      <c r="O6866" s="24">
        <v>0.9</v>
      </c>
      <c r="Q6866" s="24">
        <v>4.7</v>
      </c>
      <c r="R6866" s="24">
        <v>0.4</v>
      </c>
      <c r="S6866" s="24">
        <v>0.2</v>
      </c>
      <c r="T6866" s="24">
        <v>12.3</v>
      </c>
      <c r="X6866" s="24">
        <f t="shared" si="248"/>
        <v>102.80000000000001</v>
      </c>
      <c r="Y6866" s="8">
        <f t="shared" si="249"/>
        <v>-0.30000000000001137</v>
      </c>
      <c r="Z6866" s="4"/>
    </row>
    <row r="6867" spans="1:26" x14ac:dyDescent="0.25">
      <c r="A6867" s="34">
        <v>50</v>
      </c>
      <c r="B6867" s="31">
        <v>50</v>
      </c>
      <c r="C6867" s="4" t="s">
        <v>11536</v>
      </c>
      <c r="D6867" s="4" t="s">
        <v>11518</v>
      </c>
      <c r="E6867" s="4" t="s">
        <v>11472</v>
      </c>
      <c r="F6867" s="4" t="s">
        <v>8948</v>
      </c>
      <c r="G6867" s="4" t="s">
        <v>6495</v>
      </c>
      <c r="H6867" s="4"/>
      <c r="I6867" s="24">
        <v>322.3</v>
      </c>
      <c r="J6867" s="24">
        <v>283.60000000000002</v>
      </c>
      <c r="K6867" s="24">
        <v>18.399999999999999</v>
      </c>
      <c r="L6867" s="24">
        <v>5.7</v>
      </c>
      <c r="M6867" s="24">
        <v>3.2</v>
      </c>
      <c r="O6867" s="24">
        <v>3.9</v>
      </c>
      <c r="P6867" s="24">
        <v>0.3</v>
      </c>
      <c r="Q6867" s="24">
        <v>1.4</v>
      </c>
      <c r="R6867" s="24">
        <v>5.3</v>
      </c>
      <c r="S6867" s="24">
        <v>0.5</v>
      </c>
      <c r="X6867" s="24">
        <f t="shared" si="248"/>
        <v>322.29999999999995</v>
      </c>
      <c r="Y6867" s="8">
        <f t="shared" si="249"/>
        <v>0</v>
      </c>
      <c r="Z6867" s="4"/>
    </row>
    <row r="6868" spans="1:26" x14ac:dyDescent="0.25">
      <c r="A6868" s="34">
        <v>29</v>
      </c>
      <c r="B6868" s="31">
        <v>29</v>
      </c>
      <c r="C6868" s="4" t="s">
        <v>1438</v>
      </c>
      <c r="D6868" s="4" t="s">
        <v>146</v>
      </c>
      <c r="E6868" s="4" t="s">
        <v>11472</v>
      </c>
      <c r="F6868" s="4" t="s">
        <v>8948</v>
      </c>
      <c r="G6868" s="4" t="s">
        <v>11513</v>
      </c>
      <c r="H6868" s="4"/>
      <c r="I6868" s="24">
        <v>315.3</v>
      </c>
      <c r="J6868" s="24">
        <v>235</v>
      </c>
      <c r="K6868" s="24">
        <v>7.7</v>
      </c>
      <c r="L6868" s="24">
        <v>5.3</v>
      </c>
      <c r="O6868" s="24">
        <v>6.2</v>
      </c>
      <c r="P6868" s="24">
        <v>54.3</v>
      </c>
      <c r="R6868" s="24">
        <v>5.6</v>
      </c>
      <c r="S6868" s="24">
        <v>1.2</v>
      </c>
      <c r="X6868" s="24">
        <f t="shared" si="248"/>
        <v>315.3</v>
      </c>
      <c r="Y6868" s="8">
        <f t="shared" si="249"/>
        <v>0</v>
      </c>
      <c r="Z6868" s="4"/>
    </row>
    <row r="6869" spans="1:26" x14ac:dyDescent="0.25">
      <c r="A6869" s="34">
        <v>15</v>
      </c>
      <c r="B6869" s="31">
        <v>15</v>
      </c>
      <c r="C6869" s="4" t="s">
        <v>11492</v>
      </c>
      <c r="D6869" s="4" t="s">
        <v>11491</v>
      </c>
      <c r="E6869" s="4" t="s">
        <v>11472</v>
      </c>
      <c r="F6869" s="4" t="s">
        <v>8948</v>
      </c>
      <c r="G6869" s="4" t="s">
        <v>10263</v>
      </c>
      <c r="H6869" s="4"/>
      <c r="I6869" s="24">
        <v>269.60000000000002</v>
      </c>
      <c r="J6869" s="24">
        <v>241.4</v>
      </c>
      <c r="K6869" s="24">
        <v>5.9</v>
      </c>
      <c r="M6869" s="24">
        <v>12.3</v>
      </c>
      <c r="O6869" s="24">
        <v>2.1</v>
      </c>
      <c r="P6869" s="24">
        <v>0.5</v>
      </c>
      <c r="Q6869" s="24">
        <v>0.5</v>
      </c>
      <c r="R6869" s="24">
        <v>3.5</v>
      </c>
      <c r="S6869" s="24">
        <v>3.4</v>
      </c>
      <c r="X6869" s="24">
        <f t="shared" si="248"/>
        <v>269.60000000000002</v>
      </c>
      <c r="Y6869" s="8">
        <f t="shared" si="249"/>
        <v>0</v>
      </c>
      <c r="Z6869" s="4"/>
    </row>
    <row r="6870" spans="1:26" x14ac:dyDescent="0.25">
      <c r="A6870" s="34">
        <v>11</v>
      </c>
      <c r="B6870" s="31">
        <v>11</v>
      </c>
      <c r="C6870" s="4" t="s">
        <v>11486</v>
      </c>
      <c r="D6870" s="4" t="s">
        <v>11471</v>
      </c>
      <c r="E6870" s="4" t="s">
        <v>11472</v>
      </c>
      <c r="F6870" s="4" t="s">
        <v>8948</v>
      </c>
      <c r="G6870" s="4" t="s">
        <v>6924</v>
      </c>
      <c r="H6870" s="4"/>
      <c r="I6870" s="24">
        <v>241.9</v>
      </c>
      <c r="J6870" s="24">
        <v>213.6</v>
      </c>
      <c r="K6870" s="24">
        <v>19.3</v>
      </c>
      <c r="L6870" s="24">
        <v>3.3</v>
      </c>
      <c r="O6870" s="24">
        <v>2.5</v>
      </c>
      <c r="Q6870" s="24">
        <v>0.5</v>
      </c>
      <c r="R6870" s="24">
        <v>1.8</v>
      </c>
      <c r="S6870" s="24">
        <v>0.9</v>
      </c>
      <c r="X6870" s="24">
        <f t="shared" si="248"/>
        <v>241.90000000000003</v>
      </c>
      <c r="Y6870" s="8">
        <f t="shared" si="249"/>
        <v>0</v>
      </c>
      <c r="Z6870" s="4"/>
    </row>
    <row r="6871" spans="1:26" x14ac:dyDescent="0.25">
      <c r="A6871" s="34">
        <v>30</v>
      </c>
      <c r="B6871" s="31">
        <v>30</v>
      </c>
      <c r="C6871" s="4" t="s">
        <v>2415</v>
      </c>
      <c r="D6871" s="4" t="s">
        <v>146</v>
      </c>
      <c r="E6871" s="4" t="s">
        <v>11472</v>
      </c>
      <c r="F6871" s="4" t="s">
        <v>8948</v>
      </c>
      <c r="G6871" s="4" t="s">
        <v>8299</v>
      </c>
      <c r="H6871" s="4"/>
      <c r="I6871" s="24">
        <v>374.8</v>
      </c>
      <c r="J6871" s="24">
        <v>309.5</v>
      </c>
      <c r="K6871" s="24">
        <v>55.6</v>
      </c>
      <c r="L6871" s="24">
        <v>0.5</v>
      </c>
      <c r="N6871" s="24">
        <v>2</v>
      </c>
      <c r="O6871" s="24">
        <v>3.2</v>
      </c>
      <c r="R6871" s="24">
        <v>4</v>
      </c>
      <c r="X6871" s="24">
        <f t="shared" si="248"/>
        <v>374.8</v>
      </c>
      <c r="Y6871" s="8">
        <f t="shared" si="249"/>
        <v>0</v>
      </c>
      <c r="Z6871" s="4"/>
    </row>
    <row r="6872" spans="1:26" x14ac:dyDescent="0.25">
      <c r="A6872" s="34">
        <v>13</v>
      </c>
      <c r="B6872" s="31">
        <v>13</v>
      </c>
      <c r="C6872" s="4" t="s">
        <v>11489</v>
      </c>
      <c r="D6872" s="4" t="s">
        <v>11471</v>
      </c>
      <c r="E6872" s="4" t="s">
        <v>11472</v>
      </c>
      <c r="F6872" s="4" t="s">
        <v>8948</v>
      </c>
      <c r="G6872" s="4" t="s">
        <v>11210</v>
      </c>
      <c r="H6872" s="4"/>
      <c r="I6872" s="24">
        <v>105.2</v>
      </c>
      <c r="J6872" s="24">
        <v>85.6</v>
      </c>
      <c r="K6872" s="24">
        <v>4.5999999999999996</v>
      </c>
      <c r="L6872" s="24">
        <v>8.8000000000000007</v>
      </c>
      <c r="O6872" s="24">
        <v>1.7</v>
      </c>
      <c r="Q6872" s="24">
        <v>0.6</v>
      </c>
      <c r="R6872" s="24">
        <v>0.1</v>
      </c>
      <c r="S6872" s="24">
        <v>0.5</v>
      </c>
      <c r="T6872" s="24">
        <v>3.3</v>
      </c>
      <c r="X6872" s="24">
        <f t="shared" si="248"/>
        <v>105.19999999999997</v>
      </c>
      <c r="Y6872" s="8">
        <f t="shared" si="249"/>
        <v>0</v>
      </c>
      <c r="Z6872" s="4"/>
    </row>
    <row r="6873" spans="1:26" x14ac:dyDescent="0.25">
      <c r="A6873" s="34">
        <v>32</v>
      </c>
      <c r="B6873" s="31">
        <v>32</v>
      </c>
      <c r="C6873" s="4" t="s">
        <v>9931</v>
      </c>
      <c r="D6873" s="4" t="s">
        <v>11514</v>
      </c>
      <c r="E6873" s="4" t="s">
        <v>11472</v>
      </c>
      <c r="F6873" s="4" t="s">
        <v>8948</v>
      </c>
      <c r="G6873" s="4" t="s">
        <v>4789</v>
      </c>
      <c r="H6873" s="4"/>
      <c r="I6873" s="24">
        <v>167.3</v>
      </c>
      <c r="J6873" s="24">
        <v>155.6</v>
      </c>
      <c r="K6873" s="24">
        <v>6.5</v>
      </c>
      <c r="M6873" s="24">
        <v>1.1000000000000001</v>
      </c>
      <c r="O6873" s="24">
        <v>2.2999999999999998</v>
      </c>
      <c r="R6873" s="24">
        <v>1.8</v>
      </c>
      <c r="X6873" s="24">
        <f t="shared" si="248"/>
        <v>167.3</v>
      </c>
      <c r="Y6873" s="8">
        <f t="shared" si="249"/>
        <v>0</v>
      </c>
      <c r="Z6873" s="4"/>
    </row>
    <row r="6874" spans="1:26" x14ac:dyDescent="0.25">
      <c r="A6874" s="34">
        <v>34</v>
      </c>
      <c r="B6874" s="31">
        <v>34</v>
      </c>
      <c r="C6874" s="4" t="s">
        <v>11515</v>
      </c>
      <c r="D6874" s="4" t="s">
        <v>11514</v>
      </c>
      <c r="E6874" s="4" t="s">
        <v>11472</v>
      </c>
      <c r="F6874" s="4" t="s">
        <v>8948</v>
      </c>
      <c r="G6874" s="4" t="s">
        <v>4789</v>
      </c>
      <c r="H6874" s="4"/>
      <c r="I6874" s="24">
        <v>321.8</v>
      </c>
      <c r="J6874" s="24">
        <v>207.4</v>
      </c>
      <c r="K6874" s="24">
        <v>14.4</v>
      </c>
      <c r="O6874" s="24">
        <v>19.100000000000001</v>
      </c>
      <c r="R6874" s="24">
        <v>8.5</v>
      </c>
      <c r="S6874" s="24">
        <v>0.8</v>
      </c>
      <c r="T6874" s="24">
        <v>15.5</v>
      </c>
      <c r="W6874" s="24">
        <v>56.1</v>
      </c>
      <c r="X6874" s="24">
        <f t="shared" si="248"/>
        <v>321.80000000000007</v>
      </c>
      <c r="Y6874" s="8">
        <f t="shared" si="249"/>
        <v>0</v>
      </c>
      <c r="Z6874" s="4"/>
    </row>
    <row r="6875" spans="1:26" x14ac:dyDescent="0.25">
      <c r="A6875" s="34">
        <v>51</v>
      </c>
      <c r="B6875" s="31">
        <v>51</v>
      </c>
      <c r="C6875" s="4" t="s">
        <v>11537</v>
      </c>
      <c r="D6875" s="4" t="s">
        <v>11518</v>
      </c>
      <c r="E6875" s="4" t="s">
        <v>11472</v>
      </c>
      <c r="F6875" s="4" t="s">
        <v>8948</v>
      </c>
      <c r="G6875" s="4" t="s">
        <v>10306</v>
      </c>
      <c r="H6875" s="4"/>
      <c r="I6875" s="24">
        <v>422.7</v>
      </c>
      <c r="J6875" s="24">
        <v>368.3</v>
      </c>
      <c r="K6875" s="24">
        <v>24.3</v>
      </c>
      <c r="L6875" s="24">
        <v>22.2</v>
      </c>
      <c r="N6875" s="24">
        <v>3.8</v>
      </c>
      <c r="O6875" s="24">
        <v>0.9</v>
      </c>
      <c r="R6875" s="24">
        <v>2.6</v>
      </c>
      <c r="X6875" s="24">
        <f t="shared" si="248"/>
        <v>422.1</v>
      </c>
      <c r="Y6875" s="8">
        <f t="shared" si="249"/>
        <v>0.59999999999996589</v>
      </c>
      <c r="Z6875" s="4"/>
    </row>
    <row r="6876" spans="1:26" x14ac:dyDescent="0.25">
      <c r="A6876" s="34">
        <v>38</v>
      </c>
      <c r="B6876" s="31">
        <v>38</v>
      </c>
      <c r="C6876" s="4" t="s">
        <v>11519</v>
      </c>
      <c r="D6876" s="4" t="s">
        <v>11514</v>
      </c>
      <c r="E6876" s="4" t="s">
        <v>11472</v>
      </c>
      <c r="F6876" s="4" t="s">
        <v>8948</v>
      </c>
      <c r="G6876" s="4" t="s">
        <v>11520</v>
      </c>
      <c r="H6876" s="4"/>
      <c r="I6876" s="24">
        <v>166.1</v>
      </c>
      <c r="J6876" s="24">
        <v>153.69999999999999</v>
      </c>
      <c r="K6876" s="24">
        <v>3</v>
      </c>
      <c r="O6876" s="24">
        <v>5.0999999999999996</v>
      </c>
      <c r="R6876" s="24">
        <v>3.7</v>
      </c>
      <c r="S6876" s="24">
        <v>0.6</v>
      </c>
      <c r="X6876" s="24">
        <f t="shared" si="248"/>
        <v>166.09999999999997</v>
      </c>
      <c r="Y6876" s="8">
        <f t="shared" si="249"/>
        <v>0</v>
      </c>
      <c r="Z6876" s="4"/>
    </row>
    <row r="6877" spans="1:26" x14ac:dyDescent="0.25">
      <c r="A6877" s="34">
        <v>24</v>
      </c>
      <c r="B6877" s="31">
        <v>24</v>
      </c>
      <c r="C6877" s="4" t="s">
        <v>11504</v>
      </c>
      <c r="D6877" s="4" t="s">
        <v>146</v>
      </c>
      <c r="E6877" s="4" t="s">
        <v>11472</v>
      </c>
      <c r="F6877" s="4" t="s">
        <v>8948</v>
      </c>
      <c r="G6877" s="4" t="s">
        <v>11505</v>
      </c>
      <c r="H6877" s="4"/>
      <c r="I6877" s="24">
        <v>106.2</v>
      </c>
      <c r="J6877" s="24">
        <v>92.8</v>
      </c>
      <c r="K6877" s="24">
        <v>4.5</v>
      </c>
      <c r="L6877" s="24">
        <v>0.7</v>
      </c>
      <c r="O6877" s="24">
        <v>1.8</v>
      </c>
      <c r="Q6877" s="24">
        <v>5.2</v>
      </c>
      <c r="R6877" s="24">
        <v>0.3</v>
      </c>
      <c r="T6877" s="24">
        <v>0.9</v>
      </c>
      <c r="X6877" s="24">
        <f t="shared" si="248"/>
        <v>106.2</v>
      </c>
      <c r="Y6877" s="8">
        <f t="shared" si="249"/>
        <v>0</v>
      </c>
      <c r="Z6877" s="4"/>
    </row>
    <row r="6878" spans="1:26" x14ac:dyDescent="0.25">
      <c r="A6878" s="34">
        <v>9</v>
      </c>
      <c r="B6878" s="31">
        <v>9</v>
      </c>
      <c r="C6878" s="4" t="s">
        <v>11483</v>
      </c>
      <c r="D6878" s="4" t="s">
        <v>11471</v>
      </c>
      <c r="E6878" s="4" t="s">
        <v>11472</v>
      </c>
      <c r="F6878" s="4" t="s">
        <v>8948</v>
      </c>
      <c r="G6878" s="4" t="s">
        <v>11484</v>
      </c>
      <c r="H6878" s="4"/>
      <c r="I6878" s="24">
        <v>423</v>
      </c>
      <c r="J6878" s="24">
        <v>351.8</v>
      </c>
      <c r="K6878" s="24">
        <v>62.3</v>
      </c>
      <c r="N6878" s="24">
        <v>2.8</v>
      </c>
      <c r="O6878" s="24">
        <v>5.2</v>
      </c>
      <c r="P6878" s="24">
        <v>0.7</v>
      </c>
      <c r="T6878" s="24">
        <v>0.2</v>
      </c>
      <c r="X6878" s="24">
        <f t="shared" si="248"/>
        <v>423</v>
      </c>
      <c r="Y6878" s="8">
        <f t="shared" si="249"/>
        <v>0</v>
      </c>
      <c r="Z6878" s="4"/>
    </row>
    <row r="6879" spans="1:26" x14ac:dyDescent="0.25">
      <c r="A6879" s="34">
        <v>47</v>
      </c>
      <c r="B6879" s="31">
        <v>47</v>
      </c>
      <c r="C6879" s="4" t="s">
        <v>11532</v>
      </c>
      <c r="D6879" s="4" t="s">
        <v>11525</v>
      </c>
      <c r="E6879" s="4" t="s">
        <v>11472</v>
      </c>
      <c r="F6879" s="4" t="s">
        <v>8948</v>
      </c>
      <c r="G6879" s="4" t="s">
        <v>11533</v>
      </c>
      <c r="H6879" s="4"/>
      <c r="I6879" s="24">
        <v>156.30000000000001</v>
      </c>
      <c r="J6879" s="24">
        <v>136.9</v>
      </c>
      <c r="K6879" s="24">
        <v>17.100000000000001</v>
      </c>
      <c r="O6879" s="24">
        <v>2.2999999999999998</v>
      </c>
      <c r="X6879" s="24">
        <f t="shared" si="248"/>
        <v>156.30000000000001</v>
      </c>
      <c r="Y6879" s="8">
        <f t="shared" si="249"/>
        <v>0</v>
      </c>
      <c r="Z6879" s="4"/>
    </row>
    <row r="6880" spans="1:26" x14ac:dyDescent="0.25">
      <c r="A6880" s="34">
        <v>27</v>
      </c>
      <c r="B6880" s="31">
        <v>27</v>
      </c>
      <c r="C6880" s="4" t="s">
        <v>11510</v>
      </c>
      <c r="D6880" s="4" t="s">
        <v>146</v>
      </c>
      <c r="E6880" s="4" t="s">
        <v>11472</v>
      </c>
      <c r="F6880" s="4" t="s">
        <v>8948</v>
      </c>
      <c r="G6880" s="4" t="s">
        <v>269</v>
      </c>
      <c r="H6880" s="4"/>
      <c r="I6880" s="24">
        <v>105.8</v>
      </c>
      <c r="J6880" s="24">
        <v>80.599999999999994</v>
      </c>
      <c r="K6880" s="24">
        <v>6.8</v>
      </c>
      <c r="L6880" s="24">
        <v>9.1</v>
      </c>
      <c r="O6880" s="24">
        <v>1.4</v>
      </c>
      <c r="Q6880" s="24">
        <v>5</v>
      </c>
      <c r="R6880" s="24">
        <v>0.2</v>
      </c>
      <c r="T6880" s="24">
        <v>2.7</v>
      </c>
      <c r="X6880" s="24">
        <f t="shared" si="248"/>
        <v>105.8</v>
      </c>
      <c r="Y6880" s="8">
        <f t="shared" si="249"/>
        <v>0</v>
      </c>
      <c r="Z6880" s="4"/>
    </row>
    <row r="6881" spans="1:26" x14ac:dyDescent="0.25">
      <c r="A6881" s="34">
        <v>46</v>
      </c>
      <c r="B6881" s="31">
        <v>46</v>
      </c>
      <c r="C6881" s="4" t="s">
        <v>10838</v>
      </c>
      <c r="D6881" s="4" t="s">
        <v>11525</v>
      </c>
      <c r="E6881" s="4" t="s">
        <v>11472</v>
      </c>
      <c r="F6881" s="4" t="s">
        <v>8948</v>
      </c>
      <c r="G6881" s="4" t="s">
        <v>11531</v>
      </c>
      <c r="H6881" s="4"/>
      <c r="I6881" s="24">
        <v>223.4</v>
      </c>
      <c r="J6881" s="24">
        <v>184.2</v>
      </c>
      <c r="K6881" s="24">
        <v>7.2</v>
      </c>
      <c r="O6881" s="24">
        <v>4.5</v>
      </c>
      <c r="P6881" s="24">
        <v>23.7</v>
      </c>
      <c r="R6881" s="24">
        <v>3.3</v>
      </c>
      <c r="S6881" s="24">
        <v>0.5</v>
      </c>
      <c r="X6881" s="24">
        <f t="shared" si="248"/>
        <v>223.39999999999998</v>
      </c>
      <c r="Y6881" s="8">
        <f t="shared" si="249"/>
        <v>0</v>
      </c>
      <c r="Z6881" s="4"/>
    </row>
    <row r="6882" spans="1:26" x14ac:dyDescent="0.25">
      <c r="A6882" s="34">
        <v>16</v>
      </c>
      <c r="B6882" s="31">
        <v>16</v>
      </c>
      <c r="C6882" s="4" t="s">
        <v>11493</v>
      </c>
      <c r="D6882" s="4" t="s">
        <v>11491</v>
      </c>
      <c r="E6882" s="4" t="s">
        <v>11472</v>
      </c>
      <c r="F6882" s="4" t="s">
        <v>8948</v>
      </c>
      <c r="G6882" s="4" t="s">
        <v>11494</v>
      </c>
      <c r="H6882" s="4"/>
      <c r="I6882" s="24">
        <v>233.7</v>
      </c>
      <c r="J6882" s="24">
        <v>218.2</v>
      </c>
      <c r="K6882" s="24">
        <v>7.9</v>
      </c>
      <c r="O6882" s="24">
        <v>4.2</v>
      </c>
      <c r="Q6882" s="24">
        <v>3.4</v>
      </c>
      <c r="X6882" s="24">
        <f t="shared" si="248"/>
        <v>233.7</v>
      </c>
      <c r="Y6882" s="8">
        <f t="shared" si="249"/>
        <v>0</v>
      </c>
      <c r="Z6882" s="4"/>
    </row>
    <row r="6883" spans="1:26" x14ac:dyDescent="0.25">
      <c r="A6883" s="34">
        <v>5</v>
      </c>
      <c r="B6883" s="31">
        <v>5</v>
      </c>
      <c r="C6883" s="4" t="s">
        <v>11478</v>
      </c>
      <c r="D6883" s="4" t="s">
        <v>11471</v>
      </c>
      <c r="E6883" s="4" t="s">
        <v>11472</v>
      </c>
      <c r="F6883" s="4" t="s">
        <v>8948</v>
      </c>
      <c r="G6883" s="4" t="s">
        <v>11479</v>
      </c>
      <c r="H6883" s="4"/>
      <c r="I6883" s="24">
        <v>116.5</v>
      </c>
      <c r="J6883" s="24">
        <v>105.6</v>
      </c>
      <c r="K6883" s="24">
        <v>6.7</v>
      </c>
      <c r="O6883" s="24">
        <v>3.2</v>
      </c>
      <c r="R6883" s="24">
        <v>0.5</v>
      </c>
      <c r="T6883" s="24">
        <v>0.5</v>
      </c>
      <c r="X6883" s="24">
        <f t="shared" si="248"/>
        <v>116.5</v>
      </c>
      <c r="Y6883" s="8">
        <f t="shared" si="249"/>
        <v>0</v>
      </c>
      <c r="Z6883" s="4"/>
    </row>
    <row r="6884" spans="1:26" x14ac:dyDescent="0.25">
      <c r="A6884" s="34">
        <v>41</v>
      </c>
      <c r="B6884" s="31">
        <v>41</v>
      </c>
      <c r="C6884" s="4" t="s">
        <v>11524</v>
      </c>
      <c r="D6884" s="4" t="s">
        <v>11525</v>
      </c>
      <c r="E6884" s="4" t="s">
        <v>11472</v>
      </c>
      <c r="F6884" s="4" t="s">
        <v>8948</v>
      </c>
      <c r="G6884" s="4" t="s">
        <v>11526</v>
      </c>
      <c r="H6884" s="4"/>
      <c r="I6884" s="24">
        <v>117.9</v>
      </c>
      <c r="J6884" s="24">
        <v>107.6</v>
      </c>
      <c r="K6884" s="24">
        <v>2</v>
      </c>
      <c r="O6884" s="24">
        <v>2.5</v>
      </c>
      <c r="P6884" s="24">
        <v>1.7</v>
      </c>
      <c r="Q6884" s="24">
        <v>4.0999999999999996</v>
      </c>
      <c r="X6884" s="24">
        <f t="shared" si="248"/>
        <v>117.89999999999999</v>
      </c>
      <c r="Y6884" s="8">
        <f t="shared" si="249"/>
        <v>0</v>
      </c>
      <c r="Z6884" s="4"/>
    </row>
    <row r="6885" spans="1:26" x14ac:dyDescent="0.25">
      <c r="A6885" s="34">
        <v>23</v>
      </c>
      <c r="B6885" s="31">
        <v>23</v>
      </c>
      <c r="C6885" s="4" t="s">
        <v>11503</v>
      </c>
      <c r="D6885" s="4" t="s">
        <v>146</v>
      </c>
      <c r="E6885" s="4" t="s">
        <v>11472</v>
      </c>
      <c r="F6885" s="4" t="s">
        <v>8948</v>
      </c>
      <c r="G6885" s="4" t="s">
        <v>8064</v>
      </c>
      <c r="H6885" s="4"/>
      <c r="I6885" s="24">
        <v>794.9</v>
      </c>
      <c r="J6885" s="24">
        <v>596.79999999999995</v>
      </c>
      <c r="K6885" s="24">
        <v>108.7</v>
      </c>
      <c r="L6885" s="24">
        <v>37.6</v>
      </c>
      <c r="M6885" s="24">
        <v>0.8</v>
      </c>
      <c r="O6885" s="24">
        <v>4.3</v>
      </c>
      <c r="P6885" s="24">
        <v>37.799999999999997</v>
      </c>
      <c r="R6885" s="24">
        <v>6.2</v>
      </c>
      <c r="T6885" s="24">
        <v>2.7</v>
      </c>
      <c r="X6885" s="24">
        <f t="shared" ref="X6885:X6916" si="250">SUM(J6885:W6885)</f>
        <v>794.9</v>
      </c>
      <c r="Y6885" s="8">
        <f t="shared" ref="Y6885:Y6916" si="251">I6885-X6885</f>
        <v>0</v>
      </c>
      <c r="Z6885" s="4"/>
    </row>
    <row r="6886" spans="1:26" x14ac:dyDescent="0.25">
      <c r="A6886" s="34">
        <v>58</v>
      </c>
      <c r="B6886" s="31">
        <v>58</v>
      </c>
      <c r="C6886" s="4" t="s">
        <v>11543</v>
      </c>
      <c r="D6886" s="4" t="s">
        <v>11518</v>
      </c>
      <c r="E6886" s="4" t="s">
        <v>11472</v>
      </c>
      <c r="F6886" s="4" t="s">
        <v>8948</v>
      </c>
      <c r="G6886" s="4" t="s">
        <v>141</v>
      </c>
      <c r="H6886" s="4"/>
      <c r="I6886" s="24">
        <v>199.7</v>
      </c>
      <c r="J6886" s="24">
        <v>165.3</v>
      </c>
      <c r="K6886" s="24">
        <v>11.2</v>
      </c>
      <c r="O6886" s="24">
        <v>16.5</v>
      </c>
      <c r="R6886" s="24">
        <v>4.9000000000000004</v>
      </c>
      <c r="S6886" s="24">
        <v>1.8</v>
      </c>
      <c r="X6886" s="24">
        <f t="shared" si="250"/>
        <v>199.70000000000002</v>
      </c>
      <c r="Y6886" s="8">
        <f t="shared" si="251"/>
        <v>0</v>
      </c>
      <c r="Z6886" s="4"/>
    </row>
    <row r="6887" spans="1:26" x14ac:dyDescent="0.25">
      <c r="A6887" s="34">
        <v>28</v>
      </c>
      <c r="B6887" s="31">
        <v>28</v>
      </c>
      <c r="C6887" s="4" t="s">
        <v>11511</v>
      </c>
      <c r="D6887" s="4" t="s">
        <v>146</v>
      </c>
      <c r="E6887" s="4" t="s">
        <v>11472</v>
      </c>
      <c r="F6887" s="4" t="s">
        <v>8948</v>
      </c>
      <c r="G6887" s="4" t="s">
        <v>11512</v>
      </c>
      <c r="H6887" s="4"/>
      <c r="I6887" s="24">
        <v>119.9</v>
      </c>
      <c r="J6887" s="24">
        <v>106.4</v>
      </c>
      <c r="L6887" s="24">
        <v>5.3</v>
      </c>
      <c r="O6887" s="24">
        <v>2.4</v>
      </c>
      <c r="P6887" s="24">
        <v>4.2</v>
      </c>
      <c r="R6887" s="24">
        <v>0.9</v>
      </c>
      <c r="S6887" s="24">
        <v>0.7</v>
      </c>
      <c r="X6887" s="24">
        <f t="shared" si="250"/>
        <v>119.90000000000002</v>
      </c>
      <c r="Y6887" s="8">
        <f t="shared" si="251"/>
        <v>0</v>
      </c>
      <c r="Z6887" s="4"/>
    </row>
    <row r="6888" spans="1:26" x14ac:dyDescent="0.25">
      <c r="A6888" s="34">
        <v>26</v>
      </c>
      <c r="B6888" s="31">
        <v>26</v>
      </c>
      <c r="C6888" s="4" t="s">
        <v>11508</v>
      </c>
      <c r="D6888" s="4" t="s">
        <v>146</v>
      </c>
      <c r="E6888" s="4" t="s">
        <v>11472</v>
      </c>
      <c r="F6888" s="4" t="s">
        <v>8948</v>
      </c>
      <c r="G6888" s="4" t="s">
        <v>11509</v>
      </c>
      <c r="H6888" s="4"/>
      <c r="I6888" s="24">
        <v>101.1</v>
      </c>
      <c r="J6888" s="24">
        <v>73.8</v>
      </c>
      <c r="K6888" s="24">
        <v>15.1</v>
      </c>
      <c r="L6888" s="24">
        <v>10</v>
      </c>
      <c r="O6888" s="24">
        <v>2.2000000000000002</v>
      </c>
      <c r="X6888" s="24">
        <f t="shared" si="250"/>
        <v>101.1</v>
      </c>
      <c r="Y6888" s="8">
        <f t="shared" si="251"/>
        <v>0</v>
      </c>
      <c r="Z6888" s="4"/>
    </row>
    <row r="6889" spans="1:26" x14ac:dyDescent="0.25">
      <c r="A6889" s="34">
        <v>49</v>
      </c>
      <c r="B6889" s="31">
        <v>49</v>
      </c>
      <c r="C6889" s="4" t="s">
        <v>11535</v>
      </c>
      <c r="D6889" s="4" t="s">
        <v>11518</v>
      </c>
      <c r="E6889" s="4" t="s">
        <v>11472</v>
      </c>
      <c r="F6889" s="4" t="s">
        <v>8948</v>
      </c>
      <c r="G6889" s="4" t="s">
        <v>6593</v>
      </c>
      <c r="H6889" s="4"/>
      <c r="I6889" s="24">
        <v>111.2</v>
      </c>
      <c r="J6889" s="24">
        <v>98.5</v>
      </c>
      <c r="K6889" s="24">
        <v>1.4</v>
      </c>
      <c r="L6889" s="24">
        <v>0.4</v>
      </c>
      <c r="O6889" s="24">
        <v>1.6</v>
      </c>
      <c r="P6889" s="24">
        <v>0.3</v>
      </c>
      <c r="R6889" s="24">
        <v>1.2</v>
      </c>
      <c r="S6889" s="24">
        <v>0.4</v>
      </c>
      <c r="T6889" s="24">
        <v>7.4</v>
      </c>
      <c r="X6889" s="24">
        <f t="shared" si="250"/>
        <v>111.20000000000002</v>
      </c>
      <c r="Y6889" s="8">
        <f t="shared" si="251"/>
        <v>0</v>
      </c>
      <c r="Z6889" s="4"/>
    </row>
    <row r="6890" spans="1:26" x14ac:dyDescent="0.25">
      <c r="A6890" s="34">
        <v>60</v>
      </c>
      <c r="B6890" s="31">
        <v>60</v>
      </c>
      <c r="C6890" s="4" t="s">
        <v>11548</v>
      </c>
      <c r="D6890" s="4" t="s">
        <v>146</v>
      </c>
      <c r="E6890" s="4" t="s">
        <v>11472</v>
      </c>
      <c r="F6890" s="4" t="s">
        <v>8948</v>
      </c>
      <c r="G6890" s="5" t="s">
        <v>11549</v>
      </c>
      <c r="H6890" s="4"/>
      <c r="I6890" s="24">
        <v>200</v>
      </c>
      <c r="J6890" s="24">
        <v>25</v>
      </c>
      <c r="K6890" s="24">
        <v>2.2999999999999998</v>
      </c>
      <c r="L6890" s="24">
        <v>9</v>
      </c>
      <c r="O6890" s="24">
        <v>0.6</v>
      </c>
      <c r="P6890" s="24">
        <v>163.1</v>
      </c>
      <c r="X6890" s="24">
        <f t="shared" si="250"/>
        <v>200</v>
      </c>
      <c r="Y6890" s="8">
        <f t="shared" si="251"/>
        <v>0</v>
      </c>
      <c r="Z6890" s="4"/>
    </row>
    <row r="6891" spans="1:26" x14ac:dyDescent="0.25">
      <c r="A6891" s="34">
        <v>39</v>
      </c>
      <c r="B6891" s="31">
        <v>39</v>
      </c>
      <c r="C6891" s="4" t="s">
        <v>11521</v>
      </c>
      <c r="D6891" s="4" t="s">
        <v>11518</v>
      </c>
      <c r="E6891" s="4" t="s">
        <v>11472</v>
      </c>
      <c r="F6891" s="4" t="s">
        <v>8948</v>
      </c>
      <c r="G6891" s="4" t="s">
        <v>11522</v>
      </c>
      <c r="H6891" s="4"/>
      <c r="I6891" s="24">
        <v>103.7</v>
      </c>
      <c r="J6891" s="24">
        <v>89.5</v>
      </c>
      <c r="K6891" s="24">
        <v>0.6</v>
      </c>
      <c r="L6891" s="24">
        <v>8.1</v>
      </c>
      <c r="P6891" s="24">
        <v>1.5</v>
      </c>
      <c r="Q6891" s="24">
        <v>2.2999999999999998</v>
      </c>
      <c r="R6891" s="24">
        <v>1.7</v>
      </c>
      <c r="X6891" s="24">
        <f t="shared" si="250"/>
        <v>103.69999999999999</v>
      </c>
      <c r="Y6891" s="8">
        <f t="shared" si="251"/>
        <v>0</v>
      </c>
      <c r="Z6891" s="4"/>
    </row>
    <row r="6892" spans="1:26" x14ac:dyDescent="0.25">
      <c r="A6892" s="34">
        <v>6</v>
      </c>
      <c r="B6892" s="31">
        <v>6</v>
      </c>
      <c r="C6892" s="4" t="s">
        <v>11480</v>
      </c>
      <c r="D6892" s="4" t="s">
        <v>11471</v>
      </c>
      <c r="E6892" s="4" t="s">
        <v>11472</v>
      </c>
      <c r="F6892" s="4" t="s">
        <v>8948</v>
      </c>
      <c r="G6892" s="4" t="s">
        <v>9085</v>
      </c>
      <c r="H6892" s="4"/>
      <c r="I6892" s="24">
        <v>102.8</v>
      </c>
      <c r="J6892" s="24">
        <v>80.7</v>
      </c>
      <c r="K6892" s="24">
        <v>15.6</v>
      </c>
      <c r="L6892" s="24">
        <v>1.2</v>
      </c>
      <c r="O6892" s="24">
        <v>0.9</v>
      </c>
      <c r="P6892" s="24">
        <v>0.9</v>
      </c>
      <c r="S6892" s="24">
        <v>0.5</v>
      </c>
      <c r="T6892" s="24">
        <v>3</v>
      </c>
      <c r="X6892" s="24">
        <f t="shared" si="250"/>
        <v>102.80000000000001</v>
      </c>
      <c r="Y6892" s="8">
        <f t="shared" si="251"/>
        <v>0</v>
      </c>
      <c r="Z6892" s="4"/>
    </row>
    <row r="6893" spans="1:26" x14ac:dyDescent="0.25">
      <c r="A6893" s="34">
        <v>17</v>
      </c>
      <c r="B6893" s="31">
        <v>17</v>
      </c>
      <c r="C6893" s="4" t="s">
        <v>9267</v>
      </c>
      <c r="D6893" s="4" t="s">
        <v>11491</v>
      </c>
      <c r="E6893" s="4" t="s">
        <v>11472</v>
      </c>
      <c r="F6893" s="4" t="s">
        <v>8948</v>
      </c>
      <c r="G6893" s="4" t="s">
        <v>9085</v>
      </c>
      <c r="H6893" s="4"/>
      <c r="I6893" s="24">
        <v>338.2</v>
      </c>
      <c r="J6893" s="24">
        <v>282.7</v>
      </c>
      <c r="K6893" s="24">
        <v>37.299999999999997</v>
      </c>
      <c r="O6893" s="24">
        <v>6.4</v>
      </c>
      <c r="P6893" s="24">
        <v>0.4</v>
      </c>
      <c r="Q6893" s="24">
        <v>0.5</v>
      </c>
      <c r="R6893" s="24">
        <v>8.1999999999999993</v>
      </c>
      <c r="S6893" s="24">
        <v>2.7</v>
      </c>
      <c r="X6893" s="24">
        <f t="shared" si="250"/>
        <v>338.19999999999993</v>
      </c>
      <c r="Y6893" s="8">
        <f t="shared" si="251"/>
        <v>0</v>
      </c>
      <c r="Z6893" s="4"/>
    </row>
    <row r="6894" spans="1:26" x14ac:dyDescent="0.25">
      <c r="A6894" s="34">
        <v>42</v>
      </c>
      <c r="B6894" s="31">
        <v>42</v>
      </c>
      <c r="C6894" s="4" t="s">
        <v>11527</v>
      </c>
      <c r="D6894" s="4" t="s">
        <v>11525</v>
      </c>
      <c r="E6894" s="4" t="s">
        <v>11472</v>
      </c>
      <c r="F6894" s="4" t="s">
        <v>8948</v>
      </c>
      <c r="G6894" s="4" t="s">
        <v>9085</v>
      </c>
      <c r="H6894" s="4"/>
      <c r="I6894" s="24">
        <v>527.70000000000005</v>
      </c>
      <c r="J6894" s="24">
        <v>344.6</v>
      </c>
      <c r="K6894" s="24">
        <v>47.5</v>
      </c>
      <c r="O6894" s="24">
        <v>9.1999999999999993</v>
      </c>
      <c r="P6894" s="24">
        <v>65</v>
      </c>
      <c r="Q6894" s="24">
        <v>14</v>
      </c>
      <c r="T6894" s="24">
        <v>22.8</v>
      </c>
      <c r="W6894" s="24">
        <v>24.6</v>
      </c>
      <c r="X6894" s="24">
        <f t="shared" si="250"/>
        <v>527.70000000000005</v>
      </c>
      <c r="Y6894" s="8">
        <f t="shared" si="251"/>
        <v>0</v>
      </c>
      <c r="Z6894" s="4"/>
    </row>
    <row r="6895" spans="1:26" x14ac:dyDescent="0.25">
      <c r="A6895" s="34">
        <v>45</v>
      </c>
      <c r="B6895" s="31">
        <v>45</v>
      </c>
      <c r="C6895" s="4" t="s">
        <v>11530</v>
      </c>
      <c r="D6895" s="4" t="s">
        <v>11525</v>
      </c>
      <c r="E6895" s="4" t="s">
        <v>11472</v>
      </c>
      <c r="F6895" s="4" t="s">
        <v>8948</v>
      </c>
      <c r="G6895" s="4" t="s">
        <v>9085</v>
      </c>
      <c r="H6895" s="4"/>
      <c r="I6895" s="24">
        <v>137.9</v>
      </c>
      <c r="J6895" s="24">
        <v>127.6</v>
      </c>
      <c r="O6895" s="24">
        <v>2.9</v>
      </c>
      <c r="Q6895" s="24">
        <v>7</v>
      </c>
      <c r="R6895" s="24">
        <v>0.4</v>
      </c>
      <c r="X6895" s="24">
        <f t="shared" si="250"/>
        <v>137.9</v>
      </c>
      <c r="Y6895" s="8">
        <f t="shared" si="251"/>
        <v>0</v>
      </c>
      <c r="Z6895" s="4"/>
    </row>
    <row r="6896" spans="1:26" x14ac:dyDescent="0.25">
      <c r="A6896" s="34">
        <v>57</v>
      </c>
      <c r="B6896" s="31">
        <v>57</v>
      </c>
      <c r="C6896" s="4" t="s">
        <v>9267</v>
      </c>
      <c r="D6896" s="4" t="s">
        <v>11518</v>
      </c>
      <c r="E6896" s="4" t="s">
        <v>11472</v>
      </c>
      <c r="F6896" s="4" t="s">
        <v>8948</v>
      </c>
      <c r="G6896" s="4" t="s">
        <v>2068</v>
      </c>
      <c r="H6896" s="4"/>
      <c r="I6896" s="24">
        <v>112.7</v>
      </c>
      <c r="J6896" s="24">
        <v>110</v>
      </c>
      <c r="K6896" s="24">
        <v>0.6</v>
      </c>
      <c r="O6896" s="24">
        <v>1</v>
      </c>
      <c r="R6896" s="24">
        <v>1.1000000000000001</v>
      </c>
      <c r="X6896" s="24">
        <f t="shared" si="250"/>
        <v>112.69999999999999</v>
      </c>
      <c r="Y6896" s="8">
        <f t="shared" si="251"/>
        <v>0</v>
      </c>
      <c r="Z6896" s="4"/>
    </row>
    <row r="6897" spans="1:26" x14ac:dyDescent="0.25">
      <c r="A6897" s="34">
        <v>12</v>
      </c>
      <c r="B6897" s="31">
        <v>12</v>
      </c>
      <c r="C6897" s="4" t="s">
        <v>11487</v>
      </c>
      <c r="D6897" s="4" t="s">
        <v>11471</v>
      </c>
      <c r="E6897" s="4" t="s">
        <v>11472</v>
      </c>
      <c r="F6897" s="4" t="s">
        <v>8948</v>
      </c>
      <c r="G6897" s="4" t="s">
        <v>11488</v>
      </c>
      <c r="H6897" s="4"/>
      <c r="I6897" s="24">
        <v>103.2</v>
      </c>
      <c r="J6897" s="24">
        <v>82.8</v>
      </c>
      <c r="K6897" s="24">
        <v>4.9000000000000004</v>
      </c>
      <c r="L6897" s="24">
        <v>12.6</v>
      </c>
      <c r="O6897" s="24">
        <v>0.9</v>
      </c>
      <c r="Q6897" s="24">
        <v>0.4</v>
      </c>
      <c r="R6897" s="24">
        <v>1.6</v>
      </c>
      <c r="X6897" s="24">
        <f t="shared" si="250"/>
        <v>103.2</v>
      </c>
      <c r="Y6897" s="8">
        <f t="shared" si="251"/>
        <v>0</v>
      </c>
      <c r="Z6897" s="4"/>
    </row>
    <row r="6898" spans="1:26" x14ac:dyDescent="0.25">
      <c r="A6898" s="34">
        <v>7</v>
      </c>
      <c r="B6898" s="31">
        <v>7</v>
      </c>
      <c r="C6898" s="4" t="s">
        <v>11481</v>
      </c>
      <c r="D6898" s="4" t="s">
        <v>11471</v>
      </c>
      <c r="E6898" s="4" t="s">
        <v>11472</v>
      </c>
      <c r="F6898" s="4" t="s">
        <v>8948</v>
      </c>
      <c r="G6898" s="4" t="s">
        <v>5122</v>
      </c>
      <c r="H6898" s="4"/>
      <c r="I6898" s="24">
        <v>117.8</v>
      </c>
      <c r="J6898" s="24">
        <v>101.7</v>
      </c>
      <c r="K6898" s="24">
        <v>7.5</v>
      </c>
      <c r="L6898" s="24">
        <v>3.4</v>
      </c>
      <c r="O6898" s="24">
        <v>3.3</v>
      </c>
      <c r="P6898" s="24">
        <v>0.5</v>
      </c>
      <c r="R6898" s="24">
        <v>0.9</v>
      </c>
      <c r="S6898" s="24">
        <v>0.5</v>
      </c>
      <c r="X6898" s="24">
        <f t="shared" si="250"/>
        <v>117.80000000000001</v>
      </c>
      <c r="Y6898" s="8">
        <f t="shared" si="251"/>
        <v>0</v>
      </c>
      <c r="Z6898" s="4"/>
    </row>
    <row r="6899" spans="1:26" x14ac:dyDescent="0.25">
      <c r="A6899" s="34">
        <v>53</v>
      </c>
      <c r="B6899" s="31">
        <v>53</v>
      </c>
      <c r="C6899" s="4" t="s">
        <v>11538</v>
      </c>
      <c r="D6899" s="4" t="s">
        <v>11518</v>
      </c>
      <c r="E6899" s="4" t="s">
        <v>11472</v>
      </c>
      <c r="F6899" s="4" t="s">
        <v>8948</v>
      </c>
      <c r="G6899" s="4" t="s">
        <v>5122</v>
      </c>
      <c r="H6899" s="4" t="s">
        <v>39</v>
      </c>
      <c r="I6899" s="24">
        <v>124.3</v>
      </c>
      <c r="J6899" s="24">
        <v>113.9</v>
      </c>
      <c r="K6899" s="24">
        <v>6</v>
      </c>
      <c r="L6899" s="24">
        <v>0.8</v>
      </c>
      <c r="O6899" s="24">
        <v>3.3</v>
      </c>
      <c r="S6899" s="24">
        <v>0.3</v>
      </c>
      <c r="X6899" s="24">
        <f t="shared" si="250"/>
        <v>124.3</v>
      </c>
      <c r="Y6899" s="8">
        <f t="shared" si="251"/>
        <v>0</v>
      </c>
      <c r="Z6899" s="4"/>
    </row>
    <row r="6900" spans="1:26" x14ac:dyDescent="0.25">
      <c r="A6900" s="34">
        <v>54</v>
      </c>
      <c r="B6900" s="31">
        <v>54</v>
      </c>
      <c r="C6900" s="4" t="s">
        <v>11539</v>
      </c>
      <c r="D6900" s="4" t="s">
        <v>11518</v>
      </c>
      <c r="E6900" s="4" t="s">
        <v>11472</v>
      </c>
      <c r="F6900" s="4" t="s">
        <v>8948</v>
      </c>
      <c r="G6900" s="4" t="s">
        <v>5122</v>
      </c>
      <c r="H6900" s="4" t="s">
        <v>19</v>
      </c>
      <c r="I6900" s="24">
        <v>146.19999999999999</v>
      </c>
      <c r="J6900" s="24">
        <v>128.5</v>
      </c>
      <c r="K6900" s="24">
        <v>10.9</v>
      </c>
      <c r="L6900" s="24">
        <v>2.7</v>
      </c>
      <c r="O6900" s="24">
        <v>3.1</v>
      </c>
      <c r="Q6900" s="24">
        <v>1</v>
      </c>
      <c r="X6900" s="24">
        <f t="shared" si="250"/>
        <v>146.19999999999999</v>
      </c>
      <c r="Y6900" s="8">
        <f t="shared" si="251"/>
        <v>0</v>
      </c>
      <c r="Z6900" s="4"/>
    </row>
    <row r="6901" spans="1:26" x14ac:dyDescent="0.25">
      <c r="A6901" s="34">
        <v>40</v>
      </c>
      <c r="B6901" s="31">
        <v>40</v>
      </c>
      <c r="C6901" s="4" t="s">
        <v>11523</v>
      </c>
      <c r="D6901" s="4" t="s">
        <v>11514</v>
      </c>
      <c r="E6901" s="4" t="s">
        <v>11472</v>
      </c>
      <c r="F6901" s="4" t="s">
        <v>8948</v>
      </c>
      <c r="G6901" s="4" t="s">
        <v>6686</v>
      </c>
      <c r="H6901" s="4"/>
      <c r="I6901" s="24">
        <v>487.3</v>
      </c>
      <c r="J6901" s="24">
        <v>333.7</v>
      </c>
      <c r="K6901" s="24">
        <v>58.4</v>
      </c>
      <c r="L6901" s="24">
        <v>12.5</v>
      </c>
      <c r="O6901" s="24">
        <v>29.4</v>
      </c>
      <c r="Q6901" s="24">
        <v>6.3</v>
      </c>
      <c r="R6901" s="24">
        <v>2.6</v>
      </c>
      <c r="S6901" s="24">
        <v>1</v>
      </c>
      <c r="T6901" s="24">
        <v>3.4</v>
      </c>
      <c r="W6901" s="24">
        <v>40</v>
      </c>
      <c r="X6901" s="24">
        <f t="shared" si="250"/>
        <v>487.29999999999995</v>
      </c>
      <c r="Y6901" s="8">
        <f t="shared" si="251"/>
        <v>0</v>
      </c>
      <c r="Z6901" s="4"/>
    </row>
    <row r="6902" spans="1:26" x14ac:dyDescent="0.25">
      <c r="A6902" s="34">
        <v>3</v>
      </c>
      <c r="B6902" s="31">
        <v>3</v>
      </c>
      <c r="C6902" s="4" t="s">
        <v>11476</v>
      </c>
      <c r="D6902" s="4" t="s">
        <v>11471</v>
      </c>
      <c r="E6902" s="4" t="s">
        <v>11472</v>
      </c>
      <c r="F6902" s="4" t="s">
        <v>8948</v>
      </c>
      <c r="G6902" s="4" t="s">
        <v>11477</v>
      </c>
      <c r="H6902" s="4"/>
      <c r="I6902" s="24">
        <v>241.7</v>
      </c>
      <c r="J6902" s="24">
        <v>82.2</v>
      </c>
      <c r="K6902" s="24">
        <v>14.2</v>
      </c>
      <c r="L6902" s="24">
        <v>0.5</v>
      </c>
      <c r="M6902" s="24">
        <v>4</v>
      </c>
      <c r="N6902" s="24">
        <v>0.8</v>
      </c>
      <c r="O6902" s="24">
        <v>1.8</v>
      </c>
      <c r="P6902" s="24">
        <v>112.4</v>
      </c>
      <c r="T6902" s="24">
        <v>25.8</v>
      </c>
      <c r="X6902" s="24">
        <f t="shared" si="250"/>
        <v>241.70000000000002</v>
      </c>
      <c r="Y6902" s="8">
        <f t="shared" si="251"/>
        <v>0</v>
      </c>
      <c r="Z6902" s="4"/>
    </row>
    <row r="6903" spans="1:26" x14ac:dyDescent="0.25">
      <c r="A6903" s="34">
        <v>10</v>
      </c>
      <c r="B6903" s="31">
        <v>10</v>
      </c>
      <c r="C6903" s="4" t="s">
        <v>11485</v>
      </c>
      <c r="D6903" s="4" t="s">
        <v>11471</v>
      </c>
      <c r="E6903" s="4" t="s">
        <v>11472</v>
      </c>
      <c r="F6903" s="4" t="s">
        <v>8948</v>
      </c>
      <c r="G6903" s="4" t="s">
        <v>11330</v>
      </c>
      <c r="H6903" s="4"/>
      <c r="I6903" s="24">
        <v>1004.9</v>
      </c>
      <c r="J6903" s="24">
        <v>577.70000000000005</v>
      </c>
      <c r="K6903" s="24">
        <v>59.5</v>
      </c>
      <c r="L6903" s="24">
        <v>15.3</v>
      </c>
      <c r="N6903" s="24">
        <v>0.8</v>
      </c>
      <c r="O6903" s="24">
        <v>5.7</v>
      </c>
      <c r="P6903" s="24">
        <v>80.2</v>
      </c>
      <c r="R6903" s="24">
        <v>2.8</v>
      </c>
      <c r="T6903" s="24">
        <v>262.89999999999998</v>
      </c>
      <c r="X6903" s="24">
        <f t="shared" si="250"/>
        <v>1004.9</v>
      </c>
      <c r="Y6903" s="8">
        <f t="shared" si="251"/>
        <v>0</v>
      </c>
      <c r="Z6903" s="4"/>
    </row>
    <row r="6904" spans="1:26" x14ac:dyDescent="0.25">
      <c r="A6904" s="34">
        <v>33</v>
      </c>
      <c r="B6904" s="31">
        <v>33</v>
      </c>
      <c r="C6904" s="4" t="s">
        <v>11329</v>
      </c>
      <c r="D6904" s="4" t="s">
        <v>11514</v>
      </c>
      <c r="E6904" s="4" t="s">
        <v>11472</v>
      </c>
      <c r="F6904" s="4" t="s">
        <v>8948</v>
      </c>
      <c r="G6904" s="4" t="s">
        <v>11330</v>
      </c>
      <c r="H6904" s="4"/>
      <c r="I6904" s="24">
        <v>374.2</v>
      </c>
      <c r="J6904" s="24">
        <v>297.89999999999998</v>
      </c>
      <c r="K6904" s="24">
        <v>37.799999999999997</v>
      </c>
      <c r="O6904" s="24">
        <v>11.1</v>
      </c>
      <c r="Q6904" s="24">
        <v>0.7</v>
      </c>
      <c r="R6904" s="24">
        <v>8.5</v>
      </c>
      <c r="S6904" s="24">
        <v>1.5</v>
      </c>
      <c r="T6904" s="24">
        <v>16.7</v>
      </c>
      <c r="X6904" s="24">
        <f t="shared" si="250"/>
        <v>374.2</v>
      </c>
      <c r="Y6904" s="8">
        <f t="shared" si="251"/>
        <v>0</v>
      </c>
      <c r="Z6904" s="4"/>
    </row>
    <row r="6905" spans="1:26" x14ac:dyDescent="0.25">
      <c r="A6905" s="34">
        <v>14</v>
      </c>
      <c r="B6905" s="31">
        <v>14</v>
      </c>
      <c r="C6905" s="4" t="s">
        <v>11490</v>
      </c>
      <c r="D6905" s="4" t="s">
        <v>11491</v>
      </c>
      <c r="E6905" s="4" t="s">
        <v>11472</v>
      </c>
      <c r="F6905" s="4" t="s">
        <v>8948</v>
      </c>
      <c r="G6905" s="4" t="s">
        <v>9300</v>
      </c>
      <c r="H6905" s="4"/>
      <c r="I6905" s="24">
        <v>1059.4000000000001</v>
      </c>
      <c r="J6905" s="24">
        <v>633.1</v>
      </c>
      <c r="K6905" s="24">
        <v>83.7</v>
      </c>
      <c r="L6905" s="24">
        <v>9.8000000000000007</v>
      </c>
      <c r="N6905" s="24">
        <v>2.8</v>
      </c>
      <c r="O6905" s="24">
        <v>4.2</v>
      </c>
      <c r="P6905" s="24">
        <v>3.5</v>
      </c>
      <c r="Q6905" s="24">
        <v>16.2</v>
      </c>
      <c r="T6905" s="24">
        <v>306.10000000000002</v>
      </c>
      <c r="X6905" s="24">
        <f t="shared" si="250"/>
        <v>1059.4000000000001</v>
      </c>
      <c r="Y6905" s="8">
        <f t="shared" si="251"/>
        <v>0</v>
      </c>
      <c r="Z6905" s="4"/>
    </row>
    <row r="6906" spans="1:26" x14ac:dyDescent="0.25">
      <c r="A6906" s="34">
        <v>56</v>
      </c>
      <c r="B6906" s="31">
        <v>56</v>
      </c>
      <c r="C6906" s="4" t="s">
        <v>11541</v>
      </c>
      <c r="D6906" s="4" t="s">
        <v>11518</v>
      </c>
      <c r="E6906" s="4" t="s">
        <v>11472</v>
      </c>
      <c r="F6906" s="4" t="s">
        <v>8948</v>
      </c>
      <c r="G6906" s="4" t="s">
        <v>11542</v>
      </c>
      <c r="H6906" s="4"/>
      <c r="I6906" s="24">
        <v>309.2</v>
      </c>
      <c r="J6906" s="24">
        <v>283.7</v>
      </c>
      <c r="K6906" s="24">
        <v>11.9</v>
      </c>
      <c r="O6906" s="24">
        <v>5.6</v>
      </c>
      <c r="P6906" s="24">
        <v>0.3</v>
      </c>
      <c r="Q6906" s="24">
        <v>6.2</v>
      </c>
      <c r="R6906" s="24">
        <v>1.5</v>
      </c>
      <c r="X6906" s="24">
        <f t="shared" si="250"/>
        <v>309.2</v>
      </c>
      <c r="Y6906" s="8">
        <f t="shared" si="251"/>
        <v>0</v>
      </c>
      <c r="Z6906" s="4"/>
    </row>
    <row r="6907" spans="1:26" x14ac:dyDescent="0.25">
      <c r="A6907" s="34">
        <v>1</v>
      </c>
      <c r="B6907" s="31">
        <v>1</v>
      </c>
      <c r="C6907" s="4" t="s">
        <v>11470</v>
      </c>
      <c r="D6907" s="4" t="s">
        <v>11471</v>
      </c>
      <c r="E6907" s="4" t="s">
        <v>11472</v>
      </c>
      <c r="F6907" s="4" t="s">
        <v>8948</v>
      </c>
      <c r="G6907" s="4" t="s">
        <v>11473</v>
      </c>
      <c r="H6907" s="4"/>
      <c r="I6907" s="24">
        <v>124.9</v>
      </c>
      <c r="J6907" s="24">
        <v>109.2</v>
      </c>
      <c r="K6907" s="24">
        <v>7.8</v>
      </c>
      <c r="L6907" s="24">
        <v>3.1</v>
      </c>
      <c r="O6907" s="24">
        <v>2.2999999999999998</v>
      </c>
      <c r="Q6907" s="24">
        <v>1.3</v>
      </c>
      <c r="R6907" s="24">
        <v>1.2</v>
      </c>
      <c r="X6907" s="24">
        <f t="shared" si="250"/>
        <v>124.89999999999999</v>
      </c>
      <c r="Y6907" s="8">
        <f t="shared" si="251"/>
        <v>0</v>
      </c>
      <c r="Z6907" s="4"/>
    </row>
    <row r="6908" spans="1:26" x14ac:dyDescent="0.25">
      <c r="A6908" s="34">
        <v>48</v>
      </c>
      <c r="B6908" s="31">
        <v>48</v>
      </c>
      <c r="C6908" s="4" t="s">
        <v>11534</v>
      </c>
      <c r="D6908" s="4" t="s">
        <v>11525</v>
      </c>
      <c r="E6908" s="4" t="s">
        <v>11472</v>
      </c>
      <c r="F6908" s="4" t="s">
        <v>8948</v>
      </c>
      <c r="G6908" s="4" t="s">
        <v>11473</v>
      </c>
      <c r="H6908" s="4"/>
      <c r="I6908" s="24">
        <v>232.9</v>
      </c>
      <c r="J6908" s="24">
        <v>161.6</v>
      </c>
      <c r="K6908" s="24">
        <v>11.8</v>
      </c>
      <c r="L6908" s="24">
        <v>4.7</v>
      </c>
      <c r="N6908" s="24">
        <v>0.9</v>
      </c>
      <c r="O6908" s="24">
        <v>1</v>
      </c>
      <c r="P6908" s="24">
        <v>52.9</v>
      </c>
      <c r="X6908" s="24">
        <f t="shared" si="250"/>
        <v>232.9</v>
      </c>
      <c r="Y6908" s="8">
        <f t="shared" si="251"/>
        <v>0</v>
      </c>
      <c r="Z6908" s="4"/>
    </row>
    <row r="6909" spans="1:26" x14ac:dyDescent="0.25">
      <c r="A6909" s="34">
        <v>21</v>
      </c>
      <c r="B6909" s="31">
        <v>21</v>
      </c>
      <c r="C6909" s="4" t="s">
        <v>11500</v>
      </c>
      <c r="D6909" s="4" t="s">
        <v>146</v>
      </c>
      <c r="E6909" s="4" t="s">
        <v>11472</v>
      </c>
      <c r="F6909" s="4" t="s">
        <v>8948</v>
      </c>
      <c r="G6909" s="4" t="s">
        <v>11501</v>
      </c>
      <c r="H6909" s="4"/>
      <c r="I6909" s="24">
        <v>128.6</v>
      </c>
      <c r="J6909" s="24">
        <v>114.4</v>
      </c>
      <c r="K6909" s="24">
        <v>8</v>
      </c>
      <c r="O6909" s="24">
        <v>4.4000000000000004</v>
      </c>
      <c r="Q6909" s="24">
        <v>0.2</v>
      </c>
      <c r="R6909" s="24">
        <v>0.6</v>
      </c>
      <c r="S6909" s="24">
        <v>1</v>
      </c>
      <c r="X6909" s="24">
        <f t="shared" si="250"/>
        <v>128.60000000000002</v>
      </c>
      <c r="Y6909" s="8">
        <f t="shared" si="251"/>
        <v>0</v>
      </c>
      <c r="Z6909" s="4"/>
    </row>
    <row r="6910" spans="1:26" x14ac:dyDescent="0.25">
      <c r="A6910" s="34">
        <v>44</v>
      </c>
      <c r="B6910" s="31">
        <v>44</v>
      </c>
      <c r="C6910" s="4" t="s">
        <v>11529</v>
      </c>
      <c r="D6910" s="4" t="s">
        <v>11525</v>
      </c>
      <c r="E6910" s="4" t="s">
        <v>11472</v>
      </c>
      <c r="F6910" s="4" t="s">
        <v>8948</v>
      </c>
      <c r="G6910" s="4" t="s">
        <v>15137</v>
      </c>
      <c r="H6910" s="4"/>
      <c r="I6910" s="24">
        <v>277.3</v>
      </c>
      <c r="J6910" s="24">
        <v>248.9</v>
      </c>
      <c r="K6910" s="24">
        <v>12.3</v>
      </c>
      <c r="L6910" s="24">
        <v>0.9</v>
      </c>
      <c r="O6910" s="24">
        <v>7.8</v>
      </c>
      <c r="Q6910" s="24">
        <v>1.7</v>
      </c>
      <c r="R6910" s="24">
        <v>5.3</v>
      </c>
      <c r="S6910" s="24">
        <v>0.4</v>
      </c>
      <c r="X6910" s="24">
        <f t="shared" si="250"/>
        <v>277.29999999999995</v>
      </c>
      <c r="Y6910" s="8">
        <f t="shared" si="251"/>
        <v>0</v>
      </c>
      <c r="Z6910" s="4"/>
    </row>
    <row r="6911" spans="1:26" x14ac:dyDescent="0.25">
      <c r="A6911" s="34">
        <v>4</v>
      </c>
      <c r="B6911" s="31">
        <v>4</v>
      </c>
      <c r="C6911" s="4" t="s">
        <v>11471</v>
      </c>
      <c r="D6911" s="4" t="s">
        <v>11471</v>
      </c>
      <c r="E6911" s="4" t="s">
        <v>11472</v>
      </c>
      <c r="F6911" s="4" t="s">
        <v>8948</v>
      </c>
      <c r="G6911" s="4" t="s">
        <v>45</v>
      </c>
      <c r="H6911" s="4"/>
      <c r="I6911" s="24">
        <v>305.7</v>
      </c>
      <c r="J6911" s="24">
        <v>129.9</v>
      </c>
      <c r="K6911" s="24">
        <v>18.5</v>
      </c>
      <c r="L6911" s="24">
        <v>3.8</v>
      </c>
      <c r="M6911" s="24">
        <v>0.8</v>
      </c>
      <c r="O6911" s="24">
        <v>3.5</v>
      </c>
      <c r="P6911" s="24">
        <v>145.30000000000001</v>
      </c>
      <c r="R6911" s="24">
        <v>3.7</v>
      </c>
      <c r="S6911" s="24">
        <v>0.2</v>
      </c>
      <c r="X6911" s="24">
        <f t="shared" si="250"/>
        <v>305.70000000000005</v>
      </c>
      <c r="Y6911" s="8">
        <f t="shared" si="251"/>
        <v>0</v>
      </c>
      <c r="Z6911" s="4"/>
    </row>
    <row r="6912" spans="1:26" x14ac:dyDescent="0.25">
      <c r="A6912" s="34">
        <v>18</v>
      </c>
      <c r="B6912" s="31">
        <v>18</v>
      </c>
      <c r="C6912" s="4" t="s">
        <v>11495</v>
      </c>
      <c r="D6912" s="4" t="s">
        <v>11491</v>
      </c>
      <c r="E6912" s="4" t="s">
        <v>11472</v>
      </c>
      <c r="F6912" s="4" t="s">
        <v>8948</v>
      </c>
      <c r="G6912" s="4" t="s">
        <v>45</v>
      </c>
      <c r="H6912" s="4"/>
      <c r="I6912" s="24">
        <v>398.2</v>
      </c>
      <c r="J6912" s="24">
        <v>354.8</v>
      </c>
      <c r="K6912" s="24">
        <v>13.9</v>
      </c>
      <c r="O6912" s="24">
        <v>12.8</v>
      </c>
      <c r="Q6912" s="24">
        <v>1.4</v>
      </c>
      <c r="R6912" s="24">
        <v>12.3</v>
      </c>
      <c r="S6912" s="24">
        <v>3</v>
      </c>
      <c r="X6912" s="24">
        <f t="shared" si="250"/>
        <v>398.2</v>
      </c>
      <c r="Y6912" s="8">
        <f t="shared" si="251"/>
        <v>0</v>
      </c>
      <c r="Z6912" s="4"/>
    </row>
    <row r="6913" spans="1:26" x14ac:dyDescent="0.25">
      <c r="A6913" s="34">
        <v>35</v>
      </c>
      <c r="B6913" s="31">
        <v>35</v>
      </c>
      <c r="C6913" s="4" t="s">
        <v>11516</v>
      </c>
      <c r="D6913" s="4" t="s">
        <v>11514</v>
      </c>
      <c r="E6913" s="4" t="s">
        <v>11472</v>
      </c>
      <c r="F6913" s="4" t="s">
        <v>8948</v>
      </c>
      <c r="G6913" s="4" t="s">
        <v>45</v>
      </c>
      <c r="H6913" s="4"/>
      <c r="I6913" s="24">
        <v>236.8</v>
      </c>
      <c r="J6913" s="24">
        <v>203.2</v>
      </c>
      <c r="K6913" s="24">
        <v>8.3000000000000007</v>
      </c>
      <c r="O6913" s="24">
        <v>14.4</v>
      </c>
      <c r="P6913" s="24">
        <v>0.5</v>
      </c>
      <c r="Q6913" s="24">
        <v>1.6</v>
      </c>
      <c r="R6913" s="24">
        <v>7.5</v>
      </c>
      <c r="S6913" s="24">
        <v>1</v>
      </c>
      <c r="X6913" s="24">
        <f t="shared" si="250"/>
        <v>236.5</v>
      </c>
      <c r="Y6913" s="8">
        <f t="shared" si="251"/>
        <v>0.30000000000001137</v>
      </c>
      <c r="Z6913" s="4"/>
    </row>
    <row r="6914" spans="1:26" x14ac:dyDescent="0.25">
      <c r="A6914" s="34">
        <v>43</v>
      </c>
      <c r="B6914" s="31">
        <v>43</v>
      </c>
      <c r="C6914" s="4" t="s">
        <v>11528</v>
      </c>
      <c r="D6914" s="4" t="s">
        <v>11525</v>
      </c>
      <c r="E6914" s="4" t="s">
        <v>11472</v>
      </c>
      <c r="F6914" s="4" t="s">
        <v>8948</v>
      </c>
      <c r="G6914" s="4" t="s">
        <v>45</v>
      </c>
      <c r="H6914" s="4"/>
      <c r="I6914" s="24">
        <v>179.9</v>
      </c>
      <c r="J6914" s="24">
        <v>157.4</v>
      </c>
      <c r="K6914" s="24">
        <v>10.1</v>
      </c>
      <c r="L6914" s="24">
        <v>3.6</v>
      </c>
      <c r="O6914" s="24">
        <v>5.5</v>
      </c>
      <c r="R6914" s="24">
        <v>2.1</v>
      </c>
      <c r="S6914" s="24">
        <v>0.3</v>
      </c>
      <c r="T6914" s="24">
        <v>0.9</v>
      </c>
      <c r="X6914" s="24">
        <f t="shared" si="250"/>
        <v>179.9</v>
      </c>
      <c r="Y6914" s="8">
        <f t="shared" si="251"/>
        <v>0</v>
      </c>
      <c r="Z6914" s="4"/>
    </row>
    <row r="6915" spans="1:26" x14ac:dyDescent="0.25">
      <c r="A6915" s="34">
        <v>31</v>
      </c>
      <c r="B6915" s="31">
        <v>31</v>
      </c>
      <c r="C6915" s="4" t="s">
        <v>8757</v>
      </c>
      <c r="D6915" s="4" t="s">
        <v>11514</v>
      </c>
      <c r="E6915" s="4" t="s">
        <v>11472</v>
      </c>
      <c r="F6915" s="4" t="s">
        <v>8948</v>
      </c>
      <c r="G6915" s="4" t="s">
        <v>11034</v>
      </c>
      <c r="H6915" s="4"/>
      <c r="I6915" s="24">
        <v>199.4</v>
      </c>
      <c r="J6915" s="24">
        <v>181.4</v>
      </c>
      <c r="K6915" s="24">
        <v>10.199999999999999</v>
      </c>
      <c r="Q6915" s="24">
        <v>1.7</v>
      </c>
      <c r="R6915" s="24">
        <v>5.3</v>
      </c>
      <c r="S6915" s="24">
        <v>0.8</v>
      </c>
      <c r="X6915" s="24">
        <f t="shared" si="250"/>
        <v>199.4</v>
      </c>
      <c r="Y6915" s="8">
        <f t="shared" si="251"/>
        <v>0</v>
      </c>
      <c r="Z6915" s="4"/>
    </row>
    <row r="6916" spans="1:26" x14ac:dyDescent="0.25">
      <c r="A6916" s="34">
        <v>20</v>
      </c>
      <c r="B6916" s="31">
        <v>20</v>
      </c>
      <c r="C6916" s="4" t="s">
        <v>11498</v>
      </c>
      <c r="D6916" s="4" t="s">
        <v>146</v>
      </c>
      <c r="E6916" s="4" t="s">
        <v>11472</v>
      </c>
      <c r="F6916" s="4" t="s">
        <v>8948</v>
      </c>
      <c r="G6916" s="4" t="s">
        <v>11499</v>
      </c>
      <c r="H6916" s="4"/>
      <c r="I6916" s="24">
        <v>127.4</v>
      </c>
      <c r="J6916" s="24">
        <v>108.9</v>
      </c>
      <c r="K6916" s="24">
        <v>5.6</v>
      </c>
      <c r="L6916" s="24">
        <v>5.7</v>
      </c>
      <c r="O6916" s="24">
        <v>1.8</v>
      </c>
      <c r="P6916" s="24">
        <v>0.2</v>
      </c>
      <c r="R6916" s="24">
        <v>1.4</v>
      </c>
      <c r="S6916" s="24">
        <v>0.2</v>
      </c>
      <c r="T6916" s="24">
        <v>3.6</v>
      </c>
      <c r="X6916" s="24">
        <f t="shared" si="250"/>
        <v>127.4</v>
      </c>
      <c r="Y6916" s="8">
        <f t="shared" si="251"/>
        <v>0</v>
      </c>
      <c r="Z6916" s="4"/>
    </row>
    <row r="6917" spans="1:26" x14ac:dyDescent="0.25">
      <c r="A6917" s="34">
        <v>19</v>
      </c>
      <c r="B6917" s="31">
        <v>19</v>
      </c>
      <c r="C6917" s="4" t="s">
        <v>11496</v>
      </c>
      <c r="D6917" s="4" t="s">
        <v>11491</v>
      </c>
      <c r="E6917" s="4" t="s">
        <v>11472</v>
      </c>
      <c r="F6917" s="4" t="s">
        <v>8948</v>
      </c>
      <c r="G6917" s="4" t="s">
        <v>11497</v>
      </c>
      <c r="H6917" s="4"/>
      <c r="I6917" s="24">
        <v>377.6</v>
      </c>
      <c r="J6917" s="24">
        <v>329.8</v>
      </c>
      <c r="K6917" s="24">
        <v>29.6</v>
      </c>
      <c r="L6917" s="24">
        <v>0.3</v>
      </c>
      <c r="O6917" s="24">
        <v>11.5</v>
      </c>
      <c r="Q6917" s="24">
        <v>6.4</v>
      </c>
      <c r="X6917" s="24">
        <f t="shared" ref="X6917:X6948" si="252">SUM(J6917:W6917)</f>
        <v>377.6</v>
      </c>
      <c r="Y6917" s="8">
        <f t="shared" ref="Y6917:Y6948" si="253">I6917-X6917</f>
        <v>0</v>
      </c>
      <c r="Z6917" s="4"/>
    </row>
    <row r="6918" spans="1:26" x14ac:dyDescent="0.25">
      <c r="A6918" s="34">
        <v>36</v>
      </c>
      <c r="B6918" s="31">
        <v>36</v>
      </c>
      <c r="C6918" s="4" t="s">
        <v>11517</v>
      </c>
      <c r="D6918" s="4" t="s">
        <v>11514</v>
      </c>
      <c r="E6918" s="4" t="s">
        <v>11472</v>
      </c>
      <c r="F6918" s="4" t="s">
        <v>8948</v>
      </c>
      <c r="G6918" s="4" t="s">
        <v>6738</v>
      </c>
      <c r="H6918" s="4"/>
      <c r="I6918" s="24">
        <v>227.6</v>
      </c>
      <c r="J6918" s="24">
        <v>184.2</v>
      </c>
      <c r="K6918" s="24">
        <v>25.6</v>
      </c>
      <c r="O6918" s="24">
        <v>9</v>
      </c>
      <c r="Q6918" s="24">
        <v>0.6</v>
      </c>
      <c r="R6918" s="24">
        <v>5.7</v>
      </c>
      <c r="S6918" s="24">
        <v>2.5</v>
      </c>
      <c r="X6918" s="24">
        <f t="shared" si="252"/>
        <v>227.59999999999997</v>
      </c>
      <c r="Y6918" s="8">
        <f t="shared" si="253"/>
        <v>0</v>
      </c>
      <c r="Z6918" s="4"/>
    </row>
    <row r="6919" spans="1:26" x14ac:dyDescent="0.25">
      <c r="A6919" s="34">
        <v>8</v>
      </c>
      <c r="B6919" s="31">
        <v>8</v>
      </c>
      <c r="C6919" s="4" t="s">
        <v>11482</v>
      </c>
      <c r="D6919" s="4" t="s">
        <v>11471</v>
      </c>
      <c r="E6919" s="4" t="s">
        <v>11472</v>
      </c>
      <c r="F6919" s="4" t="s">
        <v>8948</v>
      </c>
      <c r="G6919" s="4" t="s">
        <v>9678</v>
      </c>
      <c r="H6919" s="4"/>
      <c r="I6919" s="24">
        <v>403.3</v>
      </c>
      <c r="J6919" s="24">
        <v>342.5</v>
      </c>
      <c r="K6919" s="24">
        <v>20.6</v>
      </c>
      <c r="L6919" s="24">
        <v>26.3</v>
      </c>
      <c r="N6919" s="24">
        <v>2.2999999999999998</v>
      </c>
      <c r="O6919" s="24">
        <v>2.2000000000000002</v>
      </c>
      <c r="P6919" s="24">
        <v>0.5</v>
      </c>
      <c r="R6919" s="24">
        <v>6.2</v>
      </c>
      <c r="T6919" s="24">
        <v>2.7</v>
      </c>
      <c r="X6919" s="24">
        <f t="shared" si="252"/>
        <v>403.3</v>
      </c>
      <c r="Y6919" s="8">
        <f t="shared" si="253"/>
        <v>0</v>
      </c>
      <c r="Z6919" s="4"/>
    </row>
    <row r="6920" spans="1:26" x14ac:dyDescent="0.25">
      <c r="A6920" s="34">
        <v>37</v>
      </c>
      <c r="B6920" s="31">
        <v>37</v>
      </c>
      <c r="C6920" s="4" t="s">
        <v>3780</v>
      </c>
      <c r="D6920" s="4" t="s">
        <v>11518</v>
      </c>
      <c r="E6920" s="4" t="s">
        <v>11472</v>
      </c>
      <c r="F6920" s="4" t="s">
        <v>8948</v>
      </c>
      <c r="G6920" s="4" t="s">
        <v>10718</v>
      </c>
      <c r="H6920" s="4"/>
      <c r="I6920" s="24">
        <v>752.8</v>
      </c>
      <c r="J6920" s="24">
        <v>565.79999999999995</v>
      </c>
      <c r="K6920" s="24">
        <v>68.900000000000006</v>
      </c>
      <c r="L6920" s="24">
        <v>29.3</v>
      </c>
      <c r="N6920" s="24">
        <v>2.4</v>
      </c>
      <c r="O6920" s="24">
        <v>5.5</v>
      </c>
      <c r="P6920" s="24">
        <v>2.9</v>
      </c>
      <c r="R6920" s="24">
        <v>12.7</v>
      </c>
      <c r="T6920" s="24">
        <v>65.3</v>
      </c>
      <c r="X6920" s="24">
        <f t="shared" si="252"/>
        <v>752.79999999999984</v>
      </c>
      <c r="Y6920" s="8">
        <f t="shared" si="253"/>
        <v>0</v>
      </c>
      <c r="Z6920" s="4"/>
    </row>
    <row r="6921" spans="1:26" x14ac:dyDescent="0.25">
      <c r="A6921" s="34">
        <v>52</v>
      </c>
      <c r="B6921" s="31">
        <v>52</v>
      </c>
      <c r="C6921" s="4" t="s">
        <v>9427</v>
      </c>
      <c r="D6921" s="4" t="s">
        <v>11518</v>
      </c>
      <c r="E6921" s="4" t="s">
        <v>11472</v>
      </c>
      <c r="F6921" s="4" t="s">
        <v>8948</v>
      </c>
      <c r="G6921" s="4" t="s">
        <v>10718</v>
      </c>
      <c r="H6921" s="4"/>
      <c r="I6921" s="24">
        <v>828.2</v>
      </c>
      <c r="J6921" s="24">
        <v>651.70000000000005</v>
      </c>
      <c r="K6921" s="24">
        <v>50</v>
      </c>
      <c r="O6921" s="24">
        <v>14.6</v>
      </c>
      <c r="Q6921" s="24">
        <v>29.1</v>
      </c>
      <c r="W6921" s="24">
        <v>82.8</v>
      </c>
      <c r="X6921" s="24">
        <f t="shared" si="252"/>
        <v>828.2</v>
      </c>
      <c r="Y6921" s="8">
        <f t="shared" si="253"/>
        <v>0</v>
      </c>
      <c r="Z6921" s="4"/>
    </row>
    <row r="6922" spans="1:26" x14ac:dyDescent="0.25">
      <c r="A6922" s="34">
        <v>59</v>
      </c>
      <c r="B6922" s="31">
        <v>59</v>
      </c>
      <c r="C6922" s="4" t="s">
        <v>11546</v>
      </c>
      <c r="D6922" s="4" t="s">
        <v>146</v>
      </c>
      <c r="E6922" s="4" t="s">
        <v>11472</v>
      </c>
      <c r="F6922" s="4" t="s">
        <v>8948</v>
      </c>
      <c r="G6922" s="5" t="s">
        <v>11547</v>
      </c>
      <c r="H6922" s="4"/>
      <c r="I6922" s="24">
        <v>167.9</v>
      </c>
      <c r="J6922" s="24">
        <v>18.399999999999999</v>
      </c>
      <c r="K6922" s="24">
        <v>16</v>
      </c>
      <c r="L6922" s="24">
        <v>8</v>
      </c>
      <c r="M6922" s="24">
        <v>0.3</v>
      </c>
      <c r="O6922" s="24">
        <v>0.2</v>
      </c>
      <c r="P6922" s="24">
        <v>124.5</v>
      </c>
      <c r="Q6922" s="24">
        <v>0.5</v>
      </c>
      <c r="X6922" s="24">
        <f t="shared" si="252"/>
        <v>167.9</v>
      </c>
      <c r="Y6922" s="8">
        <f t="shared" si="253"/>
        <v>0</v>
      </c>
      <c r="Z6922" s="4"/>
    </row>
    <row r="6923" spans="1:26" x14ac:dyDescent="0.25">
      <c r="A6923" s="34">
        <v>22</v>
      </c>
      <c r="B6923" s="31">
        <v>22</v>
      </c>
      <c r="C6923" s="4" t="s">
        <v>11500</v>
      </c>
      <c r="D6923" s="4" t="s">
        <v>146</v>
      </c>
      <c r="E6923" s="4" t="s">
        <v>11472</v>
      </c>
      <c r="F6923" s="4" t="s">
        <v>8948</v>
      </c>
      <c r="G6923" s="4" t="s">
        <v>11502</v>
      </c>
      <c r="H6923" s="4"/>
      <c r="I6923" s="24">
        <v>121.8</v>
      </c>
      <c r="J6923" s="24">
        <v>116.8</v>
      </c>
      <c r="K6923" s="24">
        <v>1.1000000000000001</v>
      </c>
      <c r="O6923" s="24">
        <v>2.5</v>
      </c>
      <c r="P6923" s="24">
        <v>0.2</v>
      </c>
      <c r="R6923" s="24">
        <v>0.3</v>
      </c>
      <c r="T6923" s="24">
        <v>0.9</v>
      </c>
      <c r="X6923" s="24">
        <f t="shared" si="252"/>
        <v>121.8</v>
      </c>
      <c r="Y6923" s="8">
        <f t="shared" si="253"/>
        <v>0</v>
      </c>
      <c r="Z6923" s="4"/>
    </row>
    <row r="6924" spans="1:26" x14ac:dyDescent="0.25">
      <c r="A6924" s="34">
        <v>25</v>
      </c>
      <c r="B6924" s="31">
        <v>25</v>
      </c>
      <c r="C6924" s="4" t="s">
        <v>11506</v>
      </c>
      <c r="D6924" s="4" t="s">
        <v>146</v>
      </c>
      <c r="E6924" s="4" t="s">
        <v>11472</v>
      </c>
      <c r="F6924" s="4" t="s">
        <v>8948</v>
      </c>
      <c r="G6924" s="4" t="s">
        <v>11507</v>
      </c>
      <c r="H6924" s="4"/>
      <c r="I6924" s="24">
        <v>214.9</v>
      </c>
      <c r="J6924" s="24">
        <v>177.8</v>
      </c>
      <c r="K6924" s="24">
        <v>24.8</v>
      </c>
      <c r="L6924" s="24">
        <v>7</v>
      </c>
      <c r="O6924" s="24">
        <v>9.4</v>
      </c>
      <c r="P6924" s="24">
        <v>0.6</v>
      </c>
      <c r="R6924" s="24">
        <v>1.3</v>
      </c>
      <c r="S6924" s="24">
        <v>0.4</v>
      </c>
      <c r="T6924" s="24">
        <v>0.6</v>
      </c>
      <c r="X6924" s="24">
        <f t="shared" si="252"/>
        <v>221.90000000000003</v>
      </c>
      <c r="Y6924" s="8">
        <f t="shared" si="253"/>
        <v>-7.0000000000000284</v>
      </c>
      <c r="Z6924" s="4"/>
    </row>
    <row r="6925" spans="1:26" x14ac:dyDescent="0.25">
      <c r="A6925" s="34">
        <v>59</v>
      </c>
      <c r="B6925" s="31">
        <v>59</v>
      </c>
      <c r="C6925" s="4" t="s">
        <v>11544</v>
      </c>
      <c r="D6925" s="4" t="s">
        <v>11518</v>
      </c>
      <c r="E6925" s="4" t="s">
        <v>11472</v>
      </c>
      <c r="F6925" s="4" t="s">
        <v>8948</v>
      </c>
      <c r="G6925" s="4" t="s">
        <v>11545</v>
      </c>
      <c r="H6925" s="4"/>
      <c r="I6925" s="24">
        <v>543</v>
      </c>
      <c r="J6925" s="24">
        <v>512.5</v>
      </c>
      <c r="K6925" s="24">
        <v>22.9</v>
      </c>
      <c r="N6925" s="24">
        <v>1.3</v>
      </c>
      <c r="O6925" s="24">
        <v>1.5</v>
      </c>
      <c r="P6925" s="24">
        <v>0.3</v>
      </c>
      <c r="R6925" s="24">
        <v>4.5</v>
      </c>
      <c r="X6925" s="24">
        <f t="shared" si="252"/>
        <v>542.99999999999989</v>
      </c>
      <c r="Y6925" s="8">
        <f t="shared" si="253"/>
        <v>0</v>
      </c>
      <c r="Z6925" s="4"/>
    </row>
    <row r="6926" spans="1:26" x14ac:dyDescent="0.25">
      <c r="A6926" s="34">
        <v>55</v>
      </c>
      <c r="B6926" s="31">
        <v>55</v>
      </c>
      <c r="C6926" s="4" t="s">
        <v>11540</v>
      </c>
      <c r="D6926" s="4" t="s">
        <v>11518</v>
      </c>
      <c r="E6926" s="4" t="s">
        <v>11472</v>
      </c>
      <c r="F6926" s="4" t="s">
        <v>8948</v>
      </c>
      <c r="G6926" s="4" t="s">
        <v>15131</v>
      </c>
      <c r="H6926" s="4"/>
      <c r="I6926" s="24">
        <v>346.8</v>
      </c>
      <c r="J6926" s="24">
        <v>259.10000000000002</v>
      </c>
      <c r="K6926" s="24">
        <v>20.6</v>
      </c>
      <c r="L6926" s="24">
        <v>11.6</v>
      </c>
      <c r="O6926" s="24">
        <v>11.6</v>
      </c>
      <c r="Q6926" s="24">
        <v>43.7</v>
      </c>
      <c r="X6926" s="24">
        <f t="shared" si="252"/>
        <v>346.60000000000008</v>
      </c>
      <c r="Y6926" s="8">
        <f t="shared" si="253"/>
        <v>0.19999999999993179</v>
      </c>
      <c r="Z6926" s="4"/>
    </row>
    <row r="6927" spans="1:26" x14ac:dyDescent="0.25">
      <c r="A6927" s="34">
        <v>31</v>
      </c>
      <c r="B6927" s="31">
        <v>31</v>
      </c>
      <c r="C6927" s="4" t="s">
        <v>7350</v>
      </c>
      <c r="D6927" s="4" t="s">
        <v>9020</v>
      </c>
      <c r="E6927" s="4" t="s">
        <v>9017</v>
      </c>
      <c r="F6927" s="4" t="s">
        <v>8948</v>
      </c>
      <c r="G6927" s="4" t="s">
        <v>9073</v>
      </c>
      <c r="H6927" s="4" t="s">
        <v>1501</v>
      </c>
      <c r="I6927" s="24">
        <v>140.9</v>
      </c>
      <c r="J6927" s="24">
        <v>120</v>
      </c>
      <c r="K6927" s="24">
        <v>16.600000000000001</v>
      </c>
      <c r="L6927" s="24">
        <v>2.5</v>
      </c>
      <c r="O6927" s="24">
        <v>1.3</v>
      </c>
      <c r="R6927" s="24">
        <v>0.5</v>
      </c>
      <c r="X6927" s="24">
        <f t="shared" si="252"/>
        <v>140.9</v>
      </c>
      <c r="Y6927" s="8">
        <f t="shared" si="253"/>
        <v>0</v>
      </c>
      <c r="Z6927" s="4"/>
    </row>
    <row r="6928" spans="1:26" x14ac:dyDescent="0.25">
      <c r="A6928" s="34">
        <v>43</v>
      </c>
      <c r="B6928" s="31">
        <v>1</v>
      </c>
      <c r="C6928" s="4" t="s">
        <v>10311</v>
      </c>
      <c r="D6928" s="4"/>
      <c r="E6928" s="4" t="s">
        <v>10251</v>
      </c>
      <c r="F6928" s="4" t="s">
        <v>8948</v>
      </c>
      <c r="G6928" s="5"/>
      <c r="H6928" s="4"/>
      <c r="I6928" s="24">
        <v>4785.42</v>
      </c>
      <c r="J6928" s="24">
        <v>3885.49</v>
      </c>
      <c r="K6928" s="24">
        <v>326.68</v>
      </c>
      <c r="L6928" s="24">
        <v>46.67</v>
      </c>
      <c r="M6928" s="24">
        <v>31.9</v>
      </c>
      <c r="O6928" s="24">
        <v>29.19</v>
      </c>
      <c r="P6928" s="24">
        <v>381.1</v>
      </c>
      <c r="Q6928" s="24">
        <v>30.99</v>
      </c>
      <c r="R6928" s="24">
        <v>19.579999999999998</v>
      </c>
      <c r="S6928" s="24">
        <v>1.37</v>
      </c>
      <c r="T6928" s="24">
        <v>20.66</v>
      </c>
      <c r="U6928" s="24">
        <v>11.79</v>
      </c>
      <c r="X6928" s="24">
        <f t="shared" si="252"/>
        <v>4785.4199999999992</v>
      </c>
      <c r="Y6928" s="8">
        <f t="shared" si="253"/>
        <v>0</v>
      </c>
      <c r="Z6928" s="4"/>
    </row>
    <row r="6929" spans="1:26" x14ac:dyDescent="0.25">
      <c r="A6929" s="34">
        <v>44</v>
      </c>
      <c r="B6929" s="31">
        <v>2</v>
      </c>
      <c r="C6929" s="4" t="s">
        <v>10312</v>
      </c>
      <c r="D6929" s="4"/>
      <c r="E6929" s="4" t="s">
        <v>10251</v>
      </c>
      <c r="F6929" s="4" t="s">
        <v>8948</v>
      </c>
      <c r="G6929" s="5"/>
      <c r="H6929" s="4"/>
      <c r="I6929" s="24">
        <v>2038.12</v>
      </c>
      <c r="J6929" s="24">
        <v>1637.21</v>
      </c>
      <c r="K6929" s="24">
        <v>80.59</v>
      </c>
      <c r="L6929" s="24">
        <v>86.31</v>
      </c>
      <c r="M6929" s="24">
        <v>8.5</v>
      </c>
      <c r="O6929" s="24">
        <v>9.39</v>
      </c>
      <c r="P6929" s="24">
        <v>105.11</v>
      </c>
      <c r="Q6929" s="24">
        <v>1.1000000000000001</v>
      </c>
      <c r="R6929" s="24">
        <v>3.15</v>
      </c>
      <c r="S6929" s="24">
        <v>4.74</v>
      </c>
      <c r="T6929" s="24">
        <v>97.54</v>
      </c>
      <c r="U6929" s="24">
        <v>4.18</v>
      </c>
      <c r="X6929" s="24">
        <f t="shared" si="252"/>
        <v>2037.82</v>
      </c>
      <c r="Y6929" s="8">
        <f t="shared" si="253"/>
        <v>0.29999999999995453</v>
      </c>
      <c r="Z6929" s="4"/>
    </row>
    <row r="6930" spans="1:26" x14ac:dyDescent="0.25">
      <c r="A6930" s="34">
        <v>48</v>
      </c>
      <c r="B6930" s="31">
        <v>6</v>
      </c>
      <c r="C6930" s="4" t="s">
        <v>10313</v>
      </c>
      <c r="D6930" s="4"/>
      <c r="E6930" s="4" t="s">
        <v>10251</v>
      </c>
      <c r="F6930" s="4" t="s">
        <v>8948</v>
      </c>
      <c r="G6930" s="5"/>
      <c r="H6930" s="4"/>
      <c r="I6930" s="24">
        <v>5509.6</v>
      </c>
      <c r="J6930" s="24">
        <v>4680.22</v>
      </c>
      <c r="K6930" s="24">
        <v>229.61</v>
      </c>
      <c r="L6930" s="24">
        <v>5.48</v>
      </c>
      <c r="M6930" s="24">
        <v>32.61</v>
      </c>
      <c r="N6930" s="24">
        <v>4.95</v>
      </c>
      <c r="O6930" s="24">
        <v>46.42</v>
      </c>
      <c r="P6930" s="24">
        <v>140.78</v>
      </c>
      <c r="Q6930" s="24">
        <v>163.87</v>
      </c>
      <c r="R6930" s="24">
        <v>65.97</v>
      </c>
      <c r="S6930" s="24">
        <v>5.46</v>
      </c>
      <c r="T6930" s="24">
        <v>95.73</v>
      </c>
      <c r="U6930" s="24">
        <v>38.5</v>
      </c>
      <c r="X6930" s="24">
        <f t="shared" si="252"/>
        <v>5509.5999999999985</v>
      </c>
      <c r="Y6930" s="8">
        <f t="shared" si="253"/>
        <v>0</v>
      </c>
      <c r="Z6930" s="4"/>
    </row>
    <row r="6931" spans="1:26" x14ac:dyDescent="0.25">
      <c r="A6931" s="34">
        <v>49</v>
      </c>
      <c r="B6931" s="31">
        <v>7</v>
      </c>
      <c r="C6931" s="4" t="s">
        <v>10314</v>
      </c>
      <c r="D6931" s="4"/>
      <c r="E6931" s="4" t="s">
        <v>10251</v>
      </c>
      <c r="F6931" s="4" t="s">
        <v>8948</v>
      </c>
      <c r="G6931" s="5"/>
      <c r="H6931" s="4"/>
      <c r="I6931" s="24">
        <v>5618.13</v>
      </c>
      <c r="J6931" s="24">
        <v>3889.71</v>
      </c>
      <c r="K6931" s="24">
        <v>325.79000000000002</v>
      </c>
      <c r="L6931" s="24">
        <v>163.26</v>
      </c>
      <c r="M6931" s="24">
        <v>17.45</v>
      </c>
      <c r="O6931" s="24">
        <v>31.32</v>
      </c>
      <c r="P6931" s="24">
        <v>470.94</v>
      </c>
      <c r="Q6931" s="24">
        <v>171.85</v>
      </c>
      <c r="R6931" s="24">
        <v>59.85</v>
      </c>
      <c r="S6931" s="24">
        <v>6.58</v>
      </c>
      <c r="T6931" s="24">
        <v>470.53</v>
      </c>
      <c r="U6931" s="24">
        <v>10.85</v>
      </c>
      <c r="X6931" s="24">
        <f t="shared" si="252"/>
        <v>5618.13</v>
      </c>
      <c r="Y6931" s="8">
        <f t="shared" si="253"/>
        <v>0</v>
      </c>
      <c r="Z6931" s="4"/>
    </row>
    <row r="6932" spans="1:26" x14ac:dyDescent="0.25">
      <c r="A6932" s="34">
        <v>1</v>
      </c>
      <c r="B6932" s="31">
        <v>1</v>
      </c>
      <c r="C6932" s="4" t="s">
        <v>11550</v>
      </c>
      <c r="D6932" s="4" t="s">
        <v>11551</v>
      </c>
      <c r="E6932" s="4" t="s">
        <v>11552</v>
      </c>
      <c r="F6932" s="4" t="s">
        <v>11553</v>
      </c>
      <c r="G6932" s="4" t="s">
        <v>2142</v>
      </c>
      <c r="H6932" s="4" t="s">
        <v>245</v>
      </c>
      <c r="I6932" s="24">
        <v>537</v>
      </c>
      <c r="J6932" s="24">
        <v>164.97</v>
      </c>
      <c r="K6932" s="24">
        <v>13.86</v>
      </c>
      <c r="L6932" s="24">
        <v>13.18</v>
      </c>
      <c r="M6932" s="24">
        <v>1.52</v>
      </c>
      <c r="O6932" s="24">
        <v>0.26</v>
      </c>
      <c r="P6932" s="24">
        <v>1</v>
      </c>
      <c r="Q6932" s="24">
        <v>4.2300000000000004</v>
      </c>
      <c r="T6932" s="24">
        <v>337.98</v>
      </c>
      <c r="X6932" s="24">
        <f t="shared" si="252"/>
        <v>537</v>
      </c>
      <c r="Y6932" s="8">
        <f t="shared" si="253"/>
        <v>0</v>
      </c>
      <c r="Z6932" s="4"/>
    </row>
    <row r="6933" spans="1:26" ht="45" x14ac:dyDescent="0.25">
      <c r="A6933" s="34">
        <v>12</v>
      </c>
      <c r="B6933" s="31">
        <v>12</v>
      </c>
      <c r="C6933" s="4" t="s">
        <v>11576</v>
      </c>
      <c r="D6933" s="4" t="s">
        <v>11554</v>
      </c>
      <c r="E6933" s="4" t="s">
        <v>11552</v>
      </c>
      <c r="F6933" s="4" t="s">
        <v>11553</v>
      </c>
      <c r="G6933" s="5" t="s">
        <v>11577</v>
      </c>
      <c r="H6933" s="5" t="s">
        <v>11578</v>
      </c>
      <c r="I6933" s="24">
        <v>318.83999999999997</v>
      </c>
      <c r="J6933" s="24">
        <v>199.75</v>
      </c>
      <c r="K6933" s="24">
        <v>66.510000000000005</v>
      </c>
      <c r="L6933" s="24">
        <v>11.43</v>
      </c>
      <c r="M6933" s="24">
        <v>5.12</v>
      </c>
      <c r="O6933" s="24">
        <v>0.77</v>
      </c>
      <c r="Q6933" s="24">
        <v>5.19</v>
      </c>
      <c r="T6933" s="24">
        <v>30.07</v>
      </c>
      <c r="X6933" s="24">
        <f t="shared" si="252"/>
        <v>318.83999999999997</v>
      </c>
      <c r="Y6933" s="8">
        <f t="shared" si="253"/>
        <v>0</v>
      </c>
      <c r="Z6933" s="4"/>
    </row>
    <row r="6934" spans="1:26" x14ac:dyDescent="0.25">
      <c r="A6934" s="34">
        <v>21</v>
      </c>
      <c r="B6934" s="31">
        <v>21</v>
      </c>
      <c r="C6934" s="4" t="s">
        <v>11587</v>
      </c>
      <c r="D6934" s="4" t="s">
        <v>11556</v>
      </c>
      <c r="E6934" s="4" t="s">
        <v>11552</v>
      </c>
      <c r="F6934" s="4" t="s">
        <v>11553</v>
      </c>
      <c r="G6934" s="4" t="s">
        <v>11588</v>
      </c>
      <c r="H6934" s="4" t="s">
        <v>11589</v>
      </c>
      <c r="I6934" s="24">
        <v>301.57</v>
      </c>
      <c r="J6934" s="24">
        <v>120.16</v>
      </c>
      <c r="K6934" s="24">
        <v>0.15</v>
      </c>
      <c r="L6934" s="24">
        <v>28.16</v>
      </c>
      <c r="M6934" s="24">
        <v>2.75</v>
      </c>
      <c r="O6934" s="24">
        <v>1.59</v>
      </c>
      <c r="Q6934" s="24">
        <v>5.25</v>
      </c>
      <c r="T6934" s="24">
        <v>143.51</v>
      </c>
      <c r="X6934" s="24">
        <f t="shared" si="252"/>
        <v>301.57</v>
      </c>
      <c r="Y6934" s="8">
        <f t="shared" si="253"/>
        <v>0</v>
      </c>
      <c r="Z6934" s="4"/>
    </row>
    <row r="6935" spans="1:26" x14ac:dyDescent="0.25">
      <c r="A6935" s="34">
        <v>25</v>
      </c>
      <c r="B6935" s="31">
        <v>25</v>
      </c>
      <c r="C6935" s="4" t="s">
        <v>11593</v>
      </c>
      <c r="D6935" s="4" t="s">
        <v>11556</v>
      </c>
      <c r="E6935" s="4" t="s">
        <v>11552</v>
      </c>
      <c r="F6935" s="4" t="s">
        <v>11553</v>
      </c>
      <c r="G6935" s="4" t="s">
        <v>11588</v>
      </c>
      <c r="H6935" s="4" t="s">
        <v>11594</v>
      </c>
      <c r="I6935" s="24">
        <v>299</v>
      </c>
      <c r="J6935" s="24">
        <v>105</v>
      </c>
      <c r="K6935" s="24">
        <v>4</v>
      </c>
      <c r="L6935" s="24">
        <v>5</v>
      </c>
      <c r="M6935" s="24">
        <v>1</v>
      </c>
      <c r="O6935" s="24">
        <v>2</v>
      </c>
      <c r="P6935" s="24">
        <v>6</v>
      </c>
      <c r="Q6935" s="24">
        <v>3</v>
      </c>
      <c r="R6935" s="24">
        <v>1</v>
      </c>
      <c r="S6935" s="24">
        <v>2</v>
      </c>
      <c r="T6935" s="24">
        <v>150</v>
      </c>
      <c r="U6935" s="24">
        <v>20</v>
      </c>
      <c r="X6935" s="24">
        <f t="shared" si="252"/>
        <v>299</v>
      </c>
      <c r="Y6935" s="8">
        <f t="shared" si="253"/>
        <v>0</v>
      </c>
      <c r="Z6935" s="4"/>
    </row>
    <row r="6936" spans="1:26" x14ac:dyDescent="0.25">
      <c r="A6936" s="34">
        <v>3</v>
      </c>
      <c r="B6936" s="31">
        <v>3</v>
      </c>
      <c r="C6936" s="4" t="s">
        <v>11556</v>
      </c>
      <c r="D6936" s="4" t="s">
        <v>11556</v>
      </c>
      <c r="E6936" s="4" t="s">
        <v>11552</v>
      </c>
      <c r="F6936" s="4" t="s">
        <v>11553</v>
      </c>
      <c r="G6936" s="4" t="s">
        <v>11557</v>
      </c>
      <c r="H6936" s="4" t="s">
        <v>11558</v>
      </c>
      <c r="I6936" s="24">
        <v>625.23</v>
      </c>
      <c r="J6936" s="24">
        <v>210.79</v>
      </c>
      <c r="K6936" s="24">
        <v>14.89</v>
      </c>
      <c r="L6936" s="24">
        <v>17.3</v>
      </c>
      <c r="M6936" s="24">
        <v>3.94</v>
      </c>
      <c r="O6936" s="24">
        <v>2.16</v>
      </c>
      <c r="Q6936" s="24">
        <v>1.94</v>
      </c>
      <c r="T6936" s="24">
        <v>374.21</v>
      </c>
      <c r="X6936" s="24">
        <f t="shared" si="252"/>
        <v>625.23</v>
      </c>
      <c r="Y6936" s="8">
        <f t="shared" si="253"/>
        <v>0</v>
      </c>
      <c r="Z6936" s="4"/>
    </row>
    <row r="6937" spans="1:26" x14ac:dyDescent="0.25">
      <c r="A6937" s="34">
        <v>10</v>
      </c>
      <c r="B6937" s="31">
        <v>10</v>
      </c>
      <c r="C6937" s="4" t="s">
        <v>11571</v>
      </c>
      <c r="D6937" s="4" t="s">
        <v>11556</v>
      </c>
      <c r="E6937" s="4" t="s">
        <v>11552</v>
      </c>
      <c r="F6937" s="4" t="s">
        <v>11553</v>
      </c>
      <c r="G6937" s="4" t="s">
        <v>11572</v>
      </c>
      <c r="H6937" s="4" t="s">
        <v>3505</v>
      </c>
      <c r="I6937" s="24">
        <v>428.22</v>
      </c>
      <c r="J6937" s="24">
        <v>119.1</v>
      </c>
      <c r="K6937" s="24">
        <v>3.85</v>
      </c>
      <c r="L6937" s="24">
        <v>15.37</v>
      </c>
      <c r="M6937" s="24">
        <v>1.33</v>
      </c>
      <c r="O6937" s="24">
        <v>1.1100000000000001</v>
      </c>
      <c r="Q6937" s="24">
        <v>7.04</v>
      </c>
      <c r="R6937" s="24">
        <v>1.1100000000000001</v>
      </c>
      <c r="T6937" s="24">
        <v>279.31</v>
      </c>
      <c r="X6937" s="24">
        <f t="shared" si="252"/>
        <v>428.22</v>
      </c>
      <c r="Y6937" s="8">
        <f t="shared" si="253"/>
        <v>0</v>
      </c>
      <c r="Z6937" s="4"/>
    </row>
    <row r="6938" spans="1:26" x14ac:dyDescent="0.25">
      <c r="A6938" s="34">
        <v>14</v>
      </c>
      <c r="B6938" s="31">
        <v>14</v>
      </c>
      <c r="C6938" s="4" t="s">
        <v>11580</v>
      </c>
      <c r="D6938" s="4" t="s">
        <v>11556</v>
      </c>
      <c r="E6938" s="4" t="s">
        <v>11552</v>
      </c>
      <c r="F6938" s="4" t="s">
        <v>11553</v>
      </c>
      <c r="G6938" s="4" t="s">
        <v>11572</v>
      </c>
      <c r="H6938" s="4" t="s">
        <v>3505</v>
      </c>
      <c r="I6938" s="24">
        <v>262.62</v>
      </c>
      <c r="J6938" s="24">
        <v>129.51</v>
      </c>
      <c r="K6938" s="24">
        <v>3.41</v>
      </c>
      <c r="L6938" s="24">
        <v>11.8</v>
      </c>
      <c r="M6938" s="24">
        <v>1.62</v>
      </c>
      <c r="O6938" s="24">
        <v>1.1200000000000001</v>
      </c>
      <c r="Q6938" s="24">
        <v>8.25</v>
      </c>
      <c r="T6938" s="24">
        <v>106.91</v>
      </c>
      <c r="X6938" s="24">
        <f t="shared" si="252"/>
        <v>262.62</v>
      </c>
      <c r="Y6938" s="8">
        <f t="shared" si="253"/>
        <v>0</v>
      </c>
      <c r="Z6938" s="4"/>
    </row>
    <row r="6939" spans="1:26" x14ac:dyDescent="0.25">
      <c r="A6939" s="34">
        <v>15</v>
      </c>
      <c r="B6939" s="31">
        <v>15</v>
      </c>
      <c r="C6939" s="4" t="s">
        <v>11581</v>
      </c>
      <c r="D6939" s="4" t="s">
        <v>11556</v>
      </c>
      <c r="E6939" s="4" t="s">
        <v>11552</v>
      </c>
      <c r="F6939" s="4" t="s">
        <v>11553</v>
      </c>
      <c r="G6939" s="4" t="s">
        <v>11572</v>
      </c>
      <c r="H6939" s="4" t="s">
        <v>3505</v>
      </c>
      <c r="I6939" s="24">
        <v>322.55</v>
      </c>
      <c r="J6939" s="24">
        <v>112.62</v>
      </c>
      <c r="K6939" s="24">
        <v>5.76</v>
      </c>
      <c r="L6939" s="24">
        <v>23.39</v>
      </c>
      <c r="M6939" s="24">
        <v>2.93</v>
      </c>
      <c r="O6939" s="24">
        <v>0.98</v>
      </c>
      <c r="Q6939" s="24">
        <v>26.38</v>
      </c>
      <c r="R6939" s="24">
        <v>0.31</v>
      </c>
      <c r="T6939" s="24">
        <v>150.18</v>
      </c>
      <c r="X6939" s="24">
        <f t="shared" si="252"/>
        <v>322.55</v>
      </c>
      <c r="Y6939" s="8">
        <f t="shared" si="253"/>
        <v>0</v>
      </c>
      <c r="Z6939" s="11"/>
    </row>
    <row r="6940" spans="1:26" x14ac:dyDescent="0.25">
      <c r="A6940" s="34">
        <v>23</v>
      </c>
      <c r="B6940" s="31">
        <v>23</v>
      </c>
      <c r="C6940" s="4" t="s">
        <v>11590</v>
      </c>
      <c r="D6940" s="4" t="s">
        <v>11556</v>
      </c>
      <c r="E6940" s="4" t="s">
        <v>11552</v>
      </c>
      <c r="F6940" s="4" t="s">
        <v>11553</v>
      </c>
      <c r="G6940" s="4" t="s">
        <v>11572</v>
      </c>
      <c r="H6940" s="4" t="s">
        <v>3505</v>
      </c>
      <c r="I6940" s="24">
        <v>684.73</v>
      </c>
      <c r="J6940" s="24">
        <v>69.13</v>
      </c>
      <c r="K6940" s="24">
        <v>1.45</v>
      </c>
      <c r="L6940" s="24">
        <v>5</v>
      </c>
      <c r="M6940" s="24">
        <v>2.5499999999999998</v>
      </c>
      <c r="O6940" s="24">
        <v>1.1499999999999999</v>
      </c>
      <c r="Q6940" s="24">
        <v>1.59</v>
      </c>
      <c r="T6940" s="24">
        <v>603.86</v>
      </c>
      <c r="X6940" s="24">
        <f t="shared" si="252"/>
        <v>684.73</v>
      </c>
      <c r="Y6940" s="8">
        <f t="shared" si="253"/>
        <v>0</v>
      </c>
      <c r="Z6940" s="11"/>
    </row>
    <row r="6941" spans="1:26" x14ac:dyDescent="0.25">
      <c r="A6941" s="34">
        <v>19</v>
      </c>
      <c r="B6941" s="31">
        <v>19</v>
      </c>
      <c r="C6941" s="4" t="s">
        <v>11583</v>
      </c>
      <c r="D6941" s="4" t="s">
        <v>11556</v>
      </c>
      <c r="E6941" s="4" t="s">
        <v>11552</v>
      </c>
      <c r="F6941" s="4" t="s">
        <v>11553</v>
      </c>
      <c r="G6941" s="4" t="s">
        <v>11584</v>
      </c>
      <c r="H6941" s="4" t="s">
        <v>13</v>
      </c>
      <c r="I6941" s="24">
        <v>253.3</v>
      </c>
      <c r="J6941" s="24">
        <v>49.84</v>
      </c>
      <c r="K6941" s="24">
        <v>8</v>
      </c>
      <c r="L6941" s="24">
        <v>0.65</v>
      </c>
      <c r="M6941" s="24">
        <v>0.3</v>
      </c>
      <c r="N6941" s="24">
        <v>0.5</v>
      </c>
      <c r="O6941" s="24">
        <v>1.83</v>
      </c>
      <c r="R6941" s="24">
        <v>0.68</v>
      </c>
      <c r="S6941" s="24">
        <v>0.5</v>
      </c>
      <c r="T6941" s="24">
        <v>191</v>
      </c>
      <c r="X6941" s="24">
        <f t="shared" si="252"/>
        <v>253.3</v>
      </c>
      <c r="Y6941" s="8">
        <f t="shared" si="253"/>
        <v>0</v>
      </c>
      <c r="Z6941" s="4"/>
    </row>
    <row r="6942" spans="1:26" x14ac:dyDescent="0.25">
      <c r="A6942" s="34">
        <v>9</v>
      </c>
      <c r="B6942" s="31">
        <v>9</v>
      </c>
      <c r="C6942" s="4" t="s">
        <v>11569</v>
      </c>
      <c r="D6942" s="4" t="s">
        <v>11560</v>
      </c>
      <c r="E6942" s="4" t="s">
        <v>11552</v>
      </c>
      <c r="F6942" s="4" t="s">
        <v>11553</v>
      </c>
      <c r="G6942" s="4" t="s">
        <v>11570</v>
      </c>
      <c r="H6942" s="4" t="s">
        <v>540</v>
      </c>
      <c r="I6942" s="24">
        <v>96</v>
      </c>
      <c r="J6942" s="24">
        <v>58</v>
      </c>
      <c r="K6942" s="24">
        <v>2</v>
      </c>
      <c r="L6942" s="24">
        <v>10</v>
      </c>
      <c r="M6942" s="24">
        <v>1</v>
      </c>
      <c r="O6942" s="24">
        <v>0.5</v>
      </c>
      <c r="R6942" s="24">
        <v>0.5</v>
      </c>
      <c r="T6942" s="24">
        <v>24</v>
      </c>
      <c r="X6942" s="24">
        <f t="shared" si="252"/>
        <v>96</v>
      </c>
      <c r="Y6942" s="8">
        <f t="shared" si="253"/>
        <v>0</v>
      </c>
      <c r="Z6942" s="4"/>
    </row>
    <row r="6943" spans="1:26" x14ac:dyDescent="0.25">
      <c r="A6943" s="34">
        <v>13</v>
      </c>
      <c r="B6943" s="31">
        <v>13</v>
      </c>
      <c r="C6943" s="4" t="s">
        <v>9824</v>
      </c>
      <c r="D6943" s="4" t="s">
        <v>11556</v>
      </c>
      <c r="E6943" s="4" t="s">
        <v>11552</v>
      </c>
      <c r="F6943" s="4" t="s">
        <v>11553</v>
      </c>
      <c r="G6943" s="4" t="s">
        <v>11579</v>
      </c>
      <c r="H6943" s="4" t="s">
        <v>230</v>
      </c>
      <c r="I6943" s="24">
        <v>629.61</v>
      </c>
      <c r="J6943" s="24">
        <v>151.11000000000001</v>
      </c>
      <c r="K6943" s="24">
        <v>3.5</v>
      </c>
      <c r="L6943" s="24">
        <v>2</v>
      </c>
      <c r="M6943" s="24">
        <v>2</v>
      </c>
      <c r="N6943" s="24">
        <v>1</v>
      </c>
      <c r="O6943" s="24">
        <v>1</v>
      </c>
      <c r="R6943" s="24">
        <v>1</v>
      </c>
      <c r="S6943" s="24">
        <v>1</v>
      </c>
      <c r="T6943" s="24">
        <v>467</v>
      </c>
      <c r="X6943" s="24">
        <f t="shared" si="252"/>
        <v>629.61</v>
      </c>
      <c r="Y6943" s="8">
        <f t="shared" si="253"/>
        <v>0</v>
      </c>
      <c r="Z6943" s="4"/>
    </row>
    <row r="6944" spans="1:26" x14ac:dyDescent="0.25">
      <c r="A6944" s="34">
        <v>18</v>
      </c>
      <c r="B6944" s="31">
        <v>18</v>
      </c>
      <c r="C6944" s="4" t="s">
        <v>11582</v>
      </c>
      <c r="D6944" s="4" t="s">
        <v>11564</v>
      </c>
      <c r="E6944" s="4" t="s">
        <v>11552</v>
      </c>
      <c r="F6944" s="4" t="s">
        <v>11553</v>
      </c>
      <c r="G6944" s="4" t="s">
        <v>11579</v>
      </c>
      <c r="H6944" s="4" t="s">
        <v>230</v>
      </c>
      <c r="I6944" s="24">
        <v>244.08</v>
      </c>
      <c r="J6944" s="24">
        <v>121.3</v>
      </c>
      <c r="K6944" s="24">
        <v>9.2200000000000006</v>
      </c>
      <c r="L6944" s="24">
        <v>13.67</v>
      </c>
      <c r="M6944" s="24">
        <v>1.18</v>
      </c>
      <c r="O6944" s="24">
        <v>0.89</v>
      </c>
      <c r="Q6944" s="24">
        <v>1.93</v>
      </c>
      <c r="T6944" s="24">
        <v>95.89</v>
      </c>
      <c r="X6944" s="24">
        <f t="shared" si="252"/>
        <v>244.07999999999998</v>
      </c>
      <c r="Y6944" s="8">
        <f t="shared" si="253"/>
        <v>0</v>
      </c>
      <c r="Z6944" s="4"/>
    </row>
    <row r="6945" spans="1:26" x14ac:dyDescent="0.25">
      <c r="A6945" s="34">
        <v>5</v>
      </c>
      <c r="B6945" s="31">
        <v>5</v>
      </c>
      <c r="C6945" s="4" t="s">
        <v>11561</v>
      </c>
      <c r="D6945" s="4" t="s">
        <v>11551</v>
      </c>
      <c r="E6945" s="4" t="s">
        <v>11552</v>
      </c>
      <c r="F6945" s="4" t="s">
        <v>11553</v>
      </c>
      <c r="G6945" s="4" t="s">
        <v>11562</v>
      </c>
      <c r="H6945" s="4" t="s">
        <v>176</v>
      </c>
      <c r="I6945" s="24">
        <v>187.31</v>
      </c>
      <c r="J6945" s="24">
        <v>156.13</v>
      </c>
      <c r="K6945" s="24">
        <v>13.26</v>
      </c>
      <c r="L6945" s="24">
        <v>9.8000000000000007</v>
      </c>
      <c r="M6945" s="24">
        <v>0.62</v>
      </c>
      <c r="O6945" s="24">
        <v>1.1000000000000001</v>
      </c>
      <c r="Q6945" s="24">
        <v>0.04</v>
      </c>
      <c r="T6945" s="24">
        <v>6.36</v>
      </c>
      <c r="X6945" s="24">
        <f t="shared" si="252"/>
        <v>187.31</v>
      </c>
      <c r="Y6945" s="8">
        <f t="shared" si="253"/>
        <v>0</v>
      </c>
      <c r="Z6945" s="4"/>
    </row>
    <row r="6946" spans="1:26" x14ac:dyDescent="0.25">
      <c r="A6946" s="34">
        <v>16</v>
      </c>
      <c r="B6946" s="31">
        <v>16</v>
      </c>
      <c r="C6946" s="4" t="s">
        <v>1728</v>
      </c>
      <c r="D6946" s="4" t="s">
        <v>11556</v>
      </c>
      <c r="E6946" s="4" t="s">
        <v>11552</v>
      </c>
      <c r="F6946" s="4" t="s">
        <v>11553</v>
      </c>
      <c r="G6946" s="4" t="s">
        <v>1664</v>
      </c>
      <c r="H6946" s="4" t="s">
        <v>245</v>
      </c>
      <c r="I6946" s="24">
        <v>432.54</v>
      </c>
      <c r="J6946" s="24">
        <v>168.48</v>
      </c>
      <c r="K6946" s="24">
        <v>8.77</v>
      </c>
      <c r="L6946" s="24">
        <v>27.34</v>
      </c>
      <c r="M6946" s="24">
        <v>3.66</v>
      </c>
      <c r="O6946" s="24">
        <v>1.1599999999999999</v>
      </c>
      <c r="Q6946" s="24">
        <v>0.43</v>
      </c>
      <c r="T6946" s="24">
        <v>222.7</v>
      </c>
      <c r="X6946" s="24">
        <f t="shared" si="252"/>
        <v>432.53999999999996</v>
      </c>
      <c r="Y6946" s="8">
        <f t="shared" si="253"/>
        <v>0</v>
      </c>
      <c r="Z6946" s="4"/>
    </row>
    <row r="6947" spans="1:26" x14ac:dyDescent="0.25">
      <c r="A6947" s="34">
        <v>17</v>
      </c>
      <c r="B6947" s="31">
        <v>17</v>
      </c>
      <c r="C6947" s="4" t="s">
        <v>4572</v>
      </c>
      <c r="D6947" s="4" t="s">
        <v>11551</v>
      </c>
      <c r="E6947" s="4" t="s">
        <v>11552</v>
      </c>
      <c r="F6947" s="4" t="s">
        <v>11553</v>
      </c>
      <c r="G6947" s="4" t="s">
        <v>1664</v>
      </c>
      <c r="H6947" s="4" t="s">
        <v>609</v>
      </c>
      <c r="I6947" s="24">
        <v>277.95</v>
      </c>
      <c r="J6947" s="24">
        <v>139.28</v>
      </c>
      <c r="K6947" s="24">
        <v>14.29</v>
      </c>
      <c r="L6947" s="24">
        <v>11.77</v>
      </c>
      <c r="M6947" s="24">
        <v>1.5</v>
      </c>
      <c r="O6947" s="24">
        <v>0.92</v>
      </c>
      <c r="R6947" s="24">
        <v>0.05</v>
      </c>
      <c r="T6947" s="24">
        <v>110.14</v>
      </c>
      <c r="X6947" s="24">
        <f t="shared" si="252"/>
        <v>277.95</v>
      </c>
      <c r="Y6947" s="8">
        <f t="shared" si="253"/>
        <v>0</v>
      </c>
      <c r="Z6947" s="4"/>
    </row>
    <row r="6948" spans="1:26" x14ac:dyDescent="0.25">
      <c r="A6948" s="34">
        <v>24</v>
      </c>
      <c r="B6948" s="31">
        <v>24</v>
      </c>
      <c r="C6948" s="4" t="s">
        <v>11591</v>
      </c>
      <c r="D6948" s="4" t="s">
        <v>11554</v>
      </c>
      <c r="E6948" s="4" t="s">
        <v>11552</v>
      </c>
      <c r="F6948" s="4" t="s">
        <v>11553</v>
      </c>
      <c r="G6948" s="4" t="s">
        <v>11592</v>
      </c>
      <c r="H6948" s="4"/>
      <c r="I6948" s="24">
        <v>680.07</v>
      </c>
      <c r="J6948" s="24">
        <v>223.55</v>
      </c>
      <c r="K6948" s="24">
        <v>316.22000000000003</v>
      </c>
      <c r="L6948" s="24">
        <v>39.42</v>
      </c>
      <c r="M6948" s="24">
        <v>5.57</v>
      </c>
      <c r="O6948" s="24">
        <v>2.2799999999999998</v>
      </c>
      <c r="Q6948" s="24">
        <v>8.33</v>
      </c>
      <c r="T6948" s="24">
        <v>84.7</v>
      </c>
      <c r="X6948" s="24">
        <f t="shared" si="252"/>
        <v>680.07</v>
      </c>
      <c r="Y6948" s="8">
        <f t="shared" si="253"/>
        <v>0</v>
      </c>
      <c r="Z6948" s="4"/>
    </row>
    <row r="6949" spans="1:26" ht="45" x14ac:dyDescent="0.25">
      <c r="A6949" s="34">
        <v>26</v>
      </c>
      <c r="B6949" s="31">
        <v>26</v>
      </c>
      <c r="C6949" s="4" t="s">
        <v>11595</v>
      </c>
      <c r="D6949" s="4" t="s">
        <v>11554</v>
      </c>
      <c r="E6949" s="4" t="s">
        <v>11552</v>
      </c>
      <c r="F6949" s="4" t="s">
        <v>11553</v>
      </c>
      <c r="G6949" s="5" t="s">
        <v>11596</v>
      </c>
      <c r="H6949" s="5" t="s">
        <v>11597</v>
      </c>
      <c r="I6949" s="24">
        <v>260.82</v>
      </c>
      <c r="J6949" s="24">
        <v>56.54</v>
      </c>
      <c r="K6949" s="24">
        <v>12</v>
      </c>
      <c r="L6949" s="24">
        <v>8</v>
      </c>
      <c r="R6949" s="24">
        <v>0.28000000000000003</v>
      </c>
      <c r="T6949" s="24">
        <v>184</v>
      </c>
      <c r="X6949" s="24">
        <f t="shared" ref="X6949:X6951" si="254">SUM(J6949:W6949)</f>
        <v>260.82</v>
      </c>
      <c r="Y6949" s="8">
        <f t="shared" ref="Y6949:Y6951" si="255">I6949-X6949</f>
        <v>0</v>
      </c>
      <c r="Z6949" s="4"/>
    </row>
    <row r="6950" spans="1:26" x14ac:dyDescent="0.25">
      <c r="A6950" s="34">
        <v>6</v>
      </c>
      <c r="B6950" s="31">
        <v>6</v>
      </c>
      <c r="C6950" s="4" t="s">
        <v>11563</v>
      </c>
      <c r="D6950" s="4" t="s">
        <v>11564</v>
      </c>
      <c r="E6950" s="4" t="s">
        <v>11552</v>
      </c>
      <c r="F6950" s="4" t="s">
        <v>11553</v>
      </c>
      <c r="G6950" s="4" t="s">
        <v>3623</v>
      </c>
      <c r="H6950" s="4"/>
      <c r="I6950" s="24">
        <v>314.95</v>
      </c>
      <c r="J6950" s="24">
        <v>153.03</v>
      </c>
      <c r="K6950" s="24">
        <v>22.8</v>
      </c>
      <c r="L6950" s="24">
        <v>15.5</v>
      </c>
      <c r="M6950" s="24">
        <v>1</v>
      </c>
      <c r="O6950" s="24">
        <v>1.85</v>
      </c>
      <c r="P6950" s="24">
        <v>0.85</v>
      </c>
      <c r="T6950" s="24">
        <v>119.92</v>
      </c>
      <c r="X6950" s="24">
        <f t="shared" si="254"/>
        <v>314.95</v>
      </c>
      <c r="Y6950" s="8">
        <f t="shared" si="255"/>
        <v>0</v>
      </c>
      <c r="Z6950" s="4"/>
    </row>
    <row r="6951" spans="1:26" x14ac:dyDescent="0.25">
      <c r="A6951" s="34">
        <v>11</v>
      </c>
      <c r="B6951" s="31">
        <v>11</v>
      </c>
      <c r="C6951" s="4" t="s">
        <v>11573</v>
      </c>
      <c r="D6951" s="4" t="s">
        <v>11574</v>
      </c>
      <c r="E6951" s="4" t="s">
        <v>11552</v>
      </c>
      <c r="F6951" s="4" t="s">
        <v>11553</v>
      </c>
      <c r="G6951" s="4" t="s">
        <v>11575</v>
      </c>
      <c r="H6951" s="4" t="s">
        <v>441</v>
      </c>
      <c r="I6951" s="24">
        <v>538.15</v>
      </c>
      <c r="J6951" s="24">
        <v>51.56</v>
      </c>
      <c r="K6951" s="24">
        <v>16.55</v>
      </c>
      <c r="L6951" s="24">
        <v>23.54</v>
      </c>
      <c r="M6951" s="24">
        <v>1.33</v>
      </c>
      <c r="O6951" s="24">
        <v>0.86</v>
      </c>
      <c r="Q6951" s="24">
        <v>1.31</v>
      </c>
      <c r="T6951" s="24">
        <v>443</v>
      </c>
      <c r="X6951" s="24">
        <f t="shared" si="254"/>
        <v>538.15</v>
      </c>
      <c r="Y6951" s="8">
        <f t="shared" si="255"/>
        <v>0</v>
      </c>
      <c r="Z6951" s="4"/>
    </row>
    <row r="6952" spans="1:26" x14ac:dyDescent="0.25">
      <c r="C6952" s="4" t="s">
        <v>2264</v>
      </c>
      <c r="D6952" s="4" t="s">
        <v>11564</v>
      </c>
      <c r="E6952" s="4" t="s">
        <v>11552</v>
      </c>
      <c r="F6952" s="4" t="s">
        <v>11553</v>
      </c>
      <c r="G6952" s="4" t="s">
        <v>11565</v>
      </c>
      <c r="H6952" s="4" t="s">
        <v>11566</v>
      </c>
      <c r="I6952" s="24">
        <v>85.78</v>
      </c>
      <c r="J6952" s="24">
        <v>47.46</v>
      </c>
      <c r="K6952" s="24">
        <v>3.66</v>
      </c>
      <c r="L6952" s="24">
        <v>7.52</v>
      </c>
      <c r="M6952" s="24">
        <v>0.45</v>
      </c>
      <c r="O6952" s="24">
        <v>0.25</v>
      </c>
      <c r="Q6952" s="24">
        <v>0.31</v>
      </c>
      <c r="T6952" s="24">
        <v>26.36</v>
      </c>
      <c r="Y6952" s="8"/>
      <c r="Z6952" s="4"/>
    </row>
    <row r="6953" spans="1:26" x14ac:dyDescent="0.25">
      <c r="A6953" s="34">
        <v>4</v>
      </c>
      <c r="B6953" s="31">
        <v>4</v>
      </c>
      <c r="C6953" s="4" t="s">
        <v>11559</v>
      </c>
      <c r="D6953" s="4" t="s">
        <v>11560</v>
      </c>
      <c r="E6953" s="4" t="s">
        <v>11552</v>
      </c>
      <c r="F6953" s="4" t="s">
        <v>11553</v>
      </c>
      <c r="G6953" s="4" t="s">
        <v>794</v>
      </c>
      <c r="H6953" s="4" t="s">
        <v>358</v>
      </c>
      <c r="I6953" s="24">
        <v>502.78</v>
      </c>
      <c r="J6953" s="24">
        <v>201.11</v>
      </c>
      <c r="K6953" s="24">
        <v>5.58</v>
      </c>
      <c r="L6953" s="24">
        <v>37</v>
      </c>
      <c r="M6953" s="24">
        <v>6.72</v>
      </c>
      <c r="O6953" s="24">
        <v>2.33</v>
      </c>
      <c r="P6953" s="24">
        <v>0.08</v>
      </c>
      <c r="Q6953" s="24">
        <v>0.78</v>
      </c>
      <c r="T6953" s="24">
        <v>249.18</v>
      </c>
      <c r="X6953" s="24">
        <f t="shared" ref="X6953:X6984" si="256">SUM(J6953:W6953)</f>
        <v>502.78000000000009</v>
      </c>
      <c r="Y6953" s="8">
        <f t="shared" ref="Y6953:Y6984" si="257">I6953-X6953</f>
        <v>0</v>
      </c>
      <c r="Z6953" s="4"/>
    </row>
    <row r="6954" spans="1:26" x14ac:dyDescent="0.25">
      <c r="A6954" s="34">
        <v>20</v>
      </c>
      <c r="B6954" s="31">
        <v>20</v>
      </c>
      <c r="C6954" s="4" t="s">
        <v>11585</v>
      </c>
      <c r="D6954" s="4" t="s">
        <v>11560</v>
      </c>
      <c r="E6954" s="4" t="s">
        <v>11552</v>
      </c>
      <c r="F6954" s="4" t="s">
        <v>11553</v>
      </c>
      <c r="G6954" s="4" t="s">
        <v>11586</v>
      </c>
      <c r="H6954" s="4" t="s">
        <v>216</v>
      </c>
      <c r="I6954" s="24">
        <v>898.34</v>
      </c>
      <c r="J6954" s="24">
        <v>308.19</v>
      </c>
      <c r="K6954" s="24">
        <v>16.989999999999998</v>
      </c>
      <c r="L6954" s="24">
        <v>38.29</v>
      </c>
      <c r="M6954" s="24">
        <v>3.21</v>
      </c>
      <c r="O6954" s="24">
        <v>1.93</v>
      </c>
      <c r="Q6954" s="24">
        <v>2.63</v>
      </c>
      <c r="T6954" s="24">
        <v>527.1</v>
      </c>
      <c r="X6954" s="24">
        <f t="shared" si="256"/>
        <v>898.34</v>
      </c>
      <c r="Y6954" s="8">
        <f t="shared" si="257"/>
        <v>0</v>
      </c>
      <c r="Z6954" s="4"/>
    </row>
    <row r="6955" spans="1:26" x14ac:dyDescent="0.25">
      <c r="A6955" s="34">
        <v>8</v>
      </c>
      <c r="B6955" s="31">
        <v>8</v>
      </c>
      <c r="C6955" s="4" t="s">
        <v>11554</v>
      </c>
      <c r="D6955" s="4" t="s">
        <v>11554</v>
      </c>
      <c r="E6955" s="4" t="s">
        <v>11552</v>
      </c>
      <c r="F6955" s="4" t="s">
        <v>11553</v>
      </c>
      <c r="G6955" s="4" t="s">
        <v>5205</v>
      </c>
      <c r="H6955" s="4" t="s">
        <v>5</v>
      </c>
      <c r="I6955" s="24">
        <v>155.54</v>
      </c>
      <c r="J6955" s="24">
        <v>84.95</v>
      </c>
      <c r="K6955" s="24">
        <v>15.24</v>
      </c>
      <c r="L6955" s="24">
        <v>9.67</v>
      </c>
      <c r="M6955" s="24">
        <v>5.19</v>
      </c>
      <c r="N6955" s="24">
        <v>0.05</v>
      </c>
      <c r="O6955" s="24">
        <v>0.98</v>
      </c>
      <c r="Q6955" s="24">
        <v>0.74</v>
      </c>
      <c r="T6955" s="24">
        <v>38.72</v>
      </c>
      <c r="X6955" s="24">
        <f t="shared" si="256"/>
        <v>155.54</v>
      </c>
      <c r="Y6955" s="8">
        <f t="shared" si="257"/>
        <v>0</v>
      </c>
      <c r="Z6955" s="4"/>
    </row>
    <row r="6956" spans="1:26" x14ac:dyDescent="0.25">
      <c r="A6956" s="34">
        <v>7</v>
      </c>
      <c r="B6956" s="31">
        <v>7</v>
      </c>
      <c r="C6956" s="4" t="s">
        <v>11567</v>
      </c>
      <c r="D6956" s="4" t="s">
        <v>11564</v>
      </c>
      <c r="E6956" s="4" t="s">
        <v>11552</v>
      </c>
      <c r="F6956" s="4" t="s">
        <v>11553</v>
      </c>
      <c r="G6956" s="4" t="s">
        <v>11568</v>
      </c>
      <c r="H6956" s="4" t="s">
        <v>154</v>
      </c>
      <c r="I6956" s="24">
        <v>64.78</v>
      </c>
      <c r="J6956" s="24">
        <v>16.5</v>
      </c>
      <c r="K6956" s="24">
        <v>1</v>
      </c>
      <c r="L6956" s="24">
        <v>5.2</v>
      </c>
      <c r="R6956" s="24">
        <v>0.08</v>
      </c>
      <c r="T6956" s="24">
        <v>42</v>
      </c>
      <c r="X6956" s="24">
        <f t="shared" si="256"/>
        <v>64.78</v>
      </c>
      <c r="Y6956" s="8">
        <f t="shared" si="257"/>
        <v>0</v>
      </c>
      <c r="Z6956" s="4"/>
    </row>
    <row r="6957" spans="1:26" x14ac:dyDescent="0.25">
      <c r="A6957" s="34">
        <v>2</v>
      </c>
      <c r="B6957" s="31">
        <v>2</v>
      </c>
      <c r="C6957" s="4" t="s">
        <v>4998</v>
      </c>
      <c r="D6957" s="4" t="s">
        <v>11554</v>
      </c>
      <c r="E6957" s="4" t="s">
        <v>11552</v>
      </c>
      <c r="F6957" s="4" t="s">
        <v>11553</v>
      </c>
      <c r="G6957" s="4" t="s">
        <v>11555</v>
      </c>
      <c r="H6957" s="4"/>
      <c r="I6957" s="24">
        <v>125.2</v>
      </c>
      <c r="J6957" s="24">
        <v>82.2</v>
      </c>
      <c r="K6957" s="24">
        <v>17.489999999999998</v>
      </c>
      <c r="L6957" s="24">
        <v>3.94</v>
      </c>
      <c r="M6957" s="24">
        <v>1.38</v>
      </c>
      <c r="O6957" s="24">
        <v>0.45</v>
      </c>
      <c r="Q6957" s="24">
        <v>0.32</v>
      </c>
      <c r="T6957" s="24">
        <v>19.420000000000002</v>
      </c>
      <c r="X6957" s="24">
        <f t="shared" si="256"/>
        <v>125.19999999999999</v>
      </c>
      <c r="Y6957" s="8">
        <f t="shared" si="257"/>
        <v>0</v>
      </c>
      <c r="Z6957" s="4"/>
    </row>
    <row r="6958" spans="1:26" x14ac:dyDescent="0.25">
      <c r="A6958" s="34">
        <v>22</v>
      </c>
      <c r="B6958" s="31">
        <v>22</v>
      </c>
      <c r="C6958" s="4" t="s">
        <v>4381</v>
      </c>
      <c r="D6958" s="4" t="s">
        <v>11554</v>
      </c>
      <c r="E6958" s="4" t="s">
        <v>11552</v>
      </c>
      <c r="F6958" s="4" t="s">
        <v>11553</v>
      </c>
      <c r="G6958" s="4" t="s">
        <v>11555</v>
      </c>
      <c r="H6958" s="4"/>
      <c r="I6958" s="24">
        <v>412.47</v>
      </c>
      <c r="J6958" s="24">
        <v>190.54</v>
      </c>
      <c r="K6958" s="24">
        <v>45.48</v>
      </c>
      <c r="L6958" s="24">
        <v>19.07</v>
      </c>
      <c r="M6958" s="24">
        <v>5.18</v>
      </c>
      <c r="O6958" s="24">
        <v>1.96</v>
      </c>
      <c r="Q6958" s="24">
        <v>0.57999999999999996</v>
      </c>
      <c r="S6958" s="24">
        <v>0.72</v>
      </c>
      <c r="T6958" s="24">
        <v>148.94</v>
      </c>
      <c r="X6958" s="24">
        <f t="shared" si="256"/>
        <v>412.46999999999997</v>
      </c>
      <c r="Y6958" s="8">
        <f t="shared" si="257"/>
        <v>0</v>
      </c>
      <c r="Z6958" s="4"/>
    </row>
    <row r="6959" spans="1:26" x14ac:dyDescent="0.25">
      <c r="A6959" s="34">
        <v>32</v>
      </c>
      <c r="B6959" s="31">
        <v>32</v>
      </c>
      <c r="C6959" s="4" t="s">
        <v>11649</v>
      </c>
      <c r="D6959" s="4" t="s">
        <v>11629</v>
      </c>
      <c r="E6959" s="4" t="s">
        <v>11599</v>
      </c>
      <c r="F6959" s="4" t="s">
        <v>11553</v>
      </c>
      <c r="G6959" s="4" t="s">
        <v>11650</v>
      </c>
      <c r="H6959" s="4" t="s">
        <v>485</v>
      </c>
      <c r="I6959" s="24">
        <v>113.15</v>
      </c>
      <c r="J6959" s="24">
        <v>105.87</v>
      </c>
      <c r="K6959" s="24">
        <v>1.1599999999999999</v>
      </c>
      <c r="L6959" s="24">
        <v>1.8</v>
      </c>
      <c r="O6959" s="24">
        <v>2.64</v>
      </c>
      <c r="Q6959" s="24">
        <v>1.68</v>
      </c>
      <c r="X6959" s="24">
        <f t="shared" si="256"/>
        <v>113.15</v>
      </c>
      <c r="Y6959" s="8">
        <f t="shared" si="257"/>
        <v>0</v>
      </c>
      <c r="Z6959" s="4"/>
    </row>
    <row r="6960" spans="1:26" x14ac:dyDescent="0.25">
      <c r="A6960" s="34">
        <v>8</v>
      </c>
      <c r="B6960" s="31">
        <v>8</v>
      </c>
      <c r="C6960" s="4" t="s">
        <v>11615</v>
      </c>
      <c r="D6960" s="4" t="s">
        <v>4200</v>
      </c>
      <c r="E6960" s="4" t="s">
        <v>11599</v>
      </c>
      <c r="F6960" s="4" t="s">
        <v>11553</v>
      </c>
      <c r="G6960" s="4" t="s">
        <v>11616</v>
      </c>
      <c r="H6960" s="4" t="s">
        <v>265</v>
      </c>
      <c r="I6960" s="24">
        <v>283.04000000000002</v>
      </c>
      <c r="J6960" s="24">
        <v>185.97</v>
      </c>
      <c r="K6960" s="24">
        <v>6.16</v>
      </c>
      <c r="L6960" s="24">
        <v>35</v>
      </c>
      <c r="N6960" s="24">
        <v>1.5</v>
      </c>
      <c r="O6960" s="24">
        <v>2.5499999999999998</v>
      </c>
      <c r="Q6960" s="24">
        <v>4.8499999999999996</v>
      </c>
      <c r="R6960" s="24">
        <v>2.16</v>
      </c>
      <c r="S6960" s="24">
        <v>0.85</v>
      </c>
      <c r="T6960" s="24">
        <v>42</v>
      </c>
      <c r="X6960" s="24">
        <f t="shared" si="256"/>
        <v>281.03999999999996</v>
      </c>
      <c r="Y6960" s="8">
        <f t="shared" si="257"/>
        <v>2.0000000000000568</v>
      </c>
      <c r="Z6960" s="4"/>
    </row>
    <row r="6961" spans="1:26" x14ac:dyDescent="0.25">
      <c r="A6961" s="34">
        <v>28</v>
      </c>
      <c r="B6961" s="31">
        <v>28</v>
      </c>
      <c r="C6961" s="4" t="s">
        <v>11645</v>
      </c>
      <c r="D6961" s="4" t="s">
        <v>11629</v>
      </c>
      <c r="E6961" s="4" t="s">
        <v>11599</v>
      </c>
      <c r="F6961" s="4" t="s">
        <v>11553</v>
      </c>
      <c r="G6961" s="4" t="s">
        <v>2638</v>
      </c>
      <c r="H6961" s="4" t="s">
        <v>494</v>
      </c>
      <c r="I6961" s="24">
        <v>328.5</v>
      </c>
      <c r="J6961" s="24">
        <v>136.94</v>
      </c>
      <c r="K6961" s="24">
        <v>5.97</v>
      </c>
      <c r="O6961" s="24">
        <v>2</v>
      </c>
      <c r="Q6961" s="24">
        <v>1.88</v>
      </c>
      <c r="T6961" s="24">
        <v>181.71</v>
      </c>
      <c r="X6961" s="24">
        <f t="shared" si="256"/>
        <v>328.5</v>
      </c>
      <c r="Y6961" s="8">
        <f t="shared" si="257"/>
        <v>0</v>
      </c>
      <c r="Z6961" s="4"/>
    </row>
    <row r="6962" spans="1:26" x14ac:dyDescent="0.25">
      <c r="A6962" s="34">
        <v>25</v>
      </c>
      <c r="B6962" s="31">
        <v>25</v>
      </c>
      <c r="C6962" s="4" t="s">
        <v>2766</v>
      </c>
      <c r="D6962" s="4" t="s">
        <v>11598</v>
      </c>
      <c r="E6962" s="4" t="s">
        <v>11599</v>
      </c>
      <c r="F6962" s="4" t="s">
        <v>11553</v>
      </c>
      <c r="G6962" s="4" t="s">
        <v>11644</v>
      </c>
      <c r="H6962" s="4" t="s">
        <v>283</v>
      </c>
      <c r="I6962" s="24">
        <v>265.98</v>
      </c>
      <c r="J6962" s="24">
        <v>221.71</v>
      </c>
      <c r="K6962" s="24">
        <v>7.75</v>
      </c>
      <c r="L6962" s="24">
        <v>21.1</v>
      </c>
      <c r="N6962" s="24">
        <v>7</v>
      </c>
      <c r="O6962" s="24">
        <v>2</v>
      </c>
      <c r="Q6962" s="24">
        <v>2.94</v>
      </c>
      <c r="T6962" s="24">
        <v>3.48</v>
      </c>
      <c r="X6962" s="24">
        <f t="shared" si="256"/>
        <v>265.98</v>
      </c>
      <c r="Y6962" s="8">
        <f t="shared" si="257"/>
        <v>0</v>
      </c>
      <c r="Z6962" s="4"/>
    </row>
    <row r="6963" spans="1:26" x14ac:dyDescent="0.25">
      <c r="A6963" s="34">
        <v>31</v>
      </c>
      <c r="B6963" s="31">
        <v>31</v>
      </c>
      <c r="C6963" s="4" t="s">
        <v>11648</v>
      </c>
      <c r="D6963" s="4" t="s">
        <v>2379</v>
      </c>
      <c r="E6963" s="4" t="s">
        <v>11599</v>
      </c>
      <c r="F6963" s="4" t="s">
        <v>11553</v>
      </c>
      <c r="G6963" s="4" t="s">
        <v>2076</v>
      </c>
      <c r="H6963" s="4" t="s">
        <v>1797</v>
      </c>
      <c r="I6963" s="24">
        <v>53.55</v>
      </c>
      <c r="K6963" s="24">
        <v>53.55</v>
      </c>
      <c r="X6963" s="24">
        <f t="shared" si="256"/>
        <v>53.55</v>
      </c>
      <c r="Y6963" s="8">
        <f t="shared" si="257"/>
        <v>0</v>
      </c>
      <c r="Z6963" s="4"/>
    </row>
    <row r="6964" spans="1:26" x14ac:dyDescent="0.25">
      <c r="A6964" s="34">
        <v>12</v>
      </c>
      <c r="B6964" s="31">
        <v>12</v>
      </c>
      <c r="C6964" s="4" t="s">
        <v>11605</v>
      </c>
      <c r="D6964" s="4" t="s">
        <v>11605</v>
      </c>
      <c r="E6964" s="4" t="s">
        <v>11599</v>
      </c>
      <c r="F6964" s="4" t="s">
        <v>11553</v>
      </c>
      <c r="G6964" s="4" t="s">
        <v>11621</v>
      </c>
      <c r="H6964" s="4" t="s">
        <v>245</v>
      </c>
      <c r="I6964" s="24">
        <v>219.44</v>
      </c>
      <c r="J6964" s="24">
        <v>104.22</v>
      </c>
      <c r="K6964" s="24">
        <v>10.29</v>
      </c>
      <c r="O6964" s="24">
        <v>1.25</v>
      </c>
      <c r="T6964" s="24">
        <v>103.68</v>
      </c>
      <c r="X6964" s="24">
        <f t="shared" si="256"/>
        <v>219.44</v>
      </c>
      <c r="Y6964" s="8">
        <f t="shared" si="257"/>
        <v>0</v>
      </c>
      <c r="Z6964" s="4"/>
    </row>
    <row r="6965" spans="1:26" x14ac:dyDescent="0.25">
      <c r="A6965" s="34">
        <v>7</v>
      </c>
      <c r="B6965" s="31">
        <v>7</v>
      </c>
      <c r="C6965" s="4" t="s">
        <v>11612</v>
      </c>
      <c r="D6965" s="4" t="s">
        <v>11613</v>
      </c>
      <c r="E6965" s="4" t="s">
        <v>11599</v>
      </c>
      <c r="F6965" s="4" t="s">
        <v>11553</v>
      </c>
      <c r="G6965" s="4" t="s">
        <v>11614</v>
      </c>
      <c r="H6965" s="4" t="s">
        <v>245</v>
      </c>
      <c r="I6965" s="24">
        <v>252.55</v>
      </c>
      <c r="J6965" s="24">
        <v>144.1</v>
      </c>
      <c r="K6965" s="24">
        <v>2.5</v>
      </c>
      <c r="M6965" s="24">
        <v>2</v>
      </c>
      <c r="N6965" s="24">
        <v>1.5</v>
      </c>
      <c r="O6965" s="24">
        <v>1</v>
      </c>
      <c r="S6965" s="24">
        <v>0.3</v>
      </c>
      <c r="T6965" s="24">
        <v>103.15</v>
      </c>
      <c r="X6965" s="24">
        <f t="shared" si="256"/>
        <v>254.55</v>
      </c>
      <c r="Y6965" s="8">
        <f t="shared" si="257"/>
        <v>-2</v>
      </c>
      <c r="Z6965" s="4"/>
    </row>
    <row r="6966" spans="1:26" x14ac:dyDescent="0.25">
      <c r="A6966" s="34">
        <v>1</v>
      </c>
      <c r="B6966" s="31">
        <v>1</v>
      </c>
      <c r="C6966" s="4" t="s">
        <v>2080</v>
      </c>
      <c r="D6966" s="4" t="s">
        <v>11598</v>
      </c>
      <c r="E6966" s="4" t="s">
        <v>11599</v>
      </c>
      <c r="F6966" s="4" t="s">
        <v>11553</v>
      </c>
      <c r="G6966" s="4" t="s">
        <v>11600</v>
      </c>
      <c r="H6966" s="4" t="s">
        <v>277</v>
      </c>
      <c r="I6966" s="24">
        <v>305</v>
      </c>
      <c r="J6966" s="24">
        <v>137.56</v>
      </c>
      <c r="K6966" s="24">
        <v>51.38</v>
      </c>
      <c r="L6966" s="24">
        <v>1.18</v>
      </c>
      <c r="O6966" s="24">
        <v>0.5</v>
      </c>
      <c r="Q6966" s="24">
        <v>4.78</v>
      </c>
      <c r="T6966" s="24">
        <v>109.6</v>
      </c>
      <c r="X6966" s="24">
        <f t="shared" si="256"/>
        <v>305</v>
      </c>
      <c r="Y6966" s="8">
        <f t="shared" si="257"/>
        <v>0</v>
      </c>
      <c r="Z6966" s="4"/>
    </row>
    <row r="6967" spans="1:26" x14ac:dyDescent="0.25">
      <c r="A6967" s="34">
        <v>19</v>
      </c>
      <c r="B6967" s="31">
        <v>19</v>
      </c>
      <c r="C6967" s="4" t="s">
        <v>11634</v>
      </c>
      <c r="D6967" s="4" t="s">
        <v>11607</v>
      </c>
      <c r="E6967" s="4" t="s">
        <v>11599</v>
      </c>
      <c r="F6967" s="4" t="s">
        <v>11553</v>
      </c>
      <c r="G6967" s="4" t="s">
        <v>11635</v>
      </c>
      <c r="H6967" s="4" t="s">
        <v>485</v>
      </c>
      <c r="I6967" s="24">
        <v>1256.53</v>
      </c>
      <c r="J6967" s="24">
        <v>192.09</v>
      </c>
      <c r="K6967" s="24">
        <v>55.09</v>
      </c>
      <c r="L6967" s="24">
        <v>6.87</v>
      </c>
      <c r="M6967" s="24">
        <v>10.92</v>
      </c>
      <c r="O6967" s="24">
        <v>1</v>
      </c>
      <c r="Q6967" s="24">
        <v>11.03</v>
      </c>
      <c r="T6967" s="24">
        <v>979.53</v>
      </c>
      <c r="X6967" s="24">
        <f t="shared" si="256"/>
        <v>1256.53</v>
      </c>
      <c r="Y6967" s="8">
        <f t="shared" si="257"/>
        <v>0</v>
      </c>
      <c r="Z6967" s="4"/>
    </row>
    <row r="6968" spans="1:26" x14ac:dyDescent="0.25">
      <c r="A6968" s="34">
        <v>33</v>
      </c>
      <c r="B6968" s="31">
        <v>33</v>
      </c>
      <c r="C6968" s="4" t="s">
        <v>11651</v>
      </c>
      <c r="D6968" s="4" t="s">
        <v>11605</v>
      </c>
      <c r="E6968" s="4" t="s">
        <v>11599</v>
      </c>
      <c r="F6968" s="4" t="s">
        <v>11553</v>
      </c>
      <c r="G6968" s="4" t="s">
        <v>11652</v>
      </c>
      <c r="H6968" s="4" t="s">
        <v>1797</v>
      </c>
      <c r="I6968" s="24">
        <v>63.15</v>
      </c>
      <c r="J6968" s="24">
        <v>61.19</v>
      </c>
      <c r="Q6968" s="24">
        <v>1.96</v>
      </c>
      <c r="X6968" s="24">
        <f t="shared" si="256"/>
        <v>63.15</v>
      </c>
      <c r="Y6968" s="8">
        <f t="shared" si="257"/>
        <v>0</v>
      </c>
      <c r="Z6968" s="4"/>
    </row>
    <row r="6969" spans="1:26" x14ac:dyDescent="0.25">
      <c r="A6969" s="34">
        <v>21</v>
      </c>
      <c r="B6969" s="31">
        <v>21</v>
      </c>
      <c r="C6969" s="4" t="s">
        <v>11637</v>
      </c>
      <c r="D6969" s="4" t="s">
        <v>11629</v>
      </c>
      <c r="E6969" s="4" t="s">
        <v>11599</v>
      </c>
      <c r="F6969" s="4" t="s">
        <v>11553</v>
      </c>
      <c r="G6969" s="4" t="s">
        <v>11638</v>
      </c>
      <c r="H6969" s="4" t="s">
        <v>245</v>
      </c>
      <c r="I6969" s="24">
        <v>770.42</v>
      </c>
      <c r="J6969" s="24">
        <v>161.6</v>
      </c>
      <c r="K6969" s="24">
        <v>1.47</v>
      </c>
      <c r="L6969" s="24">
        <v>6.28</v>
      </c>
      <c r="N6969" s="24">
        <v>2.34</v>
      </c>
      <c r="O6969" s="24">
        <v>3.23</v>
      </c>
      <c r="P6969" s="24">
        <v>0.56999999999999995</v>
      </c>
      <c r="T6969" s="24">
        <v>592.94000000000005</v>
      </c>
      <c r="W6969" s="24">
        <v>1.99</v>
      </c>
      <c r="X6969" s="24">
        <f t="shared" si="256"/>
        <v>770.42000000000007</v>
      </c>
      <c r="Y6969" s="8">
        <f t="shared" si="257"/>
        <v>0</v>
      </c>
      <c r="Z6969" s="4"/>
    </row>
    <row r="6970" spans="1:26" x14ac:dyDescent="0.25">
      <c r="A6970" s="34">
        <v>30</v>
      </c>
      <c r="B6970" s="31">
        <v>30</v>
      </c>
      <c r="C6970" s="4" t="s">
        <v>11647</v>
      </c>
      <c r="D6970" s="4" t="s">
        <v>11610</v>
      </c>
      <c r="E6970" s="4" t="s">
        <v>11599</v>
      </c>
      <c r="F6970" s="4" t="s">
        <v>11553</v>
      </c>
      <c r="G6970" s="4" t="s">
        <v>5155</v>
      </c>
      <c r="H6970" s="4" t="s">
        <v>237</v>
      </c>
      <c r="I6970" s="24">
        <v>126</v>
      </c>
      <c r="J6970" s="24">
        <v>94.36</v>
      </c>
      <c r="K6970" s="24">
        <v>2.36</v>
      </c>
      <c r="N6970" s="24">
        <v>26</v>
      </c>
      <c r="O6970" s="24">
        <v>1.86</v>
      </c>
      <c r="Q6970" s="24">
        <v>0.45</v>
      </c>
      <c r="W6970" s="24">
        <v>0.97</v>
      </c>
      <c r="X6970" s="24">
        <f t="shared" si="256"/>
        <v>126</v>
      </c>
      <c r="Y6970" s="8">
        <f t="shared" si="257"/>
        <v>0</v>
      </c>
      <c r="Z6970" s="4"/>
    </row>
    <row r="6971" spans="1:26" x14ac:dyDescent="0.25">
      <c r="A6971" s="34">
        <v>9</v>
      </c>
      <c r="B6971" s="31">
        <v>9</v>
      </c>
      <c r="C6971" s="4" t="s">
        <v>11617</v>
      </c>
      <c r="D6971" s="4" t="s">
        <v>11598</v>
      </c>
      <c r="E6971" s="4" t="s">
        <v>11599</v>
      </c>
      <c r="F6971" s="4" t="s">
        <v>11553</v>
      </c>
      <c r="G6971" s="4" t="s">
        <v>11618</v>
      </c>
      <c r="H6971" s="4" t="s">
        <v>19</v>
      </c>
      <c r="I6971" s="24">
        <v>72.84</v>
      </c>
      <c r="J6971" s="24">
        <v>38.79</v>
      </c>
      <c r="K6971" s="24">
        <v>6.58</v>
      </c>
      <c r="L6971" s="24">
        <v>2.2999999999999998</v>
      </c>
      <c r="M6971" s="24">
        <v>0.86</v>
      </c>
      <c r="N6971" s="24">
        <v>1.34</v>
      </c>
      <c r="O6971" s="24">
        <v>0.5</v>
      </c>
      <c r="P6971" s="24">
        <v>0.33</v>
      </c>
      <c r="T6971" s="24">
        <v>23</v>
      </c>
      <c r="X6971" s="24">
        <f t="shared" si="256"/>
        <v>73.699999999999989</v>
      </c>
      <c r="Y6971" s="8">
        <f t="shared" si="257"/>
        <v>-0.85999999999998522</v>
      </c>
      <c r="Z6971" s="4"/>
    </row>
    <row r="6972" spans="1:26" x14ac:dyDescent="0.25">
      <c r="A6972" s="34">
        <v>2</v>
      </c>
      <c r="B6972" s="31">
        <v>2</v>
      </c>
      <c r="C6972" s="4" t="s">
        <v>11601</v>
      </c>
      <c r="D6972" s="4" t="s">
        <v>11598</v>
      </c>
      <c r="E6972" s="4" t="s">
        <v>11599</v>
      </c>
      <c r="F6972" s="4" t="s">
        <v>11553</v>
      </c>
      <c r="G6972" s="4" t="s">
        <v>11602</v>
      </c>
      <c r="H6972" s="4" t="s">
        <v>485</v>
      </c>
      <c r="I6972" s="24">
        <v>320.87</v>
      </c>
      <c r="J6972" s="24">
        <v>102</v>
      </c>
      <c r="K6972" s="24">
        <v>4.37</v>
      </c>
      <c r="L6972" s="24">
        <v>6</v>
      </c>
      <c r="M6972" s="24">
        <v>1</v>
      </c>
      <c r="T6972" s="24">
        <v>201.63</v>
      </c>
      <c r="W6972" s="24">
        <v>5.87</v>
      </c>
      <c r="X6972" s="24">
        <f t="shared" si="256"/>
        <v>320.87</v>
      </c>
      <c r="Y6972" s="8">
        <f t="shared" si="257"/>
        <v>0</v>
      </c>
      <c r="Z6972" s="4"/>
    </row>
    <row r="6973" spans="1:26" x14ac:dyDescent="0.25">
      <c r="A6973" s="34">
        <v>20</v>
      </c>
      <c r="B6973" s="31">
        <v>20</v>
      </c>
      <c r="C6973" s="4" t="s">
        <v>3470</v>
      </c>
      <c r="D6973" s="4" t="s">
        <v>11613</v>
      </c>
      <c r="E6973" s="4" t="s">
        <v>11599</v>
      </c>
      <c r="F6973" s="4" t="s">
        <v>11553</v>
      </c>
      <c r="G6973" s="4" t="s">
        <v>11636</v>
      </c>
      <c r="H6973" s="4" t="s">
        <v>201</v>
      </c>
      <c r="I6973" s="24">
        <v>289.94</v>
      </c>
      <c r="J6973" s="24">
        <v>100.8</v>
      </c>
      <c r="K6973" s="24">
        <v>8.68</v>
      </c>
      <c r="L6973" s="24">
        <v>0.61</v>
      </c>
      <c r="M6973" s="24">
        <v>2.2999999999999998</v>
      </c>
      <c r="N6973" s="24">
        <v>1.63</v>
      </c>
      <c r="T6973" s="24">
        <v>175.92</v>
      </c>
      <c r="X6973" s="24">
        <f t="shared" si="256"/>
        <v>289.93999999999994</v>
      </c>
      <c r="Y6973" s="8">
        <f t="shared" si="257"/>
        <v>0</v>
      </c>
      <c r="Z6973" s="4"/>
    </row>
    <row r="6974" spans="1:26" x14ac:dyDescent="0.25">
      <c r="A6974" s="34">
        <v>29</v>
      </c>
      <c r="B6974" s="31">
        <v>29</v>
      </c>
      <c r="C6974" s="4" t="s">
        <v>11646</v>
      </c>
      <c r="D6974" s="4" t="s">
        <v>11610</v>
      </c>
      <c r="E6974" s="4" t="s">
        <v>11599</v>
      </c>
      <c r="F6974" s="4" t="s">
        <v>11553</v>
      </c>
      <c r="G6974" s="4" t="s">
        <v>1768</v>
      </c>
      <c r="H6974" s="4" t="s">
        <v>494</v>
      </c>
      <c r="I6974" s="24">
        <v>158.25</v>
      </c>
      <c r="J6974" s="24">
        <v>137.94</v>
      </c>
      <c r="K6974" s="24">
        <v>3.33</v>
      </c>
      <c r="O6974" s="24">
        <v>1</v>
      </c>
      <c r="Q6974" s="24">
        <v>15.98</v>
      </c>
      <c r="X6974" s="24">
        <f t="shared" si="256"/>
        <v>158.25</v>
      </c>
      <c r="Y6974" s="8">
        <f t="shared" si="257"/>
        <v>0</v>
      </c>
      <c r="Z6974" s="4"/>
    </row>
    <row r="6975" spans="1:26" x14ac:dyDescent="0.25">
      <c r="A6975" s="34">
        <v>17</v>
      </c>
      <c r="B6975" s="31">
        <v>17</v>
      </c>
      <c r="C6975" s="4" t="s">
        <v>11628</v>
      </c>
      <c r="D6975" s="4" t="s">
        <v>11629</v>
      </c>
      <c r="E6975" s="4" t="s">
        <v>11599</v>
      </c>
      <c r="F6975" s="4" t="s">
        <v>11553</v>
      </c>
      <c r="G6975" s="4" t="s">
        <v>11630</v>
      </c>
      <c r="H6975" s="4" t="s">
        <v>485</v>
      </c>
      <c r="I6975" s="24">
        <v>177.18</v>
      </c>
      <c r="J6975" s="24">
        <v>124.93</v>
      </c>
      <c r="K6975" s="24">
        <v>3.04</v>
      </c>
      <c r="N6975" s="24">
        <v>1.5</v>
      </c>
      <c r="O6975" s="24">
        <v>1.5</v>
      </c>
      <c r="Q6975" s="24">
        <v>0.23</v>
      </c>
      <c r="T6975" s="24">
        <v>44.48</v>
      </c>
      <c r="W6975" s="24">
        <v>1.5</v>
      </c>
      <c r="X6975" s="24">
        <f t="shared" si="256"/>
        <v>177.18</v>
      </c>
      <c r="Y6975" s="8">
        <f t="shared" si="257"/>
        <v>0</v>
      </c>
      <c r="Z6975" s="4"/>
    </row>
    <row r="6976" spans="1:26" x14ac:dyDescent="0.25">
      <c r="A6976" s="34">
        <v>26</v>
      </c>
      <c r="B6976" s="31">
        <v>26</v>
      </c>
      <c r="C6976" s="4" t="s">
        <v>2217</v>
      </c>
      <c r="D6976" s="4" t="s">
        <v>4200</v>
      </c>
      <c r="E6976" s="4" t="s">
        <v>11599</v>
      </c>
      <c r="F6976" s="4" t="s">
        <v>11553</v>
      </c>
      <c r="G6976" s="4" t="s">
        <v>11630</v>
      </c>
      <c r="H6976" s="4" t="s">
        <v>485</v>
      </c>
      <c r="I6976" s="24">
        <v>193.66</v>
      </c>
      <c r="J6976" s="24">
        <v>17</v>
      </c>
      <c r="L6976" s="24">
        <v>2</v>
      </c>
      <c r="N6976" s="24">
        <v>2.5</v>
      </c>
      <c r="O6976" s="24">
        <v>4.16</v>
      </c>
      <c r="T6976" s="24">
        <v>167</v>
      </c>
      <c r="W6976" s="24">
        <v>1</v>
      </c>
      <c r="X6976" s="24">
        <f t="shared" si="256"/>
        <v>193.66</v>
      </c>
      <c r="Y6976" s="8">
        <f t="shared" si="257"/>
        <v>0</v>
      </c>
      <c r="Z6976" s="4"/>
    </row>
    <row r="6977" spans="1:26" x14ac:dyDescent="0.25">
      <c r="A6977" s="34">
        <v>10</v>
      </c>
      <c r="B6977" s="31">
        <v>10</v>
      </c>
      <c r="C6977" s="4" t="s">
        <v>11619</v>
      </c>
      <c r="D6977" s="4" t="s">
        <v>5875</v>
      </c>
      <c r="E6977" s="4" t="s">
        <v>11599</v>
      </c>
      <c r="F6977" s="4" t="s">
        <v>11553</v>
      </c>
      <c r="G6977" s="4" t="s">
        <v>2178</v>
      </c>
      <c r="H6977" s="4" t="s">
        <v>485</v>
      </c>
      <c r="I6977" s="24">
        <v>371.38</v>
      </c>
      <c r="J6977" s="24">
        <v>184.48</v>
      </c>
      <c r="K6977" s="24">
        <v>8</v>
      </c>
      <c r="L6977" s="24">
        <v>10.34</v>
      </c>
      <c r="O6977" s="24">
        <v>2</v>
      </c>
      <c r="T6977" s="24">
        <v>163.28</v>
      </c>
      <c r="W6977" s="24">
        <v>2.42</v>
      </c>
      <c r="X6977" s="24">
        <f t="shared" si="256"/>
        <v>370.52000000000004</v>
      </c>
      <c r="Y6977" s="8">
        <f t="shared" si="257"/>
        <v>0.8599999999999568</v>
      </c>
      <c r="Z6977" s="4"/>
    </row>
    <row r="6978" spans="1:26" x14ac:dyDescent="0.25">
      <c r="A6978" s="34">
        <v>11</v>
      </c>
      <c r="B6978" s="31">
        <v>11</v>
      </c>
      <c r="C6978" s="4" t="s">
        <v>11620</v>
      </c>
      <c r="D6978" s="4" t="s">
        <v>4200</v>
      </c>
      <c r="E6978" s="4" t="s">
        <v>11599</v>
      </c>
      <c r="F6978" s="4" t="s">
        <v>11553</v>
      </c>
      <c r="G6978" s="4" t="s">
        <v>79</v>
      </c>
      <c r="H6978" s="4" t="s">
        <v>1797</v>
      </c>
      <c r="I6978" s="24">
        <v>225.49</v>
      </c>
      <c r="J6978" s="24">
        <v>89.9</v>
      </c>
      <c r="K6978" s="24">
        <v>10</v>
      </c>
      <c r="L6978" s="24">
        <v>3</v>
      </c>
      <c r="O6978" s="24">
        <v>0.5</v>
      </c>
      <c r="Q6978" s="24">
        <v>1.5</v>
      </c>
      <c r="T6978" s="24">
        <v>120.59</v>
      </c>
      <c r="X6978" s="24">
        <f t="shared" si="256"/>
        <v>225.49</v>
      </c>
      <c r="Y6978" s="8">
        <f t="shared" si="257"/>
        <v>0</v>
      </c>
      <c r="Z6978" s="4"/>
    </row>
    <row r="6979" spans="1:26" x14ac:dyDescent="0.25">
      <c r="A6979" s="34">
        <v>15</v>
      </c>
      <c r="B6979" s="31">
        <v>15</v>
      </c>
      <c r="C6979" s="4" t="s">
        <v>11626</v>
      </c>
      <c r="D6979" s="4" t="s">
        <v>4200</v>
      </c>
      <c r="E6979" s="4" t="s">
        <v>11599</v>
      </c>
      <c r="F6979" s="4" t="s">
        <v>11553</v>
      </c>
      <c r="G6979" s="4" t="s">
        <v>79</v>
      </c>
      <c r="H6979" s="4" t="s">
        <v>1797</v>
      </c>
      <c r="I6979" s="24">
        <v>289.44</v>
      </c>
      <c r="J6979" s="24">
        <v>216.41</v>
      </c>
      <c r="K6979" s="24">
        <v>7.63</v>
      </c>
      <c r="L6979" s="24">
        <v>10</v>
      </c>
      <c r="M6979" s="24">
        <v>0.64</v>
      </c>
      <c r="O6979" s="24">
        <v>4.43</v>
      </c>
      <c r="P6979" s="24">
        <v>24.94</v>
      </c>
      <c r="Q6979" s="24">
        <v>6.65</v>
      </c>
      <c r="T6979" s="24">
        <v>18.739999999999998</v>
      </c>
      <c r="X6979" s="24">
        <f t="shared" si="256"/>
        <v>289.44</v>
      </c>
      <c r="Y6979" s="8">
        <f t="shared" si="257"/>
        <v>0</v>
      </c>
      <c r="Z6979" s="11"/>
    </row>
    <row r="6980" spans="1:26" x14ac:dyDescent="0.25">
      <c r="A6980" s="34">
        <v>16</v>
      </c>
      <c r="B6980" s="31">
        <v>16</v>
      </c>
      <c r="C6980" s="4" t="s">
        <v>11627</v>
      </c>
      <c r="D6980" s="4" t="s">
        <v>4200</v>
      </c>
      <c r="E6980" s="4" t="s">
        <v>11599</v>
      </c>
      <c r="F6980" s="4" t="s">
        <v>11553</v>
      </c>
      <c r="G6980" s="4" t="s">
        <v>79</v>
      </c>
      <c r="H6980" s="4" t="s">
        <v>1797</v>
      </c>
      <c r="I6980" s="24">
        <v>215.54</v>
      </c>
      <c r="J6980" s="24">
        <v>156.68</v>
      </c>
      <c r="L6980" s="24">
        <v>8</v>
      </c>
      <c r="M6980" s="24">
        <v>2.4</v>
      </c>
      <c r="O6980" s="24">
        <v>6</v>
      </c>
      <c r="Q6980" s="24">
        <v>12.02</v>
      </c>
      <c r="T6980" s="24">
        <v>28.44</v>
      </c>
      <c r="W6980" s="24">
        <v>2</v>
      </c>
      <c r="X6980" s="24">
        <f t="shared" si="256"/>
        <v>215.54000000000002</v>
      </c>
      <c r="Y6980" s="8">
        <f t="shared" si="257"/>
        <v>0</v>
      </c>
      <c r="Z6980" s="4"/>
    </row>
    <row r="6981" spans="1:26" x14ac:dyDescent="0.25">
      <c r="A6981" s="34">
        <v>24</v>
      </c>
      <c r="B6981" s="31">
        <v>24</v>
      </c>
      <c r="C6981" s="4" t="s">
        <v>11643</v>
      </c>
      <c r="D6981" s="4" t="s">
        <v>11613</v>
      </c>
      <c r="E6981" s="4" t="s">
        <v>11599</v>
      </c>
      <c r="F6981" s="4" t="s">
        <v>11553</v>
      </c>
      <c r="G6981" s="4" t="s">
        <v>79</v>
      </c>
      <c r="H6981" s="4" t="s">
        <v>1797</v>
      </c>
      <c r="I6981" s="24">
        <v>453.99</v>
      </c>
      <c r="J6981" s="24">
        <v>192.3</v>
      </c>
      <c r="K6981" s="24">
        <v>2.19</v>
      </c>
      <c r="M6981" s="24">
        <v>1.5</v>
      </c>
      <c r="N6981" s="24">
        <v>2</v>
      </c>
      <c r="O6981" s="24">
        <v>3</v>
      </c>
      <c r="T6981" s="24">
        <v>253</v>
      </c>
      <c r="X6981" s="24">
        <f t="shared" si="256"/>
        <v>453.99</v>
      </c>
      <c r="Y6981" s="8">
        <f t="shared" si="257"/>
        <v>0</v>
      </c>
      <c r="Z6981" s="4"/>
    </row>
    <row r="6982" spans="1:26" x14ac:dyDescent="0.25">
      <c r="A6982" s="34">
        <v>27</v>
      </c>
      <c r="B6982" s="31">
        <v>27</v>
      </c>
      <c r="C6982" s="4" t="s">
        <v>2684</v>
      </c>
      <c r="D6982" s="4" t="s">
        <v>4200</v>
      </c>
      <c r="E6982" s="4" t="s">
        <v>11599</v>
      </c>
      <c r="F6982" s="4" t="s">
        <v>11553</v>
      </c>
      <c r="G6982" s="4" t="s">
        <v>79</v>
      </c>
      <c r="H6982" s="4" t="s">
        <v>1797</v>
      </c>
      <c r="I6982" s="24">
        <v>244.42</v>
      </c>
      <c r="J6982" s="24">
        <v>211.02</v>
      </c>
      <c r="L6982" s="24">
        <v>23.2</v>
      </c>
      <c r="N6982" s="24">
        <v>3.6</v>
      </c>
      <c r="O6982" s="24">
        <v>1.5</v>
      </c>
      <c r="P6982" s="24">
        <v>0.2</v>
      </c>
      <c r="W6982" s="24">
        <v>4.9000000000000004</v>
      </c>
      <c r="X6982" s="24">
        <f t="shared" si="256"/>
        <v>244.42</v>
      </c>
      <c r="Y6982" s="8">
        <f t="shared" si="257"/>
        <v>0</v>
      </c>
      <c r="Z6982" s="4"/>
    </row>
    <row r="6983" spans="1:26" x14ac:dyDescent="0.25">
      <c r="A6983" s="34">
        <v>13</v>
      </c>
      <c r="B6983" s="31">
        <v>13</v>
      </c>
      <c r="C6983" s="4" t="s">
        <v>11622</v>
      </c>
      <c r="D6983" s="4" t="s">
        <v>11623</v>
      </c>
      <c r="E6983" s="4" t="s">
        <v>11599</v>
      </c>
      <c r="F6983" s="4" t="s">
        <v>11553</v>
      </c>
      <c r="G6983" s="4" t="s">
        <v>11624</v>
      </c>
      <c r="H6983" s="4" t="s">
        <v>245</v>
      </c>
      <c r="I6983" s="24">
        <v>243.7</v>
      </c>
      <c r="J6983" s="24">
        <v>146.94</v>
      </c>
      <c r="K6983" s="24">
        <v>5.5</v>
      </c>
      <c r="M6983" s="24">
        <v>2.8</v>
      </c>
      <c r="O6983" s="24">
        <v>6</v>
      </c>
      <c r="T6983" s="24">
        <v>78.959999999999994</v>
      </c>
      <c r="W6983" s="24">
        <v>3.5</v>
      </c>
      <c r="X6983" s="24">
        <f t="shared" si="256"/>
        <v>243.7</v>
      </c>
      <c r="Y6983" s="8">
        <f t="shared" si="257"/>
        <v>0</v>
      </c>
      <c r="Z6983" s="4"/>
    </row>
    <row r="6984" spans="1:26" x14ac:dyDescent="0.25">
      <c r="A6984" s="34">
        <v>4</v>
      </c>
      <c r="B6984" s="31">
        <v>4</v>
      </c>
      <c r="C6984" s="4" t="s">
        <v>11604</v>
      </c>
      <c r="D6984" s="4" t="s">
        <v>11605</v>
      </c>
      <c r="E6984" s="4" t="s">
        <v>11599</v>
      </c>
      <c r="F6984" s="4" t="s">
        <v>11553</v>
      </c>
      <c r="G6984" s="4" t="s">
        <v>2763</v>
      </c>
      <c r="H6984" s="4" t="s">
        <v>279</v>
      </c>
      <c r="I6984" s="24">
        <v>199</v>
      </c>
      <c r="J6984" s="24">
        <v>155.55000000000001</v>
      </c>
      <c r="K6984" s="24">
        <v>6.15</v>
      </c>
      <c r="N6984" s="24">
        <v>1.9</v>
      </c>
      <c r="O6984" s="24">
        <v>3.5</v>
      </c>
      <c r="T6984" s="24">
        <v>31.9</v>
      </c>
      <c r="X6984" s="24">
        <f t="shared" si="256"/>
        <v>199.00000000000003</v>
      </c>
      <c r="Y6984" s="8">
        <f t="shared" si="257"/>
        <v>0</v>
      </c>
      <c r="Z6984" s="4"/>
    </row>
    <row r="6985" spans="1:26" x14ac:dyDescent="0.25">
      <c r="A6985" s="34">
        <v>22</v>
      </c>
      <c r="B6985" s="31">
        <v>22</v>
      </c>
      <c r="C6985" s="4" t="s">
        <v>11639</v>
      </c>
      <c r="D6985" s="4" t="s">
        <v>11610</v>
      </c>
      <c r="E6985" s="4" t="s">
        <v>11599</v>
      </c>
      <c r="F6985" s="4" t="s">
        <v>11553</v>
      </c>
      <c r="G6985" s="4" t="s">
        <v>11640</v>
      </c>
      <c r="H6985" s="4"/>
      <c r="I6985" s="24">
        <v>286.97000000000003</v>
      </c>
      <c r="J6985" s="24">
        <v>165.32</v>
      </c>
      <c r="K6985" s="24">
        <v>10</v>
      </c>
      <c r="L6985" s="24">
        <v>18.93</v>
      </c>
      <c r="M6985" s="24">
        <v>1.47</v>
      </c>
      <c r="O6985" s="24">
        <v>0.97</v>
      </c>
      <c r="Q6985" s="24">
        <v>6.68</v>
      </c>
      <c r="T6985" s="24">
        <v>76.599999999999994</v>
      </c>
      <c r="W6985" s="24">
        <v>7</v>
      </c>
      <c r="X6985" s="24">
        <f t="shared" ref="X6985:X7016" si="258">SUM(J6985:W6985)</f>
        <v>286.97000000000003</v>
      </c>
      <c r="Y6985" s="8">
        <f t="shared" ref="Y6985:Y7016" si="259">I6985-X6985</f>
        <v>0</v>
      </c>
      <c r="Z6985" s="4"/>
    </row>
    <row r="6986" spans="1:26" x14ac:dyDescent="0.25">
      <c r="A6986" s="34">
        <v>6</v>
      </c>
      <c r="B6986" s="31">
        <v>6</v>
      </c>
      <c r="C6986" s="4" t="s">
        <v>11609</v>
      </c>
      <c r="D6986" s="4" t="s">
        <v>11610</v>
      </c>
      <c r="E6986" s="4" t="s">
        <v>11599</v>
      </c>
      <c r="F6986" s="4" t="s">
        <v>11553</v>
      </c>
      <c r="G6986" s="4" t="s">
        <v>11611</v>
      </c>
      <c r="H6986" s="4" t="s">
        <v>988</v>
      </c>
      <c r="I6986" s="24">
        <v>351.93</v>
      </c>
      <c r="J6986" s="24">
        <v>125.59</v>
      </c>
      <c r="K6986" s="24">
        <v>6.71</v>
      </c>
      <c r="L6986" s="24">
        <v>2</v>
      </c>
      <c r="O6986" s="24">
        <v>2.5</v>
      </c>
      <c r="P6986" s="24">
        <v>1</v>
      </c>
      <c r="Q6986" s="24">
        <v>0.7</v>
      </c>
      <c r="T6986" s="24">
        <v>210.05</v>
      </c>
      <c r="X6986" s="24">
        <f t="shared" si="258"/>
        <v>348.55</v>
      </c>
      <c r="Y6986" s="8">
        <f t="shared" si="259"/>
        <v>3.3799999999999955</v>
      </c>
      <c r="Z6986" s="4"/>
    </row>
    <row r="6987" spans="1:26" x14ac:dyDescent="0.25">
      <c r="A6987" s="34">
        <v>23</v>
      </c>
      <c r="B6987" s="31">
        <v>23</v>
      </c>
      <c r="C6987" s="4" t="s">
        <v>11641</v>
      </c>
      <c r="D6987" s="4" t="s">
        <v>11605</v>
      </c>
      <c r="E6987" s="4" t="s">
        <v>11599</v>
      </c>
      <c r="F6987" s="4" t="s">
        <v>11553</v>
      </c>
      <c r="G6987" s="4" t="s">
        <v>11642</v>
      </c>
      <c r="H6987" s="4"/>
      <c r="I6987" s="24">
        <v>98.09</v>
      </c>
      <c r="J6987" s="24">
        <v>68.91</v>
      </c>
      <c r="K6987" s="24">
        <v>22.99</v>
      </c>
      <c r="L6987" s="24">
        <v>0.5</v>
      </c>
      <c r="N6987" s="24">
        <v>2.12</v>
      </c>
      <c r="O6987" s="24">
        <v>1.2</v>
      </c>
      <c r="Q6987" s="24">
        <v>1.1000000000000001</v>
      </c>
      <c r="W6987" s="24">
        <v>1.27</v>
      </c>
      <c r="X6987" s="24">
        <f t="shared" si="258"/>
        <v>98.089999999999989</v>
      </c>
      <c r="Y6987" s="8">
        <f t="shared" si="259"/>
        <v>0</v>
      </c>
      <c r="Z6987" s="11"/>
    </row>
    <row r="6988" spans="1:26" x14ac:dyDescent="0.25">
      <c r="A6988" s="34">
        <v>3</v>
      </c>
      <c r="B6988" s="31">
        <v>3</v>
      </c>
      <c r="C6988" s="4" t="s">
        <v>11603</v>
      </c>
      <c r="D6988" s="4" t="s">
        <v>2379</v>
      </c>
      <c r="E6988" s="4" t="s">
        <v>11599</v>
      </c>
      <c r="F6988" s="4" t="s">
        <v>11553</v>
      </c>
      <c r="G6988" s="4" t="s">
        <v>1729</v>
      </c>
      <c r="H6988" s="4" t="s">
        <v>1797</v>
      </c>
      <c r="I6988" s="24">
        <v>227.46</v>
      </c>
      <c r="J6988" s="24">
        <v>182.32</v>
      </c>
      <c r="K6988" s="24">
        <v>3</v>
      </c>
      <c r="L6988" s="24">
        <v>7.5</v>
      </c>
      <c r="M6988" s="24">
        <v>9</v>
      </c>
      <c r="N6988" s="24">
        <v>19</v>
      </c>
      <c r="O6988" s="24">
        <v>2.14</v>
      </c>
      <c r="P6988" s="24">
        <v>1.75</v>
      </c>
      <c r="Q6988" s="24">
        <v>1.05</v>
      </c>
      <c r="R6988" s="24">
        <v>1.7</v>
      </c>
      <c r="X6988" s="24">
        <f t="shared" si="258"/>
        <v>227.45999999999998</v>
      </c>
      <c r="Y6988" s="8">
        <f t="shared" si="259"/>
        <v>0</v>
      </c>
      <c r="Z6988" s="4"/>
    </row>
    <row r="6989" spans="1:26" x14ac:dyDescent="0.25">
      <c r="A6989" s="34">
        <v>14</v>
      </c>
      <c r="B6989" s="31">
        <v>14</v>
      </c>
      <c r="C6989" s="4" t="s">
        <v>11625</v>
      </c>
      <c r="D6989" s="4" t="s">
        <v>2379</v>
      </c>
      <c r="E6989" s="4" t="s">
        <v>11599</v>
      </c>
      <c r="F6989" s="4" t="s">
        <v>11553</v>
      </c>
      <c r="G6989" s="4" t="s">
        <v>1729</v>
      </c>
      <c r="H6989" s="4" t="s">
        <v>1797</v>
      </c>
      <c r="I6989" s="24">
        <v>192.87</v>
      </c>
      <c r="J6989" s="24">
        <v>174.23</v>
      </c>
      <c r="K6989" s="24">
        <v>10.5</v>
      </c>
      <c r="L6989" s="24">
        <v>1.1399999999999999</v>
      </c>
      <c r="O6989" s="24">
        <v>0.75</v>
      </c>
      <c r="P6989" s="24">
        <v>1</v>
      </c>
      <c r="Q6989" s="24">
        <v>0.72</v>
      </c>
      <c r="T6989" s="24">
        <v>4.53</v>
      </c>
      <c r="X6989" s="24">
        <f t="shared" si="258"/>
        <v>192.86999999999998</v>
      </c>
      <c r="Y6989" s="8">
        <f t="shared" si="259"/>
        <v>0</v>
      </c>
      <c r="Z6989" s="4"/>
    </row>
    <row r="6990" spans="1:26" x14ac:dyDescent="0.25">
      <c r="A6990" s="34">
        <v>5</v>
      </c>
      <c r="B6990" s="31">
        <v>5</v>
      </c>
      <c r="C6990" s="4" t="s">
        <v>11606</v>
      </c>
      <c r="D6990" s="4" t="s">
        <v>11607</v>
      </c>
      <c r="E6990" s="4" t="s">
        <v>11599</v>
      </c>
      <c r="F6990" s="4" t="s">
        <v>11553</v>
      </c>
      <c r="G6990" s="4" t="s">
        <v>11608</v>
      </c>
      <c r="H6990" s="4" t="s">
        <v>507</v>
      </c>
      <c r="I6990" s="24">
        <v>252</v>
      </c>
      <c r="J6990" s="24">
        <v>193.77</v>
      </c>
      <c r="K6990" s="24">
        <v>5</v>
      </c>
      <c r="L6990" s="24">
        <v>5.64</v>
      </c>
      <c r="M6990" s="24">
        <v>3.38</v>
      </c>
      <c r="N6990" s="24">
        <v>1</v>
      </c>
      <c r="O6990" s="24">
        <v>1</v>
      </c>
      <c r="Q6990" s="24">
        <v>0.26</v>
      </c>
      <c r="R6990" s="24">
        <v>1</v>
      </c>
      <c r="S6990" s="24">
        <v>1</v>
      </c>
      <c r="T6990" s="24">
        <v>43.33</v>
      </c>
      <c r="X6990" s="24">
        <f t="shared" si="258"/>
        <v>255.38</v>
      </c>
      <c r="Y6990" s="8">
        <f t="shared" si="259"/>
        <v>-3.3799999999999955</v>
      </c>
      <c r="Z6990" s="4"/>
    </row>
    <row r="6991" spans="1:26" x14ac:dyDescent="0.25">
      <c r="A6991" s="34">
        <v>18</v>
      </c>
      <c r="B6991" s="31">
        <v>18</v>
      </c>
      <c r="C6991" s="4" t="s">
        <v>11631</v>
      </c>
      <c r="D6991" s="4" t="s">
        <v>11629</v>
      </c>
      <c r="E6991" s="4" t="s">
        <v>11599</v>
      </c>
      <c r="F6991" s="4" t="s">
        <v>11553</v>
      </c>
      <c r="G6991" s="4" t="s">
        <v>11632</v>
      </c>
      <c r="H6991" s="4" t="s">
        <v>11633</v>
      </c>
      <c r="I6991" s="24">
        <v>70.94</v>
      </c>
      <c r="J6991" s="24">
        <v>58.27</v>
      </c>
      <c r="K6991" s="24">
        <v>9.5</v>
      </c>
      <c r="O6991" s="24">
        <v>2.1</v>
      </c>
      <c r="Q6991" s="24">
        <v>1.07</v>
      </c>
      <c r="X6991" s="24">
        <f t="shared" si="258"/>
        <v>70.94</v>
      </c>
      <c r="Y6991" s="8">
        <f t="shared" si="259"/>
        <v>0</v>
      </c>
      <c r="Z6991" s="4"/>
    </row>
    <row r="6992" spans="1:26" x14ac:dyDescent="0.25">
      <c r="A6992" s="34">
        <v>14</v>
      </c>
      <c r="B6992" s="31">
        <v>13</v>
      </c>
      <c r="C6992" s="4" t="s">
        <v>1304</v>
      </c>
      <c r="D6992" s="4" t="s">
        <v>1304</v>
      </c>
      <c r="E6992" s="4" t="s">
        <v>11655</v>
      </c>
      <c r="F6992" s="4" t="s">
        <v>11553</v>
      </c>
      <c r="G6992" s="4" t="s">
        <v>2007</v>
      </c>
      <c r="H6992" s="4" t="s">
        <v>391</v>
      </c>
      <c r="I6992" s="24">
        <v>366.6</v>
      </c>
      <c r="J6992" s="24">
        <v>151.5</v>
      </c>
      <c r="K6992" s="24">
        <v>20.3</v>
      </c>
      <c r="L6992" s="24">
        <v>7.5</v>
      </c>
      <c r="M6992" s="24">
        <v>3.5</v>
      </c>
      <c r="O6992" s="24">
        <v>0.8</v>
      </c>
      <c r="P6992" s="24">
        <v>1</v>
      </c>
      <c r="Q6992" s="24">
        <v>4</v>
      </c>
      <c r="R6992" s="24">
        <v>0.9</v>
      </c>
      <c r="T6992" s="24">
        <v>177.1</v>
      </c>
      <c r="X6992" s="24">
        <f t="shared" si="258"/>
        <v>366.6</v>
      </c>
      <c r="Y6992" s="8">
        <f t="shared" si="259"/>
        <v>0</v>
      </c>
      <c r="Z6992" s="4"/>
    </row>
    <row r="6993" spans="1:26" x14ac:dyDescent="0.25">
      <c r="A6993" s="34">
        <v>11</v>
      </c>
      <c r="B6993" s="31">
        <v>11</v>
      </c>
      <c r="C6993" s="4" t="s">
        <v>11676</v>
      </c>
      <c r="D6993" s="4" t="s">
        <v>11658</v>
      </c>
      <c r="E6993" s="4" t="s">
        <v>11655</v>
      </c>
      <c r="F6993" s="4" t="s">
        <v>11553</v>
      </c>
      <c r="G6993" s="5" t="s">
        <v>11677</v>
      </c>
      <c r="H6993" s="4" t="s">
        <v>39</v>
      </c>
      <c r="I6993" s="24">
        <v>196.7</v>
      </c>
      <c r="J6993" s="24">
        <v>165.2</v>
      </c>
      <c r="K6993" s="24">
        <v>3.4</v>
      </c>
      <c r="L6993" s="24">
        <v>12.6</v>
      </c>
      <c r="M6993" s="24">
        <v>1.2</v>
      </c>
      <c r="O6993" s="24">
        <v>1.6</v>
      </c>
      <c r="P6993" s="24">
        <v>1</v>
      </c>
      <c r="Q6993" s="24">
        <v>2</v>
      </c>
      <c r="T6993" s="24">
        <v>9.6999999999999993</v>
      </c>
      <c r="X6993" s="24">
        <f t="shared" si="258"/>
        <v>196.69999999999996</v>
      </c>
      <c r="Y6993" s="8">
        <f t="shared" si="259"/>
        <v>0</v>
      </c>
      <c r="Z6993" s="4"/>
    </row>
    <row r="6994" spans="1:26" x14ac:dyDescent="0.25">
      <c r="A6994" s="34">
        <v>29</v>
      </c>
      <c r="B6994" s="31">
        <v>27</v>
      </c>
      <c r="C6994" s="4" t="s">
        <v>11705</v>
      </c>
      <c r="D6994" s="4" t="s">
        <v>11706</v>
      </c>
      <c r="E6994" s="4" t="s">
        <v>11655</v>
      </c>
      <c r="F6994" s="4" t="s">
        <v>11553</v>
      </c>
      <c r="G6994" s="5" t="s">
        <v>11677</v>
      </c>
      <c r="H6994" s="5" t="s">
        <v>39</v>
      </c>
      <c r="I6994" s="24">
        <v>824.2</v>
      </c>
      <c r="J6994" s="24">
        <v>180.6</v>
      </c>
      <c r="K6994" s="24">
        <v>10.4</v>
      </c>
      <c r="L6994" s="24">
        <v>31.2</v>
      </c>
      <c r="M6994" s="24">
        <v>3.9</v>
      </c>
      <c r="O6994" s="24">
        <v>1.6</v>
      </c>
      <c r="Q6994" s="24">
        <v>1.8</v>
      </c>
      <c r="R6994" s="24">
        <v>0.8</v>
      </c>
      <c r="T6994" s="24">
        <v>593.9</v>
      </c>
      <c r="X6994" s="24">
        <f t="shared" si="258"/>
        <v>824.2</v>
      </c>
      <c r="Y6994" s="8">
        <f t="shared" si="259"/>
        <v>0</v>
      </c>
      <c r="Z6994" s="4"/>
    </row>
    <row r="6995" spans="1:26" ht="30" x14ac:dyDescent="0.25">
      <c r="A6995" s="34">
        <v>34</v>
      </c>
      <c r="B6995" s="31">
        <v>32</v>
      </c>
      <c r="C6995" s="4" t="s">
        <v>10719</v>
      </c>
      <c r="D6995" s="4" t="s">
        <v>11658</v>
      </c>
      <c r="E6995" s="4" t="s">
        <v>11655</v>
      </c>
      <c r="F6995" s="4" t="s">
        <v>11553</v>
      </c>
      <c r="G6995" s="5" t="s">
        <v>11715</v>
      </c>
      <c r="H6995" s="5" t="s">
        <v>11716</v>
      </c>
      <c r="I6995" s="24">
        <v>136.9</v>
      </c>
      <c r="J6995" s="24">
        <v>1.2</v>
      </c>
      <c r="K6995" s="24">
        <v>1.5</v>
      </c>
      <c r="L6995" s="24">
        <v>2.5</v>
      </c>
      <c r="T6995" s="24">
        <v>131.69999999999999</v>
      </c>
      <c r="X6995" s="24">
        <f t="shared" si="258"/>
        <v>136.89999999999998</v>
      </c>
      <c r="Y6995" s="8">
        <f t="shared" si="259"/>
        <v>0</v>
      </c>
      <c r="Z6995" s="4"/>
    </row>
    <row r="6996" spans="1:26" ht="45" x14ac:dyDescent="0.25">
      <c r="A6996" s="34">
        <v>3</v>
      </c>
      <c r="B6996" s="31">
        <v>3</v>
      </c>
      <c r="C6996" s="4" t="s">
        <v>11660</v>
      </c>
      <c r="D6996" s="4" t="s">
        <v>11660</v>
      </c>
      <c r="E6996" s="4" t="s">
        <v>11655</v>
      </c>
      <c r="F6996" s="4" t="s">
        <v>11553</v>
      </c>
      <c r="G6996" s="5" t="s">
        <v>11661</v>
      </c>
      <c r="H6996" s="5" t="s">
        <v>11662</v>
      </c>
      <c r="I6996" s="24">
        <v>228.2</v>
      </c>
      <c r="J6996" s="24">
        <v>137.4</v>
      </c>
      <c r="K6996" s="24">
        <v>0.3</v>
      </c>
      <c r="L6996" s="24">
        <v>14.5</v>
      </c>
      <c r="M6996" s="24">
        <v>1.5</v>
      </c>
      <c r="O6996" s="24">
        <v>0.8</v>
      </c>
      <c r="P6996" s="24">
        <v>0.1</v>
      </c>
      <c r="Q6996" s="24">
        <v>1.7</v>
      </c>
      <c r="R6996" s="24">
        <v>1.2</v>
      </c>
      <c r="T6996" s="24">
        <v>70.7</v>
      </c>
      <c r="X6996" s="24">
        <f t="shared" si="258"/>
        <v>228.2</v>
      </c>
      <c r="Y6996" s="8">
        <f t="shared" si="259"/>
        <v>0</v>
      </c>
      <c r="Z6996" s="4"/>
    </row>
    <row r="6997" spans="1:26" x14ac:dyDescent="0.25">
      <c r="A6997" s="34">
        <v>2</v>
      </c>
      <c r="B6997" s="31">
        <v>2</v>
      </c>
      <c r="C6997" s="4" t="s">
        <v>11657</v>
      </c>
      <c r="D6997" s="4" t="s">
        <v>11658</v>
      </c>
      <c r="E6997" s="4" t="s">
        <v>11655</v>
      </c>
      <c r="F6997" s="4" t="s">
        <v>11553</v>
      </c>
      <c r="G6997" s="4" t="s">
        <v>11659</v>
      </c>
      <c r="H6997" s="4"/>
      <c r="I6997" s="24">
        <v>99.2</v>
      </c>
      <c r="J6997" s="24">
        <v>78.5</v>
      </c>
      <c r="K6997" s="24">
        <v>0.2</v>
      </c>
      <c r="L6997" s="24">
        <v>7.5</v>
      </c>
      <c r="M6997" s="24">
        <v>0.2</v>
      </c>
      <c r="O6997" s="24">
        <v>0.1</v>
      </c>
      <c r="Q6997" s="24">
        <v>0.7</v>
      </c>
      <c r="T6997" s="24">
        <v>12</v>
      </c>
      <c r="X6997" s="24">
        <f t="shared" si="258"/>
        <v>99.2</v>
      </c>
      <c r="Y6997" s="8">
        <f t="shared" si="259"/>
        <v>0</v>
      </c>
      <c r="Z6997" s="4"/>
    </row>
    <row r="6998" spans="1:26" ht="60" x14ac:dyDescent="0.25">
      <c r="A6998" s="34">
        <v>28</v>
      </c>
      <c r="B6998" s="31">
        <v>26</v>
      </c>
      <c r="C6998" s="4" t="s">
        <v>11663</v>
      </c>
      <c r="D6998" s="4" t="s">
        <v>11663</v>
      </c>
      <c r="E6998" s="4" t="s">
        <v>11655</v>
      </c>
      <c r="F6998" s="4" t="s">
        <v>11553</v>
      </c>
      <c r="G6998" s="5" t="s">
        <v>11704</v>
      </c>
      <c r="H6998" s="4"/>
      <c r="I6998" s="24">
        <v>217.6</v>
      </c>
      <c r="J6998" s="24">
        <v>122.4</v>
      </c>
      <c r="K6998" s="24">
        <v>3.4</v>
      </c>
      <c r="L6998" s="24">
        <v>12</v>
      </c>
      <c r="M6998" s="24">
        <v>1.6</v>
      </c>
      <c r="O6998" s="24">
        <v>1.5</v>
      </c>
      <c r="P6998" s="24">
        <v>0.8</v>
      </c>
      <c r="Q6998" s="24">
        <v>6.9</v>
      </c>
      <c r="R6998" s="24">
        <v>1.1000000000000001</v>
      </c>
      <c r="T6998" s="24">
        <v>67.900000000000006</v>
      </c>
      <c r="X6998" s="24">
        <f t="shared" si="258"/>
        <v>217.60000000000002</v>
      </c>
      <c r="Y6998" s="8">
        <f t="shared" si="259"/>
        <v>0</v>
      </c>
      <c r="Z6998" s="4"/>
    </row>
    <row r="6999" spans="1:26" x14ac:dyDescent="0.25">
      <c r="A6999" s="34">
        <v>4</v>
      </c>
      <c r="B6999" s="31">
        <v>4</v>
      </c>
      <c r="C6999" s="4" t="s">
        <v>3317</v>
      </c>
      <c r="D6999" s="4" t="s">
        <v>11663</v>
      </c>
      <c r="E6999" s="4" t="s">
        <v>11655</v>
      </c>
      <c r="F6999" s="4" t="s">
        <v>11553</v>
      </c>
      <c r="G6999" s="4" t="s">
        <v>11664</v>
      </c>
      <c r="H6999" s="4" t="s">
        <v>3269</v>
      </c>
      <c r="I6999" s="24">
        <v>368.6</v>
      </c>
      <c r="J6999" s="24">
        <v>91.4</v>
      </c>
      <c r="K6999" s="24">
        <v>2.8</v>
      </c>
      <c r="L6999" s="24">
        <v>12.1</v>
      </c>
      <c r="M6999" s="24">
        <v>0.8</v>
      </c>
      <c r="O6999" s="24">
        <v>1</v>
      </c>
      <c r="Q6999" s="24">
        <v>0.5</v>
      </c>
      <c r="T6999" s="24">
        <v>260</v>
      </c>
      <c r="X6999" s="24">
        <f t="shared" si="258"/>
        <v>368.6</v>
      </c>
      <c r="Y6999" s="8">
        <f t="shared" si="259"/>
        <v>0</v>
      </c>
      <c r="Z6999" s="4"/>
    </row>
    <row r="7000" spans="1:26" x14ac:dyDescent="0.25">
      <c r="A7000" s="34">
        <v>23</v>
      </c>
      <c r="B7000" s="31">
        <v>21</v>
      </c>
      <c r="C7000" s="4" t="s">
        <v>11698</v>
      </c>
      <c r="D7000" s="4" t="s">
        <v>11682</v>
      </c>
      <c r="E7000" s="4" t="s">
        <v>11655</v>
      </c>
      <c r="F7000" s="4" t="s">
        <v>11553</v>
      </c>
      <c r="G7000" s="5" t="s">
        <v>11664</v>
      </c>
      <c r="H7000" s="5" t="s">
        <v>5375</v>
      </c>
      <c r="I7000" s="24">
        <v>230.4</v>
      </c>
      <c r="J7000" s="24">
        <v>39.5</v>
      </c>
      <c r="K7000" s="24">
        <v>9.1999999999999993</v>
      </c>
      <c r="L7000" s="24">
        <v>17.600000000000001</v>
      </c>
      <c r="M7000" s="24">
        <v>1.4</v>
      </c>
      <c r="O7000" s="24">
        <v>0.7</v>
      </c>
      <c r="Q7000" s="24">
        <v>0.2</v>
      </c>
      <c r="T7000" s="24">
        <v>161.80000000000001</v>
      </c>
      <c r="X7000" s="24">
        <f t="shared" si="258"/>
        <v>230.40000000000003</v>
      </c>
      <c r="Y7000" s="8">
        <f t="shared" si="259"/>
        <v>0</v>
      </c>
      <c r="Z7000" s="11"/>
    </row>
    <row r="7001" spans="1:26" x14ac:dyDescent="0.25">
      <c r="A7001" s="34">
        <v>24</v>
      </c>
      <c r="B7001" s="31">
        <v>22</v>
      </c>
      <c r="C7001" s="4" t="s">
        <v>11699</v>
      </c>
      <c r="D7001" s="4" t="s">
        <v>11682</v>
      </c>
      <c r="E7001" s="4" t="s">
        <v>11655</v>
      </c>
      <c r="F7001" s="4" t="s">
        <v>11553</v>
      </c>
      <c r="G7001" s="5" t="s">
        <v>11664</v>
      </c>
      <c r="H7001" s="5" t="s">
        <v>245</v>
      </c>
      <c r="I7001" s="24">
        <v>260.7</v>
      </c>
      <c r="J7001" s="24">
        <v>46.7</v>
      </c>
      <c r="K7001" s="24">
        <v>7</v>
      </c>
      <c r="L7001" s="24">
        <v>9.6</v>
      </c>
      <c r="M7001" s="24">
        <v>0.7</v>
      </c>
      <c r="O7001" s="24">
        <v>0.9</v>
      </c>
      <c r="Q7001" s="24">
        <v>0.6</v>
      </c>
      <c r="T7001" s="24">
        <v>195.2</v>
      </c>
      <c r="X7001" s="24">
        <f t="shared" si="258"/>
        <v>260.7</v>
      </c>
      <c r="Y7001" s="8">
        <f t="shared" si="259"/>
        <v>0</v>
      </c>
      <c r="Z7001" s="4"/>
    </row>
    <row r="7002" spans="1:26" x14ac:dyDescent="0.25">
      <c r="A7002" s="34">
        <v>25</v>
      </c>
      <c r="B7002" s="31">
        <v>23</v>
      </c>
      <c r="C7002" s="4" t="s">
        <v>11700</v>
      </c>
      <c r="D7002" s="4" t="s">
        <v>11682</v>
      </c>
      <c r="E7002" s="4" t="s">
        <v>11655</v>
      </c>
      <c r="F7002" s="4" t="s">
        <v>11553</v>
      </c>
      <c r="G7002" s="4" t="s">
        <v>11701</v>
      </c>
      <c r="H7002" s="5" t="s">
        <v>245</v>
      </c>
      <c r="I7002" s="24">
        <v>328.5</v>
      </c>
      <c r="J7002" s="24">
        <v>53.4</v>
      </c>
      <c r="K7002" s="24">
        <v>1</v>
      </c>
      <c r="L7002" s="24">
        <v>32.299999999999997</v>
      </c>
      <c r="M7002" s="24">
        <v>2.2000000000000002</v>
      </c>
      <c r="O7002" s="24">
        <v>0.9</v>
      </c>
      <c r="Q7002" s="24">
        <v>3.5</v>
      </c>
      <c r="T7002" s="24">
        <v>235.2</v>
      </c>
      <c r="X7002" s="24">
        <f t="shared" si="258"/>
        <v>328.5</v>
      </c>
      <c r="Y7002" s="8">
        <f t="shared" si="259"/>
        <v>0</v>
      </c>
      <c r="Z7002" s="4"/>
    </row>
    <row r="7003" spans="1:26" x14ac:dyDescent="0.25">
      <c r="A7003" s="34">
        <v>30</v>
      </c>
      <c r="B7003" s="31">
        <v>28</v>
      </c>
      <c r="C7003" s="4" t="s">
        <v>11707</v>
      </c>
      <c r="D7003" s="4" t="s">
        <v>11660</v>
      </c>
      <c r="E7003" s="4" t="s">
        <v>11655</v>
      </c>
      <c r="F7003" s="4" t="s">
        <v>11553</v>
      </c>
      <c r="G7003" s="5" t="s">
        <v>11708</v>
      </c>
      <c r="H7003" s="5" t="s">
        <v>2188</v>
      </c>
      <c r="I7003" s="24">
        <v>248.1</v>
      </c>
      <c r="J7003" s="24">
        <v>124.3</v>
      </c>
      <c r="K7003" s="24">
        <v>24.4</v>
      </c>
      <c r="L7003" s="24">
        <v>8.5</v>
      </c>
      <c r="M7003" s="24">
        <v>1.5</v>
      </c>
      <c r="O7003" s="24">
        <v>1.5</v>
      </c>
      <c r="P7003" s="24">
        <v>2.2999999999999998</v>
      </c>
      <c r="Q7003" s="24">
        <v>1.3</v>
      </c>
      <c r="R7003" s="24">
        <v>0.5</v>
      </c>
      <c r="T7003" s="24">
        <v>83.8</v>
      </c>
      <c r="X7003" s="24">
        <f t="shared" si="258"/>
        <v>248.10000000000002</v>
      </c>
      <c r="Y7003" s="8">
        <f t="shared" si="259"/>
        <v>0</v>
      </c>
      <c r="Z7003" s="4"/>
    </row>
    <row r="7004" spans="1:26" x14ac:dyDescent="0.25">
      <c r="A7004" s="34">
        <v>35</v>
      </c>
      <c r="B7004" s="31">
        <v>33</v>
      </c>
      <c r="C7004" s="4" t="s">
        <v>11717</v>
      </c>
      <c r="D7004" s="4" t="s">
        <v>11718</v>
      </c>
      <c r="E7004" s="4" t="s">
        <v>11655</v>
      </c>
      <c r="F7004" s="4" t="s">
        <v>11553</v>
      </c>
      <c r="G7004" s="5" t="s">
        <v>11719</v>
      </c>
      <c r="H7004" s="5" t="s">
        <v>358</v>
      </c>
      <c r="I7004" s="24">
        <v>114.8</v>
      </c>
      <c r="J7004" s="24">
        <v>5.2</v>
      </c>
      <c r="K7004" s="24">
        <v>1.1000000000000001</v>
      </c>
      <c r="L7004" s="24">
        <v>1.5</v>
      </c>
      <c r="T7004" s="24">
        <v>107</v>
      </c>
      <c r="X7004" s="24">
        <f t="shared" si="258"/>
        <v>114.8</v>
      </c>
      <c r="Y7004" s="8">
        <f t="shared" si="259"/>
        <v>0</v>
      </c>
      <c r="Z7004" s="4"/>
    </row>
    <row r="7005" spans="1:26" ht="30" x14ac:dyDescent="0.25">
      <c r="A7005" s="34">
        <v>32</v>
      </c>
      <c r="B7005" s="31">
        <v>30</v>
      </c>
      <c r="C7005" s="4" t="s">
        <v>3631</v>
      </c>
      <c r="D7005" s="4" t="s">
        <v>11706</v>
      </c>
      <c r="E7005" s="4" t="s">
        <v>11655</v>
      </c>
      <c r="F7005" s="4" t="s">
        <v>11553</v>
      </c>
      <c r="G7005" s="5" t="s">
        <v>11711</v>
      </c>
      <c r="H7005" s="5" t="s">
        <v>11712</v>
      </c>
      <c r="I7005" s="24">
        <v>453.8</v>
      </c>
      <c r="K7005" s="24">
        <v>2.2999999999999998</v>
      </c>
      <c r="L7005" s="24">
        <v>0.4</v>
      </c>
      <c r="T7005" s="24">
        <v>451.1</v>
      </c>
      <c r="X7005" s="24">
        <f t="shared" si="258"/>
        <v>453.8</v>
      </c>
      <c r="Y7005" s="8">
        <f t="shared" si="259"/>
        <v>0</v>
      </c>
      <c r="Z7005" s="4"/>
    </row>
    <row r="7006" spans="1:26" ht="45" x14ac:dyDescent="0.25">
      <c r="A7006" s="34">
        <v>20</v>
      </c>
      <c r="B7006" s="31">
        <v>19</v>
      </c>
      <c r="C7006" s="4" t="s">
        <v>11692</v>
      </c>
      <c r="D7006" s="4" t="s">
        <v>11660</v>
      </c>
      <c r="E7006" s="4" t="s">
        <v>11655</v>
      </c>
      <c r="F7006" s="4" t="s">
        <v>11553</v>
      </c>
      <c r="G7006" s="5" t="s">
        <v>11693</v>
      </c>
      <c r="H7006" s="5" t="s">
        <v>11694</v>
      </c>
      <c r="I7006" s="24">
        <v>395.9</v>
      </c>
      <c r="J7006" s="24">
        <v>64.5</v>
      </c>
      <c r="K7006" s="24">
        <v>2</v>
      </c>
      <c r="L7006" s="24">
        <v>16.5</v>
      </c>
      <c r="M7006" s="24">
        <v>0.1</v>
      </c>
      <c r="O7006" s="24">
        <v>0.9</v>
      </c>
      <c r="Q7006" s="24">
        <v>5.0999999999999996</v>
      </c>
      <c r="T7006" s="24">
        <v>306.8</v>
      </c>
      <c r="X7006" s="24">
        <f t="shared" si="258"/>
        <v>395.9</v>
      </c>
      <c r="Y7006" s="8">
        <f t="shared" si="259"/>
        <v>0</v>
      </c>
      <c r="Z7006" s="4"/>
    </row>
    <row r="7007" spans="1:26" ht="30" x14ac:dyDescent="0.25">
      <c r="A7007" s="34">
        <v>33</v>
      </c>
      <c r="B7007" s="31">
        <v>31</v>
      </c>
      <c r="C7007" s="4" t="s">
        <v>11713</v>
      </c>
      <c r="D7007" s="4" t="s">
        <v>11682</v>
      </c>
      <c r="E7007" s="4" t="s">
        <v>11655</v>
      </c>
      <c r="F7007" s="4" t="s">
        <v>11553</v>
      </c>
      <c r="G7007" s="5" t="s">
        <v>11714</v>
      </c>
      <c r="H7007" s="4"/>
      <c r="I7007" s="24">
        <v>404.6</v>
      </c>
      <c r="J7007" s="24">
        <v>2.5</v>
      </c>
      <c r="K7007" s="24">
        <v>6.4</v>
      </c>
      <c r="L7007" s="24">
        <v>2.6</v>
      </c>
      <c r="M7007" s="24">
        <v>0.1</v>
      </c>
      <c r="O7007" s="24">
        <v>0.2</v>
      </c>
      <c r="Q7007" s="24">
        <v>0.1</v>
      </c>
      <c r="R7007" s="24">
        <v>14</v>
      </c>
      <c r="T7007" s="24">
        <v>378.7</v>
      </c>
      <c r="X7007" s="24">
        <f t="shared" si="258"/>
        <v>404.59999999999997</v>
      </c>
      <c r="Y7007" s="8">
        <f t="shared" si="259"/>
        <v>0</v>
      </c>
      <c r="Z7007" s="4"/>
    </row>
    <row r="7008" spans="1:26" ht="30" x14ac:dyDescent="0.25">
      <c r="A7008" s="34">
        <v>7</v>
      </c>
      <c r="B7008" s="31">
        <v>7</v>
      </c>
      <c r="C7008" s="4" t="s">
        <v>4279</v>
      </c>
      <c r="D7008" s="4" t="s">
        <v>11660</v>
      </c>
      <c r="E7008" s="4" t="s">
        <v>11655</v>
      </c>
      <c r="F7008" s="4" t="s">
        <v>11553</v>
      </c>
      <c r="G7008" s="5" t="s">
        <v>11669</v>
      </c>
      <c r="H7008" s="5" t="s">
        <v>11670</v>
      </c>
      <c r="I7008" s="24">
        <v>152.69999999999999</v>
      </c>
      <c r="J7008" s="24">
        <v>53.7</v>
      </c>
      <c r="K7008" s="24">
        <v>16.5</v>
      </c>
      <c r="L7008" s="24">
        <v>4.4000000000000004</v>
      </c>
      <c r="M7008" s="24">
        <v>1.6</v>
      </c>
      <c r="O7008" s="24">
        <v>0.8</v>
      </c>
      <c r="P7008" s="24">
        <v>0.5</v>
      </c>
      <c r="R7008" s="24">
        <v>0.4</v>
      </c>
      <c r="T7008" s="24">
        <v>74.8</v>
      </c>
      <c r="X7008" s="24">
        <f t="shared" si="258"/>
        <v>152.69999999999999</v>
      </c>
      <c r="Y7008" s="8">
        <f t="shared" si="259"/>
        <v>0</v>
      </c>
      <c r="Z7008" s="4"/>
    </row>
    <row r="7009" spans="1:26" ht="30" x14ac:dyDescent="0.25">
      <c r="A7009" s="34">
        <v>21</v>
      </c>
      <c r="B7009" s="31">
        <v>20</v>
      </c>
      <c r="C7009" s="4" t="s">
        <v>11695</v>
      </c>
      <c r="D7009" s="4" t="s">
        <v>11660</v>
      </c>
      <c r="E7009" s="4" t="s">
        <v>11655</v>
      </c>
      <c r="F7009" s="4" t="s">
        <v>11553</v>
      </c>
      <c r="G7009" s="5" t="s">
        <v>11696</v>
      </c>
      <c r="H7009" s="5" t="s">
        <v>11697</v>
      </c>
      <c r="I7009" s="24">
        <v>155.5</v>
      </c>
      <c r="J7009" s="24">
        <v>117.8</v>
      </c>
      <c r="K7009" s="24">
        <v>11.5</v>
      </c>
      <c r="L7009" s="24">
        <v>2</v>
      </c>
      <c r="M7009" s="24">
        <v>0.1</v>
      </c>
      <c r="O7009" s="24">
        <v>0.6</v>
      </c>
      <c r="R7009" s="24">
        <v>0.2</v>
      </c>
      <c r="T7009" s="24">
        <v>23.3</v>
      </c>
      <c r="X7009" s="24">
        <f t="shared" si="258"/>
        <v>155.5</v>
      </c>
      <c r="Y7009" s="8">
        <f t="shared" si="259"/>
        <v>0</v>
      </c>
      <c r="Z7009" s="4"/>
    </row>
    <row r="7010" spans="1:26" x14ac:dyDescent="0.25">
      <c r="A7010" s="34">
        <v>8</v>
      </c>
      <c r="B7010" s="31">
        <v>8</v>
      </c>
      <c r="C7010" s="4" t="s">
        <v>11671</v>
      </c>
      <c r="D7010" s="4" t="s">
        <v>11658</v>
      </c>
      <c r="E7010" s="4" t="s">
        <v>11655</v>
      </c>
      <c r="F7010" s="4" t="s">
        <v>11553</v>
      </c>
      <c r="G7010" s="4" t="s">
        <v>1969</v>
      </c>
      <c r="H7010" s="4" t="s">
        <v>245</v>
      </c>
      <c r="I7010" s="24">
        <v>116</v>
      </c>
      <c r="J7010" s="24">
        <v>47.3</v>
      </c>
      <c r="L7010" s="24">
        <v>3</v>
      </c>
      <c r="O7010" s="24">
        <v>1</v>
      </c>
      <c r="Q7010" s="24">
        <v>0.4</v>
      </c>
      <c r="T7010" s="24">
        <v>64.3</v>
      </c>
      <c r="X7010" s="24">
        <f t="shared" si="258"/>
        <v>116</v>
      </c>
      <c r="Y7010" s="8">
        <f t="shared" si="259"/>
        <v>0</v>
      </c>
      <c r="Z7010" s="4"/>
    </row>
    <row r="7011" spans="1:26" x14ac:dyDescent="0.25">
      <c r="A7011" s="34">
        <v>10</v>
      </c>
      <c r="B7011" s="31">
        <v>10</v>
      </c>
      <c r="C7011" s="4" t="s">
        <v>11675</v>
      </c>
      <c r="D7011" s="4" t="s">
        <v>11663</v>
      </c>
      <c r="E7011" s="4" t="s">
        <v>11655</v>
      </c>
      <c r="F7011" s="4" t="s">
        <v>11553</v>
      </c>
      <c r="G7011" s="4" t="s">
        <v>1969</v>
      </c>
      <c r="H7011" s="4" t="s">
        <v>245</v>
      </c>
      <c r="I7011" s="24">
        <v>249.1</v>
      </c>
      <c r="J7011" s="24">
        <v>161.30000000000001</v>
      </c>
      <c r="K7011" s="24">
        <v>14.9</v>
      </c>
      <c r="L7011" s="24">
        <v>11.2</v>
      </c>
      <c r="M7011" s="24">
        <v>2.7</v>
      </c>
      <c r="O7011" s="24">
        <v>1.8</v>
      </c>
      <c r="P7011" s="24">
        <v>3.5</v>
      </c>
      <c r="Q7011" s="24">
        <v>5.4</v>
      </c>
      <c r="R7011" s="24">
        <v>1.3</v>
      </c>
      <c r="T7011" s="24">
        <v>47</v>
      </c>
      <c r="X7011" s="24">
        <f t="shared" si="258"/>
        <v>249.10000000000002</v>
      </c>
      <c r="Y7011" s="8">
        <f t="shared" si="259"/>
        <v>0</v>
      </c>
      <c r="Z7011" s="4"/>
    </row>
    <row r="7012" spans="1:26" x14ac:dyDescent="0.25">
      <c r="A7012" s="34">
        <v>27</v>
      </c>
      <c r="B7012" s="31">
        <v>25</v>
      </c>
      <c r="C7012" s="4" t="s">
        <v>3306</v>
      </c>
      <c r="D7012" s="4" t="s">
        <v>11663</v>
      </c>
      <c r="E7012" s="4" t="s">
        <v>11655</v>
      </c>
      <c r="F7012" s="4" t="s">
        <v>11553</v>
      </c>
      <c r="G7012" s="5" t="s">
        <v>1969</v>
      </c>
      <c r="H7012" s="5" t="s">
        <v>245</v>
      </c>
      <c r="I7012" s="24">
        <v>1653.5</v>
      </c>
      <c r="J7012" s="24">
        <v>114.5</v>
      </c>
      <c r="K7012" s="24">
        <v>2.4</v>
      </c>
      <c r="L7012" s="24">
        <v>9.1</v>
      </c>
      <c r="M7012" s="24">
        <v>17.600000000000001</v>
      </c>
      <c r="O7012" s="24">
        <v>0.7</v>
      </c>
      <c r="P7012" s="24">
        <v>0.7</v>
      </c>
      <c r="Q7012" s="24">
        <v>0.1</v>
      </c>
      <c r="R7012" s="24">
        <v>0.4</v>
      </c>
      <c r="T7012" s="24">
        <v>1508</v>
      </c>
      <c r="X7012" s="24">
        <f t="shared" si="258"/>
        <v>1653.5</v>
      </c>
      <c r="Y7012" s="8">
        <f t="shared" si="259"/>
        <v>0</v>
      </c>
      <c r="Z7012" s="4"/>
    </row>
    <row r="7013" spans="1:26" x14ac:dyDescent="0.25">
      <c r="A7013" s="34">
        <v>9</v>
      </c>
      <c r="B7013" s="31">
        <v>9</v>
      </c>
      <c r="C7013" s="4" t="s">
        <v>11672</v>
      </c>
      <c r="D7013" s="4" t="s">
        <v>11673</v>
      </c>
      <c r="E7013" s="4" t="s">
        <v>11655</v>
      </c>
      <c r="F7013" s="4" t="s">
        <v>11553</v>
      </c>
      <c r="G7013" s="4" t="s">
        <v>11674</v>
      </c>
      <c r="H7013" s="4" t="s">
        <v>39</v>
      </c>
      <c r="I7013" s="24">
        <v>111.2</v>
      </c>
      <c r="J7013" s="24">
        <v>38.5</v>
      </c>
      <c r="K7013" s="24">
        <v>7.5</v>
      </c>
      <c r="L7013" s="24">
        <v>17.899999999999999</v>
      </c>
      <c r="M7013" s="24">
        <v>1.7</v>
      </c>
      <c r="O7013" s="24">
        <v>0.5</v>
      </c>
      <c r="T7013" s="24">
        <v>45.1</v>
      </c>
      <c r="X7013" s="24">
        <f t="shared" si="258"/>
        <v>111.19999999999999</v>
      </c>
      <c r="Y7013" s="8">
        <f t="shared" si="259"/>
        <v>0</v>
      </c>
      <c r="Z7013" s="4"/>
    </row>
    <row r="7014" spans="1:26" x14ac:dyDescent="0.25">
      <c r="A7014" s="34">
        <v>26</v>
      </c>
      <c r="B7014" s="31">
        <v>24</v>
      </c>
      <c r="C7014" s="4" t="s">
        <v>11702</v>
      </c>
      <c r="D7014" s="4" t="s">
        <v>11673</v>
      </c>
      <c r="E7014" s="4" t="s">
        <v>11655</v>
      </c>
      <c r="F7014" s="4" t="s">
        <v>11553</v>
      </c>
      <c r="G7014" s="5" t="s">
        <v>11703</v>
      </c>
      <c r="H7014" s="5" t="s">
        <v>176</v>
      </c>
      <c r="I7014" s="24">
        <v>564.29999999999995</v>
      </c>
      <c r="J7014" s="24">
        <v>36.1</v>
      </c>
      <c r="K7014" s="24">
        <v>2.4</v>
      </c>
      <c r="L7014" s="24">
        <v>6.5</v>
      </c>
      <c r="M7014" s="24">
        <v>0.1</v>
      </c>
      <c r="O7014" s="24">
        <v>0.1</v>
      </c>
      <c r="T7014" s="24">
        <v>519.1</v>
      </c>
      <c r="X7014" s="24">
        <f t="shared" si="258"/>
        <v>564.30000000000007</v>
      </c>
      <c r="Y7014" s="8">
        <f t="shared" si="259"/>
        <v>0</v>
      </c>
      <c r="Z7014" s="4"/>
    </row>
    <row r="7015" spans="1:26" x14ac:dyDescent="0.25">
      <c r="A7015" s="34">
        <v>12</v>
      </c>
      <c r="B7015" s="31">
        <v>12</v>
      </c>
      <c r="C7015" s="4" t="s">
        <v>11678</v>
      </c>
      <c r="D7015" s="4" t="s">
        <v>11658</v>
      </c>
      <c r="E7015" s="4" t="s">
        <v>11655</v>
      </c>
      <c r="F7015" s="4" t="s">
        <v>11553</v>
      </c>
      <c r="G7015" s="4" t="s">
        <v>11679</v>
      </c>
      <c r="H7015" s="4" t="s">
        <v>429</v>
      </c>
      <c r="I7015" s="24">
        <v>124.6</v>
      </c>
      <c r="J7015" s="24">
        <v>76.2</v>
      </c>
      <c r="K7015" s="24">
        <v>6.1</v>
      </c>
      <c r="L7015" s="24">
        <v>3.3</v>
      </c>
      <c r="M7015" s="24">
        <v>0.2</v>
      </c>
      <c r="O7015" s="24">
        <v>0.5</v>
      </c>
      <c r="Q7015" s="24">
        <v>0.4</v>
      </c>
      <c r="T7015" s="24">
        <v>37.9</v>
      </c>
      <c r="X7015" s="24">
        <f t="shared" si="258"/>
        <v>124.6</v>
      </c>
      <c r="Y7015" s="8">
        <f t="shared" si="259"/>
        <v>0</v>
      </c>
      <c r="Z7015" s="4"/>
    </row>
    <row r="7016" spans="1:26" x14ac:dyDescent="0.25">
      <c r="A7016" s="34">
        <v>1</v>
      </c>
      <c r="B7016" s="31">
        <v>1</v>
      </c>
      <c r="C7016" s="4" t="s">
        <v>11653</v>
      </c>
      <c r="D7016" s="4" t="s">
        <v>11654</v>
      </c>
      <c r="E7016" s="4" t="s">
        <v>11655</v>
      </c>
      <c r="F7016" s="4" t="s">
        <v>11553</v>
      </c>
      <c r="G7016" s="4" t="s">
        <v>11656</v>
      </c>
      <c r="H7016" s="4" t="s">
        <v>3269</v>
      </c>
      <c r="I7016" s="24">
        <v>247.2</v>
      </c>
      <c r="J7016" s="24">
        <v>170.4</v>
      </c>
      <c r="K7016" s="24">
        <v>4.0999999999999996</v>
      </c>
      <c r="L7016" s="24">
        <v>8.1999999999999993</v>
      </c>
      <c r="M7016" s="24">
        <v>1</v>
      </c>
      <c r="O7016" s="24">
        <v>1.4</v>
      </c>
      <c r="P7016" s="24">
        <v>0.6</v>
      </c>
      <c r="Q7016" s="24">
        <v>1.7</v>
      </c>
      <c r="R7016" s="24">
        <v>0.2</v>
      </c>
      <c r="T7016" s="24">
        <v>59.6</v>
      </c>
      <c r="X7016" s="24">
        <f t="shared" si="258"/>
        <v>247.19999999999996</v>
      </c>
      <c r="Y7016" s="8">
        <f t="shared" si="259"/>
        <v>0</v>
      </c>
      <c r="Z7016" s="4"/>
    </row>
    <row r="7017" spans="1:26" x14ac:dyDescent="0.25">
      <c r="A7017" s="34">
        <v>5</v>
      </c>
      <c r="B7017" s="31">
        <v>5</v>
      </c>
      <c r="C7017" s="4" t="s">
        <v>11665</v>
      </c>
      <c r="D7017" s="4" t="s">
        <v>11658</v>
      </c>
      <c r="E7017" s="4" t="s">
        <v>11655</v>
      </c>
      <c r="F7017" s="4" t="s">
        <v>11553</v>
      </c>
      <c r="G7017" s="4" t="s">
        <v>11666</v>
      </c>
      <c r="H7017" s="4" t="s">
        <v>39</v>
      </c>
      <c r="I7017" s="24">
        <v>237.5</v>
      </c>
      <c r="J7017" s="24">
        <v>140</v>
      </c>
      <c r="K7017" s="24">
        <v>3.5</v>
      </c>
      <c r="L7017" s="24">
        <v>42.1</v>
      </c>
      <c r="M7017" s="24">
        <v>1.5</v>
      </c>
      <c r="O7017" s="24">
        <v>0.9</v>
      </c>
      <c r="Q7017" s="24">
        <v>37.4</v>
      </c>
      <c r="T7017" s="24">
        <v>12.1</v>
      </c>
      <c r="X7017" s="24">
        <f t="shared" ref="X7017:X7038" si="260">SUM(J7017:W7017)</f>
        <v>237.5</v>
      </c>
      <c r="Y7017" s="8">
        <f t="shared" ref="Y7017:Y7038" si="261">I7017-X7017</f>
        <v>0</v>
      </c>
      <c r="Z7017" s="4"/>
    </row>
    <row r="7018" spans="1:26" x14ac:dyDescent="0.25">
      <c r="A7018" s="34">
        <v>18</v>
      </c>
      <c r="B7018" s="31">
        <v>17</v>
      </c>
      <c r="C7018" s="4" t="s">
        <v>11687</v>
      </c>
      <c r="D7018" s="4" t="s">
        <v>11654</v>
      </c>
      <c r="E7018" s="4" t="s">
        <v>11655</v>
      </c>
      <c r="F7018" s="4" t="s">
        <v>11553</v>
      </c>
      <c r="G7018" s="4" t="s">
        <v>11688</v>
      </c>
      <c r="H7018" s="4" t="s">
        <v>13</v>
      </c>
      <c r="I7018" s="24">
        <v>170.4</v>
      </c>
      <c r="J7018" s="24">
        <v>65.099999999999994</v>
      </c>
      <c r="K7018" s="24">
        <v>16.100000000000001</v>
      </c>
      <c r="L7018" s="24">
        <v>1.6</v>
      </c>
      <c r="M7018" s="24">
        <v>0.1</v>
      </c>
      <c r="O7018" s="24">
        <v>0.4</v>
      </c>
      <c r="P7018" s="24">
        <v>0.4</v>
      </c>
      <c r="R7018" s="24">
        <v>0.8</v>
      </c>
      <c r="T7018" s="24">
        <v>85.9</v>
      </c>
      <c r="X7018" s="24">
        <f t="shared" si="260"/>
        <v>170.39999999999998</v>
      </c>
      <c r="Y7018" s="8">
        <f t="shared" si="261"/>
        <v>0</v>
      </c>
      <c r="Z7018" s="4"/>
    </row>
    <row r="7019" spans="1:26" ht="30" x14ac:dyDescent="0.25">
      <c r="A7019" s="34">
        <v>17</v>
      </c>
      <c r="B7019" s="31">
        <v>16</v>
      </c>
      <c r="C7019" s="4" t="s">
        <v>11684</v>
      </c>
      <c r="D7019" s="4" t="s">
        <v>11654</v>
      </c>
      <c r="E7019" s="4" t="s">
        <v>11655</v>
      </c>
      <c r="F7019" s="4" t="s">
        <v>11553</v>
      </c>
      <c r="G7019" s="5" t="s">
        <v>11685</v>
      </c>
      <c r="H7019" s="5" t="s">
        <v>11686</v>
      </c>
      <c r="I7019" s="24">
        <v>111</v>
      </c>
      <c r="J7019" s="24">
        <v>70.8</v>
      </c>
      <c r="K7019" s="24">
        <v>0.2</v>
      </c>
      <c r="L7019" s="24">
        <v>5.5</v>
      </c>
      <c r="M7019" s="24">
        <v>1.4</v>
      </c>
      <c r="O7019" s="24">
        <v>0.8</v>
      </c>
      <c r="Q7019" s="24">
        <v>0.1</v>
      </c>
      <c r="R7019" s="24">
        <v>1.1000000000000001</v>
      </c>
      <c r="T7019" s="24">
        <v>31.1</v>
      </c>
      <c r="X7019" s="24">
        <f t="shared" si="260"/>
        <v>111</v>
      </c>
      <c r="Y7019" s="8">
        <f t="shared" si="261"/>
        <v>0</v>
      </c>
      <c r="Z7019" s="4"/>
    </row>
    <row r="7020" spans="1:26" x14ac:dyDescent="0.25">
      <c r="A7020" s="34">
        <v>31</v>
      </c>
      <c r="B7020" s="31">
        <v>29</v>
      </c>
      <c r="C7020" s="4" t="s">
        <v>4636</v>
      </c>
      <c r="D7020" s="4" t="s">
        <v>11709</v>
      </c>
      <c r="E7020" s="4" t="s">
        <v>11655</v>
      </c>
      <c r="F7020" s="4" t="s">
        <v>11553</v>
      </c>
      <c r="G7020" s="5" t="s">
        <v>11710</v>
      </c>
      <c r="H7020" s="5" t="s">
        <v>39</v>
      </c>
      <c r="I7020" s="24">
        <v>121.8</v>
      </c>
      <c r="J7020" s="24">
        <v>6.7</v>
      </c>
      <c r="K7020" s="24">
        <v>3.4</v>
      </c>
      <c r="L7020" s="24">
        <v>2.4</v>
      </c>
      <c r="M7020" s="24">
        <v>0.2</v>
      </c>
      <c r="T7020" s="24">
        <v>109.1</v>
      </c>
      <c r="X7020" s="24">
        <f t="shared" si="260"/>
        <v>121.8</v>
      </c>
      <c r="Y7020" s="8">
        <f t="shared" si="261"/>
        <v>0</v>
      </c>
      <c r="Z7020" s="4"/>
    </row>
    <row r="7021" spans="1:26" x14ac:dyDescent="0.25">
      <c r="A7021" s="34">
        <v>15</v>
      </c>
      <c r="B7021" s="31">
        <v>14</v>
      </c>
      <c r="C7021" s="4" t="s">
        <v>11680</v>
      </c>
      <c r="D7021" s="4" t="s">
        <v>1304</v>
      </c>
      <c r="E7021" s="4" t="s">
        <v>11655</v>
      </c>
      <c r="F7021" s="4" t="s">
        <v>11553</v>
      </c>
      <c r="G7021" s="4" t="s">
        <v>11681</v>
      </c>
      <c r="H7021" s="4"/>
      <c r="I7021" s="24">
        <v>239.2</v>
      </c>
      <c r="J7021" s="24">
        <v>6.8</v>
      </c>
      <c r="K7021" s="24">
        <v>13.2</v>
      </c>
      <c r="L7021" s="24">
        <v>1</v>
      </c>
      <c r="M7021" s="24">
        <v>0.1</v>
      </c>
      <c r="O7021" s="24">
        <v>0.1</v>
      </c>
      <c r="T7021" s="24">
        <v>218</v>
      </c>
      <c r="X7021" s="24">
        <f t="shared" si="260"/>
        <v>239.2</v>
      </c>
      <c r="Y7021" s="8">
        <f t="shared" si="261"/>
        <v>0</v>
      </c>
      <c r="Z7021" s="11"/>
    </row>
    <row r="7022" spans="1:26" x14ac:dyDescent="0.25">
      <c r="A7022" s="34">
        <v>16</v>
      </c>
      <c r="B7022" s="31">
        <v>15</v>
      </c>
      <c r="C7022" s="4" t="s">
        <v>11682</v>
      </c>
      <c r="D7022" s="4" t="s">
        <v>11682</v>
      </c>
      <c r="E7022" s="4" t="s">
        <v>11655</v>
      </c>
      <c r="F7022" s="4" t="s">
        <v>11553</v>
      </c>
      <c r="G7022" s="4" t="s">
        <v>11683</v>
      </c>
      <c r="H7022" s="4" t="s">
        <v>3941</v>
      </c>
      <c r="I7022" s="24">
        <v>149.9</v>
      </c>
      <c r="J7022" s="24">
        <v>24</v>
      </c>
      <c r="K7022" s="24">
        <v>7.2</v>
      </c>
      <c r="L7022" s="24">
        <v>3.4</v>
      </c>
      <c r="M7022" s="24">
        <v>3.5</v>
      </c>
      <c r="O7022" s="24">
        <v>1.4</v>
      </c>
      <c r="T7022" s="24">
        <v>110.4</v>
      </c>
      <c r="X7022" s="24">
        <f t="shared" si="260"/>
        <v>149.9</v>
      </c>
      <c r="Y7022" s="8">
        <f t="shared" si="261"/>
        <v>0</v>
      </c>
      <c r="Z7022" s="4"/>
    </row>
    <row r="7023" spans="1:26" ht="45" x14ac:dyDescent="0.25">
      <c r="A7023" s="34">
        <v>19</v>
      </c>
      <c r="B7023" s="31">
        <v>18</v>
      </c>
      <c r="C7023" s="4" t="s">
        <v>11689</v>
      </c>
      <c r="D7023" s="4" t="s">
        <v>11660</v>
      </c>
      <c r="E7023" s="4" t="s">
        <v>11655</v>
      </c>
      <c r="F7023" s="4" t="s">
        <v>11553</v>
      </c>
      <c r="G7023" s="5" t="s">
        <v>11690</v>
      </c>
      <c r="H7023" s="5" t="s">
        <v>11691</v>
      </c>
      <c r="I7023" s="24">
        <v>160.9</v>
      </c>
      <c r="J7023" s="24">
        <v>90</v>
      </c>
      <c r="K7023" s="24">
        <v>14.4</v>
      </c>
      <c r="L7023" s="24">
        <v>3.1</v>
      </c>
      <c r="M7023" s="24">
        <v>2.1</v>
      </c>
      <c r="O7023" s="24">
        <v>1.3</v>
      </c>
      <c r="P7023" s="24">
        <v>1.4</v>
      </c>
      <c r="R7023" s="24">
        <v>1.3</v>
      </c>
      <c r="T7023" s="24">
        <v>47.3</v>
      </c>
      <c r="X7023" s="24">
        <f t="shared" si="260"/>
        <v>160.89999999999998</v>
      </c>
      <c r="Y7023" s="8">
        <f t="shared" si="261"/>
        <v>0</v>
      </c>
      <c r="Z7023" s="4"/>
    </row>
    <row r="7024" spans="1:26" x14ac:dyDescent="0.25">
      <c r="A7024" s="34">
        <v>6</v>
      </c>
      <c r="B7024" s="31">
        <v>6</v>
      </c>
      <c r="C7024" s="4" t="s">
        <v>11667</v>
      </c>
      <c r="D7024" s="4" t="s">
        <v>11660</v>
      </c>
      <c r="E7024" s="4" t="s">
        <v>11655</v>
      </c>
      <c r="F7024" s="4" t="s">
        <v>11553</v>
      </c>
      <c r="G7024" s="4" t="s">
        <v>11668</v>
      </c>
      <c r="H7024" s="4" t="s">
        <v>245</v>
      </c>
      <c r="I7024" s="24">
        <v>112.3</v>
      </c>
      <c r="J7024" s="24">
        <v>42.7</v>
      </c>
      <c r="L7024" s="24">
        <v>1.9</v>
      </c>
      <c r="M7024" s="24">
        <v>1.5</v>
      </c>
      <c r="O7024" s="24">
        <v>1.1000000000000001</v>
      </c>
      <c r="T7024" s="24">
        <v>65.099999999999994</v>
      </c>
      <c r="X7024" s="24">
        <f t="shared" si="260"/>
        <v>112.3</v>
      </c>
      <c r="Y7024" s="8">
        <f t="shared" si="261"/>
        <v>0</v>
      </c>
      <c r="Z7024" s="4"/>
    </row>
    <row r="7025" spans="1:26" x14ac:dyDescent="0.25">
      <c r="A7025" s="34">
        <v>12</v>
      </c>
      <c r="B7025" s="31">
        <v>12</v>
      </c>
      <c r="C7025" s="4" t="s">
        <v>11740</v>
      </c>
      <c r="D7025" s="4" t="s">
        <v>11724</v>
      </c>
      <c r="E7025" s="4" t="s">
        <v>11722</v>
      </c>
      <c r="F7025" s="4" t="s">
        <v>11553</v>
      </c>
      <c r="G7025" s="5" t="s">
        <v>11741</v>
      </c>
      <c r="H7025" s="4"/>
      <c r="I7025" s="24">
        <v>276.39999999999998</v>
      </c>
      <c r="J7025" s="24">
        <v>212.5</v>
      </c>
      <c r="K7025" s="24">
        <v>48.1</v>
      </c>
      <c r="L7025" s="24">
        <v>0.7</v>
      </c>
      <c r="M7025" s="24">
        <v>2</v>
      </c>
      <c r="N7025" s="24">
        <v>1.5</v>
      </c>
      <c r="O7025" s="24">
        <v>1.7</v>
      </c>
      <c r="P7025" s="24">
        <v>9.1</v>
      </c>
      <c r="Q7025" s="24">
        <v>0.8</v>
      </c>
      <c r="X7025" s="24">
        <f t="shared" si="260"/>
        <v>276.40000000000003</v>
      </c>
      <c r="Y7025" s="8">
        <f t="shared" si="261"/>
        <v>0</v>
      </c>
      <c r="Z7025" s="4"/>
    </row>
    <row r="7026" spans="1:26" x14ac:dyDescent="0.25">
      <c r="A7026" s="34">
        <v>23</v>
      </c>
      <c r="B7026" s="31">
        <v>23</v>
      </c>
      <c r="C7026" s="4" t="s">
        <v>11758</v>
      </c>
      <c r="D7026" s="4" t="s">
        <v>11743</v>
      </c>
      <c r="E7026" s="4" t="s">
        <v>11722</v>
      </c>
      <c r="F7026" s="4" t="s">
        <v>11553</v>
      </c>
      <c r="G7026" s="4" t="s">
        <v>11741</v>
      </c>
      <c r="H7026" s="4"/>
      <c r="I7026" s="24">
        <v>100.5</v>
      </c>
      <c r="J7026" s="24">
        <v>92.9</v>
      </c>
      <c r="K7026" s="24">
        <v>0.3</v>
      </c>
      <c r="L7026" s="24">
        <v>1.5</v>
      </c>
      <c r="M7026" s="24">
        <v>2.7</v>
      </c>
      <c r="N7026" s="24">
        <v>0.5</v>
      </c>
      <c r="O7026" s="24">
        <v>1.5</v>
      </c>
      <c r="R7026" s="24">
        <v>1.1000000000000001</v>
      </c>
      <c r="X7026" s="24">
        <f t="shared" si="260"/>
        <v>100.5</v>
      </c>
      <c r="Y7026" s="8">
        <f t="shared" si="261"/>
        <v>0</v>
      </c>
      <c r="Z7026" s="11"/>
    </row>
    <row r="7027" spans="1:26" x14ac:dyDescent="0.25">
      <c r="A7027" s="34">
        <v>26</v>
      </c>
      <c r="B7027" s="31">
        <v>26</v>
      </c>
      <c r="C7027" s="4" t="s">
        <v>11761</v>
      </c>
      <c r="D7027" s="4" t="s">
        <v>11743</v>
      </c>
      <c r="E7027" s="4" t="s">
        <v>11722</v>
      </c>
      <c r="F7027" s="4" t="s">
        <v>11553</v>
      </c>
      <c r="G7027" s="4" t="s">
        <v>11741</v>
      </c>
      <c r="H7027" s="4"/>
      <c r="I7027" s="24">
        <v>184.2</v>
      </c>
      <c r="J7027" s="24">
        <v>122.6</v>
      </c>
      <c r="K7027" s="24">
        <v>40.6</v>
      </c>
      <c r="L7027" s="24">
        <v>1.2</v>
      </c>
      <c r="M7027" s="24">
        <v>0.1</v>
      </c>
      <c r="N7027" s="24">
        <v>1</v>
      </c>
      <c r="O7027" s="24">
        <v>1.4</v>
      </c>
      <c r="P7027" s="24">
        <v>1</v>
      </c>
      <c r="T7027" s="24">
        <v>16.3</v>
      </c>
      <c r="X7027" s="24">
        <f t="shared" si="260"/>
        <v>184.2</v>
      </c>
      <c r="Y7027" s="8">
        <f t="shared" si="261"/>
        <v>0</v>
      </c>
      <c r="Z7027" s="4"/>
    </row>
    <row r="7028" spans="1:26" x14ac:dyDescent="0.25">
      <c r="A7028" s="34">
        <v>54</v>
      </c>
      <c r="B7028" s="31">
        <v>52</v>
      </c>
      <c r="C7028" s="4" t="s">
        <v>11788</v>
      </c>
      <c r="D7028" s="4" t="s">
        <v>11724</v>
      </c>
      <c r="E7028" s="4" t="s">
        <v>11722</v>
      </c>
      <c r="F7028" s="4" t="s">
        <v>11553</v>
      </c>
      <c r="G7028" s="4" t="s">
        <v>4452</v>
      </c>
      <c r="H7028" s="4"/>
      <c r="I7028" s="24">
        <v>196.2</v>
      </c>
      <c r="J7028" s="24">
        <v>159.80000000000001</v>
      </c>
      <c r="K7028" s="24">
        <v>25.5</v>
      </c>
      <c r="L7028" s="24">
        <v>2.9</v>
      </c>
      <c r="M7028" s="24">
        <v>3.1</v>
      </c>
      <c r="O7028" s="24">
        <v>1.4</v>
      </c>
      <c r="Q7028" s="24">
        <v>0.3</v>
      </c>
      <c r="R7028" s="24">
        <v>3.2</v>
      </c>
      <c r="X7028" s="24">
        <f t="shared" si="260"/>
        <v>196.20000000000002</v>
      </c>
      <c r="Y7028" s="8">
        <f t="shared" si="261"/>
        <v>0</v>
      </c>
      <c r="Z7028" s="4"/>
    </row>
    <row r="7029" spans="1:26" x14ac:dyDescent="0.25">
      <c r="A7029" s="34">
        <v>16</v>
      </c>
      <c r="B7029" s="31">
        <v>16</v>
      </c>
      <c r="C7029" s="5" t="s">
        <v>11748</v>
      </c>
      <c r="D7029" s="4" t="s">
        <v>11721</v>
      </c>
      <c r="E7029" s="4" t="s">
        <v>11722</v>
      </c>
      <c r="F7029" s="4" t="s">
        <v>11553</v>
      </c>
      <c r="G7029" s="4" t="s">
        <v>9268</v>
      </c>
      <c r="H7029" s="4"/>
      <c r="I7029" s="24">
        <v>190</v>
      </c>
      <c r="J7029" s="24">
        <v>190</v>
      </c>
      <c r="X7029" s="24">
        <f t="shared" si="260"/>
        <v>190</v>
      </c>
      <c r="Y7029" s="8">
        <f t="shared" si="261"/>
        <v>0</v>
      </c>
      <c r="Z7029" s="4"/>
    </row>
    <row r="7030" spans="1:26" x14ac:dyDescent="0.25">
      <c r="A7030" s="34">
        <v>37</v>
      </c>
      <c r="B7030" s="31">
        <v>36</v>
      </c>
      <c r="C7030" s="4" t="s">
        <v>11773</v>
      </c>
      <c r="D7030" s="4" t="s">
        <v>1821</v>
      </c>
      <c r="E7030" s="4" t="s">
        <v>11722</v>
      </c>
      <c r="F7030" s="4" t="s">
        <v>11553</v>
      </c>
      <c r="G7030" s="4" t="s">
        <v>9268</v>
      </c>
      <c r="H7030" s="4"/>
      <c r="I7030" s="24">
        <v>285.60000000000002</v>
      </c>
      <c r="J7030" s="24">
        <v>198.1</v>
      </c>
      <c r="K7030" s="24">
        <v>75.099999999999994</v>
      </c>
      <c r="L7030" s="24">
        <v>4.4000000000000004</v>
      </c>
      <c r="M7030" s="24">
        <v>3.2</v>
      </c>
      <c r="O7030" s="24">
        <v>2.1</v>
      </c>
      <c r="P7030" s="24">
        <v>0.6</v>
      </c>
      <c r="Q7030" s="24">
        <v>1.2</v>
      </c>
      <c r="R7030" s="24">
        <v>0.9</v>
      </c>
      <c r="X7030" s="24">
        <f t="shared" si="260"/>
        <v>285.59999999999997</v>
      </c>
      <c r="Y7030" s="8">
        <f t="shared" si="261"/>
        <v>0</v>
      </c>
      <c r="Z7030" s="4"/>
    </row>
    <row r="7031" spans="1:26" x14ac:dyDescent="0.25">
      <c r="A7031" s="34">
        <v>39</v>
      </c>
      <c r="B7031" s="31">
        <v>38</v>
      </c>
      <c r="C7031" s="5" t="s">
        <v>11775</v>
      </c>
      <c r="D7031" s="4" t="s">
        <v>733</v>
      </c>
      <c r="E7031" s="4" t="s">
        <v>11722</v>
      </c>
      <c r="F7031" s="4" t="s">
        <v>11553</v>
      </c>
      <c r="G7031" s="4" t="s">
        <v>9268</v>
      </c>
      <c r="H7031" s="4"/>
      <c r="I7031" s="24">
        <v>390.5</v>
      </c>
      <c r="J7031" s="24">
        <v>160</v>
      </c>
      <c r="K7031" s="24">
        <v>152.4</v>
      </c>
      <c r="L7031" s="24">
        <v>22.6</v>
      </c>
      <c r="M7031" s="24">
        <v>1.3</v>
      </c>
      <c r="O7031" s="24">
        <v>2</v>
      </c>
      <c r="S7031" s="24">
        <v>3.8</v>
      </c>
      <c r="T7031" s="24">
        <v>48.4</v>
      </c>
      <c r="X7031" s="24">
        <f t="shared" si="260"/>
        <v>390.5</v>
      </c>
      <c r="Y7031" s="8">
        <f t="shared" si="261"/>
        <v>0</v>
      </c>
      <c r="Z7031" s="4"/>
    </row>
    <row r="7032" spans="1:26" x14ac:dyDescent="0.25">
      <c r="A7032" s="34">
        <v>48</v>
      </c>
      <c r="B7032" s="31">
        <v>47</v>
      </c>
      <c r="C7032" s="4" t="s">
        <v>214</v>
      </c>
      <c r="D7032" s="4" t="s">
        <v>3384</v>
      </c>
      <c r="E7032" s="4" t="s">
        <v>11722</v>
      </c>
      <c r="F7032" s="4" t="s">
        <v>11553</v>
      </c>
      <c r="G7032" s="4" t="s">
        <v>9268</v>
      </c>
      <c r="H7032" s="4"/>
      <c r="I7032" s="24">
        <v>61.4</v>
      </c>
      <c r="J7032" s="24">
        <v>61.4</v>
      </c>
      <c r="X7032" s="24">
        <f t="shared" si="260"/>
        <v>61.4</v>
      </c>
      <c r="Y7032" s="8">
        <f t="shared" si="261"/>
        <v>0</v>
      </c>
      <c r="Z7032" s="4"/>
    </row>
    <row r="7033" spans="1:26" x14ac:dyDescent="0.25">
      <c r="A7033" s="34">
        <v>49</v>
      </c>
      <c r="B7033" s="31">
        <v>48</v>
      </c>
      <c r="C7033" s="4" t="s">
        <v>11783</v>
      </c>
      <c r="D7033" s="4" t="s">
        <v>11756</v>
      </c>
      <c r="E7033" s="4" t="s">
        <v>11722</v>
      </c>
      <c r="F7033" s="4" t="s">
        <v>11553</v>
      </c>
      <c r="G7033" s="4" t="s">
        <v>9268</v>
      </c>
      <c r="H7033" s="4"/>
      <c r="I7033" s="24">
        <v>1114.5</v>
      </c>
      <c r="J7033" s="24">
        <v>296</v>
      </c>
      <c r="K7033" s="24">
        <v>96.1</v>
      </c>
      <c r="L7033" s="24">
        <v>9.1999999999999993</v>
      </c>
      <c r="M7033" s="24">
        <v>2.4</v>
      </c>
      <c r="O7033" s="24">
        <v>3.6</v>
      </c>
      <c r="P7033" s="24">
        <v>0.5</v>
      </c>
      <c r="T7033" s="24">
        <v>706.7</v>
      </c>
      <c r="X7033" s="24">
        <f t="shared" si="260"/>
        <v>1114.5</v>
      </c>
      <c r="Y7033" s="8">
        <f t="shared" si="261"/>
        <v>0</v>
      </c>
      <c r="Z7033" s="4"/>
    </row>
    <row r="7034" spans="1:26" x14ac:dyDescent="0.25">
      <c r="A7034" s="34">
        <v>50</v>
      </c>
      <c r="B7034" s="31">
        <v>49</v>
      </c>
      <c r="C7034" s="4" t="s">
        <v>3384</v>
      </c>
      <c r="D7034" s="4" t="s">
        <v>3384</v>
      </c>
      <c r="E7034" s="4" t="s">
        <v>11722</v>
      </c>
      <c r="F7034" s="4" t="s">
        <v>11553</v>
      </c>
      <c r="G7034" s="4" t="s">
        <v>9268</v>
      </c>
      <c r="H7034" s="4"/>
      <c r="I7034" s="24">
        <v>418.5</v>
      </c>
      <c r="J7034" s="24">
        <v>233.7</v>
      </c>
      <c r="K7034" s="24">
        <v>69.3</v>
      </c>
      <c r="L7034" s="24">
        <v>23.3</v>
      </c>
      <c r="M7034" s="24">
        <v>21.2</v>
      </c>
      <c r="N7034" s="24">
        <v>16</v>
      </c>
      <c r="O7034" s="24">
        <v>5.6</v>
      </c>
      <c r="P7034" s="24">
        <v>3.4</v>
      </c>
      <c r="Q7034" s="24">
        <v>44</v>
      </c>
      <c r="T7034" s="24">
        <v>2</v>
      </c>
      <c r="X7034" s="24">
        <f t="shared" si="260"/>
        <v>418.5</v>
      </c>
      <c r="Y7034" s="8">
        <f t="shared" si="261"/>
        <v>0</v>
      </c>
      <c r="Z7034" s="4"/>
    </row>
    <row r="7035" spans="1:26" x14ac:dyDescent="0.25">
      <c r="A7035" s="34">
        <v>52</v>
      </c>
      <c r="B7035" s="31">
        <v>51</v>
      </c>
      <c r="C7035" s="4" t="s">
        <v>11786</v>
      </c>
      <c r="D7035" s="4" t="s">
        <v>11752</v>
      </c>
      <c r="E7035" s="4" t="s">
        <v>11722</v>
      </c>
      <c r="F7035" s="4" t="s">
        <v>11553</v>
      </c>
      <c r="G7035" s="4" t="s">
        <v>9268</v>
      </c>
      <c r="H7035" s="4"/>
      <c r="I7035" s="24">
        <v>140.5</v>
      </c>
      <c r="J7035" s="24">
        <v>122.6</v>
      </c>
      <c r="K7035" s="24">
        <v>3.6</v>
      </c>
      <c r="L7035" s="24">
        <v>5.4</v>
      </c>
      <c r="M7035" s="24">
        <v>4.8</v>
      </c>
      <c r="O7035" s="24">
        <v>2.1</v>
      </c>
      <c r="P7035" s="24">
        <v>1.4</v>
      </c>
      <c r="Q7035" s="24">
        <v>0.6</v>
      </c>
      <c r="X7035" s="24">
        <f t="shared" si="260"/>
        <v>140.5</v>
      </c>
      <c r="Y7035" s="8">
        <f t="shared" si="261"/>
        <v>0</v>
      </c>
      <c r="Z7035" s="4"/>
    </row>
    <row r="7036" spans="1:26" x14ac:dyDescent="0.25">
      <c r="A7036" s="34">
        <v>53</v>
      </c>
      <c r="C7036" s="4" t="s">
        <v>11787</v>
      </c>
      <c r="D7036" s="4" t="s">
        <v>11752</v>
      </c>
      <c r="E7036" s="4" t="s">
        <v>11722</v>
      </c>
      <c r="F7036" s="4" t="s">
        <v>11553</v>
      </c>
      <c r="G7036" s="4" t="s">
        <v>9268</v>
      </c>
      <c r="H7036" s="4"/>
      <c r="I7036" s="24">
        <v>106.2</v>
      </c>
      <c r="J7036" s="24">
        <v>104.4</v>
      </c>
      <c r="K7036" s="24">
        <v>1.6</v>
      </c>
      <c r="Q7036" s="24">
        <v>0.2</v>
      </c>
      <c r="X7036" s="24">
        <f t="shared" si="260"/>
        <v>106.2</v>
      </c>
      <c r="Y7036" s="8">
        <f t="shared" si="261"/>
        <v>0</v>
      </c>
      <c r="Z7036" s="4"/>
    </row>
    <row r="7037" spans="1:26" x14ac:dyDescent="0.25">
      <c r="A7037" s="34">
        <v>57</v>
      </c>
      <c r="B7037" s="31">
        <v>55</v>
      </c>
      <c r="C7037" s="4" t="s">
        <v>733</v>
      </c>
      <c r="D7037" s="4" t="s">
        <v>733</v>
      </c>
      <c r="E7037" s="4" t="s">
        <v>11722</v>
      </c>
      <c r="F7037" s="4" t="s">
        <v>11553</v>
      </c>
      <c r="G7037" s="5" t="s">
        <v>9268</v>
      </c>
      <c r="H7037" s="4"/>
      <c r="I7037" s="24">
        <v>273.2</v>
      </c>
      <c r="J7037" s="24">
        <v>175.5</v>
      </c>
      <c r="K7037" s="24">
        <v>11</v>
      </c>
      <c r="L7037" s="24">
        <v>10.7</v>
      </c>
      <c r="M7037" s="24">
        <v>11</v>
      </c>
      <c r="N7037" s="24">
        <v>7</v>
      </c>
      <c r="O7037" s="24">
        <v>2.4</v>
      </c>
      <c r="P7037" s="24">
        <v>0.3</v>
      </c>
      <c r="Q7037" s="24">
        <v>15.4</v>
      </c>
      <c r="T7037" s="24">
        <v>39.9</v>
      </c>
      <c r="X7037" s="24">
        <f t="shared" si="260"/>
        <v>273.2</v>
      </c>
      <c r="Y7037" s="8">
        <f t="shared" si="261"/>
        <v>0</v>
      </c>
      <c r="Z7037" s="4"/>
    </row>
    <row r="7038" spans="1:26" x14ac:dyDescent="0.25">
      <c r="A7038" s="34">
        <v>19</v>
      </c>
      <c r="B7038" s="31">
        <v>19</v>
      </c>
      <c r="C7038" s="4" t="s">
        <v>11751</v>
      </c>
      <c r="D7038" s="4" t="s">
        <v>11752</v>
      </c>
      <c r="E7038" s="4" t="s">
        <v>11722</v>
      </c>
      <c r="F7038" s="4" t="s">
        <v>11553</v>
      </c>
      <c r="G7038" s="4" t="s">
        <v>11753</v>
      </c>
      <c r="H7038" s="4"/>
      <c r="I7038" s="24">
        <v>245.2</v>
      </c>
      <c r="J7038" s="24">
        <v>124.2</v>
      </c>
      <c r="K7038" s="24">
        <v>3.2</v>
      </c>
      <c r="L7038" s="24">
        <v>2.5</v>
      </c>
      <c r="M7038" s="24">
        <v>2.4</v>
      </c>
      <c r="N7038" s="24">
        <v>2</v>
      </c>
      <c r="O7038" s="24">
        <v>1</v>
      </c>
      <c r="P7038" s="24">
        <v>2.2999999999999998</v>
      </c>
      <c r="Q7038" s="24">
        <v>2.6</v>
      </c>
      <c r="T7038" s="24">
        <v>105</v>
      </c>
      <c r="X7038" s="24">
        <f t="shared" si="260"/>
        <v>245.20000000000002</v>
      </c>
      <c r="Y7038" s="8">
        <f t="shared" si="261"/>
        <v>0</v>
      </c>
      <c r="Z7038" s="4"/>
    </row>
    <row r="7039" spans="1:26" x14ac:dyDescent="0.25">
      <c r="C7039" s="4" t="s">
        <v>1821</v>
      </c>
      <c r="D7039" s="4" t="s">
        <v>1821</v>
      </c>
      <c r="E7039" s="4" t="s">
        <v>11722</v>
      </c>
      <c r="F7039" s="4" t="s">
        <v>11553</v>
      </c>
      <c r="G7039" s="4" t="s">
        <v>11753</v>
      </c>
      <c r="H7039" s="4"/>
      <c r="I7039" s="24">
        <v>29.3</v>
      </c>
      <c r="J7039" s="24">
        <v>26.8</v>
      </c>
      <c r="K7039" s="24">
        <v>0.1</v>
      </c>
      <c r="L7039" s="24">
        <v>2.4</v>
      </c>
      <c r="X7039" s="24">
        <v>29.3</v>
      </c>
      <c r="Y7039" s="8"/>
      <c r="Z7039" s="4"/>
    </row>
    <row r="7040" spans="1:26" x14ac:dyDescent="0.25">
      <c r="C7040" s="4" t="s">
        <v>11754</v>
      </c>
      <c r="D7040" s="4" t="s">
        <v>1821</v>
      </c>
      <c r="E7040" s="4" t="s">
        <v>11722</v>
      </c>
      <c r="F7040" s="4" t="s">
        <v>11553</v>
      </c>
      <c r="G7040" s="4" t="s">
        <v>11753</v>
      </c>
      <c r="H7040" s="4"/>
      <c r="I7040" s="24">
        <v>18.3</v>
      </c>
      <c r="J7040" s="24">
        <v>18.2</v>
      </c>
      <c r="T7040" s="24">
        <v>0.1</v>
      </c>
      <c r="X7040" s="24">
        <v>18.3</v>
      </c>
      <c r="Y7040" s="8"/>
      <c r="Z7040" s="4"/>
    </row>
    <row r="7041" spans="1:26" x14ac:dyDescent="0.25">
      <c r="A7041" s="34">
        <v>6</v>
      </c>
      <c r="B7041" s="31">
        <v>6</v>
      </c>
      <c r="C7041" s="4" t="s">
        <v>11731</v>
      </c>
      <c r="D7041" s="4" t="s">
        <v>1821</v>
      </c>
      <c r="E7041" s="4" t="s">
        <v>11722</v>
      </c>
      <c r="F7041" s="4" t="s">
        <v>11553</v>
      </c>
      <c r="G7041" s="4" t="s">
        <v>3383</v>
      </c>
      <c r="H7041" s="4"/>
      <c r="I7041" s="24">
        <v>432.8</v>
      </c>
      <c r="J7041" s="24">
        <v>198.2</v>
      </c>
      <c r="K7041" s="24">
        <v>62.7</v>
      </c>
      <c r="L7041" s="24">
        <v>27.3</v>
      </c>
      <c r="M7041" s="24">
        <v>6.3</v>
      </c>
      <c r="N7041" s="24">
        <v>1.2</v>
      </c>
      <c r="O7041" s="24">
        <v>1.2</v>
      </c>
      <c r="P7041" s="24">
        <v>0.7</v>
      </c>
      <c r="Q7041" s="24">
        <v>0.4</v>
      </c>
      <c r="R7041" s="24">
        <v>0.9</v>
      </c>
      <c r="T7041" s="24">
        <v>133.9</v>
      </c>
      <c r="X7041" s="24">
        <f t="shared" ref="X7041:X7072" si="262">SUM(J7041:W7041)</f>
        <v>432.79999999999995</v>
      </c>
      <c r="Y7041" s="8">
        <f t="shared" ref="Y7041:Y7104" si="263">I7041-X7041</f>
        <v>0</v>
      </c>
      <c r="Z7041" s="4"/>
    </row>
    <row r="7042" spans="1:26" x14ac:dyDescent="0.25">
      <c r="A7042" s="34">
        <v>14</v>
      </c>
      <c r="B7042" s="31">
        <v>14</v>
      </c>
      <c r="C7042" s="4" t="s">
        <v>11745</v>
      </c>
      <c r="D7042" s="4" t="s">
        <v>11736</v>
      </c>
      <c r="E7042" s="4" t="s">
        <v>11722</v>
      </c>
      <c r="F7042" s="4" t="s">
        <v>11553</v>
      </c>
      <c r="G7042" s="4" t="s">
        <v>11746</v>
      </c>
      <c r="H7042" s="4"/>
      <c r="I7042" s="24">
        <v>259.39999999999998</v>
      </c>
      <c r="J7042" s="24">
        <v>223.3</v>
      </c>
      <c r="K7042" s="24">
        <v>24.6</v>
      </c>
      <c r="L7042" s="24">
        <v>3.3</v>
      </c>
      <c r="M7042" s="24">
        <v>4.5</v>
      </c>
      <c r="N7042" s="24">
        <v>1</v>
      </c>
      <c r="O7042" s="24">
        <v>1.7</v>
      </c>
      <c r="P7042" s="24">
        <v>0.4</v>
      </c>
      <c r="Q7042" s="24">
        <v>0.6</v>
      </c>
      <c r="X7042" s="24">
        <f t="shared" si="262"/>
        <v>259.40000000000003</v>
      </c>
      <c r="Y7042" s="8">
        <f t="shared" si="263"/>
        <v>0</v>
      </c>
      <c r="Z7042" s="4"/>
    </row>
    <row r="7043" spans="1:26" x14ac:dyDescent="0.25">
      <c r="A7043" s="34">
        <v>24</v>
      </c>
      <c r="B7043" s="31">
        <v>24</v>
      </c>
      <c r="C7043" s="4" t="s">
        <v>11759</v>
      </c>
      <c r="D7043" s="4" t="s">
        <v>11734</v>
      </c>
      <c r="E7043" s="4" t="s">
        <v>11722</v>
      </c>
      <c r="F7043" s="4" t="s">
        <v>11553</v>
      </c>
      <c r="G7043" s="4" t="s">
        <v>404</v>
      </c>
      <c r="H7043" s="4"/>
      <c r="I7043" s="24">
        <v>91.7</v>
      </c>
      <c r="J7043" s="24">
        <v>44.1</v>
      </c>
      <c r="L7043" s="24">
        <v>0.4</v>
      </c>
      <c r="M7043" s="24">
        <v>0.1</v>
      </c>
      <c r="O7043" s="24">
        <v>0.1</v>
      </c>
      <c r="Q7043" s="24">
        <v>0.8</v>
      </c>
      <c r="T7043" s="24">
        <v>46.2</v>
      </c>
      <c r="X7043" s="24">
        <f t="shared" si="262"/>
        <v>91.7</v>
      </c>
      <c r="Y7043" s="8">
        <f t="shared" si="263"/>
        <v>0</v>
      </c>
      <c r="Z7043" s="4"/>
    </row>
    <row r="7044" spans="1:26" x14ac:dyDescent="0.25">
      <c r="A7044" s="34">
        <v>13</v>
      </c>
      <c r="B7044" s="31">
        <v>13</v>
      </c>
      <c r="C7044" s="4" t="s">
        <v>11742</v>
      </c>
      <c r="D7044" s="4" t="s">
        <v>11743</v>
      </c>
      <c r="E7044" s="4" t="s">
        <v>11722</v>
      </c>
      <c r="F7044" s="4" t="s">
        <v>11553</v>
      </c>
      <c r="G7044" s="5" t="s">
        <v>11744</v>
      </c>
      <c r="H7044" s="4"/>
      <c r="I7044" s="24">
        <v>232</v>
      </c>
      <c r="J7044" s="24">
        <v>137.1</v>
      </c>
      <c r="K7044" s="24">
        <v>19.100000000000001</v>
      </c>
      <c r="L7044" s="24">
        <v>1.7</v>
      </c>
      <c r="M7044" s="24">
        <v>0.9</v>
      </c>
      <c r="N7044" s="24">
        <v>2</v>
      </c>
      <c r="O7044" s="24">
        <v>1.5</v>
      </c>
      <c r="R7044" s="24">
        <v>0.4</v>
      </c>
      <c r="T7044" s="24">
        <v>69.3</v>
      </c>
      <c r="X7044" s="24">
        <f t="shared" si="262"/>
        <v>232</v>
      </c>
      <c r="Y7044" s="8">
        <f t="shared" si="263"/>
        <v>0</v>
      </c>
      <c r="Z7044" s="4"/>
    </row>
    <row r="7045" spans="1:26" x14ac:dyDescent="0.25">
      <c r="A7045" s="34">
        <v>46</v>
      </c>
      <c r="B7045" s="31">
        <v>45</v>
      </c>
      <c r="C7045" s="4" t="s">
        <v>11779</v>
      </c>
      <c r="D7045" s="4" t="s">
        <v>11734</v>
      </c>
      <c r="E7045" s="4" t="s">
        <v>11722</v>
      </c>
      <c r="F7045" s="4" t="s">
        <v>11553</v>
      </c>
      <c r="G7045" s="4" t="s">
        <v>11780</v>
      </c>
      <c r="H7045" s="4"/>
      <c r="I7045" s="24">
        <v>150.19999999999999</v>
      </c>
      <c r="J7045" s="24">
        <v>121</v>
      </c>
      <c r="K7045" s="24">
        <v>23</v>
      </c>
      <c r="L7045" s="24">
        <v>1</v>
      </c>
      <c r="M7045" s="24">
        <v>0.1</v>
      </c>
      <c r="O7045" s="24">
        <v>1.5</v>
      </c>
      <c r="Q7045" s="24">
        <v>3.6</v>
      </c>
      <c r="X7045" s="24">
        <f t="shared" si="262"/>
        <v>150.19999999999999</v>
      </c>
      <c r="Y7045" s="8">
        <f t="shared" si="263"/>
        <v>0</v>
      </c>
      <c r="Z7045" s="4"/>
    </row>
    <row r="7046" spans="1:26" x14ac:dyDescent="0.25">
      <c r="A7046" s="34">
        <v>68</v>
      </c>
      <c r="B7046" s="31">
        <v>66</v>
      </c>
      <c r="C7046" s="4" t="s">
        <v>11804</v>
      </c>
      <c r="D7046" s="4" t="s">
        <v>11743</v>
      </c>
      <c r="E7046" s="4" t="s">
        <v>11722</v>
      </c>
      <c r="F7046" s="4" t="s">
        <v>11553</v>
      </c>
      <c r="G7046" s="5" t="s">
        <v>11805</v>
      </c>
      <c r="H7046" s="4"/>
      <c r="I7046" s="24">
        <v>57</v>
      </c>
      <c r="J7046" s="24">
        <v>41</v>
      </c>
      <c r="M7046" s="24">
        <v>3</v>
      </c>
      <c r="N7046" s="24">
        <v>3</v>
      </c>
      <c r="O7046" s="24">
        <v>2</v>
      </c>
      <c r="Q7046" s="24">
        <v>5</v>
      </c>
      <c r="R7046" s="24">
        <v>2</v>
      </c>
      <c r="S7046" s="24">
        <v>1</v>
      </c>
      <c r="X7046" s="24">
        <f t="shared" si="262"/>
        <v>57</v>
      </c>
      <c r="Y7046" s="8">
        <f t="shared" si="263"/>
        <v>0</v>
      </c>
      <c r="Z7046" s="4"/>
    </row>
    <row r="7047" spans="1:26" x14ac:dyDescent="0.25">
      <c r="A7047" s="34">
        <v>70</v>
      </c>
      <c r="B7047" s="31">
        <v>70</v>
      </c>
      <c r="C7047" s="4" t="s">
        <v>11808</v>
      </c>
      <c r="D7047" s="4" t="s">
        <v>11743</v>
      </c>
      <c r="E7047" s="4" t="s">
        <v>11722</v>
      </c>
      <c r="F7047" s="4" t="s">
        <v>11553</v>
      </c>
      <c r="G7047" s="5" t="s">
        <v>11809</v>
      </c>
      <c r="H7047" s="4"/>
      <c r="I7047" s="24">
        <v>95.01</v>
      </c>
      <c r="K7047" s="24">
        <v>73.47</v>
      </c>
      <c r="R7047" s="24">
        <v>3</v>
      </c>
      <c r="T7047" s="24">
        <v>18.54</v>
      </c>
      <c r="X7047" s="24">
        <f t="shared" si="262"/>
        <v>95.009999999999991</v>
      </c>
      <c r="Y7047" s="8">
        <f t="shared" si="263"/>
        <v>0</v>
      </c>
      <c r="Z7047" s="4"/>
    </row>
    <row r="7048" spans="1:26" x14ac:dyDescent="0.25">
      <c r="A7048" s="34">
        <v>18</v>
      </c>
      <c r="B7048" s="31">
        <v>18</v>
      </c>
      <c r="C7048" s="4" t="s">
        <v>11750</v>
      </c>
      <c r="D7048" s="4" t="s">
        <v>11724</v>
      </c>
      <c r="E7048" s="4" t="s">
        <v>11722</v>
      </c>
      <c r="F7048" s="4" t="s">
        <v>11553</v>
      </c>
      <c r="G7048" s="4" t="s">
        <v>685</v>
      </c>
      <c r="H7048" s="4"/>
      <c r="I7048" s="24">
        <v>165.2</v>
      </c>
      <c r="J7048" s="24">
        <v>131.80000000000001</v>
      </c>
      <c r="K7048" s="24">
        <v>25.3</v>
      </c>
      <c r="L7048" s="24">
        <v>0.7</v>
      </c>
      <c r="M7048" s="24">
        <v>4.7</v>
      </c>
      <c r="N7048" s="24">
        <v>0.5</v>
      </c>
      <c r="O7048" s="24">
        <v>1.8</v>
      </c>
      <c r="P7048" s="24">
        <v>0.2</v>
      </c>
      <c r="Q7048" s="24">
        <v>0.2</v>
      </c>
      <c r="X7048" s="24">
        <f t="shared" si="262"/>
        <v>165.2</v>
      </c>
      <c r="Y7048" s="8">
        <f t="shared" si="263"/>
        <v>0</v>
      </c>
      <c r="Z7048" s="4"/>
    </row>
    <row r="7049" spans="1:26" x14ac:dyDescent="0.25">
      <c r="A7049" s="34">
        <v>40</v>
      </c>
      <c r="B7049" s="31">
        <v>39</v>
      </c>
      <c r="C7049" s="4" t="s">
        <v>11736</v>
      </c>
      <c r="D7049" s="4" t="s">
        <v>11736</v>
      </c>
      <c r="E7049" s="4" t="s">
        <v>11722</v>
      </c>
      <c r="F7049" s="4" t="s">
        <v>11553</v>
      </c>
      <c r="G7049" s="4" t="s">
        <v>685</v>
      </c>
      <c r="H7049" s="4"/>
      <c r="I7049" s="24">
        <v>305</v>
      </c>
      <c r="J7049" s="24">
        <v>53.1</v>
      </c>
      <c r="L7049" s="24">
        <v>1.4</v>
      </c>
      <c r="M7049" s="24">
        <v>1.4</v>
      </c>
      <c r="N7049" s="24">
        <v>3</v>
      </c>
      <c r="O7049" s="24">
        <v>0.9</v>
      </c>
      <c r="P7049" s="24">
        <v>2.4</v>
      </c>
      <c r="Q7049" s="24">
        <v>2.2000000000000002</v>
      </c>
      <c r="T7049" s="24">
        <v>240.6</v>
      </c>
      <c r="X7049" s="24">
        <f t="shared" si="262"/>
        <v>305</v>
      </c>
      <c r="Y7049" s="8">
        <f t="shared" si="263"/>
        <v>0</v>
      </c>
      <c r="Z7049" s="4"/>
    </row>
    <row r="7050" spans="1:26" x14ac:dyDescent="0.25">
      <c r="A7050" s="34">
        <v>44</v>
      </c>
      <c r="B7050" s="31">
        <v>43</v>
      </c>
      <c r="C7050" s="4" t="s">
        <v>11734</v>
      </c>
      <c r="D7050" s="4" t="s">
        <v>11734</v>
      </c>
      <c r="E7050" s="4" t="s">
        <v>11722</v>
      </c>
      <c r="F7050" s="4" t="s">
        <v>11553</v>
      </c>
      <c r="G7050" s="4" t="s">
        <v>685</v>
      </c>
      <c r="H7050" s="4"/>
      <c r="I7050" s="24">
        <v>569.1</v>
      </c>
      <c r="J7050" s="24">
        <v>280.89999999999998</v>
      </c>
      <c r="K7050" s="24">
        <v>31.5</v>
      </c>
      <c r="L7050" s="24">
        <v>2.2000000000000002</v>
      </c>
      <c r="M7050" s="24">
        <v>2</v>
      </c>
      <c r="N7050" s="24">
        <v>0.5</v>
      </c>
      <c r="O7050" s="24">
        <v>1.6</v>
      </c>
      <c r="P7050" s="24">
        <v>0.5</v>
      </c>
      <c r="Q7050" s="24">
        <v>0.5</v>
      </c>
      <c r="T7050" s="24">
        <v>249.4</v>
      </c>
      <c r="X7050" s="24">
        <f t="shared" si="262"/>
        <v>569.1</v>
      </c>
      <c r="Y7050" s="8">
        <f t="shared" si="263"/>
        <v>0</v>
      </c>
      <c r="Z7050" s="4"/>
    </row>
    <row r="7051" spans="1:26" x14ac:dyDescent="0.25">
      <c r="A7051" s="34">
        <v>45</v>
      </c>
      <c r="B7051" s="31">
        <v>44</v>
      </c>
      <c r="C7051" s="4" t="s">
        <v>11778</v>
      </c>
      <c r="D7051" s="4" t="s">
        <v>11734</v>
      </c>
      <c r="E7051" s="4" t="s">
        <v>11722</v>
      </c>
      <c r="F7051" s="4" t="s">
        <v>11553</v>
      </c>
      <c r="G7051" s="4" t="s">
        <v>685</v>
      </c>
      <c r="H7051" s="4"/>
      <c r="X7051" s="24">
        <f t="shared" si="262"/>
        <v>0</v>
      </c>
      <c r="Y7051" s="8">
        <f t="shared" si="263"/>
        <v>0</v>
      </c>
      <c r="Z7051" s="4"/>
    </row>
    <row r="7052" spans="1:26" x14ac:dyDescent="0.25">
      <c r="A7052" s="34">
        <v>56</v>
      </c>
      <c r="B7052" s="31">
        <v>54</v>
      </c>
      <c r="C7052" s="4" t="s">
        <v>11791</v>
      </c>
      <c r="D7052" s="4" t="s">
        <v>11734</v>
      </c>
      <c r="E7052" s="4" t="s">
        <v>11722</v>
      </c>
      <c r="F7052" s="4" t="s">
        <v>11553</v>
      </c>
      <c r="G7052" s="4" t="s">
        <v>4203</v>
      </c>
      <c r="H7052" s="4"/>
      <c r="I7052" s="24">
        <v>65.099999999999994</v>
      </c>
      <c r="J7052" s="24">
        <v>49</v>
      </c>
      <c r="K7052" s="24">
        <v>10.6</v>
      </c>
      <c r="L7052" s="24">
        <v>1.1000000000000001</v>
      </c>
      <c r="M7052" s="24">
        <v>2.6</v>
      </c>
      <c r="O7052" s="24">
        <v>1.5</v>
      </c>
      <c r="Q7052" s="24">
        <v>0.3</v>
      </c>
      <c r="X7052" s="24">
        <f t="shared" si="262"/>
        <v>65.100000000000009</v>
      </c>
      <c r="Y7052" s="8">
        <f t="shared" si="263"/>
        <v>0</v>
      </c>
      <c r="Z7052" s="4"/>
    </row>
    <row r="7053" spans="1:26" x14ac:dyDescent="0.25">
      <c r="A7053" s="34">
        <v>30</v>
      </c>
      <c r="B7053" s="31">
        <v>30</v>
      </c>
      <c r="C7053" s="4" t="s">
        <v>11754</v>
      </c>
      <c r="D7053" s="4" t="s">
        <v>11752</v>
      </c>
      <c r="E7053" s="4" t="s">
        <v>11722</v>
      </c>
      <c r="F7053" s="4" t="s">
        <v>11553</v>
      </c>
      <c r="G7053" s="4" t="s">
        <v>11766</v>
      </c>
      <c r="H7053" s="4"/>
      <c r="I7053" s="24">
        <v>187</v>
      </c>
      <c r="J7053" s="24">
        <v>164.5</v>
      </c>
      <c r="K7053" s="24">
        <v>9.9</v>
      </c>
      <c r="L7053" s="24">
        <v>1.8</v>
      </c>
      <c r="M7053" s="24">
        <v>2.8</v>
      </c>
      <c r="N7053" s="24">
        <v>1.5</v>
      </c>
      <c r="O7053" s="24">
        <v>1.6</v>
      </c>
      <c r="P7053" s="24">
        <v>2.1</v>
      </c>
      <c r="Q7053" s="24">
        <v>0.8</v>
      </c>
      <c r="R7053" s="24">
        <v>2</v>
      </c>
      <c r="X7053" s="24">
        <f t="shared" si="262"/>
        <v>187.00000000000003</v>
      </c>
      <c r="Y7053" s="8">
        <f t="shared" si="263"/>
        <v>0</v>
      </c>
      <c r="Z7053" s="4"/>
    </row>
    <row r="7054" spans="1:26" x14ac:dyDescent="0.25">
      <c r="A7054" s="34">
        <v>69</v>
      </c>
      <c r="B7054" s="31">
        <v>67</v>
      </c>
      <c r="C7054" s="4" t="s">
        <v>11806</v>
      </c>
      <c r="D7054" s="4" t="s">
        <v>11734</v>
      </c>
      <c r="E7054" s="4" t="s">
        <v>11722</v>
      </c>
      <c r="F7054" s="4" t="s">
        <v>11553</v>
      </c>
      <c r="G7054" s="5" t="s">
        <v>11807</v>
      </c>
      <c r="H7054" s="4"/>
      <c r="I7054" s="24">
        <v>55</v>
      </c>
      <c r="J7054" s="24">
        <v>46</v>
      </c>
      <c r="K7054" s="24">
        <v>2</v>
      </c>
      <c r="M7054" s="24">
        <v>2</v>
      </c>
      <c r="N7054" s="24">
        <v>3</v>
      </c>
      <c r="P7054" s="24">
        <v>1</v>
      </c>
      <c r="Q7054" s="24">
        <v>1</v>
      </c>
      <c r="X7054" s="24">
        <f t="shared" si="262"/>
        <v>55</v>
      </c>
      <c r="Y7054" s="8">
        <f t="shared" si="263"/>
        <v>0</v>
      </c>
      <c r="Z7054" s="4"/>
    </row>
    <row r="7055" spans="1:26" x14ac:dyDescent="0.25">
      <c r="A7055" s="34">
        <v>2</v>
      </c>
      <c r="B7055" s="31">
        <v>2</v>
      </c>
      <c r="C7055" s="4" t="s">
        <v>3993</v>
      </c>
      <c r="D7055" s="4" t="s">
        <v>11724</v>
      </c>
      <c r="E7055" s="4" t="s">
        <v>11722</v>
      </c>
      <c r="F7055" s="4" t="s">
        <v>11553</v>
      </c>
      <c r="G7055" s="4" t="s">
        <v>11725</v>
      </c>
      <c r="H7055" s="4"/>
      <c r="I7055" s="24">
        <v>248.8</v>
      </c>
      <c r="J7055" s="24">
        <v>141.80000000000001</v>
      </c>
      <c r="K7055" s="24">
        <v>69.8</v>
      </c>
      <c r="L7055" s="24">
        <v>3</v>
      </c>
      <c r="M7055" s="24">
        <v>6.5</v>
      </c>
      <c r="N7055" s="24">
        <v>1.7</v>
      </c>
      <c r="O7055" s="24">
        <v>2.2999999999999998</v>
      </c>
      <c r="Q7055" s="24">
        <v>0.9</v>
      </c>
      <c r="R7055" s="24">
        <v>0.9</v>
      </c>
      <c r="T7055" s="24">
        <v>21.9</v>
      </c>
      <c r="X7055" s="24">
        <f t="shared" si="262"/>
        <v>248.80000000000004</v>
      </c>
      <c r="Y7055" s="8">
        <f t="shared" si="263"/>
        <v>0</v>
      </c>
      <c r="Z7055" s="4"/>
    </row>
    <row r="7056" spans="1:26" x14ac:dyDescent="0.25">
      <c r="A7056" s="34">
        <v>3</v>
      </c>
      <c r="B7056" s="31">
        <v>3</v>
      </c>
      <c r="C7056" s="5" t="s">
        <v>11726</v>
      </c>
      <c r="D7056" s="4" t="s">
        <v>11724</v>
      </c>
      <c r="E7056" s="4" t="s">
        <v>11722</v>
      </c>
      <c r="F7056" s="4" t="s">
        <v>11553</v>
      </c>
      <c r="G7056" s="4" t="s">
        <v>11725</v>
      </c>
      <c r="H7056" s="4"/>
      <c r="I7056" s="24">
        <v>329.8</v>
      </c>
      <c r="J7056" s="24">
        <v>238.4</v>
      </c>
      <c r="K7056" s="24">
        <v>29.5</v>
      </c>
      <c r="L7056" s="24">
        <v>7.6</v>
      </c>
      <c r="M7056" s="24">
        <v>3.3</v>
      </c>
      <c r="N7056" s="24">
        <v>1</v>
      </c>
      <c r="O7056" s="24">
        <v>1.6</v>
      </c>
      <c r="P7056" s="24">
        <v>3.4</v>
      </c>
      <c r="Q7056" s="24">
        <v>2.6</v>
      </c>
      <c r="T7056" s="24">
        <v>42.4</v>
      </c>
      <c r="X7056" s="24">
        <f t="shared" si="262"/>
        <v>329.8</v>
      </c>
      <c r="Y7056" s="8">
        <f t="shared" si="263"/>
        <v>0</v>
      </c>
      <c r="Z7056" s="4"/>
    </row>
    <row r="7057" spans="1:26" ht="30" x14ac:dyDescent="0.25">
      <c r="A7057" s="34">
        <v>8</v>
      </c>
      <c r="B7057" s="31">
        <v>8</v>
      </c>
      <c r="C7057" s="5" t="s">
        <v>11733</v>
      </c>
      <c r="D7057" s="4" t="s">
        <v>11734</v>
      </c>
      <c r="E7057" s="4" t="s">
        <v>11722</v>
      </c>
      <c r="F7057" s="4" t="s">
        <v>11553</v>
      </c>
      <c r="G7057" s="4" t="s">
        <v>50</v>
      </c>
      <c r="H7057" s="4"/>
      <c r="I7057" s="24">
        <v>308.89999999999998</v>
      </c>
      <c r="J7057" s="24">
        <v>253.1</v>
      </c>
      <c r="K7057" s="24">
        <v>40.200000000000003</v>
      </c>
      <c r="L7057" s="24">
        <v>3.4</v>
      </c>
      <c r="M7057" s="24">
        <v>1.5</v>
      </c>
      <c r="O7057" s="24">
        <v>3.1</v>
      </c>
      <c r="P7057" s="24">
        <v>1.6</v>
      </c>
      <c r="Q7057" s="24">
        <v>6</v>
      </c>
      <c r="X7057" s="24">
        <f t="shared" si="262"/>
        <v>308.90000000000003</v>
      </c>
      <c r="Y7057" s="8">
        <f t="shared" si="263"/>
        <v>0</v>
      </c>
      <c r="Z7057" s="4"/>
    </row>
    <row r="7058" spans="1:26" x14ac:dyDescent="0.25">
      <c r="A7058" s="34">
        <v>29</v>
      </c>
      <c r="B7058" s="31">
        <v>29</v>
      </c>
      <c r="C7058" s="4" t="s">
        <v>11765</v>
      </c>
      <c r="D7058" s="4" t="s">
        <v>11756</v>
      </c>
      <c r="E7058" s="4" t="s">
        <v>11722</v>
      </c>
      <c r="F7058" s="4" t="s">
        <v>11553</v>
      </c>
      <c r="G7058" s="4" t="s">
        <v>9921</v>
      </c>
      <c r="H7058" s="4"/>
      <c r="I7058" s="24">
        <v>238.1</v>
      </c>
      <c r="J7058" s="24">
        <v>138.6</v>
      </c>
      <c r="K7058" s="24">
        <v>14.1</v>
      </c>
      <c r="L7058" s="24">
        <v>28.7</v>
      </c>
      <c r="M7058" s="24">
        <v>2.1</v>
      </c>
      <c r="N7058" s="24">
        <v>1.5</v>
      </c>
      <c r="O7058" s="24">
        <v>1.5</v>
      </c>
      <c r="T7058" s="24">
        <v>51.6</v>
      </c>
      <c r="X7058" s="24">
        <f t="shared" si="262"/>
        <v>238.09999999999997</v>
      </c>
      <c r="Y7058" s="8">
        <f t="shared" si="263"/>
        <v>0</v>
      </c>
      <c r="Z7058" s="4"/>
    </row>
    <row r="7059" spans="1:26" x14ac:dyDescent="0.25">
      <c r="A7059" s="34">
        <v>59</v>
      </c>
      <c r="B7059" s="31">
        <v>57</v>
      </c>
      <c r="C7059" s="4" t="s">
        <v>2854</v>
      </c>
      <c r="D7059" s="4" t="s">
        <v>11734</v>
      </c>
      <c r="E7059" s="4" t="s">
        <v>11722</v>
      </c>
      <c r="F7059" s="4" t="s">
        <v>11553</v>
      </c>
      <c r="G7059" s="4" t="s">
        <v>11793</v>
      </c>
      <c r="H7059" s="4"/>
      <c r="I7059" s="24">
        <v>112.2</v>
      </c>
      <c r="J7059" s="24">
        <v>91.9</v>
      </c>
      <c r="K7059" s="24">
        <v>12.8</v>
      </c>
      <c r="L7059" s="24">
        <v>1.2</v>
      </c>
      <c r="M7059" s="24">
        <v>4</v>
      </c>
      <c r="O7059" s="24">
        <v>1.2</v>
      </c>
      <c r="P7059" s="24">
        <v>0.2</v>
      </c>
      <c r="Q7059" s="24">
        <v>0.9</v>
      </c>
      <c r="X7059" s="24">
        <f t="shared" si="262"/>
        <v>112.20000000000002</v>
      </c>
      <c r="Y7059" s="8">
        <f t="shared" si="263"/>
        <v>0</v>
      </c>
      <c r="Z7059" s="4"/>
    </row>
    <row r="7060" spans="1:26" x14ac:dyDescent="0.25">
      <c r="A7060" s="34">
        <v>61</v>
      </c>
      <c r="B7060" s="31">
        <v>59</v>
      </c>
      <c r="C7060" s="4" t="s">
        <v>11795</v>
      </c>
      <c r="D7060" s="4" t="s">
        <v>11736</v>
      </c>
      <c r="E7060" s="4" t="s">
        <v>11722</v>
      </c>
      <c r="F7060" s="4" t="s">
        <v>11553</v>
      </c>
      <c r="G7060" s="4" t="s">
        <v>3044</v>
      </c>
      <c r="H7060" s="4"/>
      <c r="I7060" s="24">
        <v>461.9</v>
      </c>
      <c r="J7060" s="24">
        <v>299.7</v>
      </c>
      <c r="K7060" s="24">
        <v>10.5</v>
      </c>
      <c r="L7060" s="24">
        <v>4.8</v>
      </c>
      <c r="M7060" s="24">
        <v>3.3</v>
      </c>
      <c r="O7060" s="24">
        <v>1.9</v>
      </c>
      <c r="P7060" s="24">
        <v>1.8</v>
      </c>
      <c r="Q7060" s="24">
        <v>1.8</v>
      </c>
      <c r="R7060" s="24">
        <v>5.7</v>
      </c>
      <c r="T7060" s="24">
        <v>132.4</v>
      </c>
      <c r="X7060" s="24">
        <f t="shared" si="262"/>
        <v>461.9</v>
      </c>
      <c r="Y7060" s="8">
        <f t="shared" si="263"/>
        <v>0</v>
      </c>
      <c r="Z7060" s="4"/>
    </row>
    <row r="7061" spans="1:26" x14ac:dyDescent="0.25">
      <c r="A7061" s="34">
        <v>17</v>
      </c>
      <c r="B7061" s="31">
        <v>17</v>
      </c>
      <c r="C7061" s="4" t="s">
        <v>1888</v>
      </c>
      <c r="D7061" s="4" t="s">
        <v>11724</v>
      </c>
      <c r="E7061" s="4" t="s">
        <v>11722</v>
      </c>
      <c r="F7061" s="4" t="s">
        <v>11553</v>
      </c>
      <c r="G7061" s="4" t="s">
        <v>11749</v>
      </c>
      <c r="H7061" s="4"/>
      <c r="I7061" s="24">
        <v>233.2</v>
      </c>
      <c r="J7061" s="24">
        <v>192.5</v>
      </c>
      <c r="K7061" s="24">
        <v>33.4</v>
      </c>
      <c r="L7061" s="24">
        <v>0.6</v>
      </c>
      <c r="M7061" s="24">
        <v>1</v>
      </c>
      <c r="N7061" s="24">
        <v>2.2999999999999998</v>
      </c>
      <c r="O7061" s="24">
        <v>1.1000000000000001</v>
      </c>
      <c r="P7061" s="24">
        <v>0.6</v>
      </c>
      <c r="R7061" s="24">
        <v>1.7</v>
      </c>
      <c r="X7061" s="24">
        <f t="shared" si="262"/>
        <v>233.2</v>
      </c>
      <c r="Y7061" s="8">
        <f t="shared" si="263"/>
        <v>0</v>
      </c>
      <c r="Z7061" s="4"/>
    </row>
    <row r="7062" spans="1:26" x14ac:dyDescent="0.25">
      <c r="A7062" s="34">
        <v>67</v>
      </c>
      <c r="B7062" s="31">
        <v>65</v>
      </c>
      <c r="C7062" s="4" t="s">
        <v>11802</v>
      </c>
      <c r="D7062" s="4" t="s">
        <v>11803</v>
      </c>
      <c r="E7062" s="4" t="s">
        <v>11722</v>
      </c>
      <c r="F7062" s="4" t="s">
        <v>11553</v>
      </c>
      <c r="G7062" s="5" t="s">
        <v>5360</v>
      </c>
      <c r="H7062" s="4"/>
      <c r="I7062" s="24">
        <v>520.79999999999995</v>
      </c>
      <c r="J7062" s="24">
        <v>300</v>
      </c>
      <c r="K7062" s="24">
        <v>100</v>
      </c>
      <c r="L7062" s="24">
        <v>20</v>
      </c>
      <c r="M7062" s="24">
        <v>29</v>
      </c>
      <c r="O7062" s="24">
        <v>33</v>
      </c>
      <c r="P7062" s="24">
        <v>5</v>
      </c>
      <c r="Q7062" s="24">
        <v>15</v>
      </c>
      <c r="R7062" s="24">
        <v>3.8</v>
      </c>
      <c r="S7062" s="24">
        <v>4.8</v>
      </c>
      <c r="T7062" s="24">
        <v>10.199999999999999</v>
      </c>
      <c r="X7062" s="24">
        <f t="shared" si="262"/>
        <v>520.80000000000007</v>
      </c>
      <c r="Y7062" s="8">
        <f t="shared" si="263"/>
        <v>0</v>
      </c>
      <c r="Z7062" s="4"/>
    </row>
    <row r="7063" spans="1:26" x14ac:dyDescent="0.25">
      <c r="A7063" s="34">
        <v>5</v>
      </c>
      <c r="B7063" s="31">
        <v>5</v>
      </c>
      <c r="C7063" s="4" t="s">
        <v>11729</v>
      </c>
      <c r="D7063" s="4" t="s">
        <v>1821</v>
      </c>
      <c r="E7063" s="4" t="s">
        <v>11722</v>
      </c>
      <c r="F7063" s="4" t="s">
        <v>11553</v>
      </c>
      <c r="G7063" s="4" t="s">
        <v>11730</v>
      </c>
      <c r="H7063" s="4"/>
      <c r="I7063" s="24">
        <v>82.5</v>
      </c>
      <c r="J7063" s="24">
        <v>44</v>
      </c>
      <c r="K7063" s="24">
        <v>12.2</v>
      </c>
      <c r="L7063" s="24">
        <v>24.2</v>
      </c>
      <c r="M7063" s="24">
        <v>0.3</v>
      </c>
      <c r="O7063" s="24">
        <v>0.7</v>
      </c>
      <c r="Q7063" s="24">
        <v>0.8</v>
      </c>
      <c r="R7063" s="24">
        <v>0.3</v>
      </c>
      <c r="X7063" s="24">
        <f t="shared" si="262"/>
        <v>82.5</v>
      </c>
      <c r="Y7063" s="8">
        <f t="shared" si="263"/>
        <v>0</v>
      </c>
      <c r="Z7063" s="4"/>
    </row>
    <row r="7064" spans="1:26" x14ac:dyDescent="0.25">
      <c r="A7064" s="34">
        <v>38</v>
      </c>
      <c r="B7064" s="31">
        <v>37</v>
      </c>
      <c r="C7064" s="4" t="s">
        <v>11774</v>
      </c>
      <c r="D7064" s="4" t="s">
        <v>11734</v>
      </c>
      <c r="E7064" s="4" t="s">
        <v>11722</v>
      </c>
      <c r="F7064" s="4" t="s">
        <v>11553</v>
      </c>
      <c r="G7064" s="4" t="s">
        <v>11730</v>
      </c>
      <c r="H7064" s="4"/>
      <c r="I7064" s="24">
        <v>226</v>
      </c>
      <c r="J7064" s="24">
        <v>198.7</v>
      </c>
      <c r="K7064" s="24">
        <v>10.3</v>
      </c>
      <c r="L7064" s="24">
        <v>1.9</v>
      </c>
      <c r="M7064" s="24">
        <v>3</v>
      </c>
      <c r="N7064" s="24">
        <v>1.8</v>
      </c>
      <c r="O7064" s="24">
        <v>2.9</v>
      </c>
      <c r="S7064" s="24">
        <v>3.7</v>
      </c>
      <c r="T7064" s="24">
        <v>3.7</v>
      </c>
      <c r="X7064" s="24">
        <f t="shared" si="262"/>
        <v>226</v>
      </c>
      <c r="Y7064" s="8">
        <f t="shared" si="263"/>
        <v>0</v>
      </c>
      <c r="Z7064" s="4"/>
    </row>
    <row r="7065" spans="1:26" x14ac:dyDescent="0.25">
      <c r="A7065" s="34">
        <v>42</v>
      </c>
      <c r="B7065" s="31">
        <v>41</v>
      </c>
      <c r="C7065" s="4" t="s">
        <v>11776</v>
      </c>
      <c r="D7065" s="4" t="s">
        <v>11734</v>
      </c>
      <c r="E7065" s="4" t="s">
        <v>11722</v>
      </c>
      <c r="F7065" s="4" t="s">
        <v>11553</v>
      </c>
      <c r="G7065" s="4" t="s">
        <v>11730</v>
      </c>
      <c r="H7065" s="4"/>
      <c r="I7065" s="24">
        <v>145.80000000000001</v>
      </c>
      <c r="J7065" s="24">
        <v>70.7</v>
      </c>
      <c r="K7065" s="24">
        <v>4.0999999999999996</v>
      </c>
      <c r="L7065" s="24">
        <v>8.1</v>
      </c>
      <c r="M7065" s="24">
        <v>1.8</v>
      </c>
      <c r="O7065" s="24">
        <v>2.5</v>
      </c>
      <c r="P7065" s="24">
        <v>0.1</v>
      </c>
      <c r="Q7065" s="24">
        <v>2</v>
      </c>
      <c r="R7065" s="24">
        <v>0.3</v>
      </c>
      <c r="T7065" s="24">
        <v>56.2</v>
      </c>
      <c r="X7065" s="24">
        <f t="shared" si="262"/>
        <v>145.79999999999998</v>
      </c>
      <c r="Y7065" s="8">
        <f t="shared" si="263"/>
        <v>0</v>
      </c>
      <c r="Z7065" s="4"/>
    </row>
    <row r="7066" spans="1:26" x14ac:dyDescent="0.25">
      <c r="A7066" s="34">
        <v>60</v>
      </c>
      <c r="B7066" s="31">
        <v>58</v>
      </c>
      <c r="C7066" s="4" t="s">
        <v>11794</v>
      </c>
      <c r="D7066" s="4" t="s">
        <v>11734</v>
      </c>
      <c r="E7066" s="4" t="s">
        <v>11722</v>
      </c>
      <c r="F7066" s="4" t="s">
        <v>11553</v>
      </c>
      <c r="G7066" s="4" t="s">
        <v>11730</v>
      </c>
      <c r="H7066" s="4"/>
      <c r="I7066" s="24">
        <v>138</v>
      </c>
      <c r="J7066" s="24">
        <v>78</v>
      </c>
      <c r="K7066" s="24">
        <v>54</v>
      </c>
      <c r="N7066" s="24">
        <v>5</v>
      </c>
      <c r="O7066" s="24">
        <v>1</v>
      </c>
      <c r="X7066" s="24">
        <f t="shared" si="262"/>
        <v>138</v>
      </c>
      <c r="Y7066" s="8">
        <f t="shared" si="263"/>
        <v>0</v>
      </c>
      <c r="Z7066" s="4"/>
    </row>
    <row r="7067" spans="1:26" x14ac:dyDescent="0.25">
      <c r="A7067" s="34">
        <v>66</v>
      </c>
      <c r="B7067" s="31">
        <v>64</v>
      </c>
      <c r="C7067" s="4" t="s">
        <v>11801</v>
      </c>
      <c r="D7067" s="4" t="s">
        <v>11734</v>
      </c>
      <c r="E7067" s="4" t="s">
        <v>11722</v>
      </c>
      <c r="F7067" s="4" t="s">
        <v>11553</v>
      </c>
      <c r="G7067" s="4" t="s">
        <v>11730</v>
      </c>
      <c r="H7067" s="4"/>
      <c r="I7067" s="24">
        <v>323.60000000000002</v>
      </c>
      <c r="J7067" s="24">
        <v>206.2</v>
      </c>
      <c r="K7067" s="24">
        <v>17.100000000000001</v>
      </c>
      <c r="L7067" s="24">
        <v>0.5</v>
      </c>
      <c r="M7067" s="24">
        <v>5.3</v>
      </c>
      <c r="N7067" s="24">
        <v>4</v>
      </c>
      <c r="O7067" s="24">
        <v>2.5</v>
      </c>
      <c r="P7067" s="24">
        <v>2</v>
      </c>
      <c r="Q7067" s="24">
        <v>1.6</v>
      </c>
      <c r="T7067" s="24">
        <v>84.4</v>
      </c>
      <c r="X7067" s="24">
        <f t="shared" si="262"/>
        <v>323.60000000000002</v>
      </c>
      <c r="Y7067" s="8">
        <f t="shared" si="263"/>
        <v>0</v>
      </c>
      <c r="Z7067" s="4"/>
    </row>
    <row r="7068" spans="1:26" x14ac:dyDescent="0.25">
      <c r="A7068" s="34">
        <v>1</v>
      </c>
      <c r="B7068" s="31">
        <v>1</v>
      </c>
      <c r="C7068" s="5" t="s">
        <v>11720</v>
      </c>
      <c r="D7068" s="4" t="s">
        <v>11721</v>
      </c>
      <c r="E7068" s="4" t="s">
        <v>11722</v>
      </c>
      <c r="F7068" s="4" t="s">
        <v>11553</v>
      </c>
      <c r="G7068" s="4" t="s">
        <v>11723</v>
      </c>
      <c r="H7068" s="4"/>
      <c r="I7068" s="24">
        <v>258</v>
      </c>
      <c r="J7068" s="24">
        <v>196.5</v>
      </c>
      <c r="T7068" s="24">
        <v>61.5</v>
      </c>
      <c r="X7068" s="24">
        <f t="shared" si="262"/>
        <v>258</v>
      </c>
      <c r="Y7068" s="8">
        <f t="shared" si="263"/>
        <v>0</v>
      </c>
      <c r="Z7068" s="4"/>
    </row>
    <row r="7069" spans="1:26" x14ac:dyDescent="0.25">
      <c r="A7069" s="34">
        <v>7</v>
      </c>
      <c r="B7069" s="31">
        <v>7</v>
      </c>
      <c r="C7069" s="4" t="s">
        <v>11732</v>
      </c>
      <c r="D7069" s="4" t="s">
        <v>11721</v>
      </c>
      <c r="E7069" s="4" t="s">
        <v>11722</v>
      </c>
      <c r="F7069" s="4" t="s">
        <v>11553</v>
      </c>
      <c r="G7069" s="4" t="s">
        <v>11723</v>
      </c>
      <c r="H7069" s="4"/>
      <c r="I7069" s="24">
        <v>257</v>
      </c>
      <c r="J7069" s="24">
        <v>257</v>
      </c>
      <c r="X7069" s="24">
        <f t="shared" si="262"/>
        <v>257</v>
      </c>
      <c r="Y7069" s="8">
        <f t="shared" si="263"/>
        <v>0</v>
      </c>
      <c r="Z7069" s="4"/>
    </row>
    <row r="7070" spans="1:26" x14ac:dyDescent="0.25">
      <c r="A7070" s="34">
        <v>10</v>
      </c>
      <c r="B7070" s="31">
        <v>10</v>
      </c>
      <c r="C7070" s="4" t="s">
        <v>2784</v>
      </c>
      <c r="D7070" s="4" t="s">
        <v>11721</v>
      </c>
      <c r="E7070" s="4" t="s">
        <v>11722</v>
      </c>
      <c r="F7070" s="4" t="s">
        <v>11553</v>
      </c>
      <c r="G7070" s="4" t="s">
        <v>11723</v>
      </c>
      <c r="H7070" s="4"/>
      <c r="I7070" s="24">
        <v>212</v>
      </c>
      <c r="J7070" s="24">
        <v>212</v>
      </c>
      <c r="X7070" s="24">
        <f t="shared" si="262"/>
        <v>212</v>
      </c>
      <c r="Y7070" s="8">
        <f t="shared" si="263"/>
        <v>0</v>
      </c>
      <c r="Z7070" s="4"/>
    </row>
    <row r="7071" spans="1:26" x14ac:dyDescent="0.25">
      <c r="A7071" s="34">
        <v>64</v>
      </c>
      <c r="B7071" s="31">
        <v>62</v>
      </c>
      <c r="C7071" s="4" t="s">
        <v>11798</v>
      </c>
      <c r="D7071" s="4" t="s">
        <v>11743</v>
      </c>
      <c r="E7071" s="4" t="s">
        <v>11722</v>
      </c>
      <c r="F7071" s="4" t="s">
        <v>11553</v>
      </c>
      <c r="G7071" s="4" t="s">
        <v>11799</v>
      </c>
      <c r="H7071" s="4"/>
      <c r="I7071" s="24">
        <v>134.30000000000001</v>
      </c>
      <c r="J7071" s="24">
        <v>103.5</v>
      </c>
      <c r="K7071" s="24">
        <v>13.6</v>
      </c>
      <c r="L7071" s="24">
        <v>13.5</v>
      </c>
      <c r="M7071" s="24">
        <v>1.8</v>
      </c>
      <c r="O7071" s="24">
        <v>1.4</v>
      </c>
      <c r="Q7071" s="24">
        <v>0.5</v>
      </c>
      <c r="X7071" s="24">
        <f t="shared" si="262"/>
        <v>134.30000000000001</v>
      </c>
      <c r="Y7071" s="8">
        <f t="shared" si="263"/>
        <v>0</v>
      </c>
      <c r="Z7071" s="4"/>
    </row>
    <row r="7072" spans="1:26" x14ac:dyDescent="0.25">
      <c r="A7072" s="34">
        <v>33</v>
      </c>
      <c r="B7072" s="31">
        <v>33</v>
      </c>
      <c r="C7072" s="4" t="s">
        <v>11768</v>
      </c>
      <c r="D7072" s="4" t="s">
        <v>1821</v>
      </c>
      <c r="E7072" s="4" t="s">
        <v>11722</v>
      </c>
      <c r="F7072" s="4" t="s">
        <v>11553</v>
      </c>
      <c r="G7072" s="4" t="s">
        <v>11769</v>
      </c>
      <c r="H7072" s="4"/>
      <c r="I7072" s="24">
        <v>99.7</v>
      </c>
      <c r="J7072" s="24">
        <v>90.7</v>
      </c>
      <c r="K7072" s="24">
        <v>3.7</v>
      </c>
      <c r="L7072" s="24">
        <v>1</v>
      </c>
      <c r="M7072" s="24">
        <v>2.1</v>
      </c>
      <c r="O7072" s="24">
        <v>0.9</v>
      </c>
      <c r="P7072" s="24">
        <v>1</v>
      </c>
      <c r="Q7072" s="24">
        <v>0.3</v>
      </c>
      <c r="X7072" s="24">
        <f t="shared" si="262"/>
        <v>99.7</v>
      </c>
      <c r="Y7072" s="8">
        <f t="shared" si="263"/>
        <v>0</v>
      </c>
      <c r="Z7072" s="4"/>
    </row>
    <row r="7073" spans="1:26" x14ac:dyDescent="0.25">
      <c r="A7073" s="34">
        <v>34</v>
      </c>
      <c r="C7073" s="4" t="s">
        <v>11770</v>
      </c>
      <c r="D7073" s="4" t="s">
        <v>1821</v>
      </c>
      <c r="E7073" s="4" t="s">
        <v>11722</v>
      </c>
      <c r="F7073" s="4" t="s">
        <v>11553</v>
      </c>
      <c r="G7073" s="4" t="s">
        <v>11769</v>
      </c>
      <c r="H7073" s="4"/>
      <c r="I7073" s="24">
        <v>65.900000000000006</v>
      </c>
      <c r="J7073" s="24">
        <v>56.3</v>
      </c>
      <c r="K7073" s="24">
        <v>9.5</v>
      </c>
      <c r="L7073" s="24">
        <v>0.1</v>
      </c>
      <c r="X7073" s="24">
        <f t="shared" ref="X7073:X7104" si="264">SUM(J7073:W7073)</f>
        <v>65.899999999999991</v>
      </c>
      <c r="Y7073" s="8">
        <f t="shared" si="263"/>
        <v>0</v>
      </c>
      <c r="Z7073" s="4"/>
    </row>
    <row r="7074" spans="1:26" x14ac:dyDescent="0.25">
      <c r="A7074" s="34">
        <v>11</v>
      </c>
      <c r="B7074" s="31">
        <v>11</v>
      </c>
      <c r="C7074" s="4" t="s">
        <v>11738</v>
      </c>
      <c r="D7074" s="4" t="s">
        <v>11724</v>
      </c>
      <c r="E7074" s="4" t="s">
        <v>11722</v>
      </c>
      <c r="F7074" s="4" t="s">
        <v>11553</v>
      </c>
      <c r="G7074" s="4" t="s">
        <v>11739</v>
      </c>
      <c r="H7074" s="4"/>
      <c r="I7074" s="24">
        <v>273.2</v>
      </c>
      <c r="J7074" s="24">
        <v>168.6</v>
      </c>
      <c r="K7074" s="24">
        <v>43.4</v>
      </c>
      <c r="L7074" s="24">
        <v>2.6</v>
      </c>
      <c r="M7074" s="24">
        <v>1.2</v>
      </c>
      <c r="N7074" s="24">
        <v>2</v>
      </c>
      <c r="O7074" s="24">
        <v>1.7</v>
      </c>
      <c r="P7074" s="24">
        <v>0.6</v>
      </c>
      <c r="Q7074" s="24">
        <v>0.7</v>
      </c>
      <c r="R7074" s="24">
        <v>0.3</v>
      </c>
      <c r="T7074" s="24">
        <v>52.1</v>
      </c>
      <c r="X7074" s="24">
        <f t="shared" si="264"/>
        <v>273.2</v>
      </c>
      <c r="Y7074" s="8">
        <f t="shared" si="263"/>
        <v>0</v>
      </c>
      <c r="Z7074" s="4"/>
    </row>
    <row r="7075" spans="1:26" x14ac:dyDescent="0.25">
      <c r="A7075" s="34">
        <v>65</v>
      </c>
      <c r="B7075" s="31">
        <v>63</v>
      </c>
      <c r="C7075" s="4" t="s">
        <v>11800</v>
      </c>
      <c r="D7075" s="4" t="s">
        <v>11756</v>
      </c>
      <c r="E7075" s="4" t="s">
        <v>11722</v>
      </c>
      <c r="F7075" s="4" t="s">
        <v>11553</v>
      </c>
      <c r="G7075" s="4" t="s">
        <v>2874</v>
      </c>
      <c r="H7075" s="4"/>
      <c r="I7075" s="24">
        <v>202</v>
      </c>
      <c r="J7075" s="24">
        <v>146.5</v>
      </c>
      <c r="K7075" s="24">
        <v>23.3</v>
      </c>
      <c r="L7075" s="24">
        <v>25.1</v>
      </c>
      <c r="M7075" s="24">
        <v>2.8</v>
      </c>
      <c r="N7075" s="24">
        <v>1</v>
      </c>
      <c r="O7075" s="24">
        <v>2.5</v>
      </c>
      <c r="P7075" s="24">
        <v>0.8</v>
      </c>
      <c r="X7075" s="24">
        <f t="shared" si="264"/>
        <v>202.00000000000003</v>
      </c>
      <c r="Y7075" s="8">
        <f t="shared" si="263"/>
        <v>0</v>
      </c>
      <c r="Z7075" s="4"/>
    </row>
    <row r="7076" spans="1:26" x14ac:dyDescent="0.25">
      <c r="A7076" s="34">
        <v>27</v>
      </c>
      <c r="B7076" s="31">
        <v>27</v>
      </c>
      <c r="C7076" s="4" t="s">
        <v>11761</v>
      </c>
      <c r="D7076" s="4" t="s">
        <v>11743</v>
      </c>
      <c r="E7076" s="4" t="s">
        <v>11722</v>
      </c>
      <c r="F7076" s="4" t="s">
        <v>11553</v>
      </c>
      <c r="G7076" s="4" t="s">
        <v>11762</v>
      </c>
      <c r="H7076" s="4"/>
      <c r="I7076" s="24">
        <v>234.7</v>
      </c>
      <c r="J7076" s="24">
        <v>170.7</v>
      </c>
      <c r="K7076" s="24">
        <v>12.4</v>
      </c>
      <c r="L7076" s="24">
        <v>3.4</v>
      </c>
      <c r="M7076" s="24">
        <v>2.6</v>
      </c>
      <c r="N7076" s="24">
        <v>0.5</v>
      </c>
      <c r="O7076" s="24">
        <v>2.6</v>
      </c>
      <c r="P7076" s="24">
        <v>0.5</v>
      </c>
      <c r="R7076" s="24">
        <v>0.9</v>
      </c>
      <c r="T7076" s="24">
        <v>41.1</v>
      </c>
      <c r="X7076" s="24">
        <f t="shared" si="264"/>
        <v>234.7</v>
      </c>
      <c r="Y7076" s="8">
        <f t="shared" si="263"/>
        <v>0</v>
      </c>
      <c r="Z7076" s="4"/>
    </row>
    <row r="7077" spans="1:26" x14ac:dyDescent="0.25">
      <c r="A7077" s="34">
        <v>51</v>
      </c>
      <c r="B7077" s="31">
        <v>50</v>
      </c>
      <c r="C7077" s="4" t="s">
        <v>11784</v>
      </c>
      <c r="D7077" s="4" t="s">
        <v>1821</v>
      </c>
      <c r="E7077" s="4" t="s">
        <v>11722</v>
      </c>
      <c r="F7077" s="4" t="s">
        <v>11553</v>
      </c>
      <c r="G7077" s="4" t="s">
        <v>11785</v>
      </c>
      <c r="H7077" s="4"/>
      <c r="I7077" s="24">
        <v>79.900000000000006</v>
      </c>
      <c r="J7077" s="24">
        <v>76.599999999999994</v>
      </c>
      <c r="L7077" s="24">
        <v>0.3</v>
      </c>
      <c r="M7077" s="24">
        <v>2.2000000000000002</v>
      </c>
      <c r="O7077" s="24">
        <v>0.8</v>
      </c>
      <c r="X7077" s="24">
        <f t="shared" si="264"/>
        <v>79.899999999999991</v>
      </c>
      <c r="Y7077" s="8">
        <f t="shared" si="263"/>
        <v>0</v>
      </c>
      <c r="Z7077" s="4"/>
    </row>
    <row r="7078" spans="1:26" x14ac:dyDescent="0.25">
      <c r="A7078" s="34">
        <v>32</v>
      </c>
      <c r="B7078" s="31">
        <v>32</v>
      </c>
      <c r="C7078" s="4" t="s">
        <v>11752</v>
      </c>
      <c r="D7078" s="4" t="s">
        <v>11752</v>
      </c>
      <c r="E7078" s="4" t="s">
        <v>11722</v>
      </c>
      <c r="F7078" s="4" t="s">
        <v>11553</v>
      </c>
      <c r="G7078" s="4" t="s">
        <v>11767</v>
      </c>
      <c r="H7078" s="4"/>
      <c r="I7078" s="24">
        <v>168.3</v>
      </c>
      <c r="J7078" s="24">
        <v>158.19999999999999</v>
      </c>
      <c r="K7078" s="24">
        <v>4.4000000000000004</v>
      </c>
      <c r="L7078" s="24">
        <v>2.6</v>
      </c>
      <c r="M7078" s="24">
        <v>0.4</v>
      </c>
      <c r="O7078" s="24">
        <v>1.1000000000000001</v>
      </c>
      <c r="Q7078" s="24">
        <v>1.6</v>
      </c>
      <c r="X7078" s="24">
        <f t="shared" si="264"/>
        <v>168.29999999999998</v>
      </c>
      <c r="Y7078" s="8">
        <f t="shared" si="263"/>
        <v>0</v>
      </c>
      <c r="Z7078" s="4"/>
    </row>
    <row r="7079" spans="1:26" x14ac:dyDescent="0.25">
      <c r="A7079" s="34">
        <v>35</v>
      </c>
      <c r="B7079" s="31">
        <v>34</v>
      </c>
      <c r="C7079" s="4" t="s">
        <v>11771</v>
      </c>
      <c r="D7079" s="4" t="s">
        <v>1821</v>
      </c>
      <c r="E7079" s="4" t="s">
        <v>11722</v>
      </c>
      <c r="F7079" s="4" t="s">
        <v>11553</v>
      </c>
      <c r="G7079" s="4" t="s">
        <v>11767</v>
      </c>
      <c r="H7079" s="4"/>
      <c r="I7079" s="24">
        <v>372.3</v>
      </c>
      <c r="J7079" s="24">
        <v>233.3</v>
      </c>
      <c r="K7079" s="24">
        <v>8.1</v>
      </c>
      <c r="L7079" s="24">
        <v>3</v>
      </c>
      <c r="M7079" s="24">
        <v>13.3</v>
      </c>
      <c r="N7079" s="24">
        <v>2</v>
      </c>
      <c r="O7079" s="24">
        <v>4.3</v>
      </c>
      <c r="P7079" s="24">
        <v>9.8000000000000007</v>
      </c>
      <c r="R7079" s="24">
        <v>4.8</v>
      </c>
      <c r="T7079" s="24">
        <v>93.7</v>
      </c>
      <c r="X7079" s="24">
        <f t="shared" si="264"/>
        <v>372.3</v>
      </c>
      <c r="Y7079" s="8">
        <f t="shared" si="263"/>
        <v>0</v>
      </c>
      <c r="Z7079" s="4"/>
    </row>
    <row r="7080" spans="1:26" x14ac:dyDescent="0.25">
      <c r="A7080" s="34">
        <v>36</v>
      </c>
      <c r="B7080" s="31">
        <v>35</v>
      </c>
      <c r="C7080" s="4" t="s">
        <v>11772</v>
      </c>
      <c r="D7080" s="4" t="s">
        <v>1821</v>
      </c>
      <c r="E7080" s="4" t="s">
        <v>11722</v>
      </c>
      <c r="F7080" s="4" t="s">
        <v>11553</v>
      </c>
      <c r="G7080" s="4" t="s">
        <v>11767</v>
      </c>
      <c r="H7080" s="4" t="s">
        <v>1981</v>
      </c>
      <c r="I7080" s="24">
        <v>161.1</v>
      </c>
      <c r="J7080" s="24">
        <v>156.1</v>
      </c>
      <c r="L7080" s="24">
        <v>0.2</v>
      </c>
      <c r="M7080" s="24">
        <v>0.7</v>
      </c>
      <c r="O7080" s="24">
        <v>1.9</v>
      </c>
      <c r="Q7080" s="24">
        <v>2.1</v>
      </c>
      <c r="T7080" s="24">
        <v>0.1</v>
      </c>
      <c r="X7080" s="24">
        <f t="shared" si="264"/>
        <v>161.09999999999997</v>
      </c>
      <c r="Y7080" s="8">
        <f t="shared" si="263"/>
        <v>0</v>
      </c>
      <c r="Z7080" s="4"/>
    </row>
    <row r="7081" spans="1:26" x14ac:dyDescent="0.25">
      <c r="A7081" s="34">
        <v>21</v>
      </c>
      <c r="B7081" s="31">
        <v>21</v>
      </c>
      <c r="C7081" s="4" t="s">
        <v>11757</v>
      </c>
      <c r="D7081" s="4" t="s">
        <v>11736</v>
      </c>
      <c r="E7081" s="4" t="s">
        <v>11722</v>
      </c>
      <c r="F7081" s="4" t="s">
        <v>11553</v>
      </c>
      <c r="G7081" s="4" t="s">
        <v>2870</v>
      </c>
      <c r="H7081" s="4"/>
      <c r="I7081" s="24">
        <v>700.5</v>
      </c>
      <c r="J7081" s="24">
        <v>55.5</v>
      </c>
      <c r="K7081" s="24">
        <v>17.2</v>
      </c>
      <c r="L7081" s="24">
        <v>0.6</v>
      </c>
      <c r="M7081" s="24">
        <v>1.1000000000000001</v>
      </c>
      <c r="O7081" s="24">
        <v>0.2</v>
      </c>
      <c r="Q7081" s="24">
        <v>0.7</v>
      </c>
      <c r="R7081" s="24">
        <v>0.9</v>
      </c>
      <c r="T7081" s="24">
        <v>624.29999999999995</v>
      </c>
      <c r="X7081" s="24">
        <f t="shared" si="264"/>
        <v>700.5</v>
      </c>
      <c r="Y7081" s="8">
        <f t="shared" si="263"/>
        <v>0</v>
      </c>
      <c r="Z7081" s="4"/>
    </row>
    <row r="7082" spans="1:26" x14ac:dyDescent="0.25">
      <c r="A7082" s="34">
        <v>28</v>
      </c>
      <c r="B7082" s="31">
        <v>28</v>
      </c>
      <c r="C7082" s="4" t="s">
        <v>11763</v>
      </c>
      <c r="D7082" s="4" t="s">
        <v>11743</v>
      </c>
      <c r="E7082" s="4" t="s">
        <v>11722</v>
      </c>
      <c r="F7082" s="4" t="s">
        <v>11553</v>
      </c>
      <c r="G7082" s="4" t="s">
        <v>11764</v>
      </c>
      <c r="H7082" s="4"/>
      <c r="I7082" s="24">
        <v>123.6</v>
      </c>
      <c r="J7082" s="24">
        <v>123.6</v>
      </c>
      <c r="X7082" s="24">
        <f t="shared" si="264"/>
        <v>123.6</v>
      </c>
      <c r="Y7082" s="8">
        <f t="shared" si="263"/>
        <v>0</v>
      </c>
      <c r="Z7082" s="4"/>
    </row>
    <row r="7083" spans="1:26" x14ac:dyDescent="0.25">
      <c r="A7083" s="34">
        <v>43</v>
      </c>
      <c r="B7083" s="31">
        <v>42</v>
      </c>
      <c r="C7083" s="4" t="s">
        <v>11777</v>
      </c>
      <c r="D7083" s="4" t="s">
        <v>11736</v>
      </c>
      <c r="E7083" s="4" t="s">
        <v>11722</v>
      </c>
      <c r="F7083" s="4" t="s">
        <v>11553</v>
      </c>
      <c r="G7083" s="4" t="s">
        <v>3492</v>
      </c>
      <c r="H7083" s="4"/>
      <c r="I7083" s="24">
        <v>111.1</v>
      </c>
      <c r="J7083" s="24">
        <v>93.8</v>
      </c>
      <c r="K7083" s="24">
        <v>10.1</v>
      </c>
      <c r="L7083" s="24">
        <v>2.1</v>
      </c>
      <c r="M7083" s="24">
        <v>3.7</v>
      </c>
      <c r="O7083" s="24">
        <v>1</v>
      </c>
      <c r="P7083" s="24">
        <v>0.2</v>
      </c>
      <c r="Q7083" s="24">
        <v>0.2</v>
      </c>
      <c r="X7083" s="24">
        <f t="shared" si="264"/>
        <v>111.1</v>
      </c>
      <c r="Y7083" s="8">
        <f t="shared" si="263"/>
        <v>0</v>
      </c>
      <c r="Z7083" s="4"/>
    </row>
    <row r="7084" spans="1:26" x14ac:dyDescent="0.25">
      <c r="A7084" s="34">
        <v>31</v>
      </c>
      <c r="B7084" s="31">
        <v>31</v>
      </c>
      <c r="C7084" s="4" t="s">
        <v>11752</v>
      </c>
      <c r="D7084" s="4" t="s">
        <v>11752</v>
      </c>
      <c r="E7084" s="4" t="s">
        <v>11722</v>
      </c>
      <c r="F7084" s="4" t="s">
        <v>11553</v>
      </c>
      <c r="G7084" s="4" t="s">
        <v>92</v>
      </c>
      <c r="H7084" s="4"/>
      <c r="I7084" s="24">
        <v>264.3</v>
      </c>
      <c r="J7084" s="24">
        <v>223.5</v>
      </c>
      <c r="K7084" s="24">
        <v>2</v>
      </c>
      <c r="L7084" s="24">
        <v>9.1999999999999993</v>
      </c>
      <c r="M7084" s="24">
        <v>0.5</v>
      </c>
      <c r="O7084" s="24">
        <v>2.2999999999999998</v>
      </c>
      <c r="Q7084" s="24">
        <v>0.7</v>
      </c>
      <c r="R7084" s="24">
        <v>0.4</v>
      </c>
      <c r="T7084" s="24">
        <v>25.7</v>
      </c>
      <c r="X7084" s="24">
        <f t="shared" si="264"/>
        <v>264.3</v>
      </c>
      <c r="Y7084" s="8">
        <f t="shared" si="263"/>
        <v>0</v>
      </c>
      <c r="Z7084" s="4"/>
    </row>
    <row r="7085" spans="1:26" x14ac:dyDescent="0.25">
      <c r="A7085" s="34">
        <v>4</v>
      </c>
      <c r="B7085" s="31">
        <v>4</v>
      </c>
      <c r="C7085" s="4" t="s">
        <v>11727</v>
      </c>
      <c r="D7085" s="4" t="s">
        <v>11724</v>
      </c>
      <c r="E7085" s="4" t="s">
        <v>11722</v>
      </c>
      <c r="F7085" s="4" t="s">
        <v>11553</v>
      </c>
      <c r="G7085" s="4" t="s">
        <v>11728</v>
      </c>
      <c r="H7085" s="4"/>
      <c r="I7085" s="24">
        <v>178.5</v>
      </c>
      <c r="J7085" s="24">
        <v>158.5</v>
      </c>
      <c r="K7085" s="24">
        <v>16.7</v>
      </c>
      <c r="L7085" s="24">
        <v>0.5</v>
      </c>
      <c r="M7085" s="24">
        <v>1.1000000000000001</v>
      </c>
      <c r="O7085" s="24">
        <v>1.3</v>
      </c>
      <c r="R7085" s="24">
        <v>0.1</v>
      </c>
      <c r="S7085" s="24">
        <v>0.3</v>
      </c>
      <c r="X7085" s="24">
        <f t="shared" si="264"/>
        <v>178.5</v>
      </c>
      <c r="Y7085" s="8">
        <f t="shared" si="263"/>
        <v>0</v>
      </c>
      <c r="Z7085" s="4"/>
    </row>
    <row r="7086" spans="1:26" x14ac:dyDescent="0.25">
      <c r="A7086" s="34">
        <v>9</v>
      </c>
      <c r="B7086" s="31">
        <v>9</v>
      </c>
      <c r="C7086" s="4" t="s">
        <v>11735</v>
      </c>
      <c r="D7086" s="4" t="s">
        <v>11736</v>
      </c>
      <c r="E7086" s="4" t="s">
        <v>11722</v>
      </c>
      <c r="F7086" s="4" t="s">
        <v>11553</v>
      </c>
      <c r="G7086" s="4" t="s">
        <v>11737</v>
      </c>
      <c r="H7086" s="4"/>
      <c r="I7086" s="24">
        <v>259.8</v>
      </c>
      <c r="J7086" s="24">
        <v>235.1</v>
      </c>
      <c r="K7086" s="24">
        <v>19.2</v>
      </c>
      <c r="L7086" s="24">
        <v>2.2000000000000002</v>
      </c>
      <c r="M7086" s="24">
        <v>1.2</v>
      </c>
      <c r="O7086" s="24">
        <v>1.3</v>
      </c>
      <c r="P7086" s="24">
        <v>0.1</v>
      </c>
      <c r="Q7086" s="24">
        <v>0.7</v>
      </c>
      <c r="X7086" s="24">
        <f t="shared" si="264"/>
        <v>259.8</v>
      </c>
      <c r="Y7086" s="8">
        <f t="shared" si="263"/>
        <v>0</v>
      </c>
      <c r="Z7086" s="4"/>
    </row>
    <row r="7087" spans="1:26" x14ac:dyDescent="0.25">
      <c r="A7087" s="34">
        <v>63</v>
      </c>
      <c r="B7087" s="31">
        <v>61</v>
      </c>
      <c r="C7087" s="4" t="s">
        <v>11797</v>
      </c>
      <c r="D7087" s="4" t="s">
        <v>11724</v>
      </c>
      <c r="E7087" s="4" t="s">
        <v>11722</v>
      </c>
      <c r="F7087" s="4" t="s">
        <v>11553</v>
      </c>
      <c r="G7087" s="4" t="s">
        <v>11737</v>
      </c>
      <c r="H7087" s="4"/>
      <c r="I7087" s="24">
        <v>356</v>
      </c>
      <c r="J7087" s="24">
        <v>291</v>
      </c>
      <c r="K7087" s="24">
        <v>52.9</v>
      </c>
      <c r="L7087" s="24">
        <v>0.8</v>
      </c>
      <c r="M7087" s="24">
        <v>4.7</v>
      </c>
      <c r="N7087" s="24">
        <v>0.5</v>
      </c>
      <c r="O7087" s="24">
        <v>2.5</v>
      </c>
      <c r="P7087" s="24">
        <v>1.8</v>
      </c>
      <c r="R7087" s="24">
        <v>1.8</v>
      </c>
      <c r="X7087" s="24">
        <f t="shared" si="264"/>
        <v>356</v>
      </c>
      <c r="Y7087" s="8">
        <f t="shared" si="263"/>
        <v>0</v>
      </c>
      <c r="Z7087" s="4"/>
    </row>
    <row r="7088" spans="1:26" x14ac:dyDescent="0.25">
      <c r="A7088" s="34">
        <v>41</v>
      </c>
      <c r="B7088" s="31">
        <v>40</v>
      </c>
      <c r="C7088" s="4" t="s">
        <v>10647</v>
      </c>
      <c r="D7088" s="4" t="s">
        <v>11724</v>
      </c>
      <c r="E7088" s="4" t="s">
        <v>11722</v>
      </c>
      <c r="F7088" s="4" t="s">
        <v>11553</v>
      </c>
      <c r="G7088" s="4" t="s">
        <v>3391</v>
      </c>
      <c r="H7088" s="4"/>
      <c r="I7088" s="24">
        <v>940</v>
      </c>
      <c r="J7088" s="24">
        <v>180.6</v>
      </c>
      <c r="K7088" s="24">
        <v>20.7</v>
      </c>
      <c r="L7088" s="24">
        <v>5.6</v>
      </c>
      <c r="M7088" s="24">
        <v>2.2999999999999998</v>
      </c>
      <c r="N7088" s="24">
        <v>2</v>
      </c>
      <c r="O7088" s="24">
        <v>2.9</v>
      </c>
      <c r="P7088" s="24">
        <v>0.6</v>
      </c>
      <c r="Q7088" s="24">
        <v>0.9</v>
      </c>
      <c r="T7088" s="24">
        <v>724.4</v>
      </c>
      <c r="X7088" s="24">
        <f t="shared" si="264"/>
        <v>940</v>
      </c>
      <c r="Y7088" s="8">
        <f t="shared" si="263"/>
        <v>0</v>
      </c>
      <c r="Z7088" s="4"/>
    </row>
    <row r="7089" spans="1:26" x14ac:dyDescent="0.25">
      <c r="A7089" s="34">
        <v>15</v>
      </c>
      <c r="B7089" s="31">
        <v>15</v>
      </c>
      <c r="C7089" s="4" t="s">
        <v>11747</v>
      </c>
      <c r="D7089" s="4" t="s">
        <v>11736</v>
      </c>
      <c r="E7089" s="4" t="s">
        <v>11722</v>
      </c>
      <c r="F7089" s="4" t="s">
        <v>11553</v>
      </c>
      <c r="G7089" s="4" t="s">
        <v>5660</v>
      </c>
      <c r="H7089" s="4"/>
      <c r="I7089" s="24">
        <v>185.4</v>
      </c>
      <c r="J7089" s="24">
        <v>150.1</v>
      </c>
      <c r="K7089" s="24">
        <v>23.8</v>
      </c>
      <c r="L7089" s="24">
        <v>4.9000000000000004</v>
      </c>
      <c r="M7089" s="24">
        <v>2</v>
      </c>
      <c r="N7089" s="24">
        <v>2</v>
      </c>
      <c r="O7089" s="24">
        <v>1.8</v>
      </c>
      <c r="P7089" s="24">
        <v>0.4</v>
      </c>
      <c r="Q7089" s="24">
        <v>0.4</v>
      </c>
      <c r="X7089" s="24">
        <f t="shared" si="264"/>
        <v>185.40000000000003</v>
      </c>
      <c r="Y7089" s="8">
        <f t="shared" si="263"/>
        <v>0</v>
      </c>
      <c r="Z7089" s="11"/>
    </row>
    <row r="7090" spans="1:26" x14ac:dyDescent="0.25">
      <c r="A7090" s="34">
        <v>47</v>
      </c>
      <c r="B7090" s="31">
        <v>46</v>
      </c>
      <c r="C7090" s="4" t="s">
        <v>11781</v>
      </c>
      <c r="D7090" s="4" t="s">
        <v>11734</v>
      </c>
      <c r="E7090" s="4" t="s">
        <v>11722</v>
      </c>
      <c r="F7090" s="4" t="s">
        <v>11553</v>
      </c>
      <c r="G7090" s="4" t="s">
        <v>11782</v>
      </c>
      <c r="H7090" s="4"/>
      <c r="I7090" s="24">
        <v>64.2</v>
      </c>
      <c r="J7090" s="24">
        <v>61.7</v>
      </c>
      <c r="K7090" s="24">
        <v>0.8</v>
      </c>
      <c r="M7090" s="24">
        <v>0.2</v>
      </c>
      <c r="O7090" s="24">
        <v>0.2</v>
      </c>
      <c r="P7090" s="24">
        <v>0.3</v>
      </c>
      <c r="R7090" s="24">
        <v>0.2</v>
      </c>
      <c r="T7090" s="24">
        <v>0.8</v>
      </c>
      <c r="X7090" s="24">
        <f t="shared" si="264"/>
        <v>64.2</v>
      </c>
      <c r="Y7090" s="8">
        <f t="shared" si="263"/>
        <v>0</v>
      </c>
      <c r="Z7090" s="4"/>
    </row>
    <row r="7091" spans="1:26" x14ac:dyDescent="0.25">
      <c r="A7091" s="34">
        <v>55</v>
      </c>
      <c r="B7091" s="31">
        <v>53</v>
      </c>
      <c r="C7091" s="4" t="s">
        <v>11789</v>
      </c>
      <c r="D7091" s="4" t="s">
        <v>11756</v>
      </c>
      <c r="E7091" s="4" t="s">
        <v>11722</v>
      </c>
      <c r="F7091" s="4" t="s">
        <v>11553</v>
      </c>
      <c r="G7091" s="4" t="s">
        <v>11790</v>
      </c>
      <c r="H7091" s="4"/>
      <c r="I7091" s="24">
        <v>526.9</v>
      </c>
      <c r="J7091" s="24">
        <v>174.4</v>
      </c>
      <c r="K7091" s="24">
        <v>42.8</v>
      </c>
      <c r="L7091" s="24">
        <v>5.4</v>
      </c>
      <c r="M7091" s="24">
        <v>1.2</v>
      </c>
      <c r="O7091" s="24">
        <v>1.4</v>
      </c>
      <c r="R7091" s="24">
        <v>2.2999999999999998</v>
      </c>
      <c r="T7091" s="24">
        <v>299.39999999999998</v>
      </c>
      <c r="X7091" s="24">
        <f t="shared" si="264"/>
        <v>526.9</v>
      </c>
      <c r="Y7091" s="8">
        <f t="shared" si="263"/>
        <v>0</v>
      </c>
      <c r="Z7091" s="4"/>
    </row>
    <row r="7092" spans="1:26" x14ac:dyDescent="0.25">
      <c r="A7092" s="34">
        <v>20</v>
      </c>
      <c r="B7092" s="31">
        <v>20</v>
      </c>
      <c r="C7092" s="4" t="s">
        <v>11755</v>
      </c>
      <c r="D7092" s="4" t="s">
        <v>11756</v>
      </c>
      <c r="E7092" s="4" t="s">
        <v>11722</v>
      </c>
      <c r="F7092" s="4" t="s">
        <v>11553</v>
      </c>
      <c r="G7092" s="4" t="s">
        <v>1739</v>
      </c>
      <c r="H7092" s="4"/>
      <c r="I7092" s="24">
        <v>688.7</v>
      </c>
      <c r="J7092" s="24">
        <v>219.5</v>
      </c>
      <c r="K7092" s="24">
        <v>78.8</v>
      </c>
      <c r="L7092" s="24">
        <v>2.4</v>
      </c>
      <c r="M7092" s="24">
        <v>1.4</v>
      </c>
      <c r="O7092" s="24">
        <v>1.4</v>
      </c>
      <c r="Q7092" s="24">
        <v>1.5</v>
      </c>
      <c r="T7092" s="24">
        <v>383.7</v>
      </c>
      <c r="X7092" s="24">
        <f t="shared" si="264"/>
        <v>688.69999999999993</v>
      </c>
      <c r="Y7092" s="8">
        <f t="shared" si="263"/>
        <v>0</v>
      </c>
      <c r="Z7092" s="4"/>
    </row>
    <row r="7093" spans="1:26" x14ac:dyDescent="0.25">
      <c r="A7093" s="34">
        <v>22</v>
      </c>
      <c r="B7093" s="31">
        <v>22</v>
      </c>
      <c r="C7093" s="4" t="s">
        <v>11756</v>
      </c>
      <c r="D7093" s="4" t="s">
        <v>11756</v>
      </c>
      <c r="E7093" s="4" t="s">
        <v>11722</v>
      </c>
      <c r="F7093" s="4" t="s">
        <v>11553</v>
      </c>
      <c r="G7093" s="4" t="s">
        <v>1739</v>
      </c>
      <c r="H7093" s="4"/>
      <c r="I7093" s="24">
        <v>302.89999999999998</v>
      </c>
      <c r="J7093" s="24">
        <v>237.8</v>
      </c>
      <c r="K7093" s="24">
        <v>55.4</v>
      </c>
      <c r="L7093" s="24">
        <v>1.8</v>
      </c>
      <c r="M7093" s="24">
        <v>2.2999999999999998</v>
      </c>
      <c r="O7093" s="24">
        <v>2.8</v>
      </c>
      <c r="S7093" s="24">
        <v>2.1</v>
      </c>
      <c r="T7093" s="24">
        <v>0.7</v>
      </c>
      <c r="X7093" s="24">
        <f t="shared" si="264"/>
        <v>302.90000000000003</v>
      </c>
      <c r="Y7093" s="8">
        <f t="shared" si="263"/>
        <v>0</v>
      </c>
      <c r="Z7093" s="4"/>
    </row>
    <row r="7094" spans="1:26" x14ac:dyDescent="0.25">
      <c r="A7094" s="34">
        <v>25</v>
      </c>
      <c r="B7094" s="31">
        <v>25</v>
      </c>
      <c r="C7094" s="4" t="s">
        <v>11760</v>
      </c>
      <c r="D7094" s="4" t="s">
        <v>11743</v>
      </c>
      <c r="E7094" s="4" t="s">
        <v>11722</v>
      </c>
      <c r="F7094" s="4" t="s">
        <v>11553</v>
      </c>
      <c r="G7094" s="4" t="s">
        <v>1739</v>
      </c>
      <c r="H7094" s="4"/>
      <c r="I7094" s="24">
        <v>310</v>
      </c>
      <c r="J7094" s="24">
        <v>192.6</v>
      </c>
      <c r="K7094" s="24">
        <v>42.6</v>
      </c>
      <c r="L7094" s="24">
        <v>67.5</v>
      </c>
      <c r="M7094" s="24">
        <v>1.6</v>
      </c>
      <c r="O7094" s="24">
        <v>2</v>
      </c>
      <c r="P7094" s="24">
        <v>3.4</v>
      </c>
      <c r="Q7094" s="24">
        <v>0.3</v>
      </c>
      <c r="X7094" s="24">
        <f t="shared" si="264"/>
        <v>310</v>
      </c>
      <c r="Y7094" s="8">
        <f t="shared" si="263"/>
        <v>0</v>
      </c>
      <c r="Z7094" s="4"/>
    </row>
    <row r="7095" spans="1:26" x14ac:dyDescent="0.25">
      <c r="A7095" s="34">
        <v>58</v>
      </c>
      <c r="B7095" s="31">
        <v>56</v>
      </c>
      <c r="C7095" s="4" t="s">
        <v>11792</v>
      </c>
      <c r="D7095" s="4" t="s">
        <v>11752</v>
      </c>
      <c r="E7095" s="4" t="s">
        <v>11722</v>
      </c>
      <c r="F7095" s="4" t="s">
        <v>11553</v>
      </c>
      <c r="G7095" s="4" t="s">
        <v>1739</v>
      </c>
      <c r="H7095" s="4"/>
      <c r="I7095" s="24">
        <v>300.60000000000002</v>
      </c>
      <c r="J7095" s="24">
        <v>206.2</v>
      </c>
      <c r="K7095" s="24">
        <v>83.2</v>
      </c>
      <c r="L7095" s="24">
        <v>5.4</v>
      </c>
      <c r="M7095" s="24">
        <v>1.3</v>
      </c>
      <c r="O7095" s="24">
        <v>1.7</v>
      </c>
      <c r="Q7095" s="24">
        <v>1.6</v>
      </c>
      <c r="T7095" s="24">
        <v>1.2</v>
      </c>
      <c r="X7095" s="24">
        <f t="shared" si="264"/>
        <v>300.59999999999997</v>
      </c>
      <c r="Y7095" s="8">
        <f t="shared" si="263"/>
        <v>0</v>
      </c>
      <c r="Z7095" s="4"/>
    </row>
    <row r="7096" spans="1:26" x14ac:dyDescent="0.25">
      <c r="A7096" s="34">
        <v>62</v>
      </c>
      <c r="B7096" s="31">
        <v>60</v>
      </c>
      <c r="C7096" s="4" t="s">
        <v>11796</v>
      </c>
      <c r="D7096" s="4" t="s">
        <v>11752</v>
      </c>
      <c r="E7096" s="4" t="s">
        <v>11722</v>
      </c>
      <c r="F7096" s="4" t="s">
        <v>11553</v>
      </c>
      <c r="G7096" s="4" t="s">
        <v>1739</v>
      </c>
      <c r="H7096" s="4"/>
      <c r="I7096" s="24">
        <v>286.89999999999998</v>
      </c>
      <c r="J7096" s="24">
        <v>226.9</v>
      </c>
      <c r="K7096" s="24">
        <v>14.2</v>
      </c>
      <c r="L7096" s="24">
        <v>8.1</v>
      </c>
      <c r="M7096" s="24">
        <v>10.9</v>
      </c>
      <c r="N7096" s="24">
        <v>2</v>
      </c>
      <c r="O7096" s="24">
        <v>2.6</v>
      </c>
      <c r="P7096" s="24">
        <v>0.4</v>
      </c>
      <c r="Q7096" s="24">
        <v>0.9</v>
      </c>
      <c r="R7096" s="24">
        <v>0.7</v>
      </c>
      <c r="T7096" s="24">
        <v>20.2</v>
      </c>
      <c r="X7096" s="24">
        <f t="shared" si="264"/>
        <v>286.89999999999992</v>
      </c>
      <c r="Y7096" s="8">
        <f t="shared" si="263"/>
        <v>0</v>
      </c>
      <c r="Z7096" s="4"/>
    </row>
    <row r="7097" spans="1:26" x14ac:dyDescent="0.25">
      <c r="A7097" s="34">
        <v>13</v>
      </c>
      <c r="B7097" s="31">
        <v>13</v>
      </c>
      <c r="C7097" s="4" t="s">
        <v>11832</v>
      </c>
      <c r="D7097" s="4" t="s">
        <v>11823</v>
      </c>
      <c r="E7097" s="4" t="s">
        <v>11811</v>
      </c>
      <c r="F7097" s="4" t="s">
        <v>11553</v>
      </c>
      <c r="G7097" s="4" t="s">
        <v>11833</v>
      </c>
      <c r="H7097" s="4" t="s">
        <v>3269</v>
      </c>
      <c r="I7097" s="24">
        <v>154.04</v>
      </c>
      <c r="J7097" s="24">
        <v>80.09</v>
      </c>
      <c r="K7097" s="24">
        <v>21.53</v>
      </c>
      <c r="L7097" s="24">
        <v>5.3</v>
      </c>
      <c r="M7097" s="24">
        <v>1.5</v>
      </c>
      <c r="O7097" s="24">
        <v>1.5</v>
      </c>
      <c r="P7097" s="24">
        <v>0.4</v>
      </c>
      <c r="Q7097" s="24">
        <v>0.5</v>
      </c>
      <c r="R7097" s="24">
        <v>1.89</v>
      </c>
      <c r="T7097" s="24">
        <v>40.33</v>
      </c>
      <c r="U7097" s="24">
        <v>1</v>
      </c>
      <c r="X7097" s="24">
        <f t="shared" si="264"/>
        <v>154.04000000000002</v>
      </c>
      <c r="Y7097" s="8">
        <f t="shared" si="263"/>
        <v>0</v>
      </c>
      <c r="Z7097" s="4"/>
    </row>
    <row r="7098" spans="1:26" x14ac:dyDescent="0.25">
      <c r="A7098" s="34">
        <v>14</v>
      </c>
      <c r="B7098" s="31">
        <v>14</v>
      </c>
      <c r="C7098" s="4" t="s">
        <v>11834</v>
      </c>
      <c r="D7098" s="4" t="s">
        <v>11823</v>
      </c>
      <c r="E7098" s="4" t="s">
        <v>11811</v>
      </c>
      <c r="F7098" s="4" t="s">
        <v>11553</v>
      </c>
      <c r="G7098" s="4" t="s">
        <v>2981</v>
      </c>
      <c r="H7098" s="4" t="s">
        <v>245</v>
      </c>
      <c r="I7098" s="24">
        <v>80.86</v>
      </c>
      <c r="J7098" s="24">
        <v>67.040000000000006</v>
      </c>
      <c r="K7098" s="24">
        <v>6.92</v>
      </c>
      <c r="M7098" s="24">
        <v>0.6</v>
      </c>
      <c r="O7098" s="24">
        <v>1.4</v>
      </c>
      <c r="P7098" s="24">
        <v>0.3</v>
      </c>
      <c r="Q7098" s="24">
        <v>4.5999999999999996</v>
      </c>
      <c r="X7098" s="24">
        <f t="shared" si="264"/>
        <v>80.86</v>
      </c>
      <c r="Y7098" s="8">
        <f t="shared" si="263"/>
        <v>0</v>
      </c>
      <c r="Z7098" s="4"/>
    </row>
    <row r="7099" spans="1:26" x14ac:dyDescent="0.25">
      <c r="A7099" s="34">
        <v>5</v>
      </c>
      <c r="B7099" s="31">
        <v>5</v>
      </c>
      <c r="C7099" s="4" t="s">
        <v>11815</v>
      </c>
      <c r="D7099" s="4" t="s">
        <v>11815</v>
      </c>
      <c r="E7099" s="4" t="s">
        <v>11811</v>
      </c>
      <c r="F7099" s="4" t="s">
        <v>11553</v>
      </c>
      <c r="G7099" s="4" t="s">
        <v>11817</v>
      </c>
      <c r="H7099" s="4" t="s">
        <v>245</v>
      </c>
      <c r="I7099" s="24">
        <v>236.59</v>
      </c>
      <c r="J7099" s="24">
        <v>155.63999999999999</v>
      </c>
      <c r="K7099" s="24">
        <v>5.25</v>
      </c>
      <c r="L7099" s="24">
        <v>0.1</v>
      </c>
      <c r="M7099" s="24">
        <v>1.74</v>
      </c>
      <c r="O7099" s="24">
        <v>1</v>
      </c>
      <c r="R7099" s="24">
        <v>2.85</v>
      </c>
      <c r="T7099" s="24">
        <v>44.66</v>
      </c>
      <c r="U7099" s="24">
        <v>25.35</v>
      </c>
      <c r="X7099" s="24">
        <f t="shared" si="264"/>
        <v>236.58999999999997</v>
      </c>
      <c r="Y7099" s="8">
        <f t="shared" si="263"/>
        <v>0</v>
      </c>
      <c r="Z7099" s="4"/>
    </row>
    <row r="7100" spans="1:26" x14ac:dyDescent="0.25">
      <c r="A7100" s="34">
        <v>16</v>
      </c>
      <c r="B7100" s="31">
        <v>16</v>
      </c>
      <c r="C7100" s="4" t="s">
        <v>11837</v>
      </c>
      <c r="D7100" s="4" t="s">
        <v>11835</v>
      </c>
      <c r="E7100" s="4" t="s">
        <v>11811</v>
      </c>
      <c r="F7100" s="4" t="s">
        <v>11553</v>
      </c>
      <c r="G7100" s="4" t="s">
        <v>11838</v>
      </c>
      <c r="H7100" s="4" t="s">
        <v>369</v>
      </c>
      <c r="I7100" s="24">
        <v>585.36</v>
      </c>
      <c r="J7100" s="24">
        <v>50.43</v>
      </c>
      <c r="M7100" s="24">
        <v>2</v>
      </c>
      <c r="O7100" s="24">
        <v>1.32</v>
      </c>
      <c r="P7100" s="24">
        <v>0.16</v>
      </c>
      <c r="Q7100" s="24">
        <v>0.48</v>
      </c>
      <c r="R7100" s="24">
        <v>0.53</v>
      </c>
      <c r="T7100" s="24">
        <v>528.97</v>
      </c>
      <c r="U7100" s="24">
        <v>1.47</v>
      </c>
      <c r="X7100" s="24">
        <f t="shared" si="264"/>
        <v>585.36</v>
      </c>
      <c r="Y7100" s="8">
        <f t="shared" si="263"/>
        <v>0</v>
      </c>
      <c r="Z7100" s="4"/>
    </row>
    <row r="7101" spans="1:26" x14ac:dyDescent="0.25">
      <c r="A7101" s="34">
        <v>22</v>
      </c>
      <c r="B7101" s="31">
        <v>22</v>
      </c>
      <c r="C7101" s="4" t="s">
        <v>11844</v>
      </c>
      <c r="D7101" s="4" t="s">
        <v>11835</v>
      </c>
      <c r="E7101" s="4" t="s">
        <v>11811</v>
      </c>
      <c r="F7101" s="4" t="s">
        <v>11553</v>
      </c>
      <c r="G7101" s="4" t="s">
        <v>11845</v>
      </c>
      <c r="H7101" s="4" t="s">
        <v>369</v>
      </c>
      <c r="I7101" s="24">
        <v>177.19</v>
      </c>
      <c r="J7101" s="24">
        <v>145.61000000000001</v>
      </c>
      <c r="K7101" s="24">
        <v>10.36</v>
      </c>
      <c r="O7101" s="24">
        <v>2</v>
      </c>
      <c r="P7101" s="24">
        <v>0.55000000000000004</v>
      </c>
      <c r="Q7101" s="24">
        <v>15</v>
      </c>
      <c r="R7101" s="24">
        <v>2.52</v>
      </c>
      <c r="U7101" s="24">
        <v>1.1499999999999999</v>
      </c>
      <c r="X7101" s="24">
        <f t="shared" si="264"/>
        <v>177.19000000000005</v>
      </c>
      <c r="Y7101" s="8">
        <f t="shared" si="263"/>
        <v>0</v>
      </c>
      <c r="Z7101" s="4"/>
    </row>
    <row r="7102" spans="1:26" x14ac:dyDescent="0.25">
      <c r="A7102" s="34">
        <v>3</v>
      </c>
      <c r="B7102" s="31">
        <v>3</v>
      </c>
      <c r="C7102" s="4" t="s">
        <v>11812</v>
      </c>
      <c r="D7102" s="4" t="s">
        <v>11810</v>
      </c>
      <c r="E7102" s="4" t="s">
        <v>11811</v>
      </c>
      <c r="F7102" s="4" t="s">
        <v>11553</v>
      </c>
      <c r="G7102" s="4" t="s">
        <v>11813</v>
      </c>
      <c r="H7102" s="4" t="s">
        <v>13</v>
      </c>
      <c r="I7102" s="24">
        <v>188.62</v>
      </c>
      <c r="J7102" s="24">
        <v>71.23</v>
      </c>
      <c r="K7102" s="24">
        <v>23</v>
      </c>
      <c r="L7102" s="24">
        <v>8.6</v>
      </c>
      <c r="M7102" s="24">
        <v>0.57999999999999996</v>
      </c>
      <c r="N7102" s="24">
        <v>0.85</v>
      </c>
      <c r="O7102" s="24">
        <v>1.1499999999999999</v>
      </c>
      <c r="P7102" s="24">
        <v>1.7</v>
      </c>
      <c r="R7102" s="24">
        <v>2.81</v>
      </c>
      <c r="T7102" s="24">
        <v>76.7</v>
      </c>
      <c r="U7102" s="24">
        <v>2</v>
      </c>
      <c r="X7102" s="24">
        <f t="shared" si="264"/>
        <v>188.62</v>
      </c>
      <c r="Y7102" s="8">
        <f t="shared" si="263"/>
        <v>0</v>
      </c>
      <c r="Z7102" s="4"/>
    </row>
    <row r="7103" spans="1:26" x14ac:dyDescent="0.25">
      <c r="A7103" s="34">
        <v>12</v>
      </c>
      <c r="B7103" s="31">
        <v>12</v>
      </c>
      <c r="C7103" s="4" t="s">
        <v>11831</v>
      </c>
      <c r="D7103" s="4" t="s">
        <v>11823</v>
      </c>
      <c r="E7103" s="4" t="s">
        <v>11811</v>
      </c>
      <c r="F7103" s="4" t="s">
        <v>11553</v>
      </c>
      <c r="G7103" s="4" t="s">
        <v>5669</v>
      </c>
      <c r="H7103" s="4" t="s">
        <v>13</v>
      </c>
      <c r="I7103" s="24">
        <v>301.95</v>
      </c>
      <c r="J7103" s="24">
        <v>90.22</v>
      </c>
      <c r="K7103" s="24">
        <v>14.54</v>
      </c>
      <c r="L7103" s="24">
        <v>7.87</v>
      </c>
      <c r="N7103" s="24">
        <v>0.5</v>
      </c>
      <c r="O7103" s="24">
        <v>1.5</v>
      </c>
      <c r="Q7103" s="24">
        <v>1.5</v>
      </c>
      <c r="R7103" s="24">
        <v>0.98</v>
      </c>
      <c r="T7103" s="24">
        <v>184.84</v>
      </c>
      <c r="X7103" s="24">
        <f t="shared" si="264"/>
        <v>301.95</v>
      </c>
      <c r="Y7103" s="8">
        <f t="shared" si="263"/>
        <v>0</v>
      </c>
      <c r="Z7103" s="4"/>
    </row>
    <row r="7104" spans="1:26" x14ac:dyDescent="0.25">
      <c r="A7104" s="34">
        <v>11</v>
      </c>
      <c r="B7104" s="31">
        <v>11</v>
      </c>
      <c r="C7104" s="4" t="s">
        <v>11830</v>
      </c>
      <c r="D7104" s="4" t="s">
        <v>11828</v>
      </c>
      <c r="E7104" s="4" t="s">
        <v>11811</v>
      </c>
      <c r="F7104" s="4" t="s">
        <v>11553</v>
      </c>
      <c r="G7104" s="4" t="s">
        <v>9521</v>
      </c>
      <c r="H7104" s="4" t="s">
        <v>13</v>
      </c>
      <c r="I7104" s="24">
        <v>271.58999999999997</v>
      </c>
      <c r="J7104" s="24">
        <v>86.79</v>
      </c>
      <c r="L7104" s="24">
        <v>35.44</v>
      </c>
      <c r="M7104" s="24">
        <v>1</v>
      </c>
      <c r="N7104" s="24">
        <v>1</v>
      </c>
      <c r="O7104" s="24">
        <v>1.69</v>
      </c>
      <c r="P7104" s="24">
        <v>0.5</v>
      </c>
      <c r="R7104" s="24">
        <v>2.0299999999999998</v>
      </c>
      <c r="T7104" s="24">
        <v>141.63999999999999</v>
      </c>
      <c r="U7104" s="24">
        <v>1.5</v>
      </c>
      <c r="X7104" s="24">
        <f t="shared" si="264"/>
        <v>271.58999999999997</v>
      </c>
      <c r="Y7104" s="8">
        <f t="shared" si="263"/>
        <v>0</v>
      </c>
      <c r="Z7104" s="4"/>
    </row>
    <row r="7105" spans="1:26" x14ac:dyDescent="0.25">
      <c r="A7105" s="34">
        <v>24</v>
      </c>
      <c r="B7105" s="31">
        <v>24</v>
      </c>
      <c r="C7105" s="4" t="s">
        <v>10014</v>
      </c>
      <c r="D7105" s="4" t="s">
        <v>11835</v>
      </c>
      <c r="E7105" s="4" t="s">
        <v>11811</v>
      </c>
      <c r="F7105" s="4" t="s">
        <v>11553</v>
      </c>
      <c r="G7105" s="4" t="s">
        <v>11846</v>
      </c>
      <c r="H7105" s="4" t="s">
        <v>1451</v>
      </c>
      <c r="I7105" s="24">
        <v>101.76</v>
      </c>
      <c r="J7105" s="24">
        <v>72.84</v>
      </c>
      <c r="K7105" s="24">
        <v>14.32</v>
      </c>
      <c r="L7105" s="24">
        <v>4.45</v>
      </c>
      <c r="M7105" s="24">
        <v>2</v>
      </c>
      <c r="N7105" s="24">
        <v>2</v>
      </c>
      <c r="O7105" s="24">
        <v>1.5</v>
      </c>
      <c r="R7105" s="24">
        <v>0.97</v>
      </c>
      <c r="S7105" s="24">
        <v>0.18</v>
      </c>
      <c r="U7105" s="24">
        <v>3.5</v>
      </c>
      <c r="X7105" s="24">
        <f t="shared" ref="X7105:X7136" si="265">SUM(J7105:W7105)</f>
        <v>101.76</v>
      </c>
      <c r="Y7105" s="8">
        <f t="shared" ref="Y7105:Y7168" si="266">I7105-X7105</f>
        <v>0</v>
      </c>
      <c r="Z7105" s="4"/>
    </row>
    <row r="7106" spans="1:26" x14ac:dyDescent="0.25">
      <c r="A7106" s="34">
        <v>4</v>
      </c>
      <c r="B7106" s="31">
        <v>4</v>
      </c>
      <c r="C7106" s="4" t="s">
        <v>11814</v>
      </c>
      <c r="D7106" s="4" t="s">
        <v>11815</v>
      </c>
      <c r="E7106" s="4" t="s">
        <v>11811</v>
      </c>
      <c r="F7106" s="4" t="s">
        <v>11553</v>
      </c>
      <c r="G7106" s="4" t="s">
        <v>11816</v>
      </c>
      <c r="H7106" s="4" t="s">
        <v>245</v>
      </c>
      <c r="I7106" s="24">
        <v>144.27000000000001</v>
      </c>
      <c r="J7106" s="24">
        <v>126.57</v>
      </c>
      <c r="K7106" s="24">
        <v>8.94</v>
      </c>
      <c r="L7106" s="24">
        <v>3.34</v>
      </c>
      <c r="M7106" s="24">
        <v>0.76</v>
      </c>
      <c r="O7106" s="24">
        <v>2</v>
      </c>
      <c r="Q7106" s="24">
        <v>0.56999999999999995</v>
      </c>
      <c r="R7106" s="24">
        <v>2.09</v>
      </c>
      <c r="X7106" s="24">
        <f t="shared" si="265"/>
        <v>144.26999999999998</v>
      </c>
      <c r="Y7106" s="8">
        <f t="shared" si="266"/>
        <v>0</v>
      </c>
      <c r="Z7106" s="4"/>
    </row>
    <row r="7107" spans="1:26" x14ac:dyDescent="0.25">
      <c r="A7107" s="34">
        <v>17</v>
      </c>
      <c r="B7107" s="31">
        <v>17</v>
      </c>
      <c r="C7107" s="4" t="s">
        <v>3471</v>
      </c>
      <c r="D7107" s="4" t="s">
        <v>3471</v>
      </c>
      <c r="E7107" s="4" t="s">
        <v>11811</v>
      </c>
      <c r="F7107" s="4" t="s">
        <v>11553</v>
      </c>
      <c r="G7107" s="4" t="s">
        <v>577</v>
      </c>
      <c r="H7107" s="4" t="s">
        <v>10702</v>
      </c>
      <c r="I7107" s="24">
        <v>342.15</v>
      </c>
      <c r="J7107" s="24">
        <v>106.29</v>
      </c>
      <c r="K7107" s="24">
        <v>23.83</v>
      </c>
      <c r="L7107" s="24">
        <v>1.72</v>
      </c>
      <c r="M7107" s="24">
        <v>0.5</v>
      </c>
      <c r="N7107" s="24">
        <v>1</v>
      </c>
      <c r="O7107" s="24">
        <v>2.5</v>
      </c>
      <c r="R7107" s="24">
        <v>1.74</v>
      </c>
      <c r="T7107" s="24">
        <v>203.07</v>
      </c>
      <c r="U7107" s="24">
        <v>1.5</v>
      </c>
      <c r="X7107" s="24">
        <f t="shared" si="265"/>
        <v>342.15</v>
      </c>
      <c r="Y7107" s="8">
        <f t="shared" si="266"/>
        <v>0</v>
      </c>
      <c r="Z7107" s="4"/>
    </row>
    <row r="7108" spans="1:26" x14ac:dyDescent="0.25">
      <c r="A7108" s="34">
        <v>2</v>
      </c>
      <c r="B7108" s="31">
        <v>2</v>
      </c>
      <c r="C7108" s="4" t="s">
        <v>5949</v>
      </c>
      <c r="D7108" s="4" t="s">
        <v>11810</v>
      </c>
      <c r="E7108" s="4" t="s">
        <v>11811</v>
      </c>
      <c r="F7108" s="4" t="s">
        <v>11553</v>
      </c>
      <c r="G7108" s="4" t="s">
        <v>11725</v>
      </c>
      <c r="H7108" s="4" t="s">
        <v>176</v>
      </c>
      <c r="I7108" s="24">
        <v>176.83</v>
      </c>
      <c r="J7108" s="24">
        <v>78.010000000000005</v>
      </c>
      <c r="K7108" s="24">
        <v>10</v>
      </c>
      <c r="L7108" s="24">
        <v>2</v>
      </c>
      <c r="N7108" s="24">
        <v>1.5</v>
      </c>
      <c r="O7108" s="24">
        <v>2</v>
      </c>
      <c r="R7108" s="24">
        <v>1.49</v>
      </c>
      <c r="S7108" s="24">
        <v>1.1499999999999999</v>
      </c>
      <c r="T7108" s="24">
        <v>79.180000000000007</v>
      </c>
      <c r="U7108" s="24">
        <v>1.5</v>
      </c>
      <c r="X7108" s="24">
        <f t="shared" si="265"/>
        <v>176.83</v>
      </c>
      <c r="Y7108" s="8">
        <f t="shared" si="266"/>
        <v>0</v>
      </c>
      <c r="Z7108" s="4"/>
    </row>
    <row r="7109" spans="1:26" x14ac:dyDescent="0.25">
      <c r="A7109" s="34">
        <v>6</v>
      </c>
      <c r="B7109" s="31">
        <v>6</v>
      </c>
      <c r="C7109" s="4" t="s">
        <v>11818</v>
      </c>
      <c r="D7109" s="4" t="s">
        <v>11819</v>
      </c>
      <c r="E7109" s="4" t="s">
        <v>11811</v>
      </c>
      <c r="F7109" s="4" t="s">
        <v>11553</v>
      </c>
      <c r="G7109" s="4" t="s">
        <v>11820</v>
      </c>
      <c r="H7109" s="4" t="s">
        <v>11821</v>
      </c>
      <c r="I7109" s="24">
        <v>187.89</v>
      </c>
      <c r="J7109" s="24">
        <v>58.58</v>
      </c>
      <c r="K7109" s="24">
        <v>11.91</v>
      </c>
      <c r="L7109" s="24">
        <v>13.35</v>
      </c>
      <c r="M7109" s="24">
        <v>1</v>
      </c>
      <c r="N7109" s="24">
        <v>0.8</v>
      </c>
      <c r="O7109" s="24">
        <v>1</v>
      </c>
      <c r="R7109" s="24">
        <v>1.25</v>
      </c>
      <c r="T7109" s="24">
        <v>99</v>
      </c>
      <c r="U7109" s="24">
        <v>1</v>
      </c>
      <c r="X7109" s="24">
        <f t="shared" si="265"/>
        <v>187.89</v>
      </c>
      <c r="Y7109" s="8">
        <f t="shared" si="266"/>
        <v>0</v>
      </c>
      <c r="Z7109" s="4"/>
    </row>
    <row r="7110" spans="1:26" ht="30" x14ac:dyDescent="0.25">
      <c r="A7110" s="34">
        <v>26</v>
      </c>
      <c r="B7110" s="31">
        <v>26</v>
      </c>
      <c r="C7110" s="4" t="s">
        <v>11849</v>
      </c>
      <c r="D7110" s="4" t="s">
        <v>11823</v>
      </c>
      <c r="E7110" s="4" t="s">
        <v>11811</v>
      </c>
      <c r="F7110" s="4" t="s">
        <v>11553</v>
      </c>
      <c r="G7110" s="5" t="s">
        <v>11850</v>
      </c>
      <c r="H7110" s="5" t="s">
        <v>179</v>
      </c>
      <c r="I7110" s="24">
        <v>256.31</v>
      </c>
      <c r="J7110" s="24">
        <v>26.65</v>
      </c>
      <c r="L7110" s="24">
        <v>2</v>
      </c>
      <c r="M7110" s="24">
        <v>0.28000000000000003</v>
      </c>
      <c r="N7110" s="24">
        <v>1.43</v>
      </c>
      <c r="O7110" s="24">
        <v>2.2000000000000002</v>
      </c>
      <c r="P7110" s="24">
        <v>0.56999999999999995</v>
      </c>
      <c r="R7110" s="24">
        <v>0.18</v>
      </c>
      <c r="T7110" s="24">
        <v>222</v>
      </c>
      <c r="U7110" s="24">
        <v>1</v>
      </c>
      <c r="X7110" s="24">
        <f t="shared" si="265"/>
        <v>256.31</v>
      </c>
      <c r="Y7110" s="8">
        <f t="shared" si="266"/>
        <v>0</v>
      </c>
      <c r="Z7110" s="4"/>
    </row>
    <row r="7111" spans="1:26" ht="45" x14ac:dyDescent="0.25">
      <c r="A7111" s="34">
        <v>28</v>
      </c>
      <c r="B7111" s="31">
        <v>28</v>
      </c>
      <c r="C7111" s="4" t="s">
        <v>11852</v>
      </c>
      <c r="D7111" s="4" t="s">
        <v>11840</v>
      </c>
      <c r="E7111" s="4" t="s">
        <v>11811</v>
      </c>
      <c r="F7111" s="4" t="s">
        <v>11553</v>
      </c>
      <c r="G7111" s="5" t="s">
        <v>11853</v>
      </c>
      <c r="H7111" s="5" t="s">
        <v>11854</v>
      </c>
      <c r="I7111" s="24">
        <v>150.37</v>
      </c>
      <c r="J7111" s="24">
        <v>70.150000000000006</v>
      </c>
      <c r="K7111" s="24">
        <v>9.25</v>
      </c>
      <c r="N7111" s="24">
        <v>1.3</v>
      </c>
      <c r="O7111" s="24">
        <v>2.2000000000000002</v>
      </c>
      <c r="P7111" s="24">
        <v>2</v>
      </c>
      <c r="R7111" s="24">
        <v>0.49</v>
      </c>
      <c r="T7111" s="24">
        <v>62.98</v>
      </c>
      <c r="U7111" s="24">
        <v>2</v>
      </c>
      <c r="X7111" s="24">
        <f t="shared" si="265"/>
        <v>150.37</v>
      </c>
      <c r="Y7111" s="8">
        <f t="shared" si="266"/>
        <v>0</v>
      </c>
      <c r="Z7111" s="4"/>
    </row>
    <row r="7112" spans="1:26" x14ac:dyDescent="0.25">
      <c r="A7112" s="34">
        <v>10</v>
      </c>
      <c r="B7112" s="31">
        <v>10</v>
      </c>
      <c r="C7112" s="4" t="s">
        <v>11827</v>
      </c>
      <c r="D7112" s="4" t="s">
        <v>11828</v>
      </c>
      <c r="E7112" s="4" t="s">
        <v>11811</v>
      </c>
      <c r="F7112" s="4" t="s">
        <v>11553</v>
      </c>
      <c r="G7112" s="4" t="s">
        <v>11829</v>
      </c>
      <c r="H7112" s="4" t="s">
        <v>198</v>
      </c>
      <c r="I7112" s="24">
        <v>129.63</v>
      </c>
      <c r="J7112" s="24">
        <v>82.59</v>
      </c>
      <c r="K7112" s="24">
        <v>0.9</v>
      </c>
      <c r="L7112" s="24">
        <v>8.1</v>
      </c>
      <c r="M7112" s="24">
        <v>0.5</v>
      </c>
      <c r="N7112" s="24">
        <v>1</v>
      </c>
      <c r="O7112" s="24">
        <v>3.5</v>
      </c>
      <c r="Q7112" s="24">
        <v>3.28</v>
      </c>
      <c r="R7112" s="24">
        <v>4.3499999999999996</v>
      </c>
      <c r="T7112" s="24">
        <v>25.41</v>
      </c>
      <c r="X7112" s="24">
        <f t="shared" si="265"/>
        <v>129.63</v>
      </c>
      <c r="Y7112" s="8">
        <f t="shared" si="266"/>
        <v>0</v>
      </c>
      <c r="Z7112" s="4"/>
    </row>
    <row r="7113" spans="1:26" x14ac:dyDescent="0.25">
      <c r="A7113" s="34">
        <v>9</v>
      </c>
      <c r="B7113" s="31">
        <v>9</v>
      </c>
      <c r="C7113" s="4" t="s">
        <v>11825</v>
      </c>
      <c r="D7113" s="4" t="s">
        <v>11823</v>
      </c>
      <c r="E7113" s="4" t="s">
        <v>11811</v>
      </c>
      <c r="F7113" s="4" t="s">
        <v>11553</v>
      </c>
      <c r="G7113" s="4" t="s">
        <v>11826</v>
      </c>
      <c r="H7113" s="4" t="s">
        <v>39</v>
      </c>
      <c r="I7113" s="24">
        <v>372.02</v>
      </c>
      <c r="J7113" s="24">
        <v>86.85</v>
      </c>
      <c r="K7113" s="24">
        <v>0.15</v>
      </c>
      <c r="M7113" s="24">
        <v>1.5</v>
      </c>
      <c r="N7113" s="24">
        <v>1</v>
      </c>
      <c r="O7113" s="24">
        <v>1.5</v>
      </c>
      <c r="R7113" s="24">
        <v>1.52</v>
      </c>
      <c r="T7113" s="24">
        <v>279.5</v>
      </c>
      <c r="X7113" s="24">
        <f t="shared" si="265"/>
        <v>372.02</v>
      </c>
      <c r="Y7113" s="8">
        <f t="shared" si="266"/>
        <v>0</v>
      </c>
      <c r="Z7113" s="4"/>
    </row>
    <row r="7114" spans="1:26" x14ac:dyDescent="0.25">
      <c r="A7114" s="34">
        <v>18</v>
      </c>
      <c r="B7114" s="31">
        <v>18</v>
      </c>
      <c r="C7114" s="4" t="s">
        <v>11839</v>
      </c>
      <c r="D7114" s="4" t="s">
        <v>11840</v>
      </c>
      <c r="E7114" s="4" t="s">
        <v>11811</v>
      </c>
      <c r="F7114" s="4" t="s">
        <v>11553</v>
      </c>
      <c r="G7114" s="4" t="s">
        <v>4492</v>
      </c>
      <c r="H7114" s="4" t="s">
        <v>3576</v>
      </c>
      <c r="I7114" s="24">
        <v>750.88</v>
      </c>
      <c r="J7114" s="24">
        <v>169.24</v>
      </c>
      <c r="K7114" s="24">
        <v>9.6999999999999993</v>
      </c>
      <c r="L7114" s="24">
        <v>9.33</v>
      </c>
      <c r="M7114" s="24">
        <v>1</v>
      </c>
      <c r="O7114" s="24">
        <v>2.44</v>
      </c>
      <c r="R7114" s="24">
        <v>2.0499999999999998</v>
      </c>
      <c r="T7114" s="24">
        <v>556.12</v>
      </c>
      <c r="U7114" s="24">
        <v>1</v>
      </c>
      <c r="X7114" s="24">
        <f t="shared" si="265"/>
        <v>750.88</v>
      </c>
      <c r="Y7114" s="8">
        <f t="shared" si="266"/>
        <v>0</v>
      </c>
      <c r="Z7114" s="4"/>
    </row>
    <row r="7115" spans="1:26" x14ac:dyDescent="0.25">
      <c r="A7115" s="34">
        <v>27</v>
      </c>
      <c r="B7115" s="31">
        <v>27</v>
      </c>
      <c r="C7115" s="4" t="s">
        <v>11851</v>
      </c>
      <c r="D7115" s="4" t="s">
        <v>11840</v>
      </c>
      <c r="E7115" s="4" t="s">
        <v>11811</v>
      </c>
      <c r="F7115" s="4" t="s">
        <v>11553</v>
      </c>
      <c r="G7115" s="4" t="s">
        <v>926</v>
      </c>
      <c r="H7115" s="4" t="s">
        <v>1797</v>
      </c>
      <c r="I7115" s="24">
        <v>739.31</v>
      </c>
      <c r="J7115" s="24">
        <v>92.82</v>
      </c>
      <c r="K7115" s="24">
        <v>4.05</v>
      </c>
      <c r="N7115" s="24">
        <v>0.44</v>
      </c>
      <c r="O7115" s="24">
        <v>1</v>
      </c>
      <c r="P7115" s="24">
        <v>1</v>
      </c>
      <c r="R7115" s="24">
        <v>0.72</v>
      </c>
      <c r="T7115" s="24">
        <v>639.28</v>
      </c>
      <c r="X7115" s="24">
        <f t="shared" si="265"/>
        <v>739.31</v>
      </c>
      <c r="Y7115" s="8">
        <f t="shared" si="266"/>
        <v>0</v>
      </c>
      <c r="Z7115" s="4"/>
    </row>
    <row r="7116" spans="1:26" x14ac:dyDescent="0.25">
      <c r="A7116" s="34">
        <v>1</v>
      </c>
      <c r="B7116" s="31">
        <v>1</v>
      </c>
      <c r="C7116" s="4" t="s">
        <v>11810</v>
      </c>
      <c r="D7116" s="4" t="s">
        <v>11810</v>
      </c>
      <c r="E7116" s="4" t="s">
        <v>11811</v>
      </c>
      <c r="F7116" s="4" t="s">
        <v>11553</v>
      </c>
      <c r="G7116" s="4" t="s">
        <v>9003</v>
      </c>
      <c r="H7116" s="4" t="s">
        <v>19</v>
      </c>
      <c r="I7116" s="24">
        <v>261.02999999999997</v>
      </c>
      <c r="J7116" s="24">
        <v>109.59</v>
      </c>
      <c r="K7116" s="24">
        <v>4.0999999999999996</v>
      </c>
      <c r="M7116" s="24">
        <v>2.2799999999999998</v>
      </c>
      <c r="N7116" s="24">
        <v>0.56999999999999995</v>
      </c>
      <c r="O7116" s="24">
        <v>1.1499999999999999</v>
      </c>
      <c r="R7116" s="24">
        <v>1</v>
      </c>
      <c r="T7116" s="24">
        <v>141.19</v>
      </c>
      <c r="U7116" s="24">
        <v>1.1499999999999999</v>
      </c>
      <c r="X7116" s="24">
        <f t="shared" si="265"/>
        <v>261.02999999999997</v>
      </c>
      <c r="Y7116" s="8">
        <f t="shared" si="266"/>
        <v>0</v>
      </c>
      <c r="Z7116" s="4"/>
    </row>
    <row r="7117" spans="1:26" x14ac:dyDescent="0.25">
      <c r="A7117" s="34">
        <v>15</v>
      </c>
      <c r="B7117" s="31">
        <v>15</v>
      </c>
      <c r="C7117" s="4" t="s">
        <v>2217</v>
      </c>
      <c r="D7117" s="4" t="s">
        <v>11835</v>
      </c>
      <c r="E7117" s="4" t="s">
        <v>11811</v>
      </c>
      <c r="F7117" s="4" t="s">
        <v>11553</v>
      </c>
      <c r="G7117" s="4" t="s">
        <v>11836</v>
      </c>
      <c r="H7117" s="4" t="s">
        <v>1964</v>
      </c>
      <c r="I7117" s="24">
        <v>319.26</v>
      </c>
      <c r="J7117" s="24">
        <v>103.92</v>
      </c>
      <c r="K7117" s="24">
        <v>19.850000000000001</v>
      </c>
      <c r="L7117" s="24">
        <v>0.33</v>
      </c>
      <c r="M7117" s="24">
        <v>1</v>
      </c>
      <c r="N7117" s="24">
        <v>1.1599999999999999</v>
      </c>
      <c r="O7117" s="24">
        <v>2.79</v>
      </c>
      <c r="R7117" s="24">
        <v>3.21</v>
      </c>
      <c r="T7117" s="24">
        <v>187</v>
      </c>
      <c r="U7117" s="38"/>
      <c r="X7117" s="24">
        <f t="shared" si="265"/>
        <v>319.26</v>
      </c>
      <c r="Y7117" s="8">
        <f t="shared" si="266"/>
        <v>0</v>
      </c>
      <c r="Z7117" s="11"/>
    </row>
    <row r="7118" spans="1:26" x14ac:dyDescent="0.25">
      <c r="A7118" s="34">
        <v>20</v>
      </c>
      <c r="B7118" s="31">
        <v>20</v>
      </c>
      <c r="C7118" s="4" t="s">
        <v>11842</v>
      </c>
      <c r="D7118" s="4" t="s">
        <v>3471</v>
      </c>
      <c r="E7118" s="4" t="s">
        <v>11811</v>
      </c>
      <c r="F7118" s="4" t="s">
        <v>11553</v>
      </c>
      <c r="G7118" s="4" t="s">
        <v>11836</v>
      </c>
      <c r="H7118" s="4" t="s">
        <v>154</v>
      </c>
      <c r="I7118" s="24">
        <v>360.13</v>
      </c>
      <c r="J7118" s="24">
        <v>134.69</v>
      </c>
      <c r="K7118" s="24">
        <v>14.32</v>
      </c>
      <c r="M7118" s="24">
        <v>1</v>
      </c>
      <c r="N7118" s="24">
        <v>1</v>
      </c>
      <c r="O7118" s="24">
        <v>1.5</v>
      </c>
      <c r="P7118" s="24">
        <v>0.5</v>
      </c>
      <c r="R7118" s="24">
        <v>1.7</v>
      </c>
      <c r="T7118" s="24">
        <v>203.42</v>
      </c>
      <c r="U7118" s="24">
        <v>2</v>
      </c>
      <c r="X7118" s="24">
        <f t="shared" si="265"/>
        <v>360.13</v>
      </c>
      <c r="Y7118" s="8">
        <f t="shared" si="266"/>
        <v>0</v>
      </c>
      <c r="Z7118" s="4"/>
    </row>
    <row r="7119" spans="1:26" x14ac:dyDescent="0.25">
      <c r="A7119" s="34">
        <v>21</v>
      </c>
      <c r="B7119" s="31">
        <v>21</v>
      </c>
      <c r="C7119" s="4" t="s">
        <v>11843</v>
      </c>
      <c r="D7119" s="4" t="s">
        <v>3471</v>
      </c>
      <c r="E7119" s="4" t="s">
        <v>11811</v>
      </c>
      <c r="F7119" s="4" t="s">
        <v>11553</v>
      </c>
      <c r="G7119" s="4" t="s">
        <v>11836</v>
      </c>
      <c r="H7119" s="4" t="s">
        <v>154</v>
      </c>
      <c r="I7119" s="24">
        <v>123.07</v>
      </c>
      <c r="J7119" s="24">
        <v>91.94</v>
      </c>
      <c r="K7119" s="24">
        <v>18.690000000000001</v>
      </c>
      <c r="L7119" s="24">
        <v>6.32</v>
      </c>
      <c r="N7119" s="24">
        <v>1.58</v>
      </c>
      <c r="O7119" s="24">
        <v>1</v>
      </c>
      <c r="P7119" s="24">
        <v>0.5</v>
      </c>
      <c r="R7119" s="24">
        <v>3.04</v>
      </c>
      <c r="X7119" s="24">
        <f t="shared" si="265"/>
        <v>123.07</v>
      </c>
      <c r="Y7119" s="8">
        <f t="shared" si="266"/>
        <v>0</v>
      </c>
      <c r="Z7119" s="4"/>
    </row>
    <row r="7120" spans="1:26" x14ac:dyDescent="0.25">
      <c r="A7120" s="34">
        <v>7</v>
      </c>
      <c r="B7120" s="31">
        <v>7</v>
      </c>
      <c r="C7120" s="4" t="s">
        <v>11822</v>
      </c>
      <c r="D7120" s="4" t="s">
        <v>11823</v>
      </c>
      <c r="E7120" s="4" t="s">
        <v>11811</v>
      </c>
      <c r="F7120" s="4" t="s">
        <v>11553</v>
      </c>
      <c r="G7120" s="4" t="s">
        <v>3287</v>
      </c>
      <c r="H7120" s="4" t="s">
        <v>109</v>
      </c>
      <c r="I7120" s="24">
        <v>191.57</v>
      </c>
      <c r="J7120" s="24">
        <v>137.41999999999999</v>
      </c>
      <c r="K7120" s="24">
        <v>4.46</v>
      </c>
      <c r="M7120" s="24">
        <v>1.0900000000000001</v>
      </c>
      <c r="O7120" s="24">
        <v>1.61</v>
      </c>
      <c r="P7120" s="24">
        <v>2</v>
      </c>
      <c r="R7120" s="24">
        <v>2.71</v>
      </c>
      <c r="T7120" s="24">
        <v>40.93</v>
      </c>
      <c r="U7120" s="24">
        <v>1.35</v>
      </c>
      <c r="X7120" s="24">
        <f t="shared" si="265"/>
        <v>191.57000000000002</v>
      </c>
      <c r="Y7120" s="8">
        <f t="shared" si="266"/>
        <v>0</v>
      </c>
      <c r="Z7120" s="4"/>
    </row>
    <row r="7121" spans="1:26" x14ac:dyDescent="0.25">
      <c r="A7121" s="34">
        <v>8</v>
      </c>
      <c r="B7121" s="31">
        <v>8</v>
      </c>
      <c r="C7121" s="4" t="s">
        <v>11824</v>
      </c>
      <c r="D7121" s="4" t="s">
        <v>11823</v>
      </c>
      <c r="E7121" s="4" t="s">
        <v>11811</v>
      </c>
      <c r="F7121" s="4" t="s">
        <v>11553</v>
      </c>
      <c r="G7121" s="4" t="s">
        <v>3287</v>
      </c>
      <c r="H7121" s="4" t="s">
        <v>892</v>
      </c>
      <c r="I7121" s="24">
        <v>827.55</v>
      </c>
      <c r="J7121" s="24">
        <v>194.12</v>
      </c>
      <c r="K7121" s="24">
        <v>34.340000000000003</v>
      </c>
      <c r="L7121" s="24">
        <v>4.93</v>
      </c>
      <c r="M7121" s="24">
        <v>1.86</v>
      </c>
      <c r="O7121" s="24">
        <v>1</v>
      </c>
      <c r="P7121" s="24">
        <v>1.74</v>
      </c>
      <c r="R7121" s="24">
        <v>2.67</v>
      </c>
      <c r="T7121" s="24">
        <v>583.89</v>
      </c>
      <c r="U7121" s="24">
        <v>3</v>
      </c>
      <c r="X7121" s="24">
        <f t="shared" si="265"/>
        <v>827.55</v>
      </c>
      <c r="Y7121" s="8">
        <f t="shared" si="266"/>
        <v>0</v>
      </c>
      <c r="Z7121" s="4"/>
    </row>
    <row r="7122" spans="1:26" x14ac:dyDescent="0.25">
      <c r="A7122" s="34">
        <v>29</v>
      </c>
      <c r="B7122" s="31">
        <v>31</v>
      </c>
      <c r="C7122" s="4" t="s">
        <v>11855</v>
      </c>
      <c r="D7122" s="4" t="s">
        <v>11835</v>
      </c>
      <c r="E7122" s="4" t="s">
        <v>11811</v>
      </c>
      <c r="F7122" s="4" t="s">
        <v>11553</v>
      </c>
      <c r="G7122" s="4" t="s">
        <v>11856</v>
      </c>
      <c r="H7122" s="4" t="s">
        <v>1066</v>
      </c>
      <c r="I7122" s="24">
        <v>157.5</v>
      </c>
      <c r="J7122" s="24">
        <v>30</v>
      </c>
      <c r="K7122" s="24">
        <v>3.5</v>
      </c>
      <c r="L7122" s="24">
        <v>2.5</v>
      </c>
      <c r="M7122" s="24">
        <v>2</v>
      </c>
      <c r="N7122" s="24">
        <v>1</v>
      </c>
      <c r="O7122" s="24">
        <v>3.5</v>
      </c>
      <c r="T7122" s="24">
        <v>115</v>
      </c>
      <c r="X7122" s="24">
        <f t="shared" si="265"/>
        <v>157.5</v>
      </c>
      <c r="Y7122" s="8">
        <f t="shared" si="266"/>
        <v>0</v>
      </c>
      <c r="Z7122" s="4"/>
    </row>
    <row r="7123" spans="1:26" x14ac:dyDescent="0.25">
      <c r="A7123" s="34">
        <v>23</v>
      </c>
      <c r="B7123" s="31">
        <v>23</v>
      </c>
      <c r="C7123" s="4" t="s">
        <v>1176</v>
      </c>
      <c r="D7123" s="4" t="s">
        <v>11823</v>
      </c>
      <c r="E7123" s="4" t="s">
        <v>11811</v>
      </c>
      <c r="F7123" s="4" t="s">
        <v>11553</v>
      </c>
      <c r="G7123" s="4" t="s">
        <v>3959</v>
      </c>
      <c r="H7123" s="4" t="s">
        <v>277</v>
      </c>
      <c r="I7123" s="24">
        <v>132.55000000000001</v>
      </c>
      <c r="J7123" s="24">
        <v>75.39</v>
      </c>
      <c r="K7123" s="24">
        <v>3.78</v>
      </c>
      <c r="L7123" s="24">
        <v>2.11</v>
      </c>
      <c r="M7123" s="24">
        <v>1.38</v>
      </c>
      <c r="N7123" s="24">
        <v>1.1499999999999999</v>
      </c>
      <c r="O7123" s="24">
        <v>1.75</v>
      </c>
      <c r="P7123" s="24">
        <v>0.1</v>
      </c>
      <c r="Q7123" s="24">
        <v>0.99</v>
      </c>
      <c r="T7123" s="24">
        <v>44.75</v>
      </c>
      <c r="U7123" s="24">
        <v>1.1499999999999999</v>
      </c>
      <c r="X7123" s="24">
        <f t="shared" si="265"/>
        <v>132.54999999999998</v>
      </c>
      <c r="Y7123" s="8">
        <f t="shared" si="266"/>
        <v>0</v>
      </c>
      <c r="Z7123" s="11"/>
    </row>
    <row r="7124" spans="1:26" x14ac:dyDescent="0.25">
      <c r="A7124" s="34">
        <v>25</v>
      </c>
      <c r="B7124" s="31">
        <v>25</v>
      </c>
      <c r="C7124" s="4" t="s">
        <v>11847</v>
      </c>
      <c r="D7124" s="4" t="s">
        <v>11835</v>
      </c>
      <c r="E7124" s="4" t="s">
        <v>11811</v>
      </c>
      <c r="F7124" s="4" t="s">
        <v>11553</v>
      </c>
      <c r="G7124" s="4" t="s">
        <v>11848</v>
      </c>
      <c r="H7124" s="4" t="s">
        <v>237</v>
      </c>
      <c r="I7124" s="24">
        <v>250.31</v>
      </c>
      <c r="J7124" s="24">
        <v>108.1</v>
      </c>
      <c r="K7124" s="24">
        <v>16.86</v>
      </c>
      <c r="L7124" s="24">
        <v>25.83</v>
      </c>
      <c r="M7124" s="24">
        <v>3.95</v>
      </c>
      <c r="O7124" s="24">
        <v>3.29</v>
      </c>
      <c r="P7124" s="24">
        <v>0.05</v>
      </c>
      <c r="Q7124" s="24">
        <v>4.4000000000000004</v>
      </c>
      <c r="T7124" s="24">
        <v>79.790000000000006</v>
      </c>
      <c r="U7124" s="24">
        <v>8.0399999999999991</v>
      </c>
      <c r="X7124" s="24">
        <f t="shared" si="265"/>
        <v>250.30999999999997</v>
      </c>
      <c r="Y7124" s="8">
        <f t="shared" si="266"/>
        <v>0</v>
      </c>
      <c r="Z7124" s="4"/>
    </row>
    <row r="7125" spans="1:26" x14ac:dyDescent="0.25">
      <c r="A7125" s="34">
        <v>19</v>
      </c>
      <c r="B7125" s="31">
        <v>19</v>
      </c>
      <c r="C7125" s="4" t="s">
        <v>11841</v>
      </c>
      <c r="D7125" s="4" t="s">
        <v>11815</v>
      </c>
      <c r="E7125" s="4" t="s">
        <v>11811</v>
      </c>
      <c r="F7125" s="4" t="s">
        <v>11553</v>
      </c>
      <c r="G7125" s="4" t="s">
        <v>15461</v>
      </c>
      <c r="H7125" s="4"/>
      <c r="I7125" s="24">
        <v>189.67</v>
      </c>
      <c r="J7125" s="24">
        <v>83.24</v>
      </c>
      <c r="K7125" s="24">
        <v>13.43</v>
      </c>
      <c r="L7125" s="24">
        <v>0.47</v>
      </c>
      <c r="N7125" s="24">
        <v>0.6</v>
      </c>
      <c r="O7125" s="24">
        <v>1.1200000000000001</v>
      </c>
      <c r="Q7125" s="24">
        <v>2.4900000000000002</v>
      </c>
      <c r="R7125" s="24">
        <v>0.82</v>
      </c>
      <c r="T7125" s="24">
        <v>86.5</v>
      </c>
      <c r="U7125" s="24">
        <v>1</v>
      </c>
      <c r="X7125" s="24">
        <f t="shared" si="265"/>
        <v>189.66999999999996</v>
      </c>
      <c r="Y7125" s="8">
        <f t="shared" si="266"/>
        <v>0</v>
      </c>
      <c r="Z7125" s="4"/>
    </row>
    <row r="7126" spans="1:26" x14ac:dyDescent="0.25">
      <c r="A7126" s="34">
        <v>3</v>
      </c>
      <c r="B7126" s="31">
        <v>3</v>
      </c>
      <c r="C7126" s="4" t="s">
        <v>11862</v>
      </c>
      <c r="D7126" s="4" t="s">
        <v>11862</v>
      </c>
      <c r="E7126" s="4" t="s">
        <v>11859</v>
      </c>
      <c r="F7126" s="4" t="s">
        <v>11553</v>
      </c>
      <c r="G7126" s="4" t="s">
        <v>11863</v>
      </c>
      <c r="H7126" s="4"/>
      <c r="I7126" s="24">
        <v>3897.8337000000001</v>
      </c>
      <c r="J7126" s="24">
        <v>27.462299999999999</v>
      </c>
      <c r="K7126" s="24">
        <v>2.7959000000000001</v>
      </c>
      <c r="L7126" s="24">
        <v>9.4723000000000006</v>
      </c>
      <c r="M7126" s="24">
        <v>5.1150000000000002</v>
      </c>
      <c r="O7126" s="24">
        <v>0.6764</v>
      </c>
      <c r="Q7126" s="24">
        <v>3.7389999999999999</v>
      </c>
      <c r="T7126" s="24">
        <v>384.5779</v>
      </c>
      <c r="X7126" s="24">
        <f t="shared" si="265"/>
        <v>433.83879999999999</v>
      </c>
      <c r="Y7126" s="8">
        <f t="shared" si="266"/>
        <v>3463.9949000000001</v>
      </c>
      <c r="Z7126" s="4"/>
    </row>
    <row r="7127" spans="1:26" x14ac:dyDescent="0.25">
      <c r="A7127" s="34">
        <v>10</v>
      </c>
      <c r="B7127" s="31">
        <v>11</v>
      </c>
      <c r="C7127" s="4" t="s">
        <v>11874</v>
      </c>
      <c r="D7127" s="4" t="s">
        <v>11865</v>
      </c>
      <c r="E7127" s="4" t="s">
        <v>11859</v>
      </c>
      <c r="F7127" s="4" t="s">
        <v>11553</v>
      </c>
      <c r="G7127" s="4" t="s">
        <v>11876</v>
      </c>
      <c r="H7127" s="4"/>
      <c r="I7127" s="24">
        <v>821.23</v>
      </c>
      <c r="J7127" s="24">
        <v>9.5</v>
      </c>
      <c r="K7127" s="24">
        <v>13.01</v>
      </c>
      <c r="T7127" s="24">
        <v>798.72</v>
      </c>
      <c r="X7127" s="24">
        <f t="shared" si="265"/>
        <v>821.23</v>
      </c>
      <c r="Y7127" s="8">
        <f t="shared" si="266"/>
        <v>0</v>
      </c>
      <c r="Z7127" s="4"/>
    </row>
    <row r="7128" spans="1:26" x14ac:dyDescent="0.25">
      <c r="A7128" s="34">
        <v>1</v>
      </c>
      <c r="B7128" s="31">
        <v>1</v>
      </c>
      <c r="C7128" s="4" t="s">
        <v>11857</v>
      </c>
      <c r="D7128" s="4" t="s">
        <v>11858</v>
      </c>
      <c r="E7128" s="4" t="s">
        <v>11859</v>
      </c>
      <c r="F7128" s="4" t="s">
        <v>11553</v>
      </c>
      <c r="G7128" s="4" t="s">
        <v>11860</v>
      </c>
      <c r="H7128" s="4"/>
      <c r="I7128" s="24">
        <v>1115.1400000000001</v>
      </c>
      <c r="J7128" s="24">
        <v>39.5</v>
      </c>
      <c r="K7128" s="24">
        <v>26.5</v>
      </c>
      <c r="T7128" s="24">
        <v>1049.1400000000001</v>
      </c>
      <c r="X7128" s="24">
        <f t="shared" si="265"/>
        <v>1115.1400000000001</v>
      </c>
      <c r="Y7128" s="8">
        <f t="shared" si="266"/>
        <v>0</v>
      </c>
      <c r="Z7128" s="4"/>
    </row>
    <row r="7129" spans="1:26" x14ac:dyDescent="0.25">
      <c r="A7129" s="34">
        <v>5</v>
      </c>
      <c r="B7129" s="31">
        <v>5</v>
      </c>
      <c r="C7129" s="4" t="s">
        <v>11868</v>
      </c>
      <c r="D7129" s="4" t="s">
        <v>11858</v>
      </c>
      <c r="E7129" s="4" t="s">
        <v>11859</v>
      </c>
      <c r="F7129" s="4" t="s">
        <v>11553</v>
      </c>
      <c r="G7129" s="4" t="s">
        <v>11860</v>
      </c>
      <c r="H7129" s="4"/>
      <c r="I7129" s="24">
        <v>1287.8697</v>
      </c>
      <c r="J7129" s="24">
        <v>44.3416</v>
      </c>
      <c r="K7129" s="24">
        <v>3.8046000000000002</v>
      </c>
      <c r="M7129" s="24">
        <v>5</v>
      </c>
      <c r="O7129" s="24">
        <v>0.42349999999999999</v>
      </c>
      <c r="T7129" s="24">
        <v>1234.3</v>
      </c>
      <c r="X7129" s="24">
        <f t="shared" si="265"/>
        <v>1287.8697</v>
      </c>
      <c r="Y7129" s="8">
        <f t="shared" si="266"/>
        <v>0</v>
      </c>
      <c r="Z7129" s="4"/>
    </row>
    <row r="7130" spans="1:26" x14ac:dyDescent="0.25">
      <c r="A7130" s="34">
        <v>14</v>
      </c>
      <c r="B7130" s="31">
        <v>16</v>
      </c>
      <c r="C7130" s="4" t="s">
        <v>11882</v>
      </c>
      <c r="D7130" s="4" t="s">
        <v>11870</v>
      </c>
      <c r="E7130" s="4" t="s">
        <v>11859</v>
      </c>
      <c r="F7130" s="4" t="s">
        <v>11553</v>
      </c>
      <c r="G7130" s="4" t="s">
        <v>11883</v>
      </c>
      <c r="H7130" s="4"/>
      <c r="I7130" s="24">
        <v>270.75470000000001</v>
      </c>
      <c r="J7130" s="24">
        <v>80.3947</v>
      </c>
      <c r="K7130" s="24">
        <v>23.5</v>
      </c>
      <c r="M7130" s="24">
        <v>2.86</v>
      </c>
      <c r="T7130" s="24">
        <v>164</v>
      </c>
      <c r="X7130" s="24">
        <f t="shared" si="265"/>
        <v>270.75470000000001</v>
      </c>
      <c r="Y7130" s="8">
        <f t="shared" si="266"/>
        <v>0</v>
      </c>
      <c r="Z7130" s="4"/>
    </row>
    <row r="7131" spans="1:26" x14ac:dyDescent="0.25">
      <c r="A7131" s="34">
        <v>8</v>
      </c>
      <c r="B7131" s="31">
        <v>9</v>
      </c>
      <c r="C7131" s="4" t="s">
        <v>11870</v>
      </c>
      <c r="D7131" s="4" t="s">
        <v>11870</v>
      </c>
      <c r="E7131" s="4" t="s">
        <v>11859</v>
      </c>
      <c r="F7131" s="4" t="s">
        <v>11553</v>
      </c>
      <c r="G7131" s="4" t="s">
        <v>11873</v>
      </c>
      <c r="H7131" s="4"/>
      <c r="I7131" s="24">
        <v>856.57</v>
      </c>
      <c r="J7131" s="24">
        <v>157.12</v>
      </c>
      <c r="K7131" s="24">
        <v>39.950000000000003</v>
      </c>
      <c r="L7131" s="24">
        <v>0.25</v>
      </c>
      <c r="M7131" s="24">
        <v>1.5</v>
      </c>
      <c r="N7131" s="24">
        <v>1</v>
      </c>
      <c r="O7131" s="24">
        <v>1</v>
      </c>
      <c r="P7131" s="24">
        <v>0.25</v>
      </c>
      <c r="R7131" s="24">
        <v>1.5</v>
      </c>
      <c r="T7131" s="24">
        <v>654</v>
      </c>
      <c r="X7131" s="24">
        <f t="shared" si="265"/>
        <v>856.56999999999994</v>
      </c>
      <c r="Y7131" s="8">
        <f t="shared" si="266"/>
        <v>0</v>
      </c>
      <c r="Z7131" s="4"/>
    </row>
    <row r="7132" spans="1:26" x14ac:dyDescent="0.25">
      <c r="A7132" s="34">
        <v>4</v>
      </c>
      <c r="B7132" s="31">
        <v>4</v>
      </c>
      <c r="C7132" s="4" t="s">
        <v>11864</v>
      </c>
      <c r="D7132" s="4" t="s">
        <v>11865</v>
      </c>
      <c r="E7132" s="4" t="s">
        <v>11859</v>
      </c>
      <c r="F7132" s="4" t="s">
        <v>11553</v>
      </c>
      <c r="G7132" s="4" t="s">
        <v>11866</v>
      </c>
      <c r="H7132" s="4" t="s">
        <v>11867</v>
      </c>
      <c r="I7132" s="24">
        <v>307.72559999999999</v>
      </c>
      <c r="J7132" s="24">
        <v>52.8</v>
      </c>
      <c r="K7132" s="24">
        <v>4.9259000000000004</v>
      </c>
      <c r="T7132" s="24">
        <v>250</v>
      </c>
      <c r="X7132" s="24">
        <f t="shared" si="265"/>
        <v>307.72590000000002</v>
      </c>
      <c r="Y7132" s="8">
        <f t="shared" si="266"/>
        <v>-3.0000000003838068E-4</v>
      </c>
      <c r="Z7132" s="4"/>
    </row>
    <row r="7133" spans="1:26" x14ac:dyDescent="0.25">
      <c r="A7133" s="34">
        <v>12</v>
      </c>
      <c r="B7133" s="31">
        <v>13</v>
      </c>
      <c r="C7133" s="4" t="s">
        <v>11878</v>
      </c>
      <c r="D7133" s="4" t="s">
        <v>11879</v>
      </c>
      <c r="E7133" s="4" t="s">
        <v>11859</v>
      </c>
      <c r="F7133" s="4" t="s">
        <v>11553</v>
      </c>
      <c r="G7133" s="4" t="s">
        <v>4794</v>
      </c>
      <c r="H7133" s="4"/>
      <c r="I7133" s="24">
        <v>63.212800000000001</v>
      </c>
      <c r="J7133" s="24">
        <v>48.871499999999997</v>
      </c>
      <c r="K7133" s="24">
        <v>4.7060000000000004</v>
      </c>
      <c r="L7133" s="24">
        <v>3.4157000000000002</v>
      </c>
      <c r="R7133" s="24">
        <v>0.99960000000000004</v>
      </c>
      <c r="T7133" s="24">
        <v>5.22</v>
      </c>
      <c r="X7133" s="24">
        <f t="shared" si="265"/>
        <v>63.212800000000001</v>
      </c>
      <c r="Y7133" s="8">
        <f t="shared" si="266"/>
        <v>0</v>
      </c>
      <c r="Z7133" s="4"/>
    </row>
    <row r="7134" spans="1:26" x14ac:dyDescent="0.25">
      <c r="A7134" s="34">
        <v>13</v>
      </c>
      <c r="B7134" s="31">
        <v>14</v>
      </c>
      <c r="C7134" s="4" t="s">
        <v>11880</v>
      </c>
      <c r="D7134" s="4" t="s">
        <v>11865</v>
      </c>
      <c r="E7134" s="4" t="s">
        <v>11859</v>
      </c>
      <c r="F7134" s="4" t="s">
        <v>11553</v>
      </c>
      <c r="G7134" s="4" t="s">
        <v>11881</v>
      </c>
      <c r="H7134" s="4"/>
      <c r="I7134" s="24">
        <v>417.34</v>
      </c>
      <c r="J7134" s="24">
        <v>6.46</v>
      </c>
      <c r="K7134" s="24">
        <v>33.03</v>
      </c>
      <c r="T7134" s="24">
        <v>377.85</v>
      </c>
      <c r="X7134" s="24">
        <f t="shared" si="265"/>
        <v>417.34000000000003</v>
      </c>
      <c r="Y7134" s="8">
        <f t="shared" si="266"/>
        <v>0</v>
      </c>
      <c r="Z7134" s="4"/>
    </row>
    <row r="7135" spans="1:26" x14ac:dyDescent="0.25">
      <c r="A7135" s="34">
        <v>9</v>
      </c>
      <c r="B7135" s="31">
        <v>10</v>
      </c>
      <c r="C7135" s="4" t="s">
        <v>11874</v>
      </c>
      <c r="D7135" s="4" t="s">
        <v>11865</v>
      </c>
      <c r="E7135" s="4" t="s">
        <v>11859</v>
      </c>
      <c r="F7135" s="4" t="s">
        <v>11553</v>
      </c>
      <c r="G7135" s="4" t="s">
        <v>11875</v>
      </c>
      <c r="H7135" s="4"/>
      <c r="I7135" s="24">
        <v>616.5</v>
      </c>
      <c r="J7135" s="24">
        <v>1.5</v>
      </c>
      <c r="K7135" s="24">
        <v>56</v>
      </c>
      <c r="T7135" s="24">
        <v>559</v>
      </c>
      <c r="X7135" s="24">
        <f t="shared" si="265"/>
        <v>616.5</v>
      </c>
      <c r="Y7135" s="8">
        <f t="shared" si="266"/>
        <v>0</v>
      </c>
      <c r="Z7135" s="4"/>
    </row>
    <row r="7136" spans="1:26" x14ac:dyDescent="0.25">
      <c r="A7136" s="34">
        <v>11</v>
      </c>
      <c r="B7136" s="31">
        <v>12</v>
      </c>
      <c r="C7136" s="4" t="s">
        <v>11877</v>
      </c>
      <c r="D7136" s="4" t="s">
        <v>11870</v>
      </c>
      <c r="E7136" s="4" t="s">
        <v>11859</v>
      </c>
      <c r="F7136" s="4" t="s">
        <v>11553</v>
      </c>
      <c r="G7136" s="4" t="s">
        <v>8531</v>
      </c>
      <c r="H7136" s="4"/>
      <c r="I7136" s="24">
        <v>1559.5709999999999</v>
      </c>
      <c r="J7136" s="24">
        <v>66.830699999999993</v>
      </c>
      <c r="K7136" s="24">
        <v>10.7</v>
      </c>
      <c r="L7136" s="24">
        <v>11.270300000000001</v>
      </c>
      <c r="M7136" s="24">
        <v>3.17</v>
      </c>
      <c r="T7136" s="24">
        <v>1467.6</v>
      </c>
      <c r="X7136" s="24">
        <f t="shared" si="265"/>
        <v>1559.5709999999999</v>
      </c>
      <c r="Y7136" s="8">
        <f t="shared" si="266"/>
        <v>0</v>
      </c>
      <c r="Z7136" s="4"/>
    </row>
    <row r="7137" spans="1:26" x14ac:dyDescent="0.25">
      <c r="A7137" s="34">
        <v>7</v>
      </c>
      <c r="B7137" s="31">
        <v>8</v>
      </c>
      <c r="C7137" s="4" t="s">
        <v>11872</v>
      </c>
      <c r="D7137" s="4" t="s">
        <v>11872</v>
      </c>
      <c r="E7137" s="4" t="s">
        <v>11859</v>
      </c>
      <c r="F7137" s="4" t="s">
        <v>11553</v>
      </c>
      <c r="G7137" s="4" t="s">
        <v>92</v>
      </c>
      <c r="H7137" s="4"/>
      <c r="I7137" s="24">
        <v>241.71279999999999</v>
      </c>
      <c r="J7137" s="24">
        <v>160.84</v>
      </c>
      <c r="K7137" s="24">
        <v>11.06</v>
      </c>
      <c r="L7137" s="24">
        <v>6.78</v>
      </c>
      <c r="M7137" s="24">
        <v>3.1175999999999999</v>
      </c>
      <c r="O7137" s="24">
        <v>5.94</v>
      </c>
      <c r="P7137" s="24">
        <v>36.43</v>
      </c>
      <c r="Q7137" s="24">
        <v>0.15570000000000001</v>
      </c>
      <c r="R7137" s="24">
        <v>3.8494999999999999</v>
      </c>
      <c r="T7137" s="24">
        <v>13.54</v>
      </c>
      <c r="X7137" s="24">
        <f t="shared" ref="X7137:X7146" si="267">SUM(J7137:W7137)</f>
        <v>241.71280000000002</v>
      </c>
      <c r="Y7137" s="8">
        <f t="shared" si="266"/>
        <v>0</v>
      </c>
      <c r="Z7137" s="4"/>
    </row>
    <row r="7138" spans="1:26" x14ac:dyDescent="0.25">
      <c r="A7138" s="34">
        <v>16</v>
      </c>
      <c r="B7138" s="31">
        <v>18</v>
      </c>
      <c r="C7138" s="4" t="s">
        <v>11885</v>
      </c>
      <c r="D7138" s="4" t="s">
        <v>11886</v>
      </c>
      <c r="E7138" s="4" t="s">
        <v>11859</v>
      </c>
      <c r="F7138" s="4" t="s">
        <v>11553</v>
      </c>
      <c r="G7138" s="4" t="s">
        <v>11887</v>
      </c>
      <c r="H7138" s="4"/>
      <c r="I7138" s="24">
        <v>354.303</v>
      </c>
      <c r="J7138" s="24">
        <v>3.7393000000000001</v>
      </c>
      <c r="R7138" s="24">
        <v>0.56369999999999998</v>
      </c>
      <c r="T7138" s="24">
        <v>350</v>
      </c>
      <c r="X7138" s="24">
        <f t="shared" si="267"/>
        <v>354.303</v>
      </c>
      <c r="Y7138" s="8">
        <f t="shared" si="266"/>
        <v>0</v>
      </c>
      <c r="Z7138" s="4"/>
    </row>
    <row r="7139" spans="1:26" x14ac:dyDescent="0.25">
      <c r="A7139" s="34">
        <v>2</v>
      </c>
      <c r="B7139" s="31">
        <v>2</v>
      </c>
      <c r="C7139" s="4" t="s">
        <v>11861</v>
      </c>
      <c r="D7139" s="4" t="s">
        <v>11858</v>
      </c>
      <c r="E7139" s="4" t="s">
        <v>11859</v>
      </c>
      <c r="F7139" s="4" t="s">
        <v>11553</v>
      </c>
      <c r="G7139" s="4" t="s">
        <v>746</v>
      </c>
      <c r="H7139" s="4"/>
      <c r="I7139" s="24">
        <v>1617.57</v>
      </c>
      <c r="J7139" s="24">
        <v>20.5</v>
      </c>
      <c r="K7139" s="24">
        <v>47.75</v>
      </c>
      <c r="T7139" s="24">
        <v>1549.32</v>
      </c>
      <c r="X7139" s="24">
        <f t="shared" si="267"/>
        <v>1617.57</v>
      </c>
      <c r="Y7139" s="8">
        <f t="shared" si="266"/>
        <v>0</v>
      </c>
      <c r="Z7139" s="4"/>
    </row>
    <row r="7140" spans="1:26" x14ac:dyDescent="0.25">
      <c r="A7140" s="34">
        <v>6</v>
      </c>
      <c r="B7140" s="31">
        <v>6</v>
      </c>
      <c r="C7140" s="4" t="s">
        <v>11869</v>
      </c>
      <c r="D7140" s="4" t="s">
        <v>11870</v>
      </c>
      <c r="E7140" s="4" t="s">
        <v>11859</v>
      </c>
      <c r="F7140" s="4" t="s">
        <v>11553</v>
      </c>
      <c r="G7140" s="4" t="s">
        <v>11871</v>
      </c>
      <c r="H7140" s="4"/>
      <c r="I7140" s="24">
        <v>131.7158</v>
      </c>
      <c r="J7140" s="24">
        <v>43.6648</v>
      </c>
      <c r="K7140" s="24">
        <v>24.552600000000002</v>
      </c>
      <c r="M7140" s="24">
        <v>1.8</v>
      </c>
      <c r="T7140" s="24">
        <v>61.698399999999999</v>
      </c>
      <c r="X7140" s="24">
        <f t="shared" si="267"/>
        <v>131.7158</v>
      </c>
      <c r="Y7140" s="8">
        <f t="shared" si="266"/>
        <v>0</v>
      </c>
      <c r="Z7140" s="4"/>
    </row>
    <row r="7141" spans="1:26" x14ac:dyDescent="0.25">
      <c r="A7141" s="34">
        <v>15</v>
      </c>
      <c r="B7141" s="31">
        <v>17</v>
      </c>
      <c r="C7141" s="4" t="s">
        <v>11884</v>
      </c>
      <c r="D7141" s="4" t="s">
        <v>11879</v>
      </c>
      <c r="E7141" s="4" t="s">
        <v>11859</v>
      </c>
      <c r="F7141" s="4" t="s">
        <v>11553</v>
      </c>
      <c r="G7141" s="4" t="s">
        <v>11871</v>
      </c>
      <c r="H7141" s="4"/>
      <c r="I7141" s="24">
        <v>439.5025</v>
      </c>
      <c r="J7141" s="24">
        <v>241.37809999999999</v>
      </c>
      <c r="K7141" s="24">
        <v>14.379899999999999</v>
      </c>
      <c r="L7141" s="24">
        <v>1.6386000000000001</v>
      </c>
      <c r="M7141" s="24">
        <v>3.1</v>
      </c>
      <c r="O7141" s="24">
        <v>5.68</v>
      </c>
      <c r="P7141" s="24">
        <v>41.105899999999998</v>
      </c>
      <c r="R7141" s="24">
        <v>1.53</v>
      </c>
      <c r="T7141" s="24">
        <v>122.72</v>
      </c>
      <c r="W7141" s="24">
        <v>7.97</v>
      </c>
      <c r="X7141" s="24">
        <f t="shared" si="267"/>
        <v>439.50250000000005</v>
      </c>
      <c r="Y7141" s="8">
        <f t="shared" si="266"/>
        <v>0</v>
      </c>
      <c r="Z7141" s="4"/>
    </row>
    <row r="7142" spans="1:26" x14ac:dyDescent="0.25">
      <c r="A7142" s="34">
        <v>13</v>
      </c>
      <c r="B7142" s="31">
        <v>13</v>
      </c>
      <c r="C7142" s="4" t="s">
        <v>11904</v>
      </c>
      <c r="D7142" s="4" t="s">
        <v>11890</v>
      </c>
      <c r="E7142" s="4" t="s">
        <v>11889</v>
      </c>
      <c r="F7142" s="4" t="s">
        <v>11553</v>
      </c>
      <c r="G7142" s="4" t="s">
        <v>1192</v>
      </c>
      <c r="H7142" s="4" t="s">
        <v>154</v>
      </c>
      <c r="I7142" s="24">
        <v>151.6</v>
      </c>
      <c r="J7142" s="24">
        <v>107.7</v>
      </c>
      <c r="K7142" s="24">
        <v>1.7</v>
      </c>
      <c r="L7142" s="24">
        <v>4</v>
      </c>
      <c r="M7142" s="24">
        <v>1.6</v>
      </c>
      <c r="O7142" s="24">
        <v>1</v>
      </c>
      <c r="P7142" s="24">
        <v>0.2</v>
      </c>
      <c r="Q7142" s="24">
        <v>0.1</v>
      </c>
      <c r="R7142" s="24">
        <v>1.8</v>
      </c>
      <c r="T7142" s="24">
        <v>33.5</v>
      </c>
      <c r="X7142" s="24">
        <f t="shared" si="267"/>
        <v>151.6</v>
      </c>
      <c r="Y7142" s="8">
        <f t="shared" si="266"/>
        <v>0</v>
      </c>
      <c r="Z7142" s="4"/>
    </row>
    <row r="7143" spans="1:26" x14ac:dyDescent="0.25">
      <c r="A7143" s="34">
        <v>19</v>
      </c>
      <c r="B7143" s="31">
        <v>19</v>
      </c>
      <c r="C7143" s="4" t="s">
        <v>11912</v>
      </c>
      <c r="D7143" s="4" t="s">
        <v>11911</v>
      </c>
      <c r="E7143" s="4" t="s">
        <v>11889</v>
      </c>
      <c r="F7143" s="4" t="s">
        <v>11553</v>
      </c>
      <c r="G7143" s="4" t="s">
        <v>11913</v>
      </c>
      <c r="H7143" s="4" t="s">
        <v>230</v>
      </c>
      <c r="I7143" s="24">
        <v>168.4</v>
      </c>
      <c r="J7143" s="24">
        <v>92</v>
      </c>
      <c r="K7143" s="24">
        <v>3.1</v>
      </c>
      <c r="L7143" s="24">
        <v>3.2</v>
      </c>
      <c r="M7143" s="24">
        <v>1.1000000000000001</v>
      </c>
      <c r="O7143" s="24">
        <v>1.2</v>
      </c>
      <c r="R7143" s="24">
        <v>4.0999999999999996</v>
      </c>
      <c r="T7143" s="24">
        <v>63.5</v>
      </c>
      <c r="U7143" s="24">
        <v>0.2</v>
      </c>
      <c r="X7143" s="24">
        <f t="shared" si="267"/>
        <v>168.39999999999998</v>
      </c>
      <c r="Y7143" s="8">
        <f t="shared" si="266"/>
        <v>0</v>
      </c>
      <c r="Z7143" s="4"/>
    </row>
    <row r="7144" spans="1:26" x14ac:dyDescent="0.25">
      <c r="A7144" s="34">
        <v>3</v>
      </c>
      <c r="B7144" s="31">
        <v>3</v>
      </c>
      <c r="C7144" s="4" t="s">
        <v>5022</v>
      </c>
      <c r="D7144" s="4" t="s">
        <v>11891</v>
      </c>
      <c r="E7144" s="4" t="s">
        <v>11889</v>
      </c>
      <c r="F7144" s="4" t="s">
        <v>11553</v>
      </c>
      <c r="G7144" s="4" t="s">
        <v>2981</v>
      </c>
      <c r="H7144" s="4" t="s">
        <v>5375</v>
      </c>
      <c r="I7144" s="24">
        <v>236.9</v>
      </c>
      <c r="J7144" s="24">
        <v>118.1</v>
      </c>
      <c r="K7144" s="24">
        <v>21.4</v>
      </c>
      <c r="L7144" s="24">
        <v>0.2</v>
      </c>
      <c r="O7144" s="24">
        <v>1.8</v>
      </c>
      <c r="P7144" s="24">
        <v>0.2</v>
      </c>
      <c r="R7144" s="24">
        <v>6.6</v>
      </c>
      <c r="T7144" s="24">
        <v>87</v>
      </c>
      <c r="U7144" s="24">
        <v>1.6</v>
      </c>
      <c r="X7144" s="24">
        <f t="shared" si="267"/>
        <v>236.89999999999998</v>
      </c>
      <c r="Y7144" s="8">
        <f t="shared" si="266"/>
        <v>0</v>
      </c>
      <c r="Z7144" s="4"/>
    </row>
    <row r="7145" spans="1:26" ht="30" x14ac:dyDescent="0.25">
      <c r="A7145" s="34">
        <v>28</v>
      </c>
      <c r="B7145" s="31">
        <v>28</v>
      </c>
      <c r="C7145" s="4" t="s">
        <v>11927</v>
      </c>
      <c r="D7145" s="4" t="s">
        <v>11899</v>
      </c>
      <c r="E7145" s="4" t="s">
        <v>11889</v>
      </c>
      <c r="F7145" s="4" t="s">
        <v>11553</v>
      </c>
      <c r="G7145" s="5" t="s">
        <v>11928</v>
      </c>
      <c r="H7145" s="5" t="s">
        <v>11929</v>
      </c>
      <c r="I7145" s="24">
        <v>55</v>
      </c>
      <c r="J7145" s="24">
        <v>45.94</v>
      </c>
      <c r="K7145" s="24">
        <v>0.28999999999999998</v>
      </c>
      <c r="L7145" s="24">
        <v>6.73</v>
      </c>
      <c r="M7145" s="24">
        <v>0.78</v>
      </c>
      <c r="O7145" s="24">
        <v>0.41</v>
      </c>
      <c r="R7145" s="24">
        <v>0.22</v>
      </c>
      <c r="T7145" s="24">
        <v>0.63</v>
      </c>
      <c r="X7145" s="24">
        <f t="shared" si="267"/>
        <v>54.999999999999993</v>
      </c>
      <c r="Y7145" s="8">
        <f t="shared" si="266"/>
        <v>0</v>
      </c>
      <c r="Z7145" s="4"/>
    </row>
    <row r="7146" spans="1:26" x14ac:dyDescent="0.25">
      <c r="A7146" s="34">
        <v>26</v>
      </c>
      <c r="B7146" s="31">
        <v>26</v>
      </c>
      <c r="C7146" s="4" t="s">
        <v>11923</v>
      </c>
      <c r="D7146" s="4" t="s">
        <v>11911</v>
      </c>
      <c r="E7146" s="4" t="s">
        <v>11889</v>
      </c>
      <c r="F7146" s="4" t="s">
        <v>11553</v>
      </c>
      <c r="G7146" s="4" t="s">
        <v>3153</v>
      </c>
      <c r="H7146" s="4" t="s">
        <v>11924</v>
      </c>
      <c r="I7146" s="24">
        <v>119.3</v>
      </c>
      <c r="J7146" s="24">
        <v>95.6</v>
      </c>
      <c r="K7146" s="24">
        <v>10.3</v>
      </c>
      <c r="L7146" s="24">
        <v>5</v>
      </c>
      <c r="O7146" s="24">
        <v>1.3</v>
      </c>
      <c r="Q7146" s="24">
        <v>1.4</v>
      </c>
      <c r="T7146" s="24">
        <v>5.7</v>
      </c>
      <c r="X7146" s="24">
        <f t="shared" si="267"/>
        <v>119.3</v>
      </c>
      <c r="Y7146" s="8">
        <f t="shared" si="266"/>
        <v>0</v>
      </c>
      <c r="Z7146" s="4"/>
    </row>
    <row r="7147" spans="1:26" x14ac:dyDescent="0.25">
      <c r="A7147" s="34">
        <v>12</v>
      </c>
      <c r="B7147" s="31">
        <v>12</v>
      </c>
      <c r="C7147" s="4" t="s">
        <v>11902</v>
      </c>
      <c r="D7147" s="4" t="s">
        <v>11899</v>
      </c>
      <c r="E7147" s="4" t="s">
        <v>11889</v>
      </c>
      <c r="F7147" s="4" t="s">
        <v>11553</v>
      </c>
      <c r="G7147" s="4" t="s">
        <v>11903</v>
      </c>
      <c r="H7147" s="4" t="s">
        <v>960</v>
      </c>
      <c r="I7147" s="37">
        <f>69+505.7</f>
        <v>574.70000000000005</v>
      </c>
      <c r="J7147" s="37">
        <f>40+96.3</f>
        <v>136.30000000000001</v>
      </c>
      <c r="K7147" s="37">
        <f>29+108.7</f>
        <v>137.69999999999999</v>
      </c>
      <c r="L7147" s="24">
        <v>2.9</v>
      </c>
      <c r="M7147" s="24">
        <v>2.5</v>
      </c>
      <c r="N7147" s="24">
        <v>2.5</v>
      </c>
      <c r="O7147" s="24">
        <v>1.5</v>
      </c>
      <c r="P7147" s="24">
        <v>0.1</v>
      </c>
      <c r="R7147" s="24">
        <v>5.7</v>
      </c>
      <c r="S7147" s="24">
        <v>0.8</v>
      </c>
      <c r="T7147" s="24">
        <v>284.7</v>
      </c>
      <c r="X7147" s="37">
        <f>69+505.7</f>
        <v>574.70000000000005</v>
      </c>
      <c r="Y7147" s="8">
        <f t="shared" si="266"/>
        <v>0</v>
      </c>
      <c r="Z7147" s="4"/>
    </row>
    <row r="7148" spans="1:26" x14ac:dyDescent="0.25">
      <c r="A7148" s="34">
        <v>22</v>
      </c>
      <c r="B7148" s="31">
        <v>22</v>
      </c>
      <c r="C7148" s="4" t="s">
        <v>11917</v>
      </c>
      <c r="D7148" s="4" t="s">
        <v>11891</v>
      </c>
      <c r="E7148" s="4" t="s">
        <v>11889</v>
      </c>
      <c r="F7148" s="4" t="s">
        <v>11553</v>
      </c>
      <c r="G7148" s="4" t="s">
        <v>11918</v>
      </c>
      <c r="H7148" s="4" t="s">
        <v>245</v>
      </c>
      <c r="I7148" s="24">
        <v>265.3</v>
      </c>
      <c r="J7148" s="24">
        <v>187.6</v>
      </c>
      <c r="K7148" s="24">
        <v>51.3</v>
      </c>
      <c r="L7148" s="24">
        <v>0.3</v>
      </c>
      <c r="M7148" s="24">
        <v>5.9</v>
      </c>
      <c r="O7148" s="24">
        <v>4.2</v>
      </c>
      <c r="R7148" s="24">
        <v>2.1</v>
      </c>
      <c r="T7148" s="24">
        <v>13.9</v>
      </c>
      <c r="X7148" s="24">
        <f t="shared" ref="X7148:X7179" si="268">SUM(J7148:W7148)</f>
        <v>265.29999999999995</v>
      </c>
      <c r="Y7148" s="8">
        <f t="shared" si="266"/>
        <v>0</v>
      </c>
      <c r="Z7148" s="4"/>
    </row>
    <row r="7149" spans="1:26" x14ac:dyDescent="0.25">
      <c r="A7149" s="34">
        <v>23</v>
      </c>
      <c r="B7149" s="31">
        <v>23</v>
      </c>
      <c r="C7149" s="4" t="s">
        <v>11919</v>
      </c>
      <c r="D7149" s="4" t="s">
        <v>11890</v>
      </c>
      <c r="E7149" s="4" t="s">
        <v>11889</v>
      </c>
      <c r="F7149" s="4" t="s">
        <v>11553</v>
      </c>
      <c r="G7149" s="4" t="s">
        <v>11920</v>
      </c>
      <c r="H7149" s="4" t="s">
        <v>540</v>
      </c>
      <c r="I7149" s="24">
        <v>99.7</v>
      </c>
      <c r="J7149" s="24">
        <v>54.7</v>
      </c>
      <c r="K7149" s="24">
        <v>21.7</v>
      </c>
      <c r="L7149" s="24">
        <v>12.3</v>
      </c>
      <c r="M7149" s="24">
        <v>4.0999999999999996</v>
      </c>
      <c r="O7149" s="24">
        <v>1</v>
      </c>
      <c r="Q7149" s="24">
        <v>4.2</v>
      </c>
      <c r="R7149" s="24">
        <v>1.7</v>
      </c>
      <c r="X7149" s="24">
        <f t="shared" si="268"/>
        <v>99.7</v>
      </c>
      <c r="Y7149" s="8">
        <f t="shared" si="266"/>
        <v>0</v>
      </c>
      <c r="Z7149" s="11"/>
    </row>
    <row r="7150" spans="1:26" x14ac:dyDescent="0.25">
      <c r="A7150" s="34">
        <v>9</v>
      </c>
      <c r="B7150" s="31">
        <v>9</v>
      </c>
      <c r="C7150" s="4" t="s">
        <v>11897</v>
      </c>
      <c r="D7150" s="4" t="s">
        <v>11888</v>
      </c>
      <c r="E7150" s="4" t="s">
        <v>11889</v>
      </c>
      <c r="F7150" s="4" t="s">
        <v>11553</v>
      </c>
      <c r="G7150" s="4" t="s">
        <v>11898</v>
      </c>
      <c r="H7150" s="4" t="s">
        <v>154</v>
      </c>
      <c r="I7150" s="24">
        <v>175.9</v>
      </c>
      <c r="J7150" s="24">
        <v>85.2</v>
      </c>
      <c r="K7150" s="24">
        <v>6.9</v>
      </c>
      <c r="L7150" s="24">
        <v>16.3</v>
      </c>
      <c r="O7150" s="24">
        <v>1.5</v>
      </c>
      <c r="Q7150" s="24">
        <v>4.5</v>
      </c>
      <c r="R7150" s="24">
        <v>0.9</v>
      </c>
      <c r="T7150" s="24">
        <v>57.5</v>
      </c>
      <c r="U7150" s="24">
        <v>3.1</v>
      </c>
      <c r="X7150" s="24">
        <f t="shared" si="268"/>
        <v>175.9</v>
      </c>
      <c r="Y7150" s="8">
        <f t="shared" si="266"/>
        <v>0</v>
      </c>
      <c r="Z7150" s="4"/>
    </row>
    <row r="7151" spans="1:26" x14ac:dyDescent="0.25">
      <c r="A7151" s="34">
        <v>25</v>
      </c>
      <c r="B7151" s="31">
        <v>25</v>
      </c>
      <c r="C7151" s="4" t="s">
        <v>11922</v>
      </c>
      <c r="D7151" s="4" t="s">
        <v>11911</v>
      </c>
      <c r="E7151" s="4" t="s">
        <v>11889</v>
      </c>
      <c r="F7151" s="4" t="s">
        <v>11553</v>
      </c>
      <c r="G7151" s="4" t="s">
        <v>11898</v>
      </c>
      <c r="H7151" s="4" t="s">
        <v>19</v>
      </c>
      <c r="I7151" s="24">
        <v>88.3</v>
      </c>
      <c r="J7151" s="24">
        <v>58.6</v>
      </c>
      <c r="K7151" s="24">
        <v>12.5</v>
      </c>
      <c r="L7151" s="24">
        <v>9.5</v>
      </c>
      <c r="M7151" s="24">
        <v>1</v>
      </c>
      <c r="O7151" s="24">
        <v>0.7</v>
      </c>
      <c r="R7151" s="24">
        <v>1.4</v>
      </c>
      <c r="T7151" s="24">
        <v>4.5999999999999996</v>
      </c>
      <c r="X7151" s="24">
        <f t="shared" si="268"/>
        <v>88.3</v>
      </c>
      <c r="Y7151" s="8">
        <f t="shared" si="266"/>
        <v>0</v>
      </c>
      <c r="Z7151" s="4"/>
    </row>
    <row r="7152" spans="1:26" x14ac:dyDescent="0.25">
      <c r="A7152" s="34">
        <v>15</v>
      </c>
      <c r="B7152" s="31">
        <v>15</v>
      </c>
      <c r="C7152" s="4" t="s">
        <v>11907</v>
      </c>
      <c r="D7152" s="4" t="s">
        <v>11899</v>
      </c>
      <c r="E7152" s="4" t="s">
        <v>11889</v>
      </c>
      <c r="F7152" s="4" t="s">
        <v>11553</v>
      </c>
      <c r="G7152" s="4" t="s">
        <v>1301</v>
      </c>
      <c r="H7152" s="4" t="s">
        <v>5559</v>
      </c>
      <c r="I7152" s="24">
        <v>73.8</v>
      </c>
      <c r="J7152" s="24">
        <v>43</v>
      </c>
      <c r="K7152" s="24">
        <v>26.2</v>
      </c>
      <c r="L7152" s="24">
        <v>0.7</v>
      </c>
      <c r="M7152" s="24">
        <v>3.3</v>
      </c>
      <c r="O7152" s="24">
        <v>0.6</v>
      </c>
      <c r="X7152" s="24">
        <f t="shared" si="268"/>
        <v>73.8</v>
      </c>
      <c r="Y7152" s="8">
        <f t="shared" si="266"/>
        <v>0</v>
      </c>
      <c r="Z7152" s="11"/>
    </row>
    <row r="7153" spans="1:26" x14ac:dyDescent="0.25">
      <c r="A7153" s="34">
        <v>11</v>
      </c>
      <c r="B7153" s="31">
        <v>11</v>
      </c>
      <c r="C7153" s="4" t="s">
        <v>2198</v>
      </c>
      <c r="D7153" s="4" t="s">
        <v>11891</v>
      </c>
      <c r="E7153" s="4" t="s">
        <v>11889</v>
      </c>
      <c r="F7153" s="4" t="s">
        <v>11553</v>
      </c>
      <c r="G7153" s="4" t="s">
        <v>11901</v>
      </c>
      <c r="H7153" s="4" t="s">
        <v>10</v>
      </c>
      <c r="I7153" s="24">
        <v>214.1</v>
      </c>
      <c r="J7153" s="24">
        <v>110.5</v>
      </c>
      <c r="K7153" s="24">
        <v>25.4</v>
      </c>
      <c r="L7153" s="24">
        <v>6.4</v>
      </c>
      <c r="N7153" s="24">
        <v>3.7</v>
      </c>
      <c r="O7153" s="24">
        <v>3.7</v>
      </c>
      <c r="R7153" s="24">
        <v>6.3</v>
      </c>
      <c r="S7153" s="24">
        <v>1.8</v>
      </c>
      <c r="T7153" s="24">
        <v>53.8</v>
      </c>
      <c r="U7153" s="24">
        <v>2.5</v>
      </c>
      <c r="X7153" s="24">
        <f t="shared" si="268"/>
        <v>214.10000000000002</v>
      </c>
      <c r="Y7153" s="8">
        <f t="shared" si="266"/>
        <v>0</v>
      </c>
      <c r="Z7153" s="4"/>
    </row>
    <row r="7154" spans="1:26" x14ac:dyDescent="0.25">
      <c r="A7154" s="34">
        <v>7</v>
      </c>
      <c r="B7154" s="31">
        <v>7</v>
      </c>
      <c r="C7154" s="4" t="s">
        <v>11895</v>
      </c>
      <c r="D7154" s="4" t="s">
        <v>2601</v>
      </c>
      <c r="E7154" s="4" t="s">
        <v>11889</v>
      </c>
      <c r="F7154" s="4" t="s">
        <v>11553</v>
      </c>
      <c r="G7154" s="4" t="s">
        <v>10230</v>
      </c>
      <c r="H7154" s="4" t="s">
        <v>245</v>
      </c>
      <c r="I7154" s="24">
        <v>263.10000000000002</v>
      </c>
      <c r="J7154" s="24">
        <v>100.4</v>
      </c>
      <c r="K7154" s="24">
        <v>8.4</v>
      </c>
      <c r="L7154" s="24">
        <v>0.2</v>
      </c>
      <c r="M7154" s="24">
        <v>0.4</v>
      </c>
      <c r="N7154" s="24">
        <v>0.1</v>
      </c>
      <c r="O7154" s="24">
        <v>1.3</v>
      </c>
      <c r="P7154" s="24">
        <v>0.2</v>
      </c>
      <c r="R7154" s="24">
        <v>2.2999999999999998</v>
      </c>
      <c r="S7154" s="24">
        <v>0.6</v>
      </c>
      <c r="T7154" s="24">
        <v>149.19999999999999</v>
      </c>
      <c r="X7154" s="24">
        <f t="shared" si="268"/>
        <v>263.10000000000002</v>
      </c>
      <c r="Y7154" s="8">
        <f t="shared" si="266"/>
        <v>0</v>
      </c>
      <c r="Z7154" s="4"/>
    </row>
    <row r="7155" spans="1:26" x14ac:dyDescent="0.25">
      <c r="A7155" s="34">
        <v>16</v>
      </c>
      <c r="B7155" s="31">
        <v>16</v>
      </c>
      <c r="C7155" s="4" t="s">
        <v>2601</v>
      </c>
      <c r="D7155" s="4" t="s">
        <v>2601</v>
      </c>
      <c r="E7155" s="4" t="s">
        <v>11889</v>
      </c>
      <c r="F7155" s="4" t="s">
        <v>11553</v>
      </c>
      <c r="G7155" s="4" t="s">
        <v>10230</v>
      </c>
      <c r="H7155" s="4" t="s">
        <v>245</v>
      </c>
      <c r="I7155" s="24">
        <v>243.1</v>
      </c>
      <c r="J7155" s="24">
        <v>179.6</v>
      </c>
      <c r="L7155" s="24">
        <v>39.299999999999997</v>
      </c>
      <c r="M7155" s="24">
        <v>5.9</v>
      </c>
      <c r="O7155" s="24">
        <v>3</v>
      </c>
      <c r="R7155" s="24">
        <v>2.8</v>
      </c>
      <c r="T7155" s="24">
        <v>6.5</v>
      </c>
      <c r="U7155" s="24">
        <v>6</v>
      </c>
      <c r="X7155" s="24">
        <f t="shared" si="268"/>
        <v>243.1</v>
      </c>
      <c r="Y7155" s="8">
        <f t="shared" si="266"/>
        <v>0</v>
      </c>
      <c r="Z7155" s="4"/>
    </row>
    <row r="7156" spans="1:26" x14ac:dyDescent="0.25">
      <c r="A7156" s="34">
        <v>18</v>
      </c>
      <c r="B7156" s="31">
        <v>18</v>
      </c>
      <c r="C7156" s="4" t="s">
        <v>11910</v>
      </c>
      <c r="D7156" s="4" t="s">
        <v>11911</v>
      </c>
      <c r="E7156" s="4" t="s">
        <v>11889</v>
      </c>
      <c r="F7156" s="4" t="s">
        <v>11553</v>
      </c>
      <c r="G7156" s="4" t="s">
        <v>3044</v>
      </c>
      <c r="H7156" s="4" t="s">
        <v>213</v>
      </c>
      <c r="I7156" s="24">
        <v>140.19999999999999</v>
      </c>
      <c r="J7156" s="24">
        <v>108.2</v>
      </c>
      <c r="K7156" s="24">
        <v>3</v>
      </c>
      <c r="L7156" s="24">
        <v>17</v>
      </c>
      <c r="O7156" s="24">
        <v>1.3</v>
      </c>
      <c r="P7156" s="24">
        <v>0.3</v>
      </c>
      <c r="R7156" s="24">
        <v>3.7</v>
      </c>
      <c r="T7156" s="24">
        <v>6.7</v>
      </c>
      <c r="X7156" s="24">
        <f t="shared" si="268"/>
        <v>140.19999999999999</v>
      </c>
      <c r="Y7156" s="8">
        <f t="shared" si="266"/>
        <v>0</v>
      </c>
      <c r="Z7156" s="4"/>
    </row>
    <row r="7157" spans="1:26" x14ac:dyDescent="0.25">
      <c r="A7157" s="34">
        <v>20</v>
      </c>
      <c r="B7157" s="31">
        <v>20</v>
      </c>
      <c r="C7157" s="4" t="s">
        <v>11914</v>
      </c>
      <c r="D7157" s="4" t="s">
        <v>2601</v>
      </c>
      <c r="E7157" s="4" t="s">
        <v>11889</v>
      </c>
      <c r="F7157" s="4" t="s">
        <v>11553</v>
      </c>
      <c r="G7157" s="4" t="s">
        <v>3044</v>
      </c>
      <c r="H7157" s="4" t="s">
        <v>11915</v>
      </c>
      <c r="I7157" s="24">
        <v>182.5</v>
      </c>
      <c r="J7157" s="24">
        <v>33</v>
      </c>
      <c r="L7157" s="24">
        <v>3.7</v>
      </c>
      <c r="O7157" s="24">
        <v>0.6</v>
      </c>
      <c r="R7157" s="24">
        <v>0.7</v>
      </c>
      <c r="T7157" s="24">
        <v>144.5</v>
      </c>
      <c r="X7157" s="24">
        <f t="shared" si="268"/>
        <v>182.5</v>
      </c>
      <c r="Y7157" s="8">
        <f t="shared" si="266"/>
        <v>0</v>
      </c>
      <c r="Z7157" s="4"/>
    </row>
    <row r="7158" spans="1:26" x14ac:dyDescent="0.25">
      <c r="A7158" s="34">
        <v>8</v>
      </c>
      <c r="B7158" s="31">
        <v>8</v>
      </c>
      <c r="C7158" s="4" t="s">
        <v>11896</v>
      </c>
      <c r="D7158" s="4" t="s">
        <v>11676</v>
      </c>
      <c r="E7158" s="4" t="s">
        <v>11889</v>
      </c>
      <c r="F7158" s="4" t="s">
        <v>11553</v>
      </c>
      <c r="G7158" s="4" t="s">
        <v>2676</v>
      </c>
      <c r="H7158" s="4" t="s">
        <v>485</v>
      </c>
      <c r="I7158" s="24">
        <v>159.80000000000001</v>
      </c>
      <c r="J7158" s="24">
        <v>77.7</v>
      </c>
      <c r="K7158" s="24">
        <v>18.2</v>
      </c>
      <c r="L7158" s="24">
        <v>2.7</v>
      </c>
      <c r="M7158" s="24">
        <v>2</v>
      </c>
      <c r="O7158" s="24">
        <v>2.6</v>
      </c>
      <c r="R7158" s="24">
        <v>0.9</v>
      </c>
      <c r="S7158" s="24">
        <v>0.5</v>
      </c>
      <c r="T7158" s="24">
        <v>53</v>
      </c>
      <c r="U7158" s="24">
        <v>2.2000000000000002</v>
      </c>
      <c r="X7158" s="24">
        <f t="shared" si="268"/>
        <v>159.80000000000001</v>
      </c>
      <c r="Y7158" s="8">
        <f t="shared" si="266"/>
        <v>0</v>
      </c>
      <c r="Z7158" s="4"/>
    </row>
    <row r="7159" spans="1:26" x14ac:dyDescent="0.25">
      <c r="A7159" s="34">
        <v>1</v>
      </c>
      <c r="B7159" s="31">
        <v>1</v>
      </c>
      <c r="C7159" s="4" t="s">
        <v>11888</v>
      </c>
      <c r="D7159" s="4" t="s">
        <v>11888</v>
      </c>
      <c r="E7159" s="4" t="s">
        <v>11889</v>
      </c>
      <c r="F7159" s="4" t="s">
        <v>11553</v>
      </c>
      <c r="G7159" s="4" t="s">
        <v>4752</v>
      </c>
      <c r="H7159" s="4" t="s">
        <v>190</v>
      </c>
      <c r="I7159" s="24">
        <v>79.3</v>
      </c>
      <c r="J7159" s="24">
        <v>70.599999999999994</v>
      </c>
      <c r="L7159" s="24">
        <v>1.9</v>
      </c>
      <c r="M7159" s="24">
        <v>2.2000000000000002</v>
      </c>
      <c r="O7159" s="24">
        <v>1.3</v>
      </c>
      <c r="R7159" s="24">
        <v>1.2</v>
      </c>
      <c r="U7159" s="24">
        <v>2.1</v>
      </c>
      <c r="X7159" s="24">
        <f t="shared" si="268"/>
        <v>79.3</v>
      </c>
      <c r="Y7159" s="8">
        <f t="shared" si="266"/>
        <v>0</v>
      </c>
      <c r="Z7159" s="4"/>
    </row>
    <row r="7160" spans="1:26" x14ac:dyDescent="0.25">
      <c r="A7160" s="34">
        <v>24</v>
      </c>
      <c r="B7160" s="31">
        <v>24</v>
      </c>
      <c r="C7160" s="4" t="s">
        <v>11921</v>
      </c>
      <c r="D7160" s="4" t="s">
        <v>11888</v>
      </c>
      <c r="E7160" s="4" t="s">
        <v>11889</v>
      </c>
      <c r="F7160" s="4" t="s">
        <v>11553</v>
      </c>
      <c r="G7160" s="4" t="s">
        <v>2763</v>
      </c>
      <c r="H7160" s="4" t="s">
        <v>286</v>
      </c>
      <c r="I7160" s="24">
        <v>125.7</v>
      </c>
      <c r="J7160" s="24">
        <v>81.900000000000006</v>
      </c>
      <c r="K7160" s="24">
        <v>24.2</v>
      </c>
      <c r="L7160" s="24">
        <v>0.5</v>
      </c>
      <c r="M7160" s="24">
        <v>1.5</v>
      </c>
      <c r="O7160" s="24">
        <v>1.2</v>
      </c>
      <c r="P7160" s="24">
        <v>10.1</v>
      </c>
      <c r="R7160" s="24">
        <v>4.7</v>
      </c>
      <c r="S7160" s="24">
        <v>1.6</v>
      </c>
      <c r="X7160" s="24">
        <f t="shared" si="268"/>
        <v>125.7</v>
      </c>
      <c r="Y7160" s="8">
        <f t="shared" si="266"/>
        <v>0</v>
      </c>
      <c r="Z7160" s="4"/>
    </row>
    <row r="7161" spans="1:26" x14ac:dyDescent="0.25">
      <c r="A7161" s="34">
        <v>2</v>
      </c>
      <c r="B7161" s="31">
        <v>2</v>
      </c>
      <c r="C7161" s="4" t="s">
        <v>11890</v>
      </c>
      <c r="D7161" s="4" t="s">
        <v>11890</v>
      </c>
      <c r="E7161" s="4" t="s">
        <v>11889</v>
      </c>
      <c r="F7161" s="4" t="s">
        <v>11553</v>
      </c>
      <c r="G7161" s="4" t="s">
        <v>11703</v>
      </c>
      <c r="H7161" s="4" t="s">
        <v>176</v>
      </c>
      <c r="I7161" s="24">
        <v>209.8</v>
      </c>
      <c r="J7161" s="24">
        <v>52.6</v>
      </c>
      <c r="K7161" s="24">
        <v>2.9</v>
      </c>
      <c r="L7161" s="24">
        <v>4.5999999999999996</v>
      </c>
      <c r="M7161" s="24">
        <v>1</v>
      </c>
      <c r="N7161" s="24">
        <v>2</v>
      </c>
      <c r="O7161" s="24">
        <v>1.5</v>
      </c>
      <c r="P7161" s="24">
        <v>3.4</v>
      </c>
      <c r="R7161" s="24">
        <v>0.5</v>
      </c>
      <c r="T7161" s="24">
        <v>137.69999999999999</v>
      </c>
      <c r="U7161" s="24">
        <v>3.6</v>
      </c>
      <c r="X7161" s="24">
        <f t="shared" si="268"/>
        <v>209.79999999999998</v>
      </c>
      <c r="Y7161" s="8">
        <f t="shared" si="266"/>
        <v>0</v>
      </c>
      <c r="Z7161" s="4"/>
    </row>
    <row r="7162" spans="1:26" x14ac:dyDescent="0.25">
      <c r="A7162" s="34">
        <v>17</v>
      </c>
      <c r="B7162" s="31">
        <v>17</v>
      </c>
      <c r="C7162" s="4" t="s">
        <v>11908</v>
      </c>
      <c r="D7162" s="4" t="s">
        <v>11891</v>
      </c>
      <c r="E7162" s="4" t="s">
        <v>11889</v>
      </c>
      <c r="F7162" s="4" t="s">
        <v>11553</v>
      </c>
      <c r="G7162" s="4" t="s">
        <v>11703</v>
      </c>
      <c r="H7162" s="4" t="s">
        <v>11909</v>
      </c>
      <c r="I7162" s="24">
        <v>220.5</v>
      </c>
      <c r="J7162" s="24">
        <v>106.7</v>
      </c>
      <c r="K7162" s="24">
        <v>13.9</v>
      </c>
      <c r="L7162" s="24">
        <v>2</v>
      </c>
      <c r="M7162" s="24">
        <v>2.6</v>
      </c>
      <c r="O7162" s="24">
        <v>1.5</v>
      </c>
      <c r="P7162" s="24">
        <v>1.1000000000000001</v>
      </c>
      <c r="R7162" s="24">
        <v>1.9</v>
      </c>
      <c r="T7162" s="24">
        <v>90.8</v>
      </c>
      <c r="X7162" s="24">
        <f t="shared" si="268"/>
        <v>220.5</v>
      </c>
      <c r="Y7162" s="8">
        <f t="shared" si="266"/>
        <v>0</v>
      </c>
      <c r="Z7162" s="4"/>
    </row>
    <row r="7163" spans="1:26" x14ac:dyDescent="0.25">
      <c r="A7163" s="34">
        <v>5</v>
      </c>
      <c r="B7163" s="31">
        <v>5</v>
      </c>
      <c r="C7163" s="4" t="s">
        <v>11891</v>
      </c>
      <c r="D7163" s="4" t="s">
        <v>11891</v>
      </c>
      <c r="E7163" s="4" t="s">
        <v>11889</v>
      </c>
      <c r="F7163" s="4" t="s">
        <v>11553</v>
      </c>
      <c r="G7163" s="4" t="s">
        <v>11893</v>
      </c>
      <c r="H7163" s="4" t="s">
        <v>1040</v>
      </c>
      <c r="I7163" s="24">
        <v>231.8</v>
      </c>
      <c r="J7163" s="24">
        <v>154.19999999999999</v>
      </c>
      <c r="K7163" s="24">
        <v>5.8</v>
      </c>
      <c r="L7163" s="24">
        <v>10.9</v>
      </c>
      <c r="M7163" s="24">
        <v>0.9</v>
      </c>
      <c r="O7163" s="24">
        <v>2.6</v>
      </c>
      <c r="P7163" s="24">
        <v>0.1</v>
      </c>
      <c r="Q7163" s="24">
        <v>12.1</v>
      </c>
      <c r="R7163" s="24">
        <v>3.1</v>
      </c>
      <c r="S7163" s="24">
        <v>0.6</v>
      </c>
      <c r="T7163" s="24">
        <v>37.9</v>
      </c>
      <c r="U7163" s="24">
        <v>3.6</v>
      </c>
      <c r="X7163" s="24">
        <f t="shared" si="268"/>
        <v>231.79999999999998</v>
      </c>
      <c r="Y7163" s="8">
        <f t="shared" si="266"/>
        <v>0</v>
      </c>
      <c r="Z7163" s="4"/>
    </row>
    <row r="7164" spans="1:26" x14ac:dyDescent="0.25">
      <c r="A7164" s="34">
        <v>21</v>
      </c>
      <c r="B7164" s="31">
        <v>21</v>
      </c>
      <c r="C7164" s="4" t="s">
        <v>3652</v>
      </c>
      <c r="D7164" s="4" t="s">
        <v>11890</v>
      </c>
      <c r="E7164" s="4" t="s">
        <v>11889</v>
      </c>
      <c r="F7164" s="4" t="s">
        <v>11553</v>
      </c>
      <c r="G7164" s="4" t="s">
        <v>11916</v>
      </c>
      <c r="H7164" s="4" t="s">
        <v>10</v>
      </c>
      <c r="I7164" s="24">
        <v>206.3</v>
      </c>
      <c r="J7164" s="24">
        <v>54.1</v>
      </c>
      <c r="K7164" s="24">
        <v>21.9</v>
      </c>
      <c r="L7164" s="24">
        <v>0.6</v>
      </c>
      <c r="M7164" s="24">
        <v>1.7</v>
      </c>
      <c r="O7164" s="24">
        <v>1.7</v>
      </c>
      <c r="R7164" s="24">
        <v>1.2</v>
      </c>
      <c r="T7164" s="24">
        <v>125.1</v>
      </c>
      <c r="X7164" s="24">
        <f t="shared" si="268"/>
        <v>206.3</v>
      </c>
      <c r="Y7164" s="8">
        <f t="shared" si="266"/>
        <v>0</v>
      </c>
      <c r="Z7164" s="4"/>
    </row>
    <row r="7165" spans="1:26" x14ac:dyDescent="0.25">
      <c r="A7165" s="34">
        <v>6</v>
      </c>
      <c r="B7165" s="31">
        <v>6</v>
      </c>
      <c r="C7165" s="4" t="s">
        <v>11894</v>
      </c>
      <c r="D7165" s="4" t="s">
        <v>11676</v>
      </c>
      <c r="E7165" s="4" t="s">
        <v>11889</v>
      </c>
      <c r="F7165" s="4" t="s">
        <v>11553</v>
      </c>
      <c r="G7165" s="4" t="s">
        <v>3667</v>
      </c>
      <c r="H7165" s="4" t="s">
        <v>283</v>
      </c>
      <c r="I7165" s="24">
        <v>451.7</v>
      </c>
      <c r="J7165" s="24">
        <v>191.1</v>
      </c>
      <c r="K7165" s="24">
        <v>0.6</v>
      </c>
      <c r="L7165" s="24">
        <v>9.3000000000000007</v>
      </c>
      <c r="M7165" s="24">
        <v>4.9000000000000004</v>
      </c>
      <c r="O7165" s="24">
        <v>1.8</v>
      </c>
      <c r="R7165" s="24">
        <v>1.9</v>
      </c>
      <c r="T7165" s="24">
        <v>242.1</v>
      </c>
      <c r="X7165" s="24">
        <f t="shared" si="268"/>
        <v>451.70000000000005</v>
      </c>
      <c r="Y7165" s="8">
        <f t="shared" si="266"/>
        <v>0</v>
      </c>
      <c r="Z7165" s="4"/>
    </row>
    <row r="7166" spans="1:26" x14ac:dyDescent="0.25">
      <c r="A7166" s="34">
        <v>14</v>
      </c>
      <c r="B7166" s="31">
        <v>14</v>
      </c>
      <c r="C7166" s="4" t="s">
        <v>11905</v>
      </c>
      <c r="D7166" s="4" t="s">
        <v>11905</v>
      </c>
      <c r="E7166" s="4" t="s">
        <v>11889</v>
      </c>
      <c r="F7166" s="4" t="s">
        <v>11553</v>
      </c>
      <c r="G7166" s="4" t="s">
        <v>11906</v>
      </c>
      <c r="H7166" s="4" t="s">
        <v>19</v>
      </c>
      <c r="I7166" s="24">
        <v>569.70000000000005</v>
      </c>
      <c r="J7166" s="24">
        <v>171.4</v>
      </c>
      <c r="K7166" s="24">
        <v>3.7</v>
      </c>
      <c r="L7166" s="24">
        <v>22.8</v>
      </c>
      <c r="M7166" s="24">
        <v>3.9</v>
      </c>
      <c r="O7166" s="24">
        <v>2.7</v>
      </c>
      <c r="P7166" s="24">
        <v>2.2999999999999998</v>
      </c>
      <c r="Q7166" s="24">
        <v>8.3000000000000007</v>
      </c>
      <c r="R7166" s="24">
        <v>4.4000000000000004</v>
      </c>
      <c r="T7166" s="24">
        <v>341.3</v>
      </c>
      <c r="U7166" s="24">
        <v>8.9</v>
      </c>
      <c r="X7166" s="24">
        <f t="shared" si="268"/>
        <v>569.70000000000005</v>
      </c>
      <c r="Y7166" s="8">
        <f t="shared" si="266"/>
        <v>0</v>
      </c>
      <c r="Z7166" s="4"/>
    </row>
    <row r="7167" spans="1:26" x14ac:dyDescent="0.25">
      <c r="A7167" s="34">
        <v>10</v>
      </c>
      <c r="B7167" s="31">
        <v>10</v>
      </c>
      <c r="C7167" s="4" t="s">
        <v>11899</v>
      </c>
      <c r="D7167" s="4" t="s">
        <v>11899</v>
      </c>
      <c r="E7167" s="4" t="s">
        <v>11889</v>
      </c>
      <c r="F7167" s="4" t="s">
        <v>11553</v>
      </c>
      <c r="G7167" s="4" t="s">
        <v>11900</v>
      </c>
      <c r="H7167" s="4" t="s">
        <v>2913</v>
      </c>
      <c r="I7167" s="24">
        <v>123.7</v>
      </c>
      <c r="J7167" s="24">
        <v>85.5</v>
      </c>
      <c r="K7167" s="24">
        <v>25.6</v>
      </c>
      <c r="L7167" s="24">
        <v>3.6</v>
      </c>
      <c r="M7167" s="24">
        <v>2.2999999999999998</v>
      </c>
      <c r="N7167" s="24">
        <v>1</v>
      </c>
      <c r="O7167" s="24">
        <v>1.6</v>
      </c>
      <c r="R7167" s="24">
        <v>1.2</v>
      </c>
      <c r="U7167" s="24">
        <v>2.9</v>
      </c>
      <c r="X7167" s="24">
        <f t="shared" si="268"/>
        <v>123.69999999999999</v>
      </c>
      <c r="Y7167" s="8">
        <f t="shared" si="266"/>
        <v>0</v>
      </c>
      <c r="Z7167" s="4"/>
    </row>
    <row r="7168" spans="1:26" x14ac:dyDescent="0.25">
      <c r="A7168" s="34">
        <v>4</v>
      </c>
      <c r="B7168" s="31">
        <v>4</v>
      </c>
      <c r="C7168" s="4" t="s">
        <v>11891</v>
      </c>
      <c r="D7168" s="4" t="s">
        <v>11891</v>
      </c>
      <c r="E7168" s="4" t="s">
        <v>11889</v>
      </c>
      <c r="F7168" s="4" t="s">
        <v>11553</v>
      </c>
      <c r="G7168" s="4" t="s">
        <v>325</v>
      </c>
      <c r="H7168" s="4" t="s">
        <v>11892</v>
      </c>
      <c r="I7168" s="24">
        <v>546.9</v>
      </c>
      <c r="J7168" s="24">
        <v>100.6</v>
      </c>
      <c r="K7168" s="24">
        <v>37.6</v>
      </c>
      <c r="L7168" s="24">
        <v>3.5</v>
      </c>
      <c r="M7168" s="24">
        <v>3.6</v>
      </c>
      <c r="O7168" s="24">
        <v>2.2999999999999998</v>
      </c>
      <c r="P7168" s="24">
        <v>1.3</v>
      </c>
      <c r="Q7168" s="24">
        <v>1.7</v>
      </c>
      <c r="R7168" s="24">
        <v>1.6</v>
      </c>
      <c r="S7168" s="24">
        <v>1.9</v>
      </c>
      <c r="T7168" s="24">
        <v>391.8</v>
      </c>
      <c r="U7168" s="24">
        <v>1</v>
      </c>
      <c r="X7168" s="24">
        <f t="shared" si="268"/>
        <v>546.9</v>
      </c>
      <c r="Y7168" s="8">
        <f t="shared" si="266"/>
        <v>0</v>
      </c>
      <c r="Z7168" s="4"/>
    </row>
    <row r="7169" spans="1:26" x14ac:dyDescent="0.25">
      <c r="A7169" s="34">
        <v>27</v>
      </c>
      <c r="B7169" s="31">
        <v>27</v>
      </c>
      <c r="C7169" s="4" t="s">
        <v>11925</v>
      </c>
      <c r="D7169" s="4" t="s">
        <v>11899</v>
      </c>
      <c r="E7169" s="4" t="s">
        <v>11889</v>
      </c>
      <c r="F7169" s="4" t="s">
        <v>11553</v>
      </c>
      <c r="G7169" s="4" t="s">
        <v>11926</v>
      </c>
      <c r="H7169" s="4"/>
      <c r="I7169" s="24">
        <v>71.2</v>
      </c>
      <c r="J7169" s="24">
        <v>71.2</v>
      </c>
      <c r="X7169" s="24">
        <f t="shared" si="268"/>
        <v>71.2</v>
      </c>
      <c r="Y7169" s="8">
        <f t="shared" ref="Y7169:Y7232" si="269">I7169-X7169</f>
        <v>0</v>
      </c>
      <c r="Z7169" s="4"/>
    </row>
    <row r="7170" spans="1:26" x14ac:dyDescent="0.25">
      <c r="A7170" s="34">
        <v>36</v>
      </c>
      <c r="B7170" s="31">
        <v>36</v>
      </c>
      <c r="C7170" s="4" t="s">
        <v>11984</v>
      </c>
      <c r="D7170" s="4" t="s">
        <v>11972</v>
      </c>
      <c r="E7170" s="4" t="s">
        <v>11932</v>
      </c>
      <c r="F7170" s="4" t="s">
        <v>11553</v>
      </c>
      <c r="G7170" s="4" t="s">
        <v>169</v>
      </c>
      <c r="H7170" s="4" t="s">
        <v>10188</v>
      </c>
      <c r="I7170" s="24">
        <v>290.5</v>
      </c>
      <c r="X7170" s="24">
        <f t="shared" si="268"/>
        <v>0</v>
      </c>
      <c r="Y7170" s="8">
        <f t="shared" si="269"/>
        <v>290.5</v>
      </c>
      <c r="Z7170" s="4"/>
    </row>
    <row r="7171" spans="1:26" x14ac:dyDescent="0.25">
      <c r="A7171" s="34">
        <v>24</v>
      </c>
      <c r="B7171" s="31">
        <v>24</v>
      </c>
      <c r="C7171" s="4" t="s">
        <v>11967</v>
      </c>
      <c r="D7171" s="4" t="s">
        <v>11954</v>
      </c>
      <c r="E7171" s="4" t="s">
        <v>11932</v>
      </c>
      <c r="F7171" s="4" t="s">
        <v>11553</v>
      </c>
      <c r="G7171" s="4" t="s">
        <v>11833</v>
      </c>
      <c r="H7171" s="4" t="s">
        <v>2143</v>
      </c>
      <c r="I7171" s="24">
        <v>140.6</v>
      </c>
      <c r="J7171" s="24">
        <v>50</v>
      </c>
      <c r="K7171" s="24">
        <v>1</v>
      </c>
      <c r="L7171" s="24">
        <v>4</v>
      </c>
      <c r="M7171" s="24">
        <v>2</v>
      </c>
      <c r="O7171" s="24">
        <v>2.6</v>
      </c>
      <c r="Q7171" s="24">
        <v>6</v>
      </c>
      <c r="T7171" s="24">
        <v>75</v>
      </c>
      <c r="X7171" s="24">
        <f t="shared" si="268"/>
        <v>140.6</v>
      </c>
      <c r="Y7171" s="8">
        <f t="shared" si="269"/>
        <v>0</v>
      </c>
      <c r="Z7171" s="4"/>
    </row>
    <row r="7172" spans="1:26" ht="30" x14ac:dyDescent="0.25">
      <c r="A7172" s="34">
        <v>60</v>
      </c>
      <c r="B7172" s="31">
        <v>60</v>
      </c>
      <c r="C7172" s="5" t="s">
        <v>12024</v>
      </c>
      <c r="D7172" s="4" t="s">
        <v>12025</v>
      </c>
      <c r="E7172" s="4" t="s">
        <v>11932</v>
      </c>
      <c r="F7172" s="4" t="s">
        <v>11553</v>
      </c>
      <c r="G7172" s="4" t="s">
        <v>12026</v>
      </c>
      <c r="H7172" s="4"/>
      <c r="I7172" s="24">
        <v>4567</v>
      </c>
      <c r="J7172" s="24">
        <v>42</v>
      </c>
      <c r="K7172" s="24">
        <v>39</v>
      </c>
      <c r="L7172" s="24">
        <v>110</v>
      </c>
      <c r="O7172" s="24">
        <v>1</v>
      </c>
      <c r="T7172" s="24">
        <v>4375</v>
      </c>
      <c r="X7172" s="24">
        <f t="shared" si="268"/>
        <v>4567</v>
      </c>
      <c r="Y7172" s="8">
        <f t="shared" si="269"/>
        <v>0</v>
      </c>
      <c r="Z7172" s="4"/>
    </row>
    <row r="7173" spans="1:26" x14ac:dyDescent="0.25">
      <c r="A7173" s="34">
        <v>62</v>
      </c>
      <c r="B7173" s="31">
        <v>62</v>
      </c>
      <c r="C7173" s="4" t="s">
        <v>12029</v>
      </c>
      <c r="D7173" s="4" t="s">
        <v>12029</v>
      </c>
      <c r="E7173" s="4" t="s">
        <v>11932</v>
      </c>
      <c r="F7173" s="4" t="s">
        <v>11553</v>
      </c>
      <c r="G7173" s="4" t="s">
        <v>12026</v>
      </c>
      <c r="H7173" s="4"/>
      <c r="I7173" s="24">
        <v>2500</v>
      </c>
      <c r="J7173" s="24">
        <v>126</v>
      </c>
      <c r="K7173" s="24">
        <v>6</v>
      </c>
      <c r="L7173" s="24">
        <v>100</v>
      </c>
      <c r="M7173" s="24">
        <v>1</v>
      </c>
      <c r="O7173" s="24">
        <v>1</v>
      </c>
      <c r="Q7173" s="24">
        <v>6</v>
      </c>
      <c r="T7173" s="24">
        <v>2260</v>
      </c>
      <c r="X7173" s="24">
        <f t="shared" si="268"/>
        <v>2500</v>
      </c>
      <c r="Y7173" s="8">
        <f t="shared" si="269"/>
        <v>0</v>
      </c>
      <c r="Z7173" s="4"/>
    </row>
    <row r="7174" spans="1:26" x14ac:dyDescent="0.25">
      <c r="A7174" s="34">
        <v>63</v>
      </c>
      <c r="B7174" s="31">
        <v>63</v>
      </c>
      <c r="C7174" s="4" t="s">
        <v>12030</v>
      </c>
      <c r="D7174" s="4" t="s">
        <v>12029</v>
      </c>
      <c r="E7174" s="4" t="s">
        <v>11932</v>
      </c>
      <c r="F7174" s="4" t="s">
        <v>11553</v>
      </c>
      <c r="G7174" s="4" t="s">
        <v>12026</v>
      </c>
      <c r="H7174" s="4"/>
      <c r="I7174" s="24">
        <v>370</v>
      </c>
      <c r="J7174" s="24">
        <v>40</v>
      </c>
      <c r="K7174" s="24">
        <v>5</v>
      </c>
      <c r="L7174" s="24">
        <v>29</v>
      </c>
      <c r="M7174" s="24">
        <v>1</v>
      </c>
      <c r="O7174" s="24">
        <v>1</v>
      </c>
      <c r="Q7174" s="24">
        <v>4</v>
      </c>
      <c r="T7174" s="24">
        <v>290</v>
      </c>
      <c r="X7174" s="24">
        <f t="shared" si="268"/>
        <v>370</v>
      </c>
      <c r="Y7174" s="8">
        <f t="shared" si="269"/>
        <v>0</v>
      </c>
      <c r="Z7174" s="4"/>
    </row>
    <row r="7175" spans="1:26" x14ac:dyDescent="0.25">
      <c r="A7175" s="34">
        <v>53</v>
      </c>
      <c r="B7175" s="31">
        <v>53</v>
      </c>
      <c r="C7175" s="4" t="s">
        <v>12009</v>
      </c>
      <c r="D7175" s="4" t="s">
        <v>12002</v>
      </c>
      <c r="E7175" s="4" t="s">
        <v>11932</v>
      </c>
      <c r="F7175" s="4" t="s">
        <v>11553</v>
      </c>
      <c r="G7175" s="4" t="s">
        <v>12012</v>
      </c>
      <c r="H7175" s="4"/>
      <c r="I7175" s="24">
        <v>169.2</v>
      </c>
      <c r="K7175" s="24">
        <v>0.5</v>
      </c>
      <c r="L7175" s="24">
        <v>0.5</v>
      </c>
      <c r="T7175" s="24">
        <v>168.2</v>
      </c>
      <c r="X7175" s="24">
        <f t="shared" si="268"/>
        <v>169.2</v>
      </c>
      <c r="Y7175" s="8">
        <f t="shared" si="269"/>
        <v>0</v>
      </c>
      <c r="Z7175" s="4"/>
    </row>
    <row r="7176" spans="1:26" x14ac:dyDescent="0.25">
      <c r="A7176" s="34">
        <v>54</v>
      </c>
      <c r="B7176" s="31">
        <v>54</v>
      </c>
      <c r="C7176" s="4" t="s">
        <v>12013</v>
      </c>
      <c r="D7176" s="4" t="s">
        <v>12014</v>
      </c>
      <c r="E7176" s="4" t="s">
        <v>11932</v>
      </c>
      <c r="F7176" s="4" t="s">
        <v>11553</v>
      </c>
      <c r="G7176" s="4" t="s">
        <v>12015</v>
      </c>
      <c r="H7176" s="4" t="s">
        <v>878</v>
      </c>
      <c r="I7176" s="24">
        <v>4200</v>
      </c>
      <c r="J7176" s="24">
        <v>20</v>
      </c>
      <c r="K7176" s="24">
        <v>40</v>
      </c>
      <c r="L7176" s="24">
        <v>40</v>
      </c>
      <c r="M7176" s="24">
        <v>0.7</v>
      </c>
      <c r="O7176" s="24">
        <v>1.8</v>
      </c>
      <c r="Q7176" s="24">
        <v>97.5</v>
      </c>
      <c r="T7176" s="24">
        <v>4000</v>
      </c>
      <c r="X7176" s="24">
        <f t="shared" si="268"/>
        <v>4200</v>
      </c>
      <c r="Y7176" s="8">
        <f t="shared" si="269"/>
        <v>0</v>
      </c>
      <c r="Z7176" s="4"/>
    </row>
    <row r="7177" spans="1:26" x14ac:dyDescent="0.25">
      <c r="A7177" s="34">
        <v>13</v>
      </c>
      <c r="B7177" s="31">
        <v>13</v>
      </c>
      <c r="C7177" s="4" t="s">
        <v>11948</v>
      </c>
      <c r="D7177" s="4" t="s">
        <v>11941</v>
      </c>
      <c r="E7177" s="4" t="s">
        <v>11932</v>
      </c>
      <c r="F7177" s="4" t="s">
        <v>11553</v>
      </c>
      <c r="G7177" s="4" t="s">
        <v>8401</v>
      </c>
      <c r="H7177" s="4" t="s">
        <v>11949</v>
      </c>
      <c r="I7177" s="24">
        <v>650</v>
      </c>
      <c r="J7177" s="24">
        <v>147.9</v>
      </c>
      <c r="K7177" s="24">
        <v>10</v>
      </c>
      <c r="L7177" s="24">
        <v>6</v>
      </c>
      <c r="M7177" s="24">
        <v>0.5</v>
      </c>
      <c r="N7177" s="24">
        <v>1.5</v>
      </c>
      <c r="O7177" s="24">
        <v>4</v>
      </c>
      <c r="P7177" s="24">
        <v>0.1</v>
      </c>
      <c r="Q7177" s="24">
        <v>79</v>
      </c>
      <c r="R7177" s="24">
        <v>1</v>
      </c>
      <c r="T7177" s="24">
        <v>400</v>
      </c>
      <c r="X7177" s="24">
        <f t="shared" si="268"/>
        <v>650</v>
      </c>
      <c r="Y7177" s="8">
        <f t="shared" si="269"/>
        <v>0</v>
      </c>
      <c r="Z7177" s="4"/>
    </row>
    <row r="7178" spans="1:26" x14ac:dyDescent="0.25">
      <c r="A7178" s="34">
        <v>59</v>
      </c>
      <c r="B7178" s="31">
        <v>59</v>
      </c>
      <c r="C7178" s="4" t="s">
        <v>207</v>
      </c>
      <c r="D7178" s="4" t="s">
        <v>12014</v>
      </c>
      <c r="E7178" s="4" t="s">
        <v>11932</v>
      </c>
      <c r="F7178" s="4" t="s">
        <v>11553</v>
      </c>
      <c r="G7178" s="4" t="s">
        <v>12023</v>
      </c>
      <c r="H7178" s="4" t="s">
        <v>758</v>
      </c>
      <c r="I7178" s="24">
        <v>2273.4</v>
      </c>
      <c r="J7178" s="24">
        <v>21.3</v>
      </c>
      <c r="K7178" s="24">
        <v>28.6</v>
      </c>
      <c r="L7178" s="24">
        <v>43.5</v>
      </c>
      <c r="O7178" s="24">
        <v>0.7</v>
      </c>
      <c r="P7178" s="24">
        <v>0.6</v>
      </c>
      <c r="Q7178" s="24">
        <v>17.7</v>
      </c>
      <c r="T7178" s="24">
        <v>2172</v>
      </c>
      <c r="X7178" s="24">
        <f t="shared" si="268"/>
        <v>2284.4</v>
      </c>
      <c r="Y7178" s="8">
        <f t="shared" si="269"/>
        <v>-11</v>
      </c>
      <c r="Z7178" s="4"/>
    </row>
    <row r="7179" spans="1:26" x14ac:dyDescent="0.25">
      <c r="A7179" s="34">
        <v>55</v>
      </c>
      <c r="B7179" s="31">
        <v>55</v>
      </c>
      <c r="C7179" s="4" t="s">
        <v>10387</v>
      </c>
      <c r="D7179" s="4" t="s">
        <v>12014</v>
      </c>
      <c r="E7179" s="4" t="s">
        <v>11932</v>
      </c>
      <c r="F7179" s="4" t="s">
        <v>11553</v>
      </c>
      <c r="G7179" s="4" t="s">
        <v>12016</v>
      </c>
      <c r="H7179" s="4" t="s">
        <v>1003</v>
      </c>
      <c r="I7179" s="24">
        <v>840</v>
      </c>
      <c r="J7179" s="24">
        <v>120</v>
      </c>
      <c r="K7179" s="24">
        <v>40</v>
      </c>
      <c r="L7179" s="24">
        <v>10</v>
      </c>
      <c r="Q7179" s="24">
        <v>5</v>
      </c>
      <c r="T7179" s="24">
        <v>665</v>
      </c>
      <c r="X7179" s="24">
        <f t="shared" si="268"/>
        <v>840</v>
      </c>
      <c r="Y7179" s="8">
        <f t="shared" si="269"/>
        <v>0</v>
      </c>
      <c r="Z7179" s="4"/>
    </row>
    <row r="7180" spans="1:26" x14ac:dyDescent="0.25">
      <c r="A7180" s="34">
        <v>8</v>
      </c>
      <c r="B7180" s="31">
        <v>8</v>
      </c>
      <c r="C7180" s="4" t="s">
        <v>11939</v>
      </c>
      <c r="D7180" s="4" t="s">
        <v>11931</v>
      </c>
      <c r="E7180" s="4" t="s">
        <v>11932</v>
      </c>
      <c r="F7180" s="4" t="s">
        <v>11553</v>
      </c>
      <c r="G7180" s="4" t="s">
        <v>11940</v>
      </c>
      <c r="H7180" s="4" t="s">
        <v>1033</v>
      </c>
      <c r="I7180" s="24">
        <v>318.5</v>
      </c>
      <c r="J7180" s="24">
        <v>119</v>
      </c>
      <c r="L7180" s="24">
        <v>5</v>
      </c>
      <c r="M7180" s="24">
        <v>1</v>
      </c>
      <c r="O7180" s="24">
        <v>0.9</v>
      </c>
      <c r="P7180" s="24">
        <v>0.5</v>
      </c>
      <c r="Q7180" s="24">
        <v>23</v>
      </c>
      <c r="R7180" s="24">
        <v>0.1</v>
      </c>
      <c r="T7180" s="24">
        <v>168.8</v>
      </c>
      <c r="U7180" s="24">
        <v>1.1000000000000001</v>
      </c>
      <c r="X7180" s="24">
        <f t="shared" ref="X7180:X7211" si="270">SUM(J7180:W7180)</f>
        <v>319.40000000000003</v>
      </c>
      <c r="Y7180" s="8">
        <f t="shared" si="269"/>
        <v>-0.90000000000003411</v>
      </c>
      <c r="Z7180" s="4"/>
    </row>
    <row r="7181" spans="1:26" x14ac:dyDescent="0.25">
      <c r="A7181" s="34">
        <v>57</v>
      </c>
      <c r="B7181" s="31">
        <v>57</v>
      </c>
      <c r="C7181" s="4" t="s">
        <v>12020</v>
      </c>
      <c r="D7181" s="4" t="s">
        <v>12014</v>
      </c>
      <c r="E7181" s="4" t="s">
        <v>11932</v>
      </c>
      <c r="F7181" s="4" t="s">
        <v>11553</v>
      </c>
      <c r="G7181" s="4" t="s">
        <v>11572</v>
      </c>
      <c r="H7181" s="4" t="s">
        <v>248</v>
      </c>
      <c r="I7181" s="24">
        <v>1886</v>
      </c>
      <c r="J7181" s="24">
        <v>15.4</v>
      </c>
      <c r="K7181" s="24">
        <v>68.400000000000006</v>
      </c>
      <c r="L7181" s="24">
        <v>28.3</v>
      </c>
      <c r="Q7181" s="24">
        <v>3.6</v>
      </c>
      <c r="T7181" s="24">
        <v>1770.3</v>
      </c>
      <c r="X7181" s="24">
        <f t="shared" si="270"/>
        <v>1886</v>
      </c>
      <c r="Y7181" s="8">
        <f t="shared" si="269"/>
        <v>0</v>
      </c>
      <c r="Z7181" s="4"/>
    </row>
    <row r="7182" spans="1:26" x14ac:dyDescent="0.25">
      <c r="A7182" s="34">
        <v>39</v>
      </c>
      <c r="B7182" s="31">
        <v>39</v>
      </c>
      <c r="C7182" s="4" t="s">
        <v>11988</v>
      </c>
      <c r="D7182" s="4" t="s">
        <v>11989</v>
      </c>
      <c r="E7182" s="4" t="s">
        <v>11932</v>
      </c>
      <c r="F7182" s="4" t="s">
        <v>11553</v>
      </c>
      <c r="G7182" s="5" t="s">
        <v>11990</v>
      </c>
      <c r="H7182" s="4" t="s">
        <v>11991</v>
      </c>
      <c r="I7182" s="24">
        <v>225</v>
      </c>
      <c r="J7182" s="24">
        <v>110</v>
      </c>
      <c r="K7182" s="24">
        <v>3</v>
      </c>
      <c r="L7182" s="24">
        <v>10</v>
      </c>
      <c r="M7182" s="24">
        <v>3</v>
      </c>
      <c r="O7182" s="24">
        <v>2</v>
      </c>
      <c r="Q7182" s="24">
        <v>17</v>
      </c>
      <c r="T7182" s="24">
        <v>80</v>
      </c>
      <c r="X7182" s="24">
        <f t="shared" si="270"/>
        <v>225</v>
      </c>
      <c r="Y7182" s="8">
        <f t="shared" si="269"/>
        <v>0</v>
      </c>
      <c r="Z7182" s="4"/>
    </row>
    <row r="7183" spans="1:26" ht="30" x14ac:dyDescent="0.25">
      <c r="A7183" s="34">
        <v>61</v>
      </c>
      <c r="B7183" s="31">
        <v>61</v>
      </c>
      <c r="C7183" s="5" t="s">
        <v>12027</v>
      </c>
      <c r="D7183" s="4" t="s">
        <v>12025</v>
      </c>
      <c r="E7183" s="4" t="s">
        <v>11932</v>
      </c>
      <c r="F7183" s="4" t="s">
        <v>11553</v>
      </c>
      <c r="G7183" s="4" t="s">
        <v>12028</v>
      </c>
      <c r="H7183" s="4"/>
      <c r="I7183" s="24">
        <v>2420</v>
      </c>
      <c r="J7183" s="24">
        <v>40.6</v>
      </c>
      <c r="K7183" s="24">
        <v>21</v>
      </c>
      <c r="L7183" s="24">
        <v>191</v>
      </c>
      <c r="O7183" s="24">
        <v>0.4</v>
      </c>
      <c r="T7183" s="24">
        <v>2167</v>
      </c>
      <c r="X7183" s="24">
        <f t="shared" si="270"/>
        <v>2420</v>
      </c>
      <c r="Y7183" s="8">
        <f t="shared" si="269"/>
        <v>0</v>
      </c>
      <c r="Z7183" s="4"/>
    </row>
    <row r="7184" spans="1:26" x14ac:dyDescent="0.25">
      <c r="A7184" s="34">
        <v>64</v>
      </c>
      <c r="B7184" s="31">
        <v>64</v>
      </c>
      <c r="C7184" s="4" t="s">
        <v>12031</v>
      </c>
      <c r="D7184" s="4" t="s">
        <v>12029</v>
      </c>
      <c r="E7184" s="4" t="s">
        <v>11932</v>
      </c>
      <c r="F7184" s="4" t="s">
        <v>11553</v>
      </c>
      <c r="G7184" s="4" t="s">
        <v>12032</v>
      </c>
      <c r="H7184" s="4"/>
      <c r="I7184" s="24">
        <v>264.5</v>
      </c>
      <c r="J7184" s="24">
        <v>40</v>
      </c>
      <c r="K7184" s="24">
        <v>2.5</v>
      </c>
      <c r="L7184" s="24">
        <v>14.5</v>
      </c>
      <c r="M7184" s="24">
        <v>0.5</v>
      </c>
      <c r="O7184" s="24">
        <v>0.2</v>
      </c>
      <c r="Q7184" s="24">
        <v>3</v>
      </c>
      <c r="T7184" s="24">
        <v>202</v>
      </c>
      <c r="X7184" s="24">
        <f t="shared" si="270"/>
        <v>262.7</v>
      </c>
      <c r="Y7184" s="8">
        <f t="shared" si="269"/>
        <v>1.8000000000000114</v>
      </c>
      <c r="Z7184" s="4"/>
    </row>
    <row r="7185" spans="1:26" x14ac:dyDescent="0.25">
      <c r="A7185" s="34">
        <v>50</v>
      </c>
      <c r="B7185" s="31">
        <v>50</v>
      </c>
      <c r="C7185" s="4" t="s">
        <v>12007</v>
      </c>
      <c r="D7185" s="4" t="s">
        <v>12002</v>
      </c>
      <c r="E7185" s="4" t="s">
        <v>11932</v>
      </c>
      <c r="F7185" s="4" t="s">
        <v>11553</v>
      </c>
      <c r="G7185" s="5" t="s">
        <v>12008</v>
      </c>
      <c r="H7185" s="4" t="s">
        <v>1717</v>
      </c>
      <c r="I7185" s="24">
        <v>269.5</v>
      </c>
      <c r="J7185" s="24">
        <v>16</v>
      </c>
      <c r="K7185" s="24">
        <v>5</v>
      </c>
      <c r="L7185" s="24">
        <v>3.5</v>
      </c>
      <c r="M7185" s="24">
        <v>0.5</v>
      </c>
      <c r="O7185" s="24">
        <v>0.5</v>
      </c>
      <c r="T7185" s="24">
        <v>243</v>
      </c>
      <c r="U7185" s="24">
        <v>1</v>
      </c>
      <c r="X7185" s="24">
        <f t="shared" si="270"/>
        <v>269.5</v>
      </c>
      <c r="Y7185" s="8">
        <f t="shared" si="269"/>
        <v>0</v>
      </c>
      <c r="Z7185" s="4"/>
    </row>
    <row r="7186" spans="1:26" x14ac:dyDescent="0.25">
      <c r="A7186" s="34">
        <v>52</v>
      </c>
      <c r="B7186" s="31">
        <v>52</v>
      </c>
      <c r="C7186" s="4" t="s">
        <v>12009</v>
      </c>
      <c r="D7186" s="4" t="s">
        <v>12002</v>
      </c>
      <c r="E7186" s="4" t="s">
        <v>11932</v>
      </c>
      <c r="F7186" s="4" t="s">
        <v>11553</v>
      </c>
      <c r="G7186" s="5" t="s">
        <v>12011</v>
      </c>
      <c r="H7186" s="4" t="s">
        <v>19</v>
      </c>
      <c r="I7186" s="24">
        <v>168.5</v>
      </c>
      <c r="J7186" s="24">
        <v>3</v>
      </c>
      <c r="L7186" s="24">
        <v>1.5</v>
      </c>
      <c r="Q7186" s="24">
        <v>1</v>
      </c>
      <c r="T7186" s="24">
        <v>160</v>
      </c>
      <c r="U7186" s="24">
        <v>3</v>
      </c>
      <c r="X7186" s="24">
        <f t="shared" si="270"/>
        <v>168.5</v>
      </c>
      <c r="Y7186" s="8">
        <f t="shared" si="269"/>
        <v>0</v>
      </c>
      <c r="Z7186" s="4"/>
    </row>
    <row r="7187" spans="1:26" x14ac:dyDescent="0.25">
      <c r="A7187" s="34">
        <v>31</v>
      </c>
      <c r="B7187" s="31">
        <v>31</v>
      </c>
      <c r="C7187" s="4" t="s">
        <v>11974</v>
      </c>
      <c r="D7187" s="4" t="s">
        <v>11972</v>
      </c>
      <c r="E7187" s="4" t="s">
        <v>11932</v>
      </c>
      <c r="F7187" s="4" t="s">
        <v>11553</v>
      </c>
      <c r="G7187" s="4" t="s">
        <v>11975</v>
      </c>
      <c r="H7187" s="4" t="s">
        <v>230</v>
      </c>
      <c r="I7187" s="24">
        <v>258</v>
      </c>
      <c r="J7187" s="24">
        <v>77</v>
      </c>
      <c r="K7187" s="24">
        <v>1</v>
      </c>
      <c r="L7187" s="24">
        <v>2</v>
      </c>
      <c r="M7187" s="24">
        <v>0.7</v>
      </c>
      <c r="N7187" s="24">
        <v>0.3</v>
      </c>
      <c r="O7187" s="24">
        <v>2</v>
      </c>
      <c r="Q7187" s="24">
        <v>2</v>
      </c>
      <c r="T7187" s="24">
        <v>173</v>
      </c>
      <c r="X7187" s="24">
        <f t="shared" si="270"/>
        <v>258</v>
      </c>
      <c r="Y7187" s="8">
        <f t="shared" si="269"/>
        <v>0</v>
      </c>
      <c r="Z7187" s="4"/>
    </row>
    <row r="7188" spans="1:26" x14ac:dyDescent="0.25">
      <c r="A7188" s="34">
        <v>58</v>
      </c>
      <c r="B7188" s="31">
        <v>58</v>
      </c>
      <c r="C7188" s="4" t="s">
        <v>12021</v>
      </c>
      <c r="D7188" s="4" t="s">
        <v>12014</v>
      </c>
      <c r="E7188" s="4" t="s">
        <v>11932</v>
      </c>
      <c r="F7188" s="4" t="s">
        <v>11553</v>
      </c>
      <c r="G7188" s="4" t="s">
        <v>12022</v>
      </c>
      <c r="H7188" s="4"/>
      <c r="I7188" s="24">
        <v>4298.2</v>
      </c>
      <c r="J7188" s="24">
        <v>121</v>
      </c>
      <c r="K7188" s="24">
        <v>259.5</v>
      </c>
      <c r="L7188" s="24">
        <v>83.8</v>
      </c>
      <c r="M7188" s="24">
        <v>0.4</v>
      </c>
      <c r="O7188" s="24">
        <v>0.1</v>
      </c>
      <c r="Q7188" s="24">
        <v>7.3</v>
      </c>
      <c r="T7188" s="24">
        <v>3826.1</v>
      </c>
      <c r="X7188" s="24">
        <f t="shared" si="270"/>
        <v>4298.2</v>
      </c>
      <c r="Y7188" s="8">
        <f t="shared" si="269"/>
        <v>0</v>
      </c>
      <c r="Z7188" s="4"/>
    </row>
    <row r="7189" spans="1:26" x14ac:dyDescent="0.25">
      <c r="A7189" s="34">
        <v>29</v>
      </c>
      <c r="B7189" s="31">
        <v>29</v>
      </c>
      <c r="C7189" s="4" t="s">
        <v>11971</v>
      </c>
      <c r="D7189" s="4" t="s">
        <v>11954</v>
      </c>
      <c r="E7189" s="4" t="s">
        <v>11932</v>
      </c>
      <c r="F7189" s="4" t="s">
        <v>11553</v>
      </c>
      <c r="G7189" s="4" t="s">
        <v>3638</v>
      </c>
      <c r="H7189" s="4" t="s">
        <v>213</v>
      </c>
      <c r="I7189" s="24">
        <v>660.1</v>
      </c>
      <c r="J7189" s="24">
        <v>170</v>
      </c>
      <c r="K7189" s="24">
        <v>3.5</v>
      </c>
      <c r="L7189" s="24">
        <v>28.5</v>
      </c>
      <c r="O7189" s="24">
        <v>1</v>
      </c>
      <c r="P7189" s="24">
        <v>0.1</v>
      </c>
      <c r="Q7189" s="24">
        <v>28.5</v>
      </c>
      <c r="T7189" s="24">
        <v>427.5</v>
      </c>
      <c r="U7189" s="24">
        <v>1</v>
      </c>
      <c r="X7189" s="24">
        <f t="shared" si="270"/>
        <v>660.1</v>
      </c>
      <c r="Y7189" s="8">
        <f t="shared" si="269"/>
        <v>0</v>
      </c>
      <c r="Z7189" s="4"/>
    </row>
    <row r="7190" spans="1:26" x14ac:dyDescent="0.25">
      <c r="A7190" s="34">
        <v>46</v>
      </c>
      <c r="B7190" s="31">
        <v>46</v>
      </c>
      <c r="C7190" s="4" t="s">
        <v>12001</v>
      </c>
      <c r="D7190" s="4" t="s">
        <v>12002</v>
      </c>
      <c r="E7190" s="4" t="s">
        <v>11932</v>
      </c>
      <c r="F7190" s="4" t="s">
        <v>11553</v>
      </c>
      <c r="G7190" s="4" t="s">
        <v>12003</v>
      </c>
      <c r="H7190" s="4" t="s">
        <v>154</v>
      </c>
      <c r="I7190" s="24">
        <v>403</v>
      </c>
      <c r="J7190" s="24">
        <v>186</v>
      </c>
      <c r="K7190" s="24">
        <v>5</v>
      </c>
      <c r="L7190" s="24">
        <v>3</v>
      </c>
      <c r="M7190" s="24">
        <v>0.5</v>
      </c>
      <c r="N7190" s="24">
        <v>2.5</v>
      </c>
      <c r="O7190" s="24">
        <v>1</v>
      </c>
      <c r="P7190" s="24">
        <v>2</v>
      </c>
      <c r="Q7190" s="24">
        <v>45</v>
      </c>
      <c r="T7190" s="24">
        <v>158</v>
      </c>
      <c r="X7190" s="24">
        <f t="shared" si="270"/>
        <v>403</v>
      </c>
      <c r="Y7190" s="8">
        <f t="shared" si="269"/>
        <v>0</v>
      </c>
      <c r="Z7190" s="4"/>
    </row>
    <row r="7191" spans="1:26" x14ac:dyDescent="0.25">
      <c r="A7191" s="34">
        <v>47</v>
      </c>
      <c r="B7191" s="31">
        <v>47</v>
      </c>
      <c r="C7191" s="4" t="s">
        <v>12004</v>
      </c>
      <c r="D7191" s="4" t="s">
        <v>12002</v>
      </c>
      <c r="E7191" s="4" t="s">
        <v>11932</v>
      </c>
      <c r="F7191" s="4" t="s">
        <v>11553</v>
      </c>
      <c r="G7191" s="4" t="s">
        <v>12003</v>
      </c>
      <c r="H7191" s="4" t="s">
        <v>1465</v>
      </c>
      <c r="I7191" s="24">
        <v>304.5</v>
      </c>
      <c r="J7191" s="24">
        <v>56</v>
      </c>
      <c r="K7191" s="24">
        <v>3</v>
      </c>
      <c r="L7191" s="24">
        <v>2</v>
      </c>
      <c r="N7191" s="24">
        <v>1</v>
      </c>
      <c r="O7191" s="24">
        <v>3</v>
      </c>
      <c r="T7191" s="24">
        <v>239.5</v>
      </c>
      <c r="X7191" s="24">
        <f t="shared" si="270"/>
        <v>304.5</v>
      </c>
      <c r="Y7191" s="8">
        <f t="shared" si="269"/>
        <v>0</v>
      </c>
      <c r="Z7191" s="4"/>
    </row>
    <row r="7192" spans="1:26" x14ac:dyDescent="0.25">
      <c r="A7192" s="34">
        <v>65</v>
      </c>
      <c r="B7192" s="31">
        <v>65</v>
      </c>
      <c r="C7192" s="4" t="s">
        <v>12033</v>
      </c>
      <c r="D7192" s="4" t="s">
        <v>12029</v>
      </c>
      <c r="E7192" s="4" t="s">
        <v>11932</v>
      </c>
      <c r="F7192" s="4" t="s">
        <v>11553</v>
      </c>
      <c r="G7192" s="4" t="s">
        <v>12034</v>
      </c>
      <c r="H7192" s="4" t="s">
        <v>12035</v>
      </c>
      <c r="I7192" s="24">
        <v>138.69999999999999</v>
      </c>
      <c r="J7192" s="24">
        <v>29</v>
      </c>
      <c r="K7192" s="24">
        <v>7</v>
      </c>
      <c r="L7192" s="24">
        <v>7</v>
      </c>
      <c r="M7192" s="24">
        <v>0.3</v>
      </c>
      <c r="O7192" s="24">
        <v>0.2</v>
      </c>
      <c r="Q7192" s="24">
        <v>3</v>
      </c>
      <c r="T7192" s="24">
        <v>92.2</v>
      </c>
      <c r="X7192" s="24">
        <f t="shared" si="270"/>
        <v>138.69999999999999</v>
      </c>
      <c r="Y7192" s="8">
        <f t="shared" si="269"/>
        <v>0</v>
      </c>
      <c r="Z7192" s="4"/>
    </row>
    <row r="7193" spans="1:26" x14ac:dyDescent="0.25">
      <c r="A7193" s="34">
        <v>21</v>
      </c>
      <c r="B7193" s="31">
        <v>21</v>
      </c>
      <c r="C7193" s="4" t="s">
        <v>11964</v>
      </c>
      <c r="D7193" s="4" t="s">
        <v>11954</v>
      </c>
      <c r="E7193" s="4" t="s">
        <v>11932</v>
      </c>
      <c r="F7193" s="4" t="s">
        <v>11553</v>
      </c>
      <c r="G7193" s="4" t="s">
        <v>11965</v>
      </c>
      <c r="H7193" s="4" t="s">
        <v>13</v>
      </c>
      <c r="I7193" s="24">
        <v>150</v>
      </c>
      <c r="J7193" s="24">
        <v>91.5</v>
      </c>
      <c r="K7193" s="24">
        <v>1.5</v>
      </c>
      <c r="N7193" s="24">
        <v>0.4</v>
      </c>
      <c r="O7193" s="24">
        <v>1.6</v>
      </c>
      <c r="Q7193" s="24">
        <v>10</v>
      </c>
      <c r="T7193" s="24">
        <v>45</v>
      </c>
      <c r="X7193" s="24">
        <f t="shared" si="270"/>
        <v>150</v>
      </c>
      <c r="Y7193" s="8">
        <f t="shared" si="269"/>
        <v>0</v>
      </c>
      <c r="Z7193" s="4"/>
    </row>
    <row r="7194" spans="1:26" x14ac:dyDescent="0.25">
      <c r="A7194" s="34">
        <v>26</v>
      </c>
      <c r="B7194" s="31">
        <v>26</v>
      </c>
      <c r="C7194" s="4" t="s">
        <v>11970</v>
      </c>
      <c r="D7194" s="4" t="s">
        <v>11954</v>
      </c>
      <c r="E7194" s="4" t="s">
        <v>11932</v>
      </c>
      <c r="F7194" s="4" t="s">
        <v>11553</v>
      </c>
      <c r="G7194" s="4" t="s">
        <v>11965</v>
      </c>
      <c r="H7194" s="4" t="s">
        <v>237</v>
      </c>
      <c r="I7194" s="24">
        <v>269.5</v>
      </c>
      <c r="J7194" s="24">
        <v>55</v>
      </c>
      <c r="N7194" s="24">
        <v>2</v>
      </c>
      <c r="Q7194" s="24">
        <v>4</v>
      </c>
      <c r="T7194" s="24">
        <v>208</v>
      </c>
      <c r="U7194" s="24">
        <v>0.5</v>
      </c>
      <c r="X7194" s="24">
        <f t="shared" si="270"/>
        <v>269.5</v>
      </c>
      <c r="Y7194" s="8">
        <f t="shared" si="269"/>
        <v>0</v>
      </c>
      <c r="Z7194" s="4"/>
    </row>
    <row r="7195" spans="1:26" x14ac:dyDescent="0.25">
      <c r="A7195" s="34">
        <v>27</v>
      </c>
      <c r="B7195" s="31">
        <v>27</v>
      </c>
      <c r="C7195" s="4" t="s">
        <v>11970</v>
      </c>
      <c r="D7195" s="4" t="s">
        <v>11954</v>
      </c>
      <c r="E7195" s="4" t="s">
        <v>11932</v>
      </c>
      <c r="F7195" s="4" t="s">
        <v>11553</v>
      </c>
      <c r="G7195" s="4" t="s">
        <v>11965</v>
      </c>
      <c r="H7195" s="4" t="s">
        <v>19</v>
      </c>
      <c r="I7195" s="24">
        <v>57</v>
      </c>
      <c r="J7195" s="24">
        <v>47</v>
      </c>
      <c r="L7195" s="24">
        <v>6</v>
      </c>
      <c r="O7195" s="24">
        <v>0.5</v>
      </c>
      <c r="P7195" s="24">
        <v>0.5</v>
      </c>
      <c r="Q7195" s="24">
        <v>3</v>
      </c>
      <c r="X7195" s="24">
        <f t="shared" si="270"/>
        <v>57</v>
      </c>
      <c r="Y7195" s="8">
        <f t="shared" si="269"/>
        <v>0</v>
      </c>
      <c r="Z7195" s="4"/>
    </row>
    <row r="7196" spans="1:26" x14ac:dyDescent="0.25">
      <c r="A7196" s="34">
        <v>28</v>
      </c>
      <c r="B7196" s="31">
        <v>28</v>
      </c>
      <c r="C7196" s="4" t="s">
        <v>11970</v>
      </c>
      <c r="D7196" s="4" t="s">
        <v>11954</v>
      </c>
      <c r="E7196" s="4" t="s">
        <v>11932</v>
      </c>
      <c r="F7196" s="4" t="s">
        <v>11553</v>
      </c>
      <c r="G7196" s="4" t="s">
        <v>11965</v>
      </c>
      <c r="H7196" s="4" t="s">
        <v>358</v>
      </c>
      <c r="I7196" s="24">
        <v>55.5</v>
      </c>
      <c r="J7196" s="24">
        <v>42</v>
      </c>
      <c r="L7196" s="24">
        <v>6</v>
      </c>
      <c r="N7196" s="24">
        <v>0.5</v>
      </c>
      <c r="O7196" s="24">
        <v>1</v>
      </c>
      <c r="Q7196" s="24">
        <v>6</v>
      </c>
      <c r="X7196" s="24">
        <f t="shared" si="270"/>
        <v>55.5</v>
      </c>
      <c r="Y7196" s="8">
        <f t="shared" si="269"/>
        <v>0</v>
      </c>
      <c r="Z7196" s="4"/>
    </row>
    <row r="7197" spans="1:26" x14ac:dyDescent="0.25">
      <c r="A7197" s="34">
        <v>11</v>
      </c>
      <c r="B7197" s="31">
        <v>11</v>
      </c>
      <c r="C7197" s="4" t="s">
        <v>11945</v>
      </c>
      <c r="D7197" s="4" t="s">
        <v>11941</v>
      </c>
      <c r="E7197" s="4" t="s">
        <v>11932</v>
      </c>
      <c r="F7197" s="4" t="s">
        <v>11553</v>
      </c>
      <c r="G7197" s="4" t="s">
        <v>11946</v>
      </c>
      <c r="H7197" s="4" t="s">
        <v>1362</v>
      </c>
      <c r="I7197" s="24">
        <v>104.5</v>
      </c>
      <c r="J7197" s="24">
        <v>30</v>
      </c>
      <c r="K7197" s="24">
        <v>1.2</v>
      </c>
      <c r="L7197" s="24">
        <v>1.1000000000000001</v>
      </c>
      <c r="M7197" s="24">
        <v>1.7</v>
      </c>
      <c r="N7197" s="24">
        <v>2</v>
      </c>
      <c r="O7197" s="24">
        <v>1.3</v>
      </c>
      <c r="Q7197" s="24">
        <v>2</v>
      </c>
      <c r="R7197" s="24">
        <v>0.2</v>
      </c>
      <c r="T7197" s="24">
        <v>65</v>
      </c>
      <c r="X7197" s="24">
        <f t="shared" si="270"/>
        <v>104.5</v>
      </c>
      <c r="Y7197" s="8">
        <f t="shared" si="269"/>
        <v>0</v>
      </c>
      <c r="Z7197" s="4"/>
    </row>
    <row r="7198" spans="1:26" x14ac:dyDescent="0.25">
      <c r="A7198" s="34">
        <v>38</v>
      </c>
      <c r="B7198" s="31">
        <v>38</v>
      </c>
      <c r="C7198" s="4" t="s">
        <v>11985</v>
      </c>
      <c r="D7198" s="4" t="s">
        <v>11972</v>
      </c>
      <c r="E7198" s="4" t="s">
        <v>11932</v>
      </c>
      <c r="F7198" s="4" t="s">
        <v>11553</v>
      </c>
      <c r="G7198" s="4" t="s">
        <v>11986</v>
      </c>
      <c r="H7198" s="8" t="s">
        <v>11987</v>
      </c>
      <c r="I7198" s="24">
        <v>158.5</v>
      </c>
      <c r="J7198" s="24">
        <v>35</v>
      </c>
      <c r="K7198" s="24">
        <v>3</v>
      </c>
      <c r="L7198" s="24">
        <v>17</v>
      </c>
      <c r="O7198" s="24">
        <v>0.5</v>
      </c>
      <c r="Q7198" s="24">
        <v>3</v>
      </c>
      <c r="T7198" s="24">
        <v>100</v>
      </c>
      <c r="X7198" s="24">
        <f t="shared" si="270"/>
        <v>158.5</v>
      </c>
      <c r="Y7198" s="8">
        <f t="shared" si="269"/>
        <v>0</v>
      </c>
      <c r="Z7198" s="4"/>
    </row>
    <row r="7199" spans="1:26" x14ac:dyDescent="0.25">
      <c r="A7199" s="34">
        <v>12</v>
      </c>
      <c r="B7199" s="31">
        <v>12</v>
      </c>
      <c r="C7199" s="4" t="s">
        <v>11947</v>
      </c>
      <c r="D7199" s="4" t="s">
        <v>11941</v>
      </c>
      <c r="E7199" s="4" t="s">
        <v>11932</v>
      </c>
      <c r="F7199" s="4" t="s">
        <v>11553</v>
      </c>
      <c r="G7199" s="4" t="s">
        <v>1703</v>
      </c>
      <c r="H7199" s="4" t="s">
        <v>374</v>
      </c>
      <c r="I7199" s="24">
        <v>72</v>
      </c>
      <c r="J7199" s="24">
        <v>52</v>
      </c>
      <c r="K7199" s="24">
        <v>4</v>
      </c>
      <c r="L7199" s="24">
        <v>9</v>
      </c>
      <c r="M7199" s="24">
        <v>1.8</v>
      </c>
      <c r="N7199" s="24">
        <v>2</v>
      </c>
      <c r="O7199" s="24">
        <v>0.1</v>
      </c>
      <c r="Q7199" s="24">
        <v>3</v>
      </c>
      <c r="R7199" s="24">
        <v>0.1</v>
      </c>
      <c r="X7199" s="24">
        <f t="shared" si="270"/>
        <v>71.999999999999986</v>
      </c>
      <c r="Y7199" s="8">
        <f t="shared" si="269"/>
        <v>0</v>
      </c>
      <c r="Z7199" s="4"/>
    </row>
    <row r="7200" spans="1:26" x14ac:dyDescent="0.25">
      <c r="A7200" s="34">
        <v>51</v>
      </c>
      <c r="B7200" s="31">
        <v>51</v>
      </c>
      <c r="C7200" s="4" t="s">
        <v>12009</v>
      </c>
      <c r="D7200" s="4" t="s">
        <v>12002</v>
      </c>
      <c r="E7200" s="4" t="s">
        <v>11932</v>
      </c>
      <c r="F7200" s="4" t="s">
        <v>11553</v>
      </c>
      <c r="G7200" s="5" t="s">
        <v>12010</v>
      </c>
      <c r="H7200" s="4" t="s">
        <v>2216</v>
      </c>
      <c r="I7200" s="24">
        <v>275</v>
      </c>
      <c r="J7200" s="24">
        <v>12</v>
      </c>
      <c r="K7200" s="24">
        <v>1</v>
      </c>
      <c r="L7200" s="24">
        <v>19</v>
      </c>
      <c r="O7200" s="24">
        <v>3</v>
      </c>
      <c r="Q7200" s="24">
        <v>2</v>
      </c>
      <c r="T7200" s="24">
        <v>230</v>
      </c>
      <c r="U7200" s="24">
        <v>8</v>
      </c>
      <c r="X7200" s="24">
        <f t="shared" si="270"/>
        <v>275</v>
      </c>
      <c r="Y7200" s="8">
        <f t="shared" si="269"/>
        <v>0</v>
      </c>
      <c r="Z7200" s="4"/>
    </row>
    <row r="7201" spans="1:26" x14ac:dyDescent="0.25">
      <c r="A7201" s="34">
        <v>9</v>
      </c>
      <c r="B7201" s="31">
        <v>9</v>
      </c>
      <c r="C7201" s="4" t="s">
        <v>11941</v>
      </c>
      <c r="D7201" s="4" t="s">
        <v>11941</v>
      </c>
      <c r="E7201" s="4" t="s">
        <v>11932</v>
      </c>
      <c r="F7201" s="4" t="s">
        <v>11553</v>
      </c>
      <c r="G7201" s="4" t="s">
        <v>11942</v>
      </c>
      <c r="H7201" s="4" t="s">
        <v>388</v>
      </c>
      <c r="I7201" s="24">
        <v>683.1</v>
      </c>
      <c r="J7201" s="24">
        <v>54.5</v>
      </c>
      <c r="K7201" s="24">
        <v>0.6</v>
      </c>
      <c r="L7201" s="24">
        <v>8.5</v>
      </c>
      <c r="M7201" s="24">
        <v>2.7</v>
      </c>
      <c r="O7201" s="24">
        <v>2</v>
      </c>
      <c r="P7201" s="24">
        <v>2.5</v>
      </c>
      <c r="Q7201" s="24">
        <v>7.5</v>
      </c>
      <c r="R7201" s="24">
        <v>4.3</v>
      </c>
      <c r="T7201" s="24">
        <v>600.5</v>
      </c>
      <c r="X7201" s="24">
        <f t="shared" si="270"/>
        <v>683.1</v>
      </c>
      <c r="Y7201" s="8">
        <f t="shared" si="269"/>
        <v>0</v>
      </c>
      <c r="Z7201" s="4"/>
    </row>
    <row r="7202" spans="1:26" x14ac:dyDescent="0.25">
      <c r="A7202" s="34">
        <v>20</v>
      </c>
      <c r="B7202" s="31">
        <v>20</v>
      </c>
      <c r="C7202" s="4" t="s">
        <v>11961</v>
      </c>
      <c r="D7202" s="4" t="s">
        <v>11954</v>
      </c>
      <c r="E7202" s="4" t="s">
        <v>11932</v>
      </c>
      <c r="F7202" s="4" t="s">
        <v>11553</v>
      </c>
      <c r="G7202" s="4" t="s">
        <v>11962</v>
      </c>
      <c r="H7202" s="4" t="s">
        <v>11963</v>
      </c>
      <c r="I7202" s="24">
        <v>169.6</v>
      </c>
      <c r="J7202" s="24">
        <v>43.3</v>
      </c>
      <c r="K7202" s="24">
        <v>2.4</v>
      </c>
      <c r="L7202" s="24">
        <v>6.6</v>
      </c>
      <c r="M7202" s="24">
        <v>0.9</v>
      </c>
      <c r="O7202" s="24">
        <v>1.6</v>
      </c>
      <c r="Q7202" s="24">
        <v>0.6</v>
      </c>
      <c r="R7202" s="24">
        <v>0.2</v>
      </c>
      <c r="T7202" s="24">
        <v>120</v>
      </c>
      <c r="X7202" s="24">
        <f t="shared" si="270"/>
        <v>175.6</v>
      </c>
      <c r="Y7202" s="8">
        <f t="shared" si="269"/>
        <v>-6</v>
      </c>
      <c r="Z7202" s="4"/>
    </row>
    <row r="7203" spans="1:26" x14ac:dyDescent="0.25">
      <c r="A7203" s="34">
        <v>68</v>
      </c>
      <c r="B7203" s="31">
        <v>68</v>
      </c>
      <c r="C7203" s="4" t="s">
        <v>12039</v>
      </c>
      <c r="D7203" s="4" t="s">
        <v>12014</v>
      </c>
      <c r="E7203" s="4" t="s">
        <v>11932</v>
      </c>
      <c r="F7203" s="4" t="s">
        <v>11553</v>
      </c>
      <c r="G7203" s="5" t="s">
        <v>12040</v>
      </c>
      <c r="H7203" s="4" t="s">
        <v>540</v>
      </c>
      <c r="I7203" s="24">
        <v>1150</v>
      </c>
      <c r="J7203" s="24">
        <v>50</v>
      </c>
      <c r="K7203" s="24">
        <v>50</v>
      </c>
      <c r="L7203" s="24">
        <v>25</v>
      </c>
      <c r="T7203" s="24">
        <v>1025</v>
      </c>
      <c r="X7203" s="24">
        <f t="shared" si="270"/>
        <v>1150</v>
      </c>
      <c r="Y7203" s="8">
        <f t="shared" si="269"/>
        <v>0</v>
      </c>
      <c r="Z7203" s="4"/>
    </row>
    <row r="7204" spans="1:26" x14ac:dyDescent="0.25">
      <c r="A7204" s="34">
        <v>67</v>
      </c>
      <c r="B7204" s="31">
        <v>67</v>
      </c>
      <c r="C7204" s="4" t="s">
        <v>2949</v>
      </c>
      <c r="D7204" s="4" t="s">
        <v>12037</v>
      </c>
      <c r="E7204" s="4" t="s">
        <v>11932</v>
      </c>
      <c r="F7204" s="4" t="s">
        <v>11553</v>
      </c>
      <c r="G7204" s="5" t="s">
        <v>11579</v>
      </c>
      <c r="H7204" s="4" t="s">
        <v>230</v>
      </c>
      <c r="I7204" s="24">
        <v>1501</v>
      </c>
      <c r="J7204" s="24">
        <v>7</v>
      </c>
      <c r="K7204" s="24">
        <v>5</v>
      </c>
      <c r="L7204" s="24">
        <v>2</v>
      </c>
      <c r="T7204" s="24">
        <v>1487</v>
      </c>
      <c r="X7204" s="24">
        <f t="shared" si="270"/>
        <v>1501</v>
      </c>
      <c r="Y7204" s="8">
        <f t="shared" si="269"/>
        <v>0</v>
      </c>
      <c r="Z7204" s="4"/>
    </row>
    <row r="7205" spans="1:26" x14ac:dyDescent="0.25">
      <c r="A7205" s="34">
        <v>1</v>
      </c>
      <c r="B7205" s="31">
        <v>1</v>
      </c>
      <c r="C7205" s="4" t="s">
        <v>11930</v>
      </c>
      <c r="D7205" s="4" t="s">
        <v>11931</v>
      </c>
      <c r="E7205" s="4" t="s">
        <v>11932</v>
      </c>
      <c r="F7205" s="4" t="s">
        <v>11553</v>
      </c>
      <c r="G7205" s="4" t="s">
        <v>809</v>
      </c>
      <c r="H7205" s="4" t="s">
        <v>1846</v>
      </c>
      <c r="I7205" s="24">
        <v>351</v>
      </c>
      <c r="K7205" s="24">
        <v>4</v>
      </c>
      <c r="L7205" s="24">
        <v>2</v>
      </c>
      <c r="M7205" s="24">
        <v>0.5</v>
      </c>
      <c r="O7205" s="24">
        <v>1.7</v>
      </c>
      <c r="P7205" s="24">
        <v>1</v>
      </c>
      <c r="Q7205" s="24">
        <v>3</v>
      </c>
      <c r="R7205" s="24">
        <v>0.3</v>
      </c>
      <c r="T7205" s="24">
        <v>334</v>
      </c>
      <c r="U7205" s="24">
        <v>4.5</v>
      </c>
      <c r="X7205" s="24">
        <f t="shared" si="270"/>
        <v>351</v>
      </c>
      <c r="Y7205" s="8">
        <f t="shared" si="269"/>
        <v>0</v>
      </c>
      <c r="Z7205" s="4"/>
    </row>
    <row r="7206" spans="1:26" x14ac:dyDescent="0.25">
      <c r="A7206" s="34">
        <v>2</v>
      </c>
      <c r="B7206" s="31">
        <v>2</v>
      </c>
      <c r="C7206" s="4" t="s">
        <v>11933</v>
      </c>
      <c r="D7206" s="4" t="s">
        <v>11931</v>
      </c>
      <c r="E7206" s="4" t="s">
        <v>11932</v>
      </c>
      <c r="F7206" s="4" t="s">
        <v>11553</v>
      </c>
      <c r="G7206" s="4" t="s">
        <v>809</v>
      </c>
      <c r="H7206" s="4" t="s">
        <v>1846</v>
      </c>
      <c r="I7206" s="24">
        <v>187.4</v>
      </c>
      <c r="J7206" s="24">
        <v>35.5</v>
      </c>
      <c r="K7206" s="24">
        <v>15.9</v>
      </c>
      <c r="T7206" s="24">
        <v>136</v>
      </c>
      <c r="X7206" s="24">
        <f t="shared" si="270"/>
        <v>187.4</v>
      </c>
      <c r="Y7206" s="8">
        <f t="shared" si="269"/>
        <v>0</v>
      </c>
      <c r="Z7206" s="4"/>
    </row>
    <row r="7207" spans="1:26" x14ac:dyDescent="0.25">
      <c r="A7207" s="34">
        <v>3</v>
      </c>
      <c r="B7207" s="31">
        <v>3</v>
      </c>
      <c r="C7207" s="4" t="s">
        <v>11934</v>
      </c>
      <c r="D7207" s="4" t="s">
        <v>11931</v>
      </c>
      <c r="E7207" s="4" t="s">
        <v>11932</v>
      </c>
      <c r="F7207" s="4" t="s">
        <v>11553</v>
      </c>
      <c r="G7207" s="4" t="s">
        <v>809</v>
      </c>
      <c r="H7207" s="4" t="s">
        <v>1846</v>
      </c>
      <c r="I7207" s="24">
        <v>176.3</v>
      </c>
      <c r="J7207" s="24">
        <v>68</v>
      </c>
      <c r="K7207" s="24">
        <v>2.9</v>
      </c>
      <c r="L7207" s="24">
        <v>2.8</v>
      </c>
      <c r="O7207" s="24">
        <v>2.6</v>
      </c>
      <c r="T7207" s="24">
        <v>100</v>
      </c>
      <c r="X7207" s="24">
        <f t="shared" si="270"/>
        <v>176.3</v>
      </c>
      <c r="Y7207" s="8">
        <f t="shared" si="269"/>
        <v>0</v>
      </c>
      <c r="Z7207" s="4"/>
    </row>
    <row r="7208" spans="1:26" x14ac:dyDescent="0.25">
      <c r="A7208" s="34">
        <v>4</v>
      </c>
      <c r="B7208" s="31">
        <v>4</v>
      </c>
      <c r="C7208" s="4" t="s">
        <v>11935</v>
      </c>
      <c r="D7208" s="4" t="s">
        <v>11931</v>
      </c>
      <c r="E7208" s="4" t="s">
        <v>11932</v>
      </c>
      <c r="F7208" s="4" t="s">
        <v>11553</v>
      </c>
      <c r="G7208" s="4" t="s">
        <v>809</v>
      </c>
      <c r="H7208" s="4" t="s">
        <v>1846</v>
      </c>
      <c r="I7208" s="24">
        <v>700</v>
      </c>
      <c r="J7208" s="24">
        <v>74</v>
      </c>
      <c r="K7208" s="24">
        <v>20</v>
      </c>
      <c r="L7208" s="24">
        <v>2</v>
      </c>
      <c r="O7208" s="24">
        <v>3.5</v>
      </c>
      <c r="R7208" s="24">
        <v>0.5</v>
      </c>
      <c r="T7208" s="24">
        <v>600</v>
      </c>
      <c r="X7208" s="24">
        <f t="shared" si="270"/>
        <v>700</v>
      </c>
      <c r="Y7208" s="8">
        <f t="shared" si="269"/>
        <v>0</v>
      </c>
      <c r="Z7208" s="4"/>
    </row>
    <row r="7209" spans="1:26" x14ac:dyDescent="0.25">
      <c r="A7209" s="34">
        <v>5</v>
      </c>
      <c r="B7209" s="31">
        <v>5</v>
      </c>
      <c r="C7209" s="4" t="s">
        <v>11936</v>
      </c>
      <c r="D7209" s="4" t="s">
        <v>11931</v>
      </c>
      <c r="E7209" s="4" t="s">
        <v>11932</v>
      </c>
      <c r="F7209" s="4" t="s">
        <v>11553</v>
      </c>
      <c r="G7209" s="4" t="s">
        <v>809</v>
      </c>
      <c r="H7209" s="4" t="s">
        <v>1846</v>
      </c>
      <c r="I7209" s="24">
        <v>588.1</v>
      </c>
      <c r="J7209" s="24">
        <v>225.9</v>
      </c>
      <c r="K7209" s="24">
        <v>64</v>
      </c>
      <c r="L7209" s="24">
        <v>19</v>
      </c>
      <c r="O7209" s="24">
        <v>2</v>
      </c>
      <c r="P7209" s="24">
        <v>7.3</v>
      </c>
      <c r="Q7209" s="24">
        <v>1.6</v>
      </c>
      <c r="T7209" s="24">
        <v>238.2</v>
      </c>
      <c r="U7209" s="24">
        <v>30.1</v>
      </c>
      <c r="X7209" s="24">
        <f t="shared" si="270"/>
        <v>588.1</v>
      </c>
      <c r="Y7209" s="8">
        <f t="shared" si="269"/>
        <v>0</v>
      </c>
      <c r="Z7209" s="4"/>
    </row>
    <row r="7210" spans="1:26" x14ac:dyDescent="0.25">
      <c r="A7210" s="34">
        <v>6</v>
      </c>
      <c r="B7210" s="31">
        <v>6</v>
      </c>
      <c r="C7210" s="4" t="s">
        <v>11937</v>
      </c>
      <c r="D7210" s="4" t="s">
        <v>11938</v>
      </c>
      <c r="E7210" s="4" t="s">
        <v>11932</v>
      </c>
      <c r="F7210" s="4" t="s">
        <v>11553</v>
      </c>
      <c r="G7210" s="4" t="s">
        <v>809</v>
      </c>
      <c r="H7210" s="4" t="s">
        <v>1846</v>
      </c>
      <c r="I7210" s="24">
        <v>248.2</v>
      </c>
      <c r="J7210" s="24">
        <v>40.4</v>
      </c>
      <c r="K7210" s="24">
        <v>3.3</v>
      </c>
      <c r="L7210" s="24">
        <v>1</v>
      </c>
      <c r="N7210" s="24">
        <v>3</v>
      </c>
      <c r="R7210" s="24">
        <v>0.5</v>
      </c>
      <c r="T7210" s="24">
        <v>200</v>
      </c>
      <c r="X7210" s="24">
        <f t="shared" si="270"/>
        <v>248.2</v>
      </c>
      <c r="Y7210" s="8">
        <f t="shared" si="269"/>
        <v>0</v>
      </c>
      <c r="Z7210" s="4"/>
    </row>
    <row r="7211" spans="1:26" x14ac:dyDescent="0.25">
      <c r="A7211" s="34">
        <v>7</v>
      </c>
      <c r="B7211" s="31">
        <v>7</v>
      </c>
      <c r="C7211" s="4" t="s">
        <v>11938</v>
      </c>
      <c r="D7211" s="4" t="s">
        <v>11938</v>
      </c>
      <c r="E7211" s="4" t="s">
        <v>11932</v>
      </c>
      <c r="F7211" s="4" t="s">
        <v>11553</v>
      </c>
      <c r="G7211" s="4" t="s">
        <v>809</v>
      </c>
      <c r="H7211" s="4" t="s">
        <v>1846</v>
      </c>
      <c r="I7211" s="24">
        <v>210.5</v>
      </c>
      <c r="J7211" s="24">
        <v>47</v>
      </c>
      <c r="K7211" s="24">
        <v>1</v>
      </c>
      <c r="L7211" s="24">
        <v>2</v>
      </c>
      <c r="M7211" s="24">
        <v>1</v>
      </c>
      <c r="N7211" s="24">
        <v>1</v>
      </c>
      <c r="O7211" s="24">
        <v>1.7</v>
      </c>
      <c r="P7211" s="24">
        <v>1.7</v>
      </c>
      <c r="Q7211" s="24">
        <v>2</v>
      </c>
      <c r="R7211" s="24">
        <v>0.3</v>
      </c>
      <c r="T7211" s="24">
        <v>153.80000000000001</v>
      </c>
      <c r="X7211" s="24">
        <f t="shared" si="270"/>
        <v>211.5</v>
      </c>
      <c r="Y7211" s="8">
        <f t="shared" si="269"/>
        <v>-1</v>
      </c>
      <c r="Z7211" s="4"/>
    </row>
    <row r="7212" spans="1:26" x14ac:dyDescent="0.25">
      <c r="A7212" s="34">
        <v>22</v>
      </c>
      <c r="B7212" s="31">
        <v>22</v>
      </c>
      <c r="C7212" s="4" t="s">
        <v>11964</v>
      </c>
      <c r="D7212" s="4" t="s">
        <v>11954</v>
      </c>
      <c r="E7212" s="4" t="s">
        <v>11932</v>
      </c>
      <c r="F7212" s="4" t="s">
        <v>11553</v>
      </c>
      <c r="G7212" s="4" t="s">
        <v>11966</v>
      </c>
      <c r="H7212" s="4" t="s">
        <v>201</v>
      </c>
      <c r="I7212" s="24">
        <v>139</v>
      </c>
      <c r="J7212" s="24">
        <v>91</v>
      </c>
      <c r="K7212" s="24">
        <v>4</v>
      </c>
      <c r="L7212" s="24">
        <v>4</v>
      </c>
      <c r="O7212" s="24">
        <v>2</v>
      </c>
      <c r="Q7212" s="24">
        <v>5</v>
      </c>
      <c r="U7212" s="24">
        <v>33</v>
      </c>
      <c r="X7212" s="24">
        <f t="shared" ref="X7212:X7243" si="271">SUM(J7212:W7212)</f>
        <v>139</v>
      </c>
      <c r="Y7212" s="8">
        <f t="shared" si="269"/>
        <v>0</v>
      </c>
      <c r="Z7212" s="4"/>
    </row>
    <row r="7213" spans="1:26" x14ac:dyDescent="0.25">
      <c r="A7213" s="34">
        <v>17</v>
      </c>
      <c r="B7213" s="31">
        <v>17</v>
      </c>
      <c r="C7213" s="4" t="s">
        <v>11954</v>
      </c>
      <c r="D7213" s="4" t="s">
        <v>11954</v>
      </c>
      <c r="E7213" s="4" t="s">
        <v>11932</v>
      </c>
      <c r="F7213" s="4" t="s">
        <v>11553</v>
      </c>
      <c r="G7213" s="4" t="s">
        <v>11956</v>
      </c>
      <c r="H7213" s="4" t="s">
        <v>245</v>
      </c>
      <c r="I7213" s="24">
        <v>244.3</v>
      </c>
      <c r="J7213" s="24">
        <v>81.400000000000006</v>
      </c>
      <c r="K7213" s="24">
        <v>2.2000000000000002</v>
      </c>
      <c r="M7213" s="24">
        <v>0.3</v>
      </c>
      <c r="O7213" s="24">
        <v>1.7</v>
      </c>
      <c r="Q7213" s="24">
        <v>5</v>
      </c>
      <c r="R7213" s="24">
        <v>0.3</v>
      </c>
      <c r="T7213" s="24">
        <v>153.4</v>
      </c>
      <c r="X7213" s="24">
        <f t="shared" si="271"/>
        <v>244.3</v>
      </c>
      <c r="Y7213" s="8">
        <f t="shared" si="269"/>
        <v>0</v>
      </c>
      <c r="Z7213" s="4"/>
    </row>
    <row r="7214" spans="1:26" x14ac:dyDescent="0.25">
      <c r="A7214" s="34">
        <v>16</v>
      </c>
      <c r="B7214" s="31">
        <v>16</v>
      </c>
      <c r="C7214" s="4" t="s">
        <v>11953</v>
      </c>
      <c r="D7214" s="4" t="s">
        <v>11954</v>
      </c>
      <c r="E7214" s="4" t="s">
        <v>11932</v>
      </c>
      <c r="F7214" s="4" t="s">
        <v>11553</v>
      </c>
      <c r="G7214" s="4" t="s">
        <v>11955</v>
      </c>
      <c r="H7214" s="4" t="s">
        <v>154</v>
      </c>
      <c r="I7214" s="24">
        <v>251.6</v>
      </c>
      <c r="J7214" s="24">
        <v>108.9</v>
      </c>
      <c r="K7214" s="24">
        <v>20.399999999999999</v>
      </c>
      <c r="L7214" s="24">
        <v>31.4</v>
      </c>
      <c r="M7214" s="24">
        <v>1.7</v>
      </c>
      <c r="O7214" s="24">
        <v>0.7</v>
      </c>
      <c r="P7214" s="24">
        <v>4.2</v>
      </c>
      <c r="Q7214" s="24">
        <v>1.6</v>
      </c>
      <c r="R7214" s="24">
        <v>0.2</v>
      </c>
      <c r="T7214" s="24">
        <v>82.5</v>
      </c>
      <c r="X7214" s="24">
        <f t="shared" si="271"/>
        <v>251.59999999999997</v>
      </c>
      <c r="Y7214" s="8">
        <f t="shared" si="269"/>
        <v>0</v>
      </c>
      <c r="Z7214" s="4"/>
    </row>
    <row r="7215" spans="1:26" x14ac:dyDescent="0.25">
      <c r="A7215" s="34">
        <v>44</v>
      </c>
      <c r="B7215" s="31">
        <v>44</v>
      </c>
      <c r="C7215" s="4" t="s">
        <v>11998</v>
      </c>
      <c r="D7215" s="4" t="s">
        <v>11938</v>
      </c>
      <c r="E7215" s="4" t="s">
        <v>11932</v>
      </c>
      <c r="F7215" s="4" t="s">
        <v>11553</v>
      </c>
      <c r="G7215" s="4" t="s">
        <v>11955</v>
      </c>
      <c r="H7215" s="4" t="s">
        <v>154</v>
      </c>
      <c r="I7215" s="24">
        <v>164.3</v>
      </c>
      <c r="J7215" s="24">
        <v>3.5</v>
      </c>
      <c r="L7215" s="24">
        <v>17.3</v>
      </c>
      <c r="O7215" s="24">
        <v>0.3</v>
      </c>
      <c r="Q7215" s="24">
        <v>28</v>
      </c>
      <c r="T7215" s="24">
        <v>115.2</v>
      </c>
      <c r="X7215" s="24">
        <f t="shared" si="271"/>
        <v>164.3</v>
      </c>
      <c r="Y7215" s="8">
        <f t="shared" si="269"/>
        <v>0</v>
      </c>
      <c r="Z7215" s="4"/>
    </row>
    <row r="7216" spans="1:26" ht="30" x14ac:dyDescent="0.25">
      <c r="A7216" s="34">
        <v>32</v>
      </c>
      <c r="B7216" s="31">
        <v>32</v>
      </c>
      <c r="C7216" s="4" t="s">
        <v>11976</v>
      </c>
      <c r="D7216" s="4" t="s">
        <v>11972</v>
      </c>
      <c r="E7216" s="4" t="s">
        <v>11932</v>
      </c>
      <c r="F7216" s="4" t="s">
        <v>11553</v>
      </c>
      <c r="G7216" s="5" t="s">
        <v>11977</v>
      </c>
      <c r="H7216" s="8" t="s">
        <v>11978</v>
      </c>
      <c r="I7216" s="24">
        <v>199</v>
      </c>
      <c r="J7216" s="24">
        <v>90</v>
      </c>
      <c r="K7216" s="24">
        <v>8</v>
      </c>
      <c r="L7216" s="24">
        <v>37</v>
      </c>
      <c r="O7216" s="24">
        <v>3</v>
      </c>
      <c r="Q7216" s="24">
        <v>4</v>
      </c>
      <c r="T7216" s="24">
        <v>57</v>
      </c>
      <c r="X7216" s="24">
        <f t="shared" si="271"/>
        <v>199</v>
      </c>
      <c r="Y7216" s="8">
        <f t="shared" si="269"/>
        <v>0</v>
      </c>
      <c r="Z7216" s="4"/>
    </row>
    <row r="7217" spans="1:26" x14ac:dyDescent="0.25">
      <c r="A7217" s="34">
        <v>45</v>
      </c>
      <c r="B7217" s="31">
        <v>45</v>
      </c>
      <c r="C7217" s="4" t="s">
        <v>11999</v>
      </c>
      <c r="D7217" s="4" t="s">
        <v>11938</v>
      </c>
      <c r="E7217" s="4" t="s">
        <v>11932</v>
      </c>
      <c r="F7217" s="4" t="s">
        <v>11553</v>
      </c>
      <c r="G7217" s="4" t="s">
        <v>12000</v>
      </c>
      <c r="H7217" s="4" t="s">
        <v>358</v>
      </c>
      <c r="I7217" s="24">
        <v>170</v>
      </c>
      <c r="J7217" s="24">
        <v>51</v>
      </c>
      <c r="L7217" s="24">
        <v>2.5</v>
      </c>
      <c r="M7217" s="24">
        <v>1</v>
      </c>
      <c r="O7217" s="24">
        <v>0.5</v>
      </c>
      <c r="T7217" s="24">
        <v>115</v>
      </c>
      <c r="X7217" s="24">
        <f t="shared" si="271"/>
        <v>170</v>
      </c>
      <c r="Y7217" s="8">
        <f t="shared" si="269"/>
        <v>0</v>
      </c>
      <c r="Z7217" s="4"/>
    </row>
    <row r="7218" spans="1:26" x14ac:dyDescent="0.25">
      <c r="A7218" s="34">
        <v>42</v>
      </c>
      <c r="B7218" s="31">
        <v>42</v>
      </c>
      <c r="C7218" s="4" t="s">
        <v>4096</v>
      </c>
      <c r="D7218" s="4" t="s">
        <v>11938</v>
      </c>
      <c r="E7218" s="4" t="s">
        <v>11932</v>
      </c>
      <c r="F7218" s="4" t="s">
        <v>11553</v>
      </c>
      <c r="G7218" s="4" t="s">
        <v>11995</v>
      </c>
      <c r="H7218" s="4" t="s">
        <v>19</v>
      </c>
      <c r="I7218" s="24">
        <v>1137.3</v>
      </c>
      <c r="J7218" s="24">
        <v>136.6</v>
      </c>
      <c r="K7218" s="24">
        <v>28.6</v>
      </c>
      <c r="L7218" s="24">
        <v>15</v>
      </c>
      <c r="M7218" s="24">
        <v>1.7</v>
      </c>
      <c r="O7218" s="24">
        <v>2.2999999999999998</v>
      </c>
      <c r="T7218" s="24">
        <v>950.8</v>
      </c>
      <c r="U7218" s="24">
        <v>2.2999999999999998</v>
      </c>
      <c r="X7218" s="24">
        <f t="shared" si="271"/>
        <v>1137.3</v>
      </c>
      <c r="Y7218" s="8">
        <f t="shared" si="269"/>
        <v>0</v>
      </c>
      <c r="Z7218" s="4"/>
    </row>
    <row r="7219" spans="1:26" x14ac:dyDescent="0.25">
      <c r="A7219" s="34">
        <v>49</v>
      </c>
      <c r="B7219" s="31">
        <v>49</v>
      </c>
      <c r="C7219" s="4" t="s">
        <v>193</v>
      </c>
      <c r="D7219" s="4" t="s">
        <v>12002</v>
      </c>
      <c r="E7219" s="4" t="s">
        <v>11932</v>
      </c>
      <c r="F7219" s="4" t="s">
        <v>11553</v>
      </c>
      <c r="G7219" s="4" t="s">
        <v>12006</v>
      </c>
      <c r="H7219" s="4" t="s">
        <v>572</v>
      </c>
      <c r="I7219" s="24">
        <v>979.8</v>
      </c>
      <c r="J7219" s="24">
        <v>7</v>
      </c>
      <c r="K7219" s="24">
        <v>8</v>
      </c>
      <c r="L7219" s="24">
        <v>2</v>
      </c>
      <c r="M7219" s="24">
        <v>0.3</v>
      </c>
      <c r="O7219" s="24">
        <v>0.5</v>
      </c>
      <c r="T7219" s="24">
        <v>955</v>
      </c>
      <c r="X7219" s="24">
        <f t="shared" si="271"/>
        <v>972.8</v>
      </c>
      <c r="Y7219" s="8">
        <f t="shared" si="269"/>
        <v>7</v>
      </c>
      <c r="Z7219" s="4"/>
    </row>
    <row r="7220" spans="1:26" x14ac:dyDescent="0.25">
      <c r="A7220" s="34">
        <v>14</v>
      </c>
      <c r="B7220" s="31">
        <v>14</v>
      </c>
      <c r="C7220" s="4" t="s">
        <v>11950</v>
      </c>
      <c r="D7220" s="4" t="s">
        <v>11941</v>
      </c>
      <c r="E7220" s="4" t="s">
        <v>11932</v>
      </c>
      <c r="F7220" s="4" t="s">
        <v>11553</v>
      </c>
      <c r="G7220" s="4" t="s">
        <v>1664</v>
      </c>
      <c r="H7220" s="4" t="s">
        <v>5</v>
      </c>
      <c r="I7220" s="24">
        <v>344.9</v>
      </c>
      <c r="J7220" s="24">
        <v>32</v>
      </c>
      <c r="K7220" s="24">
        <v>8.8000000000000007</v>
      </c>
      <c r="L7220" s="24">
        <v>3.1</v>
      </c>
      <c r="M7220" s="24">
        <v>0.5</v>
      </c>
      <c r="O7220" s="24">
        <v>0.3</v>
      </c>
      <c r="R7220" s="24">
        <v>0.2</v>
      </c>
      <c r="T7220" s="24">
        <v>300</v>
      </c>
      <c r="X7220" s="24">
        <f t="shared" si="271"/>
        <v>344.9</v>
      </c>
      <c r="Y7220" s="8">
        <f t="shared" si="269"/>
        <v>0</v>
      </c>
      <c r="Z7220" s="4"/>
    </row>
    <row r="7221" spans="1:26" ht="30" x14ac:dyDescent="0.25">
      <c r="A7221" s="34">
        <v>70</v>
      </c>
      <c r="B7221" s="31">
        <v>70</v>
      </c>
      <c r="C7221" s="5" t="s">
        <v>12043</v>
      </c>
      <c r="D7221" s="4" t="s">
        <v>12029</v>
      </c>
      <c r="E7221" s="4" t="s">
        <v>11932</v>
      </c>
      <c r="F7221" s="4" t="s">
        <v>11553</v>
      </c>
      <c r="G7221" s="5" t="s">
        <v>12044</v>
      </c>
      <c r="H7221" s="4"/>
      <c r="I7221" s="24">
        <v>640</v>
      </c>
      <c r="J7221" s="24">
        <v>213.33</v>
      </c>
      <c r="K7221" s="24">
        <v>101.2</v>
      </c>
      <c r="L7221" s="24">
        <v>74</v>
      </c>
      <c r="Q7221" s="24">
        <v>41.47</v>
      </c>
      <c r="T7221" s="24">
        <v>210</v>
      </c>
      <c r="X7221" s="24">
        <f t="shared" si="271"/>
        <v>640</v>
      </c>
      <c r="Y7221" s="8">
        <f t="shared" si="269"/>
        <v>0</v>
      </c>
      <c r="Z7221" s="4"/>
    </row>
    <row r="7222" spans="1:26" x14ac:dyDescent="0.25">
      <c r="A7222" s="34">
        <v>66</v>
      </c>
      <c r="B7222" s="31">
        <v>66</v>
      </c>
      <c r="C7222" s="4" t="s">
        <v>12036</v>
      </c>
      <c r="D7222" s="4" t="s">
        <v>12037</v>
      </c>
      <c r="E7222" s="4" t="s">
        <v>11932</v>
      </c>
      <c r="F7222" s="4" t="s">
        <v>11553</v>
      </c>
      <c r="G7222" s="5" t="s">
        <v>12038</v>
      </c>
      <c r="H7222" s="5" t="s">
        <v>1100</v>
      </c>
      <c r="I7222" s="24">
        <v>1680</v>
      </c>
      <c r="J7222" s="24">
        <v>11</v>
      </c>
      <c r="K7222" s="24">
        <v>49</v>
      </c>
      <c r="L7222" s="24">
        <v>58</v>
      </c>
      <c r="Q7222" s="24">
        <v>58</v>
      </c>
      <c r="T7222" s="24">
        <v>1504</v>
      </c>
      <c r="X7222" s="24">
        <f t="shared" si="271"/>
        <v>1680</v>
      </c>
      <c r="Y7222" s="8">
        <f t="shared" si="269"/>
        <v>0</v>
      </c>
      <c r="Z7222" s="4"/>
    </row>
    <row r="7223" spans="1:26" x14ac:dyDescent="0.25">
      <c r="A7223" s="34">
        <v>19</v>
      </c>
      <c r="B7223" s="31">
        <v>19</v>
      </c>
      <c r="C7223" s="4" t="s">
        <v>11958</v>
      </c>
      <c r="D7223" s="4" t="s">
        <v>11954</v>
      </c>
      <c r="E7223" s="4" t="s">
        <v>11932</v>
      </c>
      <c r="F7223" s="4" t="s">
        <v>11553</v>
      </c>
      <c r="G7223" s="4" t="s">
        <v>11959</v>
      </c>
      <c r="H7223" s="4" t="s">
        <v>11960</v>
      </c>
      <c r="I7223" s="24">
        <v>137.5</v>
      </c>
      <c r="J7223" s="24">
        <v>50</v>
      </c>
      <c r="P7223" s="24">
        <v>0.5</v>
      </c>
      <c r="Q7223" s="24">
        <v>22</v>
      </c>
      <c r="T7223" s="24">
        <v>65</v>
      </c>
      <c r="X7223" s="24">
        <f t="shared" si="271"/>
        <v>137.5</v>
      </c>
      <c r="Y7223" s="8">
        <f t="shared" si="269"/>
        <v>0</v>
      </c>
      <c r="Z7223" s="4"/>
    </row>
    <row r="7224" spans="1:26" x14ac:dyDescent="0.25">
      <c r="A7224" s="34">
        <v>40</v>
      </c>
      <c r="B7224" s="31">
        <v>40</v>
      </c>
      <c r="C7224" s="4" t="s">
        <v>11992</v>
      </c>
      <c r="D7224" s="4" t="s">
        <v>11989</v>
      </c>
      <c r="E7224" s="4" t="s">
        <v>11932</v>
      </c>
      <c r="F7224" s="4" t="s">
        <v>11553</v>
      </c>
      <c r="G7224" s="5" t="s">
        <v>11993</v>
      </c>
      <c r="H7224" s="4" t="s">
        <v>22</v>
      </c>
      <c r="I7224" s="24">
        <v>231</v>
      </c>
      <c r="J7224" s="24">
        <v>60.54</v>
      </c>
      <c r="O7224" s="24">
        <v>0.5</v>
      </c>
      <c r="P7224" s="24">
        <v>1.02</v>
      </c>
      <c r="Q7224" s="24">
        <v>5</v>
      </c>
      <c r="T7224" s="24">
        <v>162.94</v>
      </c>
      <c r="U7224" s="24">
        <v>1</v>
      </c>
      <c r="X7224" s="24">
        <f t="shared" si="271"/>
        <v>231</v>
      </c>
      <c r="Y7224" s="8">
        <f t="shared" si="269"/>
        <v>0</v>
      </c>
      <c r="Z7224" s="4"/>
    </row>
    <row r="7225" spans="1:26" x14ac:dyDescent="0.25">
      <c r="A7225" s="34">
        <v>69</v>
      </c>
      <c r="B7225" s="31">
        <v>69</v>
      </c>
      <c r="C7225" s="4" t="s">
        <v>12041</v>
      </c>
      <c r="D7225" s="4" t="s">
        <v>12014</v>
      </c>
      <c r="E7225" s="4" t="s">
        <v>11932</v>
      </c>
      <c r="F7225" s="4" t="s">
        <v>11553</v>
      </c>
      <c r="G7225" s="5" t="s">
        <v>12042</v>
      </c>
      <c r="H7225" s="4" t="s">
        <v>758</v>
      </c>
      <c r="I7225" s="24">
        <v>761.8</v>
      </c>
      <c r="K7225" s="24">
        <v>1.6</v>
      </c>
      <c r="L7225" s="24">
        <v>4.7</v>
      </c>
      <c r="O7225" s="24">
        <v>0.1</v>
      </c>
      <c r="Q7225" s="24">
        <v>1.4</v>
      </c>
      <c r="T7225" s="24">
        <v>754</v>
      </c>
      <c r="X7225" s="24">
        <f t="shared" si="271"/>
        <v>761.8</v>
      </c>
      <c r="Y7225" s="8">
        <f t="shared" si="269"/>
        <v>0</v>
      </c>
      <c r="Z7225" s="4"/>
    </row>
    <row r="7226" spans="1:26" x14ac:dyDescent="0.25">
      <c r="A7226" s="34">
        <v>18</v>
      </c>
      <c r="B7226" s="31">
        <v>18</v>
      </c>
      <c r="C7226" s="4" t="s">
        <v>11954</v>
      </c>
      <c r="D7226" s="4" t="s">
        <v>11954</v>
      </c>
      <c r="E7226" s="4" t="s">
        <v>11932</v>
      </c>
      <c r="F7226" s="4" t="s">
        <v>11553</v>
      </c>
      <c r="G7226" s="4" t="s">
        <v>11957</v>
      </c>
      <c r="H7226" s="4" t="s">
        <v>10218</v>
      </c>
      <c r="I7226" s="24">
        <v>179.3</v>
      </c>
      <c r="J7226" s="24">
        <v>50.4</v>
      </c>
      <c r="M7226" s="24">
        <v>0.6</v>
      </c>
      <c r="N7226" s="24">
        <v>0.3</v>
      </c>
      <c r="O7226" s="24">
        <v>0.7</v>
      </c>
      <c r="P7226" s="24">
        <v>0.1</v>
      </c>
      <c r="R7226" s="24">
        <v>0.1</v>
      </c>
      <c r="T7226" s="24">
        <v>127.1</v>
      </c>
      <c r="X7226" s="24">
        <f t="shared" si="271"/>
        <v>179.3</v>
      </c>
      <c r="Y7226" s="8">
        <f t="shared" si="269"/>
        <v>0</v>
      </c>
      <c r="Z7226" s="4"/>
    </row>
    <row r="7227" spans="1:26" x14ac:dyDescent="0.25">
      <c r="A7227" s="34">
        <v>15</v>
      </c>
      <c r="B7227" s="31">
        <v>15</v>
      </c>
      <c r="C7227" s="4" t="s">
        <v>11951</v>
      </c>
      <c r="D7227" s="4" t="s">
        <v>11941</v>
      </c>
      <c r="E7227" s="4" t="s">
        <v>11932</v>
      </c>
      <c r="F7227" s="4" t="s">
        <v>11553</v>
      </c>
      <c r="G7227" s="4" t="s">
        <v>11952</v>
      </c>
      <c r="H7227" s="4" t="s">
        <v>789</v>
      </c>
      <c r="I7227" s="24">
        <v>244.6</v>
      </c>
      <c r="J7227" s="24">
        <v>114.5</v>
      </c>
      <c r="K7227" s="24">
        <v>9.9</v>
      </c>
      <c r="L7227" s="24">
        <v>26.8</v>
      </c>
      <c r="M7227" s="24">
        <v>2.4</v>
      </c>
      <c r="O7227" s="24">
        <v>1.5</v>
      </c>
      <c r="P7227" s="24">
        <v>0.2</v>
      </c>
      <c r="Q7227" s="24">
        <v>2.7</v>
      </c>
      <c r="R7227" s="24">
        <v>0.2</v>
      </c>
      <c r="T7227" s="24">
        <v>86.4</v>
      </c>
      <c r="X7227" s="24">
        <f t="shared" si="271"/>
        <v>244.6</v>
      </c>
      <c r="Y7227" s="8">
        <f t="shared" si="269"/>
        <v>0</v>
      </c>
      <c r="Z7227" s="11"/>
    </row>
    <row r="7228" spans="1:26" x14ac:dyDescent="0.25">
      <c r="A7228" s="34">
        <v>41</v>
      </c>
      <c r="B7228" s="31">
        <v>41</v>
      </c>
      <c r="C7228" s="4" t="s">
        <v>11605</v>
      </c>
      <c r="D7228" s="4" t="s">
        <v>11989</v>
      </c>
      <c r="E7228" s="4" t="s">
        <v>11932</v>
      </c>
      <c r="F7228" s="4" t="s">
        <v>11553</v>
      </c>
      <c r="G7228" s="4" t="s">
        <v>11994</v>
      </c>
      <c r="H7228" s="4" t="s">
        <v>572</v>
      </c>
      <c r="I7228" s="24">
        <v>239.2</v>
      </c>
      <c r="J7228" s="24">
        <v>36.5</v>
      </c>
      <c r="K7228" s="24">
        <v>3.3</v>
      </c>
      <c r="L7228" s="24">
        <v>4.3</v>
      </c>
      <c r="M7228" s="24">
        <v>1.8</v>
      </c>
      <c r="O7228" s="24">
        <v>1.6</v>
      </c>
      <c r="P7228" s="24">
        <v>1</v>
      </c>
      <c r="Q7228" s="24">
        <v>1.3</v>
      </c>
      <c r="T7228" s="24">
        <v>189.4</v>
      </c>
      <c r="X7228" s="24">
        <f t="shared" si="271"/>
        <v>239.2</v>
      </c>
      <c r="Y7228" s="8">
        <f t="shared" si="269"/>
        <v>0</v>
      </c>
      <c r="Z7228" s="4"/>
    </row>
    <row r="7229" spans="1:26" x14ac:dyDescent="0.25">
      <c r="A7229" s="34">
        <v>56</v>
      </c>
      <c r="B7229" s="31">
        <v>56</v>
      </c>
      <c r="C7229" s="4" t="s">
        <v>12017</v>
      </c>
      <c r="D7229" s="4" t="s">
        <v>12014</v>
      </c>
      <c r="E7229" s="4" t="s">
        <v>11932</v>
      </c>
      <c r="F7229" s="4" t="s">
        <v>11553</v>
      </c>
      <c r="G7229" s="4" t="s">
        <v>12018</v>
      </c>
      <c r="H7229" s="4" t="s">
        <v>12019</v>
      </c>
      <c r="I7229" s="24">
        <v>432</v>
      </c>
      <c r="J7229" s="24">
        <v>90</v>
      </c>
      <c r="K7229" s="24">
        <v>12</v>
      </c>
      <c r="L7229" s="24">
        <v>25</v>
      </c>
      <c r="T7229" s="24">
        <v>305</v>
      </c>
      <c r="X7229" s="24">
        <f t="shared" si="271"/>
        <v>432</v>
      </c>
      <c r="Y7229" s="8">
        <f t="shared" si="269"/>
        <v>0</v>
      </c>
      <c r="Z7229" s="4"/>
    </row>
    <row r="7230" spans="1:26" x14ac:dyDescent="0.25">
      <c r="A7230" s="34">
        <v>48</v>
      </c>
      <c r="B7230" s="31">
        <v>48</v>
      </c>
      <c r="C7230" s="4" t="s">
        <v>12005</v>
      </c>
      <c r="D7230" s="4" t="s">
        <v>12002</v>
      </c>
      <c r="E7230" s="4" t="s">
        <v>11932</v>
      </c>
      <c r="F7230" s="4" t="s">
        <v>11553</v>
      </c>
      <c r="G7230" s="4" t="s">
        <v>9123</v>
      </c>
      <c r="H7230" s="4" t="s">
        <v>3794</v>
      </c>
      <c r="I7230" s="24">
        <v>2480</v>
      </c>
      <c r="J7230" s="24">
        <v>126</v>
      </c>
      <c r="K7230" s="24">
        <v>52</v>
      </c>
      <c r="L7230" s="24">
        <v>6</v>
      </c>
      <c r="T7230" s="24">
        <v>2296</v>
      </c>
      <c r="X7230" s="24">
        <f t="shared" si="271"/>
        <v>2480</v>
      </c>
      <c r="Y7230" s="8">
        <f t="shared" si="269"/>
        <v>0</v>
      </c>
      <c r="Z7230" s="4"/>
    </row>
    <row r="7231" spans="1:26" x14ac:dyDescent="0.25">
      <c r="A7231" s="34">
        <v>35</v>
      </c>
      <c r="B7231" s="31">
        <v>35</v>
      </c>
      <c r="C7231" s="4" t="s">
        <v>11982</v>
      </c>
      <c r="D7231" s="4" t="s">
        <v>11972</v>
      </c>
      <c r="E7231" s="4" t="s">
        <v>11932</v>
      </c>
      <c r="F7231" s="4" t="s">
        <v>11553</v>
      </c>
      <c r="G7231" s="4" t="s">
        <v>11983</v>
      </c>
      <c r="H7231" s="4" t="s">
        <v>198</v>
      </c>
      <c r="I7231" s="24">
        <v>158.5</v>
      </c>
      <c r="J7231" s="24">
        <v>25</v>
      </c>
      <c r="K7231" s="24">
        <v>2</v>
      </c>
      <c r="L7231" s="24">
        <v>10</v>
      </c>
      <c r="M7231" s="24">
        <v>0.5</v>
      </c>
      <c r="O7231" s="24">
        <v>1.5</v>
      </c>
      <c r="Q7231" s="24">
        <v>7.5</v>
      </c>
      <c r="T7231" s="24">
        <v>112</v>
      </c>
      <c r="X7231" s="24">
        <f t="shared" si="271"/>
        <v>158.5</v>
      </c>
      <c r="Y7231" s="8">
        <f t="shared" si="269"/>
        <v>0</v>
      </c>
      <c r="Z7231" s="4"/>
    </row>
    <row r="7232" spans="1:26" x14ac:dyDescent="0.25">
      <c r="A7232" s="34">
        <v>10</v>
      </c>
      <c r="B7232" s="31">
        <v>10</v>
      </c>
      <c r="C7232" s="4" t="s">
        <v>11943</v>
      </c>
      <c r="D7232" s="4" t="s">
        <v>11941</v>
      </c>
      <c r="E7232" s="4" t="s">
        <v>11932</v>
      </c>
      <c r="F7232" s="4" t="s">
        <v>11553</v>
      </c>
      <c r="G7232" s="4" t="s">
        <v>11944</v>
      </c>
      <c r="H7232" s="4" t="s">
        <v>485</v>
      </c>
      <c r="I7232" s="24">
        <v>712</v>
      </c>
      <c r="J7232" s="24">
        <v>75</v>
      </c>
      <c r="K7232" s="24">
        <v>3</v>
      </c>
      <c r="L7232" s="24">
        <v>20</v>
      </c>
      <c r="M7232" s="24">
        <v>1</v>
      </c>
      <c r="O7232" s="24">
        <v>2.7</v>
      </c>
      <c r="Q7232" s="24">
        <v>10</v>
      </c>
      <c r="R7232" s="24">
        <v>0.3</v>
      </c>
      <c r="T7232" s="24">
        <v>600</v>
      </c>
      <c r="X7232" s="24">
        <f t="shared" si="271"/>
        <v>712</v>
      </c>
      <c r="Y7232" s="8">
        <f t="shared" si="269"/>
        <v>0</v>
      </c>
      <c r="Z7232" s="4"/>
    </row>
    <row r="7233" spans="1:26" x14ac:dyDescent="0.25">
      <c r="A7233" s="34">
        <v>23</v>
      </c>
      <c r="B7233" s="31">
        <v>23</v>
      </c>
      <c r="C7233" s="4" t="s">
        <v>11961</v>
      </c>
      <c r="D7233" s="4" t="s">
        <v>11954</v>
      </c>
      <c r="E7233" s="4" t="s">
        <v>11932</v>
      </c>
      <c r="F7233" s="4" t="s">
        <v>11553</v>
      </c>
      <c r="G7233" s="5" t="s">
        <v>15160</v>
      </c>
      <c r="H7233" s="8" t="s">
        <v>169</v>
      </c>
      <c r="I7233" s="24">
        <v>100</v>
      </c>
      <c r="J7233" s="24">
        <v>47</v>
      </c>
      <c r="K7233" s="24">
        <v>0.5</v>
      </c>
      <c r="M7233" s="24">
        <v>0.5</v>
      </c>
      <c r="T7233" s="24">
        <v>52</v>
      </c>
      <c r="X7233" s="24">
        <f t="shared" si="271"/>
        <v>100</v>
      </c>
      <c r="Y7233" s="8">
        <f t="shared" ref="Y7233:Y7296" si="272">I7233-X7233</f>
        <v>0</v>
      </c>
      <c r="Z7233" s="11"/>
    </row>
    <row r="7234" spans="1:26" x14ac:dyDescent="0.25">
      <c r="A7234" s="34">
        <v>37</v>
      </c>
      <c r="B7234" s="31">
        <v>37</v>
      </c>
      <c r="C7234" s="4" t="s">
        <v>2942</v>
      </c>
      <c r="D7234" s="4" t="s">
        <v>11972</v>
      </c>
      <c r="E7234" s="4" t="s">
        <v>11932</v>
      </c>
      <c r="F7234" s="4" t="s">
        <v>11553</v>
      </c>
      <c r="G7234" s="4" t="s">
        <v>15130</v>
      </c>
      <c r="H7234" s="4" t="s">
        <v>3355</v>
      </c>
      <c r="I7234" s="24">
        <v>348.5</v>
      </c>
      <c r="J7234" s="24">
        <v>42</v>
      </c>
      <c r="L7234" s="24">
        <v>4</v>
      </c>
      <c r="M7234" s="24">
        <v>1</v>
      </c>
      <c r="N7234" s="24">
        <v>0.5</v>
      </c>
      <c r="O7234" s="24">
        <v>1</v>
      </c>
      <c r="T7234" s="24">
        <v>300</v>
      </c>
      <c r="X7234" s="24">
        <f t="shared" si="271"/>
        <v>348.5</v>
      </c>
      <c r="Y7234" s="8">
        <f t="shared" si="272"/>
        <v>0</v>
      </c>
      <c r="Z7234" s="4"/>
    </row>
    <row r="7235" spans="1:26" x14ac:dyDescent="0.25">
      <c r="A7235" s="34">
        <v>34</v>
      </c>
      <c r="B7235" s="31">
        <v>34</v>
      </c>
      <c r="C7235" s="4" t="s">
        <v>11980</v>
      </c>
      <c r="D7235" s="4" t="s">
        <v>11972</v>
      </c>
      <c r="E7235" s="4" t="s">
        <v>11932</v>
      </c>
      <c r="F7235" s="4" t="s">
        <v>11553</v>
      </c>
      <c r="G7235" s="4" t="s">
        <v>11981</v>
      </c>
      <c r="H7235" s="4" t="s">
        <v>377</v>
      </c>
      <c r="I7235" s="24">
        <v>128.6</v>
      </c>
      <c r="J7235" s="24">
        <v>42.3</v>
      </c>
      <c r="K7235" s="24">
        <v>1</v>
      </c>
      <c r="L7235" s="24">
        <v>2</v>
      </c>
      <c r="M7235" s="24">
        <v>0.5</v>
      </c>
      <c r="N7235" s="24">
        <v>0.5</v>
      </c>
      <c r="O7235" s="24">
        <v>4</v>
      </c>
      <c r="Q7235" s="24">
        <v>2</v>
      </c>
      <c r="T7235" s="24">
        <v>76.3</v>
      </c>
      <c r="X7235" s="24">
        <f t="shared" si="271"/>
        <v>128.6</v>
      </c>
      <c r="Y7235" s="8">
        <f t="shared" si="272"/>
        <v>0</v>
      </c>
      <c r="Z7235" s="4"/>
    </row>
    <row r="7236" spans="1:26" x14ac:dyDescent="0.25">
      <c r="A7236" s="34">
        <v>33</v>
      </c>
      <c r="B7236" s="31">
        <v>33</v>
      </c>
      <c r="C7236" s="4" t="s">
        <v>11979</v>
      </c>
      <c r="D7236" s="4" t="s">
        <v>11972</v>
      </c>
      <c r="E7236" s="4" t="s">
        <v>11932</v>
      </c>
      <c r="F7236" s="4" t="s">
        <v>11553</v>
      </c>
      <c r="G7236" s="4" t="s">
        <v>11887</v>
      </c>
      <c r="H7236" s="8" t="s">
        <v>1597</v>
      </c>
      <c r="I7236" s="24">
        <v>271.5</v>
      </c>
      <c r="J7236" s="24">
        <v>130</v>
      </c>
      <c r="K7236" s="24">
        <v>6</v>
      </c>
      <c r="L7236" s="24">
        <v>4</v>
      </c>
      <c r="M7236" s="24">
        <v>0.2</v>
      </c>
      <c r="N7236" s="24">
        <v>0.3</v>
      </c>
      <c r="O7236" s="24">
        <v>2</v>
      </c>
      <c r="Q7236" s="24">
        <v>9</v>
      </c>
      <c r="T7236" s="24">
        <v>120</v>
      </c>
      <c r="X7236" s="24">
        <f t="shared" si="271"/>
        <v>271.5</v>
      </c>
      <c r="Y7236" s="8">
        <f t="shared" si="272"/>
        <v>0</v>
      </c>
      <c r="Z7236" s="4"/>
    </row>
    <row r="7237" spans="1:26" x14ac:dyDescent="0.25">
      <c r="A7237" s="34">
        <v>25</v>
      </c>
      <c r="B7237" s="31">
        <v>25</v>
      </c>
      <c r="C7237" s="4" t="s">
        <v>11968</v>
      </c>
      <c r="D7237" s="4" t="s">
        <v>11954</v>
      </c>
      <c r="E7237" s="4" t="s">
        <v>11932</v>
      </c>
      <c r="F7237" s="4" t="s">
        <v>11553</v>
      </c>
      <c r="G7237" s="4" t="s">
        <v>11969</v>
      </c>
      <c r="H7237" s="4" t="s">
        <v>3234</v>
      </c>
      <c r="I7237" s="24">
        <v>60.5</v>
      </c>
      <c r="J7237" s="24">
        <v>52</v>
      </c>
      <c r="K7237" s="24">
        <v>1.5</v>
      </c>
      <c r="Q7237" s="24">
        <v>7</v>
      </c>
      <c r="X7237" s="24">
        <f t="shared" si="271"/>
        <v>60.5</v>
      </c>
      <c r="Y7237" s="8">
        <f t="shared" si="272"/>
        <v>0</v>
      </c>
      <c r="Z7237" s="4"/>
    </row>
    <row r="7238" spans="1:26" x14ac:dyDescent="0.25">
      <c r="A7238" s="34">
        <v>30</v>
      </c>
      <c r="B7238" s="31">
        <v>30</v>
      </c>
      <c r="C7238" s="4" t="s">
        <v>11972</v>
      </c>
      <c r="D7238" s="4" t="s">
        <v>11972</v>
      </c>
      <c r="E7238" s="4" t="s">
        <v>11932</v>
      </c>
      <c r="F7238" s="4" t="s">
        <v>11553</v>
      </c>
      <c r="G7238" s="4" t="s">
        <v>11973</v>
      </c>
      <c r="H7238" s="4" t="s">
        <v>1033</v>
      </c>
      <c r="I7238" s="24">
        <v>356.9</v>
      </c>
      <c r="J7238" s="24">
        <v>50</v>
      </c>
      <c r="K7238" s="24">
        <v>2</v>
      </c>
      <c r="M7238" s="24">
        <v>0.3</v>
      </c>
      <c r="N7238" s="24">
        <v>0.3</v>
      </c>
      <c r="O7238" s="24">
        <v>0.3</v>
      </c>
      <c r="Q7238" s="24">
        <v>4</v>
      </c>
      <c r="T7238" s="24">
        <v>300</v>
      </c>
      <c r="X7238" s="24">
        <f t="shared" si="271"/>
        <v>356.9</v>
      </c>
      <c r="Y7238" s="8">
        <f t="shared" si="272"/>
        <v>0</v>
      </c>
      <c r="Z7238" s="4"/>
    </row>
    <row r="7239" spans="1:26" x14ac:dyDescent="0.25">
      <c r="A7239" s="34">
        <v>43</v>
      </c>
      <c r="B7239" s="31">
        <v>43</v>
      </c>
      <c r="C7239" s="4" t="s">
        <v>11996</v>
      </c>
      <c r="D7239" s="4" t="s">
        <v>11938</v>
      </c>
      <c r="E7239" s="4" t="s">
        <v>11932</v>
      </c>
      <c r="F7239" s="4" t="s">
        <v>11553</v>
      </c>
      <c r="G7239" s="4" t="s">
        <v>11997</v>
      </c>
      <c r="H7239" s="4" t="s">
        <v>789</v>
      </c>
      <c r="I7239" s="24">
        <v>149</v>
      </c>
      <c r="J7239" s="24">
        <v>40</v>
      </c>
      <c r="K7239" s="24">
        <v>1</v>
      </c>
      <c r="L7239" s="24">
        <v>14.8</v>
      </c>
      <c r="O7239" s="24">
        <v>0.9</v>
      </c>
      <c r="Q7239" s="24">
        <v>14.3</v>
      </c>
      <c r="T7239" s="24">
        <v>78</v>
      </c>
      <c r="X7239" s="24">
        <f t="shared" si="271"/>
        <v>149</v>
      </c>
      <c r="Y7239" s="8">
        <f t="shared" si="272"/>
        <v>0</v>
      </c>
      <c r="Z7239" s="4"/>
    </row>
    <row r="7240" spans="1:26" x14ac:dyDescent="0.25">
      <c r="A7240" s="34">
        <v>3</v>
      </c>
      <c r="B7240" s="31">
        <v>3</v>
      </c>
      <c r="C7240" s="4" t="s">
        <v>12050</v>
      </c>
      <c r="D7240" s="4" t="s">
        <v>12048</v>
      </c>
      <c r="E7240" s="4" t="s">
        <v>12046</v>
      </c>
      <c r="F7240" s="4" t="s">
        <v>11553</v>
      </c>
      <c r="G7240" s="4" t="s">
        <v>12051</v>
      </c>
      <c r="H7240" s="4" t="s">
        <v>227</v>
      </c>
      <c r="I7240" s="24">
        <v>2191</v>
      </c>
      <c r="J7240" s="24">
        <v>374</v>
      </c>
      <c r="K7240" s="24">
        <v>17</v>
      </c>
      <c r="T7240" s="24">
        <v>1800</v>
      </c>
      <c r="X7240" s="24">
        <f t="shared" si="271"/>
        <v>2191</v>
      </c>
      <c r="Y7240" s="8">
        <f t="shared" si="272"/>
        <v>0</v>
      </c>
      <c r="Z7240" s="4"/>
    </row>
    <row r="7241" spans="1:26" x14ac:dyDescent="0.25">
      <c r="A7241" s="34">
        <v>5</v>
      </c>
      <c r="B7241" s="31">
        <v>5</v>
      </c>
      <c r="C7241" s="4" t="s">
        <v>12055</v>
      </c>
      <c r="D7241" s="4" t="s">
        <v>12053</v>
      </c>
      <c r="E7241" s="4" t="s">
        <v>12046</v>
      </c>
      <c r="F7241" s="4" t="s">
        <v>11553</v>
      </c>
      <c r="G7241" s="4" t="s">
        <v>12051</v>
      </c>
      <c r="H7241" s="4" t="s">
        <v>227</v>
      </c>
      <c r="I7241" s="24">
        <v>230.23</v>
      </c>
      <c r="J7241" s="24">
        <v>114.05</v>
      </c>
      <c r="K7241" s="24">
        <v>46.18</v>
      </c>
      <c r="P7241" s="24">
        <v>70</v>
      </c>
      <c r="X7241" s="24">
        <f t="shared" si="271"/>
        <v>230.23</v>
      </c>
      <c r="Y7241" s="8">
        <f t="shared" si="272"/>
        <v>0</v>
      </c>
      <c r="Z7241" s="4"/>
    </row>
    <row r="7242" spans="1:26" x14ac:dyDescent="0.25">
      <c r="A7242" s="34">
        <v>20</v>
      </c>
      <c r="B7242" s="31">
        <v>20</v>
      </c>
      <c r="C7242" s="4" t="s">
        <v>12082</v>
      </c>
      <c r="D7242" s="4" t="s">
        <v>12072</v>
      </c>
      <c r="E7242" s="4" t="s">
        <v>12046</v>
      </c>
      <c r="F7242" s="4" t="s">
        <v>11553</v>
      </c>
      <c r="G7242" s="4" t="s">
        <v>15320</v>
      </c>
      <c r="H7242" s="4" t="s">
        <v>283</v>
      </c>
      <c r="I7242" s="24">
        <v>579</v>
      </c>
      <c r="J7242" s="24">
        <v>150</v>
      </c>
      <c r="K7242" s="24">
        <v>10</v>
      </c>
      <c r="L7242" s="24">
        <v>7</v>
      </c>
      <c r="T7242" s="24">
        <v>412</v>
      </c>
      <c r="X7242" s="24">
        <f t="shared" si="271"/>
        <v>579</v>
      </c>
      <c r="Y7242" s="8">
        <f t="shared" si="272"/>
        <v>0</v>
      </c>
      <c r="Z7242" s="4"/>
    </row>
    <row r="7243" spans="1:26" x14ac:dyDescent="0.25">
      <c r="A7243" s="34">
        <v>23</v>
      </c>
      <c r="B7243" s="31">
        <v>23</v>
      </c>
      <c r="C7243" s="4" t="s">
        <v>12086</v>
      </c>
      <c r="D7243" s="4" t="s">
        <v>12086</v>
      </c>
      <c r="E7243" s="4" t="s">
        <v>12046</v>
      </c>
      <c r="F7243" s="4" t="s">
        <v>11553</v>
      </c>
      <c r="G7243" s="4" t="s">
        <v>2094</v>
      </c>
      <c r="H7243" s="4" t="s">
        <v>374</v>
      </c>
      <c r="I7243" s="24">
        <v>861</v>
      </c>
      <c r="J7243" s="24">
        <v>65</v>
      </c>
      <c r="L7243" s="24">
        <v>126</v>
      </c>
      <c r="T7243" s="24">
        <v>670</v>
      </c>
      <c r="X7243" s="24">
        <f t="shared" si="271"/>
        <v>861</v>
      </c>
      <c r="Y7243" s="8">
        <f t="shared" si="272"/>
        <v>0</v>
      </c>
      <c r="Z7243" s="11"/>
    </row>
    <row r="7244" spans="1:26" x14ac:dyDescent="0.25">
      <c r="A7244" s="34">
        <v>24</v>
      </c>
      <c r="B7244" s="31">
        <v>24</v>
      </c>
      <c r="C7244" s="4" t="s">
        <v>12087</v>
      </c>
      <c r="D7244" s="4" t="s">
        <v>12086</v>
      </c>
      <c r="E7244" s="4" t="s">
        <v>12046</v>
      </c>
      <c r="F7244" s="4" t="s">
        <v>11553</v>
      </c>
      <c r="G7244" s="4" t="s">
        <v>2094</v>
      </c>
      <c r="H7244" s="4" t="s">
        <v>374</v>
      </c>
      <c r="I7244" s="24">
        <v>335.5</v>
      </c>
      <c r="J7244" s="24">
        <v>159</v>
      </c>
      <c r="K7244" s="24">
        <v>47</v>
      </c>
      <c r="L7244" s="24">
        <v>116</v>
      </c>
      <c r="O7244" s="24">
        <v>5</v>
      </c>
      <c r="Q7244" s="24">
        <v>8.5</v>
      </c>
      <c r="X7244" s="24">
        <f t="shared" ref="X7244:X7275" si="273">SUM(J7244:W7244)</f>
        <v>335.5</v>
      </c>
      <c r="Y7244" s="8">
        <f t="shared" si="272"/>
        <v>0</v>
      </c>
      <c r="Z7244" s="4"/>
    </row>
    <row r="7245" spans="1:26" x14ac:dyDescent="0.25">
      <c r="A7245" s="34">
        <v>8</v>
      </c>
      <c r="B7245" s="31">
        <v>8</v>
      </c>
      <c r="C7245" s="4" t="s">
        <v>12060</v>
      </c>
      <c r="D7245" s="4" t="s">
        <v>12048</v>
      </c>
      <c r="E7245" s="4" t="s">
        <v>12046</v>
      </c>
      <c r="F7245" s="4" t="s">
        <v>11553</v>
      </c>
      <c r="G7245" s="4" t="s">
        <v>15321</v>
      </c>
      <c r="H7245" s="4"/>
      <c r="I7245" s="24">
        <v>657.726</v>
      </c>
      <c r="J7245" s="24">
        <v>196.726</v>
      </c>
      <c r="O7245" s="24">
        <v>1</v>
      </c>
      <c r="P7245" s="24">
        <v>38</v>
      </c>
      <c r="T7245" s="24">
        <v>420</v>
      </c>
      <c r="U7245" s="24">
        <v>2</v>
      </c>
      <c r="X7245" s="24">
        <f t="shared" si="273"/>
        <v>657.726</v>
      </c>
      <c r="Y7245" s="8">
        <f t="shared" si="272"/>
        <v>0</v>
      </c>
      <c r="Z7245" s="4"/>
    </row>
    <row r="7246" spans="1:26" x14ac:dyDescent="0.25">
      <c r="A7246" s="34">
        <v>15</v>
      </c>
      <c r="B7246" s="31">
        <v>15</v>
      </c>
      <c r="C7246" s="4" t="s">
        <v>12071</v>
      </c>
      <c r="D7246" s="4" t="s">
        <v>12072</v>
      </c>
      <c r="E7246" s="4" t="s">
        <v>12046</v>
      </c>
      <c r="F7246" s="4" t="s">
        <v>11553</v>
      </c>
      <c r="G7246" s="4" t="s">
        <v>12073</v>
      </c>
      <c r="H7246" s="4" t="s">
        <v>12074</v>
      </c>
      <c r="I7246" s="24">
        <v>1253</v>
      </c>
      <c r="J7246" s="24">
        <v>200</v>
      </c>
      <c r="K7246" s="24">
        <v>40</v>
      </c>
      <c r="P7246" s="24">
        <v>13</v>
      </c>
      <c r="T7246" s="24">
        <v>1000</v>
      </c>
      <c r="X7246" s="24">
        <f t="shared" si="273"/>
        <v>1253</v>
      </c>
      <c r="Y7246" s="8">
        <f t="shared" si="272"/>
        <v>0</v>
      </c>
      <c r="Z7246" s="11"/>
    </row>
    <row r="7247" spans="1:26" x14ac:dyDescent="0.25">
      <c r="A7247" s="34">
        <v>16</v>
      </c>
      <c r="B7247" s="31">
        <v>16</v>
      </c>
      <c r="C7247" s="4" t="s">
        <v>12075</v>
      </c>
      <c r="D7247" s="4" t="s">
        <v>12072</v>
      </c>
      <c r="E7247" s="4" t="s">
        <v>12046</v>
      </c>
      <c r="F7247" s="4" t="s">
        <v>11553</v>
      </c>
      <c r="G7247" s="4" t="s">
        <v>12073</v>
      </c>
      <c r="H7247" s="4" t="s">
        <v>12074</v>
      </c>
      <c r="I7247" s="24">
        <v>735.10699999999997</v>
      </c>
      <c r="J7247" s="24">
        <v>227.00700000000001</v>
      </c>
      <c r="K7247" s="24">
        <v>47</v>
      </c>
      <c r="L7247" s="24">
        <v>8.1</v>
      </c>
      <c r="M7247" s="24">
        <v>1</v>
      </c>
      <c r="O7247" s="24">
        <v>7</v>
      </c>
      <c r="T7247" s="24">
        <v>445</v>
      </c>
      <c r="X7247" s="24">
        <f t="shared" si="273"/>
        <v>735.10699999999997</v>
      </c>
      <c r="Y7247" s="8">
        <f t="shared" si="272"/>
        <v>0</v>
      </c>
      <c r="Z7247" s="4"/>
    </row>
    <row r="7248" spans="1:26" x14ac:dyDescent="0.25">
      <c r="A7248" s="34">
        <v>21</v>
      </c>
      <c r="B7248" s="31">
        <v>21</v>
      </c>
      <c r="C7248" s="4" t="s">
        <v>12083</v>
      </c>
      <c r="D7248" s="4" t="s">
        <v>12084</v>
      </c>
      <c r="E7248" s="4" t="s">
        <v>12046</v>
      </c>
      <c r="F7248" s="4" t="s">
        <v>11553</v>
      </c>
      <c r="G7248" s="4" t="s">
        <v>12073</v>
      </c>
      <c r="H7248" s="4" t="s">
        <v>12074</v>
      </c>
      <c r="I7248" s="24">
        <v>1533.78</v>
      </c>
      <c r="J7248" s="24">
        <v>219.02</v>
      </c>
      <c r="K7248" s="24">
        <v>95.62</v>
      </c>
      <c r="L7248" s="24">
        <v>4.9000000000000004</v>
      </c>
      <c r="M7248" s="24">
        <v>6</v>
      </c>
      <c r="O7248" s="24">
        <v>1.44</v>
      </c>
      <c r="P7248" s="24">
        <v>0.22</v>
      </c>
      <c r="R7248" s="24">
        <v>4.6399999999999997</v>
      </c>
      <c r="S7248" s="24">
        <v>1.94</v>
      </c>
      <c r="T7248" s="24">
        <v>1200</v>
      </c>
      <c r="X7248" s="24">
        <f t="shared" si="273"/>
        <v>1533.78</v>
      </c>
      <c r="Y7248" s="8">
        <f t="shared" si="272"/>
        <v>0</v>
      </c>
      <c r="Z7248" s="4"/>
    </row>
    <row r="7249" spans="1:26" ht="30" x14ac:dyDescent="0.25">
      <c r="A7249" s="34">
        <v>22</v>
      </c>
      <c r="B7249" s="31">
        <v>22</v>
      </c>
      <c r="C7249" s="5" t="s">
        <v>12085</v>
      </c>
      <c r="D7249" s="4" t="s">
        <v>12084</v>
      </c>
      <c r="E7249" s="4" t="s">
        <v>12046</v>
      </c>
      <c r="F7249" s="4" t="s">
        <v>11553</v>
      </c>
      <c r="G7249" s="4" t="s">
        <v>12073</v>
      </c>
      <c r="H7249" s="4" t="s">
        <v>12074</v>
      </c>
      <c r="I7249" s="24">
        <v>412.17439999999999</v>
      </c>
      <c r="J7249" s="24">
        <v>106.45440000000001</v>
      </c>
      <c r="K7249" s="24">
        <v>48.83</v>
      </c>
      <c r="L7249" s="24">
        <v>9.39</v>
      </c>
      <c r="O7249" s="24">
        <v>6</v>
      </c>
      <c r="T7249" s="24">
        <v>240</v>
      </c>
      <c r="U7249" s="24">
        <v>1.5</v>
      </c>
      <c r="X7249" s="24">
        <f t="shared" si="273"/>
        <v>412.17439999999999</v>
      </c>
      <c r="Y7249" s="8">
        <f t="shared" si="272"/>
        <v>0</v>
      </c>
      <c r="Z7249" s="4"/>
    </row>
    <row r="7250" spans="1:26" x14ac:dyDescent="0.25">
      <c r="A7250" s="34">
        <v>19</v>
      </c>
      <c r="B7250" s="31">
        <v>19</v>
      </c>
      <c r="C7250" s="4" t="s">
        <v>12079</v>
      </c>
      <c r="D7250" s="4" t="s">
        <v>12072</v>
      </c>
      <c r="E7250" s="4" t="s">
        <v>12046</v>
      </c>
      <c r="F7250" s="4" t="s">
        <v>11553</v>
      </c>
      <c r="G7250" s="4" t="s">
        <v>12080</v>
      </c>
      <c r="H7250" s="4" t="s">
        <v>12081</v>
      </c>
      <c r="I7250" s="24">
        <v>84.7</v>
      </c>
      <c r="J7250" s="24">
        <v>50</v>
      </c>
      <c r="K7250" s="24">
        <v>10</v>
      </c>
      <c r="L7250" s="24">
        <v>2.2000000000000002</v>
      </c>
      <c r="T7250" s="24">
        <v>22.5</v>
      </c>
      <c r="X7250" s="24">
        <f t="shared" si="273"/>
        <v>84.7</v>
      </c>
      <c r="Y7250" s="8">
        <f t="shared" si="272"/>
        <v>0</v>
      </c>
      <c r="Z7250" s="4"/>
    </row>
    <row r="7251" spans="1:26" x14ac:dyDescent="0.25">
      <c r="A7251" s="34">
        <v>13</v>
      </c>
      <c r="B7251" s="31">
        <v>13</v>
      </c>
      <c r="C7251" s="4" t="s">
        <v>12063</v>
      </c>
      <c r="D7251" s="4" t="s">
        <v>12063</v>
      </c>
      <c r="E7251" s="4" t="s">
        <v>12046</v>
      </c>
      <c r="F7251" s="4" t="s">
        <v>11553</v>
      </c>
      <c r="G7251" s="4" t="s">
        <v>9181</v>
      </c>
      <c r="H7251" s="4"/>
      <c r="I7251" s="24">
        <v>277</v>
      </c>
      <c r="J7251" s="24">
        <v>240</v>
      </c>
      <c r="K7251" s="24">
        <v>20</v>
      </c>
      <c r="L7251" s="24">
        <v>10</v>
      </c>
      <c r="M7251" s="24">
        <v>4</v>
      </c>
      <c r="O7251" s="24">
        <v>3</v>
      </c>
      <c r="X7251" s="24">
        <f t="shared" si="273"/>
        <v>277</v>
      </c>
      <c r="Y7251" s="8">
        <f t="shared" si="272"/>
        <v>0</v>
      </c>
      <c r="Z7251" s="4"/>
    </row>
    <row r="7252" spans="1:26" ht="30" x14ac:dyDescent="0.25">
      <c r="A7252" s="34">
        <v>6</v>
      </c>
      <c r="B7252" s="31">
        <v>6</v>
      </c>
      <c r="C7252" s="5" t="s">
        <v>12056</v>
      </c>
      <c r="D7252" s="4" t="s">
        <v>1592</v>
      </c>
      <c r="E7252" s="4" t="s">
        <v>12046</v>
      </c>
      <c r="F7252" s="4" t="s">
        <v>11553</v>
      </c>
      <c r="G7252" s="4" t="s">
        <v>12057</v>
      </c>
      <c r="H7252" s="4" t="s">
        <v>540</v>
      </c>
      <c r="I7252" s="24">
        <v>2086.6729999999998</v>
      </c>
      <c r="J7252" s="24">
        <v>389.04300000000001</v>
      </c>
      <c r="K7252" s="24">
        <v>45</v>
      </c>
      <c r="L7252" s="24">
        <v>60</v>
      </c>
      <c r="M7252" s="24">
        <v>14</v>
      </c>
      <c r="N7252" s="24">
        <v>20</v>
      </c>
      <c r="O7252" s="24">
        <v>5</v>
      </c>
      <c r="P7252" s="24">
        <v>40</v>
      </c>
      <c r="Q7252" s="24">
        <v>20</v>
      </c>
      <c r="R7252" s="24">
        <v>2</v>
      </c>
      <c r="S7252" s="24">
        <v>3.63</v>
      </c>
      <c r="T7252" s="24">
        <v>1473</v>
      </c>
      <c r="U7252" s="24">
        <v>15</v>
      </c>
      <c r="X7252" s="24">
        <f t="shared" si="273"/>
        <v>2086.6729999999998</v>
      </c>
      <c r="Y7252" s="8">
        <f t="shared" si="272"/>
        <v>0</v>
      </c>
      <c r="Z7252" s="4"/>
    </row>
    <row r="7253" spans="1:26" x14ac:dyDescent="0.25">
      <c r="A7253" s="34">
        <v>7</v>
      </c>
      <c r="B7253" s="31">
        <v>7</v>
      </c>
      <c r="C7253" s="4" t="s">
        <v>12058</v>
      </c>
      <c r="D7253" s="4" t="s">
        <v>1592</v>
      </c>
      <c r="E7253" s="4" t="s">
        <v>12046</v>
      </c>
      <c r="F7253" s="4" t="s">
        <v>11553</v>
      </c>
      <c r="G7253" s="4" t="s">
        <v>12059</v>
      </c>
      <c r="H7253" s="4" t="s">
        <v>1100</v>
      </c>
      <c r="I7253" s="24">
        <v>193</v>
      </c>
      <c r="J7253" s="24">
        <v>143</v>
      </c>
      <c r="K7253" s="24">
        <v>10</v>
      </c>
      <c r="L7253" s="24">
        <v>10</v>
      </c>
      <c r="N7253" s="24">
        <v>20</v>
      </c>
      <c r="P7253" s="24">
        <v>2</v>
      </c>
      <c r="Q7253" s="24">
        <v>8</v>
      </c>
      <c r="X7253" s="24">
        <f t="shared" si="273"/>
        <v>193</v>
      </c>
      <c r="Y7253" s="8">
        <f t="shared" si="272"/>
        <v>0</v>
      </c>
      <c r="Z7253" s="4"/>
    </row>
    <row r="7254" spans="1:26" x14ac:dyDescent="0.25">
      <c r="A7254" s="34">
        <v>17</v>
      </c>
      <c r="B7254" s="31">
        <v>17</v>
      </c>
      <c r="C7254" s="4" t="s">
        <v>12076</v>
      </c>
      <c r="D7254" s="4" t="s">
        <v>12063</v>
      </c>
      <c r="E7254" s="4" t="s">
        <v>12046</v>
      </c>
      <c r="F7254" s="4" t="s">
        <v>11553</v>
      </c>
      <c r="G7254" s="4" t="s">
        <v>12077</v>
      </c>
      <c r="H7254" s="4"/>
      <c r="I7254" s="24">
        <v>184</v>
      </c>
      <c r="J7254" s="24">
        <v>45</v>
      </c>
      <c r="L7254" s="24">
        <v>10</v>
      </c>
      <c r="O7254" s="24">
        <v>4</v>
      </c>
      <c r="Q7254" s="24">
        <v>5</v>
      </c>
      <c r="T7254" s="24">
        <v>120</v>
      </c>
      <c r="X7254" s="24">
        <f t="shared" si="273"/>
        <v>184</v>
      </c>
      <c r="Y7254" s="8">
        <f t="shared" si="272"/>
        <v>0</v>
      </c>
      <c r="Z7254" s="4"/>
    </row>
    <row r="7255" spans="1:26" x14ac:dyDescent="0.25">
      <c r="A7255" s="34">
        <v>4</v>
      </c>
      <c r="B7255" s="31">
        <v>4</v>
      </c>
      <c r="C7255" s="4" t="s">
        <v>12052</v>
      </c>
      <c r="D7255" s="4" t="s">
        <v>12053</v>
      </c>
      <c r="E7255" s="4" t="s">
        <v>12046</v>
      </c>
      <c r="F7255" s="4" t="s">
        <v>11553</v>
      </c>
      <c r="G7255" s="5" t="s">
        <v>12054</v>
      </c>
      <c r="H7255" s="4" t="s">
        <v>8818</v>
      </c>
      <c r="I7255" s="24">
        <v>175</v>
      </c>
      <c r="J7255" s="24">
        <v>8</v>
      </c>
      <c r="K7255" s="24">
        <v>1</v>
      </c>
      <c r="O7255" s="24">
        <v>1</v>
      </c>
      <c r="P7255" s="24">
        <v>50</v>
      </c>
      <c r="T7255" s="24">
        <v>115</v>
      </c>
      <c r="X7255" s="24">
        <f t="shared" si="273"/>
        <v>175</v>
      </c>
      <c r="Y7255" s="8">
        <f t="shared" si="272"/>
        <v>0</v>
      </c>
      <c r="Z7255" s="4"/>
    </row>
    <row r="7256" spans="1:26" x14ac:dyDescent="0.25">
      <c r="A7256" s="34">
        <v>2</v>
      </c>
      <c r="B7256" s="31">
        <v>2</v>
      </c>
      <c r="C7256" s="4" t="s">
        <v>12047</v>
      </c>
      <c r="D7256" s="4" t="s">
        <v>12048</v>
      </c>
      <c r="E7256" s="4" t="s">
        <v>12046</v>
      </c>
      <c r="F7256" s="4" t="s">
        <v>11553</v>
      </c>
      <c r="G7256" s="4" t="s">
        <v>12049</v>
      </c>
      <c r="H7256" s="4" t="s">
        <v>154</v>
      </c>
      <c r="I7256" s="24">
        <v>1648.38</v>
      </c>
      <c r="J7256" s="24">
        <v>212.48</v>
      </c>
      <c r="K7256" s="24">
        <v>189.6</v>
      </c>
      <c r="L7256" s="24">
        <v>39.299999999999997</v>
      </c>
      <c r="M7256" s="24">
        <v>2</v>
      </c>
      <c r="P7256" s="24">
        <v>40</v>
      </c>
      <c r="T7256" s="24">
        <v>1165</v>
      </c>
      <c r="X7256" s="24">
        <f t="shared" si="273"/>
        <v>1648.38</v>
      </c>
      <c r="Y7256" s="8">
        <f t="shared" si="272"/>
        <v>0</v>
      </c>
      <c r="Z7256" s="4"/>
    </row>
    <row r="7257" spans="1:26" x14ac:dyDescent="0.25">
      <c r="A7257" s="34">
        <v>10</v>
      </c>
      <c r="B7257" s="31">
        <v>10</v>
      </c>
      <c r="C7257" s="4" t="s">
        <v>12062</v>
      </c>
      <c r="D7257" s="4" t="s">
        <v>12063</v>
      </c>
      <c r="E7257" s="4" t="s">
        <v>12046</v>
      </c>
      <c r="F7257" s="4" t="s">
        <v>11553</v>
      </c>
      <c r="G7257" s="4" t="s">
        <v>12064</v>
      </c>
      <c r="H7257" s="4" t="s">
        <v>2646</v>
      </c>
      <c r="I7257" s="24">
        <v>88</v>
      </c>
      <c r="J7257" s="24">
        <v>78</v>
      </c>
      <c r="K7257" s="24">
        <v>10</v>
      </c>
      <c r="X7257" s="24">
        <f t="shared" si="273"/>
        <v>88</v>
      </c>
      <c r="Y7257" s="8">
        <f t="shared" si="272"/>
        <v>0</v>
      </c>
      <c r="Z7257" s="4"/>
    </row>
    <row r="7258" spans="1:26" x14ac:dyDescent="0.25">
      <c r="A7258" s="34">
        <v>18</v>
      </c>
      <c r="B7258" s="31">
        <v>18</v>
      </c>
      <c r="C7258" s="4" t="s">
        <v>12078</v>
      </c>
      <c r="D7258" s="4" t="s">
        <v>12072</v>
      </c>
      <c r="E7258" s="4" t="s">
        <v>12046</v>
      </c>
      <c r="F7258" s="4" t="s">
        <v>11553</v>
      </c>
      <c r="G7258" s="4" t="s">
        <v>3623</v>
      </c>
      <c r="H7258" s="4"/>
      <c r="I7258" s="24">
        <v>982</v>
      </c>
      <c r="J7258" s="24">
        <v>155</v>
      </c>
      <c r="K7258" s="24">
        <v>22.4</v>
      </c>
      <c r="L7258" s="24">
        <v>9.8000000000000007</v>
      </c>
      <c r="M7258" s="24">
        <v>7.8</v>
      </c>
      <c r="O7258" s="24">
        <v>3.3</v>
      </c>
      <c r="Q7258" s="24">
        <v>1.7</v>
      </c>
      <c r="T7258" s="24">
        <v>782</v>
      </c>
      <c r="X7258" s="24">
        <f t="shared" si="273"/>
        <v>982</v>
      </c>
      <c r="Y7258" s="8">
        <f t="shared" si="272"/>
        <v>0</v>
      </c>
      <c r="Z7258" s="4"/>
    </row>
    <row r="7259" spans="1:26" x14ac:dyDescent="0.25">
      <c r="A7259" s="34">
        <v>12</v>
      </c>
      <c r="B7259" s="31">
        <v>12</v>
      </c>
      <c r="C7259" s="4" t="s">
        <v>12067</v>
      </c>
      <c r="D7259" s="4" t="s">
        <v>12048</v>
      </c>
      <c r="E7259" s="4" t="s">
        <v>12046</v>
      </c>
      <c r="F7259" s="4" t="s">
        <v>11553</v>
      </c>
      <c r="G7259" s="4" t="s">
        <v>12068</v>
      </c>
      <c r="H7259" s="4" t="s">
        <v>429</v>
      </c>
      <c r="I7259" s="24">
        <v>190</v>
      </c>
      <c r="J7259" s="24">
        <v>60</v>
      </c>
      <c r="K7259" s="24">
        <v>5</v>
      </c>
      <c r="L7259" s="24">
        <v>32</v>
      </c>
      <c r="P7259" s="24">
        <v>14</v>
      </c>
      <c r="T7259" s="24">
        <v>79</v>
      </c>
      <c r="X7259" s="24">
        <f t="shared" si="273"/>
        <v>190</v>
      </c>
      <c r="Y7259" s="8">
        <f t="shared" si="272"/>
        <v>0</v>
      </c>
      <c r="Z7259" s="4"/>
    </row>
    <row r="7260" spans="1:26" x14ac:dyDescent="0.25">
      <c r="A7260" s="34">
        <v>1</v>
      </c>
      <c r="B7260" s="31">
        <v>1</v>
      </c>
      <c r="C7260" s="4" t="s">
        <v>12045</v>
      </c>
      <c r="D7260" s="4" t="s">
        <v>12045</v>
      </c>
      <c r="E7260" s="4" t="s">
        <v>12046</v>
      </c>
      <c r="F7260" s="4" t="s">
        <v>11553</v>
      </c>
      <c r="G7260" s="4" t="s">
        <v>2874</v>
      </c>
      <c r="H7260" s="4" t="s">
        <v>154</v>
      </c>
      <c r="I7260" s="24">
        <v>1397.78</v>
      </c>
      <c r="J7260" s="24">
        <v>372.03</v>
      </c>
      <c r="K7260" s="24">
        <v>85.75</v>
      </c>
      <c r="L7260" s="24">
        <v>4</v>
      </c>
      <c r="M7260" s="24">
        <v>16</v>
      </c>
      <c r="O7260" s="24">
        <v>2.6</v>
      </c>
      <c r="Q7260" s="24">
        <v>5.4</v>
      </c>
      <c r="R7260" s="24">
        <v>4.5</v>
      </c>
      <c r="S7260" s="24">
        <v>1.5</v>
      </c>
      <c r="T7260" s="24">
        <v>900</v>
      </c>
      <c r="U7260" s="24">
        <v>6</v>
      </c>
      <c r="X7260" s="24">
        <f t="shared" si="273"/>
        <v>1397.78</v>
      </c>
      <c r="Y7260" s="8">
        <f t="shared" si="272"/>
        <v>0</v>
      </c>
      <c r="Z7260" s="4"/>
    </row>
    <row r="7261" spans="1:26" x14ac:dyDescent="0.25">
      <c r="A7261" s="34">
        <v>25</v>
      </c>
      <c r="B7261" s="31">
        <v>25</v>
      </c>
      <c r="C7261" s="4" t="s">
        <v>12088</v>
      </c>
      <c r="D7261" s="4" t="s">
        <v>12089</v>
      </c>
      <c r="E7261" s="4" t="s">
        <v>12046</v>
      </c>
      <c r="F7261" s="4" t="s">
        <v>11553</v>
      </c>
      <c r="G7261" s="4" t="s">
        <v>2874</v>
      </c>
      <c r="H7261" s="4" t="s">
        <v>154</v>
      </c>
      <c r="I7261" s="24">
        <v>98</v>
      </c>
      <c r="J7261" s="24">
        <v>38</v>
      </c>
      <c r="K7261" s="24">
        <v>35</v>
      </c>
      <c r="L7261" s="24">
        <v>20</v>
      </c>
      <c r="O7261" s="24">
        <v>1</v>
      </c>
      <c r="Q7261" s="24">
        <v>4</v>
      </c>
      <c r="X7261" s="24">
        <f t="shared" si="273"/>
        <v>98</v>
      </c>
      <c r="Y7261" s="8">
        <f t="shared" si="272"/>
        <v>0</v>
      </c>
      <c r="Z7261" s="4"/>
    </row>
    <row r="7262" spans="1:26" x14ac:dyDescent="0.25">
      <c r="A7262" s="34">
        <v>26</v>
      </c>
      <c r="B7262" s="31">
        <v>26</v>
      </c>
      <c r="C7262" s="4" t="s">
        <v>12090</v>
      </c>
      <c r="D7262" s="4" t="s">
        <v>12089</v>
      </c>
      <c r="E7262" s="4" t="s">
        <v>12046</v>
      </c>
      <c r="F7262" s="4" t="s">
        <v>11553</v>
      </c>
      <c r="G7262" s="4" t="s">
        <v>12091</v>
      </c>
      <c r="H7262" s="4" t="s">
        <v>374</v>
      </c>
      <c r="I7262" s="24">
        <v>50</v>
      </c>
      <c r="J7262" s="24">
        <v>45</v>
      </c>
      <c r="K7262" s="24">
        <v>5</v>
      </c>
      <c r="X7262" s="24">
        <f t="shared" si="273"/>
        <v>50</v>
      </c>
      <c r="Y7262" s="8">
        <f t="shared" si="272"/>
        <v>0</v>
      </c>
      <c r="Z7262" s="4"/>
    </row>
    <row r="7263" spans="1:26" ht="30" x14ac:dyDescent="0.25">
      <c r="A7263" s="34">
        <v>11</v>
      </c>
      <c r="B7263" s="31">
        <v>11</v>
      </c>
      <c r="C7263" s="5" t="s">
        <v>12065</v>
      </c>
      <c r="D7263" s="4" t="s">
        <v>12063</v>
      </c>
      <c r="E7263" s="4" t="s">
        <v>12046</v>
      </c>
      <c r="F7263" s="4" t="s">
        <v>11553</v>
      </c>
      <c r="G7263" s="5" t="s">
        <v>12066</v>
      </c>
      <c r="H7263" s="4"/>
      <c r="I7263" s="24">
        <v>371.81</v>
      </c>
      <c r="J7263" s="24">
        <v>200</v>
      </c>
      <c r="K7263" s="24">
        <v>89</v>
      </c>
      <c r="L7263" s="24">
        <v>76.81</v>
      </c>
      <c r="P7263" s="24">
        <v>6</v>
      </c>
      <c r="X7263" s="24">
        <f t="shared" si="273"/>
        <v>371.81</v>
      </c>
      <c r="Y7263" s="8">
        <f t="shared" si="272"/>
        <v>0</v>
      </c>
      <c r="Z7263" s="4"/>
    </row>
    <row r="7264" spans="1:26" x14ac:dyDescent="0.25">
      <c r="A7264" s="34">
        <v>14</v>
      </c>
      <c r="B7264" s="31">
        <v>14</v>
      </c>
      <c r="C7264" s="4" t="s">
        <v>12069</v>
      </c>
      <c r="D7264" s="4" t="s">
        <v>12063</v>
      </c>
      <c r="E7264" s="4" t="s">
        <v>12046</v>
      </c>
      <c r="F7264" s="4" t="s">
        <v>11553</v>
      </c>
      <c r="G7264" s="4" t="s">
        <v>12070</v>
      </c>
      <c r="H7264" s="4"/>
      <c r="I7264" s="24">
        <v>362</v>
      </c>
      <c r="J7264" s="24">
        <v>198</v>
      </c>
      <c r="K7264" s="24">
        <v>140</v>
      </c>
      <c r="L7264" s="24">
        <v>8</v>
      </c>
      <c r="M7264" s="24">
        <v>4</v>
      </c>
      <c r="O7264" s="24">
        <v>9</v>
      </c>
      <c r="P7264" s="24">
        <v>1</v>
      </c>
      <c r="Q7264" s="24">
        <v>2</v>
      </c>
      <c r="X7264" s="24">
        <f t="shared" si="273"/>
        <v>362</v>
      </c>
      <c r="Y7264" s="8">
        <f t="shared" si="272"/>
        <v>0</v>
      </c>
      <c r="Z7264" s="4"/>
    </row>
    <row r="7265" spans="1:26" x14ac:dyDescent="0.25">
      <c r="A7265" s="34">
        <v>9</v>
      </c>
      <c r="B7265" s="31">
        <v>9</v>
      </c>
      <c r="C7265" s="4" t="s">
        <v>12061</v>
      </c>
      <c r="D7265" s="4" t="s">
        <v>12048</v>
      </c>
      <c r="E7265" s="4" t="s">
        <v>12046</v>
      </c>
      <c r="F7265" s="4" t="s">
        <v>11553</v>
      </c>
      <c r="G7265" s="4" t="s">
        <v>15322</v>
      </c>
      <c r="H7265" s="4" t="s">
        <v>2913</v>
      </c>
      <c r="I7265" s="24">
        <v>521</v>
      </c>
      <c r="J7265" s="24">
        <v>190</v>
      </c>
      <c r="K7265" s="24">
        <v>13</v>
      </c>
      <c r="P7265" s="24">
        <v>13</v>
      </c>
      <c r="T7265" s="24">
        <v>305</v>
      </c>
      <c r="X7265" s="24">
        <f t="shared" si="273"/>
        <v>521</v>
      </c>
      <c r="Y7265" s="8">
        <f t="shared" si="272"/>
        <v>0</v>
      </c>
      <c r="Z7265" s="4"/>
    </row>
    <row r="7266" spans="1:26" x14ac:dyDescent="0.25">
      <c r="A7266" s="34">
        <v>3</v>
      </c>
      <c r="B7266" s="31">
        <v>6</v>
      </c>
      <c r="C7266" s="4" t="s">
        <v>12096</v>
      </c>
      <c r="D7266" s="4" t="s">
        <v>12096</v>
      </c>
      <c r="E7266" s="4" t="s">
        <v>12094</v>
      </c>
      <c r="F7266" s="4" t="s">
        <v>11553</v>
      </c>
      <c r="G7266" s="4" t="s">
        <v>12097</v>
      </c>
      <c r="H7266" s="4" t="s">
        <v>2231</v>
      </c>
      <c r="I7266" s="24">
        <v>100.5</v>
      </c>
      <c r="J7266" s="24">
        <v>77.900000000000006</v>
      </c>
      <c r="K7266" s="24">
        <v>18.600000000000001</v>
      </c>
      <c r="L7266" s="24">
        <v>1.6</v>
      </c>
      <c r="M7266" s="24">
        <v>0.9</v>
      </c>
      <c r="N7266" s="24">
        <v>1</v>
      </c>
      <c r="O7266" s="24">
        <v>0.5</v>
      </c>
      <c r="X7266" s="24">
        <f t="shared" si="273"/>
        <v>100.5</v>
      </c>
      <c r="Y7266" s="8">
        <f t="shared" si="272"/>
        <v>0</v>
      </c>
      <c r="Z7266" s="4"/>
    </row>
    <row r="7267" spans="1:26" x14ac:dyDescent="0.25">
      <c r="A7267" s="34">
        <v>4</v>
      </c>
      <c r="B7267" s="31">
        <v>8</v>
      </c>
      <c r="C7267" s="4" t="s">
        <v>12095</v>
      </c>
      <c r="D7267" s="4" t="s">
        <v>12095</v>
      </c>
      <c r="E7267" s="4" t="s">
        <v>12094</v>
      </c>
      <c r="F7267" s="4" t="s">
        <v>11553</v>
      </c>
      <c r="G7267" s="4" t="s">
        <v>50</v>
      </c>
      <c r="H7267" s="4" t="s">
        <v>1797</v>
      </c>
      <c r="I7267" s="24">
        <v>347.3</v>
      </c>
      <c r="J7267" s="24">
        <v>320</v>
      </c>
      <c r="K7267" s="24">
        <v>18.600000000000001</v>
      </c>
      <c r="L7267" s="24">
        <v>3.8</v>
      </c>
      <c r="M7267" s="24">
        <v>1.2</v>
      </c>
      <c r="N7267" s="24">
        <v>2</v>
      </c>
      <c r="O7267" s="24">
        <v>1.7</v>
      </c>
      <c r="X7267" s="24">
        <f t="shared" si="273"/>
        <v>347.3</v>
      </c>
      <c r="Y7267" s="8">
        <f t="shared" si="272"/>
        <v>0</v>
      </c>
      <c r="Z7267" s="4"/>
    </row>
    <row r="7268" spans="1:26" ht="45" x14ac:dyDescent="0.25">
      <c r="A7268" s="34">
        <v>18</v>
      </c>
      <c r="B7268" s="31">
        <v>27</v>
      </c>
      <c r="C7268" s="5" t="s">
        <v>15390</v>
      </c>
      <c r="D7268" s="4" t="s">
        <v>12096</v>
      </c>
      <c r="E7268" s="4" t="s">
        <v>12094</v>
      </c>
      <c r="F7268" s="4" t="s">
        <v>11553</v>
      </c>
      <c r="G7268" s="4" t="s">
        <v>50</v>
      </c>
      <c r="H7268" s="4" t="s">
        <v>1797</v>
      </c>
      <c r="I7268" s="24">
        <v>1574.2</v>
      </c>
      <c r="J7268" s="24">
        <v>98.5</v>
      </c>
      <c r="K7268" s="24">
        <v>33.200000000000003</v>
      </c>
      <c r="O7268" s="24">
        <v>3.5</v>
      </c>
      <c r="P7268" s="24">
        <v>43.9</v>
      </c>
      <c r="Q7268" s="24">
        <v>0.2</v>
      </c>
      <c r="T7268" s="24">
        <v>1394.9</v>
      </c>
      <c r="X7268" s="24">
        <f t="shared" si="273"/>
        <v>1574.2</v>
      </c>
      <c r="Y7268" s="8">
        <f t="shared" si="272"/>
        <v>0</v>
      </c>
      <c r="Z7268" s="4"/>
    </row>
    <row r="7269" spans="1:26" x14ac:dyDescent="0.25">
      <c r="A7269" s="34">
        <v>1</v>
      </c>
      <c r="B7269" s="31">
        <v>1</v>
      </c>
      <c r="C7269" s="4" t="s">
        <v>12092</v>
      </c>
      <c r="D7269" s="4" t="s">
        <v>12093</v>
      </c>
      <c r="E7269" s="4" t="s">
        <v>12094</v>
      </c>
      <c r="F7269" s="4" t="s">
        <v>11553</v>
      </c>
      <c r="G7269" s="4" t="s">
        <v>215</v>
      </c>
      <c r="H7269" s="4" t="s">
        <v>1100</v>
      </c>
      <c r="I7269" s="24">
        <v>322.2</v>
      </c>
      <c r="J7269" s="24">
        <v>208.1</v>
      </c>
      <c r="K7269" s="24">
        <v>18.600000000000001</v>
      </c>
      <c r="L7269" s="24">
        <v>1.5</v>
      </c>
      <c r="M7269" s="24">
        <v>0.9</v>
      </c>
      <c r="N7269" s="24">
        <v>0.5</v>
      </c>
      <c r="O7269" s="24">
        <v>1.5</v>
      </c>
      <c r="T7269" s="24">
        <v>91.1</v>
      </c>
      <c r="X7269" s="24">
        <f t="shared" si="273"/>
        <v>322.2</v>
      </c>
      <c r="Y7269" s="8">
        <f t="shared" si="272"/>
        <v>0</v>
      </c>
      <c r="Z7269" s="4"/>
    </row>
    <row r="7270" spans="1:26" x14ac:dyDescent="0.25">
      <c r="A7270" s="34">
        <v>2</v>
      </c>
      <c r="B7270" s="31">
        <v>3</v>
      </c>
      <c r="C7270" s="4" t="s">
        <v>5363</v>
      </c>
      <c r="D7270" s="4" t="s">
        <v>12095</v>
      </c>
      <c r="E7270" s="4" t="s">
        <v>12094</v>
      </c>
      <c r="F7270" s="4" t="s">
        <v>11553</v>
      </c>
      <c r="G7270" s="4" t="s">
        <v>215</v>
      </c>
      <c r="H7270" s="4" t="s">
        <v>1100</v>
      </c>
      <c r="I7270" s="24">
        <v>308.7</v>
      </c>
      <c r="J7270" s="24">
        <v>255.1</v>
      </c>
      <c r="K7270" s="24">
        <v>33.200000000000003</v>
      </c>
      <c r="L7270" s="24">
        <v>15.8</v>
      </c>
      <c r="M7270" s="24">
        <v>1</v>
      </c>
      <c r="N7270" s="24">
        <v>1.5</v>
      </c>
      <c r="O7270" s="24">
        <v>2.1</v>
      </c>
      <c r="X7270" s="24">
        <f t="shared" si="273"/>
        <v>308.70000000000005</v>
      </c>
      <c r="Y7270" s="8">
        <f t="shared" si="272"/>
        <v>0</v>
      </c>
      <c r="Z7270" s="4"/>
    </row>
    <row r="7271" spans="1:26" x14ac:dyDescent="0.25">
      <c r="A7271" s="34">
        <v>5</v>
      </c>
      <c r="B7271" s="31">
        <v>9</v>
      </c>
      <c r="C7271" s="4" t="s">
        <v>12098</v>
      </c>
      <c r="D7271" s="4" t="s">
        <v>12093</v>
      </c>
      <c r="E7271" s="4" t="s">
        <v>12094</v>
      </c>
      <c r="F7271" s="4" t="s">
        <v>11553</v>
      </c>
      <c r="G7271" s="4" t="s">
        <v>215</v>
      </c>
      <c r="H7271" s="4" t="s">
        <v>1100</v>
      </c>
      <c r="I7271" s="24">
        <v>173.3</v>
      </c>
      <c r="J7271" s="24">
        <v>137.9</v>
      </c>
      <c r="K7271" s="24">
        <v>15.4</v>
      </c>
      <c r="M7271" s="24">
        <v>1.5</v>
      </c>
      <c r="N7271" s="24">
        <v>2.5</v>
      </c>
      <c r="O7271" s="24">
        <v>1.6</v>
      </c>
      <c r="P7271" s="24">
        <v>1</v>
      </c>
      <c r="T7271" s="24">
        <v>13.4</v>
      </c>
      <c r="X7271" s="24">
        <f t="shared" si="273"/>
        <v>173.3</v>
      </c>
      <c r="Y7271" s="8">
        <f t="shared" si="272"/>
        <v>0</v>
      </c>
      <c r="Z7271" s="4"/>
    </row>
    <row r="7272" spans="1:26" x14ac:dyDescent="0.25">
      <c r="A7272" s="34">
        <v>6</v>
      </c>
      <c r="B7272" s="31">
        <v>10</v>
      </c>
      <c r="C7272" s="4" t="s">
        <v>12099</v>
      </c>
      <c r="D7272" s="4" t="s">
        <v>12100</v>
      </c>
      <c r="E7272" s="4" t="s">
        <v>12094</v>
      </c>
      <c r="F7272" s="4" t="s">
        <v>11553</v>
      </c>
      <c r="G7272" s="4" t="s">
        <v>215</v>
      </c>
      <c r="H7272" s="4" t="s">
        <v>1100</v>
      </c>
      <c r="I7272" s="24">
        <v>237.7</v>
      </c>
      <c r="J7272" s="24">
        <v>156.4</v>
      </c>
      <c r="K7272" s="24">
        <v>14.6</v>
      </c>
      <c r="L7272" s="24">
        <v>15.2</v>
      </c>
      <c r="M7272" s="24">
        <v>32.5</v>
      </c>
      <c r="N7272" s="24">
        <v>1.5</v>
      </c>
      <c r="O7272" s="24">
        <v>4</v>
      </c>
      <c r="R7272" s="24">
        <v>0.2</v>
      </c>
      <c r="U7272" s="24">
        <v>13.3</v>
      </c>
      <c r="X7272" s="24">
        <f t="shared" si="273"/>
        <v>237.7</v>
      </c>
      <c r="Y7272" s="8">
        <f t="shared" si="272"/>
        <v>0</v>
      </c>
      <c r="Z7272" s="4"/>
    </row>
    <row r="7273" spans="1:26" x14ac:dyDescent="0.25">
      <c r="A7273" s="34">
        <v>7</v>
      </c>
      <c r="B7273" s="31">
        <v>11</v>
      </c>
      <c r="C7273" s="4" t="s">
        <v>12101</v>
      </c>
      <c r="D7273" s="4" t="s">
        <v>12100</v>
      </c>
      <c r="E7273" s="4" t="s">
        <v>12094</v>
      </c>
      <c r="F7273" s="4" t="s">
        <v>11553</v>
      </c>
      <c r="G7273" s="4" t="s">
        <v>215</v>
      </c>
      <c r="H7273" s="4" t="s">
        <v>1100</v>
      </c>
      <c r="I7273" s="24">
        <v>318.5</v>
      </c>
      <c r="J7273" s="24">
        <v>234.2</v>
      </c>
      <c r="K7273" s="24">
        <v>24.9</v>
      </c>
      <c r="L7273" s="24">
        <v>13.8</v>
      </c>
      <c r="M7273" s="24">
        <v>3</v>
      </c>
      <c r="N7273" s="24">
        <v>3.4</v>
      </c>
      <c r="O7273" s="24">
        <v>1.8</v>
      </c>
      <c r="P7273" s="24">
        <v>4.2</v>
      </c>
      <c r="Q7273" s="24">
        <v>0.9</v>
      </c>
      <c r="T7273" s="24">
        <v>32.299999999999997</v>
      </c>
      <c r="X7273" s="24">
        <f t="shared" si="273"/>
        <v>318.49999999999994</v>
      </c>
      <c r="Y7273" s="8">
        <f t="shared" si="272"/>
        <v>0</v>
      </c>
      <c r="Z7273" s="4"/>
    </row>
    <row r="7274" spans="1:26" x14ac:dyDescent="0.25">
      <c r="A7274" s="34">
        <v>8</v>
      </c>
      <c r="B7274" s="31">
        <v>13</v>
      </c>
      <c r="C7274" s="4" t="s">
        <v>5439</v>
      </c>
      <c r="D7274" s="4" t="s">
        <v>12095</v>
      </c>
      <c r="E7274" s="4" t="s">
        <v>12094</v>
      </c>
      <c r="F7274" s="4" t="s">
        <v>11553</v>
      </c>
      <c r="G7274" s="4" t="s">
        <v>215</v>
      </c>
      <c r="H7274" s="4" t="s">
        <v>1100</v>
      </c>
      <c r="I7274" s="24">
        <v>116.3</v>
      </c>
      <c r="J7274" s="24">
        <v>81.8</v>
      </c>
      <c r="K7274" s="24">
        <v>24.1</v>
      </c>
      <c r="L7274" s="24">
        <v>4.0999999999999996</v>
      </c>
      <c r="O7274" s="24">
        <v>2.2000000000000002</v>
      </c>
      <c r="P7274" s="24">
        <v>4.0999999999999996</v>
      </c>
      <c r="X7274" s="24">
        <f t="shared" si="273"/>
        <v>116.3</v>
      </c>
      <c r="Y7274" s="8">
        <f t="shared" si="272"/>
        <v>0</v>
      </c>
      <c r="Z7274" s="4"/>
    </row>
    <row r="7275" spans="1:26" x14ac:dyDescent="0.25">
      <c r="A7275" s="34">
        <v>9</v>
      </c>
      <c r="B7275" s="31">
        <v>16</v>
      </c>
      <c r="C7275" s="4" t="s">
        <v>12102</v>
      </c>
      <c r="D7275" s="4" t="s">
        <v>12103</v>
      </c>
      <c r="E7275" s="4" t="s">
        <v>12094</v>
      </c>
      <c r="F7275" s="4" t="s">
        <v>11553</v>
      </c>
      <c r="G7275" s="4" t="s">
        <v>215</v>
      </c>
      <c r="H7275" s="4" t="s">
        <v>1100</v>
      </c>
      <c r="I7275" s="24">
        <v>203.7</v>
      </c>
      <c r="J7275" s="24">
        <v>112.4</v>
      </c>
      <c r="K7275" s="24">
        <v>49</v>
      </c>
      <c r="L7275" s="24">
        <v>36.799999999999997</v>
      </c>
      <c r="M7275" s="24">
        <v>1.4</v>
      </c>
      <c r="N7275" s="24">
        <v>1.4</v>
      </c>
      <c r="O7275" s="24">
        <v>2.2999999999999998</v>
      </c>
      <c r="Q7275" s="24">
        <v>0.2</v>
      </c>
      <c r="R7275" s="24">
        <v>0.2</v>
      </c>
      <c r="X7275" s="24">
        <f t="shared" si="273"/>
        <v>203.7</v>
      </c>
      <c r="Y7275" s="8">
        <f t="shared" si="272"/>
        <v>0</v>
      </c>
      <c r="Z7275" s="4"/>
    </row>
    <row r="7276" spans="1:26" x14ac:dyDescent="0.25">
      <c r="A7276" s="34">
        <v>10</v>
      </c>
      <c r="B7276" s="31">
        <v>17</v>
      </c>
      <c r="C7276" s="4" t="s">
        <v>12104</v>
      </c>
      <c r="D7276" s="4" t="s">
        <v>12105</v>
      </c>
      <c r="E7276" s="4" t="s">
        <v>12094</v>
      </c>
      <c r="F7276" s="4" t="s">
        <v>11553</v>
      </c>
      <c r="G7276" s="4" t="s">
        <v>215</v>
      </c>
      <c r="H7276" s="4" t="s">
        <v>1100</v>
      </c>
      <c r="I7276" s="24">
        <v>217.3</v>
      </c>
      <c r="J7276" s="24">
        <v>193</v>
      </c>
      <c r="K7276" s="24">
        <v>4.5</v>
      </c>
      <c r="L7276" s="24">
        <v>7.2</v>
      </c>
      <c r="M7276" s="24">
        <v>0.3</v>
      </c>
      <c r="N7276" s="24">
        <v>0.4</v>
      </c>
      <c r="O7276" s="24">
        <v>2.2999999999999998</v>
      </c>
      <c r="P7276" s="24">
        <v>9.6</v>
      </c>
      <c r="X7276" s="24">
        <f t="shared" ref="X7276:X7304" si="274">SUM(J7276:W7276)</f>
        <v>217.3</v>
      </c>
      <c r="Y7276" s="8">
        <f t="shared" si="272"/>
        <v>0</v>
      </c>
      <c r="Z7276" s="4"/>
    </row>
    <row r="7277" spans="1:26" x14ac:dyDescent="0.25">
      <c r="A7277" s="34">
        <v>11</v>
      </c>
      <c r="B7277" s="31">
        <v>18</v>
      </c>
      <c r="C7277" s="4" t="s">
        <v>1306</v>
      </c>
      <c r="D7277" s="4" t="s">
        <v>12093</v>
      </c>
      <c r="E7277" s="4" t="s">
        <v>12094</v>
      </c>
      <c r="F7277" s="4" t="s">
        <v>11553</v>
      </c>
      <c r="G7277" s="4" t="s">
        <v>215</v>
      </c>
      <c r="H7277" s="4" t="s">
        <v>1100</v>
      </c>
      <c r="I7277" s="24">
        <v>231.5</v>
      </c>
      <c r="J7277" s="24">
        <v>175.9</v>
      </c>
      <c r="K7277" s="24">
        <v>23.5</v>
      </c>
      <c r="L7277" s="24">
        <v>11.4</v>
      </c>
      <c r="M7277" s="24">
        <v>0.4</v>
      </c>
      <c r="N7277" s="24">
        <v>0.4</v>
      </c>
      <c r="O7277" s="24">
        <v>0.4</v>
      </c>
      <c r="Q7277" s="24">
        <v>3.3</v>
      </c>
      <c r="T7277" s="24">
        <v>16.2</v>
      </c>
      <c r="X7277" s="24">
        <f t="shared" si="274"/>
        <v>231.50000000000003</v>
      </c>
      <c r="Y7277" s="8">
        <f t="shared" si="272"/>
        <v>0</v>
      </c>
      <c r="Z7277" s="4"/>
    </row>
    <row r="7278" spans="1:26" x14ac:dyDescent="0.25">
      <c r="A7278" s="34">
        <v>12</v>
      </c>
      <c r="B7278" s="31">
        <v>21</v>
      </c>
      <c r="C7278" s="5" t="s">
        <v>12106</v>
      </c>
      <c r="D7278" s="4" t="s">
        <v>12107</v>
      </c>
      <c r="E7278" s="4" t="s">
        <v>12094</v>
      </c>
      <c r="F7278" s="4" t="s">
        <v>11553</v>
      </c>
      <c r="G7278" s="4" t="s">
        <v>215</v>
      </c>
      <c r="H7278" s="4" t="s">
        <v>1100</v>
      </c>
      <c r="I7278" s="24">
        <v>1369.9</v>
      </c>
      <c r="J7278" s="24">
        <v>30.4</v>
      </c>
      <c r="K7278" s="24">
        <v>93.8</v>
      </c>
      <c r="O7278" s="24">
        <v>1.5</v>
      </c>
      <c r="Q7278" s="24">
        <v>6.6</v>
      </c>
      <c r="T7278" s="24">
        <v>1237.5999999999999</v>
      </c>
      <c r="X7278" s="24">
        <f t="shared" si="274"/>
        <v>1369.8999999999999</v>
      </c>
      <c r="Y7278" s="8">
        <f t="shared" si="272"/>
        <v>0</v>
      </c>
      <c r="Z7278" s="4"/>
    </row>
    <row r="7279" spans="1:26" x14ac:dyDescent="0.25">
      <c r="A7279" s="34">
        <v>13</v>
      </c>
      <c r="B7279" s="31">
        <v>22</v>
      </c>
      <c r="C7279" s="4" t="s">
        <v>490</v>
      </c>
      <c r="D7279" s="4" t="s">
        <v>12107</v>
      </c>
      <c r="E7279" s="4" t="s">
        <v>12094</v>
      </c>
      <c r="F7279" s="4" t="s">
        <v>11553</v>
      </c>
      <c r="G7279" s="4" t="s">
        <v>215</v>
      </c>
      <c r="H7279" s="4" t="s">
        <v>1100</v>
      </c>
      <c r="I7279" s="24">
        <v>581.29999999999995</v>
      </c>
      <c r="J7279" s="24">
        <v>25.3</v>
      </c>
      <c r="K7279" s="24">
        <v>51.8</v>
      </c>
      <c r="O7279" s="24">
        <v>0.9</v>
      </c>
      <c r="Q7279" s="24">
        <v>0.5</v>
      </c>
      <c r="T7279" s="24">
        <v>502.8</v>
      </c>
      <c r="X7279" s="24">
        <f t="shared" si="274"/>
        <v>581.29999999999995</v>
      </c>
      <c r="Y7279" s="8">
        <f t="shared" si="272"/>
        <v>0</v>
      </c>
      <c r="Z7279" s="4"/>
    </row>
    <row r="7280" spans="1:26" ht="30" x14ac:dyDescent="0.25">
      <c r="A7280" s="34">
        <v>14</v>
      </c>
      <c r="B7280" s="31">
        <v>23</v>
      </c>
      <c r="C7280" s="5" t="s">
        <v>12108</v>
      </c>
      <c r="D7280" s="4" t="s">
        <v>12109</v>
      </c>
      <c r="E7280" s="4" t="s">
        <v>12094</v>
      </c>
      <c r="F7280" s="4" t="s">
        <v>11553</v>
      </c>
      <c r="G7280" s="4" t="s">
        <v>215</v>
      </c>
      <c r="H7280" s="4" t="s">
        <v>1100</v>
      </c>
      <c r="I7280" s="24">
        <v>1642.6</v>
      </c>
      <c r="J7280" s="24">
        <v>72.3</v>
      </c>
      <c r="K7280" s="24">
        <v>30.2</v>
      </c>
      <c r="O7280" s="24">
        <v>3</v>
      </c>
      <c r="Q7280" s="24">
        <v>9.4</v>
      </c>
      <c r="T7280" s="24">
        <v>1527.7</v>
      </c>
      <c r="X7280" s="24">
        <f t="shared" si="274"/>
        <v>1642.6000000000001</v>
      </c>
      <c r="Y7280" s="8">
        <f t="shared" si="272"/>
        <v>0</v>
      </c>
      <c r="Z7280" s="11"/>
    </row>
    <row r="7281" spans="1:26" x14ac:dyDescent="0.25">
      <c r="A7281" s="34">
        <v>15</v>
      </c>
      <c r="B7281" s="31">
        <v>24</v>
      </c>
      <c r="C7281" s="4" t="s">
        <v>12110</v>
      </c>
      <c r="D7281" s="4" t="s">
        <v>12110</v>
      </c>
      <c r="E7281" s="4" t="s">
        <v>12094</v>
      </c>
      <c r="F7281" s="4" t="s">
        <v>11553</v>
      </c>
      <c r="G7281" s="4" t="s">
        <v>215</v>
      </c>
      <c r="H7281" s="4" t="s">
        <v>1100</v>
      </c>
      <c r="I7281" s="24">
        <v>946.5</v>
      </c>
      <c r="J7281" s="24">
        <v>37</v>
      </c>
      <c r="K7281" s="24">
        <v>0.7</v>
      </c>
      <c r="O7281" s="24">
        <v>1.9</v>
      </c>
      <c r="Q7281" s="24">
        <v>6.5</v>
      </c>
      <c r="T7281" s="24">
        <v>900.4</v>
      </c>
      <c r="X7281" s="24">
        <f t="shared" si="274"/>
        <v>946.5</v>
      </c>
      <c r="Y7281" s="8">
        <f t="shared" si="272"/>
        <v>0</v>
      </c>
      <c r="Z7281" s="4"/>
    </row>
    <row r="7282" spans="1:26" ht="45" x14ac:dyDescent="0.25">
      <c r="A7282" s="34">
        <v>16</v>
      </c>
      <c r="B7282" s="31">
        <v>25</v>
      </c>
      <c r="C7282" s="5" t="s">
        <v>12111</v>
      </c>
      <c r="D7282" s="4" t="s">
        <v>12110</v>
      </c>
      <c r="E7282" s="4" t="s">
        <v>12094</v>
      </c>
      <c r="F7282" s="4" t="s">
        <v>11553</v>
      </c>
      <c r="G7282" s="4" t="s">
        <v>215</v>
      </c>
      <c r="H7282" s="4" t="s">
        <v>1100</v>
      </c>
      <c r="I7282" s="24">
        <v>4056.1</v>
      </c>
      <c r="J7282" s="24">
        <v>93.4</v>
      </c>
      <c r="K7282" s="24">
        <v>135.6</v>
      </c>
      <c r="O7282" s="24">
        <v>37.700000000000003</v>
      </c>
      <c r="P7282" s="24">
        <v>0.4</v>
      </c>
      <c r="Q7282" s="24">
        <v>3.4</v>
      </c>
      <c r="T7282" s="24">
        <v>3785.6</v>
      </c>
      <c r="X7282" s="24">
        <f t="shared" si="274"/>
        <v>4056.1</v>
      </c>
      <c r="Y7282" s="8">
        <f t="shared" si="272"/>
        <v>0</v>
      </c>
      <c r="Z7282" s="4"/>
    </row>
    <row r="7283" spans="1:26" ht="75" x14ac:dyDescent="0.25">
      <c r="A7283" s="34">
        <v>17</v>
      </c>
      <c r="B7283" s="31">
        <v>26</v>
      </c>
      <c r="C7283" s="5" t="s">
        <v>15389</v>
      </c>
      <c r="D7283" s="4"/>
      <c r="E7283" s="4" t="s">
        <v>12094</v>
      </c>
      <c r="F7283" s="4" t="s">
        <v>11553</v>
      </c>
      <c r="G7283" s="4" t="s">
        <v>215</v>
      </c>
      <c r="H7283" s="4" t="s">
        <v>1100</v>
      </c>
      <c r="I7283" s="24">
        <v>3468.3</v>
      </c>
      <c r="J7283" s="24">
        <v>91.8</v>
      </c>
      <c r="K7283" s="24">
        <v>66.7</v>
      </c>
      <c r="O7283" s="24">
        <v>6.6</v>
      </c>
      <c r="T7283" s="24">
        <v>3303.2</v>
      </c>
      <c r="X7283" s="24">
        <f t="shared" si="274"/>
        <v>3468.2999999999997</v>
      </c>
      <c r="Y7283" s="8">
        <f t="shared" si="272"/>
        <v>0</v>
      </c>
      <c r="Z7283" s="4"/>
    </row>
    <row r="7284" spans="1:26" x14ac:dyDescent="0.25">
      <c r="A7284" s="34">
        <v>9</v>
      </c>
      <c r="B7284" s="31">
        <v>8</v>
      </c>
      <c r="C7284" s="4" t="s">
        <v>12120</v>
      </c>
      <c r="D7284" s="4" t="s">
        <v>12121</v>
      </c>
      <c r="E7284" s="4" t="s">
        <v>12113</v>
      </c>
      <c r="F7284" s="4" t="s">
        <v>11553</v>
      </c>
      <c r="G7284" s="4" t="s">
        <v>12122</v>
      </c>
      <c r="H7284" s="4" t="s">
        <v>12123</v>
      </c>
      <c r="I7284" s="24">
        <v>206</v>
      </c>
      <c r="J7284" s="24">
        <v>164.5</v>
      </c>
      <c r="K7284" s="24">
        <v>22.2</v>
      </c>
      <c r="L7284" s="24">
        <v>11</v>
      </c>
      <c r="O7284" s="24">
        <v>2</v>
      </c>
      <c r="Q7284" s="24">
        <v>1</v>
      </c>
      <c r="R7284" s="24">
        <v>5.3</v>
      </c>
      <c r="X7284" s="24">
        <f t="shared" si="274"/>
        <v>206</v>
      </c>
      <c r="Y7284" s="8">
        <f t="shared" si="272"/>
        <v>0</v>
      </c>
      <c r="Z7284" s="4"/>
    </row>
    <row r="7285" spans="1:26" x14ac:dyDescent="0.25">
      <c r="A7285" s="34">
        <v>10</v>
      </c>
      <c r="B7285" s="31">
        <v>9</v>
      </c>
      <c r="C7285" s="4" t="s">
        <v>12124</v>
      </c>
      <c r="D7285" s="4" t="s">
        <v>12121</v>
      </c>
      <c r="E7285" s="4" t="s">
        <v>12113</v>
      </c>
      <c r="F7285" s="4" t="s">
        <v>11553</v>
      </c>
      <c r="G7285" s="4" t="s">
        <v>12122</v>
      </c>
      <c r="H7285" s="4" t="s">
        <v>12125</v>
      </c>
      <c r="I7285" s="24">
        <v>151.69999999999999</v>
      </c>
      <c r="J7285" s="24">
        <v>122.4</v>
      </c>
      <c r="L7285" s="24">
        <v>23.3</v>
      </c>
      <c r="Q7285" s="24">
        <v>0.3</v>
      </c>
      <c r="R7285" s="24">
        <v>5.8</v>
      </c>
      <c r="X7285" s="24">
        <f t="shared" si="274"/>
        <v>151.80000000000004</v>
      </c>
      <c r="Y7285" s="8">
        <f t="shared" si="272"/>
        <v>-0.10000000000005116</v>
      </c>
      <c r="Z7285" s="4"/>
    </row>
    <row r="7286" spans="1:26" x14ac:dyDescent="0.25">
      <c r="A7286" s="34">
        <v>13</v>
      </c>
      <c r="B7286" s="31">
        <v>12</v>
      </c>
      <c r="C7286" s="4" t="s">
        <v>12129</v>
      </c>
      <c r="D7286" s="4" t="s">
        <v>12130</v>
      </c>
      <c r="E7286" s="4" t="s">
        <v>12113</v>
      </c>
      <c r="F7286" s="4" t="s">
        <v>11553</v>
      </c>
      <c r="G7286" s="4" t="s">
        <v>12131</v>
      </c>
      <c r="H7286" s="4"/>
      <c r="I7286" s="24">
        <v>254</v>
      </c>
      <c r="J7286" s="24">
        <v>196.5</v>
      </c>
      <c r="K7286" s="24">
        <v>17.2</v>
      </c>
      <c r="L7286" s="24">
        <v>37</v>
      </c>
      <c r="Q7286" s="24">
        <v>0.1</v>
      </c>
      <c r="R7286" s="24">
        <v>3.5</v>
      </c>
      <c r="X7286" s="24">
        <f t="shared" si="274"/>
        <v>254.29999999999998</v>
      </c>
      <c r="Y7286" s="8">
        <f t="shared" si="272"/>
        <v>-0.29999999999998295</v>
      </c>
      <c r="Z7286" s="4"/>
    </row>
    <row r="7287" spans="1:26" x14ac:dyDescent="0.25">
      <c r="A7287" s="34">
        <v>16</v>
      </c>
      <c r="B7287" s="31">
        <v>15</v>
      </c>
      <c r="C7287" s="4" t="s">
        <v>12135</v>
      </c>
      <c r="D7287" s="4" t="s">
        <v>12135</v>
      </c>
      <c r="E7287" s="4" t="s">
        <v>12113</v>
      </c>
      <c r="F7287" s="4" t="s">
        <v>11553</v>
      </c>
      <c r="G7287" s="4" t="s">
        <v>12136</v>
      </c>
      <c r="H7287" s="4"/>
      <c r="I7287" s="24">
        <v>538.79999999999995</v>
      </c>
      <c r="J7287" s="24">
        <v>457.2</v>
      </c>
      <c r="K7287" s="24">
        <v>47.1</v>
      </c>
      <c r="L7287" s="24">
        <v>23.9</v>
      </c>
      <c r="N7287" s="24">
        <v>1.6</v>
      </c>
      <c r="O7287" s="24">
        <v>1.4</v>
      </c>
      <c r="P7287" s="24">
        <v>0.4</v>
      </c>
      <c r="R7287" s="24">
        <v>7.2</v>
      </c>
      <c r="X7287" s="24">
        <f t="shared" si="274"/>
        <v>538.80000000000007</v>
      </c>
      <c r="Y7287" s="8">
        <f t="shared" si="272"/>
        <v>0</v>
      </c>
      <c r="Z7287" s="4"/>
    </row>
    <row r="7288" spans="1:26" x14ac:dyDescent="0.25">
      <c r="A7288" s="34">
        <v>17</v>
      </c>
      <c r="B7288" s="31">
        <v>16</v>
      </c>
      <c r="C7288" s="4" t="s">
        <v>12137</v>
      </c>
      <c r="D7288" s="4" t="s">
        <v>1954</v>
      </c>
      <c r="E7288" s="4" t="s">
        <v>12113</v>
      </c>
      <c r="F7288" s="4" t="s">
        <v>11553</v>
      </c>
      <c r="G7288" s="4" t="s">
        <v>12136</v>
      </c>
      <c r="H7288" s="4"/>
      <c r="I7288" s="24">
        <v>305.3</v>
      </c>
      <c r="J7288" s="24">
        <v>235.9</v>
      </c>
      <c r="K7288" s="24">
        <v>52.8</v>
      </c>
      <c r="L7288" s="24">
        <v>8.5</v>
      </c>
      <c r="M7288" s="24">
        <v>0.6</v>
      </c>
      <c r="O7288" s="24">
        <v>2.4</v>
      </c>
      <c r="Q7288" s="24">
        <v>0.2</v>
      </c>
      <c r="R7288" s="24">
        <v>5</v>
      </c>
      <c r="X7288" s="24">
        <f t="shared" si="274"/>
        <v>305.39999999999998</v>
      </c>
      <c r="Y7288" s="8">
        <f t="shared" si="272"/>
        <v>-9.9999999999965894E-2</v>
      </c>
      <c r="Z7288" s="4"/>
    </row>
    <row r="7289" spans="1:26" x14ac:dyDescent="0.25">
      <c r="A7289" s="34">
        <v>18</v>
      </c>
      <c r="B7289" s="31">
        <v>17</v>
      </c>
      <c r="C7289" s="4" t="s">
        <v>1682</v>
      </c>
      <c r="D7289" s="4" t="s">
        <v>1954</v>
      </c>
      <c r="E7289" s="4" t="s">
        <v>12113</v>
      </c>
      <c r="F7289" s="4" t="s">
        <v>11553</v>
      </c>
      <c r="G7289" s="4" t="s">
        <v>12136</v>
      </c>
      <c r="H7289" s="4"/>
      <c r="I7289" s="24">
        <v>371.1</v>
      </c>
      <c r="J7289" s="24">
        <v>326.5</v>
      </c>
      <c r="K7289" s="24">
        <v>4.7</v>
      </c>
      <c r="L7289" s="24">
        <v>14.2</v>
      </c>
      <c r="M7289" s="24">
        <v>1</v>
      </c>
      <c r="O7289" s="24">
        <v>2.1</v>
      </c>
      <c r="P7289" s="24">
        <v>16.100000000000001</v>
      </c>
      <c r="R7289" s="24">
        <v>6.5</v>
      </c>
      <c r="X7289" s="24">
        <f t="shared" si="274"/>
        <v>371.1</v>
      </c>
      <c r="Y7289" s="8">
        <f t="shared" si="272"/>
        <v>0</v>
      </c>
      <c r="Z7289" s="4"/>
    </row>
    <row r="7290" spans="1:26" x14ac:dyDescent="0.25">
      <c r="A7290" s="34">
        <v>19</v>
      </c>
      <c r="B7290" s="31">
        <v>18</v>
      </c>
      <c r="C7290" s="4" t="s">
        <v>12138</v>
      </c>
      <c r="D7290" s="4" t="s">
        <v>12139</v>
      </c>
      <c r="E7290" s="4" t="s">
        <v>12113</v>
      </c>
      <c r="F7290" s="4" t="s">
        <v>11553</v>
      </c>
      <c r="G7290" s="4" t="s">
        <v>12136</v>
      </c>
      <c r="H7290" s="4"/>
      <c r="I7290" s="24">
        <v>406.8</v>
      </c>
      <c r="J7290" s="24">
        <v>314.60000000000002</v>
      </c>
      <c r="K7290" s="24">
        <v>11.2</v>
      </c>
      <c r="L7290" s="24">
        <v>6.4</v>
      </c>
      <c r="M7290" s="24">
        <v>0.5</v>
      </c>
      <c r="O7290" s="24">
        <v>1</v>
      </c>
      <c r="P7290" s="24">
        <v>62.9</v>
      </c>
      <c r="Q7290" s="24">
        <v>3.5</v>
      </c>
      <c r="R7290" s="24">
        <v>6.6</v>
      </c>
      <c r="X7290" s="24">
        <f t="shared" si="274"/>
        <v>406.7</v>
      </c>
      <c r="Y7290" s="8">
        <f t="shared" si="272"/>
        <v>0.10000000000002274</v>
      </c>
      <c r="Z7290" s="4"/>
    </row>
    <row r="7291" spans="1:26" x14ac:dyDescent="0.25">
      <c r="A7291" s="34">
        <v>20</v>
      </c>
      <c r="B7291" s="31">
        <v>19</v>
      </c>
      <c r="C7291" s="4" t="s">
        <v>12140</v>
      </c>
      <c r="D7291" s="4" t="s">
        <v>12140</v>
      </c>
      <c r="E7291" s="4" t="s">
        <v>12113</v>
      </c>
      <c r="F7291" s="4" t="s">
        <v>11553</v>
      </c>
      <c r="G7291" s="4" t="s">
        <v>12136</v>
      </c>
      <c r="H7291" s="4"/>
      <c r="I7291" s="24">
        <v>237.3</v>
      </c>
      <c r="J7291" s="24">
        <v>178.4</v>
      </c>
      <c r="K7291" s="24">
        <v>32.4</v>
      </c>
      <c r="L7291" s="24">
        <v>10.6</v>
      </c>
      <c r="O7291" s="24">
        <v>1.4</v>
      </c>
      <c r="Q7291" s="24">
        <v>4.5999999999999996</v>
      </c>
      <c r="R7291" s="24">
        <v>10</v>
      </c>
      <c r="X7291" s="24">
        <f t="shared" si="274"/>
        <v>237.4</v>
      </c>
      <c r="Y7291" s="8">
        <f t="shared" si="272"/>
        <v>-9.9999999999994316E-2</v>
      </c>
      <c r="Z7291" s="4"/>
    </row>
    <row r="7292" spans="1:26" x14ac:dyDescent="0.25">
      <c r="A7292" s="34">
        <v>21</v>
      </c>
      <c r="B7292" s="31">
        <v>20</v>
      </c>
      <c r="C7292" s="4" t="s">
        <v>12141</v>
      </c>
      <c r="D7292" s="4" t="s">
        <v>12140</v>
      </c>
      <c r="E7292" s="4" t="s">
        <v>12113</v>
      </c>
      <c r="F7292" s="4" t="s">
        <v>11553</v>
      </c>
      <c r="G7292" s="4" t="s">
        <v>12136</v>
      </c>
      <c r="H7292" s="4"/>
      <c r="I7292" s="24">
        <v>101.2</v>
      </c>
      <c r="J7292" s="24">
        <v>91</v>
      </c>
      <c r="K7292" s="24">
        <v>6.7</v>
      </c>
      <c r="N7292" s="24">
        <v>0.8</v>
      </c>
      <c r="O7292" s="24">
        <v>1.6</v>
      </c>
      <c r="R7292" s="24">
        <v>2</v>
      </c>
      <c r="X7292" s="24">
        <f t="shared" si="274"/>
        <v>102.1</v>
      </c>
      <c r="Y7292" s="8">
        <f t="shared" si="272"/>
        <v>-0.89999999999999147</v>
      </c>
      <c r="Z7292" s="4"/>
    </row>
    <row r="7293" spans="1:26" x14ac:dyDescent="0.25">
      <c r="A7293" s="34">
        <v>3</v>
      </c>
      <c r="B7293" s="31">
        <v>3</v>
      </c>
      <c r="C7293" s="4" t="s">
        <v>4094</v>
      </c>
      <c r="D7293" s="4" t="s">
        <v>12115</v>
      </c>
      <c r="E7293" s="4" t="s">
        <v>12113</v>
      </c>
      <c r="F7293" s="4" t="s">
        <v>11553</v>
      </c>
      <c r="G7293" s="4" t="s">
        <v>1843</v>
      </c>
      <c r="H7293" s="4" t="s">
        <v>1606</v>
      </c>
      <c r="I7293" s="24">
        <v>124</v>
      </c>
      <c r="J7293" s="24">
        <v>116.6</v>
      </c>
      <c r="L7293" s="24">
        <v>3.1</v>
      </c>
      <c r="M7293" s="24">
        <v>0.6</v>
      </c>
      <c r="O7293" s="24">
        <v>0.8</v>
      </c>
      <c r="Q7293" s="24">
        <v>0.5</v>
      </c>
      <c r="R7293" s="24">
        <v>1.4</v>
      </c>
      <c r="T7293" s="24">
        <v>1.1000000000000001</v>
      </c>
      <c r="X7293" s="24">
        <f t="shared" si="274"/>
        <v>124.09999999999998</v>
      </c>
      <c r="Y7293" s="8">
        <f t="shared" si="272"/>
        <v>-9.9999999999980105E-2</v>
      </c>
      <c r="Z7293" s="4"/>
    </row>
    <row r="7294" spans="1:26" x14ac:dyDescent="0.25">
      <c r="A7294" s="34">
        <v>5</v>
      </c>
      <c r="B7294" s="31">
        <v>5</v>
      </c>
      <c r="C7294" s="4" t="s">
        <v>2200</v>
      </c>
      <c r="D7294" s="4" t="s">
        <v>12117</v>
      </c>
      <c r="E7294" s="4" t="s">
        <v>12113</v>
      </c>
      <c r="F7294" s="4" t="s">
        <v>11553</v>
      </c>
      <c r="G7294" s="4" t="s">
        <v>5583</v>
      </c>
      <c r="H7294" s="4" t="s">
        <v>1420</v>
      </c>
      <c r="I7294" s="24">
        <v>218.4</v>
      </c>
      <c r="J7294" s="24">
        <v>185.5</v>
      </c>
      <c r="K7294" s="24">
        <v>7.1</v>
      </c>
      <c r="L7294" s="24">
        <v>15.9</v>
      </c>
      <c r="M7294" s="24">
        <v>1</v>
      </c>
      <c r="O7294" s="24">
        <v>3</v>
      </c>
      <c r="R7294" s="24">
        <v>6</v>
      </c>
      <c r="X7294" s="24">
        <f t="shared" si="274"/>
        <v>218.5</v>
      </c>
      <c r="Y7294" s="8">
        <f t="shared" si="272"/>
        <v>-9.9999999999994316E-2</v>
      </c>
      <c r="Z7294" s="4"/>
    </row>
    <row r="7295" spans="1:26" x14ac:dyDescent="0.25">
      <c r="A7295" s="34">
        <v>14</v>
      </c>
      <c r="B7295" s="31">
        <v>13</v>
      </c>
      <c r="C7295" s="4" t="s">
        <v>4192</v>
      </c>
      <c r="D7295" s="4" t="s">
        <v>4192</v>
      </c>
      <c r="E7295" s="4" t="s">
        <v>12113</v>
      </c>
      <c r="F7295" s="4" t="s">
        <v>11553</v>
      </c>
      <c r="G7295" s="4" t="s">
        <v>12132</v>
      </c>
      <c r="H7295" s="4" t="s">
        <v>12133</v>
      </c>
      <c r="I7295" s="24">
        <v>182.3</v>
      </c>
      <c r="J7295" s="24">
        <v>167.8</v>
      </c>
      <c r="K7295" s="24">
        <v>1.8</v>
      </c>
      <c r="M7295" s="24">
        <v>1.5</v>
      </c>
      <c r="O7295" s="24">
        <v>2.1</v>
      </c>
      <c r="P7295" s="24">
        <v>1.5</v>
      </c>
      <c r="Q7295" s="24">
        <v>7.7</v>
      </c>
      <c r="X7295" s="24">
        <f t="shared" si="274"/>
        <v>182.4</v>
      </c>
      <c r="Y7295" s="8">
        <f t="shared" si="272"/>
        <v>-9.9999999999994316E-2</v>
      </c>
      <c r="Z7295" s="4"/>
    </row>
    <row r="7296" spans="1:26" x14ac:dyDescent="0.25">
      <c r="A7296" s="34">
        <v>22</v>
      </c>
      <c r="B7296" s="31">
        <v>21</v>
      </c>
      <c r="C7296" s="4" t="s">
        <v>12142</v>
      </c>
      <c r="D7296" s="4" t="s">
        <v>12142</v>
      </c>
      <c r="E7296" s="4" t="s">
        <v>12113</v>
      </c>
      <c r="F7296" s="4" t="s">
        <v>11553</v>
      </c>
      <c r="G7296" s="4" t="s">
        <v>15147</v>
      </c>
      <c r="H7296" s="4" t="s">
        <v>1567</v>
      </c>
      <c r="I7296" s="24">
        <v>167.4</v>
      </c>
      <c r="J7296" s="24">
        <v>145.30000000000001</v>
      </c>
      <c r="K7296" s="24">
        <v>17.7</v>
      </c>
      <c r="R7296" s="24">
        <v>4.4000000000000004</v>
      </c>
      <c r="X7296" s="24">
        <f t="shared" si="274"/>
        <v>167.4</v>
      </c>
      <c r="Y7296" s="8">
        <f t="shared" si="272"/>
        <v>0</v>
      </c>
      <c r="Z7296" s="4"/>
    </row>
    <row r="7297" spans="1:26" x14ac:dyDescent="0.25">
      <c r="A7297" s="34">
        <v>12</v>
      </c>
      <c r="B7297" s="31">
        <v>11</v>
      </c>
      <c r="C7297" s="4" t="s">
        <v>9848</v>
      </c>
      <c r="D7297" s="4" t="s">
        <v>9848</v>
      </c>
      <c r="E7297" s="4" t="s">
        <v>12113</v>
      </c>
      <c r="F7297" s="4" t="s">
        <v>11553</v>
      </c>
      <c r="G7297" s="4" t="s">
        <v>3415</v>
      </c>
      <c r="H7297" s="4" t="s">
        <v>19</v>
      </c>
      <c r="I7297" s="24">
        <v>309.3</v>
      </c>
      <c r="J7297" s="24">
        <v>240.8</v>
      </c>
      <c r="K7297" s="24">
        <v>12.9</v>
      </c>
      <c r="L7297" s="24">
        <v>19.2</v>
      </c>
      <c r="N7297" s="24">
        <v>5.4</v>
      </c>
      <c r="O7297" s="24">
        <v>18.399999999999999</v>
      </c>
      <c r="P7297" s="24">
        <v>0.3</v>
      </c>
      <c r="Q7297" s="24">
        <v>8.5</v>
      </c>
      <c r="R7297" s="24">
        <v>3.9</v>
      </c>
      <c r="X7297" s="24">
        <f t="shared" si="274"/>
        <v>309.39999999999998</v>
      </c>
      <c r="Y7297" s="8">
        <f t="shared" ref="Y7297:Y7304" si="275">I7297-X7297</f>
        <v>-9.9999999999965894E-2</v>
      </c>
      <c r="Z7297" s="4"/>
    </row>
    <row r="7298" spans="1:26" x14ac:dyDescent="0.25">
      <c r="A7298" s="34">
        <v>6</v>
      </c>
      <c r="B7298" s="31">
        <v>6</v>
      </c>
      <c r="C7298" s="4" t="s">
        <v>12118</v>
      </c>
      <c r="D7298" s="4" t="s">
        <v>12118</v>
      </c>
      <c r="E7298" s="4" t="s">
        <v>12113</v>
      </c>
      <c r="F7298" s="4" t="s">
        <v>11553</v>
      </c>
      <c r="G7298" s="4" t="s">
        <v>5119</v>
      </c>
      <c r="H7298" s="4" t="s">
        <v>12119</v>
      </c>
      <c r="I7298" s="24">
        <v>438.6</v>
      </c>
      <c r="J7298" s="24">
        <v>94.8</v>
      </c>
      <c r="K7298" s="24">
        <v>205</v>
      </c>
      <c r="L7298" s="24">
        <v>69</v>
      </c>
      <c r="M7298" s="24">
        <v>3.6</v>
      </c>
      <c r="O7298" s="24">
        <v>14.3</v>
      </c>
      <c r="P7298" s="24">
        <v>50</v>
      </c>
      <c r="R7298" s="24">
        <v>2</v>
      </c>
      <c r="X7298" s="24">
        <f t="shared" si="274"/>
        <v>438.70000000000005</v>
      </c>
      <c r="Y7298" s="8">
        <f t="shared" si="275"/>
        <v>-0.10000000000002274</v>
      </c>
      <c r="Z7298" s="4"/>
    </row>
    <row r="7299" spans="1:26" x14ac:dyDescent="0.25">
      <c r="A7299" s="34">
        <v>1</v>
      </c>
      <c r="B7299" s="31">
        <v>1</v>
      </c>
      <c r="C7299" s="4" t="s">
        <v>12112</v>
      </c>
      <c r="D7299" s="4" t="s">
        <v>12112</v>
      </c>
      <c r="E7299" s="4" t="s">
        <v>12113</v>
      </c>
      <c r="F7299" s="4" t="s">
        <v>11553</v>
      </c>
      <c r="G7299" s="4" t="s">
        <v>1729</v>
      </c>
      <c r="H7299" s="4" t="s">
        <v>860</v>
      </c>
      <c r="I7299" s="24">
        <v>342.1</v>
      </c>
      <c r="J7299" s="24">
        <v>256.2</v>
      </c>
      <c r="K7299" s="24">
        <v>1.1000000000000001</v>
      </c>
      <c r="L7299" s="24">
        <v>18.7</v>
      </c>
      <c r="M7299" s="24">
        <v>18</v>
      </c>
      <c r="N7299" s="24">
        <v>8</v>
      </c>
      <c r="O7299" s="24">
        <v>11.4</v>
      </c>
      <c r="P7299" s="24">
        <v>5.2</v>
      </c>
      <c r="R7299" s="24">
        <v>9</v>
      </c>
      <c r="T7299" s="24">
        <v>6.3</v>
      </c>
      <c r="W7299" s="24">
        <v>8.1999999999999993</v>
      </c>
      <c r="X7299" s="24">
        <f t="shared" si="274"/>
        <v>342.09999999999997</v>
      </c>
      <c r="Y7299" s="8">
        <f t="shared" si="275"/>
        <v>0</v>
      </c>
      <c r="Z7299" s="4"/>
    </row>
    <row r="7300" spans="1:26" x14ac:dyDescent="0.25">
      <c r="A7300" s="34">
        <v>4</v>
      </c>
      <c r="B7300" s="31">
        <v>4</v>
      </c>
      <c r="C7300" s="4" t="s">
        <v>12116</v>
      </c>
      <c r="D7300" s="4" t="s">
        <v>2652</v>
      </c>
      <c r="E7300" s="4" t="s">
        <v>12113</v>
      </c>
      <c r="F7300" s="4" t="s">
        <v>11553</v>
      </c>
      <c r="G7300" s="4" t="s">
        <v>1729</v>
      </c>
      <c r="H7300" s="4" t="s">
        <v>860</v>
      </c>
      <c r="I7300" s="24">
        <v>58.4</v>
      </c>
      <c r="J7300" s="24">
        <v>57.4</v>
      </c>
      <c r="R7300" s="24">
        <v>1</v>
      </c>
      <c r="X7300" s="24">
        <f t="shared" si="274"/>
        <v>58.4</v>
      </c>
      <c r="Y7300" s="8">
        <f t="shared" si="275"/>
        <v>0</v>
      </c>
      <c r="Z7300" s="4"/>
    </row>
    <row r="7301" spans="1:26" x14ac:dyDescent="0.25">
      <c r="A7301" s="34">
        <v>8</v>
      </c>
      <c r="B7301" s="31">
        <v>7</v>
      </c>
      <c r="C7301" s="4" t="s">
        <v>9346</v>
      </c>
      <c r="D7301" s="4" t="s">
        <v>9346</v>
      </c>
      <c r="E7301" s="4" t="s">
        <v>12113</v>
      </c>
      <c r="F7301" s="4" t="s">
        <v>11553</v>
      </c>
      <c r="G7301" s="4" t="s">
        <v>1729</v>
      </c>
      <c r="H7301" s="4" t="s">
        <v>1567</v>
      </c>
      <c r="I7301" s="24">
        <v>292.8</v>
      </c>
      <c r="J7301" s="24">
        <v>278</v>
      </c>
      <c r="M7301" s="24">
        <v>4</v>
      </c>
      <c r="O7301" s="24">
        <v>7.4</v>
      </c>
      <c r="R7301" s="24">
        <v>2</v>
      </c>
      <c r="T7301" s="24">
        <v>1.5</v>
      </c>
      <c r="X7301" s="24">
        <f t="shared" si="274"/>
        <v>292.89999999999998</v>
      </c>
      <c r="Y7301" s="8">
        <f t="shared" si="275"/>
        <v>-9.9999999999965894E-2</v>
      </c>
      <c r="Z7301" s="4"/>
    </row>
    <row r="7302" spans="1:26" x14ac:dyDescent="0.25">
      <c r="A7302" s="34">
        <v>11</v>
      </c>
      <c r="B7302" s="31">
        <v>10</v>
      </c>
      <c r="C7302" s="4" t="s">
        <v>12126</v>
      </c>
      <c r="D7302" s="4" t="s">
        <v>12127</v>
      </c>
      <c r="E7302" s="4" t="s">
        <v>12113</v>
      </c>
      <c r="F7302" s="4" t="s">
        <v>11553</v>
      </c>
      <c r="G7302" s="4" t="s">
        <v>12128</v>
      </c>
      <c r="H7302" s="4" t="s">
        <v>1567</v>
      </c>
      <c r="I7302" s="24">
        <v>216.4</v>
      </c>
      <c r="J7302" s="24">
        <v>154.80000000000001</v>
      </c>
      <c r="K7302" s="24">
        <v>1</v>
      </c>
      <c r="L7302" s="24">
        <v>46.4</v>
      </c>
      <c r="M7302" s="24">
        <v>3</v>
      </c>
      <c r="O7302" s="24">
        <v>6</v>
      </c>
      <c r="P7302" s="24">
        <v>0.5</v>
      </c>
      <c r="Q7302" s="24">
        <v>5.2</v>
      </c>
      <c r="X7302" s="24">
        <f t="shared" si="274"/>
        <v>216.9</v>
      </c>
      <c r="Y7302" s="8">
        <f t="shared" si="275"/>
        <v>-0.5</v>
      </c>
      <c r="Z7302" s="4"/>
    </row>
    <row r="7303" spans="1:26" x14ac:dyDescent="0.25">
      <c r="A7303" s="34">
        <v>15</v>
      </c>
      <c r="B7303" s="31">
        <v>14</v>
      </c>
      <c r="C7303" s="4" t="s">
        <v>12134</v>
      </c>
      <c r="D7303" s="4" t="s">
        <v>12134</v>
      </c>
      <c r="E7303" s="4" t="s">
        <v>12113</v>
      </c>
      <c r="F7303" s="4" t="s">
        <v>11553</v>
      </c>
      <c r="G7303" s="4" t="s">
        <v>15159</v>
      </c>
      <c r="H7303" s="4" t="s">
        <v>1420</v>
      </c>
      <c r="I7303" s="24">
        <v>107.4</v>
      </c>
      <c r="J7303" s="24">
        <v>94.1</v>
      </c>
      <c r="K7303" s="24">
        <v>4</v>
      </c>
      <c r="L7303" s="24">
        <v>6.5</v>
      </c>
      <c r="N7303" s="24">
        <v>1.5</v>
      </c>
      <c r="O7303" s="24">
        <v>1.1000000000000001</v>
      </c>
      <c r="R7303" s="24">
        <v>0.1</v>
      </c>
      <c r="S7303" s="24">
        <v>0.1</v>
      </c>
      <c r="X7303" s="24">
        <f t="shared" si="274"/>
        <v>107.39999999999998</v>
      </c>
      <c r="Y7303" s="8">
        <f t="shared" si="275"/>
        <v>0</v>
      </c>
      <c r="Z7303" s="11"/>
    </row>
    <row r="7304" spans="1:26" x14ac:dyDescent="0.25">
      <c r="A7304" s="34">
        <v>2</v>
      </c>
      <c r="B7304" s="31">
        <v>2</v>
      </c>
      <c r="C7304" s="4" t="s">
        <v>12114</v>
      </c>
      <c r="D7304" s="4" t="s">
        <v>12114</v>
      </c>
      <c r="E7304" s="4" t="s">
        <v>12113</v>
      </c>
      <c r="F7304" s="4" t="s">
        <v>11553</v>
      </c>
      <c r="G7304" s="4" t="s">
        <v>219</v>
      </c>
      <c r="H7304" s="4" t="s">
        <v>1606</v>
      </c>
      <c r="I7304" s="24">
        <v>146</v>
      </c>
      <c r="J7304" s="24">
        <v>108.3</v>
      </c>
      <c r="K7304" s="24">
        <v>5.2</v>
      </c>
      <c r="L7304" s="24">
        <v>24</v>
      </c>
      <c r="R7304" s="24">
        <v>4.8</v>
      </c>
      <c r="W7304" s="24">
        <v>3.8</v>
      </c>
      <c r="X7304" s="24">
        <f t="shared" si="274"/>
        <v>146.10000000000002</v>
      </c>
      <c r="Y7304" s="8">
        <f t="shared" si="275"/>
        <v>-0.10000000000002274</v>
      </c>
      <c r="Z7304" s="4"/>
    </row>
    <row r="7305" spans="1:26" x14ac:dyDescent="0.25">
      <c r="A7305" s="34">
        <v>7</v>
      </c>
      <c r="B7305" s="31">
        <v>7</v>
      </c>
      <c r="C7305" s="4" t="s">
        <v>9346</v>
      </c>
      <c r="D7305" s="4" t="s">
        <v>9346</v>
      </c>
      <c r="E7305" s="4" t="s">
        <v>12113</v>
      </c>
      <c r="F7305" s="4" t="s">
        <v>11553</v>
      </c>
      <c r="G7305" s="5"/>
      <c r="H7305" s="4"/>
      <c r="Y7305" s="8"/>
      <c r="Z7305" s="4"/>
    </row>
    <row r="7306" spans="1:26" x14ac:dyDescent="0.25">
      <c r="A7306" s="34">
        <v>4</v>
      </c>
      <c r="B7306" s="31">
        <v>4</v>
      </c>
      <c r="C7306" s="4" t="s">
        <v>12150</v>
      </c>
      <c r="D7306" s="4" t="s">
        <v>12151</v>
      </c>
      <c r="E7306" s="4" t="s">
        <v>12145</v>
      </c>
      <c r="F7306" s="4" t="s">
        <v>11553</v>
      </c>
      <c r="G7306" s="4" t="s">
        <v>9268</v>
      </c>
      <c r="H7306" s="4"/>
      <c r="I7306" s="24">
        <v>1599.55</v>
      </c>
      <c r="J7306" s="24">
        <v>80.45</v>
      </c>
      <c r="K7306" s="24">
        <v>17</v>
      </c>
      <c r="L7306" s="24">
        <v>31</v>
      </c>
      <c r="M7306" s="24">
        <v>5</v>
      </c>
      <c r="O7306" s="24">
        <v>0.8</v>
      </c>
      <c r="P7306" s="24">
        <v>1.1000000000000001</v>
      </c>
      <c r="Q7306" s="24">
        <v>8</v>
      </c>
      <c r="T7306" s="24">
        <v>1419.7</v>
      </c>
      <c r="W7306" s="24">
        <v>36.5</v>
      </c>
      <c r="X7306" s="24">
        <f t="shared" ref="X7306:X7337" si="276">SUM(J7306:W7306)</f>
        <v>1599.55</v>
      </c>
      <c r="Y7306" s="8">
        <f t="shared" ref="Y7306:Y7337" si="277">I7306-X7306</f>
        <v>0</v>
      </c>
      <c r="Z7306" s="4"/>
    </row>
    <row r="7307" spans="1:26" x14ac:dyDescent="0.25">
      <c r="A7307" s="34">
        <v>5</v>
      </c>
      <c r="B7307" s="31">
        <v>5</v>
      </c>
      <c r="C7307" s="4" t="s">
        <v>12152</v>
      </c>
      <c r="D7307" s="4" t="s">
        <v>12151</v>
      </c>
      <c r="E7307" s="4" t="s">
        <v>12145</v>
      </c>
      <c r="F7307" s="4" t="s">
        <v>11553</v>
      </c>
      <c r="G7307" s="4" t="s">
        <v>9268</v>
      </c>
      <c r="H7307" s="4"/>
      <c r="I7307" s="24">
        <v>445.45</v>
      </c>
      <c r="J7307" s="24">
        <v>36.4</v>
      </c>
      <c r="K7307" s="24">
        <v>34.15</v>
      </c>
      <c r="L7307" s="24">
        <v>1.35</v>
      </c>
      <c r="O7307" s="24">
        <v>0.55000000000000004</v>
      </c>
      <c r="T7307" s="24">
        <v>373</v>
      </c>
      <c r="X7307" s="24">
        <f t="shared" si="276"/>
        <v>445.45</v>
      </c>
      <c r="Y7307" s="8">
        <f t="shared" si="277"/>
        <v>0</v>
      </c>
      <c r="Z7307" s="4"/>
    </row>
    <row r="7308" spans="1:26" x14ac:dyDescent="0.25">
      <c r="A7308" s="34">
        <v>1</v>
      </c>
      <c r="B7308" s="31">
        <v>1</v>
      </c>
      <c r="C7308" s="4" t="s">
        <v>12143</v>
      </c>
      <c r="D7308" s="4" t="s">
        <v>12144</v>
      </c>
      <c r="E7308" s="4" t="s">
        <v>12145</v>
      </c>
      <c r="F7308" s="4" t="s">
        <v>11553</v>
      </c>
      <c r="G7308" s="4" t="s">
        <v>12146</v>
      </c>
      <c r="H7308" s="4" t="s">
        <v>1136</v>
      </c>
      <c r="I7308" s="24">
        <v>3771.3</v>
      </c>
      <c r="J7308" s="24">
        <v>267.45</v>
      </c>
      <c r="K7308" s="24">
        <v>288.45</v>
      </c>
      <c r="L7308" s="24">
        <v>32.35</v>
      </c>
      <c r="M7308" s="24">
        <v>2.15</v>
      </c>
      <c r="O7308" s="24">
        <v>5.55</v>
      </c>
      <c r="Q7308" s="24">
        <v>0.9</v>
      </c>
      <c r="T7308" s="24">
        <v>3166.25</v>
      </c>
      <c r="W7308" s="24">
        <v>8.1999999999999993</v>
      </c>
      <c r="X7308" s="24">
        <f t="shared" si="276"/>
        <v>3771.2999999999997</v>
      </c>
      <c r="Y7308" s="8">
        <f t="shared" si="277"/>
        <v>0</v>
      </c>
      <c r="Z7308" s="4"/>
    </row>
    <row r="7309" spans="1:26" x14ac:dyDescent="0.25">
      <c r="A7309" s="34">
        <v>2</v>
      </c>
      <c r="B7309" s="31">
        <v>2</v>
      </c>
      <c r="C7309" s="4" t="s">
        <v>12147</v>
      </c>
      <c r="D7309" s="4" t="s">
        <v>12144</v>
      </c>
      <c r="E7309" s="4" t="s">
        <v>12145</v>
      </c>
      <c r="F7309" s="4" t="s">
        <v>11553</v>
      </c>
      <c r="G7309" s="4" t="s">
        <v>12146</v>
      </c>
      <c r="H7309" s="4" t="s">
        <v>1136</v>
      </c>
      <c r="I7309" s="24">
        <v>6382.55</v>
      </c>
      <c r="J7309" s="24">
        <v>25.75</v>
      </c>
      <c r="K7309" s="24">
        <v>204.5</v>
      </c>
      <c r="L7309" s="24">
        <v>5.85</v>
      </c>
      <c r="M7309" s="24">
        <v>0.05</v>
      </c>
      <c r="O7309" s="24">
        <v>3.1</v>
      </c>
      <c r="Q7309" s="24">
        <v>7.3</v>
      </c>
      <c r="T7309" s="24">
        <v>6095.6</v>
      </c>
      <c r="W7309" s="24">
        <v>40.4</v>
      </c>
      <c r="X7309" s="24">
        <f t="shared" si="276"/>
        <v>6382.55</v>
      </c>
      <c r="Y7309" s="8">
        <f t="shared" si="277"/>
        <v>0</v>
      </c>
      <c r="Z7309" s="4"/>
    </row>
    <row r="7310" spans="1:26" x14ac:dyDescent="0.25">
      <c r="A7310" s="34">
        <v>3</v>
      </c>
      <c r="B7310" s="31">
        <v>3</v>
      </c>
      <c r="C7310" s="4" t="s">
        <v>12148</v>
      </c>
      <c r="D7310" s="4" t="s">
        <v>12149</v>
      </c>
      <c r="E7310" s="4" t="s">
        <v>12145</v>
      </c>
      <c r="F7310" s="4" t="s">
        <v>11553</v>
      </c>
      <c r="G7310" s="4" t="s">
        <v>12146</v>
      </c>
      <c r="H7310" s="4" t="s">
        <v>1136</v>
      </c>
      <c r="I7310" s="24">
        <v>3030.15</v>
      </c>
      <c r="J7310" s="24">
        <v>16.149999999999999</v>
      </c>
      <c r="K7310" s="24">
        <v>362.92</v>
      </c>
      <c r="L7310" s="24">
        <v>32</v>
      </c>
      <c r="O7310" s="24">
        <v>0.5</v>
      </c>
      <c r="P7310" s="24">
        <v>17.149999999999999</v>
      </c>
      <c r="Q7310" s="24">
        <v>6.8</v>
      </c>
      <c r="T7310" s="24">
        <v>2570.65</v>
      </c>
      <c r="W7310" s="24">
        <v>23.98</v>
      </c>
      <c r="X7310" s="24">
        <f t="shared" si="276"/>
        <v>3030.15</v>
      </c>
      <c r="Y7310" s="8">
        <f t="shared" si="277"/>
        <v>0</v>
      </c>
      <c r="Z7310" s="4"/>
    </row>
    <row r="7311" spans="1:26" x14ac:dyDescent="0.25">
      <c r="A7311" s="34">
        <v>13</v>
      </c>
      <c r="B7311" s="31">
        <v>15</v>
      </c>
      <c r="C7311" s="4" t="s">
        <v>11801</v>
      </c>
      <c r="D7311" s="4" t="s">
        <v>12149</v>
      </c>
      <c r="E7311" s="4" t="s">
        <v>12145</v>
      </c>
      <c r="F7311" s="4" t="s">
        <v>11553</v>
      </c>
      <c r="G7311" s="4" t="s">
        <v>12160</v>
      </c>
      <c r="H7311" s="4" t="s">
        <v>19</v>
      </c>
      <c r="I7311" s="24">
        <v>317.35000000000002</v>
      </c>
      <c r="J7311" s="24">
        <v>124.4</v>
      </c>
      <c r="K7311" s="24">
        <v>6.25</v>
      </c>
      <c r="L7311" s="24">
        <v>23</v>
      </c>
      <c r="M7311" s="24">
        <v>5.7</v>
      </c>
      <c r="O7311" s="24">
        <v>1.7</v>
      </c>
      <c r="P7311" s="24">
        <v>0.6</v>
      </c>
      <c r="T7311" s="24">
        <v>124</v>
      </c>
      <c r="W7311" s="24">
        <v>31.7</v>
      </c>
      <c r="X7311" s="24">
        <f t="shared" si="276"/>
        <v>317.34999999999997</v>
      </c>
      <c r="Y7311" s="8">
        <f t="shared" si="277"/>
        <v>0</v>
      </c>
      <c r="Z7311" s="4"/>
    </row>
    <row r="7312" spans="1:26" x14ac:dyDescent="0.25">
      <c r="A7312" s="34">
        <v>14</v>
      </c>
      <c r="B7312" s="31">
        <v>16</v>
      </c>
      <c r="C7312" s="4" t="s">
        <v>12161</v>
      </c>
      <c r="D7312" s="4" t="s">
        <v>12151</v>
      </c>
      <c r="E7312" s="4" t="s">
        <v>12145</v>
      </c>
      <c r="F7312" s="4" t="s">
        <v>11553</v>
      </c>
      <c r="G7312" s="4" t="s">
        <v>12160</v>
      </c>
      <c r="H7312" s="4" t="s">
        <v>19</v>
      </c>
      <c r="I7312" s="24">
        <v>1282.6500000000001</v>
      </c>
      <c r="J7312" s="24">
        <v>36.5</v>
      </c>
      <c r="K7312" s="24">
        <v>31</v>
      </c>
      <c r="L7312" s="24">
        <v>6.8</v>
      </c>
      <c r="Q7312" s="24">
        <v>18.350000000000001</v>
      </c>
      <c r="T7312" s="24">
        <v>1190</v>
      </c>
      <c r="X7312" s="24">
        <f t="shared" si="276"/>
        <v>1282.6500000000001</v>
      </c>
      <c r="Y7312" s="8">
        <f t="shared" si="277"/>
        <v>0</v>
      </c>
      <c r="Z7312" s="4"/>
    </row>
    <row r="7313" spans="1:26" x14ac:dyDescent="0.25">
      <c r="A7313" s="34">
        <v>17</v>
      </c>
      <c r="B7313" s="31">
        <v>20</v>
      </c>
      <c r="C7313" s="4" t="s">
        <v>12165</v>
      </c>
      <c r="D7313" s="4" t="s">
        <v>12162</v>
      </c>
      <c r="E7313" s="4" t="s">
        <v>12145</v>
      </c>
      <c r="F7313" s="4" t="s">
        <v>11553</v>
      </c>
      <c r="G7313" s="4" t="s">
        <v>12166</v>
      </c>
      <c r="H7313" s="4" t="s">
        <v>190</v>
      </c>
      <c r="I7313" s="24">
        <v>1463.32</v>
      </c>
      <c r="J7313" s="24">
        <v>22.7</v>
      </c>
      <c r="K7313" s="24">
        <v>15.4</v>
      </c>
      <c r="L7313" s="24">
        <v>20.5</v>
      </c>
      <c r="M7313" s="24">
        <v>0.8</v>
      </c>
      <c r="O7313" s="24">
        <v>2</v>
      </c>
      <c r="T7313" s="24">
        <v>1401.3</v>
      </c>
      <c r="W7313" s="24">
        <v>0.64</v>
      </c>
      <c r="X7313" s="24">
        <f t="shared" si="276"/>
        <v>1463.3400000000001</v>
      </c>
      <c r="Y7313" s="8">
        <f t="shared" si="277"/>
        <v>-2.0000000000209184E-2</v>
      </c>
      <c r="Z7313" s="4"/>
    </row>
    <row r="7314" spans="1:26" x14ac:dyDescent="0.25">
      <c r="A7314" s="34">
        <v>11</v>
      </c>
      <c r="B7314" s="31">
        <v>13</v>
      </c>
      <c r="C7314" s="4" t="s">
        <v>12156</v>
      </c>
      <c r="D7314" s="4" t="s">
        <v>12157</v>
      </c>
      <c r="E7314" s="4" t="s">
        <v>12145</v>
      </c>
      <c r="F7314" s="4" t="s">
        <v>11553</v>
      </c>
      <c r="G7314" s="4" t="s">
        <v>12158</v>
      </c>
      <c r="H7314" s="4" t="s">
        <v>245</v>
      </c>
      <c r="I7314" s="24">
        <v>981.05</v>
      </c>
      <c r="J7314" s="24">
        <v>349.75</v>
      </c>
      <c r="K7314" s="24">
        <v>61.5</v>
      </c>
      <c r="L7314" s="24">
        <v>51.6</v>
      </c>
      <c r="M7314" s="24">
        <v>8.5500000000000007</v>
      </c>
      <c r="O7314" s="24">
        <v>3.3</v>
      </c>
      <c r="Q7314" s="24">
        <v>1</v>
      </c>
      <c r="T7314" s="24">
        <v>504.85</v>
      </c>
      <c r="W7314" s="24">
        <v>0.5</v>
      </c>
      <c r="X7314" s="24">
        <f t="shared" si="276"/>
        <v>981.05000000000007</v>
      </c>
      <c r="Y7314" s="8">
        <f t="shared" si="277"/>
        <v>0</v>
      </c>
      <c r="Z7314" s="4"/>
    </row>
    <row r="7315" spans="1:26" x14ac:dyDescent="0.25">
      <c r="A7315" s="34">
        <v>12</v>
      </c>
      <c r="B7315" s="31">
        <v>14</v>
      </c>
      <c r="C7315" s="4" t="s">
        <v>12159</v>
      </c>
      <c r="D7315" s="4" t="s">
        <v>12157</v>
      </c>
      <c r="E7315" s="4" t="s">
        <v>12145</v>
      </c>
      <c r="F7315" s="4" t="s">
        <v>11553</v>
      </c>
      <c r="G7315" s="4" t="s">
        <v>12158</v>
      </c>
      <c r="H7315" s="4" t="s">
        <v>245</v>
      </c>
      <c r="I7315" s="24">
        <v>2242.9499999999998</v>
      </c>
      <c r="J7315" s="24">
        <v>46</v>
      </c>
      <c r="K7315" s="24">
        <v>215</v>
      </c>
      <c r="L7315" s="24">
        <v>20</v>
      </c>
      <c r="M7315" s="24">
        <v>1.35</v>
      </c>
      <c r="O7315" s="24">
        <v>2.5</v>
      </c>
      <c r="T7315" s="24">
        <v>1954.1</v>
      </c>
      <c r="W7315" s="24">
        <v>4</v>
      </c>
      <c r="X7315" s="24">
        <f t="shared" si="276"/>
        <v>2242.9499999999998</v>
      </c>
      <c r="Y7315" s="8">
        <f t="shared" si="277"/>
        <v>0</v>
      </c>
      <c r="Z7315" s="4"/>
    </row>
    <row r="7316" spans="1:26" x14ac:dyDescent="0.25">
      <c r="A7316" s="34">
        <v>15</v>
      </c>
      <c r="B7316" s="31">
        <v>18</v>
      </c>
      <c r="C7316" s="4" t="s">
        <v>12162</v>
      </c>
      <c r="D7316" s="4" t="s">
        <v>12162</v>
      </c>
      <c r="E7316" s="4" t="s">
        <v>12145</v>
      </c>
      <c r="F7316" s="4" t="s">
        <v>11553</v>
      </c>
      <c r="G7316" s="4" t="s">
        <v>2681</v>
      </c>
      <c r="H7316" s="4" t="s">
        <v>19</v>
      </c>
      <c r="I7316" s="24">
        <v>3129</v>
      </c>
      <c r="J7316" s="24">
        <v>68.5</v>
      </c>
      <c r="K7316" s="24">
        <v>11.2</v>
      </c>
      <c r="L7316" s="24">
        <v>35.25</v>
      </c>
      <c r="M7316" s="24">
        <v>3.5</v>
      </c>
      <c r="O7316" s="24">
        <v>5.8</v>
      </c>
      <c r="Q7316" s="24">
        <v>3.5</v>
      </c>
      <c r="T7316" s="24">
        <v>2999.55</v>
      </c>
      <c r="U7316" s="38"/>
      <c r="W7316" s="24">
        <v>1.7</v>
      </c>
      <c r="X7316" s="24">
        <f t="shared" si="276"/>
        <v>3129</v>
      </c>
      <c r="Y7316" s="8">
        <f t="shared" si="277"/>
        <v>0</v>
      </c>
      <c r="Z7316" s="11"/>
    </row>
    <row r="7317" spans="1:26" x14ac:dyDescent="0.25">
      <c r="A7317" s="34">
        <v>16</v>
      </c>
      <c r="B7317" s="31">
        <v>19</v>
      </c>
      <c r="C7317" s="4" t="s">
        <v>12163</v>
      </c>
      <c r="D7317" s="4" t="s">
        <v>12162</v>
      </c>
      <c r="E7317" s="4" t="s">
        <v>12145</v>
      </c>
      <c r="F7317" s="4" t="s">
        <v>11553</v>
      </c>
      <c r="G7317" s="4" t="s">
        <v>12164</v>
      </c>
      <c r="H7317" s="4" t="s">
        <v>245</v>
      </c>
      <c r="I7317" s="24">
        <v>1444.68</v>
      </c>
      <c r="J7317" s="24">
        <v>23.4</v>
      </c>
      <c r="K7317" s="24">
        <v>8</v>
      </c>
      <c r="L7317" s="24">
        <v>18.3</v>
      </c>
      <c r="T7317" s="24">
        <v>1393.7</v>
      </c>
      <c r="W7317" s="24">
        <v>1.26</v>
      </c>
      <c r="X7317" s="24">
        <f t="shared" si="276"/>
        <v>1444.66</v>
      </c>
      <c r="Y7317" s="8">
        <f t="shared" si="277"/>
        <v>1.999999999998181E-2</v>
      </c>
      <c r="Z7317" s="4"/>
    </row>
    <row r="7318" spans="1:26" x14ac:dyDescent="0.25">
      <c r="A7318" s="34">
        <v>6</v>
      </c>
      <c r="B7318" s="31">
        <v>6</v>
      </c>
      <c r="C7318" s="4" t="s">
        <v>12153</v>
      </c>
      <c r="D7318" s="4" t="s">
        <v>4075</v>
      </c>
      <c r="E7318" s="4" t="s">
        <v>12145</v>
      </c>
      <c r="F7318" s="4" t="s">
        <v>11553</v>
      </c>
      <c r="G7318" s="4" t="s">
        <v>1729</v>
      </c>
      <c r="H7318" s="4" t="s">
        <v>972</v>
      </c>
      <c r="I7318" s="24">
        <v>2528.35</v>
      </c>
      <c r="J7318" s="24">
        <v>199.58</v>
      </c>
      <c r="K7318" s="24">
        <v>66.12</v>
      </c>
      <c r="L7318" s="24">
        <v>109.31</v>
      </c>
      <c r="M7318" s="24">
        <v>6.99</v>
      </c>
      <c r="O7318" s="24">
        <v>4.5999999999999996</v>
      </c>
      <c r="P7318" s="24">
        <v>0.5</v>
      </c>
      <c r="Q7318" s="24">
        <v>8.6999999999999993</v>
      </c>
      <c r="T7318" s="24">
        <v>2067.3000000000002</v>
      </c>
      <c r="W7318" s="24">
        <v>65.25</v>
      </c>
      <c r="X7318" s="24">
        <f t="shared" si="276"/>
        <v>2528.3500000000004</v>
      </c>
      <c r="Y7318" s="8">
        <f t="shared" si="277"/>
        <v>0</v>
      </c>
      <c r="Z7318" s="4"/>
    </row>
    <row r="7319" spans="1:26" x14ac:dyDescent="0.25">
      <c r="A7319" s="34">
        <v>7</v>
      </c>
      <c r="B7319" s="31">
        <v>7</v>
      </c>
      <c r="C7319" s="4" t="s">
        <v>15391</v>
      </c>
      <c r="D7319" s="4" t="s">
        <v>4075</v>
      </c>
      <c r="E7319" s="4" t="s">
        <v>12145</v>
      </c>
      <c r="F7319" s="4" t="s">
        <v>11553</v>
      </c>
      <c r="G7319" s="4" t="s">
        <v>1729</v>
      </c>
      <c r="H7319" s="4" t="s">
        <v>972</v>
      </c>
      <c r="I7319" s="24">
        <v>965</v>
      </c>
      <c r="J7319" s="24">
        <v>18</v>
      </c>
      <c r="K7319" s="24">
        <v>146</v>
      </c>
      <c r="L7319" s="24">
        <v>16</v>
      </c>
      <c r="Q7319" s="24">
        <v>1</v>
      </c>
      <c r="T7319" s="24">
        <v>784</v>
      </c>
      <c r="X7319" s="24">
        <f t="shared" si="276"/>
        <v>965</v>
      </c>
      <c r="Y7319" s="8">
        <f t="shared" si="277"/>
        <v>0</v>
      </c>
      <c r="Z7319" s="4"/>
    </row>
    <row r="7320" spans="1:26" x14ac:dyDescent="0.25">
      <c r="A7320" s="34">
        <v>8</v>
      </c>
      <c r="B7320" s="31">
        <v>8</v>
      </c>
      <c r="C7320" s="4" t="s">
        <v>15391</v>
      </c>
      <c r="D7320" s="4" t="s">
        <v>4075</v>
      </c>
      <c r="E7320" s="4" t="s">
        <v>12145</v>
      </c>
      <c r="F7320" s="4" t="s">
        <v>11553</v>
      </c>
      <c r="G7320" s="4" t="s">
        <v>1729</v>
      </c>
      <c r="H7320" s="4" t="s">
        <v>972</v>
      </c>
      <c r="I7320" s="24">
        <v>1443.1</v>
      </c>
      <c r="J7320" s="24">
        <v>41.5</v>
      </c>
      <c r="K7320" s="24">
        <v>67</v>
      </c>
      <c r="L7320" s="24">
        <v>24</v>
      </c>
      <c r="M7320" s="24">
        <v>0.4</v>
      </c>
      <c r="O7320" s="24">
        <v>0.9</v>
      </c>
      <c r="Q7320" s="24">
        <v>4.8</v>
      </c>
      <c r="T7320" s="24">
        <v>1292.5</v>
      </c>
      <c r="W7320" s="24">
        <v>12</v>
      </c>
      <c r="X7320" s="24">
        <f t="shared" si="276"/>
        <v>1443.1</v>
      </c>
      <c r="Y7320" s="8">
        <f t="shared" si="277"/>
        <v>0</v>
      </c>
      <c r="Z7320" s="4"/>
    </row>
    <row r="7321" spans="1:26" x14ac:dyDescent="0.25">
      <c r="A7321" s="34">
        <v>9</v>
      </c>
      <c r="B7321" s="31">
        <v>9</v>
      </c>
      <c r="C7321" s="4" t="s">
        <v>12154</v>
      </c>
      <c r="D7321" s="4" t="s">
        <v>4075</v>
      </c>
      <c r="E7321" s="4" t="s">
        <v>12145</v>
      </c>
      <c r="F7321" s="4" t="s">
        <v>11553</v>
      </c>
      <c r="G7321" s="4" t="s">
        <v>1729</v>
      </c>
      <c r="H7321" s="4" t="s">
        <v>972</v>
      </c>
      <c r="I7321" s="24">
        <v>1386.92</v>
      </c>
      <c r="J7321" s="24">
        <v>31.65</v>
      </c>
      <c r="K7321" s="24">
        <v>109.82</v>
      </c>
      <c r="L7321" s="24">
        <v>15.45</v>
      </c>
      <c r="M7321" s="24">
        <v>1.66</v>
      </c>
      <c r="Q7321" s="24">
        <v>18</v>
      </c>
      <c r="T7321" s="24">
        <v>1210.3</v>
      </c>
      <c r="X7321" s="24">
        <f t="shared" si="276"/>
        <v>1386.8799999999999</v>
      </c>
      <c r="Y7321" s="8">
        <f t="shared" si="277"/>
        <v>4.0000000000190994E-2</v>
      </c>
      <c r="Z7321" s="4"/>
    </row>
    <row r="7322" spans="1:26" x14ac:dyDescent="0.25">
      <c r="A7322" s="34">
        <v>10</v>
      </c>
      <c r="B7322" s="31">
        <v>11</v>
      </c>
      <c r="C7322" s="4" t="s">
        <v>12155</v>
      </c>
      <c r="D7322" s="4" t="s">
        <v>4075</v>
      </c>
      <c r="E7322" s="4" t="s">
        <v>12145</v>
      </c>
      <c r="F7322" s="4" t="s">
        <v>11553</v>
      </c>
      <c r="G7322" s="4" t="s">
        <v>1729</v>
      </c>
      <c r="H7322" s="4" t="s">
        <v>972</v>
      </c>
      <c r="I7322" s="24">
        <v>66</v>
      </c>
      <c r="K7322" s="24">
        <v>66</v>
      </c>
      <c r="X7322" s="24">
        <f t="shared" si="276"/>
        <v>66</v>
      </c>
      <c r="Y7322" s="8">
        <f t="shared" si="277"/>
        <v>0</v>
      </c>
      <c r="Z7322" s="4"/>
    </row>
    <row r="7323" spans="1:26" x14ac:dyDescent="0.25">
      <c r="A7323" s="34">
        <v>6</v>
      </c>
      <c r="B7323" s="31">
        <v>6</v>
      </c>
      <c r="C7323" s="4" t="s">
        <v>12175</v>
      </c>
      <c r="D7323" s="4" t="s">
        <v>12173</v>
      </c>
      <c r="E7323" s="4" t="s">
        <v>12168</v>
      </c>
      <c r="F7323" s="4" t="s">
        <v>11553</v>
      </c>
      <c r="G7323" s="4" t="s">
        <v>8401</v>
      </c>
      <c r="H7323" s="4" t="s">
        <v>245</v>
      </c>
      <c r="I7323" s="24">
        <v>490</v>
      </c>
      <c r="J7323" s="24">
        <v>114</v>
      </c>
      <c r="K7323" s="24">
        <v>10</v>
      </c>
      <c r="L7323" s="24">
        <v>4</v>
      </c>
      <c r="M7323" s="24">
        <v>1</v>
      </c>
      <c r="O7323" s="24">
        <v>1</v>
      </c>
      <c r="Q7323" s="24">
        <v>1</v>
      </c>
      <c r="T7323" s="24">
        <v>359</v>
      </c>
      <c r="X7323" s="24">
        <f t="shared" si="276"/>
        <v>490</v>
      </c>
      <c r="Y7323" s="8">
        <f t="shared" si="277"/>
        <v>0</v>
      </c>
      <c r="Z7323" s="4"/>
    </row>
    <row r="7324" spans="1:26" x14ac:dyDescent="0.25">
      <c r="A7324" s="34">
        <v>19</v>
      </c>
      <c r="B7324" s="31">
        <v>19</v>
      </c>
      <c r="C7324" s="4" t="s">
        <v>12173</v>
      </c>
      <c r="D7324" s="4" t="s">
        <v>12173</v>
      </c>
      <c r="E7324" s="4" t="s">
        <v>12168</v>
      </c>
      <c r="F7324" s="4" t="s">
        <v>11553</v>
      </c>
      <c r="G7324" s="4" t="s">
        <v>8401</v>
      </c>
      <c r="H7324" s="4" t="s">
        <v>245</v>
      </c>
      <c r="I7324" s="24">
        <v>2589</v>
      </c>
      <c r="J7324" s="24">
        <v>200</v>
      </c>
      <c r="K7324" s="24">
        <v>3</v>
      </c>
      <c r="L7324" s="24">
        <v>2</v>
      </c>
      <c r="M7324" s="24">
        <v>1</v>
      </c>
      <c r="O7324" s="24">
        <v>1</v>
      </c>
      <c r="Q7324" s="24">
        <v>1</v>
      </c>
      <c r="R7324" s="24">
        <v>1</v>
      </c>
      <c r="T7324" s="24">
        <v>2380</v>
      </c>
      <c r="X7324" s="24">
        <f t="shared" si="276"/>
        <v>2589</v>
      </c>
      <c r="Y7324" s="8">
        <f t="shared" si="277"/>
        <v>0</v>
      </c>
      <c r="Z7324" s="4"/>
    </row>
    <row r="7325" spans="1:26" x14ac:dyDescent="0.25">
      <c r="A7325" s="34">
        <v>23</v>
      </c>
      <c r="B7325" s="31">
        <v>23</v>
      </c>
      <c r="C7325" s="4" t="s">
        <v>12203</v>
      </c>
      <c r="D7325" s="4" t="s">
        <v>12173</v>
      </c>
      <c r="E7325" s="4" t="s">
        <v>12168</v>
      </c>
      <c r="F7325" s="4" t="s">
        <v>11553</v>
      </c>
      <c r="G7325" s="4" t="s">
        <v>8401</v>
      </c>
      <c r="H7325" s="4" t="s">
        <v>245</v>
      </c>
      <c r="I7325" s="24">
        <v>584</v>
      </c>
      <c r="J7325" s="24">
        <v>100</v>
      </c>
      <c r="K7325" s="24">
        <v>1</v>
      </c>
      <c r="O7325" s="24">
        <v>2</v>
      </c>
      <c r="R7325" s="24">
        <v>1</v>
      </c>
      <c r="T7325" s="24">
        <v>480</v>
      </c>
      <c r="X7325" s="24">
        <f t="shared" si="276"/>
        <v>584</v>
      </c>
      <c r="Y7325" s="8">
        <f t="shared" si="277"/>
        <v>0</v>
      </c>
      <c r="Z7325" s="11"/>
    </row>
    <row r="7326" spans="1:26" x14ac:dyDescent="0.25">
      <c r="A7326" s="34">
        <v>32</v>
      </c>
      <c r="B7326" s="31">
        <v>32</v>
      </c>
      <c r="C7326" s="4" t="s">
        <v>12218</v>
      </c>
      <c r="D7326" s="4" t="s">
        <v>12185</v>
      </c>
      <c r="E7326" s="4" t="s">
        <v>12168</v>
      </c>
      <c r="F7326" s="4" t="s">
        <v>11553</v>
      </c>
      <c r="G7326" s="4" t="s">
        <v>12219</v>
      </c>
      <c r="H7326" s="4" t="s">
        <v>1003</v>
      </c>
      <c r="I7326" s="24">
        <v>644</v>
      </c>
      <c r="J7326" s="24">
        <v>157</v>
      </c>
      <c r="L7326" s="24">
        <v>31</v>
      </c>
      <c r="T7326" s="24">
        <v>456</v>
      </c>
      <c r="X7326" s="24">
        <f t="shared" si="276"/>
        <v>644</v>
      </c>
      <c r="Y7326" s="8">
        <f t="shared" si="277"/>
        <v>0</v>
      </c>
      <c r="Z7326" s="4"/>
    </row>
    <row r="7327" spans="1:26" x14ac:dyDescent="0.25">
      <c r="A7327" s="34">
        <v>13</v>
      </c>
      <c r="B7327" s="31">
        <v>13</v>
      </c>
      <c r="C7327" s="4" t="s">
        <v>12189</v>
      </c>
      <c r="D7327" s="4" t="s">
        <v>12188</v>
      </c>
      <c r="E7327" s="4" t="s">
        <v>12168</v>
      </c>
      <c r="F7327" s="4" t="s">
        <v>11553</v>
      </c>
      <c r="G7327" s="4" t="s">
        <v>3698</v>
      </c>
      <c r="H7327" s="4" t="s">
        <v>960</v>
      </c>
      <c r="I7327" s="24">
        <v>443</v>
      </c>
      <c r="J7327" s="24">
        <v>109</v>
      </c>
      <c r="K7327" s="24">
        <v>7</v>
      </c>
      <c r="L7327" s="24">
        <v>13</v>
      </c>
      <c r="M7327" s="24">
        <v>7</v>
      </c>
      <c r="O7327" s="24">
        <v>2</v>
      </c>
      <c r="Q7327" s="24">
        <v>31</v>
      </c>
      <c r="T7327" s="24">
        <v>274</v>
      </c>
      <c r="X7327" s="24">
        <f t="shared" si="276"/>
        <v>443</v>
      </c>
      <c r="Y7327" s="8">
        <f t="shared" si="277"/>
        <v>0</v>
      </c>
      <c r="Z7327" s="4"/>
    </row>
    <row r="7328" spans="1:26" x14ac:dyDescent="0.25">
      <c r="A7328" s="34">
        <v>38</v>
      </c>
      <c r="B7328" s="31">
        <v>38</v>
      </c>
      <c r="C7328" s="4" t="s">
        <v>3181</v>
      </c>
      <c r="D7328" s="4" t="s">
        <v>12183</v>
      </c>
      <c r="E7328" s="4" t="s">
        <v>12168</v>
      </c>
      <c r="F7328" s="4" t="s">
        <v>11553</v>
      </c>
      <c r="G7328" s="4" t="s">
        <v>3698</v>
      </c>
      <c r="H7328" s="4" t="s">
        <v>429</v>
      </c>
      <c r="I7328" s="24">
        <v>177</v>
      </c>
      <c r="J7328" s="24">
        <v>98</v>
      </c>
      <c r="N7328" s="24">
        <v>1</v>
      </c>
      <c r="T7328" s="24">
        <v>78</v>
      </c>
      <c r="X7328" s="24">
        <f t="shared" si="276"/>
        <v>177</v>
      </c>
      <c r="Y7328" s="8">
        <f t="shared" si="277"/>
        <v>0</v>
      </c>
      <c r="Z7328" s="4"/>
    </row>
    <row r="7329" spans="1:26" x14ac:dyDescent="0.25">
      <c r="A7329" s="34">
        <v>18</v>
      </c>
      <c r="B7329" s="31">
        <v>18</v>
      </c>
      <c r="C7329" s="4" t="s">
        <v>12198</v>
      </c>
      <c r="D7329" s="4" t="s">
        <v>12177</v>
      </c>
      <c r="E7329" s="4" t="s">
        <v>12168</v>
      </c>
      <c r="F7329" s="4" t="s">
        <v>11553</v>
      </c>
      <c r="G7329" s="4" t="s">
        <v>12199</v>
      </c>
      <c r="H7329" s="4" t="s">
        <v>471</v>
      </c>
      <c r="I7329" s="24">
        <v>239</v>
      </c>
      <c r="J7329" s="24">
        <v>115</v>
      </c>
      <c r="K7329" s="24">
        <v>2</v>
      </c>
      <c r="L7329" s="24">
        <v>10</v>
      </c>
      <c r="O7329" s="24">
        <v>2</v>
      </c>
      <c r="Q7329" s="24">
        <v>4</v>
      </c>
      <c r="R7329" s="24">
        <v>1</v>
      </c>
      <c r="T7329" s="24">
        <v>105</v>
      </c>
      <c r="X7329" s="24">
        <f t="shared" si="276"/>
        <v>239</v>
      </c>
      <c r="Y7329" s="8">
        <f t="shared" si="277"/>
        <v>0</v>
      </c>
      <c r="Z7329" s="4"/>
    </row>
    <row r="7330" spans="1:26" x14ac:dyDescent="0.25">
      <c r="A7330" s="34">
        <v>21</v>
      </c>
      <c r="B7330" s="31">
        <v>21</v>
      </c>
      <c r="C7330" s="4" t="s">
        <v>12201</v>
      </c>
      <c r="D7330" s="4" t="s">
        <v>12177</v>
      </c>
      <c r="E7330" s="4" t="s">
        <v>12168</v>
      </c>
      <c r="F7330" s="4" t="s">
        <v>11553</v>
      </c>
      <c r="G7330" s="4" t="s">
        <v>12199</v>
      </c>
      <c r="H7330" s="4" t="s">
        <v>471</v>
      </c>
      <c r="I7330" s="24">
        <v>472</v>
      </c>
      <c r="J7330" s="24">
        <v>338</v>
      </c>
      <c r="K7330" s="24">
        <v>46</v>
      </c>
      <c r="L7330" s="24">
        <v>17</v>
      </c>
      <c r="M7330" s="24">
        <v>5</v>
      </c>
      <c r="O7330" s="24">
        <v>2</v>
      </c>
      <c r="Q7330" s="24">
        <v>2</v>
      </c>
      <c r="T7330" s="24">
        <v>62</v>
      </c>
      <c r="X7330" s="24">
        <f t="shared" si="276"/>
        <v>472</v>
      </c>
      <c r="Y7330" s="8">
        <f t="shared" si="277"/>
        <v>0</v>
      </c>
      <c r="Z7330" s="4"/>
    </row>
    <row r="7331" spans="1:26" x14ac:dyDescent="0.25">
      <c r="A7331" s="34">
        <v>9</v>
      </c>
      <c r="B7331" s="31">
        <v>9</v>
      </c>
      <c r="C7331" s="4" t="s">
        <v>12182</v>
      </c>
      <c r="D7331" s="4" t="s">
        <v>12183</v>
      </c>
      <c r="E7331" s="4" t="s">
        <v>12168</v>
      </c>
      <c r="F7331" s="4" t="s">
        <v>11553</v>
      </c>
      <c r="G7331" s="4" t="s">
        <v>5684</v>
      </c>
      <c r="H7331" s="4" t="s">
        <v>409</v>
      </c>
      <c r="I7331" s="24">
        <v>463</v>
      </c>
      <c r="J7331" s="24">
        <v>82</v>
      </c>
      <c r="K7331" s="24">
        <v>22</v>
      </c>
      <c r="L7331" s="24">
        <v>4</v>
      </c>
      <c r="M7331" s="24">
        <v>2</v>
      </c>
      <c r="O7331" s="24">
        <v>2</v>
      </c>
      <c r="Q7331" s="24">
        <v>9</v>
      </c>
      <c r="T7331" s="24">
        <v>342</v>
      </c>
      <c r="X7331" s="24">
        <f t="shared" si="276"/>
        <v>463</v>
      </c>
      <c r="Y7331" s="8">
        <f t="shared" si="277"/>
        <v>0</v>
      </c>
      <c r="Z7331" s="4"/>
    </row>
    <row r="7332" spans="1:26" x14ac:dyDescent="0.25">
      <c r="A7332" s="34">
        <v>28</v>
      </c>
      <c r="B7332" s="31">
        <v>28</v>
      </c>
      <c r="C7332" s="4" t="s">
        <v>12211</v>
      </c>
      <c r="D7332" s="4" t="s">
        <v>12212</v>
      </c>
      <c r="E7332" s="4" t="s">
        <v>12168</v>
      </c>
      <c r="F7332" s="4" t="s">
        <v>11553</v>
      </c>
      <c r="G7332" s="4" t="s">
        <v>11557</v>
      </c>
      <c r="H7332" s="4" t="s">
        <v>245</v>
      </c>
      <c r="I7332" s="24">
        <v>150</v>
      </c>
      <c r="J7332" s="24">
        <v>148</v>
      </c>
      <c r="O7332" s="24">
        <v>2</v>
      </c>
      <c r="X7332" s="24">
        <f t="shared" si="276"/>
        <v>150</v>
      </c>
      <c r="Y7332" s="8">
        <f t="shared" si="277"/>
        <v>0</v>
      </c>
      <c r="Z7332" s="4"/>
    </row>
    <row r="7333" spans="1:26" x14ac:dyDescent="0.25">
      <c r="A7333" s="34">
        <v>43</v>
      </c>
      <c r="B7333" s="31">
        <v>43</v>
      </c>
      <c r="C7333" s="4" t="s">
        <v>12235</v>
      </c>
      <c r="D7333" s="4" t="s">
        <v>12216</v>
      </c>
      <c r="E7333" s="4" t="s">
        <v>12168</v>
      </c>
      <c r="F7333" s="4" t="s">
        <v>11553</v>
      </c>
      <c r="G7333" s="4" t="s">
        <v>6383</v>
      </c>
      <c r="H7333" s="4" t="s">
        <v>2568</v>
      </c>
      <c r="I7333" s="24">
        <v>92</v>
      </c>
      <c r="J7333" s="24">
        <v>69</v>
      </c>
      <c r="K7333" s="24">
        <v>11</v>
      </c>
      <c r="L7333" s="24">
        <v>8</v>
      </c>
      <c r="M7333" s="24">
        <v>2</v>
      </c>
      <c r="O7333" s="24">
        <v>1</v>
      </c>
      <c r="Q7333" s="24">
        <v>1</v>
      </c>
      <c r="X7333" s="24">
        <f t="shared" si="276"/>
        <v>92</v>
      </c>
      <c r="Y7333" s="8">
        <f t="shared" si="277"/>
        <v>0</v>
      </c>
      <c r="Z7333" s="4"/>
    </row>
    <row r="7334" spans="1:26" x14ac:dyDescent="0.25">
      <c r="A7334" s="34">
        <v>71</v>
      </c>
      <c r="B7334" s="31">
        <v>71</v>
      </c>
      <c r="C7334" s="4" t="s">
        <v>12276</v>
      </c>
      <c r="D7334" s="4" t="s">
        <v>2539</v>
      </c>
      <c r="E7334" s="4" t="s">
        <v>12168</v>
      </c>
      <c r="F7334" s="4" t="s">
        <v>11553</v>
      </c>
      <c r="G7334" s="5" t="s">
        <v>12277</v>
      </c>
      <c r="H7334" s="4"/>
      <c r="I7334" s="24">
        <v>75</v>
      </c>
      <c r="J7334" s="24">
        <v>69</v>
      </c>
      <c r="K7334" s="24">
        <v>1</v>
      </c>
      <c r="M7334" s="24">
        <v>1</v>
      </c>
      <c r="N7334" s="24">
        <v>3</v>
      </c>
      <c r="O7334" s="24">
        <v>1</v>
      </c>
      <c r="X7334" s="24">
        <f t="shared" si="276"/>
        <v>75</v>
      </c>
      <c r="Y7334" s="8">
        <f t="shared" si="277"/>
        <v>0</v>
      </c>
      <c r="Z7334" s="4"/>
    </row>
    <row r="7335" spans="1:26" x14ac:dyDescent="0.25">
      <c r="A7335" s="34">
        <v>30</v>
      </c>
      <c r="B7335" s="31">
        <v>30</v>
      </c>
      <c r="C7335" s="4" t="s">
        <v>12215</v>
      </c>
      <c r="D7335" s="4" t="s">
        <v>12216</v>
      </c>
      <c r="E7335" s="4" t="s">
        <v>12168</v>
      </c>
      <c r="F7335" s="4" t="s">
        <v>11553</v>
      </c>
      <c r="G7335" s="4" t="s">
        <v>12217</v>
      </c>
      <c r="H7335" s="4" t="s">
        <v>2584</v>
      </c>
      <c r="I7335" s="24">
        <v>89</v>
      </c>
      <c r="J7335" s="24">
        <v>82</v>
      </c>
      <c r="K7335" s="24">
        <v>2</v>
      </c>
      <c r="L7335" s="24">
        <v>4</v>
      </c>
      <c r="O7335" s="24">
        <v>1</v>
      </c>
      <c r="X7335" s="24">
        <f t="shared" si="276"/>
        <v>89</v>
      </c>
      <c r="Y7335" s="8">
        <f t="shared" si="277"/>
        <v>0</v>
      </c>
      <c r="Z7335" s="4"/>
    </row>
    <row r="7336" spans="1:26" x14ac:dyDescent="0.25">
      <c r="A7336" s="34">
        <v>55</v>
      </c>
      <c r="B7336" s="31">
        <v>55</v>
      </c>
      <c r="C7336" s="4" t="s">
        <v>12253</v>
      </c>
      <c r="D7336" s="4" t="s">
        <v>12253</v>
      </c>
      <c r="E7336" s="4" t="s">
        <v>12168</v>
      </c>
      <c r="F7336" s="4" t="s">
        <v>11553</v>
      </c>
      <c r="G7336" s="4" t="s">
        <v>12254</v>
      </c>
      <c r="H7336" s="4"/>
      <c r="I7336" s="24">
        <v>291</v>
      </c>
      <c r="J7336" s="24">
        <v>207</v>
      </c>
      <c r="K7336" s="24">
        <v>55</v>
      </c>
      <c r="L7336" s="24">
        <v>24</v>
      </c>
      <c r="M7336" s="24">
        <v>2</v>
      </c>
      <c r="O7336" s="24">
        <v>2</v>
      </c>
      <c r="Q7336" s="24">
        <v>1</v>
      </c>
      <c r="X7336" s="24">
        <f t="shared" si="276"/>
        <v>291</v>
      </c>
      <c r="Y7336" s="8">
        <f t="shared" si="277"/>
        <v>0</v>
      </c>
      <c r="Z7336" s="4"/>
    </row>
    <row r="7337" spans="1:26" x14ac:dyDescent="0.25">
      <c r="A7337" s="34">
        <v>36</v>
      </c>
      <c r="B7337" s="31">
        <v>36</v>
      </c>
      <c r="C7337" s="4" t="s">
        <v>12225</v>
      </c>
      <c r="D7337" s="4" t="s">
        <v>12183</v>
      </c>
      <c r="E7337" s="4" t="s">
        <v>12168</v>
      </c>
      <c r="F7337" s="4" t="s">
        <v>11553</v>
      </c>
      <c r="G7337" s="4" t="s">
        <v>12226</v>
      </c>
      <c r="H7337" s="4" t="s">
        <v>1597</v>
      </c>
      <c r="I7337" s="24">
        <v>82</v>
      </c>
      <c r="J7337" s="24">
        <v>58</v>
      </c>
      <c r="K7337" s="24">
        <v>3</v>
      </c>
      <c r="L7337" s="24">
        <v>17</v>
      </c>
      <c r="M7337" s="24">
        <v>2</v>
      </c>
      <c r="O7337" s="24">
        <v>2</v>
      </c>
      <c r="X7337" s="24">
        <f t="shared" si="276"/>
        <v>82</v>
      </c>
      <c r="Y7337" s="8">
        <f t="shared" si="277"/>
        <v>0</v>
      </c>
      <c r="Z7337" s="4"/>
    </row>
    <row r="7338" spans="1:26" x14ac:dyDescent="0.25">
      <c r="A7338" s="34">
        <v>7</v>
      </c>
      <c r="B7338" s="31">
        <v>7</v>
      </c>
      <c r="C7338" s="4" t="s">
        <v>12176</v>
      </c>
      <c r="D7338" s="4" t="s">
        <v>12177</v>
      </c>
      <c r="E7338" s="4" t="s">
        <v>12168</v>
      </c>
      <c r="F7338" s="4" t="s">
        <v>11553</v>
      </c>
      <c r="G7338" s="4" t="s">
        <v>12178</v>
      </c>
      <c r="H7338" s="4" t="s">
        <v>12179</v>
      </c>
      <c r="I7338" s="24">
        <v>139</v>
      </c>
      <c r="J7338" s="24">
        <v>135</v>
      </c>
      <c r="L7338" s="24">
        <v>1</v>
      </c>
      <c r="M7338" s="24">
        <v>1</v>
      </c>
      <c r="O7338" s="24">
        <v>1</v>
      </c>
      <c r="P7338" s="24">
        <v>1</v>
      </c>
      <c r="X7338" s="24">
        <f t="shared" ref="X7338:X7369" si="278">SUM(J7338:W7338)</f>
        <v>139</v>
      </c>
      <c r="Y7338" s="8">
        <f t="shared" ref="Y7338:Y7369" si="279">I7338-X7338</f>
        <v>0</v>
      </c>
      <c r="Z7338" s="4"/>
    </row>
    <row r="7339" spans="1:26" x14ac:dyDescent="0.25">
      <c r="A7339" s="34">
        <v>44</v>
      </c>
      <c r="B7339" s="31">
        <v>44</v>
      </c>
      <c r="C7339" s="4" t="s">
        <v>12236</v>
      </c>
      <c r="D7339" s="4" t="s">
        <v>12216</v>
      </c>
      <c r="E7339" s="4" t="s">
        <v>12168</v>
      </c>
      <c r="F7339" s="4" t="s">
        <v>11553</v>
      </c>
      <c r="G7339" s="4" t="s">
        <v>3878</v>
      </c>
      <c r="H7339" s="4" t="s">
        <v>12237</v>
      </c>
      <c r="I7339" s="24">
        <v>242</v>
      </c>
      <c r="J7339" s="24">
        <v>182</v>
      </c>
      <c r="K7339" s="24">
        <v>9</v>
      </c>
      <c r="L7339" s="24">
        <v>47</v>
      </c>
      <c r="M7339" s="24">
        <v>1</v>
      </c>
      <c r="N7339" s="24">
        <v>1</v>
      </c>
      <c r="O7339" s="24">
        <v>2</v>
      </c>
      <c r="X7339" s="24">
        <f t="shared" si="278"/>
        <v>242</v>
      </c>
      <c r="Y7339" s="8">
        <f t="shared" si="279"/>
        <v>0</v>
      </c>
      <c r="Z7339" s="4"/>
    </row>
    <row r="7340" spans="1:26" x14ac:dyDescent="0.25">
      <c r="A7340" s="34">
        <v>60</v>
      </c>
      <c r="B7340" s="31">
        <v>60</v>
      </c>
      <c r="C7340" s="4" t="s">
        <v>12261</v>
      </c>
      <c r="D7340" s="4" t="s">
        <v>12212</v>
      </c>
      <c r="E7340" s="4" t="s">
        <v>12168</v>
      </c>
      <c r="F7340" s="4" t="s">
        <v>11553</v>
      </c>
      <c r="G7340" s="4" t="s">
        <v>4449</v>
      </c>
      <c r="H7340" s="4" t="s">
        <v>1567</v>
      </c>
      <c r="I7340" s="24">
        <v>114</v>
      </c>
      <c r="J7340" s="24">
        <v>92</v>
      </c>
      <c r="K7340" s="24">
        <v>12</v>
      </c>
      <c r="L7340" s="24">
        <v>6</v>
      </c>
      <c r="M7340" s="24">
        <v>3</v>
      </c>
      <c r="O7340" s="24">
        <v>1</v>
      </c>
      <c r="X7340" s="24">
        <f t="shared" si="278"/>
        <v>114</v>
      </c>
      <c r="Y7340" s="8">
        <f t="shared" si="279"/>
        <v>0</v>
      </c>
      <c r="Z7340" s="4"/>
    </row>
    <row r="7341" spans="1:26" x14ac:dyDescent="0.25">
      <c r="A7341" s="34">
        <v>29</v>
      </c>
      <c r="B7341" s="31">
        <v>29</v>
      </c>
      <c r="C7341" s="4" t="s">
        <v>12213</v>
      </c>
      <c r="D7341" s="4" t="s">
        <v>12195</v>
      </c>
      <c r="E7341" s="4" t="s">
        <v>12168</v>
      </c>
      <c r="F7341" s="4" t="s">
        <v>11553</v>
      </c>
      <c r="G7341" s="4" t="s">
        <v>12214</v>
      </c>
      <c r="H7341" s="4" t="s">
        <v>804</v>
      </c>
      <c r="I7341" s="24">
        <v>64</v>
      </c>
      <c r="J7341" s="24">
        <v>61</v>
      </c>
      <c r="L7341" s="24">
        <v>1</v>
      </c>
      <c r="O7341" s="24">
        <v>1</v>
      </c>
      <c r="Q7341" s="24">
        <v>1</v>
      </c>
      <c r="X7341" s="24">
        <f t="shared" si="278"/>
        <v>64</v>
      </c>
      <c r="Y7341" s="8">
        <f t="shared" si="279"/>
        <v>0</v>
      </c>
      <c r="Z7341" s="4"/>
    </row>
    <row r="7342" spans="1:26" x14ac:dyDescent="0.25">
      <c r="A7342" s="34">
        <v>24</v>
      </c>
      <c r="B7342" s="31">
        <v>24</v>
      </c>
      <c r="C7342" s="4" t="s">
        <v>12204</v>
      </c>
      <c r="D7342" s="4" t="s">
        <v>12188</v>
      </c>
      <c r="E7342" s="4" t="s">
        <v>12168</v>
      </c>
      <c r="F7342" s="4" t="s">
        <v>11553</v>
      </c>
      <c r="G7342" s="4" t="s">
        <v>12205</v>
      </c>
      <c r="H7342" s="4" t="s">
        <v>11020</v>
      </c>
      <c r="I7342" s="24">
        <v>143</v>
      </c>
      <c r="J7342" s="24">
        <v>90</v>
      </c>
      <c r="L7342" s="24">
        <v>4</v>
      </c>
      <c r="O7342" s="24">
        <v>3</v>
      </c>
      <c r="Q7342" s="24">
        <v>18</v>
      </c>
      <c r="R7342" s="24">
        <v>2</v>
      </c>
      <c r="T7342" s="24">
        <v>26</v>
      </c>
      <c r="X7342" s="24">
        <f t="shared" si="278"/>
        <v>143</v>
      </c>
      <c r="Y7342" s="8">
        <f t="shared" si="279"/>
        <v>0</v>
      </c>
      <c r="Z7342" s="4"/>
    </row>
    <row r="7343" spans="1:26" x14ac:dyDescent="0.25">
      <c r="A7343" s="34">
        <v>68</v>
      </c>
      <c r="B7343" s="31">
        <v>68</v>
      </c>
      <c r="C7343" s="4" t="s">
        <v>12272</v>
      </c>
      <c r="D7343" s="4" t="s">
        <v>12177</v>
      </c>
      <c r="E7343" s="4" t="s">
        <v>12168</v>
      </c>
      <c r="F7343" s="4" t="s">
        <v>11553</v>
      </c>
      <c r="G7343" s="5" t="s">
        <v>12273</v>
      </c>
      <c r="H7343" s="4" t="s">
        <v>441</v>
      </c>
      <c r="I7343" s="24">
        <v>73</v>
      </c>
      <c r="J7343" s="24">
        <v>64</v>
      </c>
      <c r="K7343" s="24">
        <v>3</v>
      </c>
      <c r="L7343" s="24">
        <v>1</v>
      </c>
      <c r="N7343" s="24">
        <v>3</v>
      </c>
      <c r="O7343" s="24">
        <v>2</v>
      </c>
      <c r="X7343" s="24">
        <f t="shared" si="278"/>
        <v>73</v>
      </c>
      <c r="Y7343" s="8">
        <f t="shared" si="279"/>
        <v>0</v>
      </c>
      <c r="Z7343" s="4"/>
    </row>
    <row r="7344" spans="1:26" x14ac:dyDescent="0.25">
      <c r="A7344" s="34">
        <v>39</v>
      </c>
      <c r="B7344" s="31">
        <v>39</v>
      </c>
      <c r="C7344" s="4" t="s">
        <v>12216</v>
      </c>
      <c r="D7344" s="4" t="s">
        <v>12216</v>
      </c>
      <c r="E7344" s="4" t="s">
        <v>12168</v>
      </c>
      <c r="F7344" s="4" t="s">
        <v>11553</v>
      </c>
      <c r="G7344" s="4" t="s">
        <v>12228</v>
      </c>
      <c r="H7344" s="4" t="s">
        <v>662</v>
      </c>
      <c r="I7344" s="24">
        <v>96</v>
      </c>
      <c r="J7344" s="24">
        <v>70</v>
      </c>
      <c r="K7344" s="24">
        <v>4</v>
      </c>
      <c r="L7344" s="24">
        <v>16</v>
      </c>
      <c r="M7344" s="24">
        <v>1</v>
      </c>
      <c r="O7344" s="24">
        <v>2</v>
      </c>
      <c r="Q7344" s="24">
        <v>3</v>
      </c>
      <c r="X7344" s="24">
        <f t="shared" si="278"/>
        <v>96</v>
      </c>
      <c r="Y7344" s="8">
        <f t="shared" si="279"/>
        <v>0</v>
      </c>
      <c r="Z7344" s="4"/>
    </row>
    <row r="7345" spans="1:26" x14ac:dyDescent="0.25">
      <c r="A7345" s="34">
        <v>40</v>
      </c>
      <c r="B7345" s="31">
        <v>40</v>
      </c>
      <c r="C7345" s="4" t="s">
        <v>12229</v>
      </c>
      <c r="D7345" s="4" t="s">
        <v>12216</v>
      </c>
      <c r="E7345" s="4" t="s">
        <v>12168</v>
      </c>
      <c r="F7345" s="4" t="s">
        <v>11553</v>
      </c>
      <c r="G7345" s="4" t="s">
        <v>12228</v>
      </c>
      <c r="H7345" s="4" t="s">
        <v>662</v>
      </c>
      <c r="I7345" s="24">
        <v>107</v>
      </c>
      <c r="J7345" s="24">
        <v>82</v>
      </c>
      <c r="K7345" s="24">
        <v>7</v>
      </c>
      <c r="L7345" s="24">
        <v>15</v>
      </c>
      <c r="Q7345" s="24">
        <v>3</v>
      </c>
      <c r="X7345" s="24">
        <f t="shared" si="278"/>
        <v>107</v>
      </c>
      <c r="Y7345" s="8">
        <f t="shared" si="279"/>
        <v>0</v>
      </c>
      <c r="Z7345" s="4"/>
    </row>
    <row r="7346" spans="1:26" x14ac:dyDescent="0.25">
      <c r="A7346" s="34">
        <v>57</v>
      </c>
      <c r="B7346" s="31">
        <v>57</v>
      </c>
      <c r="C7346" s="4" t="s">
        <v>12257</v>
      </c>
      <c r="D7346" s="4" t="s">
        <v>12253</v>
      </c>
      <c r="E7346" s="4" t="s">
        <v>12168</v>
      </c>
      <c r="F7346" s="4" t="s">
        <v>11553</v>
      </c>
      <c r="G7346" s="4" t="s">
        <v>3304</v>
      </c>
      <c r="H7346" s="4" t="s">
        <v>12258</v>
      </c>
      <c r="I7346" s="24">
        <v>108</v>
      </c>
      <c r="J7346" s="24">
        <v>90</v>
      </c>
      <c r="K7346" s="24">
        <v>9</v>
      </c>
      <c r="L7346" s="24">
        <v>9</v>
      </c>
      <c r="X7346" s="24">
        <f t="shared" si="278"/>
        <v>108</v>
      </c>
      <c r="Y7346" s="8">
        <f t="shared" si="279"/>
        <v>0</v>
      </c>
      <c r="Z7346" s="4"/>
    </row>
    <row r="7347" spans="1:26" x14ac:dyDescent="0.25">
      <c r="A7347" s="34">
        <v>59</v>
      </c>
      <c r="B7347" s="31">
        <v>59</v>
      </c>
      <c r="C7347" s="4" t="s">
        <v>1717</v>
      </c>
      <c r="D7347" s="4" t="s">
        <v>12212</v>
      </c>
      <c r="E7347" s="4" t="s">
        <v>12168</v>
      </c>
      <c r="F7347" s="4" t="s">
        <v>11553</v>
      </c>
      <c r="G7347" s="4" t="s">
        <v>141</v>
      </c>
      <c r="H7347" s="4" t="s">
        <v>774</v>
      </c>
      <c r="I7347" s="24">
        <v>361</v>
      </c>
      <c r="J7347" s="24">
        <v>341</v>
      </c>
      <c r="L7347" s="24">
        <v>15</v>
      </c>
      <c r="M7347" s="24">
        <v>2</v>
      </c>
      <c r="O7347" s="24">
        <v>2</v>
      </c>
      <c r="Q7347" s="24">
        <v>1</v>
      </c>
      <c r="X7347" s="24">
        <f t="shared" si="278"/>
        <v>361</v>
      </c>
      <c r="Y7347" s="8">
        <f t="shared" si="279"/>
        <v>0</v>
      </c>
      <c r="Z7347" s="4"/>
    </row>
    <row r="7348" spans="1:26" x14ac:dyDescent="0.25">
      <c r="A7348" s="34">
        <v>20</v>
      </c>
      <c r="B7348" s="31">
        <v>20</v>
      </c>
      <c r="C7348" s="4" t="s">
        <v>12200</v>
      </c>
      <c r="D7348" s="4" t="s">
        <v>12188</v>
      </c>
      <c r="E7348" s="4" t="s">
        <v>12168</v>
      </c>
      <c r="F7348" s="4" t="s">
        <v>11553</v>
      </c>
      <c r="G7348" s="4" t="s">
        <v>809</v>
      </c>
      <c r="H7348" s="4" t="s">
        <v>602</v>
      </c>
      <c r="I7348" s="24">
        <v>281</v>
      </c>
      <c r="J7348" s="24">
        <v>192</v>
      </c>
      <c r="K7348" s="24">
        <v>1</v>
      </c>
      <c r="L7348" s="24">
        <v>2</v>
      </c>
      <c r="O7348" s="24">
        <v>1</v>
      </c>
      <c r="Q7348" s="24">
        <v>4</v>
      </c>
      <c r="R7348" s="24">
        <v>1</v>
      </c>
      <c r="T7348" s="24">
        <v>80</v>
      </c>
      <c r="X7348" s="24">
        <f t="shared" si="278"/>
        <v>281</v>
      </c>
      <c r="Y7348" s="8">
        <f t="shared" si="279"/>
        <v>0</v>
      </c>
      <c r="Z7348" s="4"/>
    </row>
    <row r="7349" spans="1:26" x14ac:dyDescent="0.25">
      <c r="A7349" s="34">
        <v>22</v>
      </c>
      <c r="B7349" s="31">
        <v>22</v>
      </c>
      <c r="C7349" s="4" t="s">
        <v>12202</v>
      </c>
      <c r="D7349" s="4" t="s">
        <v>12188</v>
      </c>
      <c r="E7349" s="4" t="s">
        <v>12168</v>
      </c>
      <c r="F7349" s="4" t="s">
        <v>11553</v>
      </c>
      <c r="G7349" s="4" t="s">
        <v>809</v>
      </c>
      <c r="H7349" s="4" t="s">
        <v>602</v>
      </c>
      <c r="I7349" s="24">
        <v>215</v>
      </c>
      <c r="J7349" s="24">
        <v>146</v>
      </c>
      <c r="L7349" s="24">
        <v>1</v>
      </c>
      <c r="M7349" s="24">
        <v>1</v>
      </c>
      <c r="O7349" s="24">
        <v>1</v>
      </c>
      <c r="R7349" s="24">
        <v>1</v>
      </c>
      <c r="T7349" s="24">
        <v>65</v>
      </c>
      <c r="X7349" s="24">
        <f t="shared" si="278"/>
        <v>215</v>
      </c>
      <c r="Y7349" s="8">
        <f t="shared" si="279"/>
        <v>0</v>
      </c>
      <c r="Z7349" s="4"/>
    </row>
    <row r="7350" spans="1:26" x14ac:dyDescent="0.25">
      <c r="A7350" s="34">
        <v>27</v>
      </c>
      <c r="B7350" s="31">
        <v>27</v>
      </c>
      <c r="C7350" s="4" t="s">
        <v>12210</v>
      </c>
      <c r="D7350" s="4" t="s">
        <v>12188</v>
      </c>
      <c r="E7350" s="4" t="s">
        <v>12168</v>
      </c>
      <c r="F7350" s="4" t="s">
        <v>11553</v>
      </c>
      <c r="G7350" s="4" t="s">
        <v>809</v>
      </c>
      <c r="H7350" s="4" t="s">
        <v>602</v>
      </c>
      <c r="I7350" s="24">
        <v>365</v>
      </c>
      <c r="J7350" s="24">
        <v>149</v>
      </c>
      <c r="K7350" s="24">
        <v>8</v>
      </c>
      <c r="L7350" s="24">
        <v>2</v>
      </c>
      <c r="M7350" s="24">
        <v>3</v>
      </c>
      <c r="O7350" s="24">
        <v>2</v>
      </c>
      <c r="Q7350" s="24">
        <v>4</v>
      </c>
      <c r="T7350" s="24">
        <v>197</v>
      </c>
      <c r="X7350" s="24">
        <f t="shared" si="278"/>
        <v>365</v>
      </c>
      <c r="Y7350" s="8">
        <f t="shared" si="279"/>
        <v>0</v>
      </c>
      <c r="Z7350" s="4"/>
    </row>
    <row r="7351" spans="1:26" x14ac:dyDescent="0.25">
      <c r="A7351" s="34">
        <v>67</v>
      </c>
      <c r="B7351" s="31">
        <v>67</v>
      </c>
      <c r="C7351" s="4" t="s">
        <v>12271</v>
      </c>
      <c r="D7351" s="4" t="s">
        <v>12188</v>
      </c>
      <c r="E7351" s="4" t="s">
        <v>12168</v>
      </c>
      <c r="F7351" s="4" t="s">
        <v>11553</v>
      </c>
      <c r="G7351" s="5" t="s">
        <v>809</v>
      </c>
      <c r="H7351" s="4"/>
      <c r="I7351" s="24">
        <v>85</v>
      </c>
      <c r="J7351" s="24">
        <v>83</v>
      </c>
      <c r="K7351" s="24">
        <v>1</v>
      </c>
      <c r="L7351" s="24">
        <v>1</v>
      </c>
      <c r="X7351" s="24">
        <f t="shared" si="278"/>
        <v>85</v>
      </c>
      <c r="Y7351" s="8">
        <f t="shared" si="279"/>
        <v>0</v>
      </c>
      <c r="Z7351" s="4"/>
    </row>
    <row r="7352" spans="1:26" x14ac:dyDescent="0.25">
      <c r="A7352" s="34">
        <v>53</v>
      </c>
      <c r="B7352" s="31">
        <v>53</v>
      </c>
      <c r="C7352" s="4" t="s">
        <v>12249</v>
      </c>
      <c r="D7352" s="4" t="s">
        <v>12247</v>
      </c>
      <c r="E7352" s="4" t="s">
        <v>12168</v>
      </c>
      <c r="F7352" s="4" t="s">
        <v>11553</v>
      </c>
      <c r="G7352" s="4" t="s">
        <v>12250</v>
      </c>
      <c r="H7352" s="4" t="s">
        <v>553</v>
      </c>
      <c r="I7352" s="24">
        <v>380</v>
      </c>
      <c r="J7352" s="24">
        <v>241</v>
      </c>
      <c r="K7352" s="24">
        <v>1</v>
      </c>
      <c r="L7352" s="24">
        <v>31</v>
      </c>
      <c r="M7352" s="24">
        <v>2</v>
      </c>
      <c r="T7352" s="24">
        <v>105</v>
      </c>
      <c r="X7352" s="24">
        <f t="shared" si="278"/>
        <v>380</v>
      </c>
      <c r="Y7352" s="8">
        <f t="shared" si="279"/>
        <v>0</v>
      </c>
      <c r="Z7352" s="4"/>
    </row>
    <row r="7353" spans="1:26" x14ac:dyDescent="0.25">
      <c r="A7353" s="34">
        <v>33</v>
      </c>
      <c r="B7353" s="31">
        <v>33</v>
      </c>
      <c r="C7353" s="4" t="s">
        <v>12220</v>
      </c>
      <c r="D7353" s="4" t="s">
        <v>12216</v>
      </c>
      <c r="E7353" s="4" t="s">
        <v>12168</v>
      </c>
      <c r="F7353" s="4" t="s">
        <v>11553</v>
      </c>
      <c r="G7353" s="4" t="s">
        <v>5046</v>
      </c>
      <c r="H7353" s="4" t="s">
        <v>19</v>
      </c>
      <c r="I7353" s="24">
        <v>203</v>
      </c>
      <c r="J7353" s="24">
        <v>93</v>
      </c>
      <c r="K7353" s="24">
        <v>1</v>
      </c>
      <c r="L7353" s="24">
        <v>6</v>
      </c>
      <c r="N7353" s="24">
        <v>1</v>
      </c>
      <c r="O7353" s="24">
        <v>2</v>
      </c>
      <c r="Q7353" s="24">
        <v>1</v>
      </c>
      <c r="T7353" s="24">
        <v>99</v>
      </c>
      <c r="X7353" s="24">
        <f t="shared" si="278"/>
        <v>203</v>
      </c>
      <c r="Y7353" s="8">
        <f t="shared" si="279"/>
        <v>0</v>
      </c>
      <c r="Z7353" s="4"/>
    </row>
    <row r="7354" spans="1:26" x14ac:dyDescent="0.25">
      <c r="A7354" s="34">
        <v>14</v>
      </c>
      <c r="B7354" s="31">
        <v>14</v>
      </c>
      <c r="C7354" s="4" t="s">
        <v>12190</v>
      </c>
      <c r="D7354" s="4" t="s">
        <v>12183</v>
      </c>
      <c r="E7354" s="4" t="s">
        <v>12168</v>
      </c>
      <c r="F7354" s="4" t="s">
        <v>11553</v>
      </c>
      <c r="G7354" s="4" t="s">
        <v>12191</v>
      </c>
      <c r="H7354" s="4" t="s">
        <v>441</v>
      </c>
      <c r="I7354" s="24">
        <v>277</v>
      </c>
      <c r="J7354" s="24">
        <v>121</v>
      </c>
      <c r="K7354" s="24">
        <v>7</v>
      </c>
      <c r="L7354" s="24">
        <v>9</v>
      </c>
      <c r="Q7354" s="24">
        <v>1</v>
      </c>
      <c r="T7354" s="24">
        <v>139</v>
      </c>
      <c r="X7354" s="24">
        <f t="shared" si="278"/>
        <v>277</v>
      </c>
      <c r="Y7354" s="8">
        <f t="shared" si="279"/>
        <v>0</v>
      </c>
      <c r="Z7354" s="4"/>
    </row>
    <row r="7355" spans="1:26" x14ac:dyDescent="0.25">
      <c r="A7355" s="34">
        <v>62</v>
      </c>
      <c r="B7355" s="31">
        <v>62</v>
      </c>
      <c r="C7355" s="4" t="s">
        <v>12263</v>
      </c>
      <c r="D7355" s="4" t="s">
        <v>12212</v>
      </c>
      <c r="E7355" s="4" t="s">
        <v>12168</v>
      </c>
      <c r="F7355" s="4" t="s">
        <v>11553</v>
      </c>
      <c r="G7355" s="4" t="s">
        <v>12264</v>
      </c>
      <c r="H7355" s="4" t="s">
        <v>12265</v>
      </c>
      <c r="I7355" s="24">
        <v>57</v>
      </c>
      <c r="J7355" s="24">
        <v>49</v>
      </c>
      <c r="K7355" s="24">
        <v>1</v>
      </c>
      <c r="L7355" s="24">
        <v>5</v>
      </c>
      <c r="M7355" s="24">
        <v>1</v>
      </c>
      <c r="Q7355" s="24">
        <v>1</v>
      </c>
      <c r="X7355" s="24">
        <f t="shared" si="278"/>
        <v>57</v>
      </c>
      <c r="Y7355" s="8">
        <f t="shared" si="279"/>
        <v>0</v>
      </c>
      <c r="Z7355" s="4"/>
    </row>
    <row r="7356" spans="1:26" x14ac:dyDescent="0.25">
      <c r="A7356" s="34">
        <v>11</v>
      </c>
      <c r="B7356" s="31">
        <v>11</v>
      </c>
      <c r="C7356" s="4" t="s">
        <v>12186</v>
      </c>
      <c r="D7356" s="4" t="s">
        <v>12183</v>
      </c>
      <c r="E7356" s="4" t="s">
        <v>12168</v>
      </c>
      <c r="F7356" s="4" t="s">
        <v>11553</v>
      </c>
      <c r="G7356" s="4" t="s">
        <v>3284</v>
      </c>
      <c r="H7356" s="4" t="s">
        <v>441</v>
      </c>
      <c r="I7356" s="24">
        <v>232</v>
      </c>
      <c r="J7356" s="24">
        <v>168</v>
      </c>
      <c r="K7356" s="24">
        <v>10</v>
      </c>
      <c r="L7356" s="24">
        <v>16</v>
      </c>
      <c r="M7356" s="24">
        <v>6</v>
      </c>
      <c r="O7356" s="24">
        <v>2</v>
      </c>
      <c r="Q7356" s="24">
        <v>2</v>
      </c>
      <c r="T7356" s="24">
        <v>28</v>
      </c>
      <c r="X7356" s="24">
        <f t="shared" si="278"/>
        <v>232</v>
      </c>
      <c r="Y7356" s="8">
        <f t="shared" si="279"/>
        <v>0</v>
      </c>
      <c r="Z7356" s="4"/>
    </row>
    <row r="7357" spans="1:26" x14ac:dyDescent="0.25">
      <c r="A7357" s="34">
        <v>35</v>
      </c>
      <c r="B7357" s="31">
        <v>35</v>
      </c>
      <c r="C7357" s="4" t="s">
        <v>12224</v>
      </c>
      <c r="D7357" s="4" t="s">
        <v>12183</v>
      </c>
      <c r="E7357" s="4" t="s">
        <v>12168</v>
      </c>
      <c r="F7357" s="4" t="s">
        <v>11553</v>
      </c>
      <c r="G7357" s="4" t="s">
        <v>3284</v>
      </c>
      <c r="H7357" s="4" t="s">
        <v>7743</v>
      </c>
      <c r="I7357" s="24">
        <v>152</v>
      </c>
      <c r="J7357" s="24">
        <v>67</v>
      </c>
      <c r="K7357" s="24">
        <v>63</v>
      </c>
      <c r="L7357" s="24">
        <v>15</v>
      </c>
      <c r="O7357" s="24">
        <v>4</v>
      </c>
      <c r="P7357" s="24">
        <v>1</v>
      </c>
      <c r="Q7357" s="24">
        <v>2</v>
      </c>
      <c r="X7357" s="24">
        <f t="shared" si="278"/>
        <v>152</v>
      </c>
      <c r="Y7357" s="8">
        <f t="shared" si="279"/>
        <v>0</v>
      </c>
      <c r="Z7357" s="4"/>
    </row>
    <row r="7358" spans="1:26" x14ac:dyDescent="0.25">
      <c r="A7358" s="34">
        <v>72</v>
      </c>
      <c r="B7358" s="31">
        <v>72</v>
      </c>
      <c r="C7358" s="4" t="s">
        <v>12278</v>
      </c>
      <c r="D7358" s="4" t="s">
        <v>12183</v>
      </c>
      <c r="E7358" s="4" t="s">
        <v>12168</v>
      </c>
      <c r="F7358" s="4" t="s">
        <v>11553</v>
      </c>
      <c r="G7358" s="5" t="s">
        <v>3284</v>
      </c>
      <c r="H7358" s="4"/>
      <c r="I7358" s="24">
        <v>110</v>
      </c>
      <c r="J7358" s="24">
        <v>90</v>
      </c>
      <c r="K7358" s="24">
        <v>2</v>
      </c>
      <c r="L7358" s="24">
        <v>16</v>
      </c>
      <c r="M7358" s="24">
        <v>1</v>
      </c>
      <c r="O7358" s="24">
        <v>1</v>
      </c>
      <c r="X7358" s="24">
        <f t="shared" si="278"/>
        <v>110</v>
      </c>
      <c r="Y7358" s="8">
        <f t="shared" si="279"/>
        <v>0</v>
      </c>
      <c r="Z7358" s="4"/>
    </row>
    <row r="7359" spans="1:26" x14ac:dyDescent="0.25">
      <c r="A7359" s="34">
        <v>73</v>
      </c>
      <c r="B7359" s="31">
        <v>73</v>
      </c>
      <c r="C7359" s="4" t="s">
        <v>12279</v>
      </c>
      <c r="D7359" s="4" t="s">
        <v>12183</v>
      </c>
      <c r="E7359" s="4" t="s">
        <v>12168</v>
      </c>
      <c r="F7359" s="4" t="s">
        <v>11553</v>
      </c>
      <c r="G7359" s="5" t="s">
        <v>3284</v>
      </c>
      <c r="H7359" s="4"/>
      <c r="I7359" s="24">
        <v>65</v>
      </c>
      <c r="J7359" s="24">
        <v>54</v>
      </c>
      <c r="K7359" s="24">
        <v>4</v>
      </c>
      <c r="L7359" s="24">
        <v>5</v>
      </c>
      <c r="M7359" s="24">
        <v>1</v>
      </c>
      <c r="N7359" s="24">
        <v>1</v>
      </c>
      <c r="X7359" s="24">
        <f t="shared" si="278"/>
        <v>65</v>
      </c>
      <c r="Y7359" s="8">
        <f t="shared" si="279"/>
        <v>0</v>
      </c>
      <c r="Z7359" s="4"/>
    </row>
    <row r="7360" spans="1:26" x14ac:dyDescent="0.25">
      <c r="A7360" s="34">
        <v>12</v>
      </c>
      <c r="B7360" s="31">
        <v>12</v>
      </c>
      <c r="C7360" s="4" t="s">
        <v>12187</v>
      </c>
      <c r="D7360" s="4" t="s">
        <v>12188</v>
      </c>
      <c r="E7360" s="4" t="s">
        <v>12168</v>
      </c>
      <c r="F7360" s="4" t="s">
        <v>11553</v>
      </c>
      <c r="G7360" s="4" t="s">
        <v>10230</v>
      </c>
      <c r="H7360" s="4" t="s">
        <v>441</v>
      </c>
      <c r="I7360" s="24">
        <v>837</v>
      </c>
      <c r="J7360" s="24">
        <v>326</v>
      </c>
      <c r="K7360" s="24">
        <v>23</v>
      </c>
      <c r="L7360" s="24">
        <v>12</v>
      </c>
      <c r="M7360" s="24">
        <v>5</v>
      </c>
      <c r="O7360" s="24">
        <v>3</v>
      </c>
      <c r="P7360" s="24">
        <v>2</v>
      </c>
      <c r="Q7360" s="24">
        <v>3</v>
      </c>
      <c r="T7360" s="24">
        <v>463</v>
      </c>
      <c r="X7360" s="24">
        <f t="shared" si="278"/>
        <v>837</v>
      </c>
      <c r="Y7360" s="8">
        <f t="shared" si="279"/>
        <v>0</v>
      </c>
      <c r="Z7360" s="4"/>
    </row>
    <row r="7361" spans="1:26" x14ac:dyDescent="0.25">
      <c r="A7361" s="34">
        <v>49</v>
      </c>
      <c r="B7361" s="31">
        <v>49</v>
      </c>
      <c r="C7361" s="4" t="s">
        <v>12242</v>
      </c>
      <c r="D7361" s="4" t="s">
        <v>12242</v>
      </c>
      <c r="E7361" s="4" t="s">
        <v>12168</v>
      </c>
      <c r="F7361" s="4" t="s">
        <v>11553</v>
      </c>
      <c r="G7361" s="4" t="s">
        <v>5360</v>
      </c>
      <c r="H7361" s="4" t="s">
        <v>279</v>
      </c>
      <c r="I7361" s="24">
        <v>1098</v>
      </c>
      <c r="J7361" s="24">
        <v>496</v>
      </c>
      <c r="K7361" s="24">
        <v>368</v>
      </c>
      <c r="L7361" s="24">
        <v>93</v>
      </c>
      <c r="M7361" s="24">
        <v>8</v>
      </c>
      <c r="N7361" s="24">
        <v>6</v>
      </c>
      <c r="O7361" s="24">
        <v>6</v>
      </c>
      <c r="P7361" s="24">
        <v>1</v>
      </c>
      <c r="T7361" s="24">
        <v>120</v>
      </c>
      <c r="X7361" s="24">
        <f t="shared" si="278"/>
        <v>1098</v>
      </c>
      <c r="Y7361" s="8">
        <f t="shared" si="279"/>
        <v>0</v>
      </c>
      <c r="Z7361" s="4"/>
    </row>
    <row r="7362" spans="1:26" x14ac:dyDescent="0.25">
      <c r="A7362" s="34">
        <v>56</v>
      </c>
      <c r="B7362" s="31">
        <v>56</v>
      </c>
      <c r="C7362" s="4" t="s">
        <v>12255</v>
      </c>
      <c r="D7362" s="4" t="s">
        <v>12253</v>
      </c>
      <c r="E7362" s="4" t="s">
        <v>12168</v>
      </c>
      <c r="F7362" s="4" t="s">
        <v>11553</v>
      </c>
      <c r="G7362" s="4" t="s">
        <v>12256</v>
      </c>
      <c r="H7362" s="4"/>
      <c r="I7362" s="24">
        <v>636</v>
      </c>
      <c r="J7362" s="24">
        <v>90</v>
      </c>
      <c r="K7362" s="24">
        <v>6</v>
      </c>
      <c r="L7362" s="24">
        <v>6</v>
      </c>
      <c r="M7362" s="24">
        <v>1</v>
      </c>
      <c r="O7362" s="24">
        <v>2</v>
      </c>
      <c r="T7362" s="24">
        <v>531</v>
      </c>
      <c r="X7362" s="24">
        <f t="shared" si="278"/>
        <v>636</v>
      </c>
      <c r="Y7362" s="8">
        <f t="shared" si="279"/>
        <v>0</v>
      </c>
      <c r="Z7362" s="4"/>
    </row>
    <row r="7363" spans="1:26" x14ac:dyDescent="0.25">
      <c r="A7363" s="34">
        <v>52</v>
      </c>
      <c r="B7363" s="31">
        <v>52</v>
      </c>
      <c r="C7363" s="4" t="s">
        <v>12246</v>
      </c>
      <c r="D7363" s="4" t="s">
        <v>12247</v>
      </c>
      <c r="E7363" s="4" t="s">
        <v>12168</v>
      </c>
      <c r="F7363" s="4" t="s">
        <v>11553</v>
      </c>
      <c r="G7363" s="4" t="s">
        <v>12248</v>
      </c>
      <c r="H7363" s="4" t="s">
        <v>2086</v>
      </c>
      <c r="I7363" s="24">
        <v>248</v>
      </c>
      <c r="J7363" s="24">
        <v>130</v>
      </c>
      <c r="K7363" s="24">
        <v>4</v>
      </c>
      <c r="L7363" s="24">
        <v>5</v>
      </c>
      <c r="M7363" s="24">
        <v>1</v>
      </c>
      <c r="O7363" s="24">
        <v>1</v>
      </c>
      <c r="Q7363" s="24">
        <v>6</v>
      </c>
      <c r="T7363" s="24">
        <v>101</v>
      </c>
      <c r="X7363" s="24">
        <f t="shared" si="278"/>
        <v>248</v>
      </c>
      <c r="Y7363" s="8">
        <f t="shared" si="279"/>
        <v>0</v>
      </c>
      <c r="Z7363" s="4"/>
    </row>
    <row r="7364" spans="1:26" x14ac:dyDescent="0.25">
      <c r="A7364" s="34">
        <v>16</v>
      </c>
      <c r="B7364" s="31">
        <v>16</v>
      </c>
      <c r="C7364" s="4" t="s">
        <v>12194</v>
      </c>
      <c r="D7364" s="4" t="s">
        <v>12195</v>
      </c>
      <c r="E7364" s="4" t="s">
        <v>12168</v>
      </c>
      <c r="F7364" s="4" t="s">
        <v>11553</v>
      </c>
      <c r="G7364" s="4" t="s">
        <v>12196</v>
      </c>
      <c r="H7364" s="4" t="s">
        <v>39</v>
      </c>
      <c r="I7364" s="24">
        <v>175</v>
      </c>
      <c r="J7364" s="24">
        <v>127</v>
      </c>
      <c r="K7364" s="24">
        <v>14</v>
      </c>
      <c r="L7364" s="24">
        <v>1</v>
      </c>
      <c r="O7364" s="24">
        <v>2</v>
      </c>
      <c r="Q7364" s="24">
        <v>1</v>
      </c>
      <c r="T7364" s="24">
        <v>30</v>
      </c>
      <c r="X7364" s="24">
        <f t="shared" si="278"/>
        <v>175</v>
      </c>
      <c r="Y7364" s="8">
        <f t="shared" si="279"/>
        <v>0</v>
      </c>
      <c r="Z7364" s="4"/>
    </row>
    <row r="7365" spans="1:26" x14ac:dyDescent="0.25">
      <c r="A7365" s="34">
        <v>17</v>
      </c>
      <c r="B7365" s="31">
        <v>17</v>
      </c>
      <c r="C7365" s="4" t="s">
        <v>12197</v>
      </c>
      <c r="D7365" s="4" t="s">
        <v>12195</v>
      </c>
      <c r="E7365" s="4" t="s">
        <v>12168</v>
      </c>
      <c r="F7365" s="4" t="s">
        <v>11553</v>
      </c>
      <c r="G7365" s="4" t="s">
        <v>12196</v>
      </c>
      <c r="H7365" s="4" t="s">
        <v>39</v>
      </c>
      <c r="I7365" s="24">
        <v>169</v>
      </c>
      <c r="J7365" s="24">
        <v>17</v>
      </c>
      <c r="K7365" s="24">
        <v>8</v>
      </c>
      <c r="L7365" s="24">
        <v>1</v>
      </c>
      <c r="Q7365" s="24">
        <v>1</v>
      </c>
      <c r="S7365" s="24">
        <v>6</v>
      </c>
      <c r="T7365" s="24">
        <v>136</v>
      </c>
      <c r="X7365" s="24">
        <f t="shared" si="278"/>
        <v>169</v>
      </c>
      <c r="Y7365" s="8">
        <f t="shared" si="279"/>
        <v>0</v>
      </c>
      <c r="Z7365" s="4"/>
    </row>
    <row r="7366" spans="1:26" x14ac:dyDescent="0.25">
      <c r="A7366" s="34">
        <v>65</v>
      </c>
      <c r="B7366" s="31">
        <v>65</v>
      </c>
      <c r="C7366" s="4" t="s">
        <v>12269</v>
      </c>
      <c r="D7366" s="4" t="s">
        <v>12269</v>
      </c>
      <c r="E7366" s="4" t="s">
        <v>12168</v>
      </c>
      <c r="F7366" s="4" t="s">
        <v>11553</v>
      </c>
      <c r="G7366" s="4" t="s">
        <v>12196</v>
      </c>
      <c r="H7366" s="4"/>
      <c r="I7366" s="24">
        <v>150</v>
      </c>
      <c r="J7366" s="24">
        <v>115</v>
      </c>
      <c r="K7366" s="24">
        <v>12</v>
      </c>
      <c r="L7366" s="24">
        <v>13</v>
      </c>
      <c r="N7366" s="24">
        <v>2</v>
      </c>
      <c r="O7366" s="24">
        <v>3</v>
      </c>
      <c r="P7366" s="24">
        <v>5</v>
      </c>
      <c r="X7366" s="24">
        <f t="shared" si="278"/>
        <v>150</v>
      </c>
      <c r="Y7366" s="8">
        <f t="shared" si="279"/>
        <v>0</v>
      </c>
      <c r="Z7366" s="4"/>
    </row>
    <row r="7367" spans="1:26" x14ac:dyDescent="0.25">
      <c r="A7367" s="34">
        <v>45</v>
      </c>
      <c r="B7367" s="31">
        <v>45</v>
      </c>
      <c r="C7367" s="4" t="s">
        <v>12238</v>
      </c>
      <c r="D7367" s="4" t="s">
        <v>12238</v>
      </c>
      <c r="E7367" s="4" t="s">
        <v>12168</v>
      </c>
      <c r="F7367" s="4" t="s">
        <v>11553</v>
      </c>
      <c r="G7367" s="4" t="s">
        <v>3623</v>
      </c>
      <c r="H7367" s="4"/>
      <c r="I7367" s="24">
        <v>185</v>
      </c>
      <c r="J7367" s="24">
        <v>135</v>
      </c>
      <c r="K7367" s="24">
        <v>1</v>
      </c>
      <c r="L7367" s="24">
        <v>46</v>
      </c>
      <c r="N7367" s="24">
        <v>2</v>
      </c>
      <c r="O7367" s="24">
        <v>1</v>
      </c>
      <c r="X7367" s="24">
        <f t="shared" si="278"/>
        <v>185</v>
      </c>
      <c r="Y7367" s="8">
        <f t="shared" si="279"/>
        <v>0</v>
      </c>
      <c r="Z7367" s="4"/>
    </row>
    <row r="7368" spans="1:26" x14ac:dyDescent="0.25">
      <c r="A7368" s="34">
        <v>46</v>
      </c>
      <c r="B7368" s="31">
        <v>46</v>
      </c>
      <c r="C7368" s="4" t="s">
        <v>12239</v>
      </c>
      <c r="D7368" s="4" t="s">
        <v>12238</v>
      </c>
      <c r="E7368" s="4" t="s">
        <v>12168</v>
      </c>
      <c r="F7368" s="4" t="s">
        <v>11553</v>
      </c>
      <c r="G7368" s="4" t="s">
        <v>3623</v>
      </c>
      <c r="H7368" s="4"/>
      <c r="I7368" s="24">
        <v>120</v>
      </c>
      <c r="J7368" s="24">
        <v>110</v>
      </c>
      <c r="L7368" s="24">
        <v>10</v>
      </c>
      <c r="X7368" s="24">
        <f t="shared" si="278"/>
        <v>120</v>
      </c>
      <c r="Y7368" s="8">
        <f t="shared" si="279"/>
        <v>0</v>
      </c>
      <c r="Z7368" s="4"/>
    </row>
    <row r="7369" spans="1:26" x14ac:dyDescent="0.25">
      <c r="A7369" s="34">
        <v>47</v>
      </c>
      <c r="B7369" s="31">
        <v>47</v>
      </c>
      <c r="C7369" s="4" t="s">
        <v>12240</v>
      </c>
      <c r="D7369" s="4" t="s">
        <v>12238</v>
      </c>
      <c r="E7369" s="4" t="s">
        <v>12168</v>
      </c>
      <c r="F7369" s="4" t="s">
        <v>11553</v>
      </c>
      <c r="G7369" s="4" t="s">
        <v>3623</v>
      </c>
      <c r="H7369" s="4"/>
      <c r="I7369" s="24">
        <v>145</v>
      </c>
      <c r="J7369" s="24">
        <v>70</v>
      </c>
      <c r="T7369" s="24">
        <v>75</v>
      </c>
      <c r="X7369" s="24">
        <f t="shared" si="278"/>
        <v>145</v>
      </c>
      <c r="Y7369" s="8">
        <f t="shared" si="279"/>
        <v>0</v>
      </c>
      <c r="Z7369" s="4"/>
    </row>
    <row r="7370" spans="1:26" x14ac:dyDescent="0.25">
      <c r="A7370" s="34">
        <v>48</v>
      </c>
      <c r="B7370" s="31">
        <v>48</v>
      </c>
      <c r="C7370" s="4" t="s">
        <v>12241</v>
      </c>
      <c r="D7370" s="4" t="s">
        <v>12238</v>
      </c>
      <c r="E7370" s="4" t="s">
        <v>12168</v>
      </c>
      <c r="F7370" s="4" t="s">
        <v>11553</v>
      </c>
      <c r="G7370" s="4" t="s">
        <v>3623</v>
      </c>
      <c r="H7370" s="4"/>
      <c r="I7370" s="24">
        <v>226</v>
      </c>
      <c r="J7370" s="24">
        <v>88</v>
      </c>
      <c r="K7370" s="24">
        <v>3</v>
      </c>
      <c r="L7370" s="24">
        <v>10</v>
      </c>
      <c r="N7370" s="24">
        <v>44</v>
      </c>
      <c r="O7370" s="24">
        <v>1</v>
      </c>
      <c r="T7370" s="24">
        <v>80</v>
      </c>
      <c r="X7370" s="24">
        <f t="shared" ref="X7370:X7401" si="280">SUM(J7370:W7370)</f>
        <v>226</v>
      </c>
      <c r="Y7370" s="8">
        <f t="shared" ref="Y7370:Y7401" si="281">I7370-X7370</f>
        <v>0</v>
      </c>
      <c r="Z7370" s="4"/>
    </row>
    <row r="7371" spans="1:26" x14ac:dyDescent="0.25">
      <c r="A7371" s="34">
        <v>61</v>
      </c>
      <c r="B7371" s="31">
        <v>61</v>
      </c>
      <c r="C7371" s="4" t="s">
        <v>12262</v>
      </c>
      <c r="D7371" s="4" t="s">
        <v>12216</v>
      </c>
      <c r="E7371" s="4" t="s">
        <v>12168</v>
      </c>
      <c r="F7371" s="4" t="s">
        <v>11553</v>
      </c>
      <c r="G7371" s="4" t="s">
        <v>3623</v>
      </c>
      <c r="H7371" s="4"/>
      <c r="I7371" s="24">
        <v>126</v>
      </c>
      <c r="J7371" s="24">
        <v>91</v>
      </c>
      <c r="K7371" s="24">
        <v>19</v>
      </c>
      <c r="L7371" s="24">
        <v>16</v>
      </c>
      <c r="X7371" s="24">
        <f t="shared" si="280"/>
        <v>126</v>
      </c>
      <c r="Y7371" s="8">
        <f t="shared" si="281"/>
        <v>0</v>
      </c>
      <c r="Z7371" s="4"/>
    </row>
    <row r="7372" spans="1:26" x14ac:dyDescent="0.25">
      <c r="A7372" s="34">
        <v>66</v>
      </c>
      <c r="B7372" s="31">
        <v>66</v>
      </c>
      <c r="C7372" s="4" t="s">
        <v>12270</v>
      </c>
      <c r="D7372" s="4" t="s">
        <v>12195</v>
      </c>
      <c r="E7372" s="4" t="s">
        <v>12168</v>
      </c>
      <c r="F7372" s="4" t="s">
        <v>11553</v>
      </c>
      <c r="G7372" s="4" t="s">
        <v>3623</v>
      </c>
      <c r="H7372" s="4"/>
      <c r="I7372" s="24">
        <v>250</v>
      </c>
      <c r="J7372" s="24">
        <v>227</v>
      </c>
      <c r="K7372" s="24">
        <v>8</v>
      </c>
      <c r="L7372" s="24">
        <v>10</v>
      </c>
      <c r="N7372" s="24">
        <v>1</v>
      </c>
      <c r="O7372" s="24">
        <v>3</v>
      </c>
      <c r="P7372" s="24">
        <v>1</v>
      </c>
      <c r="X7372" s="24">
        <f t="shared" si="280"/>
        <v>250</v>
      </c>
      <c r="Y7372" s="8">
        <f t="shared" si="281"/>
        <v>0</v>
      </c>
      <c r="Z7372" s="4"/>
    </row>
    <row r="7373" spans="1:26" x14ac:dyDescent="0.25">
      <c r="A7373" s="34">
        <v>70</v>
      </c>
      <c r="B7373" s="31">
        <v>70</v>
      </c>
      <c r="C7373" s="4" t="s">
        <v>12275</v>
      </c>
      <c r="D7373" s="4" t="s">
        <v>12185</v>
      </c>
      <c r="E7373" s="4" t="s">
        <v>12168</v>
      </c>
      <c r="F7373" s="4" t="s">
        <v>11553</v>
      </c>
      <c r="G7373" s="4" t="s">
        <v>3623</v>
      </c>
      <c r="H7373" s="4"/>
      <c r="I7373" s="24">
        <v>1071</v>
      </c>
      <c r="J7373" s="24">
        <v>175</v>
      </c>
      <c r="K7373" s="24">
        <v>2</v>
      </c>
      <c r="L7373" s="24">
        <v>18</v>
      </c>
      <c r="M7373" s="24">
        <v>1</v>
      </c>
      <c r="O7373" s="24">
        <v>1</v>
      </c>
      <c r="T7373" s="24">
        <v>874</v>
      </c>
      <c r="X7373" s="24">
        <f t="shared" si="280"/>
        <v>1071</v>
      </c>
      <c r="Y7373" s="8">
        <f t="shared" si="281"/>
        <v>0</v>
      </c>
      <c r="Z7373" s="4"/>
    </row>
    <row r="7374" spans="1:26" x14ac:dyDescent="0.25">
      <c r="A7374" s="34">
        <v>63</v>
      </c>
      <c r="B7374" s="31">
        <v>63</v>
      </c>
      <c r="C7374" s="4" t="s">
        <v>12212</v>
      </c>
      <c r="D7374" s="4" t="s">
        <v>12212</v>
      </c>
      <c r="E7374" s="4" t="s">
        <v>12168</v>
      </c>
      <c r="F7374" s="4" t="s">
        <v>11553</v>
      </c>
      <c r="G7374" s="4" t="s">
        <v>8531</v>
      </c>
      <c r="H7374" s="4" t="s">
        <v>12266</v>
      </c>
      <c r="I7374" s="24">
        <v>120</v>
      </c>
      <c r="J7374" s="24">
        <v>64</v>
      </c>
      <c r="K7374" s="24">
        <v>5</v>
      </c>
      <c r="L7374" s="24">
        <v>49</v>
      </c>
      <c r="M7374" s="24">
        <v>2</v>
      </c>
      <c r="X7374" s="24">
        <f t="shared" si="280"/>
        <v>120</v>
      </c>
      <c r="Y7374" s="8">
        <f t="shared" si="281"/>
        <v>0</v>
      </c>
      <c r="Z7374" s="4"/>
    </row>
    <row r="7375" spans="1:26" x14ac:dyDescent="0.25">
      <c r="A7375" s="34">
        <v>41</v>
      </c>
      <c r="B7375" s="31">
        <v>41</v>
      </c>
      <c r="C7375" s="4" t="s">
        <v>12230</v>
      </c>
      <c r="D7375" s="4" t="s">
        <v>12216</v>
      </c>
      <c r="E7375" s="4" t="s">
        <v>12168</v>
      </c>
      <c r="F7375" s="4" t="s">
        <v>11553</v>
      </c>
      <c r="G7375" s="4" t="s">
        <v>12231</v>
      </c>
      <c r="H7375" s="4" t="s">
        <v>6844</v>
      </c>
      <c r="I7375" s="24">
        <v>279</v>
      </c>
      <c r="J7375" s="24">
        <v>220</v>
      </c>
      <c r="K7375" s="24">
        <v>17</v>
      </c>
      <c r="L7375" s="24">
        <v>33</v>
      </c>
      <c r="M7375" s="24">
        <v>4</v>
      </c>
      <c r="O7375" s="24">
        <v>2</v>
      </c>
      <c r="Q7375" s="24">
        <v>3</v>
      </c>
      <c r="X7375" s="24">
        <f t="shared" si="280"/>
        <v>279</v>
      </c>
      <c r="Y7375" s="8">
        <f t="shared" si="281"/>
        <v>0</v>
      </c>
      <c r="Z7375" s="4"/>
    </row>
    <row r="7376" spans="1:26" x14ac:dyDescent="0.25">
      <c r="A7376" s="34">
        <v>5</v>
      </c>
      <c r="B7376" s="31">
        <v>5</v>
      </c>
      <c r="C7376" s="4" t="s">
        <v>12172</v>
      </c>
      <c r="D7376" s="4" t="s">
        <v>12173</v>
      </c>
      <c r="E7376" s="4" t="s">
        <v>12168</v>
      </c>
      <c r="F7376" s="4" t="s">
        <v>11553</v>
      </c>
      <c r="G7376" s="4" t="s">
        <v>12174</v>
      </c>
      <c r="H7376" s="4" t="s">
        <v>441</v>
      </c>
      <c r="I7376" s="24">
        <v>411</v>
      </c>
      <c r="J7376" s="24">
        <v>155</v>
      </c>
      <c r="K7376" s="24">
        <v>4</v>
      </c>
      <c r="L7376" s="24">
        <v>7</v>
      </c>
      <c r="M7376" s="24">
        <v>4</v>
      </c>
      <c r="O7376" s="24">
        <v>1</v>
      </c>
      <c r="Q7376" s="24">
        <v>1</v>
      </c>
      <c r="T7376" s="24">
        <v>239</v>
      </c>
      <c r="X7376" s="24">
        <f t="shared" si="280"/>
        <v>411</v>
      </c>
      <c r="Y7376" s="8">
        <f t="shared" si="281"/>
        <v>0</v>
      </c>
      <c r="Z7376" s="4"/>
    </row>
    <row r="7377" spans="1:26" x14ac:dyDescent="0.25">
      <c r="A7377" s="34">
        <v>2</v>
      </c>
      <c r="B7377" s="31">
        <v>2</v>
      </c>
      <c r="C7377" s="4" t="s">
        <v>12169</v>
      </c>
      <c r="D7377" s="4" t="s">
        <v>2539</v>
      </c>
      <c r="E7377" s="4" t="s">
        <v>12168</v>
      </c>
      <c r="F7377" s="4" t="s">
        <v>11553</v>
      </c>
      <c r="G7377" s="4" t="s">
        <v>2874</v>
      </c>
      <c r="H7377" s="4" t="s">
        <v>960</v>
      </c>
      <c r="I7377" s="24">
        <v>954</v>
      </c>
      <c r="J7377" s="24">
        <v>127</v>
      </c>
      <c r="K7377" s="24">
        <v>12</v>
      </c>
      <c r="L7377" s="24">
        <v>19</v>
      </c>
      <c r="M7377" s="24">
        <v>2</v>
      </c>
      <c r="O7377" s="24">
        <v>1</v>
      </c>
      <c r="Q7377" s="24">
        <v>4</v>
      </c>
      <c r="T7377" s="24">
        <v>789</v>
      </c>
      <c r="X7377" s="24">
        <f t="shared" si="280"/>
        <v>954</v>
      </c>
      <c r="Y7377" s="8">
        <f t="shared" si="281"/>
        <v>0</v>
      </c>
      <c r="Z7377" s="4"/>
    </row>
    <row r="7378" spans="1:26" x14ac:dyDescent="0.25">
      <c r="A7378" s="34">
        <v>3</v>
      </c>
      <c r="B7378" s="31">
        <v>3</v>
      </c>
      <c r="C7378" s="4" t="s">
        <v>12170</v>
      </c>
      <c r="D7378" s="4" t="s">
        <v>2539</v>
      </c>
      <c r="E7378" s="4" t="s">
        <v>12168</v>
      </c>
      <c r="F7378" s="4" t="s">
        <v>11553</v>
      </c>
      <c r="G7378" s="4" t="s">
        <v>2874</v>
      </c>
      <c r="H7378" s="4" t="s">
        <v>1797</v>
      </c>
      <c r="I7378" s="24">
        <v>215</v>
      </c>
      <c r="J7378" s="24">
        <v>188</v>
      </c>
      <c r="K7378" s="24">
        <v>14</v>
      </c>
      <c r="L7378" s="24">
        <v>5</v>
      </c>
      <c r="O7378" s="24">
        <v>3</v>
      </c>
      <c r="Q7378" s="24">
        <v>1</v>
      </c>
      <c r="R7378" s="24">
        <v>3</v>
      </c>
      <c r="S7378" s="24">
        <v>1</v>
      </c>
      <c r="X7378" s="24">
        <f t="shared" si="280"/>
        <v>215</v>
      </c>
      <c r="Y7378" s="8">
        <f t="shared" si="281"/>
        <v>0</v>
      </c>
      <c r="Z7378" s="4"/>
    </row>
    <row r="7379" spans="1:26" x14ac:dyDescent="0.25">
      <c r="A7379" s="34">
        <v>4</v>
      </c>
      <c r="B7379" s="31">
        <v>4</v>
      </c>
      <c r="C7379" s="4" t="s">
        <v>12171</v>
      </c>
      <c r="D7379" s="4" t="s">
        <v>2539</v>
      </c>
      <c r="E7379" s="4" t="s">
        <v>12168</v>
      </c>
      <c r="F7379" s="4" t="s">
        <v>11553</v>
      </c>
      <c r="G7379" s="4" t="s">
        <v>2874</v>
      </c>
      <c r="H7379" s="4" t="s">
        <v>1797</v>
      </c>
      <c r="I7379" s="24">
        <v>187</v>
      </c>
      <c r="J7379" s="24">
        <v>182</v>
      </c>
      <c r="K7379" s="24">
        <v>1</v>
      </c>
      <c r="L7379" s="24">
        <v>1</v>
      </c>
      <c r="O7379" s="24">
        <v>1</v>
      </c>
      <c r="R7379" s="24">
        <v>2</v>
      </c>
      <c r="X7379" s="24">
        <f t="shared" si="280"/>
        <v>187</v>
      </c>
      <c r="Y7379" s="8">
        <f t="shared" si="281"/>
        <v>0</v>
      </c>
      <c r="Z7379" s="4"/>
    </row>
    <row r="7380" spans="1:26" x14ac:dyDescent="0.25">
      <c r="A7380" s="34">
        <v>10</v>
      </c>
      <c r="B7380" s="31">
        <v>10</v>
      </c>
      <c r="C7380" s="4" t="s">
        <v>12184</v>
      </c>
      <c r="D7380" s="4" t="s">
        <v>12185</v>
      </c>
      <c r="E7380" s="4" t="s">
        <v>12168</v>
      </c>
      <c r="F7380" s="4" t="s">
        <v>11553</v>
      </c>
      <c r="G7380" s="4" t="s">
        <v>2874</v>
      </c>
      <c r="H7380" s="4" t="s">
        <v>960</v>
      </c>
      <c r="I7380" s="24">
        <v>218</v>
      </c>
      <c r="J7380" s="24">
        <v>172</v>
      </c>
      <c r="K7380" s="24">
        <v>4</v>
      </c>
      <c r="L7380" s="24">
        <v>2</v>
      </c>
      <c r="O7380" s="24">
        <v>1</v>
      </c>
      <c r="R7380" s="24">
        <v>6</v>
      </c>
      <c r="T7380" s="24">
        <v>33</v>
      </c>
      <c r="X7380" s="24">
        <f t="shared" si="280"/>
        <v>218</v>
      </c>
      <c r="Y7380" s="8">
        <f t="shared" si="281"/>
        <v>0</v>
      </c>
      <c r="Z7380" s="4"/>
    </row>
    <row r="7381" spans="1:26" x14ac:dyDescent="0.25">
      <c r="A7381" s="34">
        <v>25</v>
      </c>
      <c r="B7381" s="31">
        <v>25</v>
      </c>
      <c r="C7381" s="4" t="s">
        <v>12206</v>
      </c>
      <c r="D7381" s="4" t="s">
        <v>12207</v>
      </c>
      <c r="E7381" s="4" t="s">
        <v>12168</v>
      </c>
      <c r="F7381" s="4" t="s">
        <v>11553</v>
      </c>
      <c r="G7381" s="4" t="s">
        <v>2874</v>
      </c>
      <c r="H7381" s="4" t="s">
        <v>960</v>
      </c>
      <c r="I7381" s="24">
        <v>963</v>
      </c>
      <c r="J7381" s="24">
        <v>205</v>
      </c>
      <c r="K7381" s="24">
        <v>10</v>
      </c>
      <c r="L7381" s="24">
        <v>78</v>
      </c>
      <c r="O7381" s="24">
        <v>16</v>
      </c>
      <c r="Q7381" s="24">
        <v>6</v>
      </c>
      <c r="R7381" s="24">
        <v>1</v>
      </c>
      <c r="T7381" s="24">
        <v>647</v>
      </c>
      <c r="X7381" s="24">
        <f t="shared" si="280"/>
        <v>963</v>
      </c>
      <c r="Y7381" s="8">
        <f t="shared" si="281"/>
        <v>0</v>
      </c>
      <c r="Z7381" s="4"/>
    </row>
    <row r="7382" spans="1:26" x14ac:dyDescent="0.25">
      <c r="A7382" s="34">
        <v>31</v>
      </c>
      <c r="B7382" s="31">
        <v>31</v>
      </c>
      <c r="C7382" s="4" t="s">
        <v>12185</v>
      </c>
      <c r="D7382" s="4" t="s">
        <v>12185</v>
      </c>
      <c r="E7382" s="4" t="s">
        <v>12168</v>
      </c>
      <c r="F7382" s="4" t="s">
        <v>11553</v>
      </c>
      <c r="G7382" s="4" t="s">
        <v>2874</v>
      </c>
      <c r="H7382" s="4" t="s">
        <v>960</v>
      </c>
      <c r="I7382" s="24">
        <v>2149</v>
      </c>
      <c r="J7382" s="24">
        <v>29</v>
      </c>
      <c r="K7382" s="24">
        <v>1</v>
      </c>
      <c r="L7382" s="24">
        <v>12</v>
      </c>
      <c r="O7382" s="24">
        <v>5</v>
      </c>
      <c r="T7382" s="24">
        <v>2102</v>
      </c>
      <c r="X7382" s="24">
        <f t="shared" si="280"/>
        <v>2149</v>
      </c>
      <c r="Y7382" s="8">
        <f t="shared" si="281"/>
        <v>0</v>
      </c>
      <c r="Z7382" s="4"/>
    </row>
    <row r="7383" spans="1:26" x14ac:dyDescent="0.25">
      <c r="A7383" s="34">
        <v>8</v>
      </c>
      <c r="B7383" s="31">
        <v>8</v>
      </c>
      <c r="C7383" s="4" t="s">
        <v>12180</v>
      </c>
      <c r="D7383" s="4" t="s">
        <v>12177</v>
      </c>
      <c r="E7383" s="4" t="s">
        <v>12168</v>
      </c>
      <c r="F7383" s="4" t="s">
        <v>11553</v>
      </c>
      <c r="G7383" s="4" t="s">
        <v>12181</v>
      </c>
      <c r="H7383" s="4" t="s">
        <v>279</v>
      </c>
      <c r="I7383" s="24">
        <v>584</v>
      </c>
      <c r="J7383" s="24">
        <v>144</v>
      </c>
      <c r="K7383" s="24">
        <v>21</v>
      </c>
      <c r="L7383" s="24">
        <v>2</v>
      </c>
      <c r="M7383" s="24">
        <v>6</v>
      </c>
      <c r="O7383" s="24">
        <v>1</v>
      </c>
      <c r="Q7383" s="24">
        <v>2</v>
      </c>
      <c r="T7383" s="24">
        <v>408</v>
      </c>
      <c r="X7383" s="24">
        <f t="shared" si="280"/>
        <v>584</v>
      </c>
      <c r="Y7383" s="8">
        <f t="shared" si="281"/>
        <v>0</v>
      </c>
      <c r="Z7383" s="4"/>
    </row>
    <row r="7384" spans="1:26" x14ac:dyDescent="0.25">
      <c r="A7384" s="34">
        <v>37</v>
      </c>
      <c r="B7384" s="31">
        <v>37</v>
      </c>
      <c r="C7384" s="4" t="s">
        <v>12227</v>
      </c>
      <c r="D7384" s="4" t="s">
        <v>12183</v>
      </c>
      <c r="E7384" s="4" t="s">
        <v>12168</v>
      </c>
      <c r="F7384" s="4" t="s">
        <v>11553</v>
      </c>
      <c r="G7384" s="4" t="s">
        <v>347</v>
      </c>
      <c r="H7384" s="4" t="s">
        <v>279</v>
      </c>
      <c r="I7384" s="24">
        <v>176</v>
      </c>
      <c r="J7384" s="24">
        <v>124</v>
      </c>
      <c r="K7384" s="24">
        <v>3</v>
      </c>
      <c r="L7384" s="24">
        <v>16</v>
      </c>
      <c r="M7384" s="24">
        <v>16</v>
      </c>
      <c r="N7384" s="24">
        <v>6</v>
      </c>
      <c r="O7384" s="24">
        <v>4</v>
      </c>
      <c r="Q7384" s="24">
        <v>7</v>
      </c>
      <c r="X7384" s="24">
        <f t="shared" si="280"/>
        <v>176</v>
      </c>
      <c r="Y7384" s="8">
        <f t="shared" si="281"/>
        <v>0</v>
      </c>
      <c r="Z7384" s="4"/>
    </row>
    <row r="7385" spans="1:26" x14ac:dyDescent="0.25">
      <c r="A7385" s="34">
        <v>58</v>
      </c>
      <c r="B7385" s="31">
        <v>58</v>
      </c>
      <c r="C7385" s="4" t="s">
        <v>12259</v>
      </c>
      <c r="D7385" s="4" t="s">
        <v>12212</v>
      </c>
      <c r="E7385" s="4" t="s">
        <v>12168</v>
      </c>
      <c r="F7385" s="4" t="s">
        <v>11553</v>
      </c>
      <c r="G7385" s="4" t="s">
        <v>8280</v>
      </c>
      <c r="H7385" s="4" t="s">
        <v>12260</v>
      </c>
      <c r="I7385" s="24">
        <v>100</v>
      </c>
      <c r="J7385" s="24">
        <v>100</v>
      </c>
      <c r="X7385" s="24">
        <f t="shared" si="280"/>
        <v>100</v>
      </c>
      <c r="Y7385" s="8">
        <f t="shared" si="281"/>
        <v>0</v>
      </c>
      <c r="Z7385" s="4"/>
    </row>
    <row r="7386" spans="1:26" x14ac:dyDescent="0.25">
      <c r="A7386" s="34">
        <v>34</v>
      </c>
      <c r="B7386" s="31">
        <v>34</v>
      </c>
      <c r="C7386" s="4" t="s">
        <v>12221</v>
      </c>
      <c r="D7386" s="4" t="s">
        <v>12216</v>
      </c>
      <c r="E7386" s="4" t="s">
        <v>12168</v>
      </c>
      <c r="F7386" s="4" t="s">
        <v>11553</v>
      </c>
      <c r="G7386" s="4" t="s">
        <v>12222</v>
      </c>
      <c r="H7386" s="4" t="s">
        <v>12223</v>
      </c>
      <c r="I7386" s="24">
        <v>145</v>
      </c>
      <c r="J7386" s="24">
        <v>120</v>
      </c>
      <c r="K7386" s="24">
        <v>4</v>
      </c>
      <c r="L7386" s="24">
        <v>19</v>
      </c>
      <c r="N7386" s="24">
        <v>2</v>
      </c>
      <c r="X7386" s="24">
        <f t="shared" si="280"/>
        <v>145</v>
      </c>
      <c r="Y7386" s="8">
        <f t="shared" si="281"/>
        <v>0</v>
      </c>
      <c r="Z7386" s="4"/>
    </row>
    <row r="7387" spans="1:26" x14ac:dyDescent="0.25">
      <c r="A7387" s="34">
        <v>50</v>
      </c>
      <c r="B7387" s="31">
        <v>50</v>
      </c>
      <c r="C7387" s="4" t="s">
        <v>2679</v>
      </c>
      <c r="D7387" s="4" t="s">
        <v>12242</v>
      </c>
      <c r="E7387" s="4" t="s">
        <v>12168</v>
      </c>
      <c r="F7387" s="4" t="s">
        <v>11553</v>
      </c>
      <c r="G7387" s="4" t="s">
        <v>12243</v>
      </c>
      <c r="H7387" s="4" t="s">
        <v>540</v>
      </c>
      <c r="I7387" s="24">
        <v>247</v>
      </c>
      <c r="J7387" s="24">
        <v>124</v>
      </c>
      <c r="K7387" s="24">
        <v>70</v>
      </c>
      <c r="L7387" s="24">
        <v>47</v>
      </c>
      <c r="M7387" s="24">
        <v>4</v>
      </c>
      <c r="O7387" s="24">
        <v>2</v>
      </c>
      <c r="X7387" s="24">
        <f t="shared" si="280"/>
        <v>247</v>
      </c>
      <c r="Y7387" s="8">
        <f t="shared" si="281"/>
        <v>0</v>
      </c>
      <c r="Z7387" s="4"/>
    </row>
    <row r="7388" spans="1:26" x14ac:dyDescent="0.25">
      <c r="A7388" s="34">
        <v>26</v>
      </c>
      <c r="B7388" s="31">
        <v>26</v>
      </c>
      <c r="C7388" s="4" t="s">
        <v>3210</v>
      </c>
      <c r="D7388" s="4" t="s">
        <v>12207</v>
      </c>
      <c r="E7388" s="4" t="s">
        <v>12168</v>
      </c>
      <c r="F7388" s="4" t="s">
        <v>11553</v>
      </c>
      <c r="G7388" s="4" t="s">
        <v>12208</v>
      </c>
      <c r="H7388" s="4" t="s">
        <v>12209</v>
      </c>
      <c r="I7388" s="24">
        <v>181</v>
      </c>
      <c r="J7388" s="24">
        <v>53</v>
      </c>
      <c r="L7388" s="24">
        <v>14</v>
      </c>
      <c r="O7388" s="24">
        <v>3</v>
      </c>
      <c r="T7388" s="24">
        <v>111</v>
      </c>
      <c r="X7388" s="24">
        <f t="shared" si="280"/>
        <v>181</v>
      </c>
      <c r="Y7388" s="8">
        <f t="shared" si="281"/>
        <v>0</v>
      </c>
      <c r="Z7388" s="4"/>
    </row>
    <row r="7389" spans="1:26" x14ac:dyDescent="0.25">
      <c r="A7389" s="34">
        <v>42</v>
      </c>
      <c r="B7389" s="31">
        <v>42</v>
      </c>
      <c r="C7389" s="4" t="s">
        <v>12232</v>
      </c>
      <c r="D7389" s="4" t="s">
        <v>12216</v>
      </c>
      <c r="E7389" s="4" t="s">
        <v>12168</v>
      </c>
      <c r="F7389" s="4" t="s">
        <v>11553</v>
      </c>
      <c r="G7389" s="4" t="s">
        <v>12233</v>
      </c>
      <c r="H7389" s="4" t="s">
        <v>12234</v>
      </c>
      <c r="I7389" s="24">
        <v>164</v>
      </c>
      <c r="J7389" s="24">
        <v>109</v>
      </c>
      <c r="K7389" s="24">
        <v>2</v>
      </c>
      <c r="L7389" s="24">
        <v>10</v>
      </c>
      <c r="M7389" s="24">
        <v>4</v>
      </c>
      <c r="O7389" s="24">
        <v>14</v>
      </c>
      <c r="Q7389" s="24">
        <v>25</v>
      </c>
      <c r="X7389" s="24">
        <f t="shared" si="280"/>
        <v>164</v>
      </c>
      <c r="Y7389" s="8">
        <f t="shared" si="281"/>
        <v>0</v>
      </c>
      <c r="Z7389" s="4"/>
    </row>
    <row r="7390" spans="1:26" x14ac:dyDescent="0.25">
      <c r="A7390" s="34">
        <v>15</v>
      </c>
      <c r="B7390" s="31">
        <v>15</v>
      </c>
      <c r="C7390" s="4" t="s">
        <v>12192</v>
      </c>
      <c r="D7390" s="4" t="s">
        <v>12183</v>
      </c>
      <c r="E7390" s="4" t="s">
        <v>12168</v>
      </c>
      <c r="F7390" s="4" t="s">
        <v>11553</v>
      </c>
      <c r="G7390" s="4" t="s">
        <v>12193</v>
      </c>
      <c r="H7390" s="4" t="s">
        <v>441</v>
      </c>
      <c r="I7390" s="24">
        <v>154</v>
      </c>
      <c r="J7390" s="24">
        <v>118</v>
      </c>
      <c r="K7390" s="24">
        <v>1</v>
      </c>
      <c r="L7390" s="24">
        <v>1</v>
      </c>
      <c r="T7390" s="24">
        <v>34</v>
      </c>
      <c r="X7390" s="24">
        <f t="shared" si="280"/>
        <v>154</v>
      </c>
      <c r="Y7390" s="8">
        <f t="shared" si="281"/>
        <v>0</v>
      </c>
      <c r="Z7390" s="11"/>
    </row>
    <row r="7391" spans="1:26" x14ac:dyDescent="0.25">
      <c r="A7391" s="34">
        <v>51</v>
      </c>
      <c r="B7391" s="31">
        <v>51</v>
      </c>
      <c r="C7391" s="4" t="s">
        <v>12244</v>
      </c>
      <c r="D7391" s="4" t="s">
        <v>12242</v>
      </c>
      <c r="E7391" s="4" t="s">
        <v>12168</v>
      </c>
      <c r="F7391" s="4" t="s">
        <v>11553</v>
      </c>
      <c r="G7391" s="4" t="s">
        <v>12245</v>
      </c>
      <c r="H7391" s="4"/>
      <c r="I7391" s="24">
        <v>906</v>
      </c>
      <c r="J7391" s="24">
        <v>130</v>
      </c>
      <c r="K7391" s="24">
        <v>450</v>
      </c>
      <c r="O7391" s="24">
        <v>1</v>
      </c>
      <c r="T7391" s="24">
        <v>325</v>
      </c>
      <c r="X7391" s="24">
        <f t="shared" si="280"/>
        <v>906</v>
      </c>
      <c r="Y7391" s="8">
        <f t="shared" si="281"/>
        <v>0</v>
      </c>
      <c r="Z7391" s="4"/>
    </row>
    <row r="7392" spans="1:26" x14ac:dyDescent="0.25">
      <c r="A7392" s="34">
        <v>54</v>
      </c>
      <c r="B7392" s="31">
        <v>54</v>
      </c>
      <c r="C7392" s="4" t="s">
        <v>12251</v>
      </c>
      <c r="D7392" s="4" t="s">
        <v>12247</v>
      </c>
      <c r="E7392" s="4" t="s">
        <v>12168</v>
      </c>
      <c r="F7392" s="4" t="s">
        <v>11553</v>
      </c>
      <c r="G7392" s="4" t="s">
        <v>12252</v>
      </c>
      <c r="H7392" s="4" t="s">
        <v>9665</v>
      </c>
      <c r="I7392" s="24">
        <v>141</v>
      </c>
      <c r="J7392" s="24">
        <v>112</v>
      </c>
      <c r="L7392" s="24">
        <v>24</v>
      </c>
      <c r="M7392" s="24">
        <v>2</v>
      </c>
      <c r="Q7392" s="24">
        <v>3</v>
      </c>
      <c r="X7392" s="24">
        <f t="shared" si="280"/>
        <v>141</v>
      </c>
      <c r="Y7392" s="8">
        <f t="shared" si="281"/>
        <v>0</v>
      </c>
      <c r="Z7392" s="4"/>
    </row>
    <row r="7393" spans="1:26" x14ac:dyDescent="0.25">
      <c r="A7393" s="34">
        <v>1</v>
      </c>
      <c r="B7393" s="31">
        <v>1</v>
      </c>
      <c r="C7393" s="4" t="s">
        <v>12167</v>
      </c>
      <c r="D7393" s="4" t="s">
        <v>2539</v>
      </c>
      <c r="E7393" s="4" t="s">
        <v>12168</v>
      </c>
      <c r="F7393" s="4" t="s">
        <v>11553</v>
      </c>
      <c r="G7393" s="4" t="s">
        <v>3075</v>
      </c>
      <c r="H7393" s="4" t="s">
        <v>1988</v>
      </c>
      <c r="I7393" s="24">
        <v>175</v>
      </c>
      <c r="J7393" s="24">
        <v>159</v>
      </c>
      <c r="M7393" s="24">
        <v>5</v>
      </c>
      <c r="O7393" s="24">
        <v>4</v>
      </c>
      <c r="Q7393" s="24">
        <v>5</v>
      </c>
      <c r="S7393" s="24">
        <v>2</v>
      </c>
      <c r="X7393" s="24">
        <f t="shared" si="280"/>
        <v>175</v>
      </c>
      <c r="Y7393" s="8">
        <f t="shared" si="281"/>
        <v>0</v>
      </c>
      <c r="Z7393" s="4"/>
    </row>
    <row r="7394" spans="1:26" x14ac:dyDescent="0.25">
      <c r="A7394" s="34">
        <v>64</v>
      </c>
      <c r="B7394" s="31">
        <v>64</v>
      </c>
      <c r="C7394" s="4" t="s">
        <v>12267</v>
      </c>
      <c r="D7394" s="4" t="s">
        <v>12185</v>
      </c>
      <c r="E7394" s="4" t="s">
        <v>12168</v>
      </c>
      <c r="F7394" s="4" t="s">
        <v>11553</v>
      </c>
      <c r="G7394" s="4" t="s">
        <v>12268</v>
      </c>
      <c r="H7394" s="4" t="s">
        <v>237</v>
      </c>
      <c r="I7394" s="24">
        <v>322</v>
      </c>
      <c r="J7394" s="24">
        <v>109</v>
      </c>
      <c r="L7394" s="24">
        <v>10</v>
      </c>
      <c r="M7394" s="24">
        <v>9</v>
      </c>
      <c r="O7394" s="24">
        <v>2</v>
      </c>
      <c r="Q7394" s="24">
        <v>10</v>
      </c>
      <c r="T7394" s="24">
        <v>182</v>
      </c>
      <c r="X7394" s="24">
        <f t="shared" si="280"/>
        <v>322</v>
      </c>
      <c r="Y7394" s="8">
        <f t="shared" si="281"/>
        <v>0</v>
      </c>
      <c r="Z7394" s="4"/>
    </row>
    <row r="7395" spans="1:26" x14ac:dyDescent="0.25">
      <c r="A7395" s="34">
        <v>69</v>
      </c>
      <c r="B7395" s="31">
        <v>69</v>
      </c>
      <c r="C7395" s="4" t="s">
        <v>12274</v>
      </c>
      <c r="D7395" s="4" t="s">
        <v>12212</v>
      </c>
      <c r="E7395" s="4" t="s">
        <v>12168</v>
      </c>
      <c r="F7395" s="4" t="s">
        <v>11553</v>
      </c>
      <c r="G7395" s="5"/>
      <c r="H7395" s="4"/>
      <c r="I7395" s="24">
        <v>150</v>
      </c>
      <c r="J7395" s="24">
        <v>148</v>
      </c>
      <c r="O7395" s="24">
        <v>2</v>
      </c>
      <c r="X7395" s="24">
        <f t="shared" si="280"/>
        <v>150</v>
      </c>
      <c r="Y7395" s="8">
        <f t="shared" si="281"/>
        <v>0</v>
      </c>
      <c r="Z7395" s="4"/>
    </row>
    <row r="7396" spans="1:26" ht="45" x14ac:dyDescent="0.25">
      <c r="A7396" s="34">
        <v>6</v>
      </c>
      <c r="B7396" s="31">
        <v>6</v>
      </c>
      <c r="C7396" s="4" t="s">
        <v>12290</v>
      </c>
      <c r="D7396" s="4" t="s">
        <v>2742</v>
      </c>
      <c r="E7396" s="4" t="s">
        <v>12282</v>
      </c>
      <c r="F7396" s="4" t="s">
        <v>11553</v>
      </c>
      <c r="G7396" s="5" t="s">
        <v>12291</v>
      </c>
      <c r="H7396" s="5" t="s">
        <v>12292</v>
      </c>
      <c r="I7396" s="24">
        <v>243.91</v>
      </c>
      <c r="J7396" s="24">
        <v>214.96</v>
      </c>
      <c r="K7396" s="24">
        <v>22.57</v>
      </c>
      <c r="L7396" s="24">
        <v>3.29</v>
      </c>
      <c r="M7396" s="24">
        <v>1.45</v>
      </c>
      <c r="O7396" s="24">
        <v>1.03</v>
      </c>
      <c r="Q7396" s="24">
        <v>0.61</v>
      </c>
      <c r="X7396" s="24">
        <f t="shared" si="280"/>
        <v>243.91</v>
      </c>
      <c r="Y7396" s="8">
        <f t="shared" si="281"/>
        <v>0</v>
      </c>
      <c r="Z7396" s="4"/>
    </row>
    <row r="7397" spans="1:26" x14ac:dyDescent="0.25">
      <c r="A7397" s="34">
        <v>4</v>
      </c>
      <c r="B7397" s="31">
        <v>4</v>
      </c>
      <c r="C7397" s="4" t="s">
        <v>12287</v>
      </c>
      <c r="D7397" s="4" t="s">
        <v>12288</v>
      </c>
      <c r="E7397" s="4" t="s">
        <v>12282</v>
      </c>
      <c r="F7397" s="4" t="s">
        <v>11553</v>
      </c>
      <c r="G7397" s="4" t="s">
        <v>15383</v>
      </c>
      <c r="H7397" s="4" t="s">
        <v>265</v>
      </c>
      <c r="I7397" s="24">
        <v>691.15</v>
      </c>
      <c r="J7397" s="24">
        <v>312.41000000000003</v>
      </c>
      <c r="K7397" s="24">
        <v>22.98</v>
      </c>
      <c r="L7397" s="24">
        <v>9.02</v>
      </c>
      <c r="M7397" s="24">
        <v>2.27</v>
      </c>
      <c r="O7397" s="24">
        <v>2.16</v>
      </c>
      <c r="P7397" s="24">
        <v>0.09</v>
      </c>
      <c r="Q7397" s="24">
        <v>0.79</v>
      </c>
      <c r="T7397" s="24">
        <v>341.43</v>
      </c>
      <c r="X7397" s="24">
        <f t="shared" si="280"/>
        <v>691.15000000000009</v>
      </c>
      <c r="Y7397" s="8">
        <f t="shared" si="281"/>
        <v>0</v>
      </c>
      <c r="Z7397" s="4"/>
    </row>
    <row r="7398" spans="1:26" ht="30" x14ac:dyDescent="0.25">
      <c r="A7398" s="34">
        <v>11</v>
      </c>
      <c r="B7398" s="31">
        <v>11</v>
      </c>
      <c r="C7398" s="4" t="s">
        <v>12302</v>
      </c>
      <c r="D7398" s="4" t="s">
        <v>12303</v>
      </c>
      <c r="E7398" s="4" t="s">
        <v>12282</v>
      </c>
      <c r="F7398" s="4" t="s">
        <v>11553</v>
      </c>
      <c r="G7398" s="5" t="s">
        <v>12304</v>
      </c>
      <c r="H7398" s="5" t="s">
        <v>12305</v>
      </c>
      <c r="I7398" s="24">
        <v>272.7</v>
      </c>
      <c r="J7398" s="24">
        <v>78.650000000000006</v>
      </c>
      <c r="K7398" s="24">
        <v>2.98</v>
      </c>
      <c r="M7398" s="24">
        <v>8.39</v>
      </c>
      <c r="O7398" s="24">
        <v>4.6100000000000003</v>
      </c>
      <c r="P7398" s="24">
        <v>2.2599999999999998</v>
      </c>
      <c r="Q7398" s="24">
        <v>3.11</v>
      </c>
      <c r="T7398" s="24">
        <v>172.7</v>
      </c>
      <c r="X7398" s="24">
        <f t="shared" si="280"/>
        <v>272.7</v>
      </c>
      <c r="Y7398" s="8">
        <f t="shared" si="281"/>
        <v>0</v>
      </c>
      <c r="Z7398" s="4"/>
    </row>
    <row r="7399" spans="1:26" ht="30" x14ac:dyDescent="0.25">
      <c r="A7399" s="34">
        <v>8</v>
      </c>
      <c r="B7399" s="31">
        <v>8</v>
      </c>
      <c r="C7399" s="4" t="s">
        <v>12296</v>
      </c>
      <c r="D7399" s="4" t="s">
        <v>2742</v>
      </c>
      <c r="E7399" s="4" t="s">
        <v>12282</v>
      </c>
      <c r="F7399" s="4" t="s">
        <v>11553</v>
      </c>
      <c r="G7399" s="5" t="s">
        <v>12297</v>
      </c>
      <c r="H7399" s="5" t="s">
        <v>12298</v>
      </c>
      <c r="I7399" s="24">
        <v>164.1</v>
      </c>
      <c r="J7399" s="24">
        <v>126.8</v>
      </c>
      <c r="K7399" s="24">
        <v>13</v>
      </c>
      <c r="L7399" s="24">
        <v>9.77</v>
      </c>
      <c r="M7399" s="24">
        <v>2.0499999999999998</v>
      </c>
      <c r="N7399" s="24">
        <v>2</v>
      </c>
      <c r="O7399" s="24">
        <v>3.4</v>
      </c>
      <c r="Q7399" s="24">
        <v>7.08</v>
      </c>
      <c r="X7399" s="24">
        <f t="shared" si="280"/>
        <v>164.10000000000005</v>
      </c>
      <c r="Y7399" s="8">
        <f t="shared" si="281"/>
        <v>0</v>
      </c>
      <c r="Z7399" s="4"/>
    </row>
    <row r="7400" spans="1:26" x14ac:dyDescent="0.25">
      <c r="A7400" s="34">
        <v>9</v>
      </c>
      <c r="B7400" s="31">
        <v>9</v>
      </c>
      <c r="C7400" s="4" t="s">
        <v>12299</v>
      </c>
      <c r="D7400" s="4" t="s">
        <v>12281</v>
      </c>
      <c r="E7400" s="4" t="s">
        <v>12282</v>
      </c>
      <c r="F7400" s="4" t="s">
        <v>11553</v>
      </c>
      <c r="G7400" s="5" t="s">
        <v>12300</v>
      </c>
      <c r="H7400" s="4" t="s">
        <v>2086</v>
      </c>
      <c r="I7400" s="24">
        <v>410.45</v>
      </c>
      <c r="J7400" s="24">
        <v>166.86</v>
      </c>
      <c r="K7400" s="24">
        <v>16.82</v>
      </c>
      <c r="L7400" s="24">
        <v>0.63</v>
      </c>
      <c r="M7400" s="24">
        <v>2.94</v>
      </c>
      <c r="O7400" s="24">
        <v>0.82</v>
      </c>
      <c r="P7400" s="24">
        <v>0.79</v>
      </c>
      <c r="Q7400" s="24">
        <v>1.21</v>
      </c>
      <c r="T7400" s="24">
        <v>220.38</v>
      </c>
      <c r="X7400" s="24">
        <f t="shared" si="280"/>
        <v>410.45</v>
      </c>
      <c r="Y7400" s="8">
        <f t="shared" si="281"/>
        <v>0</v>
      </c>
      <c r="Z7400" s="4"/>
    </row>
    <row r="7401" spans="1:26" x14ac:dyDescent="0.25">
      <c r="A7401" s="34">
        <v>18</v>
      </c>
      <c r="B7401" s="31">
        <v>18</v>
      </c>
      <c r="C7401" s="4" t="s">
        <v>12312</v>
      </c>
      <c r="D7401" s="4" t="s">
        <v>12288</v>
      </c>
      <c r="E7401" s="4" t="s">
        <v>12282</v>
      </c>
      <c r="F7401" s="4" t="s">
        <v>11553</v>
      </c>
      <c r="G7401" s="5" t="s">
        <v>12313</v>
      </c>
      <c r="H7401" s="4" t="s">
        <v>19</v>
      </c>
      <c r="I7401" s="24">
        <v>107.6</v>
      </c>
      <c r="J7401" s="24">
        <v>30.26</v>
      </c>
      <c r="K7401" s="24">
        <v>3.61</v>
      </c>
      <c r="L7401" s="24">
        <v>0.13</v>
      </c>
      <c r="M7401" s="24">
        <v>1.28</v>
      </c>
      <c r="O7401" s="24">
        <v>0.26</v>
      </c>
      <c r="T7401" s="24">
        <v>72.06</v>
      </c>
      <c r="X7401" s="24">
        <f t="shared" si="280"/>
        <v>107.60000000000001</v>
      </c>
      <c r="Y7401" s="8">
        <f t="shared" si="281"/>
        <v>0</v>
      </c>
      <c r="Z7401" s="4"/>
    </row>
    <row r="7402" spans="1:26" x14ac:dyDescent="0.25">
      <c r="A7402" s="34">
        <v>15</v>
      </c>
      <c r="B7402" s="31">
        <v>15</v>
      </c>
      <c r="C7402" s="4" t="s">
        <v>12308</v>
      </c>
      <c r="D7402" s="4" t="s">
        <v>12308</v>
      </c>
      <c r="E7402" s="4" t="s">
        <v>12282</v>
      </c>
      <c r="F7402" s="4" t="s">
        <v>11553</v>
      </c>
      <c r="G7402" s="5" t="s">
        <v>12309</v>
      </c>
      <c r="H7402" s="4" t="s">
        <v>286</v>
      </c>
      <c r="I7402" s="24">
        <v>186.96</v>
      </c>
      <c r="J7402" s="24">
        <v>47.44</v>
      </c>
      <c r="K7402" s="24">
        <v>0.48</v>
      </c>
      <c r="L7402" s="24">
        <v>0.48</v>
      </c>
      <c r="M7402" s="24">
        <v>4.57</v>
      </c>
      <c r="O7402" s="24">
        <v>1.8</v>
      </c>
      <c r="P7402" s="24">
        <v>0.26</v>
      </c>
      <c r="T7402" s="24">
        <v>131.93</v>
      </c>
      <c r="X7402" s="24">
        <f t="shared" ref="X7402:X7433" si="282">SUM(J7402:W7402)</f>
        <v>186.95999999999998</v>
      </c>
      <c r="Y7402" s="8">
        <f t="shared" ref="Y7402:Y7433" si="283">I7402-X7402</f>
        <v>0</v>
      </c>
      <c r="Z7402" s="11"/>
    </row>
    <row r="7403" spans="1:26" ht="45" x14ac:dyDescent="0.25">
      <c r="A7403" s="34">
        <v>1</v>
      </c>
      <c r="B7403" s="31">
        <v>1</v>
      </c>
      <c r="C7403" s="4" t="s">
        <v>12280</v>
      </c>
      <c r="D7403" s="4" t="s">
        <v>12281</v>
      </c>
      <c r="E7403" s="4" t="s">
        <v>12282</v>
      </c>
      <c r="F7403" s="4" t="s">
        <v>11553</v>
      </c>
      <c r="G7403" s="5" t="s">
        <v>12283</v>
      </c>
      <c r="H7403" s="4" t="s">
        <v>1797</v>
      </c>
      <c r="I7403" s="24">
        <v>378.36</v>
      </c>
      <c r="J7403" s="24">
        <v>335.89</v>
      </c>
      <c r="K7403" s="24">
        <v>32.630000000000003</v>
      </c>
      <c r="L7403" s="24">
        <v>4.51</v>
      </c>
      <c r="M7403" s="24">
        <v>1.4</v>
      </c>
      <c r="O7403" s="24">
        <v>2.4900000000000002</v>
      </c>
      <c r="Q7403" s="24">
        <v>1.44</v>
      </c>
      <c r="X7403" s="24">
        <f t="shared" si="282"/>
        <v>378.35999999999996</v>
      </c>
      <c r="Y7403" s="8">
        <f t="shared" si="283"/>
        <v>0</v>
      </c>
      <c r="Z7403" s="4"/>
    </row>
    <row r="7404" spans="1:26" ht="45" x14ac:dyDescent="0.25">
      <c r="A7404" s="34">
        <v>13</v>
      </c>
      <c r="B7404" s="31">
        <v>13</v>
      </c>
      <c r="C7404" s="4" t="s">
        <v>12306</v>
      </c>
      <c r="D7404" s="4" t="s">
        <v>12303</v>
      </c>
      <c r="E7404" s="4" t="s">
        <v>12282</v>
      </c>
      <c r="F7404" s="4" t="s">
        <v>11553</v>
      </c>
      <c r="G7404" s="5" t="s">
        <v>12283</v>
      </c>
      <c r="H7404" s="4" t="s">
        <v>1797</v>
      </c>
      <c r="I7404" s="24">
        <v>546</v>
      </c>
      <c r="J7404" s="24">
        <v>473.7</v>
      </c>
      <c r="K7404" s="24">
        <v>43</v>
      </c>
      <c r="O7404" s="24">
        <v>6</v>
      </c>
      <c r="Q7404" s="24">
        <v>23.3</v>
      </c>
      <c r="X7404" s="24">
        <f t="shared" si="282"/>
        <v>546</v>
      </c>
      <c r="Y7404" s="8">
        <f t="shared" si="283"/>
        <v>0</v>
      </c>
      <c r="Z7404" s="4"/>
    </row>
    <row r="7405" spans="1:26" ht="45" x14ac:dyDescent="0.25">
      <c r="A7405" s="34">
        <v>14</v>
      </c>
      <c r="B7405" s="31">
        <v>14</v>
      </c>
      <c r="C7405" s="4" t="s">
        <v>12307</v>
      </c>
      <c r="D7405" s="4" t="s">
        <v>12303</v>
      </c>
      <c r="E7405" s="4" t="s">
        <v>12282</v>
      </c>
      <c r="F7405" s="4" t="s">
        <v>11553</v>
      </c>
      <c r="G7405" s="5" t="s">
        <v>12283</v>
      </c>
      <c r="H7405" s="4" t="s">
        <v>1797</v>
      </c>
      <c r="I7405" s="24">
        <v>521.16</v>
      </c>
      <c r="J7405" s="24">
        <v>382.58</v>
      </c>
      <c r="K7405" s="24">
        <v>34.53</v>
      </c>
      <c r="L7405" s="24">
        <v>17.260000000000002</v>
      </c>
      <c r="O7405" s="24">
        <v>2</v>
      </c>
      <c r="R7405" s="24">
        <v>1.49</v>
      </c>
      <c r="T7405" s="24">
        <v>83.299999999999955</v>
      </c>
      <c r="X7405" s="24">
        <f t="shared" si="282"/>
        <v>521.16</v>
      </c>
      <c r="Y7405" s="8">
        <f t="shared" si="283"/>
        <v>0</v>
      </c>
      <c r="Z7405" s="4"/>
    </row>
    <row r="7406" spans="1:26" ht="45" x14ac:dyDescent="0.25">
      <c r="A7406" s="34">
        <v>16</v>
      </c>
      <c r="B7406" s="31">
        <v>16</v>
      </c>
      <c r="C7406" s="4" t="s">
        <v>12310</v>
      </c>
      <c r="D7406" s="4" t="s">
        <v>12303</v>
      </c>
      <c r="E7406" s="4" t="s">
        <v>12282</v>
      </c>
      <c r="F7406" s="4" t="s">
        <v>11553</v>
      </c>
      <c r="G7406" s="5" t="s">
        <v>12283</v>
      </c>
      <c r="H7406" s="4" t="s">
        <v>1797</v>
      </c>
      <c r="I7406" s="24">
        <v>407.72</v>
      </c>
      <c r="J7406" s="24">
        <v>302.02</v>
      </c>
      <c r="K7406" s="24">
        <v>9.0299999999999994</v>
      </c>
      <c r="M7406" s="24">
        <v>1.5</v>
      </c>
      <c r="O7406" s="24">
        <v>2</v>
      </c>
      <c r="P7406" s="24">
        <v>1</v>
      </c>
      <c r="Q7406" s="24">
        <v>12.27</v>
      </c>
      <c r="R7406" s="24">
        <v>5</v>
      </c>
      <c r="S7406" s="24">
        <v>4.2</v>
      </c>
      <c r="T7406" s="24">
        <v>70.700000000000102</v>
      </c>
      <c r="X7406" s="24">
        <f t="shared" si="282"/>
        <v>407.72</v>
      </c>
      <c r="Y7406" s="8">
        <f t="shared" si="283"/>
        <v>0</v>
      </c>
      <c r="Z7406" s="4"/>
    </row>
    <row r="7407" spans="1:26" ht="45" x14ac:dyDescent="0.25">
      <c r="A7407" s="34">
        <v>17</v>
      </c>
      <c r="B7407" s="31">
        <v>17</v>
      </c>
      <c r="C7407" s="4" t="s">
        <v>12311</v>
      </c>
      <c r="D7407" s="4" t="s">
        <v>12303</v>
      </c>
      <c r="E7407" s="4" t="s">
        <v>12282</v>
      </c>
      <c r="F7407" s="4" t="s">
        <v>11553</v>
      </c>
      <c r="G7407" s="5" t="s">
        <v>12283</v>
      </c>
      <c r="H7407" s="4" t="s">
        <v>1797</v>
      </c>
      <c r="I7407" s="24">
        <v>256.02999999999997</v>
      </c>
      <c r="J7407" s="24">
        <v>205.53</v>
      </c>
      <c r="K7407" s="24">
        <v>20</v>
      </c>
      <c r="L7407" s="24">
        <v>16</v>
      </c>
      <c r="N7407" s="24">
        <v>1.5</v>
      </c>
      <c r="O7407" s="24">
        <v>2</v>
      </c>
      <c r="P7407" s="24">
        <v>1</v>
      </c>
      <c r="Q7407" s="24">
        <v>8</v>
      </c>
      <c r="R7407" s="24">
        <v>2</v>
      </c>
      <c r="X7407" s="24">
        <f t="shared" si="282"/>
        <v>256.02999999999997</v>
      </c>
      <c r="Y7407" s="8">
        <f t="shared" si="283"/>
        <v>0</v>
      </c>
      <c r="Z7407" s="4"/>
    </row>
    <row r="7408" spans="1:26" x14ac:dyDescent="0.25">
      <c r="A7408" s="34">
        <v>3</v>
      </c>
      <c r="B7408" s="31">
        <v>3</v>
      </c>
      <c r="C7408" s="4" t="s">
        <v>12285</v>
      </c>
      <c r="D7408" s="4" t="s">
        <v>2742</v>
      </c>
      <c r="E7408" s="4" t="s">
        <v>12282</v>
      </c>
      <c r="F7408" s="4" t="s">
        <v>11553</v>
      </c>
      <c r="G7408" s="4" t="s">
        <v>12286</v>
      </c>
      <c r="H7408" s="4" t="s">
        <v>358</v>
      </c>
      <c r="I7408" s="24">
        <v>169.19</v>
      </c>
      <c r="J7408" s="24">
        <v>150.27000000000001</v>
      </c>
      <c r="K7408" s="24">
        <v>10.92</v>
      </c>
      <c r="L7408" s="24">
        <v>3.86</v>
      </c>
      <c r="M7408" s="24">
        <v>1.27</v>
      </c>
      <c r="O7408" s="24">
        <v>1.45</v>
      </c>
      <c r="P7408" s="24">
        <v>1.23</v>
      </c>
      <c r="Q7408" s="24">
        <v>9.2899999999999991</v>
      </c>
      <c r="X7408" s="24">
        <f t="shared" si="282"/>
        <v>178.29</v>
      </c>
      <c r="Y7408" s="8">
        <f t="shared" si="283"/>
        <v>-9.0999999999999943</v>
      </c>
      <c r="Z7408" s="4"/>
    </row>
    <row r="7409" spans="1:26" x14ac:dyDescent="0.25">
      <c r="A7409" s="34">
        <v>2</v>
      </c>
      <c r="B7409" s="31">
        <v>2</v>
      </c>
      <c r="C7409" s="4" t="s">
        <v>12284</v>
      </c>
      <c r="D7409" s="4" t="s">
        <v>2742</v>
      </c>
      <c r="E7409" s="4" t="s">
        <v>12282</v>
      </c>
      <c r="F7409" s="4" t="s">
        <v>11553</v>
      </c>
      <c r="G7409" s="4" t="s">
        <v>3623</v>
      </c>
      <c r="H7409" s="4"/>
      <c r="I7409" s="24">
        <v>514.35</v>
      </c>
      <c r="J7409" s="24">
        <v>421.48</v>
      </c>
      <c r="K7409" s="24">
        <v>77.03</v>
      </c>
      <c r="L7409" s="24">
        <v>7.8</v>
      </c>
      <c r="M7409" s="24">
        <v>1.7</v>
      </c>
      <c r="O7409" s="24">
        <v>1.72</v>
      </c>
      <c r="P7409" s="24">
        <v>0.96</v>
      </c>
      <c r="Q7409" s="24">
        <v>3.66</v>
      </c>
      <c r="X7409" s="24">
        <f t="shared" si="282"/>
        <v>514.35</v>
      </c>
      <c r="Y7409" s="8">
        <f t="shared" si="283"/>
        <v>0</v>
      </c>
      <c r="Z7409" s="4"/>
    </row>
    <row r="7410" spans="1:26" x14ac:dyDescent="0.25">
      <c r="A7410" s="34">
        <v>12</v>
      </c>
      <c r="B7410" s="31">
        <v>12</v>
      </c>
      <c r="C7410" s="4" t="s">
        <v>11131</v>
      </c>
      <c r="D7410" s="4" t="s">
        <v>2742</v>
      </c>
      <c r="E7410" s="4" t="s">
        <v>12282</v>
      </c>
      <c r="F7410" s="4" t="s">
        <v>11553</v>
      </c>
      <c r="G7410" s="5" t="s">
        <v>1951</v>
      </c>
      <c r="H7410" s="4" t="s">
        <v>429</v>
      </c>
      <c r="I7410" s="24">
        <v>215.05</v>
      </c>
      <c r="J7410" s="24">
        <v>192.67</v>
      </c>
      <c r="L7410" s="24">
        <v>15.03</v>
      </c>
      <c r="M7410" s="24">
        <v>3.21</v>
      </c>
      <c r="O7410" s="24">
        <v>2.2599999999999998</v>
      </c>
      <c r="Q7410" s="24">
        <v>1.88</v>
      </c>
      <c r="X7410" s="24">
        <f t="shared" si="282"/>
        <v>215.04999999999998</v>
      </c>
      <c r="Y7410" s="8">
        <f t="shared" si="283"/>
        <v>0</v>
      </c>
      <c r="Z7410" s="4"/>
    </row>
    <row r="7411" spans="1:26" ht="30" x14ac:dyDescent="0.25">
      <c r="A7411" s="34">
        <v>7</v>
      </c>
      <c r="B7411" s="31">
        <v>7</v>
      </c>
      <c r="C7411" s="4" t="s">
        <v>12293</v>
      </c>
      <c r="D7411" s="4" t="s">
        <v>2742</v>
      </c>
      <c r="E7411" s="4" t="s">
        <v>12282</v>
      </c>
      <c r="F7411" s="4" t="s">
        <v>11553</v>
      </c>
      <c r="G7411" s="5" t="s">
        <v>12294</v>
      </c>
      <c r="H7411" s="5" t="s">
        <v>12295</v>
      </c>
      <c r="I7411" s="24">
        <v>351.08</v>
      </c>
      <c r="J7411" s="24">
        <v>313.5</v>
      </c>
      <c r="K7411" s="24">
        <v>17.899999999999999</v>
      </c>
      <c r="L7411" s="24">
        <v>7.4</v>
      </c>
      <c r="M7411" s="24">
        <v>7.04</v>
      </c>
      <c r="O7411" s="24">
        <v>1.87</v>
      </c>
      <c r="P7411" s="24">
        <v>2.2799999999999998</v>
      </c>
      <c r="Q7411" s="24">
        <v>1.0900000000000001</v>
      </c>
      <c r="X7411" s="24">
        <f t="shared" si="282"/>
        <v>351.07999999999993</v>
      </c>
      <c r="Y7411" s="8">
        <f t="shared" si="283"/>
        <v>0</v>
      </c>
      <c r="Z7411" s="4"/>
    </row>
    <row r="7412" spans="1:26" x14ac:dyDescent="0.25">
      <c r="A7412" s="34">
        <v>10</v>
      </c>
      <c r="B7412" s="31">
        <v>10</v>
      </c>
      <c r="C7412" s="4" t="s">
        <v>2613</v>
      </c>
      <c r="D7412" s="4" t="s">
        <v>12281</v>
      </c>
      <c r="E7412" s="4" t="s">
        <v>12282</v>
      </c>
      <c r="F7412" s="4" t="s">
        <v>11553</v>
      </c>
      <c r="G7412" s="5" t="s">
        <v>12301</v>
      </c>
      <c r="H7412" s="4" t="s">
        <v>441</v>
      </c>
      <c r="I7412" s="24">
        <v>446.83</v>
      </c>
      <c r="J7412" s="24">
        <v>149.54</v>
      </c>
      <c r="K7412" s="24">
        <v>11.99</v>
      </c>
      <c r="L7412" s="24">
        <v>3.56</v>
      </c>
      <c r="M7412" s="24">
        <v>1.65</v>
      </c>
      <c r="O7412" s="24">
        <v>2.91</v>
      </c>
      <c r="Q7412" s="24">
        <v>1.21</v>
      </c>
      <c r="T7412" s="24">
        <v>275.96999999999997</v>
      </c>
      <c r="X7412" s="24">
        <f t="shared" si="282"/>
        <v>446.83</v>
      </c>
      <c r="Y7412" s="8">
        <f t="shared" si="283"/>
        <v>0</v>
      </c>
      <c r="Z7412" s="4"/>
    </row>
    <row r="7413" spans="1:26" x14ac:dyDescent="0.25">
      <c r="A7413" s="34">
        <v>5</v>
      </c>
      <c r="B7413" s="31">
        <v>5</v>
      </c>
      <c r="C7413" s="4" t="s">
        <v>12289</v>
      </c>
      <c r="D7413" s="4" t="s">
        <v>2742</v>
      </c>
      <c r="E7413" s="4" t="s">
        <v>12282</v>
      </c>
      <c r="F7413" s="4" t="s">
        <v>11553</v>
      </c>
      <c r="G7413" s="4" t="s">
        <v>5660</v>
      </c>
      <c r="H7413" s="4" t="s">
        <v>227</v>
      </c>
      <c r="I7413" s="24">
        <v>138.4</v>
      </c>
      <c r="J7413" s="24">
        <v>121.52</v>
      </c>
      <c r="K7413" s="24">
        <v>5.39</v>
      </c>
      <c r="L7413" s="24">
        <v>5.08</v>
      </c>
      <c r="M7413" s="24">
        <v>4.2</v>
      </c>
      <c r="O7413" s="24">
        <v>1.76</v>
      </c>
      <c r="Q7413" s="24">
        <v>0.45</v>
      </c>
      <c r="X7413" s="24">
        <f t="shared" si="282"/>
        <v>138.39999999999998</v>
      </c>
      <c r="Y7413" s="8">
        <f t="shared" si="283"/>
        <v>0</v>
      </c>
      <c r="Z7413" s="4"/>
    </row>
    <row r="7414" spans="1:26" x14ac:dyDescent="0.25">
      <c r="A7414" s="34">
        <v>35</v>
      </c>
      <c r="B7414" s="31">
        <v>36</v>
      </c>
      <c r="C7414" s="4" t="s">
        <v>12370</v>
      </c>
      <c r="D7414" s="4" t="s">
        <v>12329</v>
      </c>
      <c r="E7414" s="4" t="s">
        <v>12316</v>
      </c>
      <c r="F7414" s="4" t="s">
        <v>11553</v>
      </c>
      <c r="G7414" s="4" t="s">
        <v>3375</v>
      </c>
      <c r="H7414" s="4" t="s">
        <v>201</v>
      </c>
      <c r="I7414" s="24">
        <v>435.5</v>
      </c>
      <c r="J7414" s="24">
        <v>121</v>
      </c>
      <c r="K7414" s="24">
        <v>20.5</v>
      </c>
      <c r="L7414" s="24">
        <v>3.6</v>
      </c>
      <c r="O7414" s="24">
        <v>2</v>
      </c>
      <c r="Q7414" s="24">
        <v>4.8</v>
      </c>
      <c r="R7414" s="24">
        <v>1</v>
      </c>
      <c r="T7414" s="24">
        <v>282.60000000000002</v>
      </c>
      <c r="X7414" s="24">
        <f t="shared" si="282"/>
        <v>435.5</v>
      </c>
      <c r="Y7414" s="8">
        <f t="shared" si="283"/>
        <v>0</v>
      </c>
      <c r="Z7414" s="4"/>
    </row>
    <row r="7415" spans="1:26" ht="30" x14ac:dyDescent="0.25">
      <c r="A7415" s="34">
        <v>41</v>
      </c>
      <c r="B7415" s="31">
        <v>42</v>
      </c>
      <c r="C7415" s="4" t="s">
        <v>12375</v>
      </c>
      <c r="D7415" s="4" t="s">
        <v>12339</v>
      </c>
      <c r="E7415" s="4" t="s">
        <v>12316</v>
      </c>
      <c r="F7415" s="4" t="s">
        <v>11553</v>
      </c>
      <c r="G7415" s="4" t="s">
        <v>12376</v>
      </c>
      <c r="H7415" s="5" t="s">
        <v>12377</v>
      </c>
      <c r="I7415" s="24">
        <v>416</v>
      </c>
      <c r="J7415" s="24">
        <v>149.1</v>
      </c>
      <c r="K7415" s="24">
        <v>16.2</v>
      </c>
      <c r="L7415" s="24">
        <v>3.3</v>
      </c>
      <c r="M7415" s="24">
        <v>1</v>
      </c>
      <c r="O7415" s="24">
        <v>1</v>
      </c>
      <c r="Q7415" s="24">
        <v>2.2999999999999998</v>
      </c>
      <c r="R7415" s="24">
        <v>1.1000000000000001</v>
      </c>
      <c r="T7415" s="24">
        <v>242</v>
      </c>
      <c r="X7415" s="24">
        <f t="shared" si="282"/>
        <v>416</v>
      </c>
      <c r="Y7415" s="8">
        <f t="shared" si="283"/>
        <v>0</v>
      </c>
      <c r="Z7415" s="4"/>
    </row>
    <row r="7416" spans="1:26" x14ac:dyDescent="0.25">
      <c r="A7416" s="34">
        <v>37</v>
      </c>
      <c r="B7416" s="31">
        <v>38</v>
      </c>
      <c r="C7416" s="4" t="s">
        <v>12372</v>
      </c>
      <c r="D7416" s="4" t="s">
        <v>12363</v>
      </c>
      <c r="E7416" s="4" t="s">
        <v>12316</v>
      </c>
      <c r="F7416" s="4" t="s">
        <v>11553</v>
      </c>
      <c r="G7416" s="4" t="s">
        <v>7468</v>
      </c>
      <c r="H7416" s="4" t="s">
        <v>441</v>
      </c>
      <c r="I7416" s="24">
        <v>113.7</v>
      </c>
      <c r="J7416" s="24">
        <v>89.7</v>
      </c>
      <c r="K7416" s="24">
        <v>13</v>
      </c>
      <c r="L7416" s="24">
        <v>6.3</v>
      </c>
      <c r="O7416" s="24">
        <v>0.5</v>
      </c>
      <c r="R7416" s="24">
        <v>3.9</v>
      </c>
      <c r="S7416" s="24">
        <v>0.3</v>
      </c>
      <c r="X7416" s="24">
        <f t="shared" si="282"/>
        <v>113.7</v>
      </c>
      <c r="Y7416" s="8">
        <f t="shared" si="283"/>
        <v>0</v>
      </c>
      <c r="Z7416" s="4"/>
    </row>
    <row r="7417" spans="1:26" x14ac:dyDescent="0.25">
      <c r="A7417" s="34">
        <v>33</v>
      </c>
      <c r="B7417" s="31">
        <v>34</v>
      </c>
      <c r="C7417" s="4" t="s">
        <v>2793</v>
      </c>
      <c r="D7417" s="4" t="s">
        <v>12332</v>
      </c>
      <c r="E7417" s="4" t="s">
        <v>12316</v>
      </c>
      <c r="F7417" s="4" t="s">
        <v>11553</v>
      </c>
      <c r="G7417" s="4" t="s">
        <v>12368</v>
      </c>
      <c r="H7417" s="4" t="s">
        <v>1033</v>
      </c>
      <c r="I7417" s="24">
        <v>212.4</v>
      </c>
      <c r="J7417" s="24">
        <v>118.3</v>
      </c>
      <c r="K7417" s="24">
        <v>72.900000000000006</v>
      </c>
      <c r="M7417" s="24">
        <v>1.4</v>
      </c>
      <c r="O7417" s="24">
        <v>6</v>
      </c>
      <c r="Q7417" s="24">
        <v>7.6</v>
      </c>
      <c r="R7417" s="24">
        <v>6.2</v>
      </c>
      <c r="X7417" s="24">
        <f t="shared" si="282"/>
        <v>212.39999999999998</v>
      </c>
      <c r="Y7417" s="8">
        <f t="shared" si="283"/>
        <v>0</v>
      </c>
      <c r="Z7417" s="4"/>
    </row>
    <row r="7418" spans="1:26" x14ac:dyDescent="0.25">
      <c r="A7418" s="34">
        <v>26</v>
      </c>
      <c r="B7418" s="31">
        <v>27</v>
      </c>
      <c r="C7418" s="4" t="s">
        <v>12360</v>
      </c>
      <c r="D7418" s="4" t="s">
        <v>12332</v>
      </c>
      <c r="E7418" s="4" t="s">
        <v>12316</v>
      </c>
      <c r="F7418" s="4" t="s">
        <v>11553</v>
      </c>
      <c r="G7418" s="4" t="s">
        <v>7812</v>
      </c>
      <c r="H7418" s="4" t="s">
        <v>176</v>
      </c>
      <c r="I7418" s="24">
        <v>204.9</v>
      </c>
      <c r="J7418" s="24">
        <v>152.69999999999999</v>
      </c>
      <c r="K7418" s="24">
        <v>40.5</v>
      </c>
      <c r="L7418" s="24">
        <v>1.5</v>
      </c>
      <c r="M7418" s="24">
        <v>0.3</v>
      </c>
      <c r="O7418" s="24">
        <v>2</v>
      </c>
      <c r="P7418" s="24">
        <v>0.2</v>
      </c>
      <c r="R7418" s="24">
        <v>6.1</v>
      </c>
      <c r="S7418" s="24">
        <v>1.6</v>
      </c>
      <c r="X7418" s="24">
        <f t="shared" si="282"/>
        <v>204.89999999999998</v>
      </c>
      <c r="Y7418" s="8">
        <f t="shared" si="283"/>
        <v>0</v>
      </c>
      <c r="Z7418" s="4"/>
    </row>
    <row r="7419" spans="1:26" x14ac:dyDescent="0.25">
      <c r="A7419" s="34">
        <v>27</v>
      </c>
      <c r="B7419" s="31">
        <v>28</v>
      </c>
      <c r="C7419" s="4" t="s">
        <v>12361</v>
      </c>
      <c r="D7419" s="4" t="s">
        <v>12332</v>
      </c>
      <c r="E7419" s="4" t="s">
        <v>12316</v>
      </c>
      <c r="F7419" s="4" t="s">
        <v>11553</v>
      </c>
      <c r="G7419" s="4" t="s">
        <v>7812</v>
      </c>
      <c r="H7419" s="4" t="s">
        <v>12362</v>
      </c>
      <c r="I7419" s="24">
        <v>737</v>
      </c>
      <c r="J7419" s="24">
        <v>139.1</v>
      </c>
      <c r="K7419" s="24">
        <v>58.8</v>
      </c>
      <c r="L7419" s="24">
        <v>5.3</v>
      </c>
      <c r="O7419" s="24">
        <v>1.2</v>
      </c>
      <c r="Q7419" s="24">
        <v>3.5</v>
      </c>
      <c r="R7419" s="24">
        <v>3.1</v>
      </c>
      <c r="S7419" s="24">
        <v>0.9</v>
      </c>
      <c r="T7419" s="24">
        <v>525.1</v>
      </c>
      <c r="X7419" s="24">
        <f t="shared" si="282"/>
        <v>737</v>
      </c>
      <c r="Y7419" s="8">
        <f t="shared" si="283"/>
        <v>0</v>
      </c>
      <c r="Z7419" s="4"/>
    </row>
    <row r="7420" spans="1:26" ht="30" x14ac:dyDescent="0.25">
      <c r="A7420" s="34">
        <v>10</v>
      </c>
      <c r="B7420" s="31">
        <v>10</v>
      </c>
      <c r="C7420" s="4" t="s">
        <v>12335</v>
      </c>
      <c r="D7420" s="4" t="s">
        <v>12336</v>
      </c>
      <c r="E7420" s="4" t="s">
        <v>12316</v>
      </c>
      <c r="F7420" s="4" t="s">
        <v>11553</v>
      </c>
      <c r="G7420" s="4" t="s">
        <v>3170</v>
      </c>
      <c r="H7420" s="5" t="s">
        <v>12337</v>
      </c>
      <c r="I7420" s="24">
        <v>248.6</v>
      </c>
      <c r="J7420" s="24">
        <v>113.2</v>
      </c>
      <c r="K7420" s="24">
        <v>14.4</v>
      </c>
      <c r="L7420" s="24">
        <v>7.1</v>
      </c>
      <c r="Q7420" s="24">
        <v>0.5</v>
      </c>
      <c r="R7420" s="24">
        <v>1.7</v>
      </c>
      <c r="T7420" s="24">
        <v>111.69999999999999</v>
      </c>
      <c r="X7420" s="24">
        <f t="shared" si="282"/>
        <v>248.6</v>
      </c>
      <c r="Y7420" s="8">
        <f t="shared" si="283"/>
        <v>0</v>
      </c>
      <c r="Z7420" s="4"/>
    </row>
    <row r="7421" spans="1:26" x14ac:dyDescent="0.25">
      <c r="A7421" s="34">
        <v>16</v>
      </c>
      <c r="B7421" s="31">
        <v>16</v>
      </c>
      <c r="C7421" s="4" t="s">
        <v>12345</v>
      </c>
      <c r="D7421" s="4" t="s">
        <v>12346</v>
      </c>
      <c r="E7421" s="4" t="s">
        <v>12316</v>
      </c>
      <c r="F7421" s="4" t="s">
        <v>11553</v>
      </c>
      <c r="G7421" s="4" t="s">
        <v>12347</v>
      </c>
      <c r="H7421" s="4" t="s">
        <v>3345</v>
      </c>
      <c r="I7421" s="24">
        <v>317</v>
      </c>
      <c r="J7421" s="24">
        <v>101.6</v>
      </c>
      <c r="K7421" s="24">
        <v>7.6</v>
      </c>
      <c r="L7421" s="24">
        <v>0.6</v>
      </c>
      <c r="O7421" s="24">
        <v>0.6</v>
      </c>
      <c r="R7421" s="24">
        <v>2.2000000000000002</v>
      </c>
      <c r="T7421" s="24">
        <v>204.40000000000003</v>
      </c>
      <c r="X7421" s="24">
        <f t="shared" si="282"/>
        <v>317</v>
      </c>
      <c r="Y7421" s="8">
        <f t="shared" si="283"/>
        <v>0</v>
      </c>
      <c r="Z7421" s="4"/>
    </row>
    <row r="7422" spans="1:26" x14ac:dyDescent="0.25">
      <c r="A7422" s="34">
        <v>21</v>
      </c>
      <c r="B7422" s="31">
        <v>21</v>
      </c>
      <c r="C7422" s="4" t="s">
        <v>12354</v>
      </c>
      <c r="D7422" s="4" t="s">
        <v>12332</v>
      </c>
      <c r="E7422" s="4" t="s">
        <v>12316</v>
      </c>
      <c r="F7422" s="4" t="s">
        <v>11553</v>
      </c>
      <c r="G7422" s="4" t="s">
        <v>12355</v>
      </c>
      <c r="H7422" s="4" t="s">
        <v>216</v>
      </c>
      <c r="I7422" s="24">
        <v>933.5</v>
      </c>
      <c r="J7422" s="24">
        <v>95.6</v>
      </c>
      <c r="K7422" s="24">
        <v>67.7</v>
      </c>
      <c r="O7422" s="24">
        <v>6.9</v>
      </c>
      <c r="P7422" s="24">
        <v>0.5</v>
      </c>
      <c r="Q7422" s="24">
        <v>0.3</v>
      </c>
      <c r="R7422" s="24">
        <v>2</v>
      </c>
      <c r="S7422" s="24">
        <v>1.4</v>
      </c>
      <c r="T7422" s="24">
        <v>759.1</v>
      </c>
      <c r="X7422" s="24">
        <f t="shared" si="282"/>
        <v>933.5</v>
      </c>
      <c r="Y7422" s="8">
        <f t="shared" si="283"/>
        <v>0</v>
      </c>
      <c r="Z7422" s="4"/>
    </row>
    <row r="7423" spans="1:26" x14ac:dyDescent="0.25">
      <c r="A7423" s="34">
        <v>14</v>
      </c>
      <c r="B7423" s="31">
        <v>14</v>
      </c>
      <c r="C7423" s="4" t="s">
        <v>12336</v>
      </c>
      <c r="D7423" s="4" t="s">
        <v>12336</v>
      </c>
      <c r="E7423" s="4" t="s">
        <v>12316</v>
      </c>
      <c r="F7423" s="4" t="s">
        <v>11553</v>
      </c>
      <c r="G7423" s="4" t="s">
        <v>404</v>
      </c>
      <c r="H7423" s="4" t="s">
        <v>103</v>
      </c>
      <c r="I7423" s="24">
        <v>374.6</v>
      </c>
      <c r="J7423" s="24">
        <v>104.3</v>
      </c>
      <c r="K7423" s="24">
        <v>15.3</v>
      </c>
      <c r="L7423" s="24">
        <v>6.1</v>
      </c>
      <c r="O7423" s="24">
        <v>0.8</v>
      </c>
      <c r="R7423" s="24">
        <v>1.4</v>
      </c>
      <c r="T7423" s="24">
        <v>246.70000000000005</v>
      </c>
      <c r="X7423" s="24">
        <f t="shared" si="282"/>
        <v>374.6</v>
      </c>
      <c r="Y7423" s="8">
        <f t="shared" si="283"/>
        <v>0</v>
      </c>
      <c r="Z7423" s="4"/>
    </row>
    <row r="7424" spans="1:26" x14ac:dyDescent="0.25">
      <c r="A7424" s="34">
        <v>12</v>
      </c>
      <c r="B7424" s="31">
        <v>12</v>
      </c>
      <c r="C7424" s="4" t="s">
        <v>12341</v>
      </c>
      <c r="D7424" s="4" t="s">
        <v>12339</v>
      </c>
      <c r="E7424" s="4" t="s">
        <v>12316</v>
      </c>
      <c r="F7424" s="4" t="s">
        <v>11553</v>
      </c>
      <c r="G7424" s="4" t="s">
        <v>12342</v>
      </c>
      <c r="H7424" s="4"/>
      <c r="I7424" s="24">
        <v>862</v>
      </c>
      <c r="J7424" s="24">
        <v>287.60000000000002</v>
      </c>
      <c r="K7424" s="24">
        <v>3.9</v>
      </c>
      <c r="L7424" s="24">
        <v>3.5</v>
      </c>
      <c r="O7424" s="24">
        <v>1</v>
      </c>
      <c r="Q7424" s="24">
        <v>3.4</v>
      </c>
      <c r="R7424" s="24">
        <v>6</v>
      </c>
      <c r="T7424" s="24">
        <v>556.6</v>
      </c>
      <c r="X7424" s="24">
        <f t="shared" si="282"/>
        <v>862</v>
      </c>
      <c r="Y7424" s="8">
        <f t="shared" si="283"/>
        <v>0</v>
      </c>
      <c r="Z7424" s="4"/>
    </row>
    <row r="7425" spans="1:26" x14ac:dyDescent="0.25">
      <c r="A7425" s="34">
        <v>22</v>
      </c>
      <c r="B7425" s="31">
        <v>22</v>
      </c>
      <c r="C7425" s="4" t="s">
        <v>4383</v>
      </c>
      <c r="D7425" s="4" t="s">
        <v>12344</v>
      </c>
      <c r="E7425" s="4" t="s">
        <v>12316</v>
      </c>
      <c r="F7425" s="4" t="s">
        <v>11553</v>
      </c>
      <c r="G7425" s="4" t="s">
        <v>12356</v>
      </c>
      <c r="H7425" s="4"/>
      <c r="I7425" s="24">
        <v>64</v>
      </c>
      <c r="J7425" s="24">
        <v>53</v>
      </c>
      <c r="K7425" s="24">
        <v>3.2</v>
      </c>
      <c r="L7425" s="24">
        <v>4</v>
      </c>
      <c r="N7425" s="24">
        <v>2.5</v>
      </c>
      <c r="O7425" s="24">
        <v>1</v>
      </c>
      <c r="R7425" s="24">
        <v>0.3</v>
      </c>
      <c r="X7425" s="24">
        <f t="shared" si="282"/>
        <v>64</v>
      </c>
      <c r="Y7425" s="8">
        <f t="shared" si="283"/>
        <v>0</v>
      </c>
      <c r="Z7425" s="4"/>
    </row>
    <row r="7426" spans="1:26" x14ac:dyDescent="0.25">
      <c r="A7426" s="34">
        <v>18</v>
      </c>
      <c r="B7426" s="31">
        <v>18</v>
      </c>
      <c r="C7426" s="4" t="s">
        <v>12349</v>
      </c>
      <c r="D7426" s="4" t="s">
        <v>12326</v>
      </c>
      <c r="E7426" s="4" t="s">
        <v>12316</v>
      </c>
      <c r="F7426" s="4" t="s">
        <v>11553</v>
      </c>
      <c r="G7426" s="4" t="s">
        <v>12350</v>
      </c>
      <c r="H7426" s="4"/>
      <c r="I7426" s="24">
        <v>449.8</v>
      </c>
      <c r="J7426" s="24">
        <v>170.9</v>
      </c>
      <c r="K7426" s="24">
        <v>3.4</v>
      </c>
      <c r="L7426" s="24">
        <v>0.4</v>
      </c>
      <c r="N7426" s="24">
        <v>1.6</v>
      </c>
      <c r="O7426" s="24">
        <v>1.1000000000000001</v>
      </c>
      <c r="R7426" s="24">
        <v>1.6</v>
      </c>
      <c r="T7426" s="24">
        <v>270.8</v>
      </c>
      <c r="X7426" s="24">
        <f t="shared" si="282"/>
        <v>449.8</v>
      </c>
      <c r="Y7426" s="8">
        <f t="shared" si="283"/>
        <v>0</v>
      </c>
      <c r="Z7426" s="4"/>
    </row>
    <row r="7427" spans="1:26" x14ac:dyDescent="0.25">
      <c r="A7427" s="34">
        <v>43</v>
      </c>
      <c r="B7427" s="31">
        <v>44</v>
      </c>
      <c r="C7427" s="4" t="s">
        <v>530</v>
      </c>
      <c r="D7427" s="4" t="s">
        <v>12363</v>
      </c>
      <c r="E7427" s="4" t="s">
        <v>12316</v>
      </c>
      <c r="F7427" s="4" t="s">
        <v>11553</v>
      </c>
      <c r="G7427" s="4" t="s">
        <v>5583</v>
      </c>
      <c r="H7427" s="4" t="s">
        <v>265</v>
      </c>
      <c r="I7427" s="24">
        <v>518.1</v>
      </c>
      <c r="J7427" s="24">
        <v>173.8</v>
      </c>
      <c r="K7427" s="24">
        <v>50.7</v>
      </c>
      <c r="L7427" s="24">
        <v>5</v>
      </c>
      <c r="M7427" s="24">
        <v>2</v>
      </c>
      <c r="O7427" s="24">
        <v>2.8</v>
      </c>
      <c r="Q7427" s="24">
        <v>1</v>
      </c>
      <c r="R7427" s="24">
        <v>1.7</v>
      </c>
      <c r="S7427" s="24">
        <v>1.2</v>
      </c>
      <c r="T7427" s="24">
        <v>279.90000000000003</v>
      </c>
      <c r="X7427" s="24">
        <f t="shared" si="282"/>
        <v>518.1</v>
      </c>
      <c r="Y7427" s="8">
        <f t="shared" si="283"/>
        <v>0</v>
      </c>
      <c r="Z7427" s="4"/>
    </row>
    <row r="7428" spans="1:26" x14ac:dyDescent="0.25">
      <c r="A7428" s="34">
        <v>1</v>
      </c>
      <c r="B7428" s="31">
        <v>1</v>
      </c>
      <c r="C7428" s="4" t="s">
        <v>12314</v>
      </c>
      <c r="D7428" s="4" t="s">
        <v>12315</v>
      </c>
      <c r="E7428" s="4" t="s">
        <v>12316</v>
      </c>
      <c r="F7428" s="4" t="s">
        <v>11553</v>
      </c>
      <c r="G7428" s="4" t="s">
        <v>12317</v>
      </c>
      <c r="H7428" s="4" t="s">
        <v>245</v>
      </c>
      <c r="I7428" s="24">
        <v>334.5</v>
      </c>
      <c r="J7428" s="24">
        <v>151.5</v>
      </c>
      <c r="K7428" s="24">
        <v>31.5</v>
      </c>
      <c r="L7428" s="24">
        <v>2.8</v>
      </c>
      <c r="M7428" s="24">
        <v>2</v>
      </c>
      <c r="N7428" s="24">
        <v>1</v>
      </c>
      <c r="O7428" s="24">
        <v>1.2</v>
      </c>
      <c r="Q7428" s="24">
        <v>2.8</v>
      </c>
      <c r="R7428" s="24">
        <v>1.5</v>
      </c>
      <c r="T7428" s="24">
        <v>140.19999999999999</v>
      </c>
      <c r="X7428" s="24">
        <f t="shared" si="282"/>
        <v>334.5</v>
      </c>
      <c r="Y7428" s="8">
        <f t="shared" si="283"/>
        <v>0</v>
      </c>
      <c r="Z7428" s="4"/>
    </row>
    <row r="7429" spans="1:26" x14ac:dyDescent="0.25">
      <c r="A7429" s="34">
        <v>9</v>
      </c>
      <c r="B7429" s="31">
        <v>9</v>
      </c>
      <c r="C7429" s="4" t="s">
        <v>520</v>
      </c>
      <c r="D7429" s="4" t="s">
        <v>12332</v>
      </c>
      <c r="E7429" s="4" t="s">
        <v>12316</v>
      </c>
      <c r="F7429" s="4" t="s">
        <v>11553</v>
      </c>
      <c r="G7429" s="4" t="s">
        <v>12333</v>
      </c>
      <c r="H7429" s="4" t="s">
        <v>12334</v>
      </c>
      <c r="I7429" s="24">
        <v>263</v>
      </c>
      <c r="J7429" s="24">
        <v>152.6</v>
      </c>
      <c r="K7429" s="24">
        <v>43</v>
      </c>
      <c r="O7429" s="24">
        <v>2</v>
      </c>
      <c r="R7429" s="24">
        <v>6.7</v>
      </c>
      <c r="S7429" s="24">
        <v>3</v>
      </c>
      <c r="T7429" s="24">
        <v>55.700000000000017</v>
      </c>
      <c r="X7429" s="24">
        <f t="shared" si="282"/>
        <v>263</v>
      </c>
      <c r="Y7429" s="8">
        <f t="shared" si="283"/>
        <v>0</v>
      </c>
      <c r="Z7429" s="4"/>
    </row>
    <row r="7430" spans="1:26" x14ac:dyDescent="0.25">
      <c r="A7430" s="34">
        <v>15</v>
      </c>
      <c r="B7430" s="31">
        <v>15</v>
      </c>
      <c r="C7430" s="4" t="s">
        <v>7729</v>
      </c>
      <c r="D7430" s="4" t="s">
        <v>12344</v>
      </c>
      <c r="E7430" s="4" t="s">
        <v>12316</v>
      </c>
      <c r="F7430" s="4" t="s">
        <v>11553</v>
      </c>
      <c r="G7430" s="4" t="s">
        <v>12333</v>
      </c>
      <c r="H7430" s="4" t="s">
        <v>19</v>
      </c>
      <c r="I7430" s="24">
        <v>458</v>
      </c>
      <c r="J7430" s="24">
        <v>147</v>
      </c>
      <c r="K7430" s="24">
        <v>16.7</v>
      </c>
      <c r="L7430" s="24">
        <v>11.3</v>
      </c>
      <c r="O7430" s="24">
        <v>1.5</v>
      </c>
      <c r="Q7430" s="24">
        <v>2.2000000000000002</v>
      </c>
      <c r="R7430" s="24">
        <v>3.6</v>
      </c>
      <c r="T7430" s="24">
        <v>275.70000000000005</v>
      </c>
      <c r="X7430" s="24">
        <f t="shared" si="282"/>
        <v>458</v>
      </c>
      <c r="Y7430" s="8">
        <f t="shared" si="283"/>
        <v>0</v>
      </c>
      <c r="Z7430" s="11"/>
    </row>
    <row r="7431" spans="1:26" x14ac:dyDescent="0.25">
      <c r="A7431" s="34">
        <v>29</v>
      </c>
      <c r="B7431" s="31">
        <v>30</v>
      </c>
      <c r="C7431" s="4" t="s">
        <v>12365</v>
      </c>
      <c r="D7431" s="4" t="s">
        <v>12344</v>
      </c>
      <c r="E7431" s="4" t="s">
        <v>12316</v>
      </c>
      <c r="F7431" s="4" t="s">
        <v>11553</v>
      </c>
      <c r="G7431" s="4" t="s">
        <v>12333</v>
      </c>
      <c r="H7431" s="4" t="s">
        <v>369</v>
      </c>
      <c r="I7431" s="24">
        <v>98.4</v>
      </c>
      <c r="J7431" s="24">
        <v>83</v>
      </c>
      <c r="K7431" s="24">
        <v>6</v>
      </c>
      <c r="L7431" s="24">
        <v>2.4</v>
      </c>
      <c r="M7431" s="24">
        <v>2</v>
      </c>
      <c r="O7431" s="24">
        <v>3</v>
      </c>
      <c r="R7431" s="24">
        <v>2</v>
      </c>
      <c r="X7431" s="24">
        <f t="shared" si="282"/>
        <v>98.4</v>
      </c>
      <c r="Y7431" s="8">
        <f t="shared" si="283"/>
        <v>0</v>
      </c>
      <c r="Z7431" s="4"/>
    </row>
    <row r="7432" spans="1:26" x14ac:dyDescent="0.25">
      <c r="A7432" s="34">
        <v>38</v>
      </c>
      <c r="B7432" s="31">
        <v>39</v>
      </c>
      <c r="C7432" s="4" t="s">
        <v>12373</v>
      </c>
      <c r="D7432" s="4" t="s">
        <v>12344</v>
      </c>
      <c r="E7432" s="4" t="s">
        <v>12316</v>
      </c>
      <c r="F7432" s="4" t="s">
        <v>11553</v>
      </c>
      <c r="G7432" s="4" t="s">
        <v>12333</v>
      </c>
      <c r="H7432" s="4" t="s">
        <v>369</v>
      </c>
      <c r="I7432" s="24">
        <v>568</v>
      </c>
      <c r="J7432" s="24">
        <v>126</v>
      </c>
      <c r="K7432" s="24">
        <v>19.3</v>
      </c>
      <c r="M7432" s="24">
        <v>1.5</v>
      </c>
      <c r="O7432" s="24">
        <v>2</v>
      </c>
      <c r="R7432" s="24">
        <v>1.4</v>
      </c>
      <c r="S7432" s="24">
        <v>0.3</v>
      </c>
      <c r="T7432" s="24">
        <v>417.5</v>
      </c>
      <c r="X7432" s="24">
        <f t="shared" si="282"/>
        <v>568</v>
      </c>
      <c r="Y7432" s="8">
        <f t="shared" si="283"/>
        <v>0</v>
      </c>
      <c r="Z7432" s="4"/>
    </row>
    <row r="7433" spans="1:26" x14ac:dyDescent="0.25">
      <c r="A7433" s="34">
        <v>28</v>
      </c>
      <c r="B7433" s="31">
        <v>29</v>
      </c>
      <c r="C7433" s="4" t="s">
        <v>12363</v>
      </c>
      <c r="D7433" s="4" t="s">
        <v>12363</v>
      </c>
      <c r="E7433" s="4" t="s">
        <v>12316</v>
      </c>
      <c r="F7433" s="4" t="s">
        <v>11553</v>
      </c>
      <c r="G7433" s="4" t="s">
        <v>12364</v>
      </c>
      <c r="H7433" s="4" t="s">
        <v>441</v>
      </c>
      <c r="I7433" s="24">
        <v>217.7</v>
      </c>
      <c r="J7433" s="24">
        <v>79.400000000000006</v>
      </c>
      <c r="K7433" s="24">
        <v>47.9</v>
      </c>
      <c r="O7433" s="24">
        <v>2</v>
      </c>
      <c r="P7433" s="24">
        <v>0.1</v>
      </c>
      <c r="Q7433" s="24">
        <v>2</v>
      </c>
      <c r="R7433" s="24">
        <v>1.3</v>
      </c>
      <c r="T7433" s="24">
        <v>84.999999999999972</v>
      </c>
      <c r="X7433" s="24">
        <f t="shared" si="282"/>
        <v>217.7</v>
      </c>
      <c r="Y7433" s="8">
        <f t="shared" si="283"/>
        <v>0</v>
      </c>
      <c r="Z7433" s="4"/>
    </row>
    <row r="7434" spans="1:26" x14ac:dyDescent="0.25">
      <c r="A7434" s="34">
        <v>13</v>
      </c>
      <c r="B7434" s="31">
        <v>13</v>
      </c>
      <c r="C7434" s="4" t="s">
        <v>12343</v>
      </c>
      <c r="D7434" s="4" t="s">
        <v>12336</v>
      </c>
      <c r="E7434" s="4" t="s">
        <v>12316</v>
      </c>
      <c r="F7434" s="4" t="s">
        <v>11553</v>
      </c>
      <c r="G7434" s="4" t="s">
        <v>12300</v>
      </c>
      <c r="H7434" s="4" t="s">
        <v>230</v>
      </c>
      <c r="I7434" s="24">
        <v>927</v>
      </c>
      <c r="J7434" s="24">
        <v>135.19999999999999</v>
      </c>
      <c r="K7434" s="24">
        <v>30.7</v>
      </c>
      <c r="L7434" s="24">
        <v>2.6</v>
      </c>
      <c r="M7434" s="24">
        <v>1</v>
      </c>
      <c r="O7434" s="24">
        <v>5</v>
      </c>
      <c r="R7434" s="24">
        <v>6</v>
      </c>
      <c r="S7434" s="24">
        <v>2</v>
      </c>
      <c r="T7434" s="24">
        <v>744.5</v>
      </c>
      <c r="X7434" s="24">
        <f t="shared" ref="X7434:X7456" si="284">SUM(J7434:W7434)</f>
        <v>927</v>
      </c>
      <c r="Y7434" s="8">
        <f t="shared" ref="Y7434:Y7456" si="285">I7434-X7434</f>
        <v>0</v>
      </c>
      <c r="Z7434" s="4"/>
    </row>
    <row r="7435" spans="1:26" ht="30" x14ac:dyDescent="0.25">
      <c r="A7435" s="34">
        <v>3</v>
      </c>
      <c r="B7435" s="31">
        <v>3</v>
      </c>
      <c r="C7435" s="4" t="s">
        <v>12319</v>
      </c>
      <c r="D7435" s="4" t="s">
        <v>12318</v>
      </c>
      <c r="E7435" s="4" t="s">
        <v>12316</v>
      </c>
      <c r="F7435" s="4" t="s">
        <v>11553</v>
      </c>
      <c r="G7435" s="4" t="s">
        <v>12320</v>
      </c>
      <c r="H7435" s="5" t="s">
        <v>12321</v>
      </c>
      <c r="I7435" s="24">
        <v>321.10000000000002</v>
      </c>
      <c r="J7435" s="24">
        <v>84.1</v>
      </c>
      <c r="K7435" s="24">
        <v>7.2</v>
      </c>
      <c r="L7435" s="24">
        <v>3</v>
      </c>
      <c r="O7435" s="24">
        <v>1.5</v>
      </c>
      <c r="R7435" s="24">
        <v>0.6</v>
      </c>
      <c r="S7435" s="24">
        <v>0.2</v>
      </c>
      <c r="T7435" s="24">
        <v>224.50000000000003</v>
      </c>
      <c r="X7435" s="24">
        <f t="shared" si="284"/>
        <v>321.10000000000002</v>
      </c>
      <c r="Y7435" s="8">
        <f t="shared" si="285"/>
        <v>0</v>
      </c>
      <c r="Z7435" s="4"/>
    </row>
    <row r="7436" spans="1:26" ht="30" x14ac:dyDescent="0.25">
      <c r="A7436" s="34">
        <v>6</v>
      </c>
      <c r="B7436" s="31">
        <v>6</v>
      </c>
      <c r="C7436" s="4" t="s">
        <v>12328</v>
      </c>
      <c r="D7436" s="4" t="s">
        <v>12329</v>
      </c>
      <c r="E7436" s="4" t="s">
        <v>12316</v>
      </c>
      <c r="F7436" s="4" t="s">
        <v>11553</v>
      </c>
      <c r="G7436" s="4" t="s">
        <v>62</v>
      </c>
      <c r="H7436" s="5" t="s">
        <v>12330</v>
      </c>
      <c r="I7436" s="24">
        <v>1090.5</v>
      </c>
      <c r="J7436" s="24">
        <v>239.8</v>
      </c>
      <c r="O7436" s="24">
        <v>1</v>
      </c>
      <c r="R7436" s="24">
        <v>3.8</v>
      </c>
      <c r="T7436" s="24">
        <v>845.9</v>
      </c>
      <c r="X7436" s="24">
        <f t="shared" si="284"/>
        <v>1090.5</v>
      </c>
      <c r="Y7436" s="8">
        <f t="shared" si="285"/>
        <v>0</v>
      </c>
      <c r="Z7436" s="4"/>
    </row>
    <row r="7437" spans="1:26" x14ac:dyDescent="0.25">
      <c r="A7437" s="34">
        <v>25</v>
      </c>
      <c r="B7437" s="31">
        <v>25</v>
      </c>
      <c r="C7437" s="4" t="s">
        <v>12358</v>
      </c>
      <c r="D7437" s="4" t="s">
        <v>12329</v>
      </c>
      <c r="E7437" s="4" t="s">
        <v>12316</v>
      </c>
      <c r="F7437" s="4" t="s">
        <v>11553</v>
      </c>
      <c r="G7437" s="4" t="s">
        <v>12359</v>
      </c>
      <c r="H7437" s="4" t="s">
        <v>19</v>
      </c>
      <c r="I7437" s="24">
        <v>857.5</v>
      </c>
      <c r="J7437" s="24">
        <v>31</v>
      </c>
      <c r="K7437" s="24">
        <v>20.7</v>
      </c>
      <c r="N7437" s="24">
        <v>29.7</v>
      </c>
      <c r="R7437" s="24">
        <v>0.5</v>
      </c>
      <c r="T7437" s="24">
        <v>775.6</v>
      </c>
      <c r="X7437" s="24">
        <f t="shared" si="284"/>
        <v>857.5</v>
      </c>
      <c r="Y7437" s="8">
        <f t="shared" si="285"/>
        <v>0</v>
      </c>
      <c r="Z7437" s="4"/>
    </row>
    <row r="7438" spans="1:26" x14ac:dyDescent="0.25">
      <c r="A7438" s="34">
        <v>17</v>
      </c>
      <c r="B7438" s="31">
        <v>17</v>
      </c>
      <c r="C7438" s="4" t="s">
        <v>12348</v>
      </c>
      <c r="D7438" s="4" t="s">
        <v>12344</v>
      </c>
      <c r="E7438" s="4" t="s">
        <v>12316</v>
      </c>
      <c r="F7438" s="4" t="s">
        <v>11553</v>
      </c>
      <c r="G7438" s="4" t="s">
        <v>215</v>
      </c>
      <c r="H7438" s="4" t="s">
        <v>277</v>
      </c>
      <c r="I7438" s="24">
        <v>251.5</v>
      </c>
      <c r="J7438" s="24">
        <v>148.6</v>
      </c>
      <c r="K7438" s="24">
        <v>38.6</v>
      </c>
      <c r="L7438" s="24">
        <v>0.6</v>
      </c>
      <c r="O7438" s="24">
        <v>3</v>
      </c>
      <c r="P7438" s="24">
        <v>2.9</v>
      </c>
      <c r="Q7438" s="24">
        <v>1.4</v>
      </c>
      <c r="R7438" s="24">
        <v>1.1000000000000001</v>
      </c>
      <c r="S7438" s="24">
        <v>3.9</v>
      </c>
      <c r="T7438" s="24">
        <v>51.400000000000006</v>
      </c>
      <c r="X7438" s="24">
        <f t="shared" si="284"/>
        <v>251.5</v>
      </c>
      <c r="Y7438" s="8">
        <f t="shared" si="285"/>
        <v>0</v>
      </c>
      <c r="Z7438" s="4"/>
    </row>
    <row r="7439" spans="1:26" x14ac:dyDescent="0.25">
      <c r="A7439" s="34">
        <v>4</v>
      </c>
      <c r="B7439" s="31">
        <v>4</v>
      </c>
      <c r="C7439" s="4" t="s">
        <v>12322</v>
      </c>
      <c r="D7439" s="4" t="s">
        <v>12322</v>
      </c>
      <c r="E7439" s="4" t="s">
        <v>12316</v>
      </c>
      <c r="F7439" s="4" t="s">
        <v>11553</v>
      </c>
      <c r="G7439" s="4" t="s">
        <v>12323</v>
      </c>
      <c r="H7439" s="4" t="s">
        <v>12324</v>
      </c>
      <c r="I7439" s="24">
        <v>305.5</v>
      </c>
      <c r="J7439" s="24">
        <v>184.5</v>
      </c>
      <c r="K7439" s="24">
        <v>1.9</v>
      </c>
      <c r="L7439" s="24">
        <v>11</v>
      </c>
      <c r="N7439" s="24">
        <v>0.5</v>
      </c>
      <c r="O7439" s="24">
        <v>1</v>
      </c>
      <c r="P7439" s="24">
        <v>0.8</v>
      </c>
      <c r="Q7439" s="24">
        <v>1.5</v>
      </c>
      <c r="R7439" s="24">
        <v>1</v>
      </c>
      <c r="T7439" s="24">
        <v>103.29999999999998</v>
      </c>
      <c r="X7439" s="24">
        <f t="shared" si="284"/>
        <v>305.5</v>
      </c>
      <c r="Y7439" s="8">
        <f t="shared" si="285"/>
        <v>0</v>
      </c>
      <c r="Z7439" s="4"/>
    </row>
    <row r="7440" spans="1:26" x14ac:dyDescent="0.25">
      <c r="A7440" s="34">
        <v>42</v>
      </c>
      <c r="B7440" s="31">
        <v>43</v>
      </c>
      <c r="C7440" s="4" t="s">
        <v>12378</v>
      </c>
      <c r="D7440" s="4" t="s">
        <v>12363</v>
      </c>
      <c r="E7440" s="4" t="s">
        <v>12316</v>
      </c>
      <c r="F7440" s="4" t="s">
        <v>11553</v>
      </c>
      <c r="G7440" s="4" t="s">
        <v>5663</v>
      </c>
      <c r="H7440" s="4" t="s">
        <v>201</v>
      </c>
      <c r="I7440" s="24">
        <v>199</v>
      </c>
      <c r="J7440" s="24">
        <v>149.4</v>
      </c>
      <c r="K7440" s="24">
        <v>6.2</v>
      </c>
      <c r="L7440" s="24">
        <v>14.1</v>
      </c>
      <c r="O7440" s="24">
        <v>1</v>
      </c>
      <c r="P7440" s="24">
        <v>0.2</v>
      </c>
      <c r="Q7440" s="24">
        <v>2</v>
      </c>
      <c r="R7440" s="24">
        <v>1.7</v>
      </c>
      <c r="T7440" s="24">
        <v>24.400000000000034</v>
      </c>
      <c r="X7440" s="24">
        <f t="shared" si="284"/>
        <v>199</v>
      </c>
      <c r="Y7440" s="8">
        <f t="shared" si="285"/>
        <v>0</v>
      </c>
      <c r="Z7440" s="4"/>
    </row>
    <row r="7441" spans="1:26" x14ac:dyDescent="0.25">
      <c r="A7441" s="34">
        <v>2</v>
      </c>
      <c r="B7441" s="31">
        <v>2</v>
      </c>
      <c r="C7441" s="4" t="s">
        <v>2733</v>
      </c>
      <c r="D7441" s="4" t="s">
        <v>12318</v>
      </c>
      <c r="E7441" s="4" t="s">
        <v>12316</v>
      </c>
      <c r="F7441" s="4" t="s">
        <v>11553</v>
      </c>
      <c r="G7441" s="4" t="s">
        <v>3391</v>
      </c>
      <c r="H7441" s="4" t="s">
        <v>10</v>
      </c>
      <c r="I7441" s="24">
        <v>159.30000000000001</v>
      </c>
      <c r="J7441" s="24">
        <v>143.1</v>
      </c>
      <c r="L7441" s="24">
        <v>12.7</v>
      </c>
      <c r="Q7441" s="24">
        <v>0.1</v>
      </c>
      <c r="R7441" s="24">
        <v>3.4</v>
      </c>
      <c r="X7441" s="24">
        <f t="shared" si="284"/>
        <v>159.29999999999998</v>
      </c>
      <c r="Y7441" s="8">
        <f t="shared" si="285"/>
        <v>0</v>
      </c>
      <c r="Z7441" s="4"/>
    </row>
    <row r="7442" spans="1:26" x14ac:dyDescent="0.25">
      <c r="A7442" s="34">
        <v>7</v>
      </c>
      <c r="B7442" s="31">
        <v>7</v>
      </c>
      <c r="C7442" s="4" t="s">
        <v>12331</v>
      </c>
      <c r="D7442" s="4" t="s">
        <v>12318</v>
      </c>
      <c r="E7442" s="4" t="s">
        <v>12316</v>
      </c>
      <c r="F7442" s="4" t="s">
        <v>11553</v>
      </c>
      <c r="G7442" s="4" t="s">
        <v>3391</v>
      </c>
      <c r="H7442" s="4" t="s">
        <v>10</v>
      </c>
      <c r="I7442" s="24">
        <v>158.30000000000001</v>
      </c>
      <c r="J7442" s="24">
        <v>155.80000000000001</v>
      </c>
      <c r="Q7442" s="24">
        <v>0.5</v>
      </c>
      <c r="R7442" s="24">
        <v>1.8</v>
      </c>
      <c r="S7442" s="24">
        <v>0.2</v>
      </c>
      <c r="X7442" s="24">
        <f t="shared" si="284"/>
        <v>158.30000000000001</v>
      </c>
      <c r="Y7442" s="8">
        <f t="shared" si="285"/>
        <v>0</v>
      </c>
      <c r="Z7442" s="4"/>
    </row>
    <row r="7443" spans="1:26" x14ac:dyDescent="0.25">
      <c r="A7443" s="34">
        <v>8</v>
      </c>
      <c r="B7443" s="31">
        <v>8</v>
      </c>
      <c r="C7443" s="4" t="s">
        <v>12315</v>
      </c>
      <c r="D7443" s="4" t="s">
        <v>12315</v>
      </c>
      <c r="E7443" s="4" t="s">
        <v>12316</v>
      </c>
      <c r="F7443" s="4" t="s">
        <v>11553</v>
      </c>
      <c r="G7443" s="4" t="s">
        <v>3391</v>
      </c>
      <c r="H7443" s="4" t="s">
        <v>369</v>
      </c>
      <c r="I7443" s="24">
        <v>853.5</v>
      </c>
      <c r="J7443" s="24">
        <v>144.69999999999999</v>
      </c>
      <c r="K7443" s="24">
        <v>12.1</v>
      </c>
      <c r="L7443" s="24">
        <v>5</v>
      </c>
      <c r="N7443" s="24">
        <v>1</v>
      </c>
      <c r="O7443" s="24">
        <v>2</v>
      </c>
      <c r="P7443" s="24">
        <v>0.4</v>
      </c>
      <c r="Q7443" s="24">
        <v>1.9</v>
      </c>
      <c r="R7443" s="24">
        <v>1.6</v>
      </c>
      <c r="T7443" s="24">
        <v>684.8</v>
      </c>
      <c r="X7443" s="24">
        <f t="shared" si="284"/>
        <v>853.5</v>
      </c>
      <c r="Y7443" s="8">
        <f t="shared" si="285"/>
        <v>0</v>
      </c>
      <c r="Z7443" s="4"/>
    </row>
    <row r="7444" spans="1:26" x14ac:dyDescent="0.25">
      <c r="A7444" s="34">
        <v>32</v>
      </c>
      <c r="B7444" s="31">
        <v>33</v>
      </c>
      <c r="C7444" s="4" t="s">
        <v>12318</v>
      </c>
      <c r="D7444" s="4" t="s">
        <v>12318</v>
      </c>
      <c r="E7444" s="4" t="s">
        <v>12316</v>
      </c>
      <c r="F7444" s="4" t="s">
        <v>11553</v>
      </c>
      <c r="G7444" s="4" t="s">
        <v>3391</v>
      </c>
      <c r="H7444" s="4" t="s">
        <v>572</v>
      </c>
      <c r="I7444" s="24">
        <v>546</v>
      </c>
      <c r="J7444" s="24">
        <v>33.799999999999997</v>
      </c>
      <c r="K7444" s="24">
        <v>7.2</v>
      </c>
      <c r="O7444" s="24">
        <v>5</v>
      </c>
      <c r="P7444" s="24">
        <v>2.2000000000000002</v>
      </c>
      <c r="R7444" s="24">
        <v>0.1</v>
      </c>
      <c r="T7444" s="24">
        <v>497.7</v>
      </c>
      <c r="X7444" s="24">
        <f t="shared" si="284"/>
        <v>546</v>
      </c>
      <c r="Y7444" s="8">
        <f t="shared" si="285"/>
        <v>0</v>
      </c>
      <c r="Z7444" s="4"/>
    </row>
    <row r="7445" spans="1:26" x14ac:dyDescent="0.25">
      <c r="A7445" s="34">
        <v>36</v>
      </c>
      <c r="B7445" s="31">
        <v>37</v>
      </c>
      <c r="C7445" s="4" t="s">
        <v>12371</v>
      </c>
      <c r="D7445" s="4" t="s">
        <v>12315</v>
      </c>
      <c r="E7445" s="4" t="s">
        <v>12316</v>
      </c>
      <c r="F7445" s="4" t="s">
        <v>11553</v>
      </c>
      <c r="G7445" s="4" t="s">
        <v>3391</v>
      </c>
      <c r="H7445" s="4" t="s">
        <v>369</v>
      </c>
      <c r="I7445" s="24">
        <v>105.8</v>
      </c>
      <c r="J7445" s="24">
        <v>80.099999999999994</v>
      </c>
      <c r="L7445" s="24">
        <v>8.1999999999999993</v>
      </c>
      <c r="O7445" s="24">
        <v>1</v>
      </c>
      <c r="P7445" s="24">
        <v>1</v>
      </c>
      <c r="R7445" s="24">
        <v>1.1000000000000001</v>
      </c>
      <c r="T7445" s="24">
        <v>14.400000000000006</v>
      </c>
      <c r="X7445" s="24">
        <f t="shared" si="284"/>
        <v>105.8</v>
      </c>
      <c r="Y7445" s="8">
        <f t="shared" si="285"/>
        <v>0</v>
      </c>
      <c r="Z7445" s="4"/>
    </row>
    <row r="7446" spans="1:26" x14ac:dyDescent="0.25">
      <c r="A7446" s="34">
        <v>24</v>
      </c>
      <c r="B7446" s="31">
        <v>24</v>
      </c>
      <c r="C7446" s="4" t="s">
        <v>12346</v>
      </c>
      <c r="D7446" s="4" t="s">
        <v>12346</v>
      </c>
      <c r="E7446" s="4" t="s">
        <v>12316</v>
      </c>
      <c r="F7446" s="4" t="s">
        <v>11553</v>
      </c>
      <c r="G7446" s="4" t="s">
        <v>12357</v>
      </c>
      <c r="H7446" s="4" t="s">
        <v>154</v>
      </c>
      <c r="I7446" s="24">
        <v>115</v>
      </c>
      <c r="J7446" s="24">
        <v>52.4</v>
      </c>
      <c r="K7446" s="24">
        <v>0.8</v>
      </c>
      <c r="L7446" s="24">
        <v>2.2000000000000002</v>
      </c>
      <c r="M7446" s="24">
        <v>8</v>
      </c>
      <c r="O7446" s="24">
        <v>1.5</v>
      </c>
      <c r="Q7446" s="24">
        <v>4.7</v>
      </c>
      <c r="R7446" s="24">
        <v>0.5</v>
      </c>
      <c r="S7446" s="24">
        <v>0.2</v>
      </c>
      <c r="T7446" s="24">
        <v>44.699999999999989</v>
      </c>
      <c r="X7446" s="24">
        <f t="shared" si="284"/>
        <v>115</v>
      </c>
      <c r="Y7446" s="8">
        <f t="shared" si="285"/>
        <v>0</v>
      </c>
      <c r="Z7446" s="4"/>
    </row>
    <row r="7447" spans="1:26" ht="30" x14ac:dyDescent="0.25">
      <c r="A7447" s="34">
        <v>19</v>
      </c>
      <c r="B7447" s="31">
        <v>19</v>
      </c>
      <c r="C7447" s="4" t="s">
        <v>12351</v>
      </c>
      <c r="D7447" s="4" t="s">
        <v>12346</v>
      </c>
      <c r="E7447" s="4" t="s">
        <v>12316</v>
      </c>
      <c r="F7447" s="4" t="s">
        <v>11553</v>
      </c>
      <c r="G7447" s="5" t="s">
        <v>12352</v>
      </c>
      <c r="H7447" s="4"/>
      <c r="I7447" s="24">
        <v>377.2</v>
      </c>
      <c r="J7447" s="24">
        <v>192.5</v>
      </c>
      <c r="K7447" s="24">
        <v>90.1</v>
      </c>
      <c r="O7447" s="24">
        <v>2.8</v>
      </c>
      <c r="Q7447" s="24">
        <v>1</v>
      </c>
      <c r="R7447" s="24">
        <v>4.5999999999999996</v>
      </c>
      <c r="T7447" s="24">
        <v>86.199999999999932</v>
      </c>
      <c r="X7447" s="24">
        <f t="shared" si="284"/>
        <v>377.2</v>
      </c>
      <c r="Y7447" s="8">
        <f t="shared" si="285"/>
        <v>0</v>
      </c>
      <c r="Z7447" s="4"/>
    </row>
    <row r="7448" spans="1:26" x14ac:dyDescent="0.25">
      <c r="A7448" s="34">
        <v>23</v>
      </c>
      <c r="B7448" s="31">
        <v>23</v>
      </c>
      <c r="C7448" s="4" t="s">
        <v>2751</v>
      </c>
      <c r="D7448" s="4" t="s">
        <v>12315</v>
      </c>
      <c r="E7448" s="4" t="s">
        <v>12316</v>
      </c>
      <c r="F7448" s="4" t="s">
        <v>11553</v>
      </c>
      <c r="G7448" s="4" t="s">
        <v>572</v>
      </c>
      <c r="H7448" s="4" t="s">
        <v>154</v>
      </c>
      <c r="I7448" s="24">
        <v>666.5</v>
      </c>
      <c r="J7448" s="24">
        <v>117.9</v>
      </c>
      <c r="L7448" s="24">
        <v>3.7</v>
      </c>
      <c r="M7448" s="24">
        <v>1</v>
      </c>
      <c r="O7448" s="24">
        <v>2</v>
      </c>
      <c r="Q7448" s="24">
        <v>3.4</v>
      </c>
      <c r="R7448" s="24">
        <v>0.3</v>
      </c>
      <c r="T7448" s="24">
        <v>538.20000000000005</v>
      </c>
      <c r="V7448" s="38"/>
      <c r="X7448" s="24">
        <f t="shared" si="284"/>
        <v>666.5</v>
      </c>
      <c r="Y7448" s="8">
        <f t="shared" si="285"/>
        <v>0</v>
      </c>
      <c r="Z7448" s="11"/>
    </row>
    <row r="7449" spans="1:26" x14ac:dyDescent="0.25">
      <c r="A7449" s="34">
        <v>39</v>
      </c>
      <c r="B7449" s="31">
        <v>40</v>
      </c>
      <c r="C7449" s="4" t="s">
        <v>2860</v>
      </c>
      <c r="D7449" s="4" t="s">
        <v>12315</v>
      </c>
      <c r="E7449" s="4" t="s">
        <v>12316</v>
      </c>
      <c r="F7449" s="4" t="s">
        <v>11553</v>
      </c>
      <c r="G7449" s="4" t="s">
        <v>572</v>
      </c>
      <c r="H7449" s="4" t="s">
        <v>154</v>
      </c>
      <c r="I7449" s="24">
        <v>121.3</v>
      </c>
      <c r="J7449" s="24">
        <v>113</v>
      </c>
      <c r="L7449" s="24">
        <v>3.4</v>
      </c>
      <c r="Q7449" s="24">
        <v>2.1</v>
      </c>
      <c r="R7449" s="24">
        <v>2.8</v>
      </c>
      <c r="X7449" s="24">
        <f t="shared" si="284"/>
        <v>121.3</v>
      </c>
      <c r="Y7449" s="8">
        <f t="shared" si="285"/>
        <v>0</v>
      </c>
      <c r="Z7449" s="4"/>
    </row>
    <row r="7450" spans="1:26" x14ac:dyDescent="0.25">
      <c r="A7450" s="34">
        <v>34</v>
      </c>
      <c r="B7450" s="31">
        <v>35</v>
      </c>
      <c r="C7450" s="4" t="s">
        <v>12369</v>
      </c>
      <c r="D7450" s="4" t="s">
        <v>12326</v>
      </c>
      <c r="E7450" s="4" t="s">
        <v>12316</v>
      </c>
      <c r="F7450" s="4" t="s">
        <v>11553</v>
      </c>
      <c r="G7450" s="4" t="s">
        <v>11568</v>
      </c>
      <c r="H7450" s="4" t="s">
        <v>154</v>
      </c>
      <c r="I7450" s="24">
        <v>496.7</v>
      </c>
      <c r="J7450" s="24">
        <v>57.1</v>
      </c>
      <c r="K7450" s="24">
        <v>15</v>
      </c>
      <c r="L7450" s="24">
        <v>4.3</v>
      </c>
      <c r="O7450" s="24">
        <v>0.3</v>
      </c>
      <c r="R7450" s="24">
        <v>1.4</v>
      </c>
      <c r="S7450" s="24">
        <v>0.3</v>
      </c>
      <c r="T7450" s="24">
        <v>418.3</v>
      </c>
      <c r="X7450" s="24">
        <f t="shared" si="284"/>
        <v>496.7</v>
      </c>
      <c r="Y7450" s="8">
        <f t="shared" si="285"/>
        <v>0</v>
      </c>
      <c r="Z7450" s="4"/>
    </row>
    <row r="7451" spans="1:26" x14ac:dyDescent="0.25">
      <c r="A7451" s="34">
        <v>40</v>
      </c>
      <c r="B7451" s="31">
        <v>41</v>
      </c>
      <c r="C7451" s="4" t="s">
        <v>12374</v>
      </c>
      <c r="D7451" s="4" t="s">
        <v>12326</v>
      </c>
      <c r="E7451" s="4" t="s">
        <v>12316</v>
      </c>
      <c r="F7451" s="4" t="s">
        <v>11553</v>
      </c>
      <c r="G7451" s="4" t="s">
        <v>11568</v>
      </c>
      <c r="H7451" s="4" t="s">
        <v>154</v>
      </c>
      <c r="I7451" s="24">
        <v>287.2</v>
      </c>
      <c r="J7451" s="24">
        <v>240.6</v>
      </c>
      <c r="K7451" s="24">
        <v>33.700000000000003</v>
      </c>
      <c r="L7451" s="24">
        <v>3.2</v>
      </c>
      <c r="M7451" s="24">
        <v>1</v>
      </c>
      <c r="N7451" s="24">
        <v>2</v>
      </c>
      <c r="O7451" s="24">
        <v>1.7</v>
      </c>
      <c r="R7451" s="24">
        <v>3</v>
      </c>
      <c r="S7451" s="24">
        <v>2</v>
      </c>
      <c r="X7451" s="24">
        <f t="shared" si="284"/>
        <v>287.2</v>
      </c>
      <c r="Y7451" s="8">
        <f t="shared" si="285"/>
        <v>0</v>
      </c>
      <c r="Z7451" s="4"/>
    </row>
    <row r="7452" spans="1:26" ht="30" x14ac:dyDescent="0.25">
      <c r="A7452" s="34">
        <v>11</v>
      </c>
      <c r="B7452" s="31">
        <v>11</v>
      </c>
      <c r="C7452" s="4" t="s">
        <v>12338</v>
      </c>
      <c r="D7452" s="4" t="s">
        <v>12339</v>
      </c>
      <c r="E7452" s="4" t="s">
        <v>12316</v>
      </c>
      <c r="F7452" s="4" t="s">
        <v>11553</v>
      </c>
      <c r="G7452" s="4" t="s">
        <v>491</v>
      </c>
      <c r="H7452" s="5" t="s">
        <v>12340</v>
      </c>
      <c r="I7452" s="24">
        <v>95</v>
      </c>
      <c r="J7452" s="24">
        <v>38.299999999999997</v>
      </c>
      <c r="K7452" s="24">
        <v>7.2</v>
      </c>
      <c r="L7452" s="24">
        <v>4.3</v>
      </c>
      <c r="R7452" s="24">
        <v>1</v>
      </c>
      <c r="T7452" s="24">
        <v>44.2</v>
      </c>
      <c r="X7452" s="24">
        <f t="shared" si="284"/>
        <v>95</v>
      </c>
      <c r="Y7452" s="8">
        <f t="shared" si="285"/>
        <v>0</v>
      </c>
      <c r="Z7452" s="4"/>
    </row>
    <row r="7453" spans="1:26" ht="30" x14ac:dyDescent="0.25">
      <c r="A7453" s="34">
        <v>30</v>
      </c>
      <c r="B7453" s="31">
        <v>31</v>
      </c>
      <c r="C7453" s="4" t="s">
        <v>12339</v>
      </c>
      <c r="D7453" s="4" t="s">
        <v>12339</v>
      </c>
      <c r="E7453" s="4" t="s">
        <v>12316</v>
      </c>
      <c r="F7453" s="4" t="s">
        <v>11553</v>
      </c>
      <c r="G7453" s="4" t="s">
        <v>491</v>
      </c>
      <c r="H7453" s="5" t="s">
        <v>12366</v>
      </c>
      <c r="I7453" s="24">
        <v>297.2</v>
      </c>
      <c r="J7453" s="24">
        <v>135.4</v>
      </c>
      <c r="L7453" s="24">
        <v>12.2</v>
      </c>
      <c r="M7453" s="24">
        <v>2.2999999999999998</v>
      </c>
      <c r="O7453" s="24">
        <v>6.7</v>
      </c>
      <c r="P7453" s="24">
        <v>1</v>
      </c>
      <c r="Q7453" s="24">
        <v>3.8</v>
      </c>
      <c r="R7453" s="24">
        <v>1</v>
      </c>
      <c r="S7453" s="24">
        <v>0.6</v>
      </c>
      <c r="T7453" s="24">
        <v>134.19999999999999</v>
      </c>
      <c r="X7453" s="24">
        <f t="shared" si="284"/>
        <v>297.2</v>
      </c>
      <c r="Y7453" s="8">
        <f t="shared" si="285"/>
        <v>0</v>
      </c>
      <c r="Z7453" s="4"/>
    </row>
    <row r="7454" spans="1:26" ht="30" x14ac:dyDescent="0.25">
      <c r="A7454" s="34">
        <v>31</v>
      </c>
      <c r="B7454" s="31">
        <v>32</v>
      </c>
      <c r="C7454" s="4" t="s">
        <v>12367</v>
      </c>
      <c r="D7454" s="4" t="s">
        <v>12339</v>
      </c>
      <c r="E7454" s="4" t="s">
        <v>12316</v>
      </c>
      <c r="F7454" s="4" t="s">
        <v>11553</v>
      </c>
      <c r="G7454" s="4" t="s">
        <v>491</v>
      </c>
      <c r="H7454" s="5" t="s">
        <v>12366</v>
      </c>
      <c r="I7454" s="24">
        <v>107.1</v>
      </c>
      <c r="J7454" s="24">
        <v>95.1</v>
      </c>
      <c r="K7454" s="24">
        <v>8.8000000000000007</v>
      </c>
      <c r="L7454" s="24">
        <v>1.5</v>
      </c>
      <c r="R7454" s="24">
        <v>1.1000000000000001</v>
      </c>
      <c r="S7454" s="24">
        <v>0.6</v>
      </c>
      <c r="X7454" s="24">
        <f t="shared" si="284"/>
        <v>107.09999999999998</v>
      </c>
      <c r="Y7454" s="8">
        <f t="shared" si="285"/>
        <v>0</v>
      </c>
      <c r="Z7454" s="4"/>
    </row>
    <row r="7455" spans="1:26" x14ac:dyDescent="0.25">
      <c r="A7455" s="34">
        <v>20</v>
      </c>
      <c r="B7455" s="31">
        <v>20</v>
      </c>
      <c r="C7455" s="4" t="s">
        <v>3320</v>
      </c>
      <c r="D7455" s="4" t="s">
        <v>12339</v>
      </c>
      <c r="E7455" s="4" t="s">
        <v>12316</v>
      </c>
      <c r="F7455" s="4" t="s">
        <v>11553</v>
      </c>
      <c r="G7455" s="4" t="s">
        <v>12353</v>
      </c>
      <c r="H7455" s="5" t="s">
        <v>471</v>
      </c>
      <c r="I7455" s="24">
        <v>250.5</v>
      </c>
      <c r="J7455" s="24">
        <v>12</v>
      </c>
      <c r="T7455" s="24">
        <v>238.5</v>
      </c>
      <c r="X7455" s="24">
        <f t="shared" si="284"/>
        <v>250.5</v>
      </c>
      <c r="Y7455" s="8">
        <f t="shared" si="285"/>
        <v>0</v>
      </c>
      <c r="Z7455" s="4"/>
    </row>
    <row r="7456" spans="1:26" x14ac:dyDescent="0.25">
      <c r="A7456" s="34">
        <v>5</v>
      </c>
      <c r="B7456" s="31">
        <v>5</v>
      </c>
      <c r="C7456" s="4" t="s">
        <v>12325</v>
      </c>
      <c r="D7456" s="4" t="s">
        <v>12326</v>
      </c>
      <c r="E7456" s="4" t="s">
        <v>12316</v>
      </c>
      <c r="F7456" s="4" t="s">
        <v>11553</v>
      </c>
      <c r="G7456" s="4" t="s">
        <v>12327</v>
      </c>
      <c r="H7456" s="4"/>
      <c r="I7456" s="24">
        <v>587</v>
      </c>
      <c r="J7456" s="24">
        <v>264</v>
      </c>
      <c r="K7456" s="24">
        <v>33.5</v>
      </c>
      <c r="L7456" s="24">
        <v>11</v>
      </c>
      <c r="M7456" s="24">
        <v>3</v>
      </c>
      <c r="O7456" s="24">
        <v>3.6</v>
      </c>
      <c r="Q7456" s="24">
        <v>2.7</v>
      </c>
      <c r="R7456" s="24">
        <v>2.5</v>
      </c>
      <c r="S7456" s="24">
        <v>4.0999999999999996</v>
      </c>
      <c r="T7456" s="24">
        <v>262.59999999999997</v>
      </c>
      <c r="X7456" s="24">
        <f t="shared" si="284"/>
        <v>587</v>
      </c>
      <c r="Y7456" s="8">
        <f t="shared" si="285"/>
        <v>0</v>
      </c>
      <c r="Z7456" s="4"/>
    </row>
    <row r="7457" spans="1:26" x14ac:dyDescent="0.25">
      <c r="A7457" s="34">
        <v>4</v>
      </c>
      <c r="B7457" s="31">
        <v>4</v>
      </c>
      <c r="C7457" s="4" t="s">
        <v>12387</v>
      </c>
      <c r="D7457" s="4" t="s">
        <v>12380</v>
      </c>
      <c r="E7457" s="4" t="s">
        <v>12381</v>
      </c>
      <c r="F7457" s="4" t="s">
        <v>11553</v>
      </c>
      <c r="G7457" s="4" t="s">
        <v>12388</v>
      </c>
      <c r="H7457" s="4" t="s">
        <v>12389</v>
      </c>
      <c r="I7457" s="24">
        <v>353.1</v>
      </c>
      <c r="J7457" s="24">
        <v>237.65</v>
      </c>
      <c r="K7457" s="24">
        <v>87.3</v>
      </c>
      <c r="L7457" s="24">
        <v>6.05</v>
      </c>
      <c r="M7457" s="24">
        <v>2</v>
      </c>
      <c r="N7457" s="24">
        <v>3</v>
      </c>
      <c r="O7457" s="24">
        <v>5</v>
      </c>
      <c r="Q7457" s="24">
        <v>3.1</v>
      </c>
      <c r="R7457" s="24">
        <v>4</v>
      </c>
      <c r="S7457" s="24">
        <v>5</v>
      </c>
      <c r="X7457" s="24">
        <v>353.1</v>
      </c>
      <c r="Y7457" s="8">
        <v>0</v>
      </c>
      <c r="Z7457" s="4"/>
    </row>
    <row r="7458" spans="1:26" x14ac:dyDescent="0.25">
      <c r="A7458" s="34">
        <v>36</v>
      </c>
      <c r="B7458" s="31">
        <v>36</v>
      </c>
      <c r="C7458" s="4" t="s">
        <v>12431</v>
      </c>
      <c r="D7458" s="4" t="s">
        <v>12386</v>
      </c>
      <c r="E7458" s="4" t="s">
        <v>12381</v>
      </c>
      <c r="F7458" s="4" t="s">
        <v>11553</v>
      </c>
      <c r="G7458" s="4" t="s">
        <v>12388</v>
      </c>
      <c r="H7458" s="4" t="s">
        <v>12389</v>
      </c>
      <c r="I7458" s="24">
        <v>371</v>
      </c>
      <c r="J7458" s="24">
        <v>25</v>
      </c>
      <c r="K7458" s="24">
        <v>10.83</v>
      </c>
      <c r="L7458" s="24">
        <v>4.5</v>
      </c>
      <c r="M7458" s="24">
        <v>3.13</v>
      </c>
      <c r="N7458" s="24">
        <v>3.1</v>
      </c>
      <c r="O7458" s="24">
        <v>1.92</v>
      </c>
      <c r="R7458" s="24">
        <v>1</v>
      </c>
      <c r="T7458" s="24">
        <v>321</v>
      </c>
      <c r="W7458" s="24">
        <v>0.52</v>
      </c>
      <c r="X7458" s="24">
        <v>371</v>
      </c>
      <c r="Y7458" s="8">
        <v>0</v>
      </c>
      <c r="Z7458" s="4"/>
    </row>
    <row r="7459" spans="1:26" x14ac:dyDescent="0.25">
      <c r="A7459" s="34">
        <v>37</v>
      </c>
      <c r="B7459" s="31">
        <v>37</v>
      </c>
      <c r="C7459" s="4" t="s">
        <v>12432</v>
      </c>
      <c r="D7459" s="4" t="s">
        <v>12433</v>
      </c>
      <c r="E7459" s="4" t="s">
        <v>12381</v>
      </c>
      <c r="F7459" s="4" t="s">
        <v>11553</v>
      </c>
      <c r="G7459" s="4" t="s">
        <v>12388</v>
      </c>
      <c r="H7459" s="4" t="s">
        <v>12389</v>
      </c>
      <c r="I7459" s="24">
        <v>495</v>
      </c>
      <c r="J7459" s="24">
        <v>60.2</v>
      </c>
      <c r="K7459" s="24">
        <v>16.2</v>
      </c>
      <c r="L7459" s="24">
        <v>8.6999999999999993</v>
      </c>
      <c r="M7459" s="24">
        <v>0.6</v>
      </c>
      <c r="O7459" s="24">
        <v>0.5</v>
      </c>
      <c r="Q7459" s="24">
        <v>18</v>
      </c>
      <c r="R7459" s="24">
        <v>1</v>
      </c>
      <c r="T7459" s="24">
        <v>389.8</v>
      </c>
      <c r="X7459" s="24">
        <v>495</v>
      </c>
      <c r="Y7459" s="8">
        <v>0</v>
      </c>
      <c r="Z7459" s="4"/>
    </row>
    <row r="7460" spans="1:26" x14ac:dyDescent="0.25">
      <c r="A7460" s="34">
        <v>25</v>
      </c>
      <c r="B7460" s="31">
        <v>25</v>
      </c>
      <c r="C7460" s="4" t="s">
        <v>12412</v>
      </c>
      <c r="D7460" s="4" t="s">
        <v>12380</v>
      </c>
      <c r="E7460" s="4" t="s">
        <v>12381</v>
      </c>
      <c r="F7460" s="4" t="s">
        <v>11553</v>
      </c>
      <c r="G7460" s="4" t="s">
        <v>11557</v>
      </c>
      <c r="H7460" s="4" t="s">
        <v>3269</v>
      </c>
      <c r="X7460" s="24">
        <v>0</v>
      </c>
      <c r="Y7460" s="8">
        <v>0</v>
      </c>
      <c r="Z7460" s="4"/>
    </row>
    <row r="7461" spans="1:26" x14ac:dyDescent="0.25">
      <c r="A7461" s="34">
        <v>42</v>
      </c>
      <c r="B7461" s="31">
        <v>42</v>
      </c>
      <c r="C7461" s="4" t="s">
        <v>12439</v>
      </c>
      <c r="D7461" s="4" t="s">
        <v>12426</v>
      </c>
      <c r="E7461" s="4" t="s">
        <v>12381</v>
      </c>
      <c r="F7461" s="4" t="s">
        <v>11553</v>
      </c>
      <c r="G7461" s="4" t="s">
        <v>11572</v>
      </c>
      <c r="H7461" s="4" t="s">
        <v>248</v>
      </c>
      <c r="I7461" s="24">
        <v>144.02000000000001</v>
      </c>
      <c r="J7461" s="24">
        <v>79.37</v>
      </c>
      <c r="K7461" s="24">
        <v>48.48</v>
      </c>
      <c r="L7461" s="24">
        <v>9.64</v>
      </c>
      <c r="M7461" s="24">
        <v>7.0000000000000007E-2</v>
      </c>
      <c r="O7461" s="24">
        <v>0.95</v>
      </c>
      <c r="Q7461" s="24">
        <v>0.22</v>
      </c>
      <c r="T7461" s="24">
        <v>5.2900000000000205</v>
      </c>
      <c r="X7461" s="24">
        <v>144.02000000000001</v>
      </c>
      <c r="Y7461" s="8">
        <v>0</v>
      </c>
      <c r="Z7461" s="4"/>
    </row>
    <row r="7462" spans="1:26" ht="30" x14ac:dyDescent="0.25">
      <c r="A7462" s="34">
        <v>31</v>
      </c>
      <c r="B7462" s="31">
        <v>31</v>
      </c>
      <c r="C7462" s="4" t="s">
        <v>12421</v>
      </c>
      <c r="D7462" s="4" t="s">
        <v>12417</v>
      </c>
      <c r="E7462" s="4" t="s">
        <v>12381</v>
      </c>
      <c r="F7462" s="4" t="s">
        <v>11553</v>
      </c>
      <c r="G7462" s="5" t="s">
        <v>12422</v>
      </c>
      <c r="H7462" s="5" t="s">
        <v>12423</v>
      </c>
      <c r="I7462" s="24">
        <v>414.42</v>
      </c>
      <c r="J7462" s="24">
        <v>85.53</v>
      </c>
      <c r="K7462" s="24">
        <v>29.21</v>
      </c>
      <c r="L7462" s="24">
        <v>10.14</v>
      </c>
      <c r="R7462" s="24">
        <v>2.0699999999999998</v>
      </c>
      <c r="T7462" s="24">
        <v>287.47000000000003</v>
      </c>
      <c r="X7462" s="24">
        <v>414.42</v>
      </c>
      <c r="Y7462" s="8">
        <v>0</v>
      </c>
      <c r="Z7462" s="4"/>
    </row>
    <row r="7463" spans="1:26" x14ac:dyDescent="0.25">
      <c r="A7463" s="34">
        <v>18</v>
      </c>
      <c r="B7463" s="31">
        <v>18</v>
      </c>
      <c r="C7463" s="4" t="s">
        <v>12404</v>
      </c>
      <c r="D7463" s="4" t="s">
        <v>12380</v>
      </c>
      <c r="E7463" s="4" t="s">
        <v>12381</v>
      </c>
      <c r="F7463" s="4" t="s">
        <v>11553</v>
      </c>
      <c r="G7463" s="4" t="s">
        <v>8960</v>
      </c>
      <c r="H7463" s="4" t="s">
        <v>485</v>
      </c>
      <c r="X7463" s="24">
        <v>0</v>
      </c>
      <c r="Y7463" s="8">
        <v>0</v>
      </c>
      <c r="Z7463" s="4"/>
    </row>
    <row r="7464" spans="1:26" x14ac:dyDescent="0.25">
      <c r="A7464" s="34">
        <v>3</v>
      </c>
      <c r="B7464" s="31">
        <v>3</v>
      </c>
      <c r="C7464" s="4" t="s">
        <v>12385</v>
      </c>
      <c r="D7464" s="4" t="s">
        <v>12386</v>
      </c>
      <c r="E7464" s="4" t="s">
        <v>12381</v>
      </c>
      <c r="F7464" s="4" t="s">
        <v>11553</v>
      </c>
      <c r="G7464" s="4" t="s">
        <v>3638</v>
      </c>
      <c r="H7464" s="4" t="s">
        <v>19</v>
      </c>
      <c r="I7464" s="24">
        <v>175</v>
      </c>
      <c r="J7464" s="24">
        <v>94.05</v>
      </c>
      <c r="K7464" s="24">
        <v>63.75</v>
      </c>
      <c r="L7464" s="24">
        <v>1.05</v>
      </c>
      <c r="M7464" s="24">
        <v>1.7</v>
      </c>
      <c r="N7464" s="24">
        <v>4.2</v>
      </c>
      <c r="O7464" s="24">
        <v>7.1</v>
      </c>
      <c r="Q7464" s="24">
        <v>0.55000000000000004</v>
      </c>
      <c r="R7464" s="24">
        <v>2.6</v>
      </c>
      <c r="X7464" s="24">
        <v>175</v>
      </c>
      <c r="Y7464" s="8">
        <v>0</v>
      </c>
      <c r="Z7464" s="4"/>
    </row>
    <row r="7465" spans="1:26" x14ac:dyDescent="0.25">
      <c r="A7465" s="34">
        <v>43</v>
      </c>
      <c r="B7465" s="31">
        <v>43</v>
      </c>
      <c r="C7465" s="4" t="s">
        <v>12440</v>
      </c>
      <c r="D7465" s="4" t="s">
        <v>12426</v>
      </c>
      <c r="E7465" s="4" t="s">
        <v>12381</v>
      </c>
      <c r="F7465" s="4" t="s">
        <v>11553</v>
      </c>
      <c r="G7465" s="4" t="s">
        <v>12441</v>
      </c>
      <c r="H7465" s="4" t="s">
        <v>4903</v>
      </c>
      <c r="I7465" s="24">
        <v>73</v>
      </c>
      <c r="J7465" s="24">
        <v>67.400000000000006</v>
      </c>
      <c r="K7465" s="24">
        <v>2</v>
      </c>
      <c r="M7465" s="24">
        <v>2</v>
      </c>
      <c r="O7465" s="24">
        <v>1</v>
      </c>
      <c r="R7465" s="24">
        <v>0.6</v>
      </c>
      <c r="X7465" s="24">
        <v>73</v>
      </c>
      <c r="Y7465" s="8">
        <v>0</v>
      </c>
      <c r="Z7465" s="4"/>
    </row>
    <row r="7466" spans="1:26" x14ac:dyDescent="0.25">
      <c r="A7466" s="34">
        <v>21</v>
      </c>
      <c r="B7466" s="31">
        <v>21</v>
      </c>
      <c r="C7466" s="4" t="s">
        <v>12408</v>
      </c>
      <c r="D7466" s="4" t="s">
        <v>12380</v>
      </c>
      <c r="E7466" s="4" t="s">
        <v>12381</v>
      </c>
      <c r="F7466" s="4" t="s">
        <v>11553</v>
      </c>
      <c r="G7466" s="4" t="s">
        <v>12409</v>
      </c>
      <c r="H7466" s="4" t="s">
        <v>5375</v>
      </c>
      <c r="I7466" s="24">
        <v>76.59</v>
      </c>
      <c r="J7466" s="24">
        <v>35.15</v>
      </c>
      <c r="K7466" s="24">
        <v>1.86</v>
      </c>
      <c r="L7466" s="24">
        <v>7.51</v>
      </c>
      <c r="O7466" s="24">
        <v>2.0699999999999998</v>
      </c>
      <c r="T7466" s="24">
        <v>30</v>
      </c>
      <c r="X7466" s="24">
        <v>76.59</v>
      </c>
      <c r="Y7466" s="8">
        <v>0</v>
      </c>
      <c r="Z7466" s="4"/>
    </row>
    <row r="7467" spans="1:26" x14ac:dyDescent="0.25">
      <c r="A7467" s="34">
        <v>9</v>
      </c>
      <c r="B7467" s="31">
        <v>9</v>
      </c>
      <c r="C7467" s="4" t="s">
        <v>12395</v>
      </c>
      <c r="D7467" s="4" t="s">
        <v>12380</v>
      </c>
      <c r="E7467" s="4" t="s">
        <v>12381</v>
      </c>
      <c r="F7467" s="4" t="s">
        <v>11553</v>
      </c>
      <c r="G7467" s="4" t="s">
        <v>11584</v>
      </c>
      <c r="H7467" s="4" t="s">
        <v>216</v>
      </c>
      <c r="I7467" s="24">
        <v>450</v>
      </c>
      <c r="J7467" s="24">
        <v>154.01</v>
      </c>
      <c r="K7467" s="24">
        <v>60.34</v>
      </c>
      <c r="L7467" s="24">
        <v>14.43</v>
      </c>
      <c r="M7467" s="24">
        <v>5.4</v>
      </c>
      <c r="N7467" s="24">
        <v>1</v>
      </c>
      <c r="O7467" s="24">
        <v>3</v>
      </c>
      <c r="Q7467" s="24">
        <v>0.5</v>
      </c>
      <c r="R7467" s="24">
        <v>5.15</v>
      </c>
      <c r="T7467" s="24">
        <v>206.17</v>
      </c>
      <c r="X7467" s="24">
        <v>450</v>
      </c>
      <c r="Y7467" s="8">
        <v>0</v>
      </c>
      <c r="Z7467" s="4"/>
    </row>
    <row r="7468" spans="1:26" x14ac:dyDescent="0.25">
      <c r="A7468" s="34">
        <v>33</v>
      </c>
      <c r="B7468" s="31">
        <v>33</v>
      </c>
      <c r="C7468" s="4" t="s">
        <v>12425</v>
      </c>
      <c r="D7468" s="4" t="s">
        <v>12426</v>
      </c>
      <c r="E7468" s="4" t="s">
        <v>12381</v>
      </c>
      <c r="F7468" s="4" t="s">
        <v>11553</v>
      </c>
      <c r="G7468" s="4" t="s">
        <v>12427</v>
      </c>
      <c r="H7468" s="4" t="s">
        <v>19</v>
      </c>
      <c r="I7468" s="24">
        <v>343</v>
      </c>
      <c r="J7468" s="24">
        <v>277</v>
      </c>
      <c r="K7468" s="24">
        <v>25.39</v>
      </c>
      <c r="L7468" s="24">
        <v>25.28</v>
      </c>
      <c r="M7468" s="24">
        <v>3.98</v>
      </c>
      <c r="N7468" s="24">
        <v>3.21</v>
      </c>
      <c r="O7468" s="24">
        <v>2.77</v>
      </c>
      <c r="Q7468" s="24">
        <v>1.65</v>
      </c>
      <c r="R7468" s="24">
        <v>1.1299999999999999</v>
      </c>
      <c r="S7468" s="24">
        <v>1.19</v>
      </c>
      <c r="W7468" s="24">
        <v>1.4</v>
      </c>
      <c r="X7468" s="24">
        <v>342.99999999999989</v>
      </c>
      <c r="Y7468" s="8">
        <v>0</v>
      </c>
      <c r="Z7468" s="4"/>
    </row>
    <row r="7469" spans="1:26" x14ac:dyDescent="0.25">
      <c r="A7469" s="34">
        <v>1</v>
      </c>
      <c r="B7469" s="31">
        <v>1</v>
      </c>
      <c r="C7469" s="4" t="s">
        <v>12379</v>
      </c>
      <c r="D7469" s="4" t="s">
        <v>12380</v>
      </c>
      <c r="E7469" s="4" t="s">
        <v>12381</v>
      </c>
      <c r="F7469" s="4" t="s">
        <v>11553</v>
      </c>
      <c r="G7469" s="4" t="s">
        <v>1334</v>
      </c>
      <c r="H7469" s="4" t="s">
        <v>10946</v>
      </c>
      <c r="I7469" s="24">
        <v>158.97999999999999</v>
      </c>
      <c r="J7469" s="24">
        <v>55.9</v>
      </c>
      <c r="K7469" s="24">
        <v>43.2</v>
      </c>
      <c r="M7469" s="24">
        <v>4.38</v>
      </c>
      <c r="O7469" s="24">
        <v>1.5</v>
      </c>
      <c r="R7469" s="24">
        <v>2.7</v>
      </c>
      <c r="T7469" s="24">
        <v>51.3</v>
      </c>
      <c r="X7469" s="24">
        <v>158.97999999999999</v>
      </c>
      <c r="Y7469" s="8">
        <v>0</v>
      </c>
      <c r="Z7469" s="4"/>
    </row>
    <row r="7470" spans="1:26" x14ac:dyDescent="0.25">
      <c r="A7470" s="34">
        <v>15</v>
      </c>
      <c r="B7470" s="31">
        <v>15</v>
      </c>
      <c r="C7470" s="4" t="s">
        <v>12402</v>
      </c>
      <c r="D7470" s="4" t="s">
        <v>12380</v>
      </c>
      <c r="E7470" s="4" t="s">
        <v>12381</v>
      </c>
      <c r="F7470" s="4" t="s">
        <v>11553</v>
      </c>
      <c r="G7470" s="4" t="s">
        <v>3911</v>
      </c>
      <c r="H7470" s="4" t="s">
        <v>245</v>
      </c>
      <c r="I7470" s="24">
        <v>242</v>
      </c>
      <c r="J7470" s="24">
        <v>129.69999999999999</v>
      </c>
      <c r="K7470" s="24">
        <v>1.77</v>
      </c>
      <c r="L7470" s="24">
        <v>26.44</v>
      </c>
      <c r="O7470" s="24">
        <v>6.9</v>
      </c>
      <c r="R7470" s="24">
        <v>3</v>
      </c>
      <c r="S7470" s="24">
        <v>1.1000000000000001</v>
      </c>
      <c r="T7470" s="24">
        <v>73.09</v>
      </c>
      <c r="X7470" s="24">
        <v>242</v>
      </c>
      <c r="Y7470" s="8">
        <v>0</v>
      </c>
      <c r="Z7470" s="11"/>
    </row>
    <row r="7471" spans="1:26" x14ac:dyDescent="0.25">
      <c r="A7471" s="34">
        <v>40</v>
      </c>
      <c r="B7471" s="31">
        <v>40</v>
      </c>
      <c r="C7471" s="4" t="s">
        <v>12434</v>
      </c>
      <c r="D7471" s="4" t="s">
        <v>12380</v>
      </c>
      <c r="E7471" s="4" t="s">
        <v>12381</v>
      </c>
      <c r="F7471" s="4" t="s">
        <v>11553</v>
      </c>
      <c r="G7471" s="4" t="s">
        <v>12437</v>
      </c>
      <c r="H7471" s="4" t="s">
        <v>5168</v>
      </c>
      <c r="I7471" s="24">
        <v>285.43</v>
      </c>
      <c r="J7471" s="24">
        <v>23.04</v>
      </c>
      <c r="K7471" s="24">
        <v>1.54</v>
      </c>
      <c r="L7471" s="24">
        <v>2.1</v>
      </c>
      <c r="O7471" s="24">
        <v>0.2</v>
      </c>
      <c r="Q7471" s="24">
        <v>0.11</v>
      </c>
      <c r="T7471" s="24">
        <v>258.44</v>
      </c>
      <c r="X7471" s="24">
        <v>285.43</v>
      </c>
      <c r="Y7471" s="8">
        <v>0</v>
      </c>
      <c r="Z7471" s="4"/>
    </row>
    <row r="7472" spans="1:26" x14ac:dyDescent="0.25">
      <c r="A7472" s="34">
        <v>44</v>
      </c>
      <c r="B7472" s="31">
        <v>44</v>
      </c>
      <c r="C7472" s="4" t="s">
        <v>12442</v>
      </c>
      <c r="D7472" s="4" t="s">
        <v>12417</v>
      </c>
      <c r="E7472" s="4" t="s">
        <v>12381</v>
      </c>
      <c r="F7472" s="4" t="s">
        <v>11553</v>
      </c>
      <c r="G7472" s="4" t="s">
        <v>12443</v>
      </c>
      <c r="H7472" s="4" t="s">
        <v>289</v>
      </c>
      <c r="I7472" s="24">
        <v>64.599999999999994</v>
      </c>
      <c r="J7472" s="24">
        <v>51.57</v>
      </c>
      <c r="L7472" s="24">
        <v>3.5</v>
      </c>
      <c r="M7472" s="24">
        <v>0.13</v>
      </c>
      <c r="O7472" s="24">
        <v>0.5</v>
      </c>
      <c r="Q7472" s="24">
        <v>5</v>
      </c>
      <c r="R7472" s="24">
        <v>0.9</v>
      </c>
      <c r="T7472" s="24">
        <v>2.9999999999999929</v>
      </c>
      <c r="X7472" s="24">
        <v>64.599999999999994</v>
      </c>
      <c r="Y7472" s="8">
        <v>0</v>
      </c>
      <c r="Z7472" s="4"/>
    </row>
    <row r="7473" spans="1:26" ht="30" x14ac:dyDescent="0.25">
      <c r="A7473" s="34">
        <v>30</v>
      </c>
      <c r="B7473" s="31">
        <v>30</v>
      </c>
      <c r="C7473" s="4" t="s">
        <v>12419</v>
      </c>
      <c r="D7473" s="4" t="s">
        <v>12417</v>
      </c>
      <c r="E7473" s="4" t="s">
        <v>12381</v>
      </c>
      <c r="F7473" s="4" t="s">
        <v>11553</v>
      </c>
      <c r="G7473" s="5" t="s">
        <v>12420</v>
      </c>
      <c r="H7473" s="4" t="s">
        <v>19</v>
      </c>
      <c r="I7473" s="24">
        <v>221.28</v>
      </c>
      <c r="J7473" s="24">
        <v>100.07</v>
      </c>
      <c r="K7473" s="24">
        <v>10.6</v>
      </c>
      <c r="L7473" s="24">
        <v>14.64</v>
      </c>
      <c r="R7473" s="24">
        <v>0.9</v>
      </c>
      <c r="S7473" s="24">
        <v>0.68</v>
      </c>
      <c r="T7473" s="24">
        <v>94.39</v>
      </c>
      <c r="X7473" s="24">
        <v>221.28</v>
      </c>
      <c r="Y7473" s="8">
        <v>0</v>
      </c>
      <c r="Z7473" s="4"/>
    </row>
    <row r="7474" spans="1:26" ht="30" x14ac:dyDescent="0.25">
      <c r="A7474" s="34">
        <v>12</v>
      </c>
      <c r="B7474" s="31">
        <v>12</v>
      </c>
      <c r="C7474" s="4" t="s">
        <v>11672</v>
      </c>
      <c r="D7474" s="4" t="s">
        <v>12386</v>
      </c>
      <c r="E7474" s="4" t="s">
        <v>12381</v>
      </c>
      <c r="F7474" s="4" t="s">
        <v>11553</v>
      </c>
      <c r="G7474" s="4" t="s">
        <v>12399</v>
      </c>
      <c r="H7474" s="5" t="s">
        <v>12400</v>
      </c>
      <c r="I7474" s="24">
        <v>279.70999999999998</v>
      </c>
      <c r="J7474" s="24">
        <v>164.37</v>
      </c>
      <c r="K7474" s="24">
        <v>58.04</v>
      </c>
      <c r="L7474" s="24">
        <v>35</v>
      </c>
      <c r="M7474" s="24">
        <v>3</v>
      </c>
      <c r="N7474" s="24">
        <v>1.5</v>
      </c>
      <c r="O7474" s="24">
        <v>11.5</v>
      </c>
      <c r="R7474" s="24">
        <v>3</v>
      </c>
      <c r="S7474" s="24">
        <v>3.3</v>
      </c>
      <c r="X7474" s="24">
        <v>279.70999999999998</v>
      </c>
      <c r="Y7474" s="8">
        <v>0</v>
      </c>
      <c r="Z7474" s="4"/>
    </row>
    <row r="7475" spans="1:26" x14ac:dyDescent="0.25">
      <c r="A7475" s="34">
        <v>34</v>
      </c>
      <c r="B7475" s="31">
        <v>34</v>
      </c>
      <c r="C7475" s="4" t="s">
        <v>12428</v>
      </c>
      <c r="D7475" s="4" t="s">
        <v>12417</v>
      </c>
      <c r="E7475" s="4" t="s">
        <v>12381</v>
      </c>
      <c r="F7475" s="4" t="s">
        <v>11553</v>
      </c>
      <c r="G7475" s="4" t="s">
        <v>12429</v>
      </c>
      <c r="H7475" s="4" t="s">
        <v>485</v>
      </c>
      <c r="I7475" s="24">
        <v>226</v>
      </c>
      <c r="J7475" s="24">
        <v>20.63</v>
      </c>
      <c r="K7475" s="24">
        <v>4.21</v>
      </c>
      <c r="L7475" s="24">
        <v>17</v>
      </c>
      <c r="M7475" s="24">
        <v>2.88</v>
      </c>
      <c r="N7475" s="24">
        <v>2.16</v>
      </c>
      <c r="O7475" s="24">
        <v>4.16</v>
      </c>
      <c r="P7475" s="24">
        <v>0.96</v>
      </c>
      <c r="Q7475" s="24">
        <v>9</v>
      </c>
      <c r="R7475" s="24">
        <v>1</v>
      </c>
      <c r="S7475" s="24">
        <v>0.5</v>
      </c>
      <c r="T7475" s="24">
        <v>163.5</v>
      </c>
      <c r="X7475" s="24">
        <v>226</v>
      </c>
      <c r="Y7475" s="8">
        <v>0</v>
      </c>
      <c r="Z7475" s="4"/>
    </row>
    <row r="7476" spans="1:26" x14ac:dyDescent="0.25">
      <c r="A7476" s="34">
        <v>32</v>
      </c>
      <c r="B7476" s="31">
        <v>32</v>
      </c>
      <c r="C7476" s="4" t="s">
        <v>12424</v>
      </c>
      <c r="D7476" s="4" t="s">
        <v>12417</v>
      </c>
      <c r="E7476" s="4" t="s">
        <v>12381</v>
      </c>
      <c r="F7476" s="4" t="s">
        <v>11553</v>
      </c>
      <c r="G7476" s="4" t="s">
        <v>3623</v>
      </c>
      <c r="H7476" s="4"/>
      <c r="I7476" s="24">
        <v>175</v>
      </c>
      <c r="J7476" s="24">
        <v>49.92</v>
      </c>
      <c r="K7476" s="24">
        <v>6.5</v>
      </c>
      <c r="M7476" s="24">
        <v>1.3</v>
      </c>
      <c r="N7476" s="24">
        <v>0.5</v>
      </c>
      <c r="O7476" s="24">
        <v>0.5</v>
      </c>
      <c r="R7476" s="24">
        <v>1</v>
      </c>
      <c r="T7476" s="24">
        <v>115.28</v>
      </c>
      <c r="X7476" s="24">
        <v>175</v>
      </c>
      <c r="Y7476" s="8">
        <v>0</v>
      </c>
      <c r="Z7476" s="4"/>
    </row>
    <row r="7477" spans="1:26" x14ac:dyDescent="0.25">
      <c r="A7477" s="34">
        <v>22</v>
      </c>
      <c r="B7477" s="31">
        <v>22</v>
      </c>
      <c r="C7477" s="4" t="s">
        <v>12386</v>
      </c>
      <c r="D7477" s="4" t="s">
        <v>12386</v>
      </c>
      <c r="E7477" s="4" t="s">
        <v>12381</v>
      </c>
      <c r="F7477" s="4" t="s">
        <v>11553</v>
      </c>
      <c r="G7477" s="4" t="s">
        <v>12410</v>
      </c>
      <c r="H7477" s="4" t="s">
        <v>19</v>
      </c>
      <c r="I7477" s="24">
        <v>155.1</v>
      </c>
      <c r="J7477" s="24">
        <v>77.41</v>
      </c>
      <c r="K7477" s="24">
        <v>69.09</v>
      </c>
      <c r="M7477" s="24">
        <v>0.6</v>
      </c>
      <c r="O7477" s="24">
        <v>3</v>
      </c>
      <c r="R7477" s="24">
        <v>2</v>
      </c>
      <c r="S7477" s="24">
        <v>3</v>
      </c>
      <c r="X7477" s="24">
        <v>155.1</v>
      </c>
      <c r="Y7477" s="8">
        <v>0</v>
      </c>
      <c r="Z7477" s="4"/>
    </row>
    <row r="7478" spans="1:26" x14ac:dyDescent="0.25">
      <c r="A7478" s="34">
        <v>23</v>
      </c>
      <c r="B7478" s="31">
        <v>23</v>
      </c>
      <c r="C7478" s="4" t="s">
        <v>12411</v>
      </c>
      <c r="D7478" s="4" t="s">
        <v>12386</v>
      </c>
      <c r="E7478" s="4" t="s">
        <v>12381</v>
      </c>
      <c r="F7478" s="4" t="s">
        <v>11553</v>
      </c>
      <c r="G7478" s="4" t="s">
        <v>12410</v>
      </c>
      <c r="H7478" s="4" t="s">
        <v>19</v>
      </c>
      <c r="I7478" s="24">
        <v>171.82</v>
      </c>
      <c r="J7478" s="24">
        <v>126.62</v>
      </c>
      <c r="K7478" s="24">
        <v>28.38</v>
      </c>
      <c r="M7478" s="24">
        <v>2.9</v>
      </c>
      <c r="N7478" s="24">
        <v>0.6</v>
      </c>
      <c r="O7478" s="24">
        <v>5.3</v>
      </c>
      <c r="R7478" s="24">
        <v>5</v>
      </c>
      <c r="S7478" s="24">
        <v>3.02</v>
      </c>
      <c r="X7478" s="24">
        <v>171.82000000000002</v>
      </c>
      <c r="Y7478" s="8">
        <v>0</v>
      </c>
      <c r="Z7478" s="11"/>
    </row>
    <row r="7479" spans="1:26" x14ac:dyDescent="0.25">
      <c r="A7479" s="34">
        <v>8</v>
      </c>
      <c r="B7479" s="31">
        <v>8</v>
      </c>
      <c r="C7479" s="4" t="s">
        <v>7332</v>
      </c>
      <c r="D7479" s="4" t="s">
        <v>12386</v>
      </c>
      <c r="E7479" s="4" t="s">
        <v>12381</v>
      </c>
      <c r="F7479" s="4" t="s">
        <v>11553</v>
      </c>
      <c r="G7479" s="4" t="s">
        <v>12394</v>
      </c>
      <c r="H7479" s="4" t="s">
        <v>245</v>
      </c>
      <c r="I7479" s="24">
        <v>110</v>
      </c>
      <c r="J7479" s="24">
        <v>65.55</v>
      </c>
      <c r="M7479" s="24">
        <v>0.5</v>
      </c>
      <c r="O7479" s="24">
        <v>4</v>
      </c>
      <c r="R7479" s="24">
        <v>1</v>
      </c>
      <c r="T7479" s="24">
        <v>38.950000000000003</v>
      </c>
      <c r="X7479" s="24">
        <v>110</v>
      </c>
      <c r="Y7479" s="8">
        <v>0</v>
      </c>
      <c r="Z7479" s="4"/>
    </row>
    <row r="7480" spans="1:26" x14ac:dyDescent="0.25">
      <c r="A7480" s="34">
        <v>16</v>
      </c>
      <c r="B7480" s="31">
        <v>16</v>
      </c>
      <c r="C7480" s="4" t="s">
        <v>12403</v>
      </c>
      <c r="D7480" s="4" t="s">
        <v>12383</v>
      </c>
      <c r="E7480" s="4" t="s">
        <v>12381</v>
      </c>
      <c r="F7480" s="4" t="s">
        <v>11553</v>
      </c>
      <c r="G7480" s="4" t="s">
        <v>12394</v>
      </c>
      <c r="H7480" s="4" t="s">
        <v>1403</v>
      </c>
      <c r="I7480" s="24">
        <v>112.83</v>
      </c>
      <c r="J7480" s="24">
        <v>89.06</v>
      </c>
      <c r="K7480" s="24">
        <v>12.02</v>
      </c>
      <c r="L7480" s="24">
        <v>5.73</v>
      </c>
      <c r="M7480" s="24">
        <v>2</v>
      </c>
      <c r="O7480" s="24">
        <v>2</v>
      </c>
      <c r="Q7480" s="24">
        <v>0.79</v>
      </c>
      <c r="R7480" s="24">
        <v>1.23</v>
      </c>
      <c r="X7480" s="24">
        <v>112.83000000000001</v>
      </c>
      <c r="Y7480" s="8">
        <v>0</v>
      </c>
      <c r="Z7480" s="4"/>
    </row>
    <row r="7481" spans="1:26" x14ac:dyDescent="0.25">
      <c r="A7481" s="34">
        <v>2</v>
      </c>
      <c r="B7481" s="31">
        <v>2</v>
      </c>
      <c r="C7481" s="4" t="s">
        <v>12382</v>
      </c>
      <c r="D7481" s="4" t="s">
        <v>12383</v>
      </c>
      <c r="E7481" s="4" t="s">
        <v>12381</v>
      </c>
      <c r="F7481" s="4" t="s">
        <v>11553</v>
      </c>
      <c r="G7481" s="4" t="s">
        <v>12384</v>
      </c>
      <c r="H7481" s="4" t="s">
        <v>358</v>
      </c>
      <c r="I7481" s="24">
        <v>121.74</v>
      </c>
      <c r="J7481" s="24">
        <v>88.54</v>
      </c>
      <c r="K7481" s="24">
        <v>14.6</v>
      </c>
      <c r="L7481" s="24">
        <v>12.6</v>
      </c>
      <c r="N7481" s="24">
        <v>2</v>
      </c>
      <c r="O7481" s="24">
        <v>1.5</v>
      </c>
      <c r="Q7481" s="24">
        <v>0.5</v>
      </c>
      <c r="R7481" s="24">
        <v>2</v>
      </c>
      <c r="X7481" s="24">
        <v>121.74</v>
      </c>
      <c r="Y7481" s="8">
        <v>0</v>
      </c>
      <c r="Z7481" s="4"/>
    </row>
    <row r="7482" spans="1:26" x14ac:dyDescent="0.25">
      <c r="A7482" s="34">
        <v>41</v>
      </c>
      <c r="B7482" s="31">
        <v>41</v>
      </c>
      <c r="C7482" s="4" t="s">
        <v>12434</v>
      </c>
      <c r="D7482" s="4" t="s">
        <v>12380</v>
      </c>
      <c r="E7482" s="4" t="s">
        <v>12381</v>
      </c>
      <c r="F7482" s="4" t="s">
        <v>11553</v>
      </c>
      <c r="G7482" s="4" t="s">
        <v>12438</v>
      </c>
      <c r="H7482" s="4" t="s">
        <v>176</v>
      </c>
      <c r="I7482" s="24">
        <v>489.51</v>
      </c>
      <c r="J7482" s="24">
        <v>17.03</v>
      </c>
      <c r="K7482" s="24">
        <v>0.32</v>
      </c>
      <c r="L7482" s="24">
        <v>2</v>
      </c>
      <c r="T7482" s="24">
        <v>470.15999999999997</v>
      </c>
      <c r="X7482" s="24">
        <v>489.51</v>
      </c>
      <c r="Y7482" s="8">
        <v>0</v>
      </c>
      <c r="Z7482" s="4"/>
    </row>
    <row r="7483" spans="1:26" x14ac:dyDescent="0.25">
      <c r="A7483" s="34">
        <v>39</v>
      </c>
      <c r="B7483" s="31">
        <v>39</v>
      </c>
      <c r="C7483" s="4" t="s">
        <v>12434</v>
      </c>
      <c r="D7483" s="4" t="s">
        <v>12380</v>
      </c>
      <c r="E7483" s="4" t="s">
        <v>12381</v>
      </c>
      <c r="F7483" s="4" t="s">
        <v>11553</v>
      </c>
      <c r="G7483" s="4" t="s">
        <v>12436</v>
      </c>
      <c r="H7483" s="4" t="s">
        <v>485</v>
      </c>
      <c r="I7483" s="24">
        <v>148.32</v>
      </c>
      <c r="J7483" s="24">
        <v>47.56</v>
      </c>
      <c r="K7483" s="24">
        <v>15.97</v>
      </c>
      <c r="L7483" s="24">
        <v>34.43</v>
      </c>
      <c r="M7483" s="24">
        <v>3.71</v>
      </c>
      <c r="O7483" s="24">
        <v>1.1399999999999999</v>
      </c>
      <c r="Q7483" s="24">
        <v>5.58</v>
      </c>
      <c r="T7483" s="24">
        <v>39.93</v>
      </c>
      <c r="X7483" s="24">
        <v>148.32</v>
      </c>
      <c r="Y7483" s="8">
        <v>0</v>
      </c>
      <c r="Z7483" s="4"/>
    </row>
    <row r="7484" spans="1:26" x14ac:dyDescent="0.25">
      <c r="A7484" s="34">
        <v>38</v>
      </c>
      <c r="B7484" s="31">
        <v>38</v>
      </c>
      <c r="C7484" s="4" t="s">
        <v>12434</v>
      </c>
      <c r="D7484" s="4" t="s">
        <v>12380</v>
      </c>
      <c r="E7484" s="4" t="s">
        <v>12381</v>
      </c>
      <c r="F7484" s="4" t="s">
        <v>11553</v>
      </c>
      <c r="G7484" s="4" t="s">
        <v>12435</v>
      </c>
      <c r="H7484" s="4" t="s">
        <v>213</v>
      </c>
      <c r="I7484" s="24">
        <v>663</v>
      </c>
      <c r="J7484" s="24">
        <v>52</v>
      </c>
      <c r="K7484" s="24">
        <v>40.700000000000003</v>
      </c>
      <c r="L7484" s="24">
        <v>13.1</v>
      </c>
      <c r="M7484" s="24">
        <v>0.85</v>
      </c>
      <c r="O7484" s="24">
        <v>0.5</v>
      </c>
      <c r="Q7484" s="24">
        <v>1</v>
      </c>
      <c r="R7484" s="24">
        <v>1</v>
      </c>
      <c r="T7484" s="24">
        <v>553.85</v>
      </c>
      <c r="X7484" s="24">
        <v>663</v>
      </c>
      <c r="Y7484" s="8">
        <v>0</v>
      </c>
      <c r="Z7484" s="4"/>
    </row>
    <row r="7485" spans="1:26" x14ac:dyDescent="0.25">
      <c r="A7485" s="34">
        <v>5</v>
      </c>
      <c r="B7485" s="31">
        <v>5</v>
      </c>
      <c r="C7485" s="4" t="s">
        <v>12390</v>
      </c>
      <c r="D7485" s="4" t="s">
        <v>12391</v>
      </c>
      <c r="E7485" s="4" t="s">
        <v>12381</v>
      </c>
      <c r="F7485" s="4" t="s">
        <v>11553</v>
      </c>
      <c r="G7485" s="4" t="s">
        <v>12392</v>
      </c>
      <c r="H7485" s="4" t="s">
        <v>553</v>
      </c>
      <c r="I7485" s="24">
        <v>100.7</v>
      </c>
      <c r="J7485" s="24">
        <v>93.18</v>
      </c>
      <c r="L7485" s="24">
        <v>3.42</v>
      </c>
      <c r="O7485" s="24">
        <v>2</v>
      </c>
      <c r="R7485" s="24">
        <v>2.1</v>
      </c>
      <c r="X7485" s="24">
        <v>100.7</v>
      </c>
      <c r="Y7485" s="8">
        <v>0</v>
      </c>
      <c r="Z7485" s="4"/>
    </row>
    <row r="7486" spans="1:26" x14ac:dyDescent="0.25">
      <c r="A7486" s="34">
        <v>10</v>
      </c>
      <c r="B7486" s="31">
        <v>10</v>
      </c>
      <c r="C7486" s="4" t="s">
        <v>12396</v>
      </c>
      <c r="D7486" s="4" t="s">
        <v>12391</v>
      </c>
      <c r="E7486" s="4" t="s">
        <v>12381</v>
      </c>
      <c r="F7486" s="4" t="s">
        <v>11553</v>
      </c>
      <c r="G7486" s="4" t="s">
        <v>12397</v>
      </c>
      <c r="H7486" s="4" t="s">
        <v>19</v>
      </c>
      <c r="I7486" s="24">
        <v>276.72000000000003</v>
      </c>
      <c r="J7486" s="24">
        <v>202.58</v>
      </c>
      <c r="K7486" s="24">
        <v>34.15</v>
      </c>
      <c r="L7486" s="24">
        <v>24.64</v>
      </c>
      <c r="M7486" s="24">
        <v>2.4</v>
      </c>
      <c r="O7486" s="24">
        <v>3.17</v>
      </c>
      <c r="Q7486" s="24">
        <v>2.23</v>
      </c>
      <c r="T7486" s="24">
        <v>7.55</v>
      </c>
      <c r="X7486" s="24">
        <v>276.72000000000003</v>
      </c>
      <c r="Y7486" s="8">
        <v>0</v>
      </c>
      <c r="Z7486" s="4"/>
    </row>
    <row r="7487" spans="1:26" x14ac:dyDescent="0.25">
      <c r="A7487" s="34">
        <v>11</v>
      </c>
      <c r="B7487" s="31">
        <v>11</v>
      </c>
      <c r="C7487" s="4" t="s">
        <v>12398</v>
      </c>
      <c r="D7487" s="4" t="s">
        <v>12391</v>
      </c>
      <c r="E7487" s="4" t="s">
        <v>12381</v>
      </c>
      <c r="F7487" s="4" t="s">
        <v>11553</v>
      </c>
      <c r="G7487" s="4" t="s">
        <v>12397</v>
      </c>
      <c r="H7487" s="4" t="s">
        <v>19</v>
      </c>
      <c r="I7487" s="24">
        <v>104.73</v>
      </c>
      <c r="J7487" s="24">
        <v>15.67</v>
      </c>
      <c r="K7487" s="24">
        <v>0.65</v>
      </c>
      <c r="L7487" s="24">
        <v>5.08</v>
      </c>
      <c r="T7487" s="24">
        <v>83.330000000000013</v>
      </c>
      <c r="X7487" s="24">
        <v>104.73000000000002</v>
      </c>
      <c r="Y7487" s="8">
        <v>0</v>
      </c>
      <c r="Z7487" s="4"/>
    </row>
    <row r="7488" spans="1:26" x14ac:dyDescent="0.25">
      <c r="A7488" s="34">
        <v>14</v>
      </c>
      <c r="B7488" s="31">
        <v>14</v>
      </c>
      <c r="C7488" s="4" t="s">
        <v>12401</v>
      </c>
      <c r="D7488" s="4" t="s">
        <v>12391</v>
      </c>
      <c r="E7488" s="4" t="s">
        <v>12381</v>
      </c>
      <c r="F7488" s="4" t="s">
        <v>11553</v>
      </c>
      <c r="G7488" s="4" t="s">
        <v>12397</v>
      </c>
      <c r="H7488" s="4" t="s">
        <v>19</v>
      </c>
      <c r="X7488" s="24">
        <v>0</v>
      </c>
      <c r="Y7488" s="8">
        <v>0</v>
      </c>
      <c r="Z7488" s="4"/>
    </row>
    <row r="7489" spans="1:26" x14ac:dyDescent="0.25">
      <c r="A7489" s="34">
        <v>29</v>
      </c>
      <c r="B7489" s="31">
        <v>29</v>
      </c>
      <c r="C7489" s="4" t="s">
        <v>12416</v>
      </c>
      <c r="D7489" s="4" t="s">
        <v>12417</v>
      </c>
      <c r="E7489" s="4" t="s">
        <v>12381</v>
      </c>
      <c r="F7489" s="4" t="s">
        <v>11553</v>
      </c>
      <c r="G7489" s="4" t="s">
        <v>12418</v>
      </c>
      <c r="H7489" s="4" t="s">
        <v>1033</v>
      </c>
      <c r="I7489" s="24">
        <v>497.04</v>
      </c>
      <c r="J7489" s="24">
        <v>199.85</v>
      </c>
      <c r="K7489" s="24">
        <v>49.47</v>
      </c>
      <c r="L7489" s="24">
        <v>1.87</v>
      </c>
      <c r="M7489" s="24">
        <v>6.27</v>
      </c>
      <c r="O7489" s="24">
        <v>2.2599999999999998</v>
      </c>
      <c r="Q7489" s="24">
        <v>4.16</v>
      </c>
      <c r="R7489" s="24">
        <v>4</v>
      </c>
      <c r="T7489" s="24">
        <v>229.16000000000003</v>
      </c>
      <c r="X7489" s="24">
        <v>497.04</v>
      </c>
      <c r="Y7489" s="8">
        <v>0</v>
      </c>
      <c r="Z7489" s="4"/>
    </row>
    <row r="7490" spans="1:26" x14ac:dyDescent="0.25">
      <c r="A7490" s="34">
        <v>19</v>
      </c>
      <c r="B7490" s="31">
        <v>19</v>
      </c>
      <c r="C7490" s="4" t="s">
        <v>12405</v>
      </c>
      <c r="D7490" s="4" t="s">
        <v>12380</v>
      </c>
      <c r="E7490" s="4" t="s">
        <v>12381</v>
      </c>
      <c r="F7490" s="4" t="s">
        <v>11553</v>
      </c>
      <c r="G7490" s="4" t="s">
        <v>12406</v>
      </c>
      <c r="H7490" s="4" t="s">
        <v>283</v>
      </c>
      <c r="I7490" s="24">
        <v>147.57</v>
      </c>
      <c r="J7490" s="24">
        <v>112.82</v>
      </c>
      <c r="K7490" s="24">
        <v>4</v>
      </c>
      <c r="L7490" s="24">
        <v>14</v>
      </c>
      <c r="M7490" s="24">
        <v>4.5999999999999996</v>
      </c>
      <c r="N7490" s="24">
        <v>2</v>
      </c>
      <c r="O7490" s="24">
        <v>3.7</v>
      </c>
      <c r="R7490" s="24">
        <v>4.7</v>
      </c>
      <c r="W7490" s="24">
        <v>1.75</v>
      </c>
      <c r="X7490" s="24">
        <v>147.56999999999996</v>
      </c>
      <c r="Y7490" s="8">
        <v>0</v>
      </c>
      <c r="Z7490" s="4"/>
    </row>
    <row r="7491" spans="1:26" x14ac:dyDescent="0.25">
      <c r="A7491" s="34">
        <v>20</v>
      </c>
      <c r="B7491" s="31">
        <v>20</v>
      </c>
      <c r="C7491" s="4" t="s">
        <v>12407</v>
      </c>
      <c r="D7491" s="4" t="s">
        <v>12391</v>
      </c>
      <c r="E7491" s="4" t="s">
        <v>12381</v>
      </c>
      <c r="F7491" s="4" t="s">
        <v>11553</v>
      </c>
      <c r="G7491" s="4" t="s">
        <v>12406</v>
      </c>
      <c r="H7491" s="4" t="s">
        <v>283</v>
      </c>
      <c r="I7491" s="24">
        <v>112.8</v>
      </c>
      <c r="J7491" s="24">
        <v>66</v>
      </c>
      <c r="K7491" s="24">
        <v>15</v>
      </c>
      <c r="O7491" s="24">
        <v>1.8</v>
      </c>
      <c r="Q7491" s="24">
        <v>6</v>
      </c>
      <c r="R7491" s="24">
        <v>3</v>
      </c>
      <c r="S7491" s="24">
        <v>1.5</v>
      </c>
      <c r="T7491" s="24">
        <v>19</v>
      </c>
      <c r="W7491" s="24">
        <v>0.5</v>
      </c>
      <c r="X7491" s="24">
        <v>112.8</v>
      </c>
      <c r="Y7491" s="8">
        <v>0</v>
      </c>
      <c r="Z7491" s="4"/>
    </row>
    <row r="7492" spans="1:26" ht="30" x14ac:dyDescent="0.25">
      <c r="A7492" s="34">
        <v>7</v>
      </c>
      <c r="B7492" s="31">
        <v>7</v>
      </c>
      <c r="C7492" s="4" t="s">
        <v>5022</v>
      </c>
      <c r="D7492" s="4" t="s">
        <v>12380</v>
      </c>
      <c r="E7492" s="4" t="s">
        <v>12381</v>
      </c>
      <c r="F7492" s="4" t="s">
        <v>11553</v>
      </c>
      <c r="G7492" s="4" t="s">
        <v>572</v>
      </c>
      <c r="H7492" s="5" t="s">
        <v>12393</v>
      </c>
      <c r="I7492" s="24">
        <v>144.63</v>
      </c>
      <c r="J7492" s="24">
        <v>120.25</v>
      </c>
      <c r="K7492" s="24">
        <v>3.79</v>
      </c>
      <c r="L7492" s="24">
        <v>5.0999999999999996</v>
      </c>
      <c r="M7492" s="24">
        <v>3.48</v>
      </c>
      <c r="O7492" s="24">
        <v>0.91</v>
      </c>
      <c r="T7492" s="24">
        <v>11.1</v>
      </c>
      <c r="X7492" s="24">
        <v>144.63</v>
      </c>
      <c r="Y7492" s="8">
        <v>0</v>
      </c>
      <c r="Z7492" s="4"/>
    </row>
    <row r="7493" spans="1:26" x14ac:dyDescent="0.25">
      <c r="A7493" s="34">
        <v>26</v>
      </c>
      <c r="B7493" s="31">
        <v>26</v>
      </c>
      <c r="C7493" s="4" t="s">
        <v>12413</v>
      </c>
      <c r="D7493" s="4" t="s">
        <v>12383</v>
      </c>
      <c r="E7493" s="4" t="s">
        <v>12381</v>
      </c>
      <c r="F7493" s="4" t="s">
        <v>11553</v>
      </c>
      <c r="G7493" s="4" t="s">
        <v>572</v>
      </c>
      <c r="H7493" s="4" t="s">
        <v>1797</v>
      </c>
      <c r="I7493" s="24">
        <v>244</v>
      </c>
      <c r="J7493" s="24">
        <v>133.16999999999999</v>
      </c>
      <c r="K7493" s="24">
        <v>9.2899999999999991</v>
      </c>
      <c r="M7493" s="24">
        <v>3</v>
      </c>
      <c r="O7493" s="24">
        <v>2</v>
      </c>
      <c r="R7493" s="24">
        <v>2.6</v>
      </c>
      <c r="T7493" s="24">
        <v>93.940000000000026</v>
      </c>
      <c r="X7493" s="24">
        <v>244</v>
      </c>
      <c r="Y7493" s="8">
        <v>0</v>
      </c>
      <c r="Z7493" s="4"/>
    </row>
    <row r="7494" spans="1:26" ht="30" x14ac:dyDescent="0.25">
      <c r="A7494" s="34">
        <v>27</v>
      </c>
      <c r="B7494" s="31">
        <v>27</v>
      </c>
      <c r="C7494" s="4" t="s">
        <v>12414</v>
      </c>
      <c r="D7494" s="4" t="s">
        <v>12380</v>
      </c>
      <c r="E7494" s="4" t="s">
        <v>12381</v>
      </c>
      <c r="F7494" s="4" t="s">
        <v>11553</v>
      </c>
      <c r="G7494" s="4" t="s">
        <v>572</v>
      </c>
      <c r="H7494" s="5" t="s">
        <v>12393</v>
      </c>
      <c r="I7494" s="24">
        <v>345</v>
      </c>
      <c r="J7494" s="24">
        <v>86.41</v>
      </c>
      <c r="K7494" s="24">
        <v>6.54</v>
      </c>
      <c r="L7494" s="24">
        <v>0.25</v>
      </c>
      <c r="M7494" s="24">
        <v>2.29</v>
      </c>
      <c r="N7494" s="24">
        <v>0.5</v>
      </c>
      <c r="O7494" s="24">
        <v>0.62</v>
      </c>
      <c r="R7494" s="24">
        <v>1.86</v>
      </c>
      <c r="T7494" s="24">
        <v>246.52999999999997</v>
      </c>
      <c r="X7494" s="24">
        <v>345</v>
      </c>
      <c r="Y7494" s="8">
        <v>0</v>
      </c>
      <c r="Z7494" s="4"/>
    </row>
    <row r="7495" spans="1:26" ht="30" x14ac:dyDescent="0.25">
      <c r="A7495" s="34">
        <v>28</v>
      </c>
      <c r="B7495" s="31">
        <v>28</v>
      </c>
      <c r="C7495" s="4" t="s">
        <v>12415</v>
      </c>
      <c r="D7495" s="4" t="s">
        <v>12380</v>
      </c>
      <c r="E7495" s="4" t="s">
        <v>12381</v>
      </c>
      <c r="F7495" s="4" t="s">
        <v>11553</v>
      </c>
      <c r="G7495" s="4" t="s">
        <v>572</v>
      </c>
      <c r="H7495" s="5" t="s">
        <v>12393</v>
      </c>
      <c r="I7495" s="24">
        <v>172.9</v>
      </c>
      <c r="J7495" s="24">
        <v>9.18</v>
      </c>
      <c r="K7495" s="24">
        <v>159.72</v>
      </c>
      <c r="R7495" s="24">
        <v>4</v>
      </c>
      <c r="X7495" s="24">
        <v>172.9</v>
      </c>
      <c r="Y7495" s="8">
        <v>0</v>
      </c>
      <c r="Z7495" s="4"/>
    </row>
    <row r="7496" spans="1:26" x14ac:dyDescent="0.25">
      <c r="A7496" s="34">
        <v>35</v>
      </c>
      <c r="B7496" s="31">
        <v>35</v>
      </c>
      <c r="C7496" s="4" t="s">
        <v>12430</v>
      </c>
      <c r="D7496" s="4" t="s">
        <v>12417</v>
      </c>
      <c r="E7496" s="4" t="s">
        <v>12381</v>
      </c>
      <c r="F7496" s="4" t="s">
        <v>11553</v>
      </c>
      <c r="G7496" s="4" t="s">
        <v>572</v>
      </c>
      <c r="H7496" s="4"/>
      <c r="I7496" s="24">
        <v>350</v>
      </c>
      <c r="J7496" s="24">
        <v>61</v>
      </c>
      <c r="K7496" s="24">
        <v>22</v>
      </c>
      <c r="L7496" s="24">
        <v>11</v>
      </c>
      <c r="M7496" s="24">
        <v>3</v>
      </c>
      <c r="O7496" s="24">
        <v>10</v>
      </c>
      <c r="Q7496" s="24">
        <v>1</v>
      </c>
      <c r="R7496" s="24">
        <v>1.5</v>
      </c>
      <c r="T7496" s="24">
        <v>240.5</v>
      </c>
      <c r="X7496" s="24">
        <v>350</v>
      </c>
      <c r="Y7496" s="8">
        <v>0</v>
      </c>
      <c r="Z7496" s="4"/>
    </row>
    <row r="7497" spans="1:26" x14ac:dyDescent="0.25">
      <c r="A7497" s="34">
        <v>6</v>
      </c>
      <c r="B7497" s="31">
        <v>6</v>
      </c>
      <c r="C7497" s="4"/>
      <c r="D7497" s="4"/>
      <c r="E7497" s="4" t="s">
        <v>12381</v>
      </c>
      <c r="F7497" s="4" t="s">
        <v>11553</v>
      </c>
      <c r="G7497" s="4"/>
      <c r="H7497" s="4"/>
      <c r="X7497" s="24">
        <v>0</v>
      </c>
      <c r="Y7497" s="8">
        <v>0</v>
      </c>
      <c r="Z7497" s="4"/>
    </row>
    <row r="7498" spans="1:26" x14ac:dyDescent="0.25">
      <c r="A7498" s="34">
        <v>17</v>
      </c>
      <c r="B7498" s="31">
        <v>17</v>
      </c>
      <c r="C7498" s="4"/>
      <c r="D7498" s="4"/>
      <c r="E7498" s="4" t="s">
        <v>12381</v>
      </c>
      <c r="F7498" s="4" t="s">
        <v>11553</v>
      </c>
      <c r="G7498" s="4"/>
      <c r="H7498" s="4"/>
      <c r="I7498" s="24">
        <v>154.25</v>
      </c>
      <c r="J7498" s="24">
        <v>126.42</v>
      </c>
      <c r="K7498" s="24">
        <v>10.93</v>
      </c>
      <c r="L7498" s="24">
        <v>8.8000000000000007</v>
      </c>
      <c r="M7498" s="24">
        <v>2</v>
      </c>
      <c r="N7498" s="24">
        <v>1</v>
      </c>
      <c r="O7498" s="24">
        <v>1</v>
      </c>
      <c r="R7498" s="24">
        <v>4.0999999999999996</v>
      </c>
      <c r="X7498" s="24">
        <v>154.25</v>
      </c>
      <c r="Y7498" s="8">
        <v>0</v>
      </c>
      <c r="Z7498" s="4"/>
    </row>
    <row r="7499" spans="1:26" x14ac:dyDescent="0.25">
      <c r="A7499" s="34">
        <v>24</v>
      </c>
      <c r="B7499" s="31">
        <v>24</v>
      </c>
      <c r="C7499" s="4"/>
      <c r="D7499" s="4"/>
      <c r="E7499" s="4" t="s">
        <v>12381</v>
      </c>
      <c r="F7499" s="4" t="s">
        <v>11553</v>
      </c>
      <c r="G7499" s="4"/>
      <c r="H7499" s="4"/>
      <c r="I7499" s="24">
        <v>437.98</v>
      </c>
      <c r="J7499" s="24">
        <v>57.34</v>
      </c>
      <c r="K7499" s="24">
        <v>32.630000000000003</v>
      </c>
      <c r="L7499" s="24">
        <v>5.45</v>
      </c>
      <c r="M7499" s="24">
        <v>0.25</v>
      </c>
      <c r="N7499" s="24">
        <v>0.7</v>
      </c>
      <c r="O7499" s="24">
        <v>1.2</v>
      </c>
      <c r="Q7499" s="24">
        <v>0.9</v>
      </c>
      <c r="R7499" s="24">
        <v>2.7</v>
      </c>
      <c r="T7499" s="24">
        <v>336.81</v>
      </c>
      <c r="X7499" s="24">
        <v>437.98</v>
      </c>
      <c r="Y7499" s="8">
        <v>0</v>
      </c>
      <c r="Z7499" s="4"/>
    </row>
    <row r="7500" spans="1:26" x14ac:dyDescent="0.25">
      <c r="A7500" s="34">
        <v>23</v>
      </c>
      <c r="B7500" s="31">
        <v>23</v>
      </c>
      <c r="C7500" s="4" t="s">
        <v>12466</v>
      </c>
      <c r="D7500" s="4" t="s">
        <v>12449</v>
      </c>
      <c r="E7500" s="4" t="s">
        <v>12446</v>
      </c>
      <c r="F7500" s="4" t="s">
        <v>11553</v>
      </c>
      <c r="G7500" s="4" t="s">
        <v>12467</v>
      </c>
      <c r="H7500" s="4" t="s">
        <v>1981</v>
      </c>
      <c r="I7500" s="24">
        <v>185.7</v>
      </c>
      <c r="J7500" s="24">
        <v>141.69999999999999</v>
      </c>
      <c r="K7500" s="24">
        <v>30</v>
      </c>
      <c r="M7500" s="24">
        <v>1</v>
      </c>
      <c r="O7500" s="24">
        <v>5</v>
      </c>
      <c r="Q7500" s="24">
        <v>8</v>
      </c>
      <c r="X7500" s="24">
        <f t="shared" ref="X7500:X7563" si="286">SUM(J7500:W7500)</f>
        <v>185.7</v>
      </c>
      <c r="Y7500" s="8">
        <f t="shared" ref="Y7500:Y7563" si="287">I7500-X7500</f>
        <v>0</v>
      </c>
      <c r="Z7500" s="11"/>
    </row>
    <row r="7501" spans="1:26" x14ac:dyDescent="0.25">
      <c r="A7501" s="34">
        <v>1</v>
      </c>
      <c r="B7501" s="31">
        <v>1</v>
      </c>
      <c r="C7501" s="4" t="s">
        <v>12444</v>
      </c>
      <c r="D7501" s="4" t="s">
        <v>12445</v>
      </c>
      <c r="E7501" s="4" t="s">
        <v>12446</v>
      </c>
      <c r="F7501" s="4" t="s">
        <v>11553</v>
      </c>
      <c r="G7501" s="4" t="s">
        <v>12447</v>
      </c>
      <c r="H7501" s="4"/>
      <c r="I7501" s="24">
        <v>240</v>
      </c>
      <c r="J7501" s="24">
        <v>65.7</v>
      </c>
      <c r="K7501" s="24">
        <v>3.7</v>
      </c>
      <c r="L7501" s="24">
        <v>25.2</v>
      </c>
      <c r="M7501" s="24">
        <v>0.9</v>
      </c>
      <c r="O7501" s="24">
        <v>1.7</v>
      </c>
      <c r="S7501" s="24">
        <v>1.7</v>
      </c>
      <c r="T7501" s="24">
        <v>141.1</v>
      </c>
      <c r="X7501" s="24">
        <f t="shared" si="286"/>
        <v>240</v>
      </c>
      <c r="Y7501" s="8">
        <f t="shared" si="287"/>
        <v>0</v>
      </c>
      <c r="Z7501" s="4"/>
    </row>
    <row r="7502" spans="1:26" x14ac:dyDescent="0.25">
      <c r="A7502" s="34">
        <v>14</v>
      </c>
      <c r="B7502" s="31">
        <v>14</v>
      </c>
      <c r="C7502" s="4" t="s">
        <v>12458</v>
      </c>
      <c r="D7502" s="4" t="s">
        <v>12458</v>
      </c>
      <c r="E7502" s="4" t="s">
        <v>12446</v>
      </c>
      <c r="F7502" s="4" t="s">
        <v>11553</v>
      </c>
      <c r="G7502" s="4" t="s">
        <v>12459</v>
      </c>
      <c r="H7502" s="4" t="s">
        <v>1876</v>
      </c>
      <c r="I7502" s="24">
        <v>3971</v>
      </c>
      <c r="J7502" s="24">
        <v>370</v>
      </c>
      <c r="K7502" s="24">
        <v>481.1</v>
      </c>
      <c r="L7502" s="24">
        <v>44.5</v>
      </c>
      <c r="M7502" s="24">
        <v>9.5</v>
      </c>
      <c r="O7502" s="24">
        <v>3.2</v>
      </c>
      <c r="P7502" s="24">
        <v>100</v>
      </c>
      <c r="Q7502" s="24">
        <v>0.8</v>
      </c>
      <c r="S7502" s="24">
        <v>4.9000000000000004</v>
      </c>
      <c r="T7502" s="24">
        <v>2957</v>
      </c>
      <c r="X7502" s="24">
        <f t="shared" si="286"/>
        <v>3971</v>
      </c>
      <c r="Y7502" s="8">
        <f t="shared" si="287"/>
        <v>0</v>
      </c>
      <c r="Z7502" s="4"/>
    </row>
    <row r="7503" spans="1:26" x14ac:dyDescent="0.25">
      <c r="A7503" s="34">
        <v>15</v>
      </c>
      <c r="B7503" s="31">
        <v>15</v>
      </c>
      <c r="C7503" s="4" t="s">
        <v>12458</v>
      </c>
      <c r="D7503" s="4" t="s">
        <v>12458</v>
      </c>
      <c r="E7503" s="4" t="s">
        <v>12446</v>
      </c>
      <c r="F7503" s="4" t="s">
        <v>11553</v>
      </c>
      <c r="G7503" s="4" t="s">
        <v>12459</v>
      </c>
      <c r="H7503" s="4" t="s">
        <v>1876</v>
      </c>
      <c r="X7503" s="24">
        <f t="shared" si="286"/>
        <v>0</v>
      </c>
      <c r="Y7503" s="8">
        <f t="shared" si="287"/>
        <v>0</v>
      </c>
      <c r="Z7503" s="11"/>
    </row>
    <row r="7504" spans="1:26" x14ac:dyDescent="0.25">
      <c r="A7504" s="34">
        <v>16</v>
      </c>
      <c r="B7504" s="31">
        <v>16</v>
      </c>
      <c r="C7504" s="4" t="s">
        <v>4494</v>
      </c>
      <c r="D7504" s="4" t="s">
        <v>4494</v>
      </c>
      <c r="E7504" s="4" t="s">
        <v>12446</v>
      </c>
      <c r="F7504" s="4" t="s">
        <v>11553</v>
      </c>
      <c r="G7504" s="4" t="s">
        <v>12459</v>
      </c>
      <c r="H7504" s="4" t="s">
        <v>1995</v>
      </c>
      <c r="I7504" s="24">
        <v>269.60000000000002</v>
      </c>
      <c r="J7504" s="24">
        <v>225.9</v>
      </c>
      <c r="K7504" s="24">
        <v>7.1</v>
      </c>
      <c r="L7504" s="24">
        <v>8.6999999999999993</v>
      </c>
      <c r="M7504" s="24">
        <v>1.5</v>
      </c>
      <c r="O7504" s="24">
        <v>7.4</v>
      </c>
      <c r="P7504" s="24">
        <v>8.6</v>
      </c>
      <c r="Q7504" s="24">
        <v>4.2</v>
      </c>
      <c r="T7504" s="24">
        <v>6.2000000000000455</v>
      </c>
      <c r="X7504" s="24">
        <f t="shared" si="286"/>
        <v>269.60000000000002</v>
      </c>
      <c r="Y7504" s="8">
        <f t="shared" si="287"/>
        <v>0</v>
      </c>
      <c r="Z7504" s="4"/>
    </row>
    <row r="7505" spans="1:26" x14ac:dyDescent="0.25">
      <c r="A7505" s="34">
        <v>2</v>
      </c>
      <c r="B7505" s="31">
        <v>2</v>
      </c>
      <c r="C7505" s="4" t="s">
        <v>12448</v>
      </c>
      <c r="D7505" s="4" t="s">
        <v>12449</v>
      </c>
      <c r="E7505" s="4" t="s">
        <v>12446</v>
      </c>
      <c r="F7505" s="4" t="s">
        <v>11553</v>
      </c>
      <c r="G7505" s="4" t="s">
        <v>15127</v>
      </c>
      <c r="H7505" s="4" t="s">
        <v>9198</v>
      </c>
      <c r="I7505" s="24">
        <v>487.5</v>
      </c>
      <c r="J7505" s="24">
        <v>279.8</v>
      </c>
      <c r="K7505" s="24">
        <v>34.4</v>
      </c>
      <c r="L7505" s="24">
        <v>66.400000000000006</v>
      </c>
      <c r="N7505" s="24">
        <v>4</v>
      </c>
      <c r="O7505" s="24">
        <v>3.6</v>
      </c>
      <c r="Q7505" s="24">
        <v>3.4</v>
      </c>
      <c r="S7505" s="24">
        <v>19.100000000000001</v>
      </c>
      <c r="T7505" s="24">
        <v>76.799999999999955</v>
      </c>
      <c r="X7505" s="24">
        <f t="shared" si="286"/>
        <v>487.5</v>
      </c>
      <c r="Y7505" s="8">
        <f t="shared" si="287"/>
        <v>0</v>
      </c>
      <c r="Z7505" s="4"/>
    </row>
    <row r="7506" spans="1:26" x14ac:dyDescent="0.25">
      <c r="A7506" s="34">
        <v>8</v>
      </c>
      <c r="B7506" s="31">
        <v>8</v>
      </c>
      <c r="C7506" s="4" t="s">
        <v>3164</v>
      </c>
      <c r="D7506" s="4" t="s">
        <v>4494</v>
      </c>
      <c r="E7506" s="4" t="s">
        <v>12446</v>
      </c>
      <c r="F7506" s="4" t="s">
        <v>11553</v>
      </c>
      <c r="G7506" s="4" t="s">
        <v>12453</v>
      </c>
      <c r="H7506" s="4"/>
      <c r="I7506" s="24">
        <v>723.2</v>
      </c>
      <c r="J7506" s="24">
        <v>114.4</v>
      </c>
      <c r="K7506" s="24">
        <v>20.2</v>
      </c>
      <c r="L7506" s="24">
        <v>0.8</v>
      </c>
      <c r="M7506" s="24">
        <v>0.4</v>
      </c>
      <c r="O7506" s="24">
        <v>1.1000000000000001</v>
      </c>
      <c r="Q7506" s="24">
        <v>2.7</v>
      </c>
      <c r="S7506" s="24">
        <v>1.6</v>
      </c>
      <c r="T7506" s="24">
        <v>582</v>
      </c>
      <c r="X7506" s="24">
        <f t="shared" si="286"/>
        <v>723.2</v>
      </c>
      <c r="Y7506" s="8">
        <f t="shared" si="287"/>
        <v>0</v>
      </c>
      <c r="Z7506" s="4"/>
    </row>
    <row r="7507" spans="1:26" x14ac:dyDescent="0.25">
      <c r="A7507" s="34">
        <v>3</v>
      </c>
      <c r="B7507" s="31">
        <v>3</v>
      </c>
      <c r="C7507" s="4" t="s">
        <v>12450</v>
      </c>
      <c r="D7507" s="4" t="s">
        <v>12449</v>
      </c>
      <c r="E7507" s="4" t="s">
        <v>12446</v>
      </c>
      <c r="F7507" s="4" t="s">
        <v>11553</v>
      </c>
      <c r="G7507" s="4" t="s">
        <v>5669</v>
      </c>
      <c r="H7507" s="4"/>
      <c r="I7507" s="24">
        <v>542.4</v>
      </c>
      <c r="J7507" s="24">
        <v>141.69999999999999</v>
      </c>
      <c r="K7507" s="24">
        <v>54.7</v>
      </c>
      <c r="L7507" s="24">
        <v>44.6</v>
      </c>
      <c r="O7507" s="24">
        <v>1.8</v>
      </c>
      <c r="Q7507" s="24">
        <v>10.5</v>
      </c>
      <c r="S7507" s="24">
        <v>4.5999999999999996</v>
      </c>
      <c r="T7507" s="24">
        <v>284.5</v>
      </c>
      <c r="X7507" s="24">
        <f t="shared" si="286"/>
        <v>542.4</v>
      </c>
      <c r="Y7507" s="8">
        <f t="shared" si="287"/>
        <v>0</v>
      </c>
      <c r="Z7507" s="4"/>
    </row>
    <row r="7508" spans="1:26" x14ac:dyDescent="0.25">
      <c r="A7508" s="34">
        <v>4</v>
      </c>
      <c r="B7508" s="31">
        <v>4</v>
      </c>
      <c r="C7508" s="4" t="s">
        <v>12449</v>
      </c>
      <c r="D7508" s="4" t="s">
        <v>12449</v>
      </c>
      <c r="E7508" s="4" t="s">
        <v>12446</v>
      </c>
      <c r="F7508" s="4" t="s">
        <v>11553</v>
      </c>
      <c r="G7508" s="4" t="s">
        <v>5669</v>
      </c>
      <c r="H7508" s="4"/>
      <c r="I7508" s="24">
        <v>484.8</v>
      </c>
      <c r="J7508" s="24">
        <v>172.2</v>
      </c>
      <c r="K7508" s="24">
        <v>57.9</v>
      </c>
      <c r="L7508" s="24">
        <v>13.1</v>
      </c>
      <c r="N7508" s="24">
        <v>8.6999999999999993</v>
      </c>
      <c r="O7508" s="24">
        <v>3.5</v>
      </c>
      <c r="Q7508" s="24">
        <v>3</v>
      </c>
      <c r="S7508" s="24">
        <v>12.9</v>
      </c>
      <c r="T7508" s="24">
        <v>213.50000000000006</v>
      </c>
      <c r="X7508" s="24">
        <f t="shared" si="286"/>
        <v>484.8</v>
      </c>
      <c r="Y7508" s="8">
        <f t="shared" si="287"/>
        <v>0</v>
      </c>
      <c r="Z7508" s="4"/>
    </row>
    <row r="7509" spans="1:26" x14ac:dyDescent="0.25">
      <c r="A7509" s="34">
        <v>21</v>
      </c>
      <c r="B7509" s="31">
        <v>21</v>
      </c>
      <c r="C7509" s="4" t="s">
        <v>12463</v>
      </c>
      <c r="D7509" s="4" t="s">
        <v>10186</v>
      </c>
      <c r="E7509" s="4" t="s">
        <v>12446</v>
      </c>
      <c r="F7509" s="4" t="s">
        <v>11553</v>
      </c>
      <c r="G7509" s="4" t="s">
        <v>12464</v>
      </c>
      <c r="H7509" s="4"/>
      <c r="I7509" s="24">
        <v>1272</v>
      </c>
      <c r="J7509" s="24">
        <v>138.1</v>
      </c>
      <c r="K7509" s="24">
        <v>135.19999999999999</v>
      </c>
      <c r="L7509" s="24">
        <v>82.7</v>
      </c>
      <c r="M7509" s="24">
        <v>4.5</v>
      </c>
      <c r="O7509" s="24">
        <v>2.2000000000000002</v>
      </c>
      <c r="P7509" s="24">
        <v>7</v>
      </c>
      <c r="Q7509" s="24">
        <v>17.5</v>
      </c>
      <c r="S7509" s="24">
        <v>8.5</v>
      </c>
      <c r="T7509" s="24">
        <v>876.3</v>
      </c>
      <c r="X7509" s="24">
        <f t="shared" si="286"/>
        <v>1272</v>
      </c>
      <c r="Y7509" s="8">
        <f t="shared" si="287"/>
        <v>0</v>
      </c>
      <c r="Z7509" s="4"/>
    </row>
    <row r="7510" spans="1:26" x14ac:dyDescent="0.25">
      <c r="A7510" s="34">
        <v>22</v>
      </c>
      <c r="B7510" s="31">
        <v>22</v>
      </c>
      <c r="C7510" s="4" t="s">
        <v>12465</v>
      </c>
      <c r="D7510" s="4" t="s">
        <v>10186</v>
      </c>
      <c r="E7510" s="4" t="s">
        <v>12446</v>
      </c>
      <c r="F7510" s="4" t="s">
        <v>11553</v>
      </c>
      <c r="G7510" s="4" t="s">
        <v>12464</v>
      </c>
      <c r="H7510" s="4"/>
      <c r="X7510" s="24">
        <f t="shared" si="286"/>
        <v>0</v>
      </c>
      <c r="Y7510" s="8">
        <f t="shared" si="287"/>
        <v>0</v>
      </c>
      <c r="Z7510" s="4"/>
    </row>
    <row r="7511" spans="1:26" x14ac:dyDescent="0.25">
      <c r="A7511" s="34">
        <v>5</v>
      </c>
      <c r="B7511" s="31">
        <v>5</v>
      </c>
      <c r="C7511" s="4" t="s">
        <v>2814</v>
      </c>
      <c r="D7511" s="4" t="s">
        <v>2814</v>
      </c>
      <c r="E7511" s="4" t="s">
        <v>12446</v>
      </c>
      <c r="F7511" s="4" t="s">
        <v>11553</v>
      </c>
      <c r="G7511" s="4" t="s">
        <v>50</v>
      </c>
      <c r="H7511" s="4"/>
      <c r="I7511" s="24">
        <v>2336</v>
      </c>
      <c r="J7511" s="24">
        <v>314.3</v>
      </c>
      <c r="K7511" s="24">
        <v>40.299999999999997</v>
      </c>
      <c r="L7511" s="24">
        <v>16.5</v>
      </c>
      <c r="M7511" s="24">
        <v>16</v>
      </c>
      <c r="O7511" s="24">
        <v>4.5</v>
      </c>
      <c r="Q7511" s="24">
        <v>0.7</v>
      </c>
      <c r="S7511" s="24">
        <v>126</v>
      </c>
      <c r="T7511" s="24">
        <v>1817.7</v>
      </c>
      <c r="X7511" s="24">
        <f t="shared" si="286"/>
        <v>2336</v>
      </c>
      <c r="Y7511" s="8">
        <f t="shared" si="287"/>
        <v>0</v>
      </c>
      <c r="Z7511" s="4"/>
    </row>
    <row r="7512" spans="1:26" x14ac:dyDescent="0.25">
      <c r="A7512" s="34">
        <v>6</v>
      </c>
      <c r="B7512" s="31">
        <v>6</v>
      </c>
      <c r="C7512" s="4" t="s">
        <v>12451</v>
      </c>
      <c r="D7512" s="4" t="s">
        <v>2814</v>
      </c>
      <c r="E7512" s="4" t="s">
        <v>12446</v>
      </c>
      <c r="F7512" s="4" t="s">
        <v>11553</v>
      </c>
      <c r="G7512" s="4" t="s">
        <v>50</v>
      </c>
      <c r="H7512" s="4"/>
      <c r="I7512" s="24">
        <v>778.2</v>
      </c>
      <c r="J7512" s="24">
        <v>168.5</v>
      </c>
      <c r="K7512" s="24">
        <v>38.4</v>
      </c>
      <c r="L7512" s="24">
        <v>17</v>
      </c>
      <c r="M7512" s="24">
        <v>0.9</v>
      </c>
      <c r="O7512" s="24">
        <v>2.2000000000000002</v>
      </c>
      <c r="P7512" s="24">
        <v>0.9</v>
      </c>
      <c r="Q7512" s="24">
        <v>0.5</v>
      </c>
      <c r="T7512" s="24">
        <v>549.80000000000007</v>
      </c>
      <c r="X7512" s="24">
        <f t="shared" si="286"/>
        <v>778.2</v>
      </c>
      <c r="Y7512" s="8">
        <f t="shared" si="287"/>
        <v>0</v>
      </c>
      <c r="Z7512" s="4"/>
    </row>
    <row r="7513" spans="1:26" x14ac:dyDescent="0.25">
      <c r="A7513" s="34">
        <v>7</v>
      </c>
      <c r="B7513" s="31">
        <v>7</v>
      </c>
      <c r="C7513" s="4" t="s">
        <v>12452</v>
      </c>
      <c r="D7513" s="4" t="s">
        <v>2814</v>
      </c>
      <c r="E7513" s="4" t="s">
        <v>12446</v>
      </c>
      <c r="F7513" s="4" t="s">
        <v>11553</v>
      </c>
      <c r="G7513" s="4" t="s">
        <v>50</v>
      </c>
      <c r="H7513" s="4"/>
      <c r="I7513" s="24">
        <v>191.1</v>
      </c>
      <c r="J7513" s="24">
        <v>104.2</v>
      </c>
      <c r="K7513" s="24">
        <v>6.6</v>
      </c>
      <c r="L7513" s="24">
        <v>7.7</v>
      </c>
      <c r="O7513" s="24">
        <v>1</v>
      </c>
      <c r="T7513" s="24">
        <v>71.599999999999994</v>
      </c>
      <c r="X7513" s="24">
        <f t="shared" si="286"/>
        <v>191.1</v>
      </c>
      <c r="Y7513" s="8">
        <f t="shared" si="287"/>
        <v>0</v>
      </c>
      <c r="Z7513" s="4"/>
    </row>
    <row r="7514" spans="1:26" x14ac:dyDescent="0.25">
      <c r="A7514" s="34">
        <v>18</v>
      </c>
      <c r="B7514" s="31">
        <v>18</v>
      </c>
      <c r="C7514" s="4" t="s">
        <v>12460</v>
      </c>
      <c r="D7514" s="4" t="s">
        <v>2814</v>
      </c>
      <c r="E7514" s="4" t="s">
        <v>12446</v>
      </c>
      <c r="F7514" s="4" t="s">
        <v>11553</v>
      </c>
      <c r="G7514" s="4" t="s">
        <v>50</v>
      </c>
      <c r="H7514" s="4"/>
      <c r="I7514" s="24">
        <v>195.68</v>
      </c>
      <c r="X7514" s="24">
        <f t="shared" si="286"/>
        <v>0</v>
      </c>
      <c r="Y7514" s="8">
        <f t="shared" si="287"/>
        <v>195.68</v>
      </c>
      <c r="Z7514" s="4"/>
    </row>
    <row r="7515" spans="1:26" x14ac:dyDescent="0.25">
      <c r="A7515" s="34">
        <v>19</v>
      </c>
      <c r="B7515" s="31">
        <v>19</v>
      </c>
      <c r="C7515" s="4" t="s">
        <v>12461</v>
      </c>
      <c r="D7515" s="4" t="s">
        <v>2814</v>
      </c>
      <c r="E7515" s="4" t="s">
        <v>12446</v>
      </c>
      <c r="F7515" s="4" t="s">
        <v>11553</v>
      </c>
      <c r="G7515" s="4" t="s">
        <v>50</v>
      </c>
      <c r="H7515" s="4"/>
      <c r="I7515" s="24">
        <v>281.24</v>
      </c>
      <c r="J7515" s="24">
        <v>316.3</v>
      </c>
      <c r="K7515" s="24">
        <v>76.5</v>
      </c>
      <c r="L7515" s="24">
        <v>32.1</v>
      </c>
      <c r="M7515" s="24">
        <v>0.7</v>
      </c>
      <c r="O7515" s="24">
        <v>1.8</v>
      </c>
      <c r="P7515" s="24">
        <v>18.399999999999999</v>
      </c>
      <c r="Q7515" s="24">
        <v>0.2</v>
      </c>
      <c r="S7515" s="24">
        <v>3.3</v>
      </c>
      <c r="T7515" s="24">
        <v>108.58</v>
      </c>
      <c r="X7515" s="24">
        <f t="shared" si="286"/>
        <v>557.88</v>
      </c>
      <c r="Y7515" s="8">
        <f t="shared" si="287"/>
        <v>-276.64</v>
      </c>
      <c r="Z7515" s="8"/>
    </row>
    <row r="7516" spans="1:26" x14ac:dyDescent="0.25">
      <c r="A7516" s="34">
        <v>20</v>
      </c>
      <c r="B7516" s="31">
        <v>20</v>
      </c>
      <c r="C7516" s="4" t="s">
        <v>12462</v>
      </c>
      <c r="D7516" s="4" t="s">
        <v>2814</v>
      </c>
      <c r="E7516" s="4" t="s">
        <v>12446</v>
      </c>
      <c r="F7516" s="4" t="s">
        <v>11553</v>
      </c>
      <c r="G7516" s="4" t="s">
        <v>50</v>
      </c>
      <c r="H7516" s="4"/>
      <c r="I7516" s="24">
        <v>80.959999999999994</v>
      </c>
      <c r="X7516" s="24">
        <f t="shared" si="286"/>
        <v>0</v>
      </c>
      <c r="Y7516" s="8">
        <f t="shared" si="287"/>
        <v>80.959999999999994</v>
      </c>
      <c r="Z7516" s="8"/>
    </row>
    <row r="7517" spans="1:26" x14ac:dyDescent="0.25">
      <c r="A7517" s="34">
        <v>26</v>
      </c>
      <c r="B7517" s="31">
        <v>26</v>
      </c>
      <c r="C7517" s="4" t="s">
        <v>12469</v>
      </c>
      <c r="D7517" s="4" t="s">
        <v>12449</v>
      </c>
      <c r="E7517" s="4" t="s">
        <v>12446</v>
      </c>
      <c r="F7517" s="4" t="s">
        <v>11553</v>
      </c>
      <c r="G7517" s="4" t="s">
        <v>50</v>
      </c>
      <c r="H7517" s="4"/>
      <c r="I7517" s="24">
        <v>89.22</v>
      </c>
      <c r="J7517" s="24">
        <v>45.32</v>
      </c>
      <c r="K7517" s="24">
        <v>17.7</v>
      </c>
      <c r="S7517" s="24">
        <v>1.3</v>
      </c>
      <c r="T7517" s="24">
        <v>24.9</v>
      </c>
      <c r="X7517" s="24">
        <f t="shared" si="286"/>
        <v>89.22</v>
      </c>
      <c r="Y7517" s="8">
        <f t="shared" si="287"/>
        <v>0</v>
      </c>
      <c r="Z7517" s="4"/>
    </row>
    <row r="7518" spans="1:26" x14ac:dyDescent="0.25">
      <c r="A7518" s="34">
        <v>12</v>
      </c>
      <c r="B7518" s="31">
        <v>12</v>
      </c>
      <c r="C7518" s="4" t="s">
        <v>12456</v>
      </c>
      <c r="D7518" s="4" t="s">
        <v>12454</v>
      </c>
      <c r="E7518" s="4" t="s">
        <v>12446</v>
      </c>
      <c r="F7518" s="4" t="s">
        <v>11553</v>
      </c>
      <c r="G7518" s="4" t="s">
        <v>2676</v>
      </c>
      <c r="H7518" s="4" t="s">
        <v>728</v>
      </c>
      <c r="I7518" s="24">
        <v>305.7</v>
      </c>
      <c r="J7518" s="24">
        <v>167.4</v>
      </c>
      <c r="K7518" s="24">
        <v>25.8</v>
      </c>
      <c r="L7518" s="24">
        <v>22.8</v>
      </c>
      <c r="N7518" s="24">
        <v>3.4</v>
      </c>
      <c r="O7518" s="24">
        <v>7.9</v>
      </c>
      <c r="P7518" s="24">
        <v>5.9</v>
      </c>
      <c r="Q7518" s="24">
        <v>1.6</v>
      </c>
      <c r="S7518" s="24">
        <v>6.2</v>
      </c>
      <c r="T7518" s="24">
        <v>64.69999999999996</v>
      </c>
      <c r="X7518" s="24">
        <f t="shared" si="286"/>
        <v>305.7</v>
      </c>
      <c r="Y7518" s="8">
        <f t="shared" si="287"/>
        <v>0</v>
      </c>
      <c r="Z7518" s="4"/>
    </row>
    <row r="7519" spans="1:26" x14ac:dyDescent="0.25">
      <c r="A7519" s="34">
        <v>17</v>
      </c>
      <c r="B7519" s="31">
        <v>17</v>
      </c>
      <c r="C7519" s="4" t="s">
        <v>7460</v>
      </c>
      <c r="D7519" s="4" t="s">
        <v>11882</v>
      </c>
      <c r="E7519" s="4" t="s">
        <v>12446</v>
      </c>
      <c r="F7519" s="4" t="s">
        <v>11553</v>
      </c>
      <c r="G7519" s="4" t="s">
        <v>2676</v>
      </c>
      <c r="H7519" s="4" t="s">
        <v>804</v>
      </c>
      <c r="I7519" s="24">
        <v>360</v>
      </c>
      <c r="J7519" s="24">
        <v>245.1</v>
      </c>
      <c r="K7519" s="24">
        <v>34.5</v>
      </c>
      <c r="L7519" s="24">
        <v>7.3</v>
      </c>
      <c r="M7519" s="24">
        <v>0.4</v>
      </c>
      <c r="O7519" s="24">
        <v>3.8</v>
      </c>
      <c r="Q7519" s="24">
        <v>3.9</v>
      </c>
      <c r="S7519" s="24">
        <v>4.2</v>
      </c>
      <c r="T7519" s="24">
        <v>60.800000000000011</v>
      </c>
      <c r="X7519" s="24">
        <f t="shared" si="286"/>
        <v>360</v>
      </c>
      <c r="Y7519" s="8">
        <f t="shared" si="287"/>
        <v>0</v>
      </c>
      <c r="Z7519" s="4"/>
    </row>
    <row r="7520" spans="1:26" x14ac:dyDescent="0.25">
      <c r="A7520" s="34">
        <v>11</v>
      </c>
      <c r="B7520" s="31">
        <v>11</v>
      </c>
      <c r="C7520" s="4" t="s">
        <v>2634</v>
      </c>
      <c r="D7520" s="4" t="s">
        <v>12454</v>
      </c>
      <c r="E7520" s="4" t="s">
        <v>12446</v>
      </c>
      <c r="F7520" s="4" t="s">
        <v>11553</v>
      </c>
      <c r="G7520" s="4" t="s">
        <v>1729</v>
      </c>
      <c r="H7520" s="4"/>
      <c r="I7520" s="24">
        <v>608.1</v>
      </c>
      <c r="J7520" s="24">
        <v>379</v>
      </c>
      <c r="K7520" s="24">
        <v>40</v>
      </c>
      <c r="L7520" s="24">
        <v>33.299999999999997</v>
      </c>
      <c r="M7520" s="24">
        <v>28.1</v>
      </c>
      <c r="O7520" s="24">
        <v>8</v>
      </c>
      <c r="Q7520" s="24">
        <v>17</v>
      </c>
      <c r="S7520" s="24">
        <v>10.4</v>
      </c>
      <c r="T7520" s="24">
        <v>92.299999999999955</v>
      </c>
      <c r="X7520" s="24">
        <f t="shared" si="286"/>
        <v>608.1</v>
      </c>
      <c r="Y7520" s="8">
        <f t="shared" si="287"/>
        <v>0</v>
      </c>
      <c r="Z7520" s="4"/>
    </row>
    <row r="7521" spans="1:26" x14ac:dyDescent="0.25">
      <c r="A7521" s="34">
        <v>13</v>
      </c>
      <c r="B7521" s="31">
        <v>13</v>
      </c>
      <c r="C7521" s="4" t="s">
        <v>12457</v>
      </c>
      <c r="D7521" s="4" t="s">
        <v>12454</v>
      </c>
      <c r="E7521" s="4" t="s">
        <v>12446</v>
      </c>
      <c r="F7521" s="4" t="s">
        <v>11553</v>
      </c>
      <c r="G7521" s="4" t="s">
        <v>1729</v>
      </c>
      <c r="H7521" s="4"/>
      <c r="I7521" s="24">
        <v>4688.5</v>
      </c>
      <c r="J7521" s="24">
        <v>109</v>
      </c>
      <c r="K7521" s="24">
        <v>1055</v>
      </c>
      <c r="L7521" s="24">
        <v>16</v>
      </c>
      <c r="M7521" s="24">
        <v>2.4</v>
      </c>
      <c r="O7521" s="24">
        <v>4.5999999999999996</v>
      </c>
      <c r="P7521" s="24">
        <v>576</v>
      </c>
      <c r="Q7521" s="24">
        <v>25</v>
      </c>
      <c r="S7521" s="24">
        <v>14.5</v>
      </c>
      <c r="T7521" s="24">
        <v>2886</v>
      </c>
      <c r="X7521" s="24">
        <f t="shared" si="286"/>
        <v>4688.5</v>
      </c>
      <c r="Y7521" s="8">
        <f t="shared" si="287"/>
        <v>0</v>
      </c>
      <c r="Z7521" s="4"/>
    </row>
    <row r="7522" spans="1:26" x14ac:dyDescent="0.25">
      <c r="A7522" s="34">
        <v>25</v>
      </c>
      <c r="B7522" s="31">
        <v>25</v>
      </c>
      <c r="C7522" s="4" t="s">
        <v>12445</v>
      </c>
      <c r="D7522" s="4" t="s">
        <v>12445</v>
      </c>
      <c r="E7522" s="4" t="s">
        <v>12446</v>
      </c>
      <c r="F7522" s="4" t="s">
        <v>11553</v>
      </c>
      <c r="G7522" s="4" t="s">
        <v>1729</v>
      </c>
      <c r="H7522" s="4"/>
      <c r="I7522" s="24">
        <v>60.55</v>
      </c>
      <c r="J7522" s="24">
        <v>25.35</v>
      </c>
      <c r="K7522" s="24">
        <v>0.6</v>
      </c>
      <c r="L7522" s="24">
        <v>4.3</v>
      </c>
      <c r="N7522" s="24">
        <v>8</v>
      </c>
      <c r="O7522" s="24">
        <v>4.2</v>
      </c>
      <c r="P7522" s="24">
        <v>1.4</v>
      </c>
      <c r="S7522" s="24">
        <v>16.7</v>
      </c>
      <c r="X7522" s="24">
        <f t="shared" si="286"/>
        <v>60.55</v>
      </c>
      <c r="Y7522" s="8">
        <f t="shared" si="287"/>
        <v>0</v>
      </c>
      <c r="Z7522" s="4"/>
    </row>
    <row r="7523" spans="1:26" x14ac:dyDescent="0.25">
      <c r="A7523" s="34">
        <v>10</v>
      </c>
      <c r="B7523" s="31">
        <v>10</v>
      </c>
      <c r="C7523" s="4" t="s">
        <v>2021</v>
      </c>
      <c r="D7523" s="4" t="s">
        <v>12454</v>
      </c>
      <c r="E7523" s="4" t="s">
        <v>12446</v>
      </c>
      <c r="F7523" s="4" t="s">
        <v>11553</v>
      </c>
      <c r="G7523" s="4" t="s">
        <v>12455</v>
      </c>
      <c r="H7523" s="4"/>
      <c r="I7523" s="24">
        <v>260.60000000000002</v>
      </c>
      <c r="J7523" s="24">
        <v>162.30000000000001</v>
      </c>
      <c r="K7523" s="24">
        <v>23.8</v>
      </c>
      <c r="L7523" s="24">
        <v>7.8</v>
      </c>
      <c r="M7523" s="24">
        <v>0.9</v>
      </c>
      <c r="O7523" s="24">
        <v>1.4</v>
      </c>
      <c r="Q7523" s="24">
        <v>2.2000000000000002</v>
      </c>
      <c r="S7523" s="24">
        <v>0.2</v>
      </c>
      <c r="T7523" s="24">
        <v>62</v>
      </c>
      <c r="X7523" s="24">
        <f t="shared" si="286"/>
        <v>260.60000000000002</v>
      </c>
      <c r="Y7523" s="8">
        <f t="shared" si="287"/>
        <v>0</v>
      </c>
      <c r="Z7523" s="4"/>
    </row>
    <row r="7524" spans="1:26" x14ac:dyDescent="0.25">
      <c r="A7524" s="34">
        <v>9</v>
      </c>
      <c r="B7524" s="31">
        <v>9</v>
      </c>
      <c r="C7524" s="4" t="s">
        <v>11882</v>
      </c>
      <c r="D7524" s="4" t="s">
        <v>11882</v>
      </c>
      <c r="E7524" s="4" t="s">
        <v>12446</v>
      </c>
      <c r="F7524" s="4" t="s">
        <v>11553</v>
      </c>
      <c r="G7524" s="4" t="s">
        <v>92</v>
      </c>
      <c r="H7524" s="4"/>
      <c r="I7524" s="24">
        <v>152.9</v>
      </c>
      <c r="J7524" s="24">
        <v>112</v>
      </c>
      <c r="K7524" s="24">
        <v>17.100000000000001</v>
      </c>
      <c r="L7524" s="24">
        <v>8.5</v>
      </c>
      <c r="M7524" s="24">
        <v>1</v>
      </c>
      <c r="N7524" s="24">
        <v>1.5</v>
      </c>
      <c r="O7524" s="24">
        <v>1.6</v>
      </c>
      <c r="Q7524" s="24">
        <v>0.6</v>
      </c>
      <c r="S7524" s="24">
        <v>1.6</v>
      </c>
      <c r="T7524" s="24">
        <v>9.0000000000000284</v>
      </c>
      <c r="X7524" s="24">
        <f t="shared" si="286"/>
        <v>152.9</v>
      </c>
      <c r="Y7524" s="8">
        <f t="shared" si="287"/>
        <v>0</v>
      </c>
      <c r="Z7524" s="4"/>
    </row>
    <row r="7525" spans="1:26" x14ac:dyDescent="0.25">
      <c r="A7525" s="34">
        <v>24</v>
      </c>
      <c r="B7525" s="31">
        <v>24</v>
      </c>
      <c r="C7525" s="4" t="s">
        <v>12468</v>
      </c>
      <c r="D7525" s="4" t="s">
        <v>12449</v>
      </c>
      <c r="E7525" s="4" t="s">
        <v>12446</v>
      </c>
      <c r="F7525" s="4" t="s">
        <v>11553</v>
      </c>
      <c r="G7525" s="4" t="s">
        <v>746</v>
      </c>
      <c r="H7525" s="4" t="s">
        <v>728</v>
      </c>
      <c r="I7525" s="24">
        <v>200.56</v>
      </c>
      <c r="J7525" s="24">
        <v>146.56</v>
      </c>
      <c r="K7525" s="24">
        <v>1.9</v>
      </c>
      <c r="L7525" s="24">
        <v>23.3</v>
      </c>
      <c r="M7525" s="24">
        <v>3.1</v>
      </c>
      <c r="Q7525" s="24">
        <v>9.1999999999999993</v>
      </c>
      <c r="S7525" s="24">
        <v>5.6</v>
      </c>
      <c r="T7525" s="24">
        <v>10.9</v>
      </c>
      <c r="X7525" s="24">
        <f t="shared" si="286"/>
        <v>200.56</v>
      </c>
      <c r="Y7525" s="8">
        <f t="shared" si="287"/>
        <v>0</v>
      </c>
      <c r="Z7525" s="4"/>
    </row>
    <row r="7526" spans="1:26" x14ac:dyDescent="0.25">
      <c r="A7526" s="34">
        <v>5</v>
      </c>
      <c r="B7526" s="31">
        <v>5</v>
      </c>
      <c r="C7526" s="4" t="s">
        <v>9806</v>
      </c>
      <c r="D7526" s="4" t="s">
        <v>9806</v>
      </c>
      <c r="E7526" s="4" t="s">
        <v>12471</v>
      </c>
      <c r="F7526" s="4" t="s">
        <v>12472</v>
      </c>
      <c r="G7526" s="4" t="s">
        <v>2678</v>
      </c>
      <c r="H7526" s="4"/>
      <c r="I7526" s="24">
        <v>352.5</v>
      </c>
      <c r="J7526" s="24">
        <v>189.1</v>
      </c>
      <c r="K7526" s="24">
        <v>1.1000000000000001</v>
      </c>
      <c r="M7526" s="24">
        <v>0.2</v>
      </c>
      <c r="O7526" s="24">
        <v>15</v>
      </c>
      <c r="Q7526" s="24">
        <v>0.1</v>
      </c>
      <c r="R7526" s="24">
        <v>3.1</v>
      </c>
      <c r="T7526" s="24">
        <v>143.9</v>
      </c>
      <c r="X7526" s="24">
        <f t="shared" si="286"/>
        <v>352.5</v>
      </c>
      <c r="Y7526" s="8">
        <f t="shared" si="287"/>
        <v>0</v>
      </c>
      <c r="Z7526" s="4"/>
    </row>
    <row r="7527" spans="1:26" x14ac:dyDescent="0.25">
      <c r="A7527" s="34">
        <v>1</v>
      </c>
      <c r="B7527" s="31">
        <v>1</v>
      </c>
      <c r="C7527" s="4" t="s">
        <v>12470</v>
      </c>
      <c r="D7527" s="4" t="s">
        <v>1814</v>
      </c>
      <c r="E7527" s="4" t="s">
        <v>12471</v>
      </c>
      <c r="F7527" s="4" t="s">
        <v>12472</v>
      </c>
      <c r="G7527" s="4" t="s">
        <v>12473</v>
      </c>
      <c r="H7527" s="4"/>
      <c r="I7527" s="24">
        <v>535.29999999999995</v>
      </c>
      <c r="J7527" s="24">
        <v>179.6</v>
      </c>
      <c r="M7527" s="24">
        <v>1</v>
      </c>
      <c r="O7527" s="24">
        <v>2</v>
      </c>
      <c r="R7527" s="24">
        <v>6.2</v>
      </c>
      <c r="T7527" s="24">
        <v>346.5</v>
      </c>
      <c r="X7527" s="24">
        <f t="shared" si="286"/>
        <v>535.29999999999995</v>
      </c>
      <c r="Y7527" s="8">
        <f t="shared" si="287"/>
        <v>0</v>
      </c>
      <c r="Z7527" s="4"/>
    </row>
    <row r="7528" spans="1:26" x14ac:dyDescent="0.25">
      <c r="A7528" s="34">
        <v>10</v>
      </c>
      <c r="B7528" s="31">
        <v>10</v>
      </c>
      <c r="C7528" s="4" t="s">
        <v>3780</v>
      </c>
      <c r="D7528" s="4" t="s">
        <v>12487</v>
      </c>
      <c r="E7528" s="4" t="s">
        <v>12471</v>
      </c>
      <c r="F7528" s="4" t="s">
        <v>12472</v>
      </c>
      <c r="G7528" s="4" t="s">
        <v>12488</v>
      </c>
      <c r="H7528" s="4"/>
      <c r="I7528" s="24">
        <v>503.2</v>
      </c>
      <c r="J7528" s="24">
        <v>371.1</v>
      </c>
      <c r="K7528" s="24">
        <v>10.6</v>
      </c>
      <c r="M7528" s="24">
        <v>14.3</v>
      </c>
      <c r="O7528" s="24">
        <v>9.1999999999999993</v>
      </c>
      <c r="Q7528" s="24">
        <v>92</v>
      </c>
      <c r="R7528" s="24">
        <v>6</v>
      </c>
      <c r="X7528" s="24">
        <f t="shared" si="286"/>
        <v>503.20000000000005</v>
      </c>
      <c r="Y7528" s="8">
        <f t="shared" si="287"/>
        <v>0</v>
      </c>
      <c r="Z7528" s="4"/>
    </row>
    <row r="7529" spans="1:26" x14ac:dyDescent="0.25">
      <c r="A7529" s="34">
        <v>6</v>
      </c>
      <c r="B7529" s="31">
        <v>6</v>
      </c>
      <c r="C7529" s="4" t="s">
        <v>12479</v>
      </c>
      <c r="D7529" s="4" t="s">
        <v>12480</v>
      </c>
      <c r="E7529" s="4" t="s">
        <v>12471</v>
      </c>
      <c r="F7529" s="4" t="s">
        <v>12472</v>
      </c>
      <c r="G7529" s="4" t="s">
        <v>12481</v>
      </c>
      <c r="H7529" s="4"/>
      <c r="I7529" s="24">
        <v>118</v>
      </c>
      <c r="L7529" s="24">
        <v>19</v>
      </c>
      <c r="T7529" s="24">
        <v>99</v>
      </c>
      <c r="X7529" s="24">
        <f t="shared" si="286"/>
        <v>118</v>
      </c>
      <c r="Y7529" s="8">
        <f t="shared" si="287"/>
        <v>0</v>
      </c>
      <c r="Z7529" s="4"/>
    </row>
    <row r="7530" spans="1:26" x14ac:dyDescent="0.25">
      <c r="A7530" s="34">
        <v>2</v>
      </c>
      <c r="B7530" s="31">
        <v>2</v>
      </c>
      <c r="C7530" s="4" t="s">
        <v>12474</v>
      </c>
      <c r="D7530" s="4" t="s">
        <v>1814</v>
      </c>
      <c r="E7530" s="4" t="s">
        <v>12471</v>
      </c>
      <c r="F7530" s="4" t="s">
        <v>12472</v>
      </c>
      <c r="G7530" s="4" t="s">
        <v>12475</v>
      </c>
      <c r="H7530" s="4"/>
      <c r="I7530" s="24">
        <v>872.9</v>
      </c>
      <c r="J7530" s="24">
        <v>77.3</v>
      </c>
      <c r="K7530" s="24">
        <v>11.1</v>
      </c>
      <c r="M7530" s="24">
        <v>16.5</v>
      </c>
      <c r="O7530" s="24">
        <v>2.6</v>
      </c>
      <c r="Q7530" s="24">
        <v>97</v>
      </c>
      <c r="R7530" s="24">
        <v>25.2</v>
      </c>
      <c r="T7530" s="24">
        <v>643.20000000000005</v>
      </c>
      <c r="X7530" s="24">
        <f t="shared" si="286"/>
        <v>872.90000000000009</v>
      </c>
      <c r="Y7530" s="8">
        <f t="shared" si="287"/>
        <v>0</v>
      </c>
      <c r="Z7530" s="4"/>
    </row>
    <row r="7531" spans="1:26" x14ac:dyDescent="0.25">
      <c r="A7531" s="34">
        <v>7</v>
      </c>
      <c r="B7531" s="31">
        <v>7</v>
      </c>
      <c r="C7531" s="4" t="s">
        <v>12482</v>
      </c>
      <c r="D7531" s="4" t="s">
        <v>12482</v>
      </c>
      <c r="E7531" s="4" t="s">
        <v>12471</v>
      </c>
      <c r="F7531" s="4" t="s">
        <v>12472</v>
      </c>
      <c r="G7531" s="4" t="s">
        <v>12483</v>
      </c>
      <c r="H7531" s="4"/>
      <c r="I7531" s="24">
        <v>227</v>
      </c>
      <c r="J7531" s="24">
        <v>72</v>
      </c>
      <c r="M7531" s="24">
        <v>21</v>
      </c>
      <c r="Q7531" s="24">
        <v>134</v>
      </c>
      <c r="X7531" s="24">
        <f t="shared" si="286"/>
        <v>227</v>
      </c>
      <c r="Y7531" s="8">
        <f t="shared" si="287"/>
        <v>0</v>
      </c>
      <c r="Z7531" s="4"/>
    </row>
    <row r="7532" spans="1:26" x14ac:dyDescent="0.25">
      <c r="A7532" s="34">
        <v>8</v>
      </c>
      <c r="B7532" s="31">
        <v>8</v>
      </c>
      <c r="C7532" s="4" t="s">
        <v>12484</v>
      </c>
      <c r="D7532" s="4" t="s">
        <v>2318</v>
      </c>
      <c r="E7532" s="4" t="s">
        <v>12471</v>
      </c>
      <c r="F7532" s="4" t="s">
        <v>12472</v>
      </c>
      <c r="G7532" s="4" t="s">
        <v>12483</v>
      </c>
      <c r="H7532" s="4"/>
      <c r="I7532" s="24">
        <v>699.5</v>
      </c>
      <c r="J7532" s="24">
        <v>442.2</v>
      </c>
      <c r="K7532" s="24">
        <v>11.7</v>
      </c>
      <c r="L7532" s="24">
        <v>0.8</v>
      </c>
      <c r="M7532" s="24">
        <v>2.5</v>
      </c>
      <c r="O7532" s="24">
        <v>14.7</v>
      </c>
      <c r="Q7532" s="24">
        <v>59.4</v>
      </c>
      <c r="R7532" s="24">
        <v>1.1000000000000001</v>
      </c>
      <c r="T7532" s="24">
        <v>160</v>
      </c>
      <c r="W7532" s="24">
        <v>7.1</v>
      </c>
      <c r="X7532" s="24">
        <f t="shared" si="286"/>
        <v>699.5</v>
      </c>
      <c r="Y7532" s="8">
        <f t="shared" si="287"/>
        <v>0</v>
      </c>
      <c r="Z7532" s="4"/>
    </row>
    <row r="7533" spans="1:26" x14ac:dyDescent="0.25">
      <c r="A7533" s="34">
        <v>9</v>
      </c>
      <c r="B7533" s="31">
        <v>9</v>
      </c>
      <c r="C7533" s="4" t="s">
        <v>12485</v>
      </c>
      <c r="D7533" s="4" t="s">
        <v>12486</v>
      </c>
      <c r="E7533" s="4" t="s">
        <v>12471</v>
      </c>
      <c r="F7533" s="4" t="s">
        <v>12472</v>
      </c>
      <c r="G7533" s="4" t="s">
        <v>12483</v>
      </c>
      <c r="H7533" s="4"/>
      <c r="I7533" s="24">
        <v>515.9</v>
      </c>
      <c r="J7533" s="24">
        <v>381</v>
      </c>
      <c r="K7533" s="24">
        <v>77.900000000000006</v>
      </c>
      <c r="M7533" s="24">
        <v>3</v>
      </c>
      <c r="O7533" s="24">
        <v>13.6</v>
      </c>
      <c r="Q7533" s="24">
        <v>8.1</v>
      </c>
      <c r="R7533" s="24">
        <v>7.3</v>
      </c>
      <c r="T7533" s="24">
        <v>25</v>
      </c>
      <c r="X7533" s="24">
        <f t="shared" si="286"/>
        <v>515.90000000000009</v>
      </c>
      <c r="Y7533" s="8">
        <f t="shared" si="287"/>
        <v>0</v>
      </c>
      <c r="Z7533" s="4"/>
    </row>
    <row r="7534" spans="1:26" x14ac:dyDescent="0.25">
      <c r="A7534" s="34">
        <v>3</v>
      </c>
      <c r="B7534" s="31">
        <v>3</v>
      </c>
      <c r="C7534" s="4" t="s">
        <v>12476</v>
      </c>
      <c r="D7534" s="4" t="s">
        <v>1814</v>
      </c>
      <c r="E7534" s="4" t="s">
        <v>12471</v>
      </c>
      <c r="F7534" s="4" t="s">
        <v>12472</v>
      </c>
      <c r="G7534" s="4" t="s">
        <v>12477</v>
      </c>
      <c r="H7534" s="4"/>
      <c r="I7534" s="24">
        <v>88.9</v>
      </c>
      <c r="J7534" s="24">
        <v>58.6</v>
      </c>
      <c r="K7534" s="24">
        <v>8</v>
      </c>
      <c r="L7534" s="24">
        <v>5</v>
      </c>
      <c r="N7534" s="24">
        <v>1</v>
      </c>
      <c r="O7534" s="24">
        <v>0.8</v>
      </c>
      <c r="P7534" s="24">
        <v>0.2</v>
      </c>
      <c r="Q7534" s="24">
        <v>14.9</v>
      </c>
      <c r="R7534" s="24">
        <v>0.4</v>
      </c>
      <c r="X7534" s="24">
        <f t="shared" si="286"/>
        <v>88.9</v>
      </c>
      <c r="Y7534" s="8">
        <f t="shared" si="287"/>
        <v>0</v>
      </c>
      <c r="Z7534" s="4"/>
    </row>
    <row r="7535" spans="1:26" x14ac:dyDescent="0.25">
      <c r="A7535" s="34">
        <v>4</v>
      </c>
      <c r="B7535" s="31">
        <v>4</v>
      </c>
      <c r="C7535" s="4" t="s">
        <v>12478</v>
      </c>
      <c r="D7535" s="4" t="s">
        <v>1814</v>
      </c>
      <c r="E7535" s="4" t="s">
        <v>12471</v>
      </c>
      <c r="F7535" s="4" t="s">
        <v>12472</v>
      </c>
      <c r="G7535" s="4" t="s">
        <v>12477</v>
      </c>
      <c r="H7535" s="4"/>
      <c r="I7535" s="24">
        <v>174</v>
      </c>
      <c r="J7535" s="24">
        <v>39.1</v>
      </c>
      <c r="K7535" s="24">
        <v>5.5</v>
      </c>
      <c r="L7535" s="24">
        <v>3.9</v>
      </c>
      <c r="O7535" s="24">
        <v>1.2</v>
      </c>
      <c r="Q7535" s="24">
        <v>111.9</v>
      </c>
      <c r="R7535" s="24">
        <v>0.4</v>
      </c>
      <c r="T7535" s="24">
        <v>12</v>
      </c>
      <c r="X7535" s="24">
        <f t="shared" si="286"/>
        <v>174.00000000000003</v>
      </c>
      <c r="Y7535" s="8">
        <f t="shared" si="287"/>
        <v>0</v>
      </c>
      <c r="Z7535" s="4"/>
    </row>
    <row r="7536" spans="1:26" x14ac:dyDescent="0.25">
      <c r="A7536" s="34">
        <v>3</v>
      </c>
      <c r="B7536" s="31">
        <v>3</v>
      </c>
      <c r="C7536" s="4" t="s">
        <v>10072</v>
      </c>
      <c r="D7536" s="4" t="s">
        <v>12496</v>
      </c>
      <c r="E7536" s="4" t="s">
        <v>12490</v>
      </c>
      <c r="F7536" s="4" t="s">
        <v>12472</v>
      </c>
      <c r="G7536" s="4" t="s">
        <v>12497</v>
      </c>
      <c r="H7536" s="4" t="s">
        <v>862</v>
      </c>
      <c r="I7536" s="24">
        <v>204.4</v>
      </c>
      <c r="J7536" s="24">
        <v>106.5</v>
      </c>
      <c r="K7536" s="24">
        <v>18.5</v>
      </c>
      <c r="O7536" s="24">
        <v>5.5</v>
      </c>
      <c r="P7536" s="24">
        <v>71.7</v>
      </c>
      <c r="R7536" s="24">
        <v>1.3</v>
      </c>
      <c r="S7536" s="24">
        <v>0.9</v>
      </c>
      <c r="X7536" s="24">
        <f t="shared" si="286"/>
        <v>204.4</v>
      </c>
      <c r="Y7536" s="8">
        <f t="shared" si="287"/>
        <v>0</v>
      </c>
      <c r="Z7536" s="4"/>
    </row>
    <row r="7537" spans="1:26" x14ac:dyDescent="0.25">
      <c r="A7537" s="34">
        <v>5</v>
      </c>
      <c r="B7537" s="31">
        <v>5</v>
      </c>
      <c r="C7537" s="4" t="s">
        <v>9806</v>
      </c>
      <c r="D7537" s="4" t="s">
        <v>9806</v>
      </c>
      <c r="E7537" s="4" t="s">
        <v>12490</v>
      </c>
      <c r="F7537" s="4" t="s">
        <v>12472</v>
      </c>
      <c r="G7537" s="4" t="s">
        <v>12500</v>
      </c>
      <c r="H7537" s="4" t="s">
        <v>862</v>
      </c>
      <c r="I7537" s="24">
        <v>354.3</v>
      </c>
      <c r="J7537" s="24">
        <v>254.9</v>
      </c>
      <c r="K7537" s="24">
        <v>20.7</v>
      </c>
      <c r="L7537" s="24">
        <v>8.5</v>
      </c>
      <c r="M7537" s="24">
        <v>6</v>
      </c>
      <c r="P7537" s="24">
        <v>6.3</v>
      </c>
      <c r="Q7537" s="24">
        <v>2.5</v>
      </c>
      <c r="R7537" s="24">
        <v>2.2000000000000002</v>
      </c>
      <c r="T7537" s="24">
        <v>45</v>
      </c>
      <c r="U7537" s="24">
        <v>8.1999999999999993</v>
      </c>
      <c r="X7537" s="24">
        <f t="shared" si="286"/>
        <v>354.3</v>
      </c>
      <c r="Y7537" s="8">
        <f t="shared" si="287"/>
        <v>0</v>
      </c>
      <c r="Z7537" s="4"/>
    </row>
    <row r="7538" spans="1:26" x14ac:dyDescent="0.25">
      <c r="A7538" s="34">
        <v>7</v>
      </c>
      <c r="B7538" s="31">
        <v>7</v>
      </c>
      <c r="C7538" s="4" t="s">
        <v>12502</v>
      </c>
      <c r="D7538" s="4" t="s">
        <v>12489</v>
      </c>
      <c r="E7538" s="4" t="s">
        <v>12490</v>
      </c>
      <c r="F7538" s="4" t="s">
        <v>12472</v>
      </c>
      <c r="G7538" s="4" t="s">
        <v>12500</v>
      </c>
      <c r="H7538" s="4" t="s">
        <v>862</v>
      </c>
      <c r="I7538" s="24">
        <v>319.39999999999998</v>
      </c>
      <c r="J7538" s="24">
        <v>64</v>
      </c>
      <c r="K7538" s="24">
        <v>4</v>
      </c>
      <c r="L7538" s="24">
        <v>91</v>
      </c>
      <c r="O7538" s="24">
        <v>3</v>
      </c>
      <c r="P7538" s="24">
        <v>149</v>
      </c>
      <c r="R7538" s="24">
        <v>2.5</v>
      </c>
      <c r="S7538" s="24">
        <v>1</v>
      </c>
      <c r="T7538" s="24">
        <v>4</v>
      </c>
      <c r="U7538" s="24">
        <v>0.9</v>
      </c>
      <c r="X7538" s="24">
        <f t="shared" si="286"/>
        <v>319.39999999999998</v>
      </c>
      <c r="Y7538" s="8">
        <f t="shared" si="287"/>
        <v>0</v>
      </c>
      <c r="Z7538" s="4"/>
    </row>
    <row r="7539" spans="1:26" x14ac:dyDescent="0.25">
      <c r="A7539" s="34">
        <v>1</v>
      </c>
      <c r="B7539" s="31">
        <v>1</v>
      </c>
      <c r="C7539" s="4" t="s">
        <v>12489</v>
      </c>
      <c r="D7539" s="4" t="s">
        <v>12489</v>
      </c>
      <c r="E7539" s="4" t="s">
        <v>12490</v>
      </c>
      <c r="F7539" s="4" t="s">
        <v>12472</v>
      </c>
      <c r="G7539" s="4" t="s">
        <v>12491</v>
      </c>
      <c r="H7539" s="4" t="s">
        <v>944</v>
      </c>
      <c r="I7539" s="24">
        <v>106.5</v>
      </c>
      <c r="J7539" s="24">
        <v>58.5</v>
      </c>
      <c r="K7539" s="24">
        <v>5.8</v>
      </c>
      <c r="L7539" s="24">
        <v>5.2</v>
      </c>
      <c r="M7539" s="24">
        <v>2</v>
      </c>
      <c r="O7539" s="24">
        <v>2</v>
      </c>
      <c r="P7539" s="24">
        <v>26</v>
      </c>
      <c r="R7539" s="24">
        <v>0.2</v>
      </c>
      <c r="T7539" s="24">
        <v>6.8</v>
      </c>
      <c r="X7539" s="24">
        <f t="shared" si="286"/>
        <v>106.5</v>
      </c>
      <c r="Y7539" s="8">
        <f t="shared" si="287"/>
        <v>0</v>
      </c>
      <c r="Z7539" s="4"/>
    </row>
    <row r="7540" spans="1:26" x14ac:dyDescent="0.25">
      <c r="A7540" s="34">
        <v>6</v>
      </c>
      <c r="B7540" s="31">
        <v>6</v>
      </c>
      <c r="C7540" s="4" t="s">
        <v>12501</v>
      </c>
      <c r="D7540" s="4" t="s">
        <v>12501</v>
      </c>
      <c r="E7540" s="4" t="s">
        <v>12490</v>
      </c>
      <c r="F7540" s="4" t="s">
        <v>12472</v>
      </c>
      <c r="G7540" s="4" t="s">
        <v>15139</v>
      </c>
      <c r="H7540" s="4"/>
      <c r="I7540" s="24">
        <v>248.7</v>
      </c>
      <c r="J7540" s="24">
        <v>113</v>
      </c>
      <c r="K7540" s="24">
        <v>15</v>
      </c>
      <c r="L7540" s="24">
        <v>80</v>
      </c>
      <c r="M7540" s="24">
        <v>20.399999999999999</v>
      </c>
      <c r="N7540" s="24">
        <v>8</v>
      </c>
      <c r="O7540" s="24">
        <v>3.6</v>
      </c>
      <c r="P7540" s="24">
        <v>0.7</v>
      </c>
      <c r="R7540" s="24">
        <v>3</v>
      </c>
      <c r="T7540" s="24">
        <v>5</v>
      </c>
      <c r="X7540" s="24">
        <f t="shared" si="286"/>
        <v>248.7</v>
      </c>
      <c r="Y7540" s="8">
        <f t="shared" si="287"/>
        <v>0</v>
      </c>
      <c r="Z7540" s="4"/>
    </row>
    <row r="7541" spans="1:26" x14ac:dyDescent="0.25">
      <c r="A7541" s="34">
        <v>9</v>
      </c>
      <c r="B7541" s="31">
        <v>9</v>
      </c>
      <c r="C7541" s="4" t="s">
        <v>12504</v>
      </c>
      <c r="D7541" s="4" t="s">
        <v>12505</v>
      </c>
      <c r="E7541" s="4" t="s">
        <v>12490</v>
      </c>
      <c r="F7541" s="4" t="s">
        <v>12472</v>
      </c>
      <c r="G7541" s="4" t="s">
        <v>12506</v>
      </c>
      <c r="H7541" s="4" t="s">
        <v>314</v>
      </c>
      <c r="I7541" s="24">
        <v>82.8</v>
      </c>
      <c r="J7541" s="24">
        <v>48.6</v>
      </c>
      <c r="K7541" s="24">
        <v>7.7</v>
      </c>
      <c r="L7541" s="24">
        <v>2.5</v>
      </c>
      <c r="M7541" s="24">
        <v>4.5999999999999996</v>
      </c>
      <c r="N7541" s="24">
        <v>9.3000000000000007</v>
      </c>
      <c r="O7541" s="24">
        <v>0.7</v>
      </c>
      <c r="P7541" s="24">
        <v>3.1</v>
      </c>
      <c r="R7541" s="24">
        <v>0.7</v>
      </c>
      <c r="T7541" s="24">
        <v>5.6</v>
      </c>
      <c r="X7541" s="24">
        <f t="shared" si="286"/>
        <v>82.8</v>
      </c>
      <c r="Y7541" s="8">
        <f t="shared" si="287"/>
        <v>0</v>
      </c>
      <c r="Z7541" s="4"/>
    </row>
    <row r="7542" spans="1:26" x14ac:dyDescent="0.25">
      <c r="A7542" s="34">
        <v>8</v>
      </c>
      <c r="B7542" s="31">
        <v>8</v>
      </c>
      <c r="C7542" s="4" t="s">
        <v>12503</v>
      </c>
      <c r="D7542" s="4" t="s">
        <v>12499</v>
      </c>
      <c r="E7542" s="4" t="s">
        <v>12490</v>
      </c>
      <c r="F7542" s="4" t="s">
        <v>12472</v>
      </c>
      <c r="G7542" s="4" t="s">
        <v>45</v>
      </c>
      <c r="H7542" s="4"/>
      <c r="I7542" s="24">
        <v>490</v>
      </c>
      <c r="J7542" s="24">
        <v>69</v>
      </c>
      <c r="K7542" s="24">
        <v>54</v>
      </c>
      <c r="L7542" s="24">
        <v>16</v>
      </c>
      <c r="O7542" s="24">
        <v>3</v>
      </c>
      <c r="P7542" s="24">
        <v>348</v>
      </c>
      <c r="X7542" s="24">
        <f t="shared" si="286"/>
        <v>490</v>
      </c>
      <c r="Y7542" s="8">
        <f t="shared" si="287"/>
        <v>0</v>
      </c>
      <c r="Z7542" s="4"/>
    </row>
    <row r="7543" spans="1:26" x14ac:dyDescent="0.25">
      <c r="A7543" s="34">
        <v>4</v>
      </c>
      <c r="B7543" s="31">
        <v>4</v>
      </c>
      <c r="C7543" s="4" t="s">
        <v>12498</v>
      </c>
      <c r="D7543" s="4" t="s">
        <v>12499</v>
      </c>
      <c r="E7543" s="4" t="s">
        <v>12490</v>
      </c>
      <c r="F7543" s="4" t="s">
        <v>12472</v>
      </c>
      <c r="G7543" s="4" t="s">
        <v>45</v>
      </c>
      <c r="H7543" s="4"/>
      <c r="I7543" s="24">
        <v>356.5</v>
      </c>
      <c r="J7543" s="24">
        <v>52.3</v>
      </c>
      <c r="K7543" s="24">
        <v>5.2</v>
      </c>
      <c r="L7543" s="24">
        <v>18.5</v>
      </c>
      <c r="O7543" s="24">
        <v>2.5</v>
      </c>
      <c r="P7543" s="24">
        <v>278</v>
      </c>
      <c r="X7543" s="24">
        <f t="shared" si="286"/>
        <v>356.5</v>
      </c>
      <c r="Y7543" s="8">
        <f t="shared" si="287"/>
        <v>0</v>
      </c>
      <c r="Z7543" s="4"/>
    </row>
    <row r="7544" spans="1:26" x14ac:dyDescent="0.25">
      <c r="A7544" s="34">
        <v>11</v>
      </c>
      <c r="B7544" s="31">
        <v>11</v>
      </c>
      <c r="C7544" s="4" t="s">
        <v>12509</v>
      </c>
      <c r="D7544" s="4" t="s">
        <v>12499</v>
      </c>
      <c r="E7544" s="4" t="s">
        <v>12490</v>
      </c>
      <c r="F7544" s="4" t="s">
        <v>12472</v>
      </c>
      <c r="G7544" s="4" t="s">
        <v>12510</v>
      </c>
      <c r="H7544" s="4" t="s">
        <v>1362</v>
      </c>
      <c r="I7544" s="24">
        <v>96</v>
      </c>
      <c r="J7544" s="24">
        <v>70</v>
      </c>
      <c r="K7544" s="24">
        <v>11</v>
      </c>
      <c r="L7544" s="24">
        <v>2</v>
      </c>
      <c r="O7544" s="24">
        <v>1.5</v>
      </c>
      <c r="Q7544" s="24">
        <v>5</v>
      </c>
      <c r="R7544" s="24">
        <v>3</v>
      </c>
      <c r="S7544" s="24">
        <v>3.5</v>
      </c>
      <c r="X7544" s="24">
        <f t="shared" si="286"/>
        <v>96</v>
      </c>
      <c r="Y7544" s="8">
        <f t="shared" si="287"/>
        <v>0</v>
      </c>
      <c r="Z7544" s="4"/>
    </row>
    <row r="7545" spans="1:26" x14ac:dyDescent="0.25">
      <c r="A7545" s="34">
        <v>10</v>
      </c>
      <c r="B7545" s="31">
        <v>10</v>
      </c>
      <c r="C7545" s="4" t="s">
        <v>7713</v>
      </c>
      <c r="D7545" s="4" t="s">
        <v>12507</v>
      </c>
      <c r="E7545" s="4" t="s">
        <v>12490</v>
      </c>
      <c r="F7545" s="4" t="s">
        <v>12472</v>
      </c>
      <c r="G7545" s="4" t="s">
        <v>12508</v>
      </c>
      <c r="H7545" s="4" t="s">
        <v>292</v>
      </c>
      <c r="I7545" s="24">
        <v>72.900000000000006</v>
      </c>
      <c r="J7545" s="24">
        <v>48</v>
      </c>
      <c r="K7545" s="24">
        <v>5</v>
      </c>
      <c r="L7545" s="24">
        <v>7</v>
      </c>
      <c r="N7545" s="24">
        <v>3</v>
      </c>
      <c r="O7545" s="24">
        <v>2.5</v>
      </c>
      <c r="R7545" s="24">
        <v>0.5</v>
      </c>
      <c r="T7545" s="24">
        <v>6.9</v>
      </c>
      <c r="X7545" s="24">
        <f t="shared" si="286"/>
        <v>72.900000000000006</v>
      </c>
      <c r="Y7545" s="8">
        <f t="shared" si="287"/>
        <v>0</v>
      </c>
      <c r="Z7545" s="4"/>
    </row>
    <row r="7546" spans="1:26" ht="30" x14ac:dyDescent="0.25">
      <c r="A7546" s="34">
        <v>2</v>
      </c>
      <c r="B7546" s="31">
        <v>2</v>
      </c>
      <c r="C7546" s="4" t="s">
        <v>12492</v>
      </c>
      <c r="D7546" s="5" t="s">
        <v>12493</v>
      </c>
      <c r="E7546" s="4" t="s">
        <v>12490</v>
      </c>
      <c r="F7546" s="4" t="s">
        <v>12472</v>
      </c>
      <c r="G7546" s="5" t="s">
        <v>12494</v>
      </c>
      <c r="H7546" s="5" t="s">
        <v>12495</v>
      </c>
      <c r="I7546" s="24">
        <v>687.9</v>
      </c>
      <c r="J7546" s="24">
        <v>232.3</v>
      </c>
      <c r="K7546" s="24">
        <v>7.1</v>
      </c>
      <c r="L7546" s="24">
        <v>4.7</v>
      </c>
      <c r="M7546" s="24">
        <v>1.9</v>
      </c>
      <c r="O7546" s="24">
        <v>4.0999999999999996</v>
      </c>
      <c r="P7546" s="24">
        <v>227.5</v>
      </c>
      <c r="R7546" s="24">
        <v>2.4</v>
      </c>
      <c r="S7546" s="24">
        <v>3</v>
      </c>
      <c r="T7546" s="24">
        <v>204.1</v>
      </c>
      <c r="U7546" s="24">
        <v>0.8</v>
      </c>
      <c r="X7546" s="24">
        <f t="shared" si="286"/>
        <v>687.9</v>
      </c>
      <c r="Y7546" s="8">
        <f t="shared" si="287"/>
        <v>0</v>
      </c>
      <c r="Z7546" s="4"/>
    </row>
    <row r="7547" spans="1:26" ht="30" x14ac:dyDescent="0.25">
      <c r="A7547" s="34">
        <v>2</v>
      </c>
      <c r="B7547" s="31">
        <v>2</v>
      </c>
      <c r="C7547" s="5" t="s">
        <v>12515</v>
      </c>
      <c r="D7547" s="4" t="s">
        <v>3230</v>
      </c>
      <c r="E7547" s="4" t="s">
        <v>12513</v>
      </c>
      <c r="F7547" s="4" t="s">
        <v>12472</v>
      </c>
      <c r="G7547" s="4" t="s">
        <v>15117</v>
      </c>
      <c r="H7547" s="4"/>
      <c r="I7547" s="24">
        <v>393.7</v>
      </c>
      <c r="J7547" s="24">
        <v>152.19999999999999</v>
      </c>
      <c r="K7547" s="24">
        <v>3.4</v>
      </c>
      <c r="L7547" s="24">
        <v>1.7</v>
      </c>
      <c r="Q7547" s="24">
        <v>5.6</v>
      </c>
      <c r="R7547" s="24">
        <v>5.4</v>
      </c>
      <c r="T7547" s="24">
        <v>225.4</v>
      </c>
      <c r="X7547" s="24">
        <f t="shared" si="286"/>
        <v>393.7</v>
      </c>
      <c r="Y7547" s="8">
        <f t="shared" si="287"/>
        <v>0</v>
      </c>
      <c r="Z7547" s="4"/>
    </row>
    <row r="7548" spans="1:26" x14ac:dyDescent="0.25">
      <c r="A7548" s="34">
        <v>3</v>
      </c>
      <c r="B7548" s="31">
        <v>3</v>
      </c>
      <c r="C7548" s="4" t="s">
        <v>12516</v>
      </c>
      <c r="D7548" s="4" t="s">
        <v>12516</v>
      </c>
      <c r="E7548" s="4" t="s">
        <v>12513</v>
      </c>
      <c r="F7548" s="4" t="s">
        <v>12472</v>
      </c>
      <c r="G7548" s="4" t="s">
        <v>15117</v>
      </c>
      <c r="H7548" s="4"/>
      <c r="I7548" s="24">
        <v>604.70000000000005</v>
      </c>
      <c r="J7548" s="24">
        <v>179</v>
      </c>
      <c r="K7548" s="24">
        <v>12</v>
      </c>
      <c r="L7548" s="24">
        <v>13.5</v>
      </c>
      <c r="M7548" s="24">
        <v>3.7</v>
      </c>
      <c r="O7548" s="24">
        <v>2.6</v>
      </c>
      <c r="P7548" s="24">
        <v>1.4</v>
      </c>
      <c r="Q7548" s="24">
        <v>0.2</v>
      </c>
      <c r="R7548" s="24">
        <v>3.1</v>
      </c>
      <c r="T7548" s="24">
        <v>389.20000000000005</v>
      </c>
      <c r="X7548" s="24">
        <f t="shared" si="286"/>
        <v>604.70000000000005</v>
      </c>
      <c r="Y7548" s="8">
        <f t="shared" si="287"/>
        <v>0</v>
      </c>
      <c r="Z7548" s="4"/>
    </row>
    <row r="7549" spans="1:26" x14ac:dyDescent="0.25">
      <c r="A7549" s="34">
        <v>4</v>
      </c>
      <c r="B7549" s="31">
        <v>4</v>
      </c>
      <c r="C7549" s="4" t="s">
        <v>12517</v>
      </c>
      <c r="D7549" s="4" t="s">
        <v>12516</v>
      </c>
      <c r="E7549" s="4" t="s">
        <v>12513</v>
      </c>
      <c r="F7549" s="4" t="s">
        <v>12472</v>
      </c>
      <c r="G7549" s="4" t="s">
        <v>15117</v>
      </c>
      <c r="H7549" s="4"/>
      <c r="I7549" s="24">
        <v>445.7</v>
      </c>
      <c r="J7549" s="24">
        <v>230.7</v>
      </c>
      <c r="K7549" s="24">
        <v>4.8</v>
      </c>
      <c r="L7549" s="24">
        <v>12.9</v>
      </c>
      <c r="M7549" s="24">
        <v>1.8</v>
      </c>
      <c r="O7549" s="24">
        <v>4</v>
      </c>
      <c r="P7549" s="24">
        <v>22.4</v>
      </c>
      <c r="Q7549" s="24">
        <v>0.2</v>
      </c>
      <c r="R7549" s="24">
        <v>1.1000000000000001</v>
      </c>
      <c r="T7549" s="24">
        <v>167.79999999999995</v>
      </c>
      <c r="X7549" s="24">
        <f t="shared" si="286"/>
        <v>445.7</v>
      </c>
      <c r="Y7549" s="8">
        <f t="shared" si="287"/>
        <v>0</v>
      </c>
      <c r="Z7549" s="4"/>
    </row>
    <row r="7550" spans="1:26" x14ac:dyDescent="0.25">
      <c r="A7550" s="34">
        <v>5</v>
      </c>
      <c r="B7550" s="31">
        <v>5</v>
      </c>
      <c r="C7550" s="4" t="s">
        <v>10038</v>
      </c>
      <c r="D7550" s="4" t="s">
        <v>10038</v>
      </c>
      <c r="E7550" s="4" t="s">
        <v>12513</v>
      </c>
      <c r="F7550" s="4" t="s">
        <v>12472</v>
      </c>
      <c r="G7550" s="4" t="s">
        <v>45</v>
      </c>
      <c r="H7550" s="4"/>
      <c r="I7550" s="24">
        <v>428</v>
      </c>
      <c r="J7550" s="24">
        <v>76</v>
      </c>
      <c r="K7550" s="24">
        <v>30</v>
      </c>
      <c r="M7550" s="24">
        <v>8</v>
      </c>
      <c r="P7550" s="24">
        <v>178.5</v>
      </c>
      <c r="Q7550" s="24">
        <v>2.8</v>
      </c>
      <c r="R7550" s="24">
        <v>9.5</v>
      </c>
      <c r="T7550" s="24">
        <v>123.19999999999999</v>
      </c>
      <c r="X7550" s="24">
        <f t="shared" si="286"/>
        <v>428</v>
      </c>
      <c r="Y7550" s="8">
        <f t="shared" si="287"/>
        <v>0</v>
      </c>
      <c r="Z7550" s="4"/>
    </row>
    <row r="7551" spans="1:26" x14ac:dyDescent="0.25">
      <c r="A7551" s="34">
        <v>7</v>
      </c>
      <c r="B7551" s="31">
        <v>7</v>
      </c>
      <c r="C7551" s="4" t="s">
        <v>12520</v>
      </c>
      <c r="D7551" s="4" t="s">
        <v>12521</v>
      </c>
      <c r="E7551" s="4" t="s">
        <v>12513</v>
      </c>
      <c r="F7551" s="4" t="s">
        <v>12472</v>
      </c>
      <c r="G7551" s="4" t="s">
        <v>45</v>
      </c>
      <c r="H7551" s="4"/>
      <c r="I7551" s="24">
        <v>120.9</v>
      </c>
      <c r="J7551" s="24">
        <v>66.900000000000006</v>
      </c>
      <c r="L7551" s="24">
        <v>42</v>
      </c>
      <c r="T7551" s="24">
        <v>12</v>
      </c>
      <c r="X7551" s="24">
        <f t="shared" si="286"/>
        <v>120.9</v>
      </c>
      <c r="Y7551" s="8">
        <f t="shared" si="287"/>
        <v>0</v>
      </c>
      <c r="Z7551" s="4"/>
    </row>
    <row r="7552" spans="1:26" x14ac:dyDescent="0.25">
      <c r="A7552" s="34">
        <v>8</v>
      </c>
      <c r="B7552" s="31">
        <v>8</v>
      </c>
      <c r="C7552" s="4" t="s">
        <v>12522</v>
      </c>
      <c r="D7552" s="4" t="s">
        <v>10038</v>
      </c>
      <c r="E7552" s="4" t="s">
        <v>12513</v>
      </c>
      <c r="F7552" s="4" t="s">
        <v>12472</v>
      </c>
      <c r="G7552" s="4" t="s">
        <v>45</v>
      </c>
      <c r="H7552" s="4"/>
      <c r="I7552" s="24">
        <v>212.1</v>
      </c>
      <c r="J7552" s="24">
        <v>127</v>
      </c>
      <c r="K7552" s="24">
        <v>8</v>
      </c>
      <c r="L7552" s="24">
        <v>42</v>
      </c>
      <c r="M7552" s="24">
        <v>1</v>
      </c>
      <c r="T7552" s="24">
        <v>34.099999999999994</v>
      </c>
      <c r="X7552" s="24">
        <f t="shared" si="286"/>
        <v>212.1</v>
      </c>
      <c r="Y7552" s="8">
        <f t="shared" si="287"/>
        <v>0</v>
      </c>
      <c r="Z7552" s="4"/>
    </row>
    <row r="7553" spans="1:26" x14ac:dyDescent="0.25">
      <c r="A7553" s="34">
        <v>9</v>
      </c>
      <c r="B7553" s="31">
        <v>9</v>
      </c>
      <c r="C7553" s="4" t="s">
        <v>12523</v>
      </c>
      <c r="D7553" s="4" t="s">
        <v>12524</v>
      </c>
      <c r="E7553" s="4" t="s">
        <v>12513</v>
      </c>
      <c r="F7553" s="4" t="s">
        <v>12472</v>
      </c>
      <c r="G7553" s="4" t="s">
        <v>45</v>
      </c>
      <c r="H7553" s="4"/>
      <c r="I7553" s="24">
        <v>240</v>
      </c>
      <c r="J7553" s="24">
        <v>35</v>
      </c>
      <c r="K7553" s="24">
        <v>15</v>
      </c>
      <c r="L7553" s="24">
        <v>18</v>
      </c>
      <c r="M7553" s="24">
        <v>1</v>
      </c>
      <c r="T7553" s="24">
        <v>181</v>
      </c>
      <c r="X7553" s="24">
        <f t="shared" si="286"/>
        <v>250</v>
      </c>
      <c r="Y7553" s="8">
        <f t="shared" si="287"/>
        <v>-10</v>
      </c>
      <c r="Z7553" s="4"/>
    </row>
    <row r="7554" spans="1:26" x14ac:dyDescent="0.25">
      <c r="A7554" s="34">
        <v>10</v>
      </c>
      <c r="B7554" s="31">
        <v>10</v>
      </c>
      <c r="C7554" s="4" t="s">
        <v>12525</v>
      </c>
      <c r="D7554" s="4" t="s">
        <v>12524</v>
      </c>
      <c r="E7554" s="4" t="s">
        <v>12513</v>
      </c>
      <c r="F7554" s="4" t="s">
        <v>12472</v>
      </c>
      <c r="G7554" s="4" t="s">
        <v>45</v>
      </c>
      <c r="H7554" s="4"/>
      <c r="I7554" s="24">
        <v>154</v>
      </c>
      <c r="J7554" s="24">
        <v>94</v>
      </c>
      <c r="K7554" s="24">
        <v>60</v>
      </c>
      <c r="X7554" s="24">
        <f t="shared" si="286"/>
        <v>154</v>
      </c>
      <c r="Y7554" s="8">
        <f t="shared" si="287"/>
        <v>0</v>
      </c>
      <c r="Z7554" s="4"/>
    </row>
    <row r="7555" spans="1:26" x14ac:dyDescent="0.25">
      <c r="A7555" s="34">
        <v>11</v>
      </c>
      <c r="B7555" s="31">
        <v>11</v>
      </c>
      <c r="C7555" s="4" t="s">
        <v>12524</v>
      </c>
      <c r="D7555" s="4" t="s">
        <v>12524</v>
      </c>
      <c r="E7555" s="4" t="s">
        <v>12513</v>
      </c>
      <c r="F7555" s="4" t="s">
        <v>12472</v>
      </c>
      <c r="G7555" s="4" t="s">
        <v>45</v>
      </c>
      <c r="H7555" s="4"/>
      <c r="I7555" s="24">
        <v>160</v>
      </c>
      <c r="J7555" s="24">
        <v>53</v>
      </c>
      <c r="K7555" s="24">
        <v>30</v>
      </c>
      <c r="L7555" s="24">
        <v>28</v>
      </c>
      <c r="T7555" s="24">
        <v>49</v>
      </c>
      <c r="X7555" s="24">
        <f t="shared" si="286"/>
        <v>160</v>
      </c>
      <c r="Y7555" s="8">
        <f t="shared" si="287"/>
        <v>0</v>
      </c>
      <c r="Z7555" s="4"/>
    </row>
    <row r="7556" spans="1:26" x14ac:dyDescent="0.25">
      <c r="A7556" s="34">
        <v>12</v>
      </c>
      <c r="B7556" s="31">
        <v>12</v>
      </c>
      <c r="C7556" s="4" t="s">
        <v>12526</v>
      </c>
      <c r="D7556" s="4" t="s">
        <v>12526</v>
      </c>
      <c r="E7556" s="4" t="s">
        <v>12513</v>
      </c>
      <c r="F7556" s="4" t="s">
        <v>12472</v>
      </c>
      <c r="G7556" s="4" t="s">
        <v>45</v>
      </c>
      <c r="H7556" s="4"/>
      <c r="I7556" s="24">
        <v>125</v>
      </c>
      <c r="J7556" s="24">
        <v>63</v>
      </c>
      <c r="K7556" s="24">
        <v>55</v>
      </c>
      <c r="M7556" s="24">
        <v>5</v>
      </c>
      <c r="T7556" s="24">
        <v>2</v>
      </c>
      <c r="X7556" s="24">
        <f t="shared" si="286"/>
        <v>125</v>
      </c>
      <c r="Y7556" s="8">
        <f t="shared" si="287"/>
        <v>0</v>
      </c>
      <c r="Z7556" s="4"/>
    </row>
    <row r="7557" spans="1:26" x14ac:dyDescent="0.25">
      <c r="A7557" s="34">
        <v>1</v>
      </c>
      <c r="B7557" s="31">
        <v>1</v>
      </c>
      <c r="C7557" s="4" t="s">
        <v>12511</v>
      </c>
      <c r="D7557" s="4" t="s">
        <v>12512</v>
      </c>
      <c r="E7557" s="4" t="s">
        <v>12513</v>
      </c>
      <c r="F7557" s="4" t="s">
        <v>12472</v>
      </c>
      <c r="G7557" s="4" t="s">
        <v>12514</v>
      </c>
      <c r="H7557" s="4" t="s">
        <v>39</v>
      </c>
      <c r="I7557" s="24">
        <v>511.8</v>
      </c>
      <c r="J7557" s="24">
        <v>140</v>
      </c>
      <c r="L7557" s="24">
        <v>0.5</v>
      </c>
      <c r="P7557" s="24">
        <v>83.8</v>
      </c>
      <c r="R7557" s="24">
        <v>3.5</v>
      </c>
      <c r="T7557" s="24">
        <v>284</v>
      </c>
      <c r="X7557" s="24">
        <f t="shared" si="286"/>
        <v>511.8</v>
      </c>
      <c r="Y7557" s="8">
        <f t="shared" si="287"/>
        <v>0</v>
      </c>
      <c r="Z7557" s="4"/>
    </row>
    <row r="7558" spans="1:26" x14ac:dyDescent="0.25">
      <c r="A7558" s="34">
        <v>6</v>
      </c>
      <c r="B7558" s="31">
        <v>6</v>
      </c>
      <c r="C7558" s="4" t="s">
        <v>12518</v>
      </c>
      <c r="D7558" s="4" t="s">
        <v>12518</v>
      </c>
      <c r="E7558" s="4" t="s">
        <v>12513</v>
      </c>
      <c r="F7558" s="4" t="s">
        <v>12472</v>
      </c>
      <c r="G7558" s="4" t="s">
        <v>12519</v>
      </c>
      <c r="H7558" s="4"/>
      <c r="I7558" s="24">
        <v>541</v>
      </c>
      <c r="J7558" s="24">
        <v>261</v>
      </c>
      <c r="K7558" s="24">
        <v>10</v>
      </c>
      <c r="L7558" s="24">
        <v>24</v>
      </c>
      <c r="M7558" s="24">
        <v>4</v>
      </c>
      <c r="P7558" s="24">
        <v>14</v>
      </c>
      <c r="Q7558" s="24">
        <v>5</v>
      </c>
      <c r="T7558" s="24">
        <v>223</v>
      </c>
      <c r="X7558" s="24">
        <f t="shared" si="286"/>
        <v>541</v>
      </c>
      <c r="Y7558" s="8">
        <f t="shared" si="287"/>
        <v>0</v>
      </c>
      <c r="Z7558" s="4"/>
    </row>
    <row r="7559" spans="1:26" x14ac:dyDescent="0.25">
      <c r="A7559" s="34">
        <v>11</v>
      </c>
      <c r="B7559" s="31">
        <v>11</v>
      </c>
      <c r="C7559" s="4" t="s">
        <v>12542</v>
      </c>
      <c r="D7559" s="4" t="s">
        <v>12542</v>
      </c>
      <c r="E7559" s="4" t="s">
        <v>12529</v>
      </c>
      <c r="F7559" s="4" t="s">
        <v>12472</v>
      </c>
      <c r="G7559" s="4" t="s">
        <v>12543</v>
      </c>
      <c r="H7559" s="4"/>
      <c r="I7559" s="24">
        <v>217</v>
      </c>
      <c r="J7559" s="24">
        <v>128.5</v>
      </c>
      <c r="K7559" s="24">
        <v>21</v>
      </c>
      <c r="M7559" s="24">
        <v>2</v>
      </c>
      <c r="O7559" s="24">
        <v>2</v>
      </c>
      <c r="P7559" s="24">
        <v>3</v>
      </c>
      <c r="Q7559" s="24">
        <v>60.5</v>
      </c>
      <c r="X7559" s="24">
        <f t="shared" si="286"/>
        <v>217</v>
      </c>
      <c r="Y7559" s="8">
        <f t="shared" si="287"/>
        <v>0</v>
      </c>
      <c r="Z7559" s="4"/>
    </row>
    <row r="7560" spans="1:26" x14ac:dyDescent="0.25">
      <c r="A7560" s="34">
        <v>15</v>
      </c>
      <c r="B7560" s="31">
        <v>15</v>
      </c>
      <c r="C7560" s="4" t="s">
        <v>12546</v>
      </c>
      <c r="D7560" s="4" t="s">
        <v>12547</v>
      </c>
      <c r="E7560" s="4" t="s">
        <v>12529</v>
      </c>
      <c r="F7560" s="4" t="s">
        <v>12472</v>
      </c>
      <c r="G7560" s="4" t="s">
        <v>12548</v>
      </c>
      <c r="H7560" s="11"/>
      <c r="I7560" s="24">
        <v>166.2</v>
      </c>
      <c r="J7560" s="24">
        <v>144.4</v>
      </c>
      <c r="K7560" s="24">
        <v>6.4</v>
      </c>
      <c r="L7560" s="24">
        <v>8.3000000000000007</v>
      </c>
      <c r="Q7560" s="24">
        <v>1.5</v>
      </c>
      <c r="R7560" s="24">
        <v>5.6</v>
      </c>
      <c r="X7560" s="24">
        <f t="shared" si="286"/>
        <v>166.20000000000002</v>
      </c>
      <c r="Y7560" s="8">
        <f t="shared" si="287"/>
        <v>0</v>
      </c>
      <c r="Z7560" s="11"/>
    </row>
    <row r="7561" spans="1:26" x14ac:dyDescent="0.25">
      <c r="A7561" s="34">
        <v>16</v>
      </c>
      <c r="B7561" s="31">
        <v>16</v>
      </c>
      <c r="C7561" s="4" t="s">
        <v>12546</v>
      </c>
      <c r="D7561" s="4" t="s">
        <v>12549</v>
      </c>
      <c r="E7561" s="4" t="s">
        <v>12529</v>
      </c>
      <c r="F7561" s="4" t="s">
        <v>12472</v>
      </c>
      <c r="G7561" s="4" t="s">
        <v>12548</v>
      </c>
      <c r="H7561" s="4"/>
      <c r="I7561" s="24">
        <v>152.69999999999999</v>
      </c>
      <c r="J7561" s="24">
        <v>112.6</v>
      </c>
      <c r="K7561" s="24">
        <v>16.600000000000001</v>
      </c>
      <c r="L7561" s="24">
        <v>6.9</v>
      </c>
      <c r="Q7561" s="24">
        <v>13.8</v>
      </c>
      <c r="R7561" s="24">
        <v>2.7</v>
      </c>
      <c r="S7561" s="24">
        <v>0.1</v>
      </c>
      <c r="X7561" s="24">
        <f t="shared" si="286"/>
        <v>152.69999999999999</v>
      </c>
      <c r="Y7561" s="8">
        <f t="shared" si="287"/>
        <v>0</v>
      </c>
      <c r="Z7561" s="4"/>
    </row>
    <row r="7562" spans="1:26" x14ac:dyDescent="0.25">
      <c r="A7562" s="34">
        <v>13</v>
      </c>
      <c r="B7562" s="31">
        <v>13</v>
      </c>
      <c r="C7562" s="4" t="s">
        <v>12378</v>
      </c>
      <c r="D7562" s="4" t="s">
        <v>12528</v>
      </c>
      <c r="E7562" s="4" t="s">
        <v>12529</v>
      </c>
      <c r="F7562" s="4" t="s">
        <v>12472</v>
      </c>
      <c r="G7562" s="4" t="s">
        <v>2889</v>
      </c>
      <c r="H7562" s="4"/>
      <c r="I7562" s="24">
        <v>467.7</v>
      </c>
      <c r="J7562" s="24">
        <v>200</v>
      </c>
      <c r="L7562" s="24">
        <v>1</v>
      </c>
      <c r="M7562" s="24">
        <v>3</v>
      </c>
      <c r="O7562" s="24">
        <v>1</v>
      </c>
      <c r="Q7562" s="24">
        <v>256.7</v>
      </c>
      <c r="R7562" s="24">
        <v>3</v>
      </c>
      <c r="S7562" s="24">
        <v>2</v>
      </c>
      <c r="U7562" s="24">
        <v>1</v>
      </c>
      <c r="X7562" s="24">
        <f t="shared" si="286"/>
        <v>467.7</v>
      </c>
      <c r="Y7562" s="8">
        <f t="shared" si="287"/>
        <v>0</v>
      </c>
      <c r="Z7562" s="4"/>
    </row>
    <row r="7563" spans="1:26" x14ac:dyDescent="0.25">
      <c r="A7563" s="34">
        <v>10</v>
      </c>
      <c r="B7563" s="31">
        <v>10</v>
      </c>
      <c r="C7563" s="4" t="s">
        <v>12539</v>
      </c>
      <c r="D7563" s="4" t="s">
        <v>12540</v>
      </c>
      <c r="E7563" s="4" t="s">
        <v>12529</v>
      </c>
      <c r="F7563" s="4" t="s">
        <v>12472</v>
      </c>
      <c r="G7563" s="4" t="s">
        <v>12541</v>
      </c>
      <c r="H7563" s="4"/>
      <c r="I7563" s="24">
        <v>93.8</v>
      </c>
      <c r="J7563" s="24">
        <v>81</v>
      </c>
      <c r="K7563" s="24">
        <v>7</v>
      </c>
      <c r="M7563" s="24">
        <v>0.5</v>
      </c>
      <c r="O7563" s="24">
        <v>1.5</v>
      </c>
      <c r="Q7563" s="24">
        <v>3.8</v>
      </c>
      <c r="X7563" s="24">
        <f t="shared" si="286"/>
        <v>93.8</v>
      </c>
      <c r="Y7563" s="8">
        <f t="shared" si="287"/>
        <v>0</v>
      </c>
      <c r="Z7563" s="4"/>
    </row>
    <row r="7564" spans="1:26" x14ac:dyDescent="0.25">
      <c r="A7564" s="34">
        <v>1</v>
      </c>
      <c r="B7564" s="31">
        <v>1</v>
      </c>
      <c r="C7564" s="4" t="s">
        <v>12527</v>
      </c>
      <c r="D7564" s="4" t="s">
        <v>12528</v>
      </c>
      <c r="E7564" s="4" t="s">
        <v>12529</v>
      </c>
      <c r="F7564" s="4" t="s">
        <v>12472</v>
      </c>
      <c r="G7564" s="5" t="s">
        <v>12530</v>
      </c>
      <c r="H7564" s="4"/>
      <c r="I7564" s="24">
        <v>129</v>
      </c>
      <c r="J7564" s="24">
        <v>108</v>
      </c>
      <c r="K7564" s="24">
        <v>3</v>
      </c>
      <c r="L7564" s="24">
        <v>8.8000000000000007</v>
      </c>
      <c r="M7564" s="24">
        <v>0.6</v>
      </c>
      <c r="O7564" s="24">
        <v>1</v>
      </c>
      <c r="R7564" s="24">
        <v>1</v>
      </c>
      <c r="W7564" s="24">
        <v>6.6</v>
      </c>
      <c r="X7564" s="24">
        <f t="shared" ref="X7564:X7627" si="288">SUM(J7564:W7564)</f>
        <v>129</v>
      </c>
      <c r="Y7564" s="8">
        <f t="shared" ref="Y7564:Y7627" si="289">I7564-X7564</f>
        <v>0</v>
      </c>
      <c r="Z7564" s="4"/>
    </row>
    <row r="7565" spans="1:26" x14ac:dyDescent="0.25">
      <c r="A7565" s="34">
        <v>5</v>
      </c>
      <c r="B7565" s="31">
        <v>5</v>
      </c>
      <c r="C7565" s="4" t="s">
        <v>12534</v>
      </c>
      <c r="D7565" s="4" t="s">
        <v>12534</v>
      </c>
      <c r="E7565" s="4" t="s">
        <v>12529</v>
      </c>
      <c r="F7565" s="4" t="s">
        <v>12472</v>
      </c>
      <c r="G7565" s="4" t="s">
        <v>12530</v>
      </c>
      <c r="H7565" s="4"/>
      <c r="I7565" s="24">
        <v>355.4</v>
      </c>
      <c r="J7565" s="24">
        <v>241.6</v>
      </c>
      <c r="K7565" s="24">
        <v>8.8000000000000007</v>
      </c>
      <c r="L7565" s="24">
        <v>27</v>
      </c>
      <c r="M7565" s="24">
        <v>2</v>
      </c>
      <c r="O7565" s="24">
        <v>3</v>
      </c>
      <c r="Q7565" s="24">
        <v>48.9</v>
      </c>
      <c r="R7565" s="24">
        <v>4</v>
      </c>
      <c r="S7565" s="24">
        <v>2.1</v>
      </c>
      <c r="U7565" s="24">
        <v>18</v>
      </c>
      <c r="X7565" s="24">
        <f t="shared" si="288"/>
        <v>355.4</v>
      </c>
      <c r="Y7565" s="8">
        <f t="shared" si="289"/>
        <v>0</v>
      </c>
      <c r="Z7565" s="4"/>
    </row>
    <row r="7566" spans="1:26" x14ac:dyDescent="0.25">
      <c r="A7566" s="34">
        <v>14</v>
      </c>
      <c r="B7566" s="31">
        <v>14</v>
      </c>
      <c r="C7566" s="4" t="s">
        <v>12545</v>
      </c>
      <c r="D7566" s="4" t="s">
        <v>12545</v>
      </c>
      <c r="E7566" s="4" t="s">
        <v>12529</v>
      </c>
      <c r="F7566" s="4" t="s">
        <v>12472</v>
      </c>
      <c r="G7566" s="4" t="s">
        <v>12530</v>
      </c>
      <c r="H7566" s="4"/>
      <c r="I7566" s="24">
        <v>503.9</v>
      </c>
      <c r="J7566" s="24">
        <v>252</v>
      </c>
      <c r="K7566" s="24">
        <v>15</v>
      </c>
      <c r="M7566" s="24">
        <v>12</v>
      </c>
      <c r="O7566" s="24">
        <v>6</v>
      </c>
      <c r="P7566" s="24">
        <v>2</v>
      </c>
      <c r="Q7566" s="24">
        <v>174.9</v>
      </c>
      <c r="R7566" s="24">
        <v>5</v>
      </c>
      <c r="S7566" s="24">
        <v>3</v>
      </c>
      <c r="U7566" s="24">
        <v>34</v>
      </c>
      <c r="X7566" s="24">
        <f t="shared" si="288"/>
        <v>503.9</v>
      </c>
      <c r="Y7566" s="8">
        <f t="shared" si="289"/>
        <v>0</v>
      </c>
      <c r="Z7566" s="4"/>
    </row>
    <row r="7567" spans="1:26" x14ac:dyDescent="0.25">
      <c r="A7567" s="34">
        <v>6</v>
      </c>
      <c r="B7567" s="31">
        <v>6</v>
      </c>
      <c r="C7567" s="4" t="s">
        <v>12535</v>
      </c>
      <c r="D7567" s="4" t="s">
        <v>12535</v>
      </c>
      <c r="E7567" s="4" t="s">
        <v>12529</v>
      </c>
      <c r="F7567" s="4" t="s">
        <v>12472</v>
      </c>
      <c r="G7567" s="4" t="s">
        <v>12536</v>
      </c>
      <c r="H7567" s="4"/>
      <c r="I7567" s="24">
        <v>441.4</v>
      </c>
      <c r="J7567" s="24">
        <v>139.5</v>
      </c>
      <c r="K7567" s="24">
        <v>11.1</v>
      </c>
      <c r="M7567" s="24">
        <v>3.4</v>
      </c>
      <c r="N7567" s="24">
        <v>1.6</v>
      </c>
      <c r="O7567" s="24">
        <v>1.5</v>
      </c>
      <c r="P7567" s="24">
        <v>1.2</v>
      </c>
      <c r="Q7567" s="24">
        <v>282.10000000000002</v>
      </c>
      <c r="R7567" s="24">
        <v>1</v>
      </c>
      <c r="X7567" s="24">
        <f t="shared" si="288"/>
        <v>441.4</v>
      </c>
      <c r="Y7567" s="8">
        <f t="shared" si="289"/>
        <v>0</v>
      </c>
      <c r="Z7567" s="4"/>
    </row>
    <row r="7568" spans="1:26" x14ac:dyDescent="0.25">
      <c r="A7568" s="34">
        <v>9</v>
      </c>
      <c r="B7568" s="31">
        <v>9</v>
      </c>
      <c r="C7568" s="4" t="s">
        <v>2162</v>
      </c>
      <c r="D7568" s="4" t="s">
        <v>2162</v>
      </c>
      <c r="E7568" s="4" t="s">
        <v>12529</v>
      </c>
      <c r="F7568" s="4" t="s">
        <v>12472</v>
      </c>
      <c r="G7568" s="4" t="s">
        <v>12538</v>
      </c>
      <c r="H7568" s="4"/>
      <c r="I7568" s="24">
        <v>273.10000000000002</v>
      </c>
      <c r="J7568" s="24">
        <v>136</v>
      </c>
      <c r="K7568" s="24">
        <v>26.3</v>
      </c>
      <c r="M7568" s="24">
        <v>2.2999999999999998</v>
      </c>
      <c r="O7568" s="24">
        <v>3.6</v>
      </c>
      <c r="Q7568" s="24">
        <v>104.9</v>
      </c>
      <c r="X7568" s="24">
        <f t="shared" si="288"/>
        <v>273.10000000000002</v>
      </c>
      <c r="Y7568" s="8">
        <f t="shared" si="289"/>
        <v>0</v>
      </c>
      <c r="Z7568" s="4"/>
    </row>
    <row r="7569" spans="1:26" x14ac:dyDescent="0.25">
      <c r="A7569" s="34">
        <v>12</v>
      </c>
      <c r="B7569" s="31">
        <v>12</v>
      </c>
      <c r="C7569" s="4" t="s">
        <v>12544</v>
      </c>
      <c r="D7569" s="4" t="s">
        <v>12542</v>
      </c>
      <c r="E7569" s="4" t="s">
        <v>12529</v>
      </c>
      <c r="F7569" s="4" t="s">
        <v>12472</v>
      </c>
      <c r="G7569" s="4" t="s">
        <v>12538</v>
      </c>
      <c r="H7569" s="4"/>
      <c r="I7569" s="24">
        <v>187.3</v>
      </c>
      <c r="J7569" s="24">
        <v>118.5</v>
      </c>
      <c r="K7569" s="24">
        <v>22.5</v>
      </c>
      <c r="M7569" s="24">
        <v>0.5</v>
      </c>
      <c r="O7569" s="24">
        <v>1.7</v>
      </c>
      <c r="Q7569" s="24">
        <v>38.6</v>
      </c>
      <c r="T7569" s="24">
        <v>5.5</v>
      </c>
      <c r="X7569" s="24">
        <f t="shared" si="288"/>
        <v>187.29999999999998</v>
      </c>
      <c r="Y7569" s="8">
        <f t="shared" si="289"/>
        <v>0</v>
      </c>
      <c r="Z7569" s="4"/>
    </row>
    <row r="7570" spans="1:26" x14ac:dyDescent="0.25">
      <c r="A7570" s="34">
        <v>17</v>
      </c>
      <c r="B7570" s="31">
        <v>17</v>
      </c>
      <c r="C7570" s="4" t="s">
        <v>12546</v>
      </c>
      <c r="D7570" s="4" t="s">
        <v>12550</v>
      </c>
      <c r="E7570" s="4" t="s">
        <v>12529</v>
      </c>
      <c r="F7570" s="4" t="s">
        <v>12472</v>
      </c>
      <c r="G7570" s="4" t="s">
        <v>12551</v>
      </c>
      <c r="H7570" s="4"/>
      <c r="I7570" s="24">
        <v>394.4</v>
      </c>
      <c r="J7570" s="24">
        <v>306.39999999999998</v>
      </c>
      <c r="K7570" s="24">
        <v>26.5</v>
      </c>
      <c r="L7570" s="24">
        <v>26</v>
      </c>
      <c r="Q7570" s="24">
        <v>25.5</v>
      </c>
      <c r="R7570" s="24">
        <v>7</v>
      </c>
      <c r="S7570" s="24">
        <v>3</v>
      </c>
      <c r="X7570" s="24">
        <f t="shared" si="288"/>
        <v>394.4</v>
      </c>
      <c r="Y7570" s="8">
        <f t="shared" si="289"/>
        <v>0</v>
      </c>
      <c r="Z7570" s="4"/>
    </row>
    <row r="7571" spans="1:26" x14ac:dyDescent="0.25">
      <c r="A7571" s="34">
        <v>18</v>
      </c>
      <c r="B7571" s="31">
        <v>18</v>
      </c>
      <c r="C7571" s="4" t="s">
        <v>12546</v>
      </c>
      <c r="D7571" s="4" t="s">
        <v>12550</v>
      </c>
      <c r="E7571" s="4" t="s">
        <v>12529</v>
      </c>
      <c r="F7571" s="4" t="s">
        <v>12472</v>
      </c>
      <c r="G7571" s="4" t="s">
        <v>12551</v>
      </c>
      <c r="H7571" s="4"/>
      <c r="I7571" s="24">
        <v>65.400000000000006</v>
      </c>
      <c r="J7571" s="24">
        <v>60</v>
      </c>
      <c r="K7571" s="24">
        <v>3.4</v>
      </c>
      <c r="L7571" s="24">
        <v>2</v>
      </c>
      <c r="X7571" s="24">
        <f t="shared" si="288"/>
        <v>65.400000000000006</v>
      </c>
      <c r="Y7571" s="8">
        <f t="shared" si="289"/>
        <v>0</v>
      </c>
      <c r="Z7571" s="4"/>
    </row>
    <row r="7572" spans="1:26" x14ac:dyDescent="0.25">
      <c r="A7572" s="34">
        <v>2</v>
      </c>
      <c r="B7572" s="31">
        <v>2</v>
      </c>
      <c r="C7572" s="4" t="s">
        <v>9742</v>
      </c>
      <c r="D7572" s="4" t="s">
        <v>9742</v>
      </c>
      <c r="E7572" s="4" t="s">
        <v>12529</v>
      </c>
      <c r="F7572" s="4" t="s">
        <v>12472</v>
      </c>
      <c r="G7572" s="4" t="s">
        <v>12531</v>
      </c>
      <c r="H7572" s="4"/>
      <c r="I7572" s="24">
        <v>563</v>
      </c>
      <c r="J7572" s="24">
        <v>141.5</v>
      </c>
      <c r="K7572" s="24">
        <v>40</v>
      </c>
      <c r="L7572" s="24">
        <v>16</v>
      </c>
      <c r="O7572" s="24">
        <v>2.8</v>
      </c>
      <c r="Q7572" s="24">
        <v>358</v>
      </c>
      <c r="R7572" s="24">
        <v>2</v>
      </c>
      <c r="S7572" s="24">
        <v>2.7</v>
      </c>
      <c r="X7572" s="24">
        <f t="shared" si="288"/>
        <v>563</v>
      </c>
      <c r="Y7572" s="8">
        <f t="shared" si="289"/>
        <v>0</v>
      </c>
      <c r="Z7572" s="4"/>
    </row>
    <row r="7573" spans="1:26" x14ac:dyDescent="0.25">
      <c r="A7573" s="34">
        <v>3</v>
      </c>
      <c r="B7573" s="31">
        <v>3</v>
      </c>
      <c r="C7573" s="4" t="s">
        <v>12532</v>
      </c>
      <c r="D7573" s="4" t="s">
        <v>12528</v>
      </c>
      <c r="E7573" s="4" t="s">
        <v>12529</v>
      </c>
      <c r="F7573" s="4" t="s">
        <v>12472</v>
      </c>
      <c r="G7573" s="4" t="s">
        <v>12531</v>
      </c>
      <c r="H7573" s="4"/>
      <c r="I7573" s="24">
        <v>152.80000000000001</v>
      </c>
      <c r="J7573" s="24">
        <v>133.30000000000001</v>
      </c>
      <c r="K7573" s="24">
        <v>13.5</v>
      </c>
      <c r="M7573" s="24">
        <v>0.1</v>
      </c>
      <c r="O7573" s="24">
        <v>1.9</v>
      </c>
      <c r="P7573" s="24">
        <v>4</v>
      </c>
      <c r="X7573" s="24">
        <f t="shared" si="288"/>
        <v>152.80000000000001</v>
      </c>
      <c r="Y7573" s="8">
        <f t="shared" si="289"/>
        <v>0</v>
      </c>
      <c r="Z7573" s="4"/>
    </row>
    <row r="7574" spans="1:26" x14ac:dyDescent="0.25">
      <c r="A7574" s="34">
        <v>4</v>
      </c>
      <c r="B7574" s="31">
        <v>4</v>
      </c>
      <c r="C7574" s="4" t="s">
        <v>12533</v>
      </c>
      <c r="D7574" s="4" t="s">
        <v>12533</v>
      </c>
      <c r="E7574" s="4" t="s">
        <v>12529</v>
      </c>
      <c r="F7574" s="4" t="s">
        <v>12472</v>
      </c>
      <c r="G7574" s="4" t="s">
        <v>12531</v>
      </c>
      <c r="H7574" s="4"/>
      <c r="I7574" s="24">
        <v>217</v>
      </c>
      <c r="J7574" s="24">
        <v>73</v>
      </c>
      <c r="K7574" s="24">
        <v>15.3</v>
      </c>
      <c r="M7574" s="24">
        <v>0.2</v>
      </c>
      <c r="O7574" s="24">
        <v>4</v>
      </c>
      <c r="Q7574" s="24">
        <v>120.5</v>
      </c>
      <c r="R7574" s="24">
        <v>1</v>
      </c>
      <c r="S7574" s="24">
        <v>3</v>
      </c>
      <c r="X7574" s="24">
        <f t="shared" si="288"/>
        <v>217</v>
      </c>
      <c r="Y7574" s="8">
        <f t="shared" si="289"/>
        <v>0</v>
      </c>
      <c r="Z7574" s="4"/>
    </row>
    <row r="7575" spans="1:26" x14ac:dyDescent="0.25">
      <c r="A7575" s="34">
        <v>7</v>
      </c>
      <c r="B7575" s="31">
        <v>7</v>
      </c>
      <c r="C7575" s="4" t="s">
        <v>12537</v>
      </c>
      <c r="D7575" s="4" t="s">
        <v>12535</v>
      </c>
      <c r="E7575" s="4" t="s">
        <v>12529</v>
      </c>
      <c r="F7575" s="4" t="s">
        <v>12472</v>
      </c>
      <c r="G7575" s="4" t="s">
        <v>12531</v>
      </c>
      <c r="H7575" s="4"/>
      <c r="I7575" s="24">
        <v>159.69999999999999</v>
      </c>
      <c r="J7575" s="24">
        <v>73.8</v>
      </c>
      <c r="K7575" s="24">
        <v>17</v>
      </c>
      <c r="L7575" s="24">
        <v>1.8</v>
      </c>
      <c r="O7575" s="24">
        <v>3</v>
      </c>
      <c r="P7575" s="24">
        <v>4.8</v>
      </c>
      <c r="Q7575" s="24">
        <v>58.4</v>
      </c>
      <c r="R7575" s="24">
        <v>0.9</v>
      </c>
      <c r="X7575" s="24">
        <f t="shared" si="288"/>
        <v>159.69999999999999</v>
      </c>
      <c r="Y7575" s="8">
        <f t="shared" si="289"/>
        <v>0</v>
      </c>
      <c r="Z7575" s="4"/>
    </row>
    <row r="7576" spans="1:26" x14ac:dyDescent="0.25">
      <c r="A7576" s="34">
        <v>8</v>
      </c>
      <c r="B7576" s="31">
        <v>8</v>
      </c>
      <c r="C7576" s="4" t="s">
        <v>12463</v>
      </c>
      <c r="D7576" s="4" t="s">
        <v>12535</v>
      </c>
      <c r="E7576" s="4" t="s">
        <v>12529</v>
      </c>
      <c r="F7576" s="4" t="s">
        <v>12472</v>
      </c>
      <c r="G7576" s="4" t="s">
        <v>12531</v>
      </c>
      <c r="H7576" s="4"/>
      <c r="I7576" s="24">
        <v>215.7</v>
      </c>
      <c r="J7576" s="24">
        <v>199.5</v>
      </c>
      <c r="K7576" s="24">
        <v>10</v>
      </c>
      <c r="O7576" s="24">
        <v>2.5</v>
      </c>
      <c r="Q7576" s="24">
        <v>3.7</v>
      </c>
      <c r="X7576" s="24">
        <f t="shared" si="288"/>
        <v>215.7</v>
      </c>
      <c r="Y7576" s="8">
        <f t="shared" si="289"/>
        <v>0</v>
      </c>
      <c r="Z7576" s="4"/>
    </row>
    <row r="7577" spans="1:26" x14ac:dyDescent="0.25">
      <c r="A7577" s="34">
        <v>9</v>
      </c>
      <c r="B7577" s="31">
        <v>9</v>
      </c>
      <c r="C7577" s="4" t="s">
        <v>12572</v>
      </c>
      <c r="D7577" s="4" t="s">
        <v>12573</v>
      </c>
      <c r="E7577" s="4" t="s">
        <v>12554</v>
      </c>
      <c r="F7577" s="4" t="s">
        <v>12472</v>
      </c>
      <c r="G7577" s="5" t="s">
        <v>12574</v>
      </c>
      <c r="H7577" s="4" t="s">
        <v>265</v>
      </c>
      <c r="I7577" s="24">
        <v>109.8</v>
      </c>
      <c r="J7577" s="24">
        <v>73.5</v>
      </c>
      <c r="K7577" s="24">
        <v>15</v>
      </c>
      <c r="L7577" s="24">
        <v>10</v>
      </c>
      <c r="M7577" s="24">
        <v>2</v>
      </c>
      <c r="O7577" s="24">
        <v>1.5</v>
      </c>
      <c r="P7577" s="24">
        <v>4</v>
      </c>
      <c r="T7577" s="24">
        <v>3.7999999999999972</v>
      </c>
      <c r="X7577" s="24">
        <f t="shared" si="288"/>
        <v>109.8</v>
      </c>
      <c r="Y7577" s="8">
        <f t="shared" si="289"/>
        <v>0</v>
      </c>
      <c r="Z7577" s="4"/>
    </row>
    <row r="7578" spans="1:26" x14ac:dyDescent="0.25">
      <c r="A7578" s="34">
        <v>18</v>
      </c>
      <c r="B7578" s="31">
        <v>18</v>
      </c>
      <c r="C7578" s="4" t="s">
        <v>12578</v>
      </c>
      <c r="D7578" s="4" t="s">
        <v>5869</v>
      </c>
      <c r="E7578" s="4" t="s">
        <v>12554</v>
      </c>
      <c r="F7578" s="4" t="s">
        <v>12472</v>
      </c>
      <c r="G7578" s="5" t="s">
        <v>12593</v>
      </c>
      <c r="H7578" s="4"/>
      <c r="I7578" s="24">
        <v>3324</v>
      </c>
      <c r="J7578" s="24">
        <v>365.8</v>
      </c>
      <c r="K7578" s="24">
        <v>35.9</v>
      </c>
      <c r="L7578" s="24">
        <v>1</v>
      </c>
      <c r="M7578" s="24">
        <v>1.5</v>
      </c>
      <c r="O7578" s="24">
        <v>4.5</v>
      </c>
      <c r="Q7578" s="24">
        <v>5</v>
      </c>
      <c r="T7578" s="24">
        <v>2910.3</v>
      </c>
      <c r="X7578" s="24">
        <f t="shared" si="288"/>
        <v>3324</v>
      </c>
      <c r="Y7578" s="8">
        <f t="shared" si="289"/>
        <v>0</v>
      </c>
      <c r="Z7578" s="4"/>
    </row>
    <row r="7579" spans="1:26" ht="30" x14ac:dyDescent="0.25">
      <c r="A7579" s="34">
        <v>1</v>
      </c>
      <c r="B7579" s="31">
        <v>1</v>
      </c>
      <c r="C7579" s="4" t="s">
        <v>12552</v>
      </c>
      <c r="D7579" s="5" t="s">
        <v>12553</v>
      </c>
      <c r="E7579" s="4" t="s">
        <v>12554</v>
      </c>
      <c r="F7579" s="4" t="s">
        <v>12472</v>
      </c>
      <c r="G7579" s="5" t="s">
        <v>12548</v>
      </c>
      <c r="H7579" s="4" t="s">
        <v>12555</v>
      </c>
      <c r="I7579" s="24">
        <v>8872.6</v>
      </c>
      <c r="J7579" s="24">
        <v>316.7</v>
      </c>
      <c r="K7579" s="24">
        <v>27.5</v>
      </c>
      <c r="L7579" s="24">
        <v>40</v>
      </c>
      <c r="M7579" s="24">
        <v>1.5</v>
      </c>
      <c r="O7579" s="24">
        <v>2</v>
      </c>
      <c r="Q7579" s="24">
        <v>22</v>
      </c>
      <c r="T7579" s="24">
        <v>8462.9</v>
      </c>
      <c r="X7579" s="24">
        <f t="shared" si="288"/>
        <v>8872.6</v>
      </c>
      <c r="Y7579" s="8">
        <f t="shared" si="289"/>
        <v>0</v>
      </c>
      <c r="Z7579" s="4"/>
    </row>
    <row r="7580" spans="1:26" x14ac:dyDescent="0.25">
      <c r="A7580" s="34">
        <v>12</v>
      </c>
      <c r="B7580" s="31">
        <v>12</v>
      </c>
      <c r="C7580" s="4" t="s">
        <v>12578</v>
      </c>
      <c r="D7580" s="4" t="s">
        <v>12579</v>
      </c>
      <c r="E7580" s="4" t="s">
        <v>12554</v>
      </c>
      <c r="F7580" s="4" t="s">
        <v>12472</v>
      </c>
      <c r="G7580" s="5" t="s">
        <v>12548</v>
      </c>
      <c r="H7580" s="4"/>
      <c r="I7580" s="24">
        <v>121.1</v>
      </c>
      <c r="J7580" s="24">
        <v>72.3</v>
      </c>
      <c r="K7580" s="24">
        <v>8.6999999999999993</v>
      </c>
      <c r="L7580" s="24">
        <v>28.6</v>
      </c>
      <c r="M7580" s="24">
        <v>0.5</v>
      </c>
      <c r="O7580" s="24">
        <v>2</v>
      </c>
      <c r="Q7580" s="24">
        <v>8</v>
      </c>
      <c r="T7580" s="24">
        <v>1</v>
      </c>
      <c r="X7580" s="24">
        <f t="shared" si="288"/>
        <v>121.1</v>
      </c>
      <c r="Y7580" s="8">
        <f t="shared" si="289"/>
        <v>0</v>
      </c>
      <c r="Z7580" s="4"/>
    </row>
    <row r="7581" spans="1:26" x14ac:dyDescent="0.25">
      <c r="A7581" s="34">
        <v>13</v>
      </c>
      <c r="B7581" s="31">
        <v>13</v>
      </c>
      <c r="C7581" s="4" t="s">
        <v>12552</v>
      </c>
      <c r="D7581" s="4" t="s">
        <v>12580</v>
      </c>
      <c r="E7581" s="4" t="s">
        <v>12554</v>
      </c>
      <c r="F7581" s="4" t="s">
        <v>12472</v>
      </c>
      <c r="G7581" s="5" t="s">
        <v>12548</v>
      </c>
      <c r="H7581" s="4"/>
      <c r="I7581" s="24">
        <v>380.7</v>
      </c>
      <c r="J7581" s="24">
        <v>298</v>
      </c>
      <c r="K7581" s="24">
        <v>27</v>
      </c>
      <c r="L7581" s="24">
        <v>36</v>
      </c>
      <c r="M7581" s="24">
        <v>1</v>
      </c>
      <c r="O7581" s="24">
        <v>7.7</v>
      </c>
      <c r="Q7581" s="24">
        <v>9</v>
      </c>
      <c r="T7581" s="24">
        <v>2</v>
      </c>
      <c r="X7581" s="24">
        <f t="shared" si="288"/>
        <v>380.7</v>
      </c>
      <c r="Y7581" s="8">
        <f t="shared" si="289"/>
        <v>0</v>
      </c>
      <c r="Z7581" s="4"/>
    </row>
    <row r="7582" spans="1:26" ht="30" x14ac:dyDescent="0.25">
      <c r="A7582" s="34">
        <v>10</v>
      </c>
      <c r="B7582" s="31">
        <v>10</v>
      </c>
      <c r="C7582" s="4" t="s">
        <v>12575</v>
      </c>
      <c r="D7582" s="4" t="s">
        <v>12575</v>
      </c>
      <c r="E7582" s="4" t="s">
        <v>12554</v>
      </c>
      <c r="F7582" s="4" t="s">
        <v>12472</v>
      </c>
      <c r="G7582" s="5" t="s">
        <v>12576</v>
      </c>
      <c r="H7582" s="4"/>
      <c r="I7582" s="24">
        <v>3393.7</v>
      </c>
      <c r="J7582" s="24">
        <v>570</v>
      </c>
      <c r="K7582" s="24">
        <v>15</v>
      </c>
      <c r="L7582" s="24">
        <v>12</v>
      </c>
      <c r="M7582" s="24">
        <v>7.5</v>
      </c>
      <c r="O7582" s="24">
        <v>15</v>
      </c>
      <c r="Q7582" s="24">
        <v>3.5</v>
      </c>
      <c r="T7582" s="24">
        <v>2770.7</v>
      </c>
      <c r="X7582" s="24">
        <f t="shared" si="288"/>
        <v>3393.7</v>
      </c>
      <c r="Y7582" s="8">
        <f t="shared" si="289"/>
        <v>0</v>
      </c>
      <c r="Z7582" s="4"/>
    </row>
    <row r="7583" spans="1:26" ht="30" x14ac:dyDescent="0.25">
      <c r="A7583" s="34">
        <v>21</v>
      </c>
      <c r="B7583" s="31">
        <v>21</v>
      </c>
      <c r="C7583" s="5" t="s">
        <v>12601</v>
      </c>
      <c r="D7583" s="4" t="s">
        <v>12585</v>
      </c>
      <c r="E7583" s="4" t="s">
        <v>12554</v>
      </c>
      <c r="F7583" s="4" t="s">
        <v>12472</v>
      </c>
      <c r="G7583" s="5" t="s">
        <v>12602</v>
      </c>
      <c r="H7583" s="4"/>
      <c r="I7583" s="24">
        <v>149.30000000000001</v>
      </c>
      <c r="J7583" s="24">
        <v>133.80000000000001</v>
      </c>
      <c r="K7583" s="24">
        <v>7.2</v>
      </c>
      <c r="L7583" s="24">
        <v>4.7</v>
      </c>
      <c r="M7583" s="24">
        <v>0.8</v>
      </c>
      <c r="O7583" s="24">
        <v>0.7</v>
      </c>
      <c r="Q7583" s="24">
        <v>0.3</v>
      </c>
      <c r="T7583" s="24">
        <v>1.8000000000000114</v>
      </c>
      <c r="X7583" s="24">
        <f t="shared" si="288"/>
        <v>149.30000000000001</v>
      </c>
      <c r="Y7583" s="8">
        <f t="shared" si="289"/>
        <v>0</v>
      </c>
      <c r="Z7583" s="4"/>
    </row>
    <row r="7584" spans="1:26" x14ac:dyDescent="0.25">
      <c r="A7584" s="34">
        <v>4</v>
      </c>
      <c r="B7584" s="31">
        <v>4</v>
      </c>
      <c r="C7584" s="4" t="s">
        <v>12561</v>
      </c>
      <c r="D7584" s="4" t="s">
        <v>12562</v>
      </c>
      <c r="E7584" s="4" t="s">
        <v>12554</v>
      </c>
      <c r="F7584" s="4" t="s">
        <v>12472</v>
      </c>
      <c r="G7584" s="5" t="s">
        <v>5719</v>
      </c>
      <c r="H7584" s="4" t="s">
        <v>914</v>
      </c>
      <c r="I7584" s="24">
        <v>203</v>
      </c>
      <c r="J7584" s="24">
        <v>166</v>
      </c>
      <c r="K7584" s="24">
        <v>10</v>
      </c>
      <c r="L7584" s="24">
        <v>1</v>
      </c>
      <c r="M7584" s="24">
        <v>1</v>
      </c>
      <c r="O7584" s="24">
        <v>2</v>
      </c>
      <c r="P7584" s="24">
        <v>12</v>
      </c>
      <c r="T7584" s="24">
        <v>11</v>
      </c>
      <c r="X7584" s="24">
        <f t="shared" si="288"/>
        <v>203</v>
      </c>
      <c r="Y7584" s="8">
        <f t="shared" si="289"/>
        <v>0</v>
      </c>
      <c r="Z7584" s="4"/>
    </row>
    <row r="7585" spans="1:26" x14ac:dyDescent="0.25">
      <c r="A7585" s="34">
        <v>3</v>
      </c>
      <c r="B7585" s="31">
        <v>3</v>
      </c>
      <c r="C7585" s="4" t="s">
        <v>12559</v>
      </c>
      <c r="D7585" s="4" t="s">
        <v>12560</v>
      </c>
      <c r="E7585" s="4" t="s">
        <v>12554</v>
      </c>
      <c r="F7585" s="4" t="s">
        <v>12472</v>
      </c>
      <c r="G7585" s="5" t="s">
        <v>12530</v>
      </c>
      <c r="H7585" s="4" t="s">
        <v>374</v>
      </c>
      <c r="I7585" s="24">
        <v>843.2</v>
      </c>
      <c r="J7585" s="24">
        <v>292.60000000000002</v>
      </c>
      <c r="K7585" s="24">
        <v>55</v>
      </c>
      <c r="L7585" s="24">
        <v>70</v>
      </c>
      <c r="M7585" s="24">
        <v>0.3</v>
      </c>
      <c r="O7585" s="24">
        <v>6</v>
      </c>
      <c r="Q7585" s="24">
        <v>24</v>
      </c>
      <c r="T7585" s="24">
        <v>395.3</v>
      </c>
      <c r="X7585" s="24">
        <f t="shared" si="288"/>
        <v>843.2</v>
      </c>
      <c r="Y7585" s="8">
        <f t="shared" si="289"/>
        <v>0</v>
      </c>
      <c r="Z7585" s="4"/>
    </row>
    <row r="7586" spans="1:26" x14ac:dyDescent="0.25">
      <c r="A7586" s="34">
        <v>7</v>
      </c>
      <c r="B7586" s="31">
        <v>7</v>
      </c>
      <c r="C7586" s="4" t="s">
        <v>12556</v>
      </c>
      <c r="D7586" s="4" t="s">
        <v>12568</v>
      </c>
      <c r="E7586" s="4" t="s">
        <v>12554</v>
      </c>
      <c r="F7586" s="4" t="s">
        <v>12472</v>
      </c>
      <c r="G7586" s="5" t="s">
        <v>12530</v>
      </c>
      <c r="H7586" s="4" t="s">
        <v>374</v>
      </c>
      <c r="I7586" s="24">
        <v>436.9</v>
      </c>
      <c r="J7586" s="24">
        <v>346</v>
      </c>
      <c r="K7586" s="24">
        <v>61</v>
      </c>
      <c r="L7586" s="24">
        <v>13.9</v>
      </c>
      <c r="O7586" s="24">
        <v>2</v>
      </c>
      <c r="Q7586" s="24">
        <v>14</v>
      </c>
      <c r="X7586" s="24">
        <f t="shared" si="288"/>
        <v>436.9</v>
      </c>
      <c r="Y7586" s="8">
        <f t="shared" si="289"/>
        <v>0</v>
      </c>
      <c r="Z7586" s="4"/>
    </row>
    <row r="7587" spans="1:26" x14ac:dyDescent="0.25">
      <c r="A7587" s="34">
        <v>11</v>
      </c>
      <c r="B7587" s="31">
        <v>11</v>
      </c>
      <c r="C7587" s="4" t="s">
        <v>12556</v>
      </c>
      <c r="D7587" s="4" t="s">
        <v>12577</v>
      </c>
      <c r="E7587" s="4" t="s">
        <v>12554</v>
      </c>
      <c r="F7587" s="4" t="s">
        <v>12472</v>
      </c>
      <c r="G7587" s="5" t="s">
        <v>12530</v>
      </c>
      <c r="H7587" s="4" t="s">
        <v>374</v>
      </c>
      <c r="I7587" s="24">
        <v>14587.6</v>
      </c>
      <c r="J7587" s="24">
        <v>317.5</v>
      </c>
      <c r="K7587" s="24">
        <v>75.5</v>
      </c>
      <c r="L7587" s="24">
        <v>145.5</v>
      </c>
      <c r="M7587" s="24">
        <v>2.5</v>
      </c>
      <c r="O7587" s="24">
        <v>5</v>
      </c>
      <c r="Q7587" s="24">
        <v>35</v>
      </c>
      <c r="T7587" s="24">
        <v>14006.6</v>
      </c>
      <c r="X7587" s="24">
        <f t="shared" si="288"/>
        <v>14587.6</v>
      </c>
      <c r="Y7587" s="8">
        <f t="shared" si="289"/>
        <v>0</v>
      </c>
      <c r="Z7587" s="4"/>
    </row>
    <row r="7588" spans="1:26" x14ac:dyDescent="0.25">
      <c r="A7588" s="34">
        <v>6</v>
      </c>
      <c r="B7588" s="31">
        <v>6</v>
      </c>
      <c r="C7588" s="4" t="s">
        <v>12566</v>
      </c>
      <c r="D7588" s="4" t="s">
        <v>12567</v>
      </c>
      <c r="E7588" s="4" t="s">
        <v>12554</v>
      </c>
      <c r="F7588" s="4" t="s">
        <v>12472</v>
      </c>
      <c r="G7588" s="5" t="s">
        <v>15244</v>
      </c>
      <c r="H7588" s="4"/>
      <c r="I7588" s="24">
        <v>259.60000000000002</v>
      </c>
      <c r="J7588" s="24">
        <v>148.30000000000001</v>
      </c>
      <c r="K7588" s="24">
        <v>11</v>
      </c>
      <c r="M7588" s="24">
        <v>1.3</v>
      </c>
      <c r="O7588" s="24">
        <v>1</v>
      </c>
      <c r="Q7588" s="24">
        <v>5</v>
      </c>
      <c r="T7588" s="24">
        <v>93</v>
      </c>
      <c r="X7588" s="24">
        <f t="shared" si="288"/>
        <v>259.60000000000002</v>
      </c>
      <c r="Y7588" s="8">
        <f t="shared" si="289"/>
        <v>0</v>
      </c>
      <c r="Z7588" s="4"/>
    </row>
    <row r="7589" spans="1:26" ht="30" x14ac:dyDescent="0.25">
      <c r="A7589" s="34">
        <v>14</v>
      </c>
      <c r="B7589" s="31">
        <v>14</v>
      </c>
      <c r="C7589" s="4" t="s">
        <v>12581</v>
      </c>
      <c r="D7589" s="4" t="s">
        <v>12582</v>
      </c>
      <c r="E7589" s="4" t="s">
        <v>12554</v>
      </c>
      <c r="F7589" s="4" t="s">
        <v>12472</v>
      </c>
      <c r="G7589" s="5" t="s">
        <v>12583</v>
      </c>
      <c r="H7589" s="4"/>
      <c r="I7589" s="24">
        <v>240.3</v>
      </c>
      <c r="J7589" s="24">
        <v>194.3</v>
      </c>
      <c r="K7589" s="24">
        <v>15</v>
      </c>
      <c r="L7589" s="24">
        <v>6</v>
      </c>
      <c r="M7589" s="24">
        <v>3</v>
      </c>
      <c r="O7589" s="24">
        <v>5</v>
      </c>
      <c r="Q7589" s="24">
        <v>1</v>
      </c>
      <c r="T7589" s="24">
        <v>16</v>
      </c>
      <c r="X7589" s="24">
        <f t="shared" si="288"/>
        <v>240.3</v>
      </c>
      <c r="Y7589" s="8">
        <f t="shared" si="289"/>
        <v>0</v>
      </c>
      <c r="Z7589" s="4"/>
    </row>
    <row r="7590" spans="1:26" x14ac:dyDescent="0.25">
      <c r="A7590" s="34">
        <v>17</v>
      </c>
      <c r="B7590" s="31">
        <v>17</v>
      </c>
      <c r="C7590" s="4" t="s">
        <v>12590</v>
      </c>
      <c r="D7590" s="4" t="s">
        <v>12591</v>
      </c>
      <c r="E7590" s="4" t="s">
        <v>12554</v>
      </c>
      <c r="F7590" s="4" t="s">
        <v>12472</v>
      </c>
      <c r="G7590" s="5" t="s">
        <v>12592</v>
      </c>
      <c r="H7590" s="4" t="s">
        <v>154</v>
      </c>
      <c r="I7590" s="24">
        <v>121.7</v>
      </c>
      <c r="J7590" s="24">
        <v>72</v>
      </c>
      <c r="K7590" s="24">
        <v>20</v>
      </c>
      <c r="L7590" s="24">
        <v>20</v>
      </c>
      <c r="M7590" s="24">
        <v>7</v>
      </c>
      <c r="O7590" s="24">
        <v>1</v>
      </c>
      <c r="Q7590" s="24">
        <v>1</v>
      </c>
      <c r="T7590" s="24">
        <v>0.70000000000000284</v>
      </c>
      <c r="X7590" s="24">
        <f t="shared" si="288"/>
        <v>121.7</v>
      </c>
      <c r="Y7590" s="8">
        <f t="shared" si="289"/>
        <v>0</v>
      </c>
      <c r="Z7590" s="4"/>
    </row>
    <row r="7591" spans="1:26" ht="30" x14ac:dyDescent="0.25">
      <c r="A7591" s="34">
        <v>16</v>
      </c>
      <c r="B7591" s="31">
        <v>16</v>
      </c>
      <c r="C7591" s="5" t="s">
        <v>12587</v>
      </c>
      <c r="D7591" s="4" t="s">
        <v>6310</v>
      </c>
      <c r="E7591" s="4" t="s">
        <v>12554</v>
      </c>
      <c r="F7591" s="4" t="s">
        <v>12472</v>
      </c>
      <c r="G7591" s="4" t="s">
        <v>12588</v>
      </c>
      <c r="H7591" s="4" t="s">
        <v>12589</v>
      </c>
      <c r="I7591" s="24">
        <v>493</v>
      </c>
      <c r="J7591" s="24">
        <v>175</v>
      </c>
      <c r="K7591" s="24">
        <v>14.5</v>
      </c>
      <c r="L7591" s="24">
        <v>18</v>
      </c>
      <c r="M7591" s="24">
        <v>1</v>
      </c>
      <c r="O7591" s="24">
        <v>3</v>
      </c>
      <c r="Q7591" s="24">
        <v>5</v>
      </c>
      <c r="T7591" s="24">
        <v>276.5</v>
      </c>
      <c r="X7591" s="24">
        <f t="shared" si="288"/>
        <v>493</v>
      </c>
      <c r="Y7591" s="8">
        <f t="shared" si="289"/>
        <v>0</v>
      </c>
      <c r="Z7591" s="4"/>
    </row>
    <row r="7592" spans="1:26" x14ac:dyDescent="0.25">
      <c r="A7592" s="34">
        <v>8</v>
      </c>
      <c r="B7592" s="31">
        <v>8</v>
      </c>
      <c r="C7592" s="4" t="s">
        <v>12569</v>
      </c>
      <c r="D7592" s="4" t="s">
        <v>12570</v>
      </c>
      <c r="E7592" s="4" t="s">
        <v>12554</v>
      </c>
      <c r="F7592" s="4" t="s">
        <v>12472</v>
      </c>
      <c r="G7592" s="5" t="s">
        <v>12571</v>
      </c>
      <c r="H7592" s="4" t="s">
        <v>230</v>
      </c>
      <c r="I7592" s="24">
        <v>132.6</v>
      </c>
      <c r="J7592" s="24">
        <v>118</v>
      </c>
      <c r="K7592" s="24">
        <v>11</v>
      </c>
      <c r="M7592" s="24">
        <v>0.5</v>
      </c>
      <c r="O7592" s="24">
        <v>1.5</v>
      </c>
      <c r="Q7592" s="24">
        <v>1.6</v>
      </c>
      <c r="X7592" s="24">
        <f t="shared" si="288"/>
        <v>132.6</v>
      </c>
      <c r="Y7592" s="8">
        <f t="shared" si="289"/>
        <v>0</v>
      </c>
      <c r="Z7592" s="4"/>
    </row>
    <row r="7593" spans="1:26" x14ac:dyDescent="0.25">
      <c r="A7593" s="34">
        <v>5</v>
      </c>
      <c r="B7593" s="31">
        <v>5</v>
      </c>
      <c r="C7593" s="4" t="s">
        <v>12563</v>
      </c>
      <c r="D7593" s="4" t="s">
        <v>12564</v>
      </c>
      <c r="E7593" s="4" t="s">
        <v>12554</v>
      </c>
      <c r="F7593" s="4" t="s">
        <v>12472</v>
      </c>
      <c r="G7593" s="5" t="s">
        <v>12565</v>
      </c>
      <c r="H7593" s="4" t="s">
        <v>279</v>
      </c>
      <c r="I7593" s="24">
        <v>125.6</v>
      </c>
      <c r="J7593" s="24">
        <v>86.6</v>
      </c>
      <c r="K7593" s="24">
        <v>12.5</v>
      </c>
      <c r="L7593" s="24">
        <v>0.5</v>
      </c>
      <c r="M7593" s="24">
        <v>1</v>
      </c>
      <c r="O7593" s="24">
        <v>1.5</v>
      </c>
      <c r="Q7593" s="24">
        <v>11</v>
      </c>
      <c r="T7593" s="24">
        <v>12.5</v>
      </c>
      <c r="X7593" s="24">
        <f t="shared" si="288"/>
        <v>125.6</v>
      </c>
      <c r="Y7593" s="8">
        <f t="shared" si="289"/>
        <v>0</v>
      </c>
      <c r="Z7593" s="4"/>
    </row>
    <row r="7594" spans="1:26" ht="45" x14ac:dyDescent="0.25">
      <c r="A7594" s="34">
        <v>19</v>
      </c>
      <c r="B7594" s="31">
        <v>19</v>
      </c>
      <c r="C7594" s="4" t="s">
        <v>12594</v>
      </c>
      <c r="D7594" s="4" t="s">
        <v>12595</v>
      </c>
      <c r="E7594" s="4" t="s">
        <v>12554</v>
      </c>
      <c r="F7594" s="4" t="s">
        <v>12472</v>
      </c>
      <c r="G7594" s="5" t="s">
        <v>12596</v>
      </c>
      <c r="H7594" s="4"/>
      <c r="I7594" s="24">
        <v>252.5</v>
      </c>
      <c r="J7594" s="24">
        <v>238</v>
      </c>
      <c r="L7594" s="24">
        <v>12</v>
      </c>
      <c r="M7594" s="24">
        <v>0.6</v>
      </c>
      <c r="O7594" s="24">
        <v>0.4</v>
      </c>
      <c r="P7594" s="24">
        <v>1</v>
      </c>
      <c r="T7594" s="24">
        <v>0.5</v>
      </c>
      <c r="X7594" s="24">
        <f t="shared" si="288"/>
        <v>252.5</v>
      </c>
      <c r="Y7594" s="8">
        <f t="shared" si="289"/>
        <v>0</v>
      </c>
      <c r="Z7594" s="4"/>
    </row>
    <row r="7595" spans="1:26" x14ac:dyDescent="0.25">
      <c r="A7595" s="34">
        <v>15</v>
      </c>
      <c r="B7595" s="31">
        <v>15</v>
      </c>
      <c r="C7595" s="4" t="s">
        <v>12584</v>
      </c>
      <c r="D7595" s="4" t="s">
        <v>12585</v>
      </c>
      <c r="E7595" s="4" t="s">
        <v>12554</v>
      </c>
      <c r="F7595" s="4" t="s">
        <v>12472</v>
      </c>
      <c r="G7595" s="5" t="s">
        <v>12586</v>
      </c>
      <c r="H7595" s="4" t="s">
        <v>277</v>
      </c>
      <c r="I7595" s="24">
        <v>416.8</v>
      </c>
      <c r="J7595" s="24">
        <v>281</v>
      </c>
      <c r="K7595" s="24">
        <v>50</v>
      </c>
      <c r="L7595" s="24">
        <v>16</v>
      </c>
      <c r="M7595" s="24">
        <v>2.5</v>
      </c>
      <c r="O7595" s="24">
        <v>10</v>
      </c>
      <c r="Q7595" s="24">
        <v>15</v>
      </c>
      <c r="T7595" s="24">
        <v>42.300000000000011</v>
      </c>
      <c r="X7595" s="24">
        <f t="shared" si="288"/>
        <v>416.8</v>
      </c>
      <c r="Y7595" s="8">
        <f t="shared" si="289"/>
        <v>0</v>
      </c>
      <c r="Z7595" s="11"/>
    </row>
    <row r="7596" spans="1:26" ht="30" x14ac:dyDescent="0.25">
      <c r="A7596" s="34">
        <v>2</v>
      </c>
      <c r="B7596" s="31">
        <v>2</v>
      </c>
      <c r="C7596" s="4" t="s">
        <v>12556</v>
      </c>
      <c r="D7596" s="4" t="s">
        <v>12557</v>
      </c>
      <c r="E7596" s="4" t="s">
        <v>12554</v>
      </c>
      <c r="F7596" s="4" t="s">
        <v>12472</v>
      </c>
      <c r="G7596" s="5" t="s">
        <v>12558</v>
      </c>
      <c r="H7596" s="4"/>
      <c r="I7596" s="24">
        <v>383</v>
      </c>
      <c r="J7596" s="24">
        <v>358.5</v>
      </c>
      <c r="K7596" s="24">
        <v>13</v>
      </c>
      <c r="L7596" s="24">
        <v>8</v>
      </c>
      <c r="M7596" s="24">
        <v>0.5</v>
      </c>
      <c r="O7596" s="24">
        <v>1.5</v>
      </c>
      <c r="Q7596" s="24">
        <v>1.5</v>
      </c>
      <c r="X7596" s="24">
        <f t="shared" si="288"/>
        <v>383</v>
      </c>
      <c r="Y7596" s="8">
        <f t="shared" si="289"/>
        <v>0</v>
      </c>
      <c r="Z7596" s="4"/>
    </row>
    <row r="7597" spans="1:26" ht="45" x14ac:dyDescent="0.25">
      <c r="A7597" s="34">
        <v>20</v>
      </c>
      <c r="B7597" s="31">
        <v>20</v>
      </c>
      <c r="C7597" s="5" t="s">
        <v>12597</v>
      </c>
      <c r="D7597" s="4" t="s">
        <v>12598</v>
      </c>
      <c r="E7597" s="4" t="s">
        <v>12554</v>
      </c>
      <c r="F7597" s="4" t="s">
        <v>12472</v>
      </c>
      <c r="G7597" s="5" t="s">
        <v>12599</v>
      </c>
      <c r="H7597" s="4" t="s">
        <v>12600</v>
      </c>
      <c r="I7597" s="24">
        <v>163.19999999999999</v>
      </c>
      <c r="J7597" s="24">
        <v>108</v>
      </c>
      <c r="K7597" s="24">
        <v>12</v>
      </c>
      <c r="L7597" s="24">
        <v>5</v>
      </c>
      <c r="O7597" s="24">
        <v>10</v>
      </c>
      <c r="P7597" s="24">
        <v>9.1999999999999993</v>
      </c>
      <c r="Q7597" s="24">
        <v>18</v>
      </c>
      <c r="T7597" s="24">
        <v>1</v>
      </c>
      <c r="X7597" s="24">
        <f t="shared" si="288"/>
        <v>163.19999999999999</v>
      </c>
      <c r="Y7597" s="8">
        <f t="shared" si="289"/>
        <v>0</v>
      </c>
      <c r="Z7597" s="4"/>
    </row>
    <row r="7598" spans="1:26" x14ac:dyDescent="0.25">
      <c r="A7598" s="34">
        <v>29</v>
      </c>
      <c r="B7598" s="31">
        <v>29</v>
      </c>
      <c r="C7598" s="4" t="s">
        <v>12647</v>
      </c>
      <c r="D7598" s="4" t="s">
        <v>12648</v>
      </c>
      <c r="E7598" s="4" t="s">
        <v>12605</v>
      </c>
      <c r="F7598" s="4" t="s">
        <v>12472</v>
      </c>
      <c r="G7598" s="4" t="s">
        <v>12649</v>
      </c>
      <c r="H7598" s="4"/>
      <c r="I7598" s="24">
        <v>52.5</v>
      </c>
      <c r="J7598" s="24">
        <v>46</v>
      </c>
      <c r="K7598" s="24">
        <v>0.9</v>
      </c>
      <c r="O7598" s="24">
        <v>0.9</v>
      </c>
      <c r="P7598" s="24">
        <v>2</v>
      </c>
      <c r="R7598" s="24">
        <v>1.6</v>
      </c>
      <c r="T7598" s="24">
        <v>1.1000000000000001</v>
      </c>
      <c r="X7598" s="24">
        <f t="shared" si="288"/>
        <v>52.5</v>
      </c>
      <c r="Y7598" s="8">
        <f t="shared" si="289"/>
        <v>0</v>
      </c>
      <c r="Z7598" s="4"/>
    </row>
    <row r="7599" spans="1:26" x14ac:dyDescent="0.25">
      <c r="A7599" s="34">
        <v>9</v>
      </c>
      <c r="B7599" s="31">
        <v>9</v>
      </c>
      <c r="C7599" s="4" t="s">
        <v>4714</v>
      </c>
      <c r="D7599" s="4" t="s">
        <v>12622</v>
      </c>
      <c r="E7599" s="4" t="s">
        <v>12605</v>
      </c>
      <c r="F7599" s="4" t="s">
        <v>12472</v>
      </c>
      <c r="G7599" s="4" t="s">
        <v>12623</v>
      </c>
      <c r="H7599" s="4"/>
      <c r="I7599" s="24">
        <v>292.10000000000002</v>
      </c>
      <c r="J7599" s="24">
        <v>140.6</v>
      </c>
      <c r="K7599" s="24">
        <v>50.6</v>
      </c>
      <c r="L7599" s="24">
        <v>4.0999999999999996</v>
      </c>
      <c r="O7599" s="24">
        <v>1.8</v>
      </c>
      <c r="P7599" s="24">
        <v>85.2</v>
      </c>
      <c r="T7599" s="24">
        <v>9.8000000000000007</v>
      </c>
      <c r="X7599" s="24">
        <f t="shared" si="288"/>
        <v>292.10000000000002</v>
      </c>
      <c r="Y7599" s="8">
        <f t="shared" si="289"/>
        <v>0</v>
      </c>
      <c r="Z7599" s="4"/>
    </row>
    <row r="7600" spans="1:26" x14ac:dyDescent="0.25">
      <c r="A7600" s="34">
        <v>16</v>
      </c>
      <c r="B7600" s="31">
        <v>16</v>
      </c>
      <c r="C7600" s="4" t="s">
        <v>7261</v>
      </c>
      <c r="D7600" s="4" t="s">
        <v>3253</v>
      </c>
      <c r="E7600" s="4" t="s">
        <v>12605</v>
      </c>
      <c r="F7600" s="4" t="s">
        <v>12472</v>
      </c>
      <c r="G7600" s="4" t="s">
        <v>12623</v>
      </c>
      <c r="H7600" s="4"/>
      <c r="I7600" s="24">
        <v>322.8</v>
      </c>
      <c r="J7600" s="24">
        <v>226.8</v>
      </c>
      <c r="K7600" s="24">
        <v>29.7</v>
      </c>
      <c r="L7600" s="24">
        <v>34.700000000000003</v>
      </c>
      <c r="O7600" s="24">
        <v>5.5</v>
      </c>
      <c r="Q7600" s="24">
        <v>9.1999999999999993</v>
      </c>
      <c r="T7600" s="24">
        <v>16.899999999999999</v>
      </c>
      <c r="X7600" s="24">
        <f t="shared" si="288"/>
        <v>322.79999999999995</v>
      </c>
      <c r="Y7600" s="8">
        <f t="shared" si="289"/>
        <v>0</v>
      </c>
      <c r="Z7600" s="4"/>
    </row>
    <row r="7601" spans="1:26" x14ac:dyDescent="0.25">
      <c r="A7601" s="34">
        <v>20</v>
      </c>
      <c r="B7601" s="31">
        <v>20</v>
      </c>
      <c r="C7601" s="4" t="s">
        <v>12638</v>
      </c>
      <c r="D7601" s="4" t="s">
        <v>12608</v>
      </c>
      <c r="E7601" s="4" t="s">
        <v>12605</v>
      </c>
      <c r="F7601" s="4" t="s">
        <v>12472</v>
      </c>
      <c r="G7601" s="4" t="s">
        <v>12639</v>
      </c>
      <c r="H7601" s="4" t="s">
        <v>377</v>
      </c>
      <c r="I7601" s="24">
        <v>224.4</v>
      </c>
      <c r="J7601" s="24">
        <v>123.4</v>
      </c>
      <c r="K7601" s="24">
        <v>21.2</v>
      </c>
      <c r="P7601" s="24">
        <v>37</v>
      </c>
      <c r="T7601" s="24">
        <v>42.8</v>
      </c>
      <c r="X7601" s="24">
        <f t="shared" si="288"/>
        <v>224.39999999999998</v>
      </c>
      <c r="Y7601" s="8">
        <f t="shared" si="289"/>
        <v>0</v>
      </c>
      <c r="Z7601" s="4"/>
    </row>
    <row r="7602" spans="1:26" x14ac:dyDescent="0.25">
      <c r="A7602" s="34">
        <v>17</v>
      </c>
      <c r="B7602" s="31">
        <v>17</v>
      </c>
      <c r="C7602" s="4" t="s">
        <v>12633</v>
      </c>
      <c r="D7602" s="4" t="s">
        <v>12634</v>
      </c>
      <c r="E7602" s="4" t="s">
        <v>12605</v>
      </c>
      <c r="F7602" s="4" t="s">
        <v>12472</v>
      </c>
      <c r="G7602" s="4" t="s">
        <v>12635</v>
      </c>
      <c r="H7602" s="4"/>
      <c r="I7602" s="24">
        <v>266.8</v>
      </c>
      <c r="J7602" s="24">
        <v>153.5</v>
      </c>
      <c r="K7602" s="24">
        <v>15.8</v>
      </c>
      <c r="L7602" s="24">
        <v>81.7</v>
      </c>
      <c r="O7602" s="24">
        <v>6</v>
      </c>
      <c r="P7602" s="24">
        <v>0.9</v>
      </c>
      <c r="T7602" s="24">
        <v>8.9</v>
      </c>
      <c r="X7602" s="24">
        <f t="shared" si="288"/>
        <v>266.79999999999995</v>
      </c>
      <c r="Y7602" s="8">
        <f t="shared" si="289"/>
        <v>0</v>
      </c>
      <c r="Z7602" s="4"/>
    </row>
    <row r="7603" spans="1:26" x14ac:dyDescent="0.25">
      <c r="A7603" s="34">
        <v>7</v>
      </c>
      <c r="B7603" s="31">
        <v>7</v>
      </c>
      <c r="C7603" s="4" t="s">
        <v>1097</v>
      </c>
      <c r="D7603" s="4" t="s">
        <v>12618</v>
      </c>
      <c r="E7603" s="4" t="s">
        <v>12605</v>
      </c>
      <c r="F7603" s="4" t="s">
        <v>12472</v>
      </c>
      <c r="G7603" s="4" t="s">
        <v>12619</v>
      </c>
      <c r="H7603" s="4"/>
      <c r="I7603" s="24">
        <v>298.2</v>
      </c>
      <c r="J7603" s="24">
        <v>93.2</v>
      </c>
      <c r="K7603" s="24">
        <v>56.6</v>
      </c>
      <c r="P7603" s="24">
        <v>148.4</v>
      </c>
      <c r="X7603" s="24">
        <f t="shared" si="288"/>
        <v>298.20000000000005</v>
      </c>
      <c r="Y7603" s="8">
        <f t="shared" si="289"/>
        <v>0</v>
      </c>
      <c r="Z7603" s="4"/>
    </row>
    <row r="7604" spans="1:26" x14ac:dyDescent="0.25">
      <c r="A7604" s="34">
        <v>12</v>
      </c>
      <c r="B7604" s="31">
        <v>12</v>
      </c>
      <c r="C7604" s="4" t="s">
        <v>12627</v>
      </c>
      <c r="D7604" s="4" t="s">
        <v>12627</v>
      </c>
      <c r="E7604" s="4" t="s">
        <v>12605</v>
      </c>
      <c r="F7604" s="4" t="s">
        <v>12472</v>
      </c>
      <c r="G7604" s="4" t="s">
        <v>12628</v>
      </c>
      <c r="H7604" s="4"/>
      <c r="I7604" s="24">
        <v>106.5</v>
      </c>
      <c r="J7604" s="24">
        <v>90</v>
      </c>
      <c r="K7604" s="24">
        <v>14</v>
      </c>
      <c r="L7604" s="24">
        <v>2.5</v>
      </c>
      <c r="X7604" s="24">
        <f t="shared" si="288"/>
        <v>106.5</v>
      </c>
      <c r="Y7604" s="8">
        <f t="shared" si="289"/>
        <v>0</v>
      </c>
      <c r="Z7604" s="4"/>
    </row>
    <row r="7605" spans="1:26" x14ac:dyDescent="0.25">
      <c r="A7605" s="34">
        <v>28</v>
      </c>
      <c r="B7605" s="31">
        <v>28</v>
      </c>
      <c r="C7605" s="4" t="s">
        <v>12646</v>
      </c>
      <c r="D7605" s="4" t="s">
        <v>12646</v>
      </c>
      <c r="E7605" s="4" t="s">
        <v>12605</v>
      </c>
      <c r="F7605" s="4" t="s">
        <v>12472</v>
      </c>
      <c r="G7605" s="4" t="s">
        <v>12628</v>
      </c>
      <c r="H7605" s="4"/>
      <c r="I7605" s="24">
        <v>280.39999999999998</v>
      </c>
      <c r="J7605" s="24">
        <v>193.6</v>
      </c>
      <c r="K7605" s="24">
        <v>43.3</v>
      </c>
      <c r="L7605" s="24">
        <v>1.7</v>
      </c>
      <c r="O7605" s="24">
        <v>20.399999999999999</v>
      </c>
      <c r="P7605" s="24">
        <v>14.9</v>
      </c>
      <c r="Q7605" s="24">
        <v>6</v>
      </c>
      <c r="T7605" s="24">
        <v>0.5</v>
      </c>
      <c r="X7605" s="24">
        <f t="shared" si="288"/>
        <v>280.39999999999992</v>
      </c>
      <c r="Y7605" s="8">
        <f t="shared" si="289"/>
        <v>0</v>
      </c>
      <c r="Z7605" s="4"/>
    </row>
    <row r="7606" spans="1:26" x14ac:dyDescent="0.25">
      <c r="A7606" s="34">
        <v>4</v>
      </c>
      <c r="B7606" s="31">
        <v>4</v>
      </c>
      <c r="C7606" s="4" t="s">
        <v>12612</v>
      </c>
      <c r="D7606" s="4" t="s">
        <v>2380</v>
      </c>
      <c r="E7606" s="4" t="s">
        <v>12605</v>
      </c>
      <c r="F7606" s="4" t="s">
        <v>12472</v>
      </c>
      <c r="G7606" s="4" t="s">
        <v>60</v>
      </c>
      <c r="H7606" s="4"/>
      <c r="I7606" s="24">
        <v>202.1</v>
      </c>
      <c r="J7606" s="24">
        <v>151.9</v>
      </c>
      <c r="K7606" s="24">
        <v>37.700000000000003</v>
      </c>
      <c r="L7606" s="24">
        <v>3.9</v>
      </c>
      <c r="O7606" s="24">
        <v>3.2</v>
      </c>
      <c r="R7606" s="24">
        <v>4.9000000000000004</v>
      </c>
      <c r="S7606" s="24">
        <v>0.5</v>
      </c>
      <c r="X7606" s="24">
        <f t="shared" si="288"/>
        <v>202.10000000000002</v>
      </c>
      <c r="Y7606" s="8">
        <f t="shared" si="289"/>
        <v>0</v>
      </c>
      <c r="Z7606" s="4"/>
    </row>
    <row r="7607" spans="1:26" x14ac:dyDescent="0.25">
      <c r="A7607" s="34">
        <v>11</v>
      </c>
      <c r="B7607" s="31">
        <v>11</v>
      </c>
      <c r="C7607" s="4" t="s">
        <v>12625</v>
      </c>
      <c r="D7607" s="4" t="s">
        <v>12626</v>
      </c>
      <c r="E7607" s="4" t="s">
        <v>12605</v>
      </c>
      <c r="F7607" s="4" t="s">
        <v>12472</v>
      </c>
      <c r="G7607" s="4" t="s">
        <v>60</v>
      </c>
      <c r="H7607" s="4"/>
      <c r="I7607" s="24">
        <v>545.79999999999995</v>
      </c>
      <c r="J7607" s="24">
        <v>250.8</v>
      </c>
      <c r="K7607" s="24">
        <v>134.1</v>
      </c>
      <c r="L7607" s="24">
        <v>31.6</v>
      </c>
      <c r="O7607" s="24">
        <v>2</v>
      </c>
      <c r="P7607" s="24">
        <v>44.6</v>
      </c>
      <c r="T7607" s="24">
        <v>61.7</v>
      </c>
      <c r="X7607" s="24">
        <f t="shared" si="288"/>
        <v>524.80000000000007</v>
      </c>
      <c r="Y7607" s="8">
        <f t="shared" si="289"/>
        <v>20.999999999999886</v>
      </c>
      <c r="Z7607" s="4"/>
    </row>
    <row r="7608" spans="1:26" x14ac:dyDescent="0.25">
      <c r="A7608" s="34">
        <v>13</v>
      </c>
      <c r="B7608" s="31">
        <v>13</v>
      </c>
      <c r="C7608" s="4" t="s">
        <v>12629</v>
      </c>
      <c r="D7608" s="4" t="s">
        <v>12614</v>
      </c>
      <c r="E7608" s="4" t="s">
        <v>12605</v>
      </c>
      <c r="F7608" s="4" t="s">
        <v>12472</v>
      </c>
      <c r="G7608" s="4" t="s">
        <v>60</v>
      </c>
      <c r="H7608" s="4"/>
      <c r="I7608" s="24">
        <v>110.3</v>
      </c>
      <c r="J7608" s="24">
        <v>95.8</v>
      </c>
      <c r="K7608" s="24">
        <v>14</v>
      </c>
      <c r="L7608" s="24">
        <v>0.5</v>
      </c>
      <c r="X7608" s="24">
        <f t="shared" si="288"/>
        <v>110.3</v>
      </c>
      <c r="Y7608" s="8">
        <f t="shared" si="289"/>
        <v>0</v>
      </c>
      <c r="Z7608" s="4"/>
    </row>
    <row r="7609" spans="1:26" x14ac:dyDescent="0.25">
      <c r="A7609" s="34">
        <v>14</v>
      </c>
      <c r="B7609" s="31">
        <v>14</v>
      </c>
      <c r="C7609" s="4" t="s">
        <v>12630</v>
      </c>
      <c r="D7609" s="4" t="s">
        <v>12631</v>
      </c>
      <c r="E7609" s="4" t="s">
        <v>12605</v>
      </c>
      <c r="F7609" s="4" t="s">
        <v>12472</v>
      </c>
      <c r="G7609" s="4" t="s">
        <v>60</v>
      </c>
      <c r="H7609" s="4"/>
      <c r="I7609" s="24">
        <v>227.3</v>
      </c>
      <c r="J7609" s="24">
        <v>106.8</v>
      </c>
      <c r="K7609" s="24">
        <v>79.8</v>
      </c>
      <c r="Q7609" s="24">
        <v>17.2</v>
      </c>
      <c r="R7609" s="24">
        <v>10.199999999999999</v>
      </c>
      <c r="X7609" s="24">
        <f t="shared" si="288"/>
        <v>213.99999999999997</v>
      </c>
      <c r="Y7609" s="8">
        <f t="shared" si="289"/>
        <v>13.30000000000004</v>
      </c>
      <c r="Z7609" s="4"/>
    </row>
    <row r="7610" spans="1:26" x14ac:dyDescent="0.25">
      <c r="A7610" s="34">
        <v>15</v>
      </c>
      <c r="B7610" s="31">
        <v>15</v>
      </c>
      <c r="C7610" s="4" t="s">
        <v>12632</v>
      </c>
      <c r="D7610" s="4" t="s">
        <v>12626</v>
      </c>
      <c r="E7610" s="4" t="s">
        <v>12605</v>
      </c>
      <c r="F7610" s="4" t="s">
        <v>12472</v>
      </c>
      <c r="G7610" s="4" t="s">
        <v>60</v>
      </c>
      <c r="H7610" s="4"/>
      <c r="I7610" s="24">
        <v>285</v>
      </c>
      <c r="J7610" s="24">
        <v>145.5</v>
      </c>
      <c r="K7610" s="24">
        <v>59.1</v>
      </c>
      <c r="L7610" s="24">
        <v>63.4</v>
      </c>
      <c r="Q7610" s="24">
        <v>13.6</v>
      </c>
      <c r="R7610" s="24">
        <v>3.4</v>
      </c>
      <c r="X7610" s="24">
        <f t="shared" si="288"/>
        <v>285</v>
      </c>
      <c r="Y7610" s="8">
        <f t="shared" si="289"/>
        <v>0</v>
      </c>
      <c r="Z7610" s="11"/>
    </row>
    <row r="7611" spans="1:26" x14ac:dyDescent="0.25">
      <c r="A7611" s="34">
        <v>21</v>
      </c>
      <c r="B7611" s="31">
        <v>21</v>
      </c>
      <c r="C7611" s="4" t="s">
        <v>12640</v>
      </c>
      <c r="D7611" s="4" t="s">
        <v>12631</v>
      </c>
      <c r="E7611" s="4" t="s">
        <v>12605</v>
      </c>
      <c r="F7611" s="4" t="s">
        <v>12472</v>
      </c>
      <c r="G7611" s="4" t="s">
        <v>60</v>
      </c>
      <c r="H7611" s="4"/>
      <c r="I7611" s="24">
        <v>217.6</v>
      </c>
      <c r="J7611" s="24">
        <v>186.7</v>
      </c>
      <c r="K7611" s="24">
        <v>10.1</v>
      </c>
      <c r="L7611" s="24">
        <v>17.8</v>
      </c>
      <c r="O7611" s="24">
        <v>2.8</v>
      </c>
      <c r="P7611" s="24">
        <v>0.2</v>
      </c>
      <c r="X7611" s="24">
        <f t="shared" si="288"/>
        <v>217.6</v>
      </c>
      <c r="Y7611" s="8">
        <f t="shared" si="289"/>
        <v>0</v>
      </c>
      <c r="Z7611" s="4"/>
    </row>
    <row r="7612" spans="1:26" x14ac:dyDescent="0.25">
      <c r="A7612" s="34">
        <v>22</v>
      </c>
      <c r="B7612" s="31">
        <v>22</v>
      </c>
      <c r="C7612" s="4" t="s">
        <v>12641</v>
      </c>
      <c r="D7612" s="4" t="s">
        <v>12642</v>
      </c>
      <c r="E7612" s="4" t="s">
        <v>12605</v>
      </c>
      <c r="F7612" s="4" t="s">
        <v>12472</v>
      </c>
      <c r="G7612" s="4" t="s">
        <v>60</v>
      </c>
      <c r="H7612" s="4"/>
      <c r="I7612" s="24">
        <v>98.1</v>
      </c>
      <c r="J7612" s="24">
        <v>98.1</v>
      </c>
      <c r="X7612" s="24">
        <f t="shared" si="288"/>
        <v>98.1</v>
      </c>
      <c r="Y7612" s="8">
        <f t="shared" si="289"/>
        <v>0</v>
      </c>
      <c r="Z7612" s="4"/>
    </row>
    <row r="7613" spans="1:26" x14ac:dyDescent="0.25">
      <c r="A7613" s="34">
        <v>23</v>
      </c>
      <c r="B7613" s="31">
        <v>23</v>
      </c>
      <c r="C7613" s="4" t="s">
        <v>12643</v>
      </c>
      <c r="D7613" s="4" t="s">
        <v>2380</v>
      </c>
      <c r="E7613" s="4" t="s">
        <v>12605</v>
      </c>
      <c r="F7613" s="4" t="s">
        <v>12472</v>
      </c>
      <c r="G7613" s="4" t="s">
        <v>60</v>
      </c>
      <c r="H7613" s="4"/>
      <c r="I7613" s="24">
        <v>321.5</v>
      </c>
      <c r="J7613" s="24">
        <v>306.7</v>
      </c>
      <c r="K7613" s="24">
        <v>8.4</v>
      </c>
      <c r="O7613" s="24">
        <v>6.4</v>
      </c>
      <c r="X7613" s="24">
        <f t="shared" si="288"/>
        <v>321.49999999999994</v>
      </c>
      <c r="Y7613" s="8">
        <f t="shared" si="289"/>
        <v>0</v>
      </c>
      <c r="Z7613" s="11"/>
    </row>
    <row r="7614" spans="1:26" x14ac:dyDescent="0.25">
      <c r="A7614" s="34">
        <v>24</v>
      </c>
      <c r="B7614" s="31">
        <v>24</v>
      </c>
      <c r="C7614" s="4" t="s">
        <v>3253</v>
      </c>
      <c r="D7614" s="4" t="s">
        <v>3253</v>
      </c>
      <c r="E7614" s="4" t="s">
        <v>12605</v>
      </c>
      <c r="F7614" s="4" t="s">
        <v>12472</v>
      </c>
      <c r="G7614" s="4" t="s">
        <v>60</v>
      </c>
      <c r="H7614" s="4"/>
      <c r="I7614" s="24">
        <v>270.60000000000002</v>
      </c>
      <c r="J7614" s="24">
        <v>270.60000000000002</v>
      </c>
      <c r="X7614" s="24">
        <f t="shared" si="288"/>
        <v>270.60000000000002</v>
      </c>
      <c r="Y7614" s="8">
        <f t="shared" si="289"/>
        <v>0</v>
      </c>
      <c r="Z7614" s="4"/>
    </row>
    <row r="7615" spans="1:26" x14ac:dyDescent="0.25">
      <c r="A7615" s="34">
        <v>25</v>
      </c>
      <c r="B7615" s="31">
        <v>25</v>
      </c>
      <c r="C7615" s="4" t="s">
        <v>12644</v>
      </c>
      <c r="D7615" s="4" t="s">
        <v>12644</v>
      </c>
      <c r="E7615" s="4" t="s">
        <v>12605</v>
      </c>
      <c r="F7615" s="4" t="s">
        <v>12472</v>
      </c>
      <c r="G7615" s="4" t="s">
        <v>60</v>
      </c>
      <c r="H7615" s="4"/>
      <c r="I7615" s="24">
        <v>322.7</v>
      </c>
      <c r="J7615" s="24">
        <v>253.9</v>
      </c>
      <c r="K7615" s="24">
        <v>46.4</v>
      </c>
      <c r="O7615" s="24">
        <v>3.5</v>
      </c>
      <c r="P7615" s="24">
        <v>6.6</v>
      </c>
      <c r="Q7615" s="24">
        <v>12.3</v>
      </c>
      <c r="X7615" s="24">
        <f t="shared" si="288"/>
        <v>322.70000000000005</v>
      </c>
      <c r="Y7615" s="8">
        <f t="shared" si="289"/>
        <v>0</v>
      </c>
      <c r="Z7615" s="4"/>
    </row>
    <row r="7616" spans="1:26" x14ac:dyDescent="0.25">
      <c r="A7616" s="34">
        <v>26</v>
      </c>
      <c r="B7616" s="31">
        <v>26</v>
      </c>
      <c r="C7616" s="4" t="s">
        <v>12631</v>
      </c>
      <c r="D7616" s="4" t="s">
        <v>12631</v>
      </c>
      <c r="E7616" s="4" t="s">
        <v>12605</v>
      </c>
      <c r="F7616" s="4" t="s">
        <v>12472</v>
      </c>
      <c r="G7616" s="4" t="s">
        <v>60</v>
      </c>
      <c r="H7616" s="4"/>
      <c r="I7616" s="24">
        <v>444.3</v>
      </c>
      <c r="J7616" s="24">
        <v>152.6</v>
      </c>
      <c r="K7616" s="24">
        <v>97.6</v>
      </c>
      <c r="L7616" s="24">
        <v>80.099999999999994</v>
      </c>
      <c r="O7616" s="24">
        <v>4.3</v>
      </c>
      <c r="P7616" s="24">
        <v>99.8</v>
      </c>
      <c r="Q7616" s="24">
        <v>1.1000000000000001</v>
      </c>
      <c r="R7616" s="24">
        <v>8.8000000000000007</v>
      </c>
      <c r="X7616" s="24">
        <f t="shared" si="288"/>
        <v>444.3</v>
      </c>
      <c r="Y7616" s="8">
        <f t="shared" si="289"/>
        <v>0</v>
      </c>
      <c r="Z7616" s="4"/>
    </row>
    <row r="7617" spans="1:26" x14ac:dyDescent="0.25">
      <c r="A7617" s="34">
        <v>27</v>
      </c>
      <c r="B7617" s="31">
        <v>27</v>
      </c>
      <c r="C7617" s="4" t="s">
        <v>12645</v>
      </c>
      <c r="D7617" s="4" t="s">
        <v>12631</v>
      </c>
      <c r="E7617" s="4" t="s">
        <v>12605</v>
      </c>
      <c r="F7617" s="4" t="s">
        <v>12472</v>
      </c>
      <c r="G7617" s="4" t="s">
        <v>60</v>
      </c>
      <c r="H7617" s="4"/>
      <c r="I7617" s="24">
        <v>158.9</v>
      </c>
      <c r="J7617" s="24">
        <v>93.2</v>
      </c>
      <c r="K7617" s="24">
        <v>14.2</v>
      </c>
      <c r="L7617" s="24">
        <v>36.4</v>
      </c>
      <c r="O7617" s="24">
        <v>0.8</v>
      </c>
      <c r="P7617" s="24">
        <v>5.9</v>
      </c>
      <c r="Q7617" s="24">
        <v>0.5</v>
      </c>
      <c r="R7617" s="24">
        <v>2.2000000000000002</v>
      </c>
      <c r="T7617" s="24">
        <v>5.7</v>
      </c>
      <c r="X7617" s="24">
        <f t="shared" si="288"/>
        <v>158.9</v>
      </c>
      <c r="Y7617" s="8">
        <f t="shared" si="289"/>
        <v>0</v>
      </c>
      <c r="Z7617" s="4"/>
    </row>
    <row r="7618" spans="1:26" x14ac:dyDescent="0.25">
      <c r="A7618" s="34">
        <v>30</v>
      </c>
      <c r="B7618" s="31">
        <v>30</v>
      </c>
      <c r="C7618" s="4" t="s">
        <v>12650</v>
      </c>
      <c r="D7618" s="4" t="s">
        <v>12614</v>
      </c>
      <c r="E7618" s="4" t="s">
        <v>12605</v>
      </c>
      <c r="F7618" s="4" t="s">
        <v>12472</v>
      </c>
      <c r="G7618" s="4" t="s">
        <v>60</v>
      </c>
      <c r="H7618" s="4"/>
      <c r="I7618" s="24">
        <v>305.10000000000002</v>
      </c>
      <c r="J7618" s="24">
        <v>254.4</v>
      </c>
      <c r="K7618" s="24">
        <v>10</v>
      </c>
      <c r="L7618" s="24">
        <v>7.1</v>
      </c>
      <c r="O7618" s="24">
        <v>6.7</v>
      </c>
      <c r="P7618" s="24">
        <v>2.2000000000000002</v>
      </c>
      <c r="T7618" s="24">
        <v>25.7</v>
      </c>
      <c r="X7618" s="24">
        <f t="shared" si="288"/>
        <v>306.09999999999997</v>
      </c>
      <c r="Y7618" s="8">
        <f t="shared" si="289"/>
        <v>-0.99999999999994316</v>
      </c>
      <c r="Z7618" s="4"/>
    </row>
    <row r="7619" spans="1:26" x14ac:dyDescent="0.25">
      <c r="A7619" s="34">
        <v>31</v>
      </c>
      <c r="B7619" s="31">
        <v>31</v>
      </c>
      <c r="C7619" s="4" t="s">
        <v>12651</v>
      </c>
      <c r="D7619" s="4" t="s">
        <v>12614</v>
      </c>
      <c r="E7619" s="4" t="s">
        <v>12605</v>
      </c>
      <c r="F7619" s="4" t="s">
        <v>12472</v>
      </c>
      <c r="G7619" s="4" t="s">
        <v>60</v>
      </c>
      <c r="H7619" s="4"/>
      <c r="I7619" s="24">
        <v>153</v>
      </c>
      <c r="J7619" s="24">
        <v>107.5</v>
      </c>
      <c r="L7619" s="24">
        <v>42.5</v>
      </c>
      <c r="O7619" s="24">
        <v>3</v>
      </c>
      <c r="X7619" s="24">
        <f t="shared" si="288"/>
        <v>153</v>
      </c>
      <c r="Y7619" s="8">
        <f t="shared" si="289"/>
        <v>0</v>
      </c>
      <c r="Z7619" s="4"/>
    </row>
    <row r="7620" spans="1:26" x14ac:dyDescent="0.25">
      <c r="A7620" s="34">
        <v>32</v>
      </c>
      <c r="B7620" s="31">
        <v>32</v>
      </c>
      <c r="C7620" s="4" t="s">
        <v>12652</v>
      </c>
      <c r="D7620" s="4" t="s">
        <v>12631</v>
      </c>
      <c r="E7620" s="4" t="s">
        <v>12605</v>
      </c>
      <c r="F7620" s="4" t="s">
        <v>12472</v>
      </c>
      <c r="G7620" s="4" t="s">
        <v>60</v>
      </c>
      <c r="H7620" s="4"/>
      <c r="I7620" s="24">
        <v>123.5</v>
      </c>
      <c r="J7620" s="24">
        <v>123.5</v>
      </c>
      <c r="X7620" s="24">
        <f t="shared" si="288"/>
        <v>123.5</v>
      </c>
      <c r="Y7620" s="8">
        <f t="shared" si="289"/>
        <v>0</v>
      </c>
      <c r="Z7620" s="4"/>
    </row>
    <row r="7621" spans="1:26" x14ac:dyDescent="0.25">
      <c r="A7621" s="34">
        <v>5</v>
      </c>
      <c r="B7621" s="31">
        <v>5</v>
      </c>
      <c r="C7621" s="4" t="s">
        <v>12613</v>
      </c>
      <c r="D7621" s="4" t="s">
        <v>12614</v>
      </c>
      <c r="E7621" s="4" t="s">
        <v>12605</v>
      </c>
      <c r="F7621" s="4" t="s">
        <v>12472</v>
      </c>
      <c r="G7621" s="4" t="s">
        <v>12615</v>
      </c>
      <c r="H7621" s="4"/>
      <c r="I7621" s="24">
        <v>175.4</v>
      </c>
      <c r="J7621" s="24">
        <v>166.7</v>
      </c>
      <c r="K7621" s="24">
        <v>6.2</v>
      </c>
      <c r="R7621" s="24">
        <v>2.5</v>
      </c>
      <c r="X7621" s="24">
        <f t="shared" si="288"/>
        <v>175.39999999999998</v>
      </c>
      <c r="Y7621" s="8">
        <f t="shared" si="289"/>
        <v>0</v>
      </c>
      <c r="Z7621" s="4"/>
    </row>
    <row r="7622" spans="1:26" x14ac:dyDescent="0.25">
      <c r="A7622" s="34">
        <v>10</v>
      </c>
      <c r="B7622" s="31">
        <v>10</v>
      </c>
      <c r="C7622" s="4" t="s">
        <v>12624</v>
      </c>
      <c r="D7622" s="4" t="s">
        <v>12614</v>
      </c>
      <c r="E7622" s="4" t="s">
        <v>12605</v>
      </c>
      <c r="F7622" s="4" t="s">
        <v>12472</v>
      </c>
      <c r="G7622" s="4" t="s">
        <v>12614</v>
      </c>
      <c r="H7622" s="4"/>
      <c r="I7622" s="24">
        <v>205.7</v>
      </c>
      <c r="J7622" s="24">
        <v>124.8</v>
      </c>
      <c r="K7622" s="24">
        <v>52.7</v>
      </c>
      <c r="O7622" s="24">
        <v>18</v>
      </c>
      <c r="P7622" s="24">
        <v>0.2</v>
      </c>
      <c r="Q7622" s="24">
        <v>3.4</v>
      </c>
      <c r="T7622" s="24">
        <v>6.6</v>
      </c>
      <c r="X7622" s="24">
        <f t="shared" si="288"/>
        <v>205.7</v>
      </c>
      <c r="Y7622" s="8">
        <f t="shared" si="289"/>
        <v>0</v>
      </c>
      <c r="Z7622" s="4"/>
    </row>
    <row r="7623" spans="1:26" x14ac:dyDescent="0.25">
      <c r="A7623" s="34">
        <v>2</v>
      </c>
      <c r="B7623" s="31">
        <v>2</v>
      </c>
      <c r="C7623" s="4" t="s">
        <v>12607</v>
      </c>
      <c r="D7623" s="4" t="s">
        <v>12608</v>
      </c>
      <c r="E7623" s="4" t="s">
        <v>12605</v>
      </c>
      <c r="F7623" s="4" t="s">
        <v>12472</v>
      </c>
      <c r="G7623" s="4" t="s">
        <v>12609</v>
      </c>
      <c r="H7623" s="4"/>
      <c r="I7623" s="24">
        <v>402</v>
      </c>
      <c r="J7623" s="24">
        <v>349.2</v>
      </c>
      <c r="K7623" s="24">
        <v>39.299999999999997</v>
      </c>
      <c r="R7623" s="24">
        <v>13.5</v>
      </c>
      <c r="X7623" s="24">
        <f t="shared" si="288"/>
        <v>402</v>
      </c>
      <c r="Y7623" s="8">
        <f t="shared" si="289"/>
        <v>0</v>
      </c>
      <c r="Z7623" s="4"/>
    </row>
    <row r="7624" spans="1:26" x14ac:dyDescent="0.25">
      <c r="A7624" s="34">
        <v>19</v>
      </c>
      <c r="B7624" s="31">
        <v>19</v>
      </c>
      <c r="C7624" s="4" t="s">
        <v>2380</v>
      </c>
      <c r="D7624" s="4" t="s">
        <v>2380</v>
      </c>
      <c r="E7624" s="4" t="s">
        <v>12605</v>
      </c>
      <c r="F7624" s="4" t="s">
        <v>12472</v>
      </c>
      <c r="G7624" s="4" t="s">
        <v>12609</v>
      </c>
      <c r="H7624" s="4"/>
      <c r="I7624" s="24">
        <v>593.20000000000005</v>
      </c>
      <c r="J7624" s="24">
        <v>394.4</v>
      </c>
      <c r="K7624" s="24">
        <v>97.9</v>
      </c>
      <c r="O7624" s="24">
        <v>4.5</v>
      </c>
      <c r="P7624" s="24">
        <v>196.4</v>
      </c>
      <c r="X7624" s="24">
        <f t="shared" si="288"/>
        <v>693.19999999999993</v>
      </c>
      <c r="Y7624" s="8">
        <f t="shared" si="289"/>
        <v>-99.999999999999886</v>
      </c>
      <c r="Z7624" s="4"/>
    </row>
    <row r="7625" spans="1:26" x14ac:dyDescent="0.25">
      <c r="A7625" s="34">
        <v>18</v>
      </c>
      <c r="B7625" s="31">
        <v>18</v>
      </c>
      <c r="C7625" s="4" t="s">
        <v>12636</v>
      </c>
      <c r="D7625" s="4" t="s">
        <v>3253</v>
      </c>
      <c r="E7625" s="4" t="s">
        <v>12605</v>
      </c>
      <c r="F7625" s="4" t="s">
        <v>12472</v>
      </c>
      <c r="G7625" s="4" t="s">
        <v>12637</v>
      </c>
      <c r="H7625" s="4"/>
      <c r="I7625" s="24">
        <v>578.9</v>
      </c>
      <c r="J7625" s="24">
        <v>411.9</v>
      </c>
      <c r="K7625" s="24">
        <v>122.9</v>
      </c>
      <c r="L7625" s="24">
        <v>2.8</v>
      </c>
      <c r="M7625" s="24">
        <v>1</v>
      </c>
      <c r="O7625" s="24">
        <v>5.5</v>
      </c>
      <c r="P7625" s="24">
        <v>6.2</v>
      </c>
      <c r="R7625" s="24">
        <v>11.6</v>
      </c>
      <c r="T7625" s="24">
        <v>17</v>
      </c>
      <c r="X7625" s="24">
        <f t="shared" si="288"/>
        <v>578.9</v>
      </c>
      <c r="Y7625" s="8">
        <f t="shared" si="289"/>
        <v>0</v>
      </c>
      <c r="Z7625" s="4"/>
    </row>
    <row r="7626" spans="1:26" x14ac:dyDescent="0.25">
      <c r="A7626" s="34">
        <v>8</v>
      </c>
      <c r="B7626" s="31">
        <v>8</v>
      </c>
      <c r="C7626" s="4" t="s">
        <v>12620</v>
      </c>
      <c r="D7626" s="4" t="s">
        <v>12608</v>
      </c>
      <c r="E7626" s="4" t="s">
        <v>12605</v>
      </c>
      <c r="F7626" s="4" t="s">
        <v>12472</v>
      </c>
      <c r="G7626" s="4" t="s">
        <v>12621</v>
      </c>
      <c r="H7626" s="4"/>
      <c r="I7626" s="24">
        <v>585</v>
      </c>
      <c r="J7626" s="24">
        <v>347.8</v>
      </c>
      <c r="O7626" s="24">
        <v>3.9</v>
      </c>
      <c r="P7626" s="24">
        <v>141.80000000000001</v>
      </c>
      <c r="R7626" s="24">
        <v>1.5</v>
      </c>
      <c r="X7626" s="24">
        <f t="shared" si="288"/>
        <v>495</v>
      </c>
      <c r="Y7626" s="8">
        <f t="shared" si="289"/>
        <v>90</v>
      </c>
      <c r="Z7626" s="4"/>
    </row>
    <row r="7627" spans="1:26" x14ac:dyDescent="0.25">
      <c r="A7627" s="34">
        <v>3</v>
      </c>
      <c r="B7627" s="31">
        <v>3</v>
      </c>
      <c r="C7627" s="4" t="s">
        <v>12610</v>
      </c>
      <c r="D7627" s="4" t="s">
        <v>12608</v>
      </c>
      <c r="E7627" s="4" t="s">
        <v>12605</v>
      </c>
      <c r="F7627" s="4" t="s">
        <v>12472</v>
      </c>
      <c r="G7627" s="4" t="s">
        <v>12611</v>
      </c>
      <c r="H7627" s="4"/>
      <c r="I7627" s="24">
        <v>213</v>
      </c>
      <c r="J7627" s="24">
        <v>186</v>
      </c>
      <c r="K7627" s="24">
        <v>25.9</v>
      </c>
      <c r="P7627" s="24">
        <v>1.1000000000000001</v>
      </c>
      <c r="X7627" s="24">
        <f t="shared" si="288"/>
        <v>213</v>
      </c>
      <c r="Y7627" s="8">
        <f t="shared" si="289"/>
        <v>0</v>
      </c>
      <c r="Z7627" s="4"/>
    </row>
    <row r="7628" spans="1:26" x14ac:dyDescent="0.25">
      <c r="A7628" s="34">
        <v>1</v>
      </c>
      <c r="B7628" s="31">
        <v>1</v>
      </c>
      <c r="C7628" s="4" t="s">
        <v>12603</v>
      </c>
      <c r="D7628" s="4" t="s">
        <v>12604</v>
      </c>
      <c r="E7628" s="4" t="s">
        <v>12605</v>
      </c>
      <c r="F7628" s="4" t="s">
        <v>12472</v>
      </c>
      <c r="G7628" s="4" t="s">
        <v>12606</v>
      </c>
      <c r="H7628" s="4"/>
      <c r="I7628" s="24">
        <v>308.10000000000002</v>
      </c>
      <c r="J7628" s="24">
        <v>171.1</v>
      </c>
      <c r="K7628" s="24">
        <v>54.4</v>
      </c>
      <c r="L7628" s="24">
        <v>5.0999999999999996</v>
      </c>
      <c r="O7628" s="24">
        <v>6.3</v>
      </c>
      <c r="P7628" s="24">
        <v>43.6</v>
      </c>
      <c r="Q7628" s="24">
        <v>15.3</v>
      </c>
      <c r="R7628" s="24">
        <v>10.7</v>
      </c>
      <c r="T7628" s="24">
        <v>1.6</v>
      </c>
      <c r="X7628" s="24">
        <f t="shared" ref="X7628:X7691" si="290">SUM(J7628:W7628)</f>
        <v>308.10000000000002</v>
      </c>
      <c r="Y7628" s="8">
        <f t="shared" ref="Y7628:Y7691" si="291">I7628-X7628</f>
        <v>0</v>
      </c>
      <c r="Z7628" s="4"/>
    </row>
    <row r="7629" spans="1:26" x14ac:dyDescent="0.25">
      <c r="A7629" s="34">
        <v>6</v>
      </c>
      <c r="B7629" s="31">
        <v>6</v>
      </c>
      <c r="C7629" s="4" t="s">
        <v>12616</v>
      </c>
      <c r="D7629" s="4" t="s">
        <v>12617</v>
      </c>
      <c r="E7629" s="4" t="s">
        <v>12605</v>
      </c>
      <c r="F7629" s="4" t="s">
        <v>12472</v>
      </c>
      <c r="G7629" s="4" t="s">
        <v>12606</v>
      </c>
      <c r="H7629" s="4"/>
      <c r="I7629" s="24">
        <v>344.9</v>
      </c>
      <c r="J7629" s="24">
        <v>209.2</v>
      </c>
      <c r="K7629" s="24">
        <v>132.4</v>
      </c>
      <c r="R7629" s="24">
        <v>3.3</v>
      </c>
      <c r="X7629" s="24">
        <f t="shared" si="290"/>
        <v>344.90000000000003</v>
      </c>
      <c r="Y7629" s="8">
        <f t="shared" si="291"/>
        <v>0</v>
      </c>
      <c r="Z7629" s="4"/>
    </row>
    <row r="7630" spans="1:26" x14ac:dyDescent="0.25">
      <c r="A7630" s="34">
        <v>44</v>
      </c>
      <c r="B7630" s="31">
        <v>46</v>
      </c>
      <c r="C7630" s="4" t="s">
        <v>12712</v>
      </c>
      <c r="D7630" s="4" t="s">
        <v>12713</v>
      </c>
      <c r="E7630" s="4" t="s">
        <v>12655</v>
      </c>
      <c r="F7630" s="4" t="s">
        <v>12472</v>
      </c>
      <c r="G7630" s="4" t="s">
        <v>12714</v>
      </c>
      <c r="H7630" s="4"/>
      <c r="I7630" s="24">
        <v>75.5</v>
      </c>
      <c r="J7630" s="24">
        <v>55</v>
      </c>
      <c r="K7630" s="24">
        <v>6.5</v>
      </c>
      <c r="O7630" s="24">
        <v>2</v>
      </c>
      <c r="P7630" s="24">
        <v>0.8</v>
      </c>
      <c r="R7630" s="24">
        <v>1</v>
      </c>
      <c r="S7630" s="24">
        <v>1.5</v>
      </c>
      <c r="T7630" s="24">
        <v>8.6999999999999993</v>
      </c>
      <c r="X7630" s="24">
        <f t="shared" si="290"/>
        <v>75.5</v>
      </c>
      <c r="Y7630" s="8">
        <f t="shared" si="291"/>
        <v>0</v>
      </c>
      <c r="Z7630" s="4"/>
    </row>
    <row r="7631" spans="1:26" x14ac:dyDescent="0.25">
      <c r="A7631" s="34">
        <v>12</v>
      </c>
      <c r="B7631" s="31">
        <v>12</v>
      </c>
      <c r="C7631" s="4" t="s">
        <v>4400</v>
      </c>
      <c r="D7631" s="4" t="s">
        <v>12662</v>
      </c>
      <c r="E7631" s="4" t="s">
        <v>12655</v>
      </c>
      <c r="F7631" s="4" t="s">
        <v>12472</v>
      </c>
      <c r="G7631" s="4" t="s">
        <v>12674</v>
      </c>
      <c r="H7631" s="4" t="s">
        <v>4226</v>
      </c>
      <c r="I7631" s="24">
        <v>102.4</v>
      </c>
      <c r="J7631" s="24">
        <v>86.2</v>
      </c>
      <c r="K7631" s="24">
        <v>3.9</v>
      </c>
      <c r="L7631" s="24">
        <v>3.2</v>
      </c>
      <c r="M7631" s="24">
        <v>0.4</v>
      </c>
      <c r="N7631" s="24">
        <v>0.4</v>
      </c>
      <c r="O7631" s="24">
        <v>0.8</v>
      </c>
      <c r="P7631" s="24">
        <v>2.1</v>
      </c>
      <c r="R7631" s="24">
        <v>2.1</v>
      </c>
      <c r="T7631" s="24">
        <v>3</v>
      </c>
      <c r="U7631" s="24">
        <v>0.3</v>
      </c>
      <c r="X7631" s="24">
        <f t="shared" si="290"/>
        <v>102.4</v>
      </c>
      <c r="Y7631" s="8">
        <f t="shared" si="291"/>
        <v>0</v>
      </c>
      <c r="Z7631" s="4"/>
    </row>
    <row r="7632" spans="1:26" x14ac:dyDescent="0.25">
      <c r="A7632" s="34">
        <v>46</v>
      </c>
      <c r="B7632" s="31">
        <v>48</v>
      </c>
      <c r="C7632" s="4" t="s">
        <v>12654</v>
      </c>
      <c r="D7632" s="4" t="s">
        <v>12654</v>
      </c>
      <c r="E7632" s="4" t="s">
        <v>12655</v>
      </c>
      <c r="F7632" s="4" t="s">
        <v>12472</v>
      </c>
      <c r="G7632" s="4" t="s">
        <v>12716</v>
      </c>
      <c r="H7632" s="4"/>
      <c r="I7632" s="24">
        <v>849.2</v>
      </c>
      <c r="J7632" s="24">
        <v>343</v>
      </c>
      <c r="K7632" s="24">
        <v>27.7</v>
      </c>
      <c r="L7632" s="24">
        <v>8.5</v>
      </c>
      <c r="P7632" s="24">
        <v>37.5</v>
      </c>
      <c r="Q7632" s="24">
        <v>22</v>
      </c>
      <c r="T7632" s="24">
        <v>410.5</v>
      </c>
      <c r="X7632" s="24">
        <f t="shared" si="290"/>
        <v>849.2</v>
      </c>
      <c r="Y7632" s="8">
        <f t="shared" si="291"/>
        <v>0</v>
      </c>
      <c r="Z7632" s="4"/>
    </row>
    <row r="7633" spans="1:26" x14ac:dyDescent="0.25">
      <c r="A7633" s="34">
        <v>47</v>
      </c>
      <c r="B7633" s="31">
        <v>49</v>
      </c>
      <c r="C7633" s="4" t="s">
        <v>9931</v>
      </c>
      <c r="D7633" s="4" t="s">
        <v>9931</v>
      </c>
      <c r="E7633" s="4" t="s">
        <v>12655</v>
      </c>
      <c r="F7633" s="4" t="s">
        <v>12472</v>
      </c>
      <c r="G7633" s="4" t="s">
        <v>15245</v>
      </c>
      <c r="H7633" s="4"/>
      <c r="I7633" s="24">
        <v>163.4</v>
      </c>
      <c r="J7633" s="24">
        <v>82.7</v>
      </c>
      <c r="K7633" s="24">
        <v>10.8</v>
      </c>
      <c r="L7633" s="24">
        <v>4.5</v>
      </c>
      <c r="O7633" s="24">
        <v>7.4</v>
      </c>
      <c r="Q7633" s="24">
        <v>55.5</v>
      </c>
      <c r="S7633" s="24">
        <v>2.5</v>
      </c>
      <c r="X7633" s="24">
        <f t="shared" si="290"/>
        <v>163.4</v>
      </c>
      <c r="Y7633" s="8">
        <f t="shared" si="291"/>
        <v>0</v>
      </c>
      <c r="Z7633" s="4"/>
    </row>
    <row r="7634" spans="1:26" x14ac:dyDescent="0.25">
      <c r="A7634" s="34">
        <v>2</v>
      </c>
      <c r="B7634" s="31">
        <v>2</v>
      </c>
      <c r="C7634" s="4" t="s">
        <v>12657</v>
      </c>
      <c r="D7634" s="4" t="s">
        <v>12658</v>
      </c>
      <c r="E7634" s="4" t="s">
        <v>12655</v>
      </c>
      <c r="F7634" s="4" t="s">
        <v>12472</v>
      </c>
      <c r="G7634" s="4" t="s">
        <v>2889</v>
      </c>
      <c r="H7634" s="4"/>
      <c r="I7634" s="24">
        <v>940.8</v>
      </c>
      <c r="J7634" s="24">
        <v>209.6</v>
      </c>
      <c r="K7634" s="24">
        <v>26.9</v>
      </c>
      <c r="L7634" s="24">
        <v>26.6</v>
      </c>
      <c r="M7634" s="24">
        <v>1.7</v>
      </c>
      <c r="O7634" s="24">
        <v>3.8</v>
      </c>
      <c r="P7634" s="24">
        <v>24.6</v>
      </c>
      <c r="Q7634" s="24">
        <v>1</v>
      </c>
      <c r="R7634" s="24">
        <v>17.5</v>
      </c>
      <c r="S7634" s="24">
        <v>1.4</v>
      </c>
      <c r="T7634" s="24">
        <v>620.69999999999993</v>
      </c>
      <c r="U7634" s="24">
        <v>7</v>
      </c>
      <c r="X7634" s="24">
        <f t="shared" si="290"/>
        <v>940.8</v>
      </c>
      <c r="Y7634" s="8">
        <f t="shared" si="291"/>
        <v>0</v>
      </c>
      <c r="Z7634" s="4"/>
    </row>
    <row r="7635" spans="1:26" x14ac:dyDescent="0.25">
      <c r="A7635" s="34">
        <v>6</v>
      </c>
      <c r="B7635" s="31">
        <v>6</v>
      </c>
      <c r="C7635" s="4" t="s">
        <v>12664</v>
      </c>
      <c r="D7635" s="4" t="s">
        <v>12665</v>
      </c>
      <c r="E7635" s="4" t="s">
        <v>12655</v>
      </c>
      <c r="F7635" s="4" t="s">
        <v>12472</v>
      </c>
      <c r="G7635" s="4" t="s">
        <v>12666</v>
      </c>
      <c r="H7635" s="4" t="s">
        <v>12667</v>
      </c>
      <c r="I7635" s="24">
        <v>470.4</v>
      </c>
      <c r="J7635" s="24">
        <v>196.7</v>
      </c>
      <c r="K7635" s="24">
        <v>14.6</v>
      </c>
      <c r="L7635" s="24">
        <v>10.8</v>
      </c>
      <c r="N7635" s="24">
        <v>0.8</v>
      </c>
      <c r="O7635" s="24">
        <v>5.6</v>
      </c>
      <c r="P7635" s="24">
        <v>1.3</v>
      </c>
      <c r="Q7635" s="24">
        <v>0.5</v>
      </c>
      <c r="R7635" s="24">
        <v>1.5</v>
      </c>
      <c r="T7635" s="24">
        <v>238.59999999999997</v>
      </c>
      <c r="X7635" s="24">
        <f t="shared" si="290"/>
        <v>470.4</v>
      </c>
      <c r="Y7635" s="8">
        <f t="shared" si="291"/>
        <v>0</v>
      </c>
      <c r="Z7635" s="4"/>
    </row>
    <row r="7636" spans="1:26" x14ac:dyDescent="0.25">
      <c r="A7636" s="34">
        <v>13</v>
      </c>
      <c r="B7636" s="31">
        <v>13</v>
      </c>
      <c r="C7636" s="4" t="s">
        <v>5002</v>
      </c>
      <c r="D7636" s="4" t="s">
        <v>12658</v>
      </c>
      <c r="E7636" s="4" t="s">
        <v>12655</v>
      </c>
      <c r="F7636" s="4" t="s">
        <v>12472</v>
      </c>
      <c r="G7636" s="4" t="s">
        <v>11873</v>
      </c>
      <c r="H7636" s="4" t="s">
        <v>230</v>
      </c>
      <c r="I7636" s="24">
        <v>129.4</v>
      </c>
      <c r="J7636" s="24">
        <v>67.599999999999994</v>
      </c>
      <c r="K7636" s="24">
        <v>0.6</v>
      </c>
      <c r="P7636" s="24">
        <v>9.3000000000000007</v>
      </c>
      <c r="R7636" s="24">
        <v>1</v>
      </c>
      <c r="T7636" s="24">
        <v>50.90000000000002</v>
      </c>
      <c r="X7636" s="24">
        <f t="shared" si="290"/>
        <v>129.4</v>
      </c>
      <c r="Y7636" s="8">
        <f t="shared" si="291"/>
        <v>0</v>
      </c>
      <c r="Z7636" s="4"/>
    </row>
    <row r="7637" spans="1:26" x14ac:dyDescent="0.25">
      <c r="A7637" s="34">
        <v>42</v>
      </c>
      <c r="B7637" s="31">
        <v>44</v>
      </c>
      <c r="C7637" s="4" t="s">
        <v>12709</v>
      </c>
      <c r="D7637" s="4" t="s">
        <v>12696</v>
      </c>
      <c r="E7637" s="4" t="s">
        <v>12655</v>
      </c>
      <c r="F7637" s="4" t="s">
        <v>12472</v>
      </c>
      <c r="G7637" s="4" t="s">
        <v>12710</v>
      </c>
      <c r="H7637" s="4"/>
      <c r="I7637" s="24">
        <v>62.5</v>
      </c>
      <c r="J7637" s="24">
        <v>50.5</v>
      </c>
      <c r="K7637" s="24">
        <v>6.9</v>
      </c>
      <c r="L7637" s="24">
        <v>1.6</v>
      </c>
      <c r="O7637" s="24">
        <v>0.8</v>
      </c>
      <c r="Q7637" s="24">
        <v>1.2</v>
      </c>
      <c r="T7637" s="24">
        <v>1.5</v>
      </c>
      <c r="X7637" s="24">
        <f t="shared" si="290"/>
        <v>62.5</v>
      </c>
      <c r="Y7637" s="8">
        <f t="shared" si="291"/>
        <v>0</v>
      </c>
      <c r="Z7637" s="4"/>
    </row>
    <row r="7638" spans="1:26" x14ac:dyDescent="0.25">
      <c r="A7638" s="34">
        <v>17</v>
      </c>
      <c r="B7638" s="31">
        <v>17</v>
      </c>
      <c r="C7638" s="4" t="s">
        <v>12680</v>
      </c>
      <c r="D7638" s="4" t="s">
        <v>12681</v>
      </c>
      <c r="E7638" s="4" t="s">
        <v>12655</v>
      </c>
      <c r="F7638" s="4" t="s">
        <v>12472</v>
      </c>
      <c r="G7638" s="4" t="s">
        <v>12682</v>
      </c>
      <c r="H7638" s="4" t="s">
        <v>277</v>
      </c>
      <c r="I7638" s="24">
        <v>433.8</v>
      </c>
      <c r="J7638" s="24">
        <v>298.89999999999998</v>
      </c>
      <c r="K7638" s="24">
        <v>23.7</v>
      </c>
      <c r="L7638" s="24">
        <v>1.9</v>
      </c>
      <c r="O7638" s="24">
        <v>3.5</v>
      </c>
      <c r="P7638" s="24">
        <v>1.4</v>
      </c>
      <c r="R7638" s="24">
        <v>6.4</v>
      </c>
      <c r="S7638" s="24">
        <v>0.1</v>
      </c>
      <c r="T7638" s="24">
        <v>95.500000000000114</v>
      </c>
      <c r="U7638" s="24">
        <v>2.4</v>
      </c>
      <c r="X7638" s="24">
        <f t="shared" si="290"/>
        <v>433.8</v>
      </c>
      <c r="Y7638" s="8">
        <f t="shared" si="291"/>
        <v>0</v>
      </c>
      <c r="Z7638" s="4"/>
    </row>
    <row r="7639" spans="1:26" x14ac:dyDescent="0.25">
      <c r="A7639" s="34">
        <v>8</v>
      </c>
      <c r="B7639" s="31">
        <v>8</v>
      </c>
      <c r="C7639" s="4" t="s">
        <v>4456</v>
      </c>
      <c r="D7639" s="4" t="s">
        <v>4456</v>
      </c>
      <c r="E7639" s="4" t="s">
        <v>12655</v>
      </c>
      <c r="F7639" s="4" t="s">
        <v>12472</v>
      </c>
      <c r="G7639" s="4" t="s">
        <v>12669</v>
      </c>
      <c r="H7639" s="4"/>
      <c r="I7639" s="24">
        <v>266.89999999999998</v>
      </c>
      <c r="J7639" s="24">
        <v>172.9</v>
      </c>
      <c r="K7639" s="24">
        <v>22.3</v>
      </c>
      <c r="L7639" s="24">
        <v>36.6</v>
      </c>
      <c r="N7639" s="24">
        <v>1.8</v>
      </c>
      <c r="O7639" s="24">
        <v>2.7</v>
      </c>
      <c r="P7639" s="24">
        <v>0.6</v>
      </c>
      <c r="Q7639" s="24">
        <v>1.4</v>
      </c>
      <c r="R7639" s="24">
        <v>2.8</v>
      </c>
      <c r="S7639" s="24">
        <v>0.1</v>
      </c>
      <c r="T7639" s="24">
        <v>24.19999999999996</v>
      </c>
      <c r="U7639" s="24">
        <v>1.5</v>
      </c>
      <c r="X7639" s="24">
        <f t="shared" si="290"/>
        <v>266.89999999999998</v>
      </c>
      <c r="Y7639" s="8">
        <f t="shared" si="291"/>
        <v>0</v>
      </c>
      <c r="Z7639" s="4"/>
    </row>
    <row r="7640" spans="1:26" x14ac:dyDescent="0.25">
      <c r="A7640" s="34">
        <v>9</v>
      </c>
      <c r="B7640" s="31">
        <v>9</v>
      </c>
      <c r="C7640" s="4" t="s">
        <v>12670</v>
      </c>
      <c r="D7640" s="4" t="s">
        <v>9931</v>
      </c>
      <c r="E7640" s="4" t="s">
        <v>12655</v>
      </c>
      <c r="F7640" s="4" t="s">
        <v>12472</v>
      </c>
      <c r="G7640" s="4" t="s">
        <v>12669</v>
      </c>
      <c r="H7640" s="4"/>
      <c r="I7640" s="24">
        <v>530.1</v>
      </c>
      <c r="J7640" s="24">
        <v>264.3</v>
      </c>
      <c r="K7640" s="24">
        <v>20.8</v>
      </c>
      <c r="L7640" s="24">
        <v>13.3</v>
      </c>
      <c r="O7640" s="24">
        <v>3</v>
      </c>
      <c r="P7640" s="24">
        <v>2.4</v>
      </c>
      <c r="Q7640" s="24">
        <v>20.2</v>
      </c>
      <c r="R7640" s="24">
        <v>4.7</v>
      </c>
      <c r="S7640" s="24">
        <v>2.5</v>
      </c>
      <c r="T7640" s="24">
        <v>195.00000000000006</v>
      </c>
      <c r="U7640" s="24">
        <v>3.9</v>
      </c>
      <c r="X7640" s="24">
        <f t="shared" si="290"/>
        <v>530.1</v>
      </c>
      <c r="Y7640" s="8">
        <f t="shared" si="291"/>
        <v>0</v>
      </c>
      <c r="Z7640" s="4"/>
    </row>
    <row r="7641" spans="1:26" x14ac:dyDescent="0.25">
      <c r="A7641" s="34">
        <v>11</v>
      </c>
      <c r="B7641" s="31">
        <v>11</v>
      </c>
      <c r="C7641" s="4" t="s">
        <v>1584</v>
      </c>
      <c r="D7641" s="4" t="s">
        <v>4456</v>
      </c>
      <c r="E7641" s="4" t="s">
        <v>12655</v>
      </c>
      <c r="F7641" s="4" t="s">
        <v>12472</v>
      </c>
      <c r="G7641" s="4" t="s">
        <v>12669</v>
      </c>
      <c r="H7641" s="4"/>
      <c r="I7641" s="24">
        <v>417.3</v>
      </c>
      <c r="J7641" s="24">
        <v>206.2</v>
      </c>
      <c r="K7641" s="24">
        <v>18.899999999999999</v>
      </c>
      <c r="L7641" s="24">
        <v>21</v>
      </c>
      <c r="N7641" s="24">
        <v>1.4</v>
      </c>
      <c r="O7641" s="24">
        <v>3</v>
      </c>
      <c r="P7641" s="24">
        <v>62.4</v>
      </c>
      <c r="Q7641" s="24">
        <v>6.1</v>
      </c>
      <c r="R7641" s="24">
        <v>22.9</v>
      </c>
      <c r="S7641" s="24">
        <v>1.5</v>
      </c>
      <c r="T7641" s="24">
        <v>73.900000000000034</v>
      </c>
      <c r="X7641" s="24">
        <f t="shared" si="290"/>
        <v>417.3</v>
      </c>
      <c r="Y7641" s="8">
        <f t="shared" si="291"/>
        <v>0</v>
      </c>
      <c r="Z7641" s="4"/>
    </row>
    <row r="7642" spans="1:26" x14ac:dyDescent="0.25">
      <c r="A7642" s="34">
        <v>35</v>
      </c>
      <c r="B7642" s="31">
        <v>35</v>
      </c>
      <c r="C7642" s="4" t="s">
        <v>4998</v>
      </c>
      <c r="D7642" s="4" t="s">
        <v>12696</v>
      </c>
      <c r="E7642" s="4" t="s">
        <v>12655</v>
      </c>
      <c r="F7642" s="4" t="s">
        <v>12472</v>
      </c>
      <c r="G7642" s="4" t="s">
        <v>12669</v>
      </c>
      <c r="H7642" s="4"/>
      <c r="I7642" s="24">
        <v>200.5</v>
      </c>
      <c r="J7642" s="24">
        <v>151</v>
      </c>
      <c r="K7642" s="24">
        <v>17</v>
      </c>
      <c r="L7642" s="24">
        <v>1</v>
      </c>
      <c r="O7642" s="24">
        <v>3</v>
      </c>
      <c r="P7642" s="24">
        <v>1.6</v>
      </c>
      <c r="Q7642" s="24">
        <v>23.4</v>
      </c>
      <c r="R7642" s="24">
        <v>2</v>
      </c>
      <c r="S7642" s="24">
        <v>1.5</v>
      </c>
      <c r="X7642" s="24">
        <f t="shared" si="290"/>
        <v>200.5</v>
      </c>
      <c r="Y7642" s="8">
        <f t="shared" si="291"/>
        <v>0</v>
      </c>
      <c r="Z7642" s="4"/>
    </row>
    <row r="7643" spans="1:26" x14ac:dyDescent="0.25">
      <c r="A7643" s="34">
        <v>30</v>
      </c>
      <c r="B7643" s="31">
        <v>30</v>
      </c>
      <c r="C7643" s="4" t="s">
        <v>12695</v>
      </c>
      <c r="D7643" s="4" t="s">
        <v>12696</v>
      </c>
      <c r="E7643" s="4" t="s">
        <v>12655</v>
      </c>
      <c r="F7643" s="4" t="s">
        <v>12472</v>
      </c>
      <c r="G7643" s="4" t="s">
        <v>12697</v>
      </c>
      <c r="H7643" s="4"/>
      <c r="I7643" s="24">
        <v>549.9</v>
      </c>
      <c r="J7643" s="24">
        <v>131.80000000000001</v>
      </c>
      <c r="K7643" s="24">
        <v>13.9</v>
      </c>
      <c r="L7643" s="24">
        <v>2.5</v>
      </c>
      <c r="N7643" s="24">
        <v>0.7</v>
      </c>
      <c r="O7643" s="24">
        <v>3.4</v>
      </c>
      <c r="P7643" s="24">
        <v>374.7</v>
      </c>
      <c r="R7643" s="24">
        <v>14.3</v>
      </c>
      <c r="S7643" s="24">
        <v>0.5</v>
      </c>
      <c r="T7643" s="24">
        <v>8.1000000000000227</v>
      </c>
      <c r="X7643" s="24">
        <f t="shared" si="290"/>
        <v>549.9</v>
      </c>
      <c r="Y7643" s="8">
        <f t="shared" si="291"/>
        <v>0</v>
      </c>
      <c r="Z7643" s="4"/>
    </row>
    <row r="7644" spans="1:26" x14ac:dyDescent="0.25">
      <c r="A7644" s="34">
        <v>31</v>
      </c>
      <c r="B7644" s="31">
        <v>31</v>
      </c>
      <c r="C7644" s="4" t="s">
        <v>2264</v>
      </c>
      <c r="D7644" s="4" t="s">
        <v>12696</v>
      </c>
      <c r="E7644" s="4" t="s">
        <v>12655</v>
      </c>
      <c r="F7644" s="4" t="s">
        <v>12472</v>
      </c>
      <c r="G7644" s="4" t="s">
        <v>12697</v>
      </c>
      <c r="H7644" s="4"/>
      <c r="I7644" s="24">
        <v>677.6</v>
      </c>
      <c r="J7644" s="24">
        <v>120.2</v>
      </c>
      <c r="K7644" s="24">
        <v>28.2</v>
      </c>
      <c r="L7644" s="24">
        <v>11.4</v>
      </c>
      <c r="N7644" s="24">
        <v>2.6</v>
      </c>
      <c r="O7644" s="24">
        <v>5.9</v>
      </c>
      <c r="P7644" s="24">
        <v>9.1999999999999993</v>
      </c>
      <c r="R7644" s="24">
        <v>2.2999999999999998</v>
      </c>
      <c r="S7644" s="24">
        <v>0.1</v>
      </c>
      <c r="T7644" s="24">
        <v>497.70000000000005</v>
      </c>
      <c r="X7644" s="24">
        <f t="shared" si="290"/>
        <v>677.6</v>
      </c>
      <c r="Y7644" s="8">
        <f t="shared" si="291"/>
        <v>0</v>
      </c>
      <c r="Z7644" s="4"/>
    </row>
    <row r="7645" spans="1:26" x14ac:dyDescent="0.25">
      <c r="A7645" s="34">
        <v>32</v>
      </c>
      <c r="B7645" s="31">
        <v>32</v>
      </c>
      <c r="C7645" s="4" t="s">
        <v>12696</v>
      </c>
      <c r="D7645" s="4" t="s">
        <v>12696</v>
      </c>
      <c r="E7645" s="4" t="s">
        <v>12655</v>
      </c>
      <c r="F7645" s="4" t="s">
        <v>12472</v>
      </c>
      <c r="G7645" s="4" t="s">
        <v>12697</v>
      </c>
      <c r="H7645" s="4"/>
      <c r="I7645" s="24">
        <v>209.2</v>
      </c>
      <c r="J7645" s="24">
        <v>196.8</v>
      </c>
      <c r="K7645" s="24">
        <v>1.2</v>
      </c>
      <c r="L7645" s="24">
        <v>1.7</v>
      </c>
      <c r="N7645" s="24">
        <v>0.9</v>
      </c>
      <c r="O7645" s="24">
        <v>2.5</v>
      </c>
      <c r="R7645" s="24">
        <v>5</v>
      </c>
      <c r="S7645" s="24">
        <v>1.1000000000000001</v>
      </c>
      <c r="X7645" s="24">
        <f t="shared" si="290"/>
        <v>209.2</v>
      </c>
      <c r="Y7645" s="8">
        <f t="shared" si="291"/>
        <v>0</v>
      </c>
      <c r="Z7645" s="4"/>
    </row>
    <row r="7646" spans="1:26" x14ac:dyDescent="0.25">
      <c r="A7646" s="34">
        <v>33</v>
      </c>
      <c r="B7646" s="31">
        <v>33</v>
      </c>
      <c r="C7646" s="4" t="s">
        <v>12698</v>
      </c>
      <c r="D7646" s="4" t="s">
        <v>12696</v>
      </c>
      <c r="E7646" s="4" t="s">
        <v>12655</v>
      </c>
      <c r="F7646" s="4" t="s">
        <v>12472</v>
      </c>
      <c r="G7646" s="4" t="s">
        <v>12697</v>
      </c>
      <c r="H7646" s="4"/>
      <c r="I7646" s="24">
        <v>182.3</v>
      </c>
      <c r="J7646" s="24">
        <v>115.8</v>
      </c>
      <c r="K7646" s="24">
        <v>43.2</v>
      </c>
      <c r="L7646" s="24">
        <v>14.6</v>
      </c>
      <c r="O7646" s="24">
        <v>3.4</v>
      </c>
      <c r="P7646" s="24">
        <v>2.5</v>
      </c>
      <c r="R7646" s="24">
        <v>1</v>
      </c>
      <c r="S7646" s="24">
        <v>1.8</v>
      </c>
      <c r="X7646" s="24">
        <f t="shared" si="290"/>
        <v>182.3</v>
      </c>
      <c r="Y7646" s="8">
        <f t="shared" si="291"/>
        <v>0</v>
      </c>
      <c r="Z7646" s="4"/>
    </row>
    <row r="7647" spans="1:26" x14ac:dyDescent="0.25">
      <c r="A7647" s="34">
        <v>27</v>
      </c>
      <c r="B7647" s="31">
        <v>27</v>
      </c>
      <c r="C7647" s="4" t="s">
        <v>12691</v>
      </c>
      <c r="D7647" s="4" t="s">
        <v>12679</v>
      </c>
      <c r="E7647" s="4" t="s">
        <v>12655</v>
      </c>
      <c r="F7647" s="4" t="s">
        <v>12472</v>
      </c>
      <c r="G7647" s="4" t="s">
        <v>12692</v>
      </c>
      <c r="H7647" s="4"/>
      <c r="I7647" s="24">
        <v>119.3</v>
      </c>
      <c r="J7647" s="24">
        <v>41.6</v>
      </c>
      <c r="K7647" s="24">
        <v>9.3000000000000007</v>
      </c>
      <c r="L7647" s="24">
        <v>1</v>
      </c>
      <c r="M7647" s="24">
        <v>2.8</v>
      </c>
      <c r="O7647" s="24">
        <v>50.8</v>
      </c>
      <c r="P7647" s="24">
        <v>2.5</v>
      </c>
      <c r="Q7647" s="24">
        <v>2.4</v>
      </c>
      <c r="T7647" s="24">
        <v>8.8999999999999915</v>
      </c>
      <c r="X7647" s="24">
        <f t="shared" si="290"/>
        <v>119.3</v>
      </c>
      <c r="Y7647" s="8">
        <f t="shared" si="291"/>
        <v>0</v>
      </c>
      <c r="Z7647" s="4"/>
    </row>
    <row r="7648" spans="1:26" x14ac:dyDescent="0.25">
      <c r="A7648" s="34">
        <v>26</v>
      </c>
      <c r="B7648" s="31">
        <v>26</v>
      </c>
      <c r="C7648" s="4" t="s">
        <v>12690</v>
      </c>
      <c r="D7648" s="4" t="s">
        <v>12658</v>
      </c>
      <c r="E7648" s="4" t="s">
        <v>12655</v>
      </c>
      <c r="F7648" s="4" t="s">
        <v>12472</v>
      </c>
      <c r="G7648" s="4" t="s">
        <v>1664</v>
      </c>
      <c r="H7648" s="4" t="s">
        <v>572</v>
      </c>
      <c r="I7648" s="24">
        <v>117.1</v>
      </c>
      <c r="J7648" s="24">
        <v>41.9</v>
      </c>
      <c r="K7648" s="24">
        <v>32.9</v>
      </c>
      <c r="N7648" s="24">
        <v>0.5</v>
      </c>
      <c r="O7648" s="24">
        <v>0.9</v>
      </c>
      <c r="P7648" s="24">
        <v>26.4</v>
      </c>
      <c r="Q7648" s="24">
        <v>1</v>
      </c>
      <c r="R7648" s="24">
        <v>1.6</v>
      </c>
      <c r="T7648" s="24">
        <v>11.900000000000006</v>
      </c>
      <c r="X7648" s="24">
        <f t="shared" si="290"/>
        <v>117.1</v>
      </c>
      <c r="Y7648" s="8">
        <f t="shared" si="291"/>
        <v>0</v>
      </c>
      <c r="Z7648" s="4"/>
    </row>
    <row r="7649" spans="1:26" x14ac:dyDescent="0.25">
      <c r="A7649" s="34">
        <v>14</v>
      </c>
      <c r="B7649" s="31">
        <v>14</v>
      </c>
      <c r="C7649" s="4" t="s">
        <v>12675</v>
      </c>
      <c r="D7649" s="4" t="s">
        <v>6639</v>
      </c>
      <c r="E7649" s="4" t="s">
        <v>12655</v>
      </c>
      <c r="F7649" s="4" t="s">
        <v>12472</v>
      </c>
      <c r="G7649" s="4" t="s">
        <v>12676</v>
      </c>
      <c r="H7649" s="4" t="s">
        <v>1420</v>
      </c>
      <c r="I7649" s="24">
        <v>135</v>
      </c>
      <c r="J7649" s="24">
        <v>61.1</v>
      </c>
      <c r="K7649" s="24">
        <v>5.8</v>
      </c>
      <c r="L7649" s="24">
        <v>0.6</v>
      </c>
      <c r="N7649" s="24">
        <v>0.1</v>
      </c>
      <c r="O7649" s="24">
        <v>3.4</v>
      </c>
      <c r="P7649" s="24">
        <v>1.2</v>
      </c>
      <c r="R7649" s="24">
        <v>0.5</v>
      </c>
      <c r="T7649" s="24">
        <v>62.3</v>
      </c>
      <c r="X7649" s="24">
        <f t="shared" si="290"/>
        <v>135</v>
      </c>
      <c r="Y7649" s="8">
        <f t="shared" si="291"/>
        <v>0</v>
      </c>
      <c r="Z7649" s="4"/>
    </row>
    <row r="7650" spans="1:26" x14ac:dyDescent="0.25">
      <c r="A7650" s="34">
        <v>3</v>
      </c>
      <c r="B7650" s="31">
        <v>3</v>
      </c>
      <c r="C7650" s="4" t="s">
        <v>1614</v>
      </c>
      <c r="D7650" s="4" t="s">
        <v>12659</v>
      </c>
      <c r="E7650" s="4" t="s">
        <v>12655</v>
      </c>
      <c r="F7650" s="4" t="s">
        <v>12472</v>
      </c>
      <c r="G7650" s="4" t="s">
        <v>12660</v>
      </c>
      <c r="H7650" s="4"/>
      <c r="I7650" s="24">
        <v>419.8</v>
      </c>
      <c r="J7650" s="24">
        <v>168</v>
      </c>
      <c r="K7650" s="24">
        <v>46.5</v>
      </c>
      <c r="L7650" s="24">
        <v>12.9</v>
      </c>
      <c r="O7650" s="24">
        <v>2.9</v>
      </c>
      <c r="P7650" s="24">
        <v>21.3</v>
      </c>
      <c r="Q7650" s="24">
        <v>3.4</v>
      </c>
      <c r="R7650" s="24">
        <v>24.8</v>
      </c>
      <c r="T7650" s="24">
        <v>140</v>
      </c>
      <c r="X7650" s="24">
        <f t="shared" si="290"/>
        <v>419.8</v>
      </c>
      <c r="Y7650" s="8">
        <f t="shared" si="291"/>
        <v>0</v>
      </c>
      <c r="Z7650" s="4"/>
    </row>
    <row r="7651" spans="1:26" x14ac:dyDescent="0.25">
      <c r="A7651" s="34">
        <v>1</v>
      </c>
      <c r="B7651" s="31">
        <v>1</v>
      </c>
      <c r="C7651" s="4" t="s">
        <v>12653</v>
      </c>
      <c r="D7651" s="4" t="s">
        <v>12654</v>
      </c>
      <c r="E7651" s="4" t="s">
        <v>12655</v>
      </c>
      <c r="F7651" s="4" t="s">
        <v>12472</v>
      </c>
      <c r="G7651" s="4" t="s">
        <v>12656</v>
      </c>
      <c r="H7651" s="4"/>
      <c r="I7651" s="24">
        <v>683.4</v>
      </c>
      <c r="J7651" s="24">
        <v>248.8</v>
      </c>
      <c r="K7651" s="24">
        <v>25</v>
      </c>
      <c r="L7651" s="24">
        <v>6.9</v>
      </c>
      <c r="O7651" s="24">
        <v>3.8</v>
      </c>
      <c r="P7651" s="24">
        <v>2.5</v>
      </c>
      <c r="R7651" s="24">
        <v>12.4</v>
      </c>
      <c r="S7651" s="24">
        <v>0.3</v>
      </c>
      <c r="T7651" s="24">
        <v>383.7</v>
      </c>
      <c r="X7651" s="24">
        <f t="shared" si="290"/>
        <v>683.4</v>
      </c>
      <c r="Y7651" s="8">
        <f t="shared" si="291"/>
        <v>0</v>
      </c>
      <c r="Z7651" s="4"/>
    </row>
    <row r="7652" spans="1:26" x14ac:dyDescent="0.25">
      <c r="A7652" s="34">
        <v>37</v>
      </c>
      <c r="B7652" s="31">
        <v>37</v>
      </c>
      <c r="C7652" s="4" t="s">
        <v>12702</v>
      </c>
      <c r="D7652" s="4" t="s">
        <v>12654</v>
      </c>
      <c r="E7652" s="4" t="s">
        <v>12655</v>
      </c>
      <c r="F7652" s="4" t="s">
        <v>12472</v>
      </c>
      <c r="G7652" s="4" t="s">
        <v>12703</v>
      </c>
      <c r="H7652" s="4"/>
      <c r="I7652" s="24">
        <v>129.69999999999999</v>
      </c>
      <c r="J7652" s="24">
        <v>129.69999999999999</v>
      </c>
      <c r="X7652" s="24">
        <f t="shared" si="290"/>
        <v>129.69999999999999</v>
      </c>
      <c r="Y7652" s="8">
        <f t="shared" si="291"/>
        <v>0</v>
      </c>
      <c r="Z7652" s="4"/>
    </row>
    <row r="7653" spans="1:26" x14ac:dyDescent="0.25">
      <c r="A7653" s="34">
        <v>19</v>
      </c>
      <c r="B7653" s="31">
        <v>19</v>
      </c>
      <c r="C7653" s="4" t="s">
        <v>12684</v>
      </c>
      <c r="D7653" s="4" t="s">
        <v>12685</v>
      </c>
      <c r="E7653" s="4" t="s">
        <v>12655</v>
      </c>
      <c r="F7653" s="4" t="s">
        <v>12472</v>
      </c>
      <c r="G7653" s="4" t="s">
        <v>12686</v>
      </c>
      <c r="H7653" s="4"/>
      <c r="I7653" s="24">
        <v>201.9</v>
      </c>
      <c r="J7653" s="24">
        <v>159.1</v>
      </c>
      <c r="K7653" s="24">
        <v>22.8</v>
      </c>
      <c r="L7653" s="24">
        <v>10</v>
      </c>
      <c r="N7653" s="24">
        <v>5</v>
      </c>
      <c r="R7653" s="24">
        <v>5</v>
      </c>
      <c r="X7653" s="24">
        <f t="shared" si="290"/>
        <v>201.9</v>
      </c>
      <c r="Y7653" s="8">
        <f t="shared" si="291"/>
        <v>0</v>
      </c>
      <c r="Z7653" s="4"/>
    </row>
    <row r="7654" spans="1:26" x14ac:dyDescent="0.25">
      <c r="A7654" s="34">
        <v>21</v>
      </c>
      <c r="B7654" s="31">
        <v>21</v>
      </c>
      <c r="C7654" s="4" t="s">
        <v>12685</v>
      </c>
      <c r="D7654" s="4" t="s">
        <v>12685</v>
      </c>
      <c r="E7654" s="4" t="s">
        <v>12655</v>
      </c>
      <c r="F7654" s="4" t="s">
        <v>12472</v>
      </c>
      <c r="G7654" s="4" t="s">
        <v>12686</v>
      </c>
      <c r="H7654" s="4"/>
      <c r="I7654" s="24">
        <v>506.6</v>
      </c>
      <c r="J7654" s="24">
        <v>313.10000000000002</v>
      </c>
      <c r="K7654" s="24">
        <v>10</v>
      </c>
      <c r="L7654" s="24">
        <v>5</v>
      </c>
      <c r="N7654" s="24">
        <v>2</v>
      </c>
      <c r="O7654" s="24">
        <v>5</v>
      </c>
      <c r="Q7654" s="24">
        <v>3.5</v>
      </c>
      <c r="T7654" s="24">
        <v>168</v>
      </c>
      <c r="X7654" s="24">
        <f t="shared" si="290"/>
        <v>506.6</v>
      </c>
      <c r="Y7654" s="8">
        <f t="shared" si="291"/>
        <v>0</v>
      </c>
      <c r="Z7654" s="4"/>
    </row>
    <row r="7655" spans="1:26" x14ac:dyDescent="0.25">
      <c r="A7655" s="34">
        <v>23</v>
      </c>
      <c r="B7655" s="31">
        <v>23</v>
      </c>
      <c r="C7655" s="4" t="s">
        <v>2369</v>
      </c>
      <c r="D7655" s="4" t="s">
        <v>2369</v>
      </c>
      <c r="E7655" s="4" t="s">
        <v>12655</v>
      </c>
      <c r="F7655" s="4" t="s">
        <v>12472</v>
      </c>
      <c r="G7655" s="4" t="s">
        <v>12686</v>
      </c>
      <c r="H7655" s="4"/>
      <c r="I7655" s="24">
        <v>154.69999999999999</v>
      </c>
      <c r="J7655" s="24">
        <v>123.7</v>
      </c>
      <c r="K7655" s="24">
        <v>20.5</v>
      </c>
      <c r="L7655" s="24">
        <v>3.5</v>
      </c>
      <c r="M7655" s="24">
        <v>1</v>
      </c>
      <c r="O7655" s="24">
        <v>5</v>
      </c>
      <c r="P7655" s="24">
        <v>1</v>
      </c>
      <c r="X7655" s="24">
        <f t="shared" si="290"/>
        <v>154.69999999999999</v>
      </c>
      <c r="Y7655" s="8">
        <f t="shared" si="291"/>
        <v>0</v>
      </c>
      <c r="Z7655" s="11"/>
    </row>
    <row r="7656" spans="1:26" x14ac:dyDescent="0.25">
      <c r="A7656" s="34">
        <v>36</v>
      </c>
      <c r="B7656" s="31">
        <v>36</v>
      </c>
      <c r="C7656" s="4" t="s">
        <v>1619</v>
      </c>
      <c r="D7656" s="4" t="s">
        <v>1619</v>
      </c>
      <c r="E7656" s="4" t="s">
        <v>12655</v>
      </c>
      <c r="F7656" s="4" t="s">
        <v>12472</v>
      </c>
      <c r="G7656" s="4" t="s">
        <v>12686</v>
      </c>
      <c r="H7656" s="4"/>
      <c r="I7656" s="24">
        <v>129.9</v>
      </c>
      <c r="J7656" s="24">
        <v>83</v>
      </c>
      <c r="K7656" s="24">
        <v>19.2</v>
      </c>
      <c r="L7656" s="24">
        <v>19.600000000000001</v>
      </c>
      <c r="O7656" s="24">
        <v>3.9</v>
      </c>
      <c r="Q7656" s="24">
        <v>4.2</v>
      </c>
      <c r="X7656" s="24">
        <f t="shared" si="290"/>
        <v>129.9</v>
      </c>
      <c r="Y7656" s="8">
        <f t="shared" si="291"/>
        <v>0</v>
      </c>
      <c r="Z7656" s="4"/>
    </row>
    <row r="7657" spans="1:26" x14ac:dyDescent="0.25">
      <c r="A7657" s="34">
        <v>4</v>
      </c>
      <c r="B7657" s="31">
        <v>4</v>
      </c>
      <c r="C7657" s="4" t="s">
        <v>12661</v>
      </c>
      <c r="D7657" s="4" t="s">
        <v>12661</v>
      </c>
      <c r="E7657" s="4" t="s">
        <v>12655</v>
      </c>
      <c r="F7657" s="4" t="s">
        <v>12472</v>
      </c>
      <c r="G7657" s="4" t="s">
        <v>15462</v>
      </c>
      <c r="H7657" s="4"/>
      <c r="I7657" s="24">
        <v>783.3</v>
      </c>
      <c r="J7657" s="24">
        <v>438.5</v>
      </c>
      <c r="K7657" s="24">
        <v>102.2</v>
      </c>
      <c r="L7657" s="24">
        <v>1.4</v>
      </c>
      <c r="O7657" s="24">
        <v>6.4</v>
      </c>
      <c r="P7657" s="24">
        <v>11.1</v>
      </c>
      <c r="Q7657" s="24">
        <v>5.3</v>
      </c>
      <c r="R7657" s="24">
        <v>20.3</v>
      </c>
      <c r="S7657" s="24">
        <v>1.3</v>
      </c>
      <c r="T7657" s="24">
        <v>196.80000000000007</v>
      </c>
      <c r="X7657" s="24">
        <f t="shared" si="290"/>
        <v>783.3</v>
      </c>
      <c r="Y7657" s="8">
        <f t="shared" si="291"/>
        <v>0</v>
      </c>
      <c r="Z7657" s="4"/>
    </row>
    <row r="7658" spans="1:26" x14ac:dyDescent="0.25">
      <c r="A7658" s="34">
        <v>16</v>
      </c>
      <c r="B7658" s="31">
        <v>16</v>
      </c>
      <c r="C7658" s="4" t="s">
        <v>12678</v>
      </c>
      <c r="D7658" s="4" t="s">
        <v>12679</v>
      </c>
      <c r="E7658" s="4" t="s">
        <v>12655</v>
      </c>
      <c r="F7658" s="4" t="s">
        <v>12472</v>
      </c>
      <c r="G7658" s="4" t="s">
        <v>15106</v>
      </c>
      <c r="H7658" s="4" t="s">
        <v>1318</v>
      </c>
      <c r="I7658" s="24">
        <v>991.9</v>
      </c>
      <c r="J7658" s="24">
        <v>46.5</v>
      </c>
      <c r="K7658" s="24">
        <v>13.4</v>
      </c>
      <c r="L7658" s="24">
        <v>6.5</v>
      </c>
      <c r="O7658" s="24">
        <v>0.8</v>
      </c>
      <c r="P7658" s="24">
        <v>4.0999999999999996</v>
      </c>
      <c r="Q7658" s="24">
        <v>1</v>
      </c>
      <c r="R7658" s="24">
        <v>0.5</v>
      </c>
      <c r="T7658" s="24">
        <v>919.1</v>
      </c>
      <c r="X7658" s="24">
        <f t="shared" si="290"/>
        <v>991.9</v>
      </c>
      <c r="Y7658" s="8">
        <f t="shared" si="291"/>
        <v>0</v>
      </c>
      <c r="Z7658" s="4"/>
    </row>
    <row r="7659" spans="1:26" x14ac:dyDescent="0.25">
      <c r="A7659" s="34">
        <v>7</v>
      </c>
      <c r="B7659" s="31">
        <v>7</v>
      </c>
      <c r="C7659" s="4" t="s">
        <v>12668</v>
      </c>
      <c r="D7659" s="4" t="s">
        <v>12662</v>
      </c>
      <c r="E7659" s="4" t="s">
        <v>12655</v>
      </c>
      <c r="F7659" s="4" t="s">
        <v>12472</v>
      </c>
      <c r="G7659" s="4" t="s">
        <v>45</v>
      </c>
      <c r="H7659" s="4"/>
      <c r="I7659" s="24">
        <v>266.60000000000002</v>
      </c>
      <c r="J7659" s="24">
        <v>138.69999999999999</v>
      </c>
      <c r="K7659" s="24">
        <v>27.6</v>
      </c>
      <c r="L7659" s="24">
        <v>15.5</v>
      </c>
      <c r="M7659" s="24">
        <v>7.3</v>
      </c>
      <c r="N7659" s="24">
        <v>2.2000000000000002</v>
      </c>
      <c r="O7659" s="24">
        <v>2.8</v>
      </c>
      <c r="P7659" s="24">
        <v>18.7</v>
      </c>
      <c r="Q7659" s="24">
        <v>1</v>
      </c>
      <c r="R7659" s="24">
        <v>2.2000000000000002</v>
      </c>
      <c r="T7659" s="24">
        <v>50.600000000000051</v>
      </c>
      <c r="X7659" s="24">
        <f t="shared" si="290"/>
        <v>266.60000000000002</v>
      </c>
      <c r="Y7659" s="8">
        <f t="shared" si="291"/>
        <v>0</v>
      </c>
      <c r="Z7659" s="4"/>
    </row>
    <row r="7660" spans="1:26" x14ac:dyDescent="0.25">
      <c r="A7660" s="34">
        <v>15</v>
      </c>
      <c r="B7660" s="31">
        <v>15</v>
      </c>
      <c r="C7660" s="4" t="s">
        <v>12677</v>
      </c>
      <c r="D7660" s="4" t="s">
        <v>12662</v>
      </c>
      <c r="E7660" s="4" t="s">
        <v>12655</v>
      </c>
      <c r="F7660" s="4" t="s">
        <v>12472</v>
      </c>
      <c r="G7660" s="4" t="s">
        <v>45</v>
      </c>
      <c r="H7660" s="4"/>
      <c r="I7660" s="24">
        <v>389.5</v>
      </c>
      <c r="J7660" s="24">
        <v>208.5</v>
      </c>
      <c r="K7660" s="24">
        <v>46</v>
      </c>
      <c r="L7660" s="24">
        <v>1.1000000000000001</v>
      </c>
      <c r="O7660" s="24">
        <v>3.2</v>
      </c>
      <c r="P7660" s="24">
        <v>21.5</v>
      </c>
      <c r="Q7660" s="24">
        <v>1.7</v>
      </c>
      <c r="R7660" s="24">
        <v>9</v>
      </c>
      <c r="S7660" s="24">
        <v>1.1000000000000001</v>
      </c>
      <c r="T7660" s="24">
        <v>94.299999999999955</v>
      </c>
      <c r="U7660" s="24">
        <v>3.1</v>
      </c>
      <c r="X7660" s="24">
        <f t="shared" si="290"/>
        <v>389.5</v>
      </c>
      <c r="Y7660" s="8">
        <f t="shared" si="291"/>
        <v>0</v>
      </c>
      <c r="Z7660" s="11"/>
    </row>
    <row r="7661" spans="1:26" x14ac:dyDescent="0.25">
      <c r="A7661" s="34">
        <v>28</v>
      </c>
      <c r="B7661" s="31">
        <v>28</v>
      </c>
      <c r="C7661" s="4" t="s">
        <v>12693</v>
      </c>
      <c r="D7661" s="4" t="s">
        <v>12693</v>
      </c>
      <c r="E7661" s="4" t="s">
        <v>12655</v>
      </c>
      <c r="F7661" s="4" t="s">
        <v>12472</v>
      </c>
      <c r="G7661" s="4" t="s">
        <v>45</v>
      </c>
      <c r="H7661" s="4"/>
      <c r="I7661" s="24">
        <v>503</v>
      </c>
      <c r="J7661" s="24">
        <v>368</v>
      </c>
      <c r="K7661" s="24">
        <v>50</v>
      </c>
      <c r="L7661" s="24">
        <v>21</v>
      </c>
      <c r="M7661" s="24">
        <v>10</v>
      </c>
      <c r="O7661" s="24">
        <v>10</v>
      </c>
      <c r="P7661" s="24">
        <v>12</v>
      </c>
      <c r="R7661" s="24">
        <v>20</v>
      </c>
      <c r="S7661" s="24">
        <v>2</v>
      </c>
      <c r="T7661" s="24">
        <v>10</v>
      </c>
      <c r="X7661" s="24">
        <f t="shared" si="290"/>
        <v>503</v>
      </c>
      <c r="Y7661" s="8">
        <f t="shared" si="291"/>
        <v>0</v>
      </c>
      <c r="Z7661" s="4"/>
    </row>
    <row r="7662" spans="1:26" x14ac:dyDescent="0.25">
      <c r="A7662" s="34">
        <v>29</v>
      </c>
      <c r="B7662" s="31">
        <v>29</v>
      </c>
      <c r="C7662" s="4" t="s">
        <v>12694</v>
      </c>
      <c r="D7662" s="4" t="s">
        <v>12693</v>
      </c>
      <c r="E7662" s="4" t="s">
        <v>12655</v>
      </c>
      <c r="F7662" s="4" t="s">
        <v>12472</v>
      </c>
      <c r="G7662" s="4" t="s">
        <v>45</v>
      </c>
      <c r="H7662" s="4"/>
      <c r="I7662" s="24">
        <v>262.39999999999998</v>
      </c>
      <c r="J7662" s="24">
        <v>218.7</v>
      </c>
      <c r="K7662" s="24">
        <v>28.3</v>
      </c>
      <c r="L7662" s="24">
        <v>1.7</v>
      </c>
      <c r="M7662" s="24">
        <v>1</v>
      </c>
      <c r="O7662" s="24">
        <v>4.4000000000000004</v>
      </c>
      <c r="P7662" s="24">
        <v>1.6</v>
      </c>
      <c r="T7662" s="24">
        <v>6.6999999999999886</v>
      </c>
      <c r="X7662" s="24">
        <f t="shared" si="290"/>
        <v>262.39999999999998</v>
      </c>
      <c r="Y7662" s="8">
        <f t="shared" si="291"/>
        <v>0</v>
      </c>
      <c r="Z7662" s="4"/>
    </row>
    <row r="7663" spans="1:26" x14ac:dyDescent="0.25">
      <c r="A7663" s="34">
        <v>40</v>
      </c>
      <c r="B7663" s="31">
        <v>42</v>
      </c>
      <c r="C7663" s="4" t="s">
        <v>12706</v>
      </c>
      <c r="D7663" s="4" t="s">
        <v>12681</v>
      </c>
      <c r="E7663" s="4" t="s">
        <v>12655</v>
      </c>
      <c r="F7663" s="4" t="s">
        <v>12472</v>
      </c>
      <c r="G7663" s="4" t="s">
        <v>45</v>
      </c>
      <c r="H7663" s="4"/>
      <c r="I7663" s="24">
        <v>77.900000000000006</v>
      </c>
      <c r="J7663" s="24">
        <v>28.7</v>
      </c>
      <c r="Q7663" s="24">
        <v>49.2</v>
      </c>
      <c r="X7663" s="24">
        <f t="shared" si="290"/>
        <v>77.900000000000006</v>
      </c>
      <c r="Y7663" s="8">
        <f t="shared" si="291"/>
        <v>0</v>
      </c>
      <c r="Z7663" s="4"/>
    </row>
    <row r="7664" spans="1:26" x14ac:dyDescent="0.25">
      <c r="A7664" s="34">
        <v>24</v>
      </c>
      <c r="B7664" s="31">
        <v>24</v>
      </c>
      <c r="C7664" s="4" t="s">
        <v>4661</v>
      </c>
      <c r="D7664" s="4" t="s">
        <v>12683</v>
      </c>
      <c r="E7664" s="4" t="s">
        <v>12655</v>
      </c>
      <c r="F7664" s="4" t="s">
        <v>12472</v>
      </c>
      <c r="G7664" s="4" t="s">
        <v>12536</v>
      </c>
      <c r="H7664" s="4"/>
      <c r="I7664" s="24">
        <v>537</v>
      </c>
      <c r="J7664" s="24">
        <v>417</v>
      </c>
      <c r="K7664" s="24">
        <v>25</v>
      </c>
      <c r="L7664" s="24">
        <v>40</v>
      </c>
      <c r="M7664" s="24">
        <v>1</v>
      </c>
      <c r="O7664" s="24">
        <v>3</v>
      </c>
      <c r="Q7664" s="24">
        <v>1</v>
      </c>
      <c r="T7664" s="24">
        <v>50</v>
      </c>
      <c r="X7664" s="24">
        <f t="shared" si="290"/>
        <v>537</v>
      </c>
      <c r="Y7664" s="8">
        <f t="shared" si="291"/>
        <v>0</v>
      </c>
      <c r="Z7664" s="4"/>
    </row>
    <row r="7665" spans="1:26" x14ac:dyDescent="0.25">
      <c r="A7665" s="34">
        <v>25</v>
      </c>
      <c r="B7665" s="31">
        <v>25</v>
      </c>
      <c r="C7665" s="4" t="s">
        <v>12679</v>
      </c>
      <c r="D7665" s="4" t="s">
        <v>12679</v>
      </c>
      <c r="E7665" s="4" t="s">
        <v>12655</v>
      </c>
      <c r="F7665" s="4" t="s">
        <v>12472</v>
      </c>
      <c r="G7665" s="4" t="s">
        <v>12536</v>
      </c>
      <c r="H7665" s="4"/>
      <c r="I7665" s="24">
        <v>104.1</v>
      </c>
      <c r="J7665" s="24">
        <v>84.5</v>
      </c>
      <c r="K7665" s="24">
        <v>15.1</v>
      </c>
      <c r="O7665" s="24">
        <v>4.5</v>
      </c>
      <c r="X7665" s="24">
        <f t="shared" si="290"/>
        <v>104.1</v>
      </c>
      <c r="Y7665" s="8">
        <f t="shared" si="291"/>
        <v>0</v>
      </c>
      <c r="Z7665" s="4"/>
    </row>
    <row r="7666" spans="1:26" x14ac:dyDescent="0.25">
      <c r="A7666" s="34">
        <v>10</v>
      </c>
      <c r="B7666" s="31">
        <v>10</v>
      </c>
      <c r="C7666" s="4" t="s">
        <v>12671</v>
      </c>
      <c r="D7666" s="4" t="s">
        <v>4706</v>
      </c>
      <c r="E7666" s="4" t="s">
        <v>12655</v>
      </c>
      <c r="F7666" s="4" t="s">
        <v>12472</v>
      </c>
      <c r="G7666" s="4" t="s">
        <v>12672</v>
      </c>
      <c r="H7666" s="4" t="s">
        <v>12673</v>
      </c>
      <c r="I7666" s="24">
        <v>182</v>
      </c>
      <c r="J7666" s="24">
        <v>66.7</v>
      </c>
      <c r="K7666" s="24">
        <v>20.7</v>
      </c>
      <c r="L7666" s="24">
        <v>3.1</v>
      </c>
      <c r="N7666" s="24">
        <v>1</v>
      </c>
      <c r="O7666" s="24">
        <v>1.2</v>
      </c>
      <c r="P7666" s="24">
        <v>17</v>
      </c>
      <c r="R7666" s="24">
        <v>2.4</v>
      </c>
      <c r="S7666" s="24">
        <v>0.4</v>
      </c>
      <c r="T7666" s="24">
        <v>69.499999999999986</v>
      </c>
      <c r="X7666" s="24">
        <f t="shared" si="290"/>
        <v>182</v>
      </c>
      <c r="Y7666" s="8">
        <f t="shared" si="291"/>
        <v>0</v>
      </c>
      <c r="Z7666" s="4"/>
    </row>
    <row r="7667" spans="1:26" x14ac:dyDescent="0.25">
      <c r="A7667" s="34">
        <v>34</v>
      </c>
      <c r="B7667" s="31">
        <v>34</v>
      </c>
      <c r="C7667" s="4" t="s">
        <v>12699</v>
      </c>
      <c r="D7667" s="4" t="s">
        <v>12700</v>
      </c>
      <c r="E7667" s="4" t="s">
        <v>12655</v>
      </c>
      <c r="F7667" s="4" t="s">
        <v>12472</v>
      </c>
      <c r="G7667" s="4" t="s">
        <v>12701</v>
      </c>
      <c r="H7667" s="4"/>
      <c r="I7667" s="24">
        <v>169.2</v>
      </c>
      <c r="J7667" s="24">
        <v>126</v>
      </c>
      <c r="K7667" s="24">
        <v>3.8</v>
      </c>
      <c r="L7667" s="24">
        <v>7.9</v>
      </c>
      <c r="N7667" s="24">
        <v>3</v>
      </c>
      <c r="O7667" s="24">
        <v>3.1</v>
      </c>
      <c r="R7667" s="24">
        <v>4</v>
      </c>
      <c r="S7667" s="24">
        <v>3.6</v>
      </c>
      <c r="T7667" s="24">
        <v>16.899999999999977</v>
      </c>
      <c r="U7667" s="24">
        <v>0.9</v>
      </c>
      <c r="X7667" s="24">
        <f t="shared" si="290"/>
        <v>169.2</v>
      </c>
      <c r="Y7667" s="8">
        <f t="shared" si="291"/>
        <v>0</v>
      </c>
      <c r="Z7667" s="4"/>
    </row>
    <row r="7668" spans="1:26" x14ac:dyDescent="0.25">
      <c r="A7668" s="34">
        <v>22</v>
      </c>
      <c r="B7668" s="31">
        <v>22</v>
      </c>
      <c r="C7668" s="4" t="s">
        <v>12687</v>
      </c>
      <c r="D7668" s="4" t="s">
        <v>12688</v>
      </c>
      <c r="E7668" s="4" t="s">
        <v>12655</v>
      </c>
      <c r="F7668" s="4" t="s">
        <v>12472</v>
      </c>
      <c r="G7668" s="4" t="s">
        <v>12689</v>
      </c>
      <c r="H7668" s="4"/>
      <c r="I7668" s="24">
        <v>253</v>
      </c>
      <c r="J7668" s="24">
        <v>157.5</v>
      </c>
      <c r="K7668" s="24">
        <v>26</v>
      </c>
      <c r="L7668" s="24">
        <v>2</v>
      </c>
      <c r="M7668" s="24">
        <v>11</v>
      </c>
      <c r="O7668" s="24">
        <v>7.2</v>
      </c>
      <c r="P7668" s="24">
        <v>10</v>
      </c>
      <c r="T7668" s="24">
        <v>23.300000000000011</v>
      </c>
      <c r="U7668" s="24">
        <v>16</v>
      </c>
      <c r="X7668" s="24">
        <f t="shared" si="290"/>
        <v>253</v>
      </c>
      <c r="Y7668" s="8">
        <f t="shared" si="291"/>
        <v>0</v>
      </c>
      <c r="Z7668" s="4"/>
    </row>
    <row r="7669" spans="1:26" x14ac:dyDescent="0.25">
      <c r="A7669" s="34">
        <v>5</v>
      </c>
      <c r="B7669" s="31">
        <v>5</v>
      </c>
      <c r="C7669" s="4" t="s">
        <v>12662</v>
      </c>
      <c r="D7669" s="4" t="s">
        <v>12662</v>
      </c>
      <c r="E7669" s="4" t="s">
        <v>12655</v>
      </c>
      <c r="F7669" s="4" t="s">
        <v>12472</v>
      </c>
      <c r="G7669" s="4" t="s">
        <v>12663</v>
      </c>
      <c r="H7669" s="4"/>
      <c r="I7669" s="24">
        <v>137</v>
      </c>
      <c r="J7669" s="24">
        <v>98.9</v>
      </c>
      <c r="K7669" s="24">
        <v>14.8</v>
      </c>
      <c r="L7669" s="24">
        <v>12.5</v>
      </c>
      <c r="N7669" s="24">
        <v>1.1000000000000001</v>
      </c>
      <c r="O7669" s="24">
        <v>3.6</v>
      </c>
      <c r="P7669" s="24">
        <v>1.5</v>
      </c>
      <c r="R7669" s="24">
        <v>0.7</v>
      </c>
      <c r="T7669" s="24">
        <v>3.9000000000000057</v>
      </c>
      <c r="X7669" s="24">
        <f t="shared" si="290"/>
        <v>137</v>
      </c>
      <c r="Y7669" s="8">
        <f t="shared" si="291"/>
        <v>0</v>
      </c>
      <c r="Z7669" s="4"/>
    </row>
    <row r="7670" spans="1:26" x14ac:dyDescent="0.25">
      <c r="A7670" s="34">
        <v>38</v>
      </c>
      <c r="B7670" s="31">
        <v>38</v>
      </c>
      <c r="C7670" s="4" t="s">
        <v>12704</v>
      </c>
      <c r="D7670" s="4" t="s">
        <v>6639</v>
      </c>
      <c r="E7670" s="4" t="s">
        <v>12655</v>
      </c>
      <c r="F7670" s="4" t="s">
        <v>12472</v>
      </c>
      <c r="G7670" s="4" t="s">
        <v>12705</v>
      </c>
      <c r="H7670" s="4" t="s">
        <v>804</v>
      </c>
      <c r="I7670" s="24">
        <v>222.4</v>
      </c>
      <c r="J7670" s="24">
        <v>98.6</v>
      </c>
      <c r="K7670" s="24">
        <v>6.4</v>
      </c>
      <c r="L7670" s="24">
        <v>2</v>
      </c>
      <c r="M7670" s="24">
        <v>2</v>
      </c>
      <c r="N7670" s="24">
        <v>2.5</v>
      </c>
      <c r="O7670" s="24">
        <v>4.3</v>
      </c>
      <c r="P7670" s="24">
        <v>2.7</v>
      </c>
      <c r="Q7670" s="24">
        <v>0.2</v>
      </c>
      <c r="T7670" s="24">
        <v>79.400000000000006</v>
      </c>
      <c r="U7670" s="24">
        <v>24.3</v>
      </c>
      <c r="X7670" s="24">
        <f t="shared" si="290"/>
        <v>222.40000000000003</v>
      </c>
      <c r="Y7670" s="8">
        <f t="shared" si="291"/>
        <v>0</v>
      </c>
      <c r="Z7670" s="4"/>
    </row>
    <row r="7671" spans="1:26" x14ac:dyDescent="0.25">
      <c r="A7671" s="34">
        <v>41</v>
      </c>
      <c r="B7671" s="31">
        <v>43</v>
      </c>
      <c r="C7671" s="4" t="s">
        <v>12707</v>
      </c>
      <c r="D7671" s="4" t="s">
        <v>2369</v>
      </c>
      <c r="E7671" s="4" t="s">
        <v>12655</v>
      </c>
      <c r="F7671" s="4" t="s">
        <v>12472</v>
      </c>
      <c r="G7671" s="4" t="s">
        <v>12708</v>
      </c>
      <c r="H7671" s="4"/>
      <c r="I7671" s="24">
        <v>104.5</v>
      </c>
      <c r="J7671" s="24">
        <v>90</v>
      </c>
      <c r="L7671" s="24">
        <v>5.5</v>
      </c>
      <c r="N7671" s="24">
        <v>1.4</v>
      </c>
      <c r="O7671" s="24">
        <v>4.8</v>
      </c>
      <c r="P7671" s="24">
        <v>0.2</v>
      </c>
      <c r="Q7671" s="24">
        <v>1.5</v>
      </c>
      <c r="R7671" s="24">
        <v>1.1000000000000001</v>
      </c>
      <c r="X7671" s="24">
        <f t="shared" si="290"/>
        <v>104.5</v>
      </c>
      <c r="Y7671" s="8">
        <f t="shared" si="291"/>
        <v>0</v>
      </c>
      <c r="Z7671" s="4"/>
    </row>
    <row r="7672" spans="1:26" x14ac:dyDescent="0.25">
      <c r="A7672" s="34">
        <v>39</v>
      </c>
      <c r="B7672" s="31">
        <v>39</v>
      </c>
      <c r="C7672" s="4" t="s">
        <v>1888</v>
      </c>
      <c r="D7672" s="4" t="s">
        <v>1888</v>
      </c>
      <c r="E7672" s="4" t="s">
        <v>12655</v>
      </c>
      <c r="F7672" s="4" t="s">
        <v>12472</v>
      </c>
      <c r="G7672" s="4" t="s">
        <v>6052</v>
      </c>
      <c r="H7672" s="4" t="s">
        <v>10752</v>
      </c>
      <c r="I7672" s="24">
        <v>67.3</v>
      </c>
      <c r="J7672" s="24">
        <v>63.4</v>
      </c>
      <c r="K7672" s="24">
        <v>1.6</v>
      </c>
      <c r="N7672" s="24">
        <v>0.8</v>
      </c>
      <c r="O7672" s="24">
        <v>0.9</v>
      </c>
      <c r="R7672" s="24">
        <v>0.6</v>
      </c>
      <c r="X7672" s="24">
        <f t="shared" si="290"/>
        <v>67.3</v>
      </c>
      <c r="Y7672" s="8">
        <f t="shared" si="291"/>
        <v>0</v>
      </c>
      <c r="Z7672" s="4"/>
    </row>
    <row r="7673" spans="1:26" x14ac:dyDescent="0.25">
      <c r="A7673" s="34">
        <v>18</v>
      </c>
      <c r="B7673" s="31">
        <v>18</v>
      </c>
      <c r="C7673" s="4" t="s">
        <v>12683</v>
      </c>
      <c r="D7673" s="4" t="s">
        <v>12683</v>
      </c>
      <c r="E7673" s="4" t="s">
        <v>12655</v>
      </c>
      <c r="F7673" s="4" t="s">
        <v>12472</v>
      </c>
      <c r="G7673" s="4" t="s">
        <v>12531</v>
      </c>
      <c r="H7673" s="4"/>
      <c r="I7673" s="24">
        <v>270.2</v>
      </c>
      <c r="J7673" s="24">
        <v>207</v>
      </c>
      <c r="K7673" s="24">
        <v>26.2</v>
      </c>
      <c r="L7673" s="24">
        <v>11</v>
      </c>
      <c r="M7673" s="24">
        <v>2.8</v>
      </c>
      <c r="N7673" s="24">
        <v>1</v>
      </c>
      <c r="O7673" s="24">
        <v>5</v>
      </c>
      <c r="Q7673" s="24">
        <v>11.1</v>
      </c>
      <c r="R7673" s="24">
        <v>4.3</v>
      </c>
      <c r="S7673" s="24">
        <v>0.8</v>
      </c>
      <c r="U7673" s="24">
        <v>1</v>
      </c>
      <c r="X7673" s="24">
        <f t="shared" si="290"/>
        <v>270.20000000000005</v>
      </c>
      <c r="Y7673" s="8">
        <f t="shared" si="291"/>
        <v>0</v>
      </c>
      <c r="Z7673" s="4"/>
    </row>
    <row r="7674" spans="1:26" x14ac:dyDescent="0.25">
      <c r="A7674" s="34">
        <v>20</v>
      </c>
      <c r="B7674" s="31">
        <v>20</v>
      </c>
      <c r="C7674" s="4" t="s">
        <v>4706</v>
      </c>
      <c r="D7674" s="4" t="s">
        <v>4706</v>
      </c>
      <c r="E7674" s="4" t="s">
        <v>12655</v>
      </c>
      <c r="F7674" s="4" t="s">
        <v>12472</v>
      </c>
      <c r="G7674" s="4" t="s">
        <v>12531</v>
      </c>
      <c r="H7674" s="4"/>
      <c r="I7674" s="24">
        <v>200</v>
      </c>
      <c r="J7674" s="24">
        <v>95</v>
      </c>
      <c r="K7674" s="24">
        <v>10</v>
      </c>
      <c r="L7674" s="24">
        <v>6</v>
      </c>
      <c r="M7674" s="24">
        <v>1.5</v>
      </c>
      <c r="O7674" s="24">
        <v>1</v>
      </c>
      <c r="P7674" s="24">
        <v>0.5</v>
      </c>
      <c r="T7674" s="24">
        <v>86</v>
      </c>
      <c r="X7674" s="24">
        <f t="shared" si="290"/>
        <v>200</v>
      </c>
      <c r="Y7674" s="8">
        <f t="shared" si="291"/>
        <v>0</v>
      </c>
      <c r="Z7674" s="4"/>
    </row>
    <row r="7675" spans="1:26" x14ac:dyDescent="0.25">
      <c r="A7675" s="34">
        <v>43</v>
      </c>
      <c r="B7675" s="31">
        <v>45</v>
      </c>
      <c r="C7675" s="4" t="s">
        <v>12711</v>
      </c>
      <c r="D7675" s="4" t="s">
        <v>12696</v>
      </c>
      <c r="E7675" s="4" t="s">
        <v>12655</v>
      </c>
      <c r="F7675" s="4" t="s">
        <v>12472</v>
      </c>
      <c r="G7675" s="4"/>
      <c r="H7675" s="4"/>
      <c r="I7675" s="24">
        <v>68.8</v>
      </c>
      <c r="J7675" s="24">
        <v>39.1</v>
      </c>
      <c r="K7675" s="24">
        <v>10</v>
      </c>
      <c r="L7675" s="24">
        <v>1.5</v>
      </c>
      <c r="O7675" s="24">
        <v>3.7</v>
      </c>
      <c r="P7675" s="24">
        <v>4.5</v>
      </c>
      <c r="Q7675" s="24">
        <v>3.8</v>
      </c>
      <c r="T7675" s="24">
        <v>6.2</v>
      </c>
      <c r="X7675" s="24">
        <f t="shared" si="290"/>
        <v>68.8</v>
      </c>
      <c r="Y7675" s="8">
        <f t="shared" si="291"/>
        <v>0</v>
      </c>
      <c r="Z7675" s="4"/>
    </row>
    <row r="7676" spans="1:26" x14ac:dyDescent="0.25">
      <c r="A7676" s="34">
        <v>45</v>
      </c>
      <c r="B7676" s="31">
        <v>47</v>
      </c>
      <c r="C7676" s="4" t="s">
        <v>12715</v>
      </c>
      <c r="D7676" s="4" t="s">
        <v>12659</v>
      </c>
      <c r="E7676" s="4" t="s">
        <v>12655</v>
      </c>
      <c r="F7676" s="4" t="s">
        <v>12472</v>
      </c>
      <c r="G7676" s="4"/>
      <c r="H7676" s="4"/>
      <c r="I7676" s="24">
        <v>87.4</v>
      </c>
      <c r="J7676" s="24">
        <v>71</v>
      </c>
      <c r="K7676" s="24">
        <v>9</v>
      </c>
      <c r="N7676" s="24">
        <v>0.8</v>
      </c>
      <c r="O7676" s="24">
        <v>6.2</v>
      </c>
      <c r="R7676" s="24">
        <v>0.4</v>
      </c>
      <c r="X7676" s="24">
        <f t="shared" si="290"/>
        <v>87.4</v>
      </c>
      <c r="Y7676" s="8">
        <f t="shared" si="291"/>
        <v>0</v>
      </c>
      <c r="Z7676" s="4"/>
    </row>
    <row r="7677" spans="1:26" x14ac:dyDescent="0.25">
      <c r="A7677" s="34">
        <v>1</v>
      </c>
      <c r="B7677" s="31">
        <v>1</v>
      </c>
      <c r="C7677" s="4" t="s">
        <v>12717</v>
      </c>
      <c r="D7677" s="4" t="s">
        <v>12718</v>
      </c>
      <c r="E7677" s="4" t="s">
        <v>12719</v>
      </c>
      <c r="F7677" s="4" t="s">
        <v>12472</v>
      </c>
      <c r="G7677" s="4" t="s">
        <v>12548</v>
      </c>
      <c r="H7677" s="4"/>
      <c r="I7677" s="24">
        <v>935.5</v>
      </c>
      <c r="J7677" s="24">
        <v>338.9</v>
      </c>
      <c r="K7677" s="24">
        <v>5</v>
      </c>
      <c r="L7677" s="24">
        <v>5</v>
      </c>
      <c r="M7677" s="24">
        <v>24.8</v>
      </c>
      <c r="P7677" s="24">
        <v>4</v>
      </c>
      <c r="Q7677" s="24">
        <v>10</v>
      </c>
      <c r="R7677" s="24">
        <v>13</v>
      </c>
      <c r="S7677" s="24">
        <v>5</v>
      </c>
      <c r="T7677" s="24">
        <v>1.2</v>
      </c>
      <c r="U7677" s="24">
        <v>512.29999999999995</v>
      </c>
      <c r="V7677" s="24">
        <v>16.3</v>
      </c>
      <c r="X7677" s="24">
        <f t="shared" si="290"/>
        <v>935.49999999999989</v>
      </c>
      <c r="Y7677" s="8">
        <f t="shared" si="291"/>
        <v>0</v>
      </c>
      <c r="Z7677" s="4"/>
    </row>
    <row r="7678" spans="1:26" x14ac:dyDescent="0.25">
      <c r="A7678" s="34">
        <v>2</v>
      </c>
      <c r="B7678" s="31">
        <v>2</v>
      </c>
      <c r="C7678" s="4" t="s">
        <v>12720</v>
      </c>
      <c r="D7678" s="4" t="s">
        <v>12721</v>
      </c>
      <c r="E7678" s="4" t="s">
        <v>12719</v>
      </c>
      <c r="F7678" s="4" t="s">
        <v>12472</v>
      </c>
      <c r="G7678" s="4" t="s">
        <v>12548</v>
      </c>
      <c r="H7678" s="4"/>
      <c r="I7678" s="24">
        <v>626.79999999999995</v>
      </c>
      <c r="J7678" s="24">
        <v>542.20000000000005</v>
      </c>
      <c r="K7678" s="24">
        <v>9</v>
      </c>
      <c r="L7678" s="24">
        <v>25</v>
      </c>
      <c r="M7678" s="24">
        <v>11</v>
      </c>
      <c r="P7678" s="24">
        <v>6</v>
      </c>
      <c r="R7678" s="24">
        <v>8</v>
      </c>
      <c r="S7678" s="24">
        <v>2</v>
      </c>
      <c r="U7678" s="24">
        <v>23.6</v>
      </c>
      <c r="X7678" s="24">
        <f t="shared" si="290"/>
        <v>626.80000000000007</v>
      </c>
      <c r="Y7678" s="8">
        <f t="shared" si="291"/>
        <v>0</v>
      </c>
      <c r="Z7678" s="4"/>
    </row>
    <row r="7679" spans="1:26" x14ac:dyDescent="0.25">
      <c r="A7679" s="34">
        <v>3</v>
      </c>
      <c r="B7679" s="31">
        <v>3</v>
      </c>
      <c r="C7679" s="4" t="s">
        <v>12722</v>
      </c>
      <c r="D7679" s="4" t="s">
        <v>12723</v>
      </c>
      <c r="E7679" s="4" t="s">
        <v>12719</v>
      </c>
      <c r="F7679" s="4" t="s">
        <v>12472</v>
      </c>
      <c r="G7679" s="4" t="s">
        <v>12548</v>
      </c>
      <c r="H7679" s="4"/>
      <c r="I7679" s="24">
        <v>352.8</v>
      </c>
      <c r="J7679" s="24">
        <v>262.3</v>
      </c>
      <c r="K7679" s="24">
        <v>18</v>
      </c>
      <c r="L7679" s="24">
        <v>4</v>
      </c>
      <c r="P7679" s="24">
        <v>2</v>
      </c>
      <c r="R7679" s="24">
        <v>2</v>
      </c>
      <c r="S7679" s="24">
        <v>5</v>
      </c>
      <c r="U7679" s="24">
        <v>59</v>
      </c>
      <c r="X7679" s="24">
        <f t="shared" si="290"/>
        <v>352.3</v>
      </c>
      <c r="Y7679" s="8">
        <f t="shared" si="291"/>
        <v>0.5</v>
      </c>
      <c r="Z7679" s="4"/>
    </row>
    <row r="7680" spans="1:26" x14ac:dyDescent="0.25">
      <c r="A7680" s="34">
        <v>4</v>
      </c>
      <c r="B7680" s="31">
        <v>4</v>
      </c>
      <c r="C7680" s="4" t="s">
        <v>12724</v>
      </c>
      <c r="D7680" s="4" t="s">
        <v>12724</v>
      </c>
      <c r="E7680" s="4" t="s">
        <v>12719</v>
      </c>
      <c r="F7680" s="4" t="s">
        <v>12472</v>
      </c>
      <c r="G7680" s="4" t="s">
        <v>12548</v>
      </c>
      <c r="H7680" s="4"/>
      <c r="I7680" s="24">
        <v>809.8</v>
      </c>
      <c r="J7680" s="24">
        <v>612.20000000000005</v>
      </c>
      <c r="K7680" s="24">
        <v>25.7</v>
      </c>
      <c r="L7680" s="24">
        <v>12.1</v>
      </c>
      <c r="M7680" s="24">
        <v>23.5</v>
      </c>
      <c r="N7680" s="24">
        <v>1.4</v>
      </c>
      <c r="P7680" s="24">
        <v>18.2</v>
      </c>
      <c r="Q7680" s="24">
        <v>3.4</v>
      </c>
      <c r="R7680" s="24">
        <v>44.7</v>
      </c>
      <c r="S7680" s="24">
        <v>8.3000000000000007</v>
      </c>
      <c r="T7680" s="24">
        <v>1</v>
      </c>
      <c r="U7680" s="24">
        <v>59.3</v>
      </c>
      <c r="X7680" s="24">
        <f t="shared" si="290"/>
        <v>809.80000000000007</v>
      </c>
      <c r="Y7680" s="8">
        <f t="shared" si="291"/>
        <v>0</v>
      </c>
      <c r="Z7680" s="4"/>
    </row>
    <row r="7681" spans="1:26" x14ac:dyDescent="0.25">
      <c r="A7681" s="34">
        <v>5</v>
      </c>
      <c r="B7681" s="31">
        <v>5</v>
      </c>
      <c r="C7681" s="4" t="s">
        <v>12718</v>
      </c>
      <c r="D7681" s="4" t="s">
        <v>12718</v>
      </c>
      <c r="E7681" s="4" t="s">
        <v>12719</v>
      </c>
      <c r="F7681" s="4" t="s">
        <v>12472</v>
      </c>
      <c r="G7681" s="4" t="s">
        <v>12548</v>
      </c>
      <c r="H7681" s="4"/>
      <c r="I7681" s="24">
        <v>3207.8</v>
      </c>
      <c r="J7681" s="24">
        <v>507.6</v>
      </c>
      <c r="K7681" s="24">
        <v>27</v>
      </c>
      <c r="L7681" s="24">
        <v>18</v>
      </c>
      <c r="M7681" s="24">
        <v>21</v>
      </c>
      <c r="N7681" s="24">
        <v>11</v>
      </c>
      <c r="P7681" s="24">
        <v>10</v>
      </c>
      <c r="Q7681" s="24">
        <v>7</v>
      </c>
      <c r="R7681" s="24">
        <v>26</v>
      </c>
      <c r="S7681" s="24">
        <v>14</v>
      </c>
      <c r="T7681" s="24">
        <v>3.2</v>
      </c>
      <c r="U7681" s="24">
        <v>2470</v>
      </c>
      <c r="V7681" s="24">
        <v>93</v>
      </c>
      <c r="X7681" s="24">
        <f t="shared" si="290"/>
        <v>3207.8</v>
      </c>
      <c r="Y7681" s="8">
        <f t="shared" si="291"/>
        <v>0</v>
      </c>
      <c r="Z7681" s="4"/>
    </row>
    <row r="7682" spans="1:26" x14ac:dyDescent="0.25">
      <c r="A7682" s="34">
        <v>6</v>
      </c>
      <c r="B7682" s="31">
        <v>6</v>
      </c>
      <c r="C7682" s="4" t="s">
        <v>12725</v>
      </c>
      <c r="D7682" s="4" t="s">
        <v>12725</v>
      </c>
      <c r="E7682" s="4" t="s">
        <v>12719</v>
      </c>
      <c r="F7682" s="4" t="s">
        <v>12472</v>
      </c>
      <c r="G7682" s="4" t="s">
        <v>12548</v>
      </c>
      <c r="H7682" s="4"/>
      <c r="I7682" s="24">
        <v>753</v>
      </c>
      <c r="J7682" s="24">
        <v>674</v>
      </c>
      <c r="K7682" s="24">
        <v>31</v>
      </c>
      <c r="L7682" s="24">
        <v>16</v>
      </c>
      <c r="M7682" s="24">
        <v>23</v>
      </c>
      <c r="P7682" s="24">
        <v>4</v>
      </c>
      <c r="R7682" s="24">
        <v>2</v>
      </c>
      <c r="S7682" s="24">
        <v>3</v>
      </c>
      <c r="X7682" s="24">
        <f t="shared" si="290"/>
        <v>753</v>
      </c>
      <c r="Y7682" s="8">
        <f t="shared" si="291"/>
        <v>0</v>
      </c>
      <c r="Z7682" s="4"/>
    </row>
    <row r="7683" spans="1:26" x14ac:dyDescent="0.25">
      <c r="A7683" s="34">
        <v>7</v>
      </c>
      <c r="B7683" s="31">
        <v>7</v>
      </c>
      <c r="C7683" s="4" t="s">
        <v>12726</v>
      </c>
      <c r="D7683" s="4" t="s">
        <v>12726</v>
      </c>
      <c r="E7683" s="4" t="s">
        <v>12719</v>
      </c>
      <c r="F7683" s="4" t="s">
        <v>12472</v>
      </c>
      <c r="G7683" s="4" t="s">
        <v>12548</v>
      </c>
      <c r="H7683" s="4"/>
      <c r="I7683" s="24">
        <v>406</v>
      </c>
      <c r="J7683" s="24">
        <v>403</v>
      </c>
      <c r="P7683" s="24">
        <v>1</v>
      </c>
      <c r="X7683" s="24">
        <f t="shared" si="290"/>
        <v>404</v>
      </c>
      <c r="Y7683" s="8">
        <f t="shared" si="291"/>
        <v>2</v>
      </c>
      <c r="Z7683" s="4"/>
    </row>
    <row r="7684" spans="1:26" x14ac:dyDescent="0.25">
      <c r="A7684" s="34">
        <v>6</v>
      </c>
      <c r="B7684" s="31">
        <v>6</v>
      </c>
      <c r="C7684" s="4" t="s">
        <v>12736</v>
      </c>
      <c r="D7684" s="4" t="s">
        <v>12736</v>
      </c>
      <c r="E7684" s="4" t="s">
        <v>12728</v>
      </c>
      <c r="F7684" s="4" t="s">
        <v>12472</v>
      </c>
      <c r="G7684" s="4" t="s">
        <v>3450</v>
      </c>
      <c r="H7684" s="4" t="s">
        <v>358</v>
      </c>
      <c r="I7684" s="24">
        <v>422.3</v>
      </c>
      <c r="J7684" s="24">
        <v>41.5</v>
      </c>
      <c r="K7684" s="24">
        <v>39.299999999999997</v>
      </c>
      <c r="L7684" s="24">
        <v>14.4</v>
      </c>
      <c r="Q7684" s="24">
        <v>7.7</v>
      </c>
      <c r="R7684" s="24">
        <v>2.6</v>
      </c>
      <c r="S7684" s="24">
        <v>0.8</v>
      </c>
      <c r="T7684" s="24">
        <v>316</v>
      </c>
      <c r="X7684" s="24">
        <f t="shared" si="290"/>
        <v>422.3</v>
      </c>
      <c r="Y7684" s="8">
        <f t="shared" si="291"/>
        <v>0</v>
      </c>
      <c r="Z7684" s="4"/>
    </row>
    <row r="7685" spans="1:26" x14ac:dyDescent="0.25">
      <c r="A7685" s="34">
        <v>25</v>
      </c>
      <c r="B7685" s="31">
        <v>25</v>
      </c>
      <c r="C7685" s="4" t="s">
        <v>12767</v>
      </c>
      <c r="D7685" s="4" t="s">
        <v>12734</v>
      </c>
      <c r="E7685" s="4" t="s">
        <v>12728</v>
      </c>
      <c r="F7685" s="4" t="s">
        <v>12472</v>
      </c>
      <c r="G7685" s="4" t="s">
        <v>12768</v>
      </c>
      <c r="H7685" s="4"/>
      <c r="I7685" s="24">
        <v>77.8</v>
      </c>
      <c r="J7685" s="24">
        <v>66.400000000000006</v>
      </c>
      <c r="K7685" s="24">
        <v>5.9</v>
      </c>
      <c r="Q7685" s="24">
        <v>1</v>
      </c>
      <c r="R7685" s="24">
        <v>4.5</v>
      </c>
      <c r="X7685" s="24">
        <f t="shared" si="290"/>
        <v>77.800000000000011</v>
      </c>
      <c r="Y7685" s="8">
        <f t="shared" si="291"/>
        <v>0</v>
      </c>
      <c r="Z7685" s="4"/>
    </row>
    <row r="7686" spans="1:26" x14ac:dyDescent="0.25">
      <c r="A7686" s="34">
        <v>5</v>
      </c>
      <c r="B7686" s="31">
        <v>5</v>
      </c>
      <c r="C7686" s="4" t="s">
        <v>12733</v>
      </c>
      <c r="D7686" s="4" t="s">
        <v>12734</v>
      </c>
      <c r="E7686" s="4" t="s">
        <v>12728</v>
      </c>
      <c r="F7686" s="4" t="s">
        <v>12472</v>
      </c>
      <c r="G7686" s="4" t="s">
        <v>12735</v>
      </c>
      <c r="H7686" s="4"/>
      <c r="I7686" s="24">
        <v>460.8</v>
      </c>
      <c r="J7686" s="24">
        <v>176</v>
      </c>
      <c r="M7686" s="24">
        <v>6</v>
      </c>
      <c r="N7686" s="24">
        <v>6</v>
      </c>
      <c r="O7686" s="24">
        <v>2.4</v>
      </c>
      <c r="Q7686" s="24">
        <v>0.9</v>
      </c>
      <c r="R7686" s="24">
        <v>5</v>
      </c>
      <c r="T7686" s="24">
        <v>264.5</v>
      </c>
      <c r="X7686" s="24">
        <f t="shared" si="290"/>
        <v>460.8</v>
      </c>
      <c r="Y7686" s="8">
        <f t="shared" si="291"/>
        <v>0</v>
      </c>
      <c r="Z7686" s="4"/>
    </row>
    <row r="7687" spans="1:26" x14ac:dyDescent="0.25">
      <c r="A7687" s="34">
        <v>13</v>
      </c>
      <c r="B7687" s="31">
        <v>13</v>
      </c>
      <c r="C7687" s="4" t="s">
        <v>12747</v>
      </c>
      <c r="D7687" s="4" t="s">
        <v>12748</v>
      </c>
      <c r="E7687" s="4" t="s">
        <v>12728</v>
      </c>
      <c r="F7687" s="4" t="s">
        <v>12472</v>
      </c>
      <c r="G7687" s="4" t="s">
        <v>12735</v>
      </c>
      <c r="H7687" s="4"/>
      <c r="I7687" s="24">
        <v>189.5</v>
      </c>
      <c r="J7687" s="24">
        <v>145.1</v>
      </c>
      <c r="K7687" s="24">
        <v>16.2</v>
      </c>
      <c r="O7687" s="24">
        <v>8.1999999999999993</v>
      </c>
      <c r="P7687" s="24">
        <v>16.7</v>
      </c>
      <c r="R7687" s="24">
        <v>3.3</v>
      </c>
      <c r="X7687" s="24">
        <f t="shared" si="290"/>
        <v>189.49999999999997</v>
      </c>
      <c r="Y7687" s="8">
        <f t="shared" si="291"/>
        <v>0</v>
      </c>
      <c r="Z7687" s="4"/>
    </row>
    <row r="7688" spans="1:26" x14ac:dyDescent="0.25">
      <c r="A7688" s="34">
        <v>18</v>
      </c>
      <c r="B7688" s="31">
        <v>18</v>
      </c>
      <c r="C7688" s="4" t="s">
        <v>12755</v>
      </c>
      <c r="D7688" s="4" t="s">
        <v>12756</v>
      </c>
      <c r="E7688" s="4" t="s">
        <v>12728</v>
      </c>
      <c r="F7688" s="4" t="s">
        <v>12472</v>
      </c>
      <c r="G7688" s="4" t="s">
        <v>12757</v>
      </c>
      <c r="H7688" s="4" t="s">
        <v>12758</v>
      </c>
      <c r="I7688" s="24">
        <v>118</v>
      </c>
      <c r="J7688" s="24">
        <v>28</v>
      </c>
      <c r="K7688" s="24">
        <v>10</v>
      </c>
      <c r="L7688" s="24">
        <v>7</v>
      </c>
      <c r="M7688" s="24">
        <v>2</v>
      </c>
      <c r="O7688" s="24">
        <v>2</v>
      </c>
      <c r="P7688" s="24">
        <v>17</v>
      </c>
      <c r="Q7688" s="24">
        <v>2</v>
      </c>
      <c r="T7688" s="24">
        <v>50</v>
      </c>
      <c r="X7688" s="24">
        <f t="shared" si="290"/>
        <v>118</v>
      </c>
      <c r="Y7688" s="8">
        <f t="shared" si="291"/>
        <v>0</v>
      </c>
      <c r="Z7688" s="4"/>
    </row>
    <row r="7689" spans="1:26" x14ac:dyDescent="0.25">
      <c r="A7689" s="34">
        <v>14</v>
      </c>
      <c r="B7689" s="31">
        <v>14</v>
      </c>
      <c r="C7689" s="4" t="s">
        <v>12749</v>
      </c>
      <c r="D7689" s="4" t="s">
        <v>12727</v>
      </c>
      <c r="E7689" s="4" t="s">
        <v>12728</v>
      </c>
      <c r="F7689" s="4" t="s">
        <v>12472</v>
      </c>
      <c r="G7689" s="4" t="s">
        <v>12750</v>
      </c>
      <c r="H7689" s="4" t="s">
        <v>227</v>
      </c>
      <c r="I7689" s="24">
        <v>164</v>
      </c>
      <c r="J7689" s="24">
        <v>30</v>
      </c>
      <c r="K7689" s="24">
        <v>15</v>
      </c>
      <c r="L7689" s="24">
        <v>2</v>
      </c>
      <c r="P7689" s="24">
        <v>2</v>
      </c>
      <c r="Q7689" s="24">
        <v>38</v>
      </c>
      <c r="T7689" s="24">
        <v>77</v>
      </c>
      <c r="X7689" s="24">
        <f t="shared" si="290"/>
        <v>164</v>
      </c>
      <c r="Y7689" s="8">
        <f t="shared" si="291"/>
        <v>0</v>
      </c>
      <c r="Z7689" s="4"/>
    </row>
    <row r="7690" spans="1:26" x14ac:dyDescent="0.25">
      <c r="A7690" s="34">
        <v>7</v>
      </c>
      <c r="B7690" s="31">
        <v>7</v>
      </c>
      <c r="C7690" s="4" t="s">
        <v>12737</v>
      </c>
      <c r="D7690" s="4" t="s">
        <v>12629</v>
      </c>
      <c r="E7690" s="4" t="s">
        <v>12728</v>
      </c>
      <c r="F7690" s="4" t="s">
        <v>12472</v>
      </c>
      <c r="G7690" s="4" t="s">
        <v>12738</v>
      </c>
      <c r="H7690" s="4" t="s">
        <v>19</v>
      </c>
      <c r="I7690" s="24">
        <v>416.8</v>
      </c>
      <c r="L7690" s="24">
        <v>16.600000000000001</v>
      </c>
      <c r="O7690" s="24">
        <v>1.1000000000000001</v>
      </c>
      <c r="P7690" s="24">
        <v>0.1</v>
      </c>
      <c r="Q7690" s="24">
        <v>14.4</v>
      </c>
      <c r="R7690" s="24">
        <v>3.5</v>
      </c>
      <c r="S7690" s="24">
        <v>0.5</v>
      </c>
      <c r="T7690" s="24">
        <v>380.6</v>
      </c>
      <c r="X7690" s="24">
        <f t="shared" si="290"/>
        <v>416.8</v>
      </c>
      <c r="Y7690" s="8">
        <f t="shared" si="291"/>
        <v>0</v>
      </c>
      <c r="Z7690" s="4"/>
    </row>
    <row r="7691" spans="1:26" x14ac:dyDescent="0.25">
      <c r="A7691" s="34">
        <v>11</v>
      </c>
      <c r="B7691" s="31">
        <v>11</v>
      </c>
      <c r="C7691" s="4" t="s">
        <v>12744</v>
      </c>
      <c r="D7691" s="4" t="s">
        <v>12727</v>
      </c>
      <c r="E7691" s="4" t="s">
        <v>12728</v>
      </c>
      <c r="F7691" s="4" t="s">
        <v>12472</v>
      </c>
      <c r="G7691" s="4" t="s">
        <v>2164</v>
      </c>
      <c r="H7691" s="4" t="s">
        <v>1597</v>
      </c>
      <c r="I7691" s="24">
        <v>202.8</v>
      </c>
      <c r="J7691" s="24">
        <v>22.7</v>
      </c>
      <c r="L7691" s="24">
        <v>4.4000000000000004</v>
      </c>
      <c r="Q7691" s="24">
        <v>6.6</v>
      </c>
      <c r="R7691" s="24">
        <v>3.1</v>
      </c>
      <c r="T7691" s="24">
        <v>112</v>
      </c>
      <c r="X7691" s="24">
        <f t="shared" si="290"/>
        <v>148.80000000000001</v>
      </c>
      <c r="Y7691" s="8">
        <f t="shared" si="291"/>
        <v>54</v>
      </c>
      <c r="Z7691" s="4"/>
    </row>
    <row r="7692" spans="1:26" x14ac:dyDescent="0.25">
      <c r="A7692" s="34">
        <v>20</v>
      </c>
      <c r="B7692" s="31">
        <v>20</v>
      </c>
      <c r="C7692" s="4" t="s">
        <v>12761</v>
      </c>
      <c r="D7692" s="4" t="s">
        <v>12727</v>
      </c>
      <c r="E7692" s="4" t="s">
        <v>12728</v>
      </c>
      <c r="F7692" s="4" t="s">
        <v>12472</v>
      </c>
      <c r="G7692" s="4" t="s">
        <v>12762</v>
      </c>
      <c r="H7692" s="4" t="s">
        <v>154</v>
      </c>
      <c r="I7692" s="24">
        <v>114.7</v>
      </c>
      <c r="J7692" s="24">
        <v>2.6</v>
      </c>
      <c r="K7692" s="24">
        <v>23</v>
      </c>
      <c r="L7692" s="24">
        <v>5.9</v>
      </c>
      <c r="O7692" s="24">
        <v>0.6</v>
      </c>
      <c r="R7692" s="24">
        <v>1.6</v>
      </c>
      <c r="S7692" s="24">
        <v>0.3</v>
      </c>
      <c r="T7692" s="24">
        <v>80.7</v>
      </c>
      <c r="X7692" s="24">
        <f t="shared" ref="X7692:X7709" si="292">SUM(J7692:W7692)</f>
        <v>114.7</v>
      </c>
      <c r="Y7692" s="8">
        <f t="shared" ref="Y7692:Y7751" si="293">I7692-X7692</f>
        <v>0</v>
      </c>
      <c r="Z7692" s="4"/>
    </row>
    <row r="7693" spans="1:26" x14ac:dyDescent="0.25">
      <c r="A7693" s="34">
        <v>17</v>
      </c>
      <c r="B7693" s="31">
        <v>17</v>
      </c>
      <c r="C7693" s="4" t="s">
        <v>12753</v>
      </c>
      <c r="D7693" s="4" t="s">
        <v>12727</v>
      </c>
      <c r="E7693" s="4" t="s">
        <v>12728</v>
      </c>
      <c r="F7693" s="4" t="s">
        <v>12472</v>
      </c>
      <c r="G7693" s="4" t="s">
        <v>12754</v>
      </c>
      <c r="H7693" s="4" t="s">
        <v>6097</v>
      </c>
      <c r="I7693" s="24">
        <v>151.80000000000001</v>
      </c>
      <c r="J7693" s="24">
        <v>17</v>
      </c>
      <c r="K7693" s="24">
        <v>1.3</v>
      </c>
      <c r="L7693" s="24">
        <v>5</v>
      </c>
      <c r="M7693" s="24">
        <v>5.5</v>
      </c>
      <c r="Q7693" s="24">
        <v>0.5</v>
      </c>
      <c r="R7693" s="24">
        <v>1.5</v>
      </c>
      <c r="T7693" s="24">
        <v>121.00000000000001</v>
      </c>
      <c r="X7693" s="24">
        <f t="shared" si="292"/>
        <v>151.80000000000001</v>
      </c>
      <c r="Y7693" s="8">
        <f t="shared" si="293"/>
        <v>0</v>
      </c>
      <c r="Z7693" s="4"/>
    </row>
    <row r="7694" spans="1:26" x14ac:dyDescent="0.25">
      <c r="A7694" s="34">
        <v>16</v>
      </c>
      <c r="B7694" s="31">
        <v>16</v>
      </c>
      <c r="C7694" s="4" t="s">
        <v>12731</v>
      </c>
      <c r="D7694" s="4" t="s">
        <v>12748</v>
      </c>
      <c r="E7694" s="4" t="s">
        <v>12728</v>
      </c>
      <c r="F7694" s="4" t="s">
        <v>12472</v>
      </c>
      <c r="G7694" s="4" t="s">
        <v>12752</v>
      </c>
      <c r="H7694" s="4" t="s">
        <v>2140</v>
      </c>
      <c r="I7694" s="24">
        <v>152</v>
      </c>
      <c r="J7694" s="24">
        <v>15.1</v>
      </c>
      <c r="K7694" s="24">
        <v>21.3</v>
      </c>
      <c r="L7694" s="24">
        <v>25.2</v>
      </c>
      <c r="M7694" s="24">
        <v>1.1000000000000001</v>
      </c>
      <c r="P7694" s="24">
        <v>20.2</v>
      </c>
      <c r="T7694" s="24">
        <v>69.100000000000009</v>
      </c>
      <c r="X7694" s="24">
        <f t="shared" si="292"/>
        <v>152</v>
      </c>
      <c r="Y7694" s="8">
        <f t="shared" si="293"/>
        <v>0</v>
      </c>
      <c r="Z7694" s="4"/>
    </row>
    <row r="7695" spans="1:26" x14ac:dyDescent="0.25">
      <c r="A7695" s="34">
        <v>26</v>
      </c>
      <c r="B7695" s="31">
        <v>26</v>
      </c>
      <c r="C7695" s="4" t="s">
        <v>12713</v>
      </c>
      <c r="D7695" s="4" t="s">
        <v>12727</v>
      </c>
      <c r="E7695" s="4" t="s">
        <v>12728</v>
      </c>
      <c r="F7695" s="4" t="s">
        <v>12472</v>
      </c>
      <c r="G7695" s="4" t="s">
        <v>60</v>
      </c>
      <c r="H7695" s="4"/>
      <c r="I7695" s="24">
        <v>62</v>
      </c>
      <c r="J7695" s="24">
        <v>31</v>
      </c>
      <c r="K7695" s="24">
        <v>3</v>
      </c>
      <c r="L7695" s="24">
        <v>26.3</v>
      </c>
      <c r="R7695" s="24">
        <v>1.7</v>
      </c>
      <c r="X7695" s="24">
        <f t="shared" si="292"/>
        <v>62</v>
      </c>
      <c r="Y7695" s="8">
        <f t="shared" si="293"/>
        <v>0</v>
      </c>
      <c r="Z7695" s="4"/>
    </row>
    <row r="7696" spans="1:26" x14ac:dyDescent="0.25">
      <c r="A7696" s="34">
        <v>2</v>
      </c>
      <c r="B7696" s="31">
        <v>2</v>
      </c>
      <c r="C7696" s="4" t="s">
        <v>12729</v>
      </c>
      <c r="D7696" s="4" t="s">
        <v>2747</v>
      </c>
      <c r="E7696" s="4" t="s">
        <v>12728</v>
      </c>
      <c r="F7696" s="4" t="s">
        <v>12472</v>
      </c>
      <c r="G7696" s="4" t="s">
        <v>15463</v>
      </c>
      <c r="H7696" s="4" t="s">
        <v>804</v>
      </c>
      <c r="I7696" s="24">
        <v>1108.7</v>
      </c>
      <c r="J7696" s="24">
        <v>128.6</v>
      </c>
      <c r="K7696" s="24">
        <v>4.3</v>
      </c>
      <c r="L7696" s="24">
        <v>1.4</v>
      </c>
      <c r="N7696" s="24">
        <v>2.5</v>
      </c>
      <c r="O7696" s="24">
        <v>3.5</v>
      </c>
      <c r="R7696" s="24">
        <v>1.4</v>
      </c>
      <c r="T7696" s="24">
        <v>967</v>
      </c>
      <c r="X7696" s="24">
        <f t="shared" si="292"/>
        <v>1108.7</v>
      </c>
      <c r="Y7696" s="8">
        <f t="shared" si="293"/>
        <v>0</v>
      </c>
      <c r="Z7696" s="4"/>
    </row>
    <row r="7697" spans="1:26" x14ac:dyDescent="0.25">
      <c r="A7697" s="34">
        <v>23</v>
      </c>
      <c r="B7697" s="31">
        <v>23</v>
      </c>
      <c r="C7697" s="4" t="s">
        <v>2747</v>
      </c>
      <c r="D7697" s="4" t="s">
        <v>2747</v>
      </c>
      <c r="E7697" s="4" t="s">
        <v>12728</v>
      </c>
      <c r="F7697" s="4" t="s">
        <v>12472</v>
      </c>
      <c r="G7697" s="4" t="s">
        <v>15464</v>
      </c>
      <c r="H7697" s="4" t="s">
        <v>2118</v>
      </c>
      <c r="I7697" s="24">
        <v>84.8</v>
      </c>
      <c r="J7697" s="24">
        <v>74.8</v>
      </c>
      <c r="K7697" s="24">
        <v>4.5999999999999996</v>
      </c>
      <c r="Q7697" s="24">
        <v>5.0999999999999996</v>
      </c>
      <c r="R7697" s="24">
        <v>0.3</v>
      </c>
      <c r="X7697" s="24">
        <f t="shared" si="292"/>
        <v>84.799999999999983</v>
      </c>
      <c r="Y7697" s="8">
        <f t="shared" si="293"/>
        <v>0</v>
      </c>
      <c r="Z7697" s="11"/>
    </row>
    <row r="7698" spans="1:26" x14ac:dyDescent="0.25">
      <c r="A7698" s="34">
        <v>1</v>
      </c>
      <c r="B7698" s="31">
        <v>1</v>
      </c>
      <c r="C7698" s="4" t="s">
        <v>12727</v>
      </c>
      <c r="D7698" s="4" t="s">
        <v>12727</v>
      </c>
      <c r="E7698" s="4" t="s">
        <v>12728</v>
      </c>
      <c r="F7698" s="4" t="s">
        <v>12472</v>
      </c>
      <c r="G7698" s="4" t="s">
        <v>79</v>
      </c>
      <c r="H7698" s="4" t="s">
        <v>374</v>
      </c>
      <c r="I7698" s="24">
        <v>1162.7</v>
      </c>
      <c r="T7698" s="24">
        <v>1162.7</v>
      </c>
      <c r="X7698" s="24">
        <f t="shared" si="292"/>
        <v>1162.7</v>
      </c>
      <c r="Y7698" s="8">
        <f t="shared" si="293"/>
        <v>0</v>
      </c>
      <c r="Z7698" s="4"/>
    </row>
    <row r="7699" spans="1:26" x14ac:dyDescent="0.25">
      <c r="A7699" s="34">
        <v>10</v>
      </c>
      <c r="B7699" s="31">
        <v>10</v>
      </c>
      <c r="C7699" s="4" t="s">
        <v>12742</v>
      </c>
      <c r="D7699" s="4" t="s">
        <v>12743</v>
      </c>
      <c r="E7699" s="4" t="s">
        <v>12728</v>
      </c>
      <c r="F7699" s="4" t="s">
        <v>12472</v>
      </c>
      <c r="G7699" s="4" t="s">
        <v>45</v>
      </c>
      <c r="H7699" s="4"/>
      <c r="I7699" s="24">
        <v>228</v>
      </c>
      <c r="J7699" s="24">
        <v>152.9</v>
      </c>
      <c r="K7699" s="24">
        <v>24.8</v>
      </c>
      <c r="L7699" s="24">
        <v>30.9</v>
      </c>
      <c r="M7699" s="24">
        <v>2</v>
      </c>
      <c r="O7699" s="24">
        <v>3</v>
      </c>
      <c r="P7699" s="24">
        <v>4</v>
      </c>
      <c r="R7699" s="24">
        <v>7.3</v>
      </c>
      <c r="S7699" s="24">
        <v>0.2</v>
      </c>
      <c r="T7699" s="24">
        <v>2.8999999999999773</v>
      </c>
      <c r="X7699" s="24">
        <f t="shared" si="292"/>
        <v>228</v>
      </c>
      <c r="Y7699" s="8">
        <f t="shared" si="293"/>
        <v>0</v>
      </c>
      <c r="Z7699" s="4"/>
    </row>
    <row r="7700" spans="1:26" x14ac:dyDescent="0.25">
      <c r="A7700" s="34">
        <v>24</v>
      </c>
      <c r="B7700" s="31">
        <v>24</v>
      </c>
      <c r="C7700" s="4" t="s">
        <v>12765</v>
      </c>
      <c r="D7700" s="4" t="s">
        <v>12727</v>
      </c>
      <c r="E7700" s="4" t="s">
        <v>12728</v>
      </c>
      <c r="F7700" s="4" t="s">
        <v>12472</v>
      </c>
      <c r="G7700" s="4" t="s">
        <v>12766</v>
      </c>
      <c r="H7700" s="4" t="s">
        <v>5541</v>
      </c>
      <c r="I7700" s="24">
        <v>81.3</v>
      </c>
      <c r="J7700" s="24">
        <v>46.1</v>
      </c>
      <c r="K7700" s="24">
        <v>4.3</v>
      </c>
      <c r="L7700" s="24">
        <v>26.3</v>
      </c>
      <c r="P7700" s="24">
        <v>0.8</v>
      </c>
      <c r="R7700" s="24">
        <v>3.8</v>
      </c>
      <c r="X7700" s="24">
        <f t="shared" si="292"/>
        <v>81.3</v>
      </c>
      <c r="Y7700" s="8">
        <f t="shared" si="293"/>
        <v>0</v>
      </c>
      <c r="Z7700" s="4"/>
    </row>
    <row r="7701" spans="1:26" x14ac:dyDescent="0.25">
      <c r="A7701" s="34">
        <v>15</v>
      </c>
      <c r="B7701" s="31">
        <v>15</v>
      </c>
      <c r="C7701" s="4" t="s">
        <v>3164</v>
      </c>
      <c r="D7701" s="4" t="s">
        <v>12727</v>
      </c>
      <c r="E7701" s="4" t="s">
        <v>12728</v>
      </c>
      <c r="F7701" s="4" t="s">
        <v>12472</v>
      </c>
      <c r="G7701" s="4" t="s">
        <v>12751</v>
      </c>
      <c r="H7701" s="4"/>
      <c r="I7701" s="24">
        <v>154.69999999999999</v>
      </c>
      <c r="J7701" s="24">
        <v>11.4</v>
      </c>
      <c r="Q7701" s="24">
        <v>1.1000000000000001</v>
      </c>
      <c r="T7701" s="24">
        <v>142.19999999999999</v>
      </c>
      <c r="X7701" s="24">
        <f t="shared" si="292"/>
        <v>154.69999999999999</v>
      </c>
      <c r="Y7701" s="8">
        <f t="shared" si="293"/>
        <v>0</v>
      </c>
      <c r="Z7701" s="11"/>
    </row>
    <row r="7702" spans="1:26" x14ac:dyDescent="0.25">
      <c r="A7702" s="34">
        <v>19</v>
      </c>
      <c r="B7702" s="31">
        <v>19</v>
      </c>
      <c r="C7702" s="4" t="s">
        <v>12759</v>
      </c>
      <c r="D7702" s="4" t="s">
        <v>12756</v>
      </c>
      <c r="E7702" s="4" t="s">
        <v>12728</v>
      </c>
      <c r="F7702" s="4" t="s">
        <v>12472</v>
      </c>
      <c r="G7702" s="4" t="s">
        <v>12760</v>
      </c>
      <c r="H7702" s="4" t="s">
        <v>988</v>
      </c>
      <c r="I7702" s="24">
        <v>116.9</v>
      </c>
      <c r="J7702" s="24">
        <v>95.4</v>
      </c>
      <c r="O7702" s="24">
        <v>0.8</v>
      </c>
      <c r="R7702" s="24">
        <v>2.7</v>
      </c>
      <c r="T7702" s="24">
        <v>18</v>
      </c>
      <c r="X7702" s="24">
        <f t="shared" si="292"/>
        <v>116.9</v>
      </c>
      <c r="Y7702" s="8">
        <f t="shared" si="293"/>
        <v>0</v>
      </c>
      <c r="Z7702" s="4"/>
    </row>
    <row r="7703" spans="1:26" x14ac:dyDescent="0.25">
      <c r="A7703" s="34">
        <v>22</v>
      </c>
      <c r="B7703" s="31">
        <v>22</v>
      </c>
      <c r="C7703" s="4" t="s">
        <v>12764</v>
      </c>
      <c r="D7703" s="4" t="s">
        <v>12756</v>
      </c>
      <c r="E7703" s="4" t="s">
        <v>12728</v>
      </c>
      <c r="F7703" s="4" t="s">
        <v>12472</v>
      </c>
      <c r="G7703" s="4" t="s">
        <v>12760</v>
      </c>
      <c r="H7703" s="4" t="s">
        <v>988</v>
      </c>
      <c r="I7703" s="24">
        <v>94.6</v>
      </c>
      <c r="J7703" s="24">
        <v>65</v>
      </c>
      <c r="M7703" s="24">
        <v>1.2</v>
      </c>
      <c r="N7703" s="24">
        <v>10</v>
      </c>
      <c r="O7703" s="24">
        <v>1.5</v>
      </c>
      <c r="R7703" s="24">
        <v>2.9</v>
      </c>
      <c r="T7703" s="24">
        <v>14</v>
      </c>
      <c r="X7703" s="24">
        <f t="shared" si="292"/>
        <v>94.600000000000009</v>
      </c>
      <c r="Y7703" s="8">
        <f t="shared" si="293"/>
        <v>0</v>
      </c>
      <c r="Z7703" s="4"/>
    </row>
    <row r="7704" spans="1:26" x14ac:dyDescent="0.25">
      <c r="A7704" s="34">
        <v>12</v>
      </c>
      <c r="B7704" s="31">
        <v>12</v>
      </c>
      <c r="C7704" s="4" t="s">
        <v>12745</v>
      </c>
      <c r="D7704" s="4" t="s">
        <v>2747</v>
      </c>
      <c r="E7704" s="4" t="s">
        <v>12728</v>
      </c>
      <c r="F7704" s="4" t="s">
        <v>12472</v>
      </c>
      <c r="G7704" s="4" t="s">
        <v>12746</v>
      </c>
      <c r="H7704" s="4"/>
      <c r="I7704" s="24">
        <v>202.4</v>
      </c>
      <c r="J7704" s="24">
        <v>29.7</v>
      </c>
      <c r="K7704" s="24">
        <v>20.3</v>
      </c>
      <c r="Q7704" s="24">
        <v>1.2</v>
      </c>
      <c r="R7704" s="24">
        <v>1.3</v>
      </c>
      <c r="T7704" s="24">
        <v>149.9</v>
      </c>
      <c r="X7704" s="24">
        <f t="shared" si="292"/>
        <v>202.4</v>
      </c>
      <c r="Y7704" s="8">
        <f t="shared" si="293"/>
        <v>0</v>
      </c>
      <c r="Z7704" s="4"/>
    </row>
    <row r="7705" spans="1:26" x14ac:dyDescent="0.25">
      <c r="A7705" s="34">
        <v>9</v>
      </c>
      <c r="B7705" s="31">
        <v>9</v>
      </c>
      <c r="C7705" s="4" t="s">
        <v>12629</v>
      </c>
      <c r="D7705" s="4" t="s">
        <v>12629</v>
      </c>
      <c r="E7705" s="4" t="s">
        <v>12728</v>
      </c>
      <c r="F7705" s="4" t="s">
        <v>12472</v>
      </c>
      <c r="G7705" s="4" t="s">
        <v>12741</v>
      </c>
      <c r="H7705" s="4"/>
      <c r="I7705" s="24">
        <v>315</v>
      </c>
      <c r="J7705" s="24">
        <v>35.6</v>
      </c>
      <c r="K7705" s="24">
        <v>15.6</v>
      </c>
      <c r="L7705" s="24">
        <v>4</v>
      </c>
      <c r="M7705" s="24">
        <v>28.3</v>
      </c>
      <c r="N7705" s="24">
        <v>5</v>
      </c>
      <c r="O7705" s="24">
        <v>26.4</v>
      </c>
      <c r="P7705" s="24">
        <v>17.899999999999999</v>
      </c>
      <c r="Q7705" s="24">
        <v>11.2</v>
      </c>
      <c r="R7705" s="24">
        <v>8.3000000000000007</v>
      </c>
      <c r="S7705" s="24">
        <v>1.2</v>
      </c>
      <c r="T7705" s="24">
        <v>161.5</v>
      </c>
      <c r="X7705" s="24">
        <f t="shared" si="292"/>
        <v>315</v>
      </c>
      <c r="Y7705" s="8">
        <f t="shared" si="293"/>
        <v>0</v>
      </c>
      <c r="Z7705" s="4"/>
    </row>
    <row r="7706" spans="1:26" x14ac:dyDescent="0.25">
      <c r="A7706" s="34">
        <v>4</v>
      </c>
      <c r="B7706" s="31">
        <v>4</v>
      </c>
      <c r="C7706" s="4" t="s">
        <v>2305</v>
      </c>
      <c r="D7706" s="4" t="s">
        <v>12731</v>
      </c>
      <c r="E7706" s="4" t="s">
        <v>12728</v>
      </c>
      <c r="F7706" s="4" t="s">
        <v>12472</v>
      </c>
      <c r="G7706" s="4" t="s">
        <v>12732</v>
      </c>
      <c r="H7706" s="4"/>
      <c r="I7706" s="24">
        <v>546.5</v>
      </c>
      <c r="J7706" s="24">
        <v>167.8</v>
      </c>
      <c r="K7706" s="24">
        <v>69.400000000000006</v>
      </c>
      <c r="L7706" s="24">
        <v>43.2</v>
      </c>
      <c r="M7706" s="24">
        <v>7</v>
      </c>
      <c r="O7706" s="24">
        <v>1.5</v>
      </c>
      <c r="P7706" s="24">
        <v>2</v>
      </c>
      <c r="Q7706" s="24">
        <v>14.6</v>
      </c>
      <c r="R7706" s="24">
        <v>5.6</v>
      </c>
      <c r="T7706" s="24">
        <v>235.39999999999992</v>
      </c>
      <c r="X7706" s="24">
        <f t="shared" si="292"/>
        <v>546.5</v>
      </c>
      <c r="Y7706" s="8">
        <f t="shared" si="293"/>
        <v>0</v>
      </c>
      <c r="Z7706" s="4"/>
    </row>
    <row r="7707" spans="1:26" x14ac:dyDescent="0.25">
      <c r="A7707" s="34">
        <v>3</v>
      </c>
      <c r="B7707" s="31">
        <v>3</v>
      </c>
      <c r="C7707" s="4" t="s">
        <v>1306</v>
      </c>
      <c r="D7707" s="4" t="s">
        <v>2747</v>
      </c>
      <c r="E7707" s="4" t="s">
        <v>12728</v>
      </c>
      <c r="F7707" s="4" t="s">
        <v>12472</v>
      </c>
      <c r="G7707" s="4" t="s">
        <v>12730</v>
      </c>
      <c r="H7707" s="4"/>
      <c r="I7707" s="24">
        <v>804.5</v>
      </c>
      <c r="J7707" s="24">
        <v>235.6</v>
      </c>
      <c r="K7707" s="24">
        <v>41.1</v>
      </c>
      <c r="L7707" s="24">
        <v>6.3</v>
      </c>
      <c r="N7707" s="24">
        <v>11.1</v>
      </c>
      <c r="O7707" s="24">
        <v>2</v>
      </c>
      <c r="P7707" s="24">
        <v>0.2</v>
      </c>
      <c r="Q7707" s="24">
        <v>10.7</v>
      </c>
      <c r="T7707" s="24">
        <v>497.5</v>
      </c>
      <c r="X7707" s="24">
        <f t="shared" si="292"/>
        <v>804.5</v>
      </c>
      <c r="Y7707" s="8">
        <f t="shared" si="293"/>
        <v>0</v>
      </c>
      <c r="Z7707" s="4"/>
    </row>
    <row r="7708" spans="1:26" x14ac:dyDescent="0.25">
      <c r="A7708" s="34">
        <v>21</v>
      </c>
      <c r="B7708" s="31">
        <v>21</v>
      </c>
      <c r="C7708" s="4" t="s">
        <v>12745</v>
      </c>
      <c r="D7708" s="4" t="s">
        <v>2747</v>
      </c>
      <c r="E7708" s="4" t="s">
        <v>12728</v>
      </c>
      <c r="F7708" s="4" t="s">
        <v>12472</v>
      </c>
      <c r="G7708" s="4" t="s">
        <v>12763</v>
      </c>
      <c r="H7708" s="4"/>
      <c r="I7708" s="24">
        <v>100.9</v>
      </c>
      <c r="J7708" s="24">
        <v>22.3</v>
      </c>
      <c r="K7708" s="24">
        <v>2.4</v>
      </c>
      <c r="L7708" s="24">
        <v>6</v>
      </c>
      <c r="Q7708" s="24">
        <v>0.8</v>
      </c>
      <c r="R7708" s="24">
        <v>0.9</v>
      </c>
      <c r="T7708" s="24">
        <v>68.5</v>
      </c>
      <c r="X7708" s="24">
        <f t="shared" si="292"/>
        <v>100.9</v>
      </c>
      <c r="Y7708" s="8">
        <f t="shared" si="293"/>
        <v>0</v>
      </c>
      <c r="Z7708" s="4"/>
    </row>
    <row r="7709" spans="1:26" x14ac:dyDescent="0.25">
      <c r="A7709" s="34">
        <v>8</v>
      </c>
      <c r="B7709" s="31">
        <v>8</v>
      </c>
      <c r="C7709" s="4" t="s">
        <v>12739</v>
      </c>
      <c r="D7709" s="4" t="s">
        <v>2747</v>
      </c>
      <c r="E7709" s="4" t="s">
        <v>12728</v>
      </c>
      <c r="F7709" s="4" t="s">
        <v>12472</v>
      </c>
      <c r="G7709" s="4" t="s">
        <v>12740</v>
      </c>
      <c r="H7709" s="4" t="s">
        <v>190</v>
      </c>
      <c r="I7709" s="24">
        <v>316.3</v>
      </c>
      <c r="J7709" s="24">
        <v>65</v>
      </c>
      <c r="K7709" s="24">
        <v>23</v>
      </c>
      <c r="L7709" s="24">
        <v>101.5</v>
      </c>
      <c r="N7709" s="24">
        <v>1.7</v>
      </c>
      <c r="O7709" s="24">
        <v>1.1000000000000001</v>
      </c>
      <c r="R7709" s="24">
        <v>2.7</v>
      </c>
      <c r="T7709" s="24">
        <v>121.30000000000004</v>
      </c>
      <c r="X7709" s="24">
        <f t="shared" si="292"/>
        <v>316.3</v>
      </c>
      <c r="Y7709" s="8">
        <f t="shared" si="293"/>
        <v>0</v>
      </c>
      <c r="Z7709" s="4"/>
    </row>
    <row r="7710" spans="1:26" customFormat="1" x14ac:dyDescent="0.25">
      <c r="A7710" s="31">
        <v>1</v>
      </c>
      <c r="B7710" s="31">
        <v>1</v>
      </c>
      <c r="C7710" s="3" t="s">
        <v>12892</v>
      </c>
      <c r="D7710" s="3" t="s">
        <v>12893</v>
      </c>
      <c r="E7710" s="3" t="s">
        <v>12894</v>
      </c>
      <c r="F7710" s="3" t="s">
        <v>12895</v>
      </c>
      <c r="G7710" s="3" t="s">
        <v>12896</v>
      </c>
      <c r="H7710" s="3" t="s">
        <v>12897</v>
      </c>
      <c r="I7710" s="24">
        <v>113</v>
      </c>
      <c r="J7710" s="24"/>
      <c r="K7710" s="24"/>
      <c r="L7710" s="24"/>
      <c r="M7710" s="24"/>
      <c r="N7710" s="24"/>
      <c r="O7710" s="24"/>
      <c r="P7710" s="24"/>
      <c r="Q7710" s="24"/>
      <c r="R7710" s="24"/>
      <c r="S7710" s="24"/>
      <c r="T7710" s="24"/>
      <c r="U7710" s="24"/>
      <c r="V7710" s="24"/>
      <c r="W7710" s="24"/>
      <c r="X7710" s="24">
        <f>SUM(J7710:W7710)</f>
        <v>0</v>
      </c>
      <c r="Y7710" s="2">
        <f t="shared" si="293"/>
        <v>113</v>
      </c>
      <c r="Z7710" s="3"/>
    </row>
    <row r="7711" spans="1:26" customFormat="1" x14ac:dyDescent="0.25">
      <c r="A7711" s="31">
        <v>2</v>
      </c>
      <c r="B7711" s="31">
        <v>2</v>
      </c>
      <c r="C7711" s="3" t="s">
        <v>12898</v>
      </c>
      <c r="D7711" s="3" t="s">
        <v>12893</v>
      </c>
      <c r="E7711" s="3" t="s">
        <v>12894</v>
      </c>
      <c r="F7711" s="3" t="s">
        <v>12895</v>
      </c>
      <c r="G7711" s="3" t="s">
        <v>15315</v>
      </c>
      <c r="H7711" s="3" t="s">
        <v>878</v>
      </c>
      <c r="I7711" s="24">
        <v>59.23</v>
      </c>
      <c r="J7711" s="24"/>
      <c r="K7711" s="24"/>
      <c r="L7711" s="24"/>
      <c r="M7711" s="24"/>
      <c r="N7711" s="24"/>
      <c r="O7711" s="24"/>
      <c r="P7711" s="24"/>
      <c r="Q7711" s="24"/>
      <c r="R7711" s="24"/>
      <c r="S7711" s="24"/>
      <c r="T7711" s="24"/>
      <c r="U7711" s="24"/>
      <c r="V7711" s="24"/>
      <c r="W7711" s="24"/>
      <c r="X7711" s="24">
        <f t="shared" ref="X7711:X7774" si="294">SUM(J7711:W7711)</f>
        <v>0</v>
      </c>
      <c r="Y7711" s="2">
        <f t="shared" si="293"/>
        <v>59.23</v>
      </c>
      <c r="Z7711" s="3"/>
    </row>
    <row r="7712" spans="1:26" customFormat="1" x14ac:dyDescent="0.25">
      <c r="A7712" s="31">
        <v>3</v>
      </c>
      <c r="B7712" s="31">
        <v>3</v>
      </c>
      <c r="C7712" s="3" t="s">
        <v>12899</v>
      </c>
      <c r="D7712" s="3" t="s">
        <v>12893</v>
      </c>
      <c r="E7712" s="3" t="s">
        <v>12894</v>
      </c>
      <c r="F7712" s="3" t="s">
        <v>12895</v>
      </c>
      <c r="G7712" s="3" t="s">
        <v>12900</v>
      </c>
      <c r="H7712" s="3" t="s">
        <v>154</v>
      </c>
      <c r="I7712" s="24">
        <v>122</v>
      </c>
      <c r="J7712" s="24"/>
      <c r="K7712" s="24"/>
      <c r="L7712" s="24"/>
      <c r="M7712" s="24"/>
      <c r="N7712" s="24"/>
      <c r="O7712" s="24"/>
      <c r="P7712" s="24"/>
      <c r="Q7712" s="24"/>
      <c r="R7712" s="24"/>
      <c r="S7712" s="24"/>
      <c r="T7712" s="24"/>
      <c r="U7712" s="24"/>
      <c r="V7712" s="24"/>
      <c r="W7712" s="24"/>
      <c r="X7712" s="24">
        <f t="shared" si="294"/>
        <v>0</v>
      </c>
      <c r="Y7712" s="2">
        <f t="shared" si="293"/>
        <v>122</v>
      </c>
      <c r="Z7712" s="3"/>
    </row>
    <row r="7713" spans="1:26" customFormat="1" x14ac:dyDescent="0.25">
      <c r="A7713" s="31">
        <v>4</v>
      </c>
      <c r="B7713" s="31">
        <v>4</v>
      </c>
      <c r="C7713" s="3" t="s">
        <v>12901</v>
      </c>
      <c r="D7713" s="3" t="s">
        <v>12893</v>
      </c>
      <c r="E7713" s="3" t="s">
        <v>12894</v>
      </c>
      <c r="F7713" s="3" t="s">
        <v>12895</v>
      </c>
      <c r="G7713" s="3" t="s">
        <v>12902</v>
      </c>
      <c r="H7713" s="3" t="s">
        <v>248</v>
      </c>
      <c r="I7713" s="24">
        <v>89.56</v>
      </c>
      <c r="J7713" s="24"/>
      <c r="K7713" s="24"/>
      <c r="L7713" s="24"/>
      <c r="M7713" s="24"/>
      <c r="N7713" s="24"/>
      <c r="O7713" s="24"/>
      <c r="P7713" s="24"/>
      <c r="Q7713" s="24"/>
      <c r="R7713" s="24"/>
      <c r="S7713" s="24"/>
      <c r="T7713" s="24"/>
      <c r="U7713" s="24"/>
      <c r="V7713" s="24"/>
      <c r="W7713" s="24"/>
      <c r="X7713" s="24">
        <f t="shared" si="294"/>
        <v>0</v>
      </c>
      <c r="Y7713" s="2">
        <f t="shared" si="293"/>
        <v>89.56</v>
      </c>
      <c r="Z7713" s="3"/>
    </row>
    <row r="7714" spans="1:26" customFormat="1" x14ac:dyDescent="0.25">
      <c r="A7714" s="31">
        <v>5</v>
      </c>
      <c r="B7714" s="31">
        <v>5</v>
      </c>
      <c r="C7714" s="3" t="s">
        <v>7942</v>
      </c>
      <c r="D7714" s="3" t="s">
        <v>12893</v>
      </c>
      <c r="E7714" s="3" t="s">
        <v>12894</v>
      </c>
      <c r="F7714" s="3" t="s">
        <v>12895</v>
      </c>
      <c r="G7714" s="3" t="s">
        <v>12903</v>
      </c>
      <c r="H7714" s="3" t="s">
        <v>471</v>
      </c>
      <c r="I7714" s="24">
        <v>65.239999999999995</v>
      </c>
      <c r="J7714" s="24"/>
      <c r="K7714" s="24"/>
      <c r="L7714" s="24"/>
      <c r="M7714" s="24"/>
      <c r="N7714" s="24"/>
      <c r="O7714" s="24"/>
      <c r="P7714" s="24"/>
      <c r="Q7714" s="24"/>
      <c r="R7714" s="24"/>
      <c r="S7714" s="24"/>
      <c r="T7714" s="24"/>
      <c r="U7714" s="24"/>
      <c r="V7714" s="24"/>
      <c r="W7714" s="24"/>
      <c r="X7714" s="24">
        <f t="shared" si="294"/>
        <v>0</v>
      </c>
      <c r="Y7714" s="2">
        <f t="shared" si="293"/>
        <v>65.239999999999995</v>
      </c>
      <c r="Z7714" s="3"/>
    </row>
    <row r="7715" spans="1:26" customFormat="1" x14ac:dyDescent="0.25">
      <c r="A7715" s="31">
        <v>6</v>
      </c>
      <c r="B7715" s="31">
        <v>6</v>
      </c>
      <c r="C7715" s="3" t="s">
        <v>12904</v>
      </c>
      <c r="D7715" s="3" t="s">
        <v>12893</v>
      </c>
      <c r="E7715" s="3" t="s">
        <v>12894</v>
      </c>
      <c r="F7715" s="3" t="s">
        <v>12895</v>
      </c>
      <c r="G7715" s="3" t="s">
        <v>12905</v>
      </c>
      <c r="H7715" s="3" t="s">
        <v>12906</v>
      </c>
      <c r="I7715" s="24">
        <v>103.5</v>
      </c>
      <c r="J7715" s="24"/>
      <c r="K7715" s="24"/>
      <c r="L7715" s="24"/>
      <c r="M7715" s="24"/>
      <c r="N7715" s="24"/>
      <c r="O7715" s="24"/>
      <c r="P7715" s="24"/>
      <c r="Q7715" s="24"/>
      <c r="R7715" s="24"/>
      <c r="S7715" s="24"/>
      <c r="T7715" s="24"/>
      <c r="U7715" s="24"/>
      <c r="V7715" s="24"/>
      <c r="W7715" s="24"/>
      <c r="X7715" s="24">
        <f t="shared" si="294"/>
        <v>0</v>
      </c>
      <c r="Y7715" s="2">
        <f t="shared" si="293"/>
        <v>103.5</v>
      </c>
      <c r="Z7715" s="3"/>
    </row>
    <row r="7716" spans="1:26" customFormat="1" x14ac:dyDescent="0.25">
      <c r="A7716" s="31">
        <v>7</v>
      </c>
      <c r="B7716" s="31">
        <v>7</v>
      </c>
      <c r="C7716" s="3" t="s">
        <v>12907</v>
      </c>
      <c r="D7716" s="3" t="s">
        <v>12893</v>
      </c>
      <c r="E7716" s="3" t="s">
        <v>12894</v>
      </c>
      <c r="F7716" s="3" t="s">
        <v>12895</v>
      </c>
      <c r="G7716" s="3" t="s">
        <v>12908</v>
      </c>
      <c r="H7716" s="3" t="s">
        <v>283</v>
      </c>
      <c r="I7716" s="24">
        <v>278.23</v>
      </c>
      <c r="J7716" s="24"/>
      <c r="K7716" s="24"/>
      <c r="L7716" s="24"/>
      <c r="M7716" s="24"/>
      <c r="N7716" s="24"/>
      <c r="O7716" s="24"/>
      <c r="P7716" s="24"/>
      <c r="Q7716" s="24"/>
      <c r="R7716" s="24"/>
      <c r="S7716" s="24"/>
      <c r="T7716" s="24"/>
      <c r="U7716" s="24"/>
      <c r="V7716" s="24"/>
      <c r="W7716" s="24"/>
      <c r="X7716" s="24">
        <f t="shared" si="294"/>
        <v>0</v>
      </c>
      <c r="Y7716" s="2">
        <f t="shared" si="293"/>
        <v>278.23</v>
      </c>
      <c r="Z7716" s="3"/>
    </row>
    <row r="7717" spans="1:26" customFormat="1" x14ac:dyDescent="0.25">
      <c r="A7717" s="31">
        <v>8</v>
      </c>
      <c r="B7717" s="31">
        <v>8</v>
      </c>
      <c r="C7717" s="3" t="s">
        <v>12909</v>
      </c>
      <c r="D7717" s="3" t="s">
        <v>12893</v>
      </c>
      <c r="E7717" s="3" t="s">
        <v>12894</v>
      </c>
      <c r="F7717" s="3" t="s">
        <v>12895</v>
      </c>
      <c r="G7717" s="3" t="s">
        <v>294</v>
      </c>
      <c r="H7717" s="3" t="s">
        <v>19</v>
      </c>
      <c r="I7717" s="24">
        <v>222.88</v>
      </c>
      <c r="J7717" s="24"/>
      <c r="K7717" s="24"/>
      <c r="L7717" s="24"/>
      <c r="M7717" s="24"/>
      <c r="N7717" s="24"/>
      <c r="O7717" s="24"/>
      <c r="P7717" s="24"/>
      <c r="Q7717" s="24"/>
      <c r="R7717" s="24"/>
      <c r="S7717" s="24"/>
      <c r="T7717" s="24"/>
      <c r="U7717" s="24"/>
      <c r="V7717" s="24"/>
      <c r="W7717" s="24"/>
      <c r="X7717" s="24">
        <f t="shared" si="294"/>
        <v>0</v>
      </c>
      <c r="Y7717" s="2">
        <f t="shared" si="293"/>
        <v>222.88</v>
      </c>
      <c r="Z7717" s="3"/>
    </row>
    <row r="7718" spans="1:26" customFormat="1" x14ac:dyDescent="0.25">
      <c r="A7718" s="31">
        <v>9</v>
      </c>
      <c r="B7718" s="31">
        <v>9</v>
      </c>
      <c r="C7718" s="3" t="s">
        <v>12910</v>
      </c>
      <c r="D7718" s="3" t="s">
        <v>12893</v>
      </c>
      <c r="E7718" s="3" t="s">
        <v>12894</v>
      </c>
      <c r="F7718" s="3" t="s">
        <v>12895</v>
      </c>
      <c r="G7718" s="3" t="s">
        <v>12911</v>
      </c>
      <c r="H7718" s="3" t="s">
        <v>441</v>
      </c>
      <c r="I7718" s="24">
        <v>60.25</v>
      </c>
      <c r="J7718" s="24"/>
      <c r="K7718" s="24"/>
      <c r="L7718" s="24"/>
      <c r="M7718" s="24"/>
      <c r="N7718" s="24"/>
      <c r="O7718" s="24"/>
      <c r="P7718" s="24"/>
      <c r="Q7718" s="24"/>
      <c r="R7718" s="24"/>
      <c r="S7718" s="24"/>
      <c r="T7718" s="24"/>
      <c r="U7718" s="24"/>
      <c r="V7718" s="24"/>
      <c r="W7718" s="24"/>
      <c r="X7718" s="24">
        <f t="shared" si="294"/>
        <v>0</v>
      </c>
      <c r="Y7718" s="2">
        <f t="shared" si="293"/>
        <v>60.25</v>
      </c>
      <c r="Z7718" s="3"/>
    </row>
    <row r="7719" spans="1:26" customFormat="1" x14ac:dyDescent="0.25">
      <c r="A7719" s="31">
        <v>10</v>
      </c>
      <c r="B7719" s="31">
        <v>10</v>
      </c>
      <c r="C7719" s="3" t="s">
        <v>12912</v>
      </c>
      <c r="D7719" s="3" t="s">
        <v>12893</v>
      </c>
      <c r="E7719" s="3" t="s">
        <v>12894</v>
      </c>
      <c r="F7719" s="3" t="s">
        <v>12895</v>
      </c>
      <c r="G7719" s="3" t="s">
        <v>7671</v>
      </c>
      <c r="H7719" s="3" t="s">
        <v>39</v>
      </c>
      <c r="I7719" s="24">
        <v>132.5</v>
      </c>
      <c r="J7719" s="24"/>
      <c r="K7719" s="24"/>
      <c r="L7719" s="24"/>
      <c r="M7719" s="24"/>
      <c r="N7719" s="24"/>
      <c r="O7719" s="24"/>
      <c r="P7719" s="24"/>
      <c r="Q7719" s="24"/>
      <c r="R7719" s="24"/>
      <c r="S7719" s="24"/>
      <c r="T7719" s="24"/>
      <c r="U7719" s="24"/>
      <c r="V7719" s="24"/>
      <c r="W7719" s="24"/>
      <c r="X7719" s="24">
        <f t="shared" si="294"/>
        <v>0</v>
      </c>
      <c r="Y7719" s="2">
        <f t="shared" si="293"/>
        <v>132.5</v>
      </c>
      <c r="Z7719" s="3"/>
    </row>
    <row r="7720" spans="1:26" customFormat="1" x14ac:dyDescent="0.25">
      <c r="A7720" s="31">
        <v>11</v>
      </c>
      <c r="B7720" s="31">
        <v>11</v>
      </c>
      <c r="C7720" s="3" t="s">
        <v>12913</v>
      </c>
      <c r="D7720" s="3" t="s">
        <v>12914</v>
      </c>
      <c r="E7720" s="3" t="s">
        <v>12894</v>
      </c>
      <c r="F7720" s="3" t="s">
        <v>12895</v>
      </c>
      <c r="G7720" s="3" t="s">
        <v>15246</v>
      </c>
      <c r="H7720" s="3"/>
      <c r="I7720" s="24">
        <v>146</v>
      </c>
      <c r="J7720" s="24"/>
      <c r="K7720" s="24"/>
      <c r="L7720" s="24"/>
      <c r="M7720" s="24"/>
      <c r="N7720" s="24"/>
      <c r="O7720" s="24"/>
      <c r="P7720" s="24"/>
      <c r="Q7720" s="24"/>
      <c r="R7720" s="24"/>
      <c r="S7720" s="24"/>
      <c r="T7720" s="24"/>
      <c r="U7720" s="24"/>
      <c r="V7720" s="24"/>
      <c r="W7720" s="24"/>
      <c r="X7720" s="24">
        <f t="shared" si="294"/>
        <v>0</v>
      </c>
      <c r="Y7720" s="2">
        <f t="shared" si="293"/>
        <v>146</v>
      </c>
      <c r="Z7720" s="3"/>
    </row>
    <row r="7721" spans="1:26" customFormat="1" x14ac:dyDescent="0.25">
      <c r="A7721" s="31">
        <v>12</v>
      </c>
      <c r="B7721" s="31">
        <v>12</v>
      </c>
      <c r="C7721" s="3" t="s">
        <v>12915</v>
      </c>
      <c r="D7721" s="3" t="s">
        <v>12916</v>
      </c>
      <c r="E7721" s="3" t="s">
        <v>12894</v>
      </c>
      <c r="F7721" s="3" t="s">
        <v>12895</v>
      </c>
      <c r="G7721" s="3" t="s">
        <v>12917</v>
      </c>
      <c r="H7721" s="3" t="s">
        <v>176</v>
      </c>
      <c r="I7721" s="24">
        <v>131</v>
      </c>
      <c r="J7721" s="24"/>
      <c r="K7721" s="24"/>
      <c r="L7721" s="24"/>
      <c r="M7721" s="24"/>
      <c r="N7721" s="24"/>
      <c r="O7721" s="24"/>
      <c r="P7721" s="24"/>
      <c r="Q7721" s="24"/>
      <c r="R7721" s="24"/>
      <c r="S7721" s="24"/>
      <c r="T7721" s="24"/>
      <c r="U7721" s="24"/>
      <c r="V7721" s="24"/>
      <c r="W7721" s="24"/>
      <c r="X7721" s="24">
        <f t="shared" si="294"/>
        <v>0</v>
      </c>
      <c r="Y7721" s="2">
        <f t="shared" si="293"/>
        <v>131</v>
      </c>
      <c r="Z7721" s="3"/>
    </row>
    <row r="7722" spans="1:26" customFormat="1" x14ac:dyDescent="0.25">
      <c r="A7722" s="31">
        <v>13</v>
      </c>
      <c r="B7722" s="31">
        <v>13</v>
      </c>
      <c r="C7722" s="3" t="s">
        <v>12918</v>
      </c>
      <c r="D7722" s="3" t="s">
        <v>12916</v>
      </c>
      <c r="E7722" s="3" t="s">
        <v>12894</v>
      </c>
      <c r="F7722" s="3" t="s">
        <v>12895</v>
      </c>
      <c r="G7722" s="3" t="s">
        <v>5167</v>
      </c>
      <c r="H7722" s="3" t="s">
        <v>39</v>
      </c>
      <c r="I7722" s="24">
        <v>151</v>
      </c>
      <c r="J7722" s="24"/>
      <c r="K7722" s="24"/>
      <c r="L7722" s="24"/>
      <c r="M7722" s="24"/>
      <c r="N7722" s="24"/>
      <c r="O7722" s="24"/>
      <c r="P7722" s="24"/>
      <c r="Q7722" s="24"/>
      <c r="R7722" s="24"/>
      <c r="S7722" s="24"/>
      <c r="T7722" s="24"/>
      <c r="U7722" s="24"/>
      <c r="V7722" s="24"/>
      <c r="W7722" s="24"/>
      <c r="X7722" s="24">
        <f t="shared" si="294"/>
        <v>0</v>
      </c>
      <c r="Y7722" s="2">
        <f t="shared" si="293"/>
        <v>151</v>
      </c>
      <c r="Z7722" s="3"/>
    </row>
    <row r="7723" spans="1:26" customFormat="1" x14ac:dyDescent="0.25">
      <c r="A7723" s="31">
        <v>14</v>
      </c>
      <c r="B7723" s="31">
        <v>14</v>
      </c>
      <c r="C7723" s="3" t="s">
        <v>12916</v>
      </c>
      <c r="D7723" s="3" t="s">
        <v>12916</v>
      </c>
      <c r="E7723" s="3" t="s">
        <v>12894</v>
      </c>
      <c r="F7723" s="3" t="s">
        <v>12895</v>
      </c>
      <c r="G7723" s="3" t="s">
        <v>45</v>
      </c>
      <c r="H7723" s="3"/>
      <c r="I7723" s="24">
        <v>233.81</v>
      </c>
      <c r="J7723" s="24"/>
      <c r="K7723" s="24"/>
      <c r="L7723" s="24"/>
      <c r="M7723" s="24"/>
      <c r="N7723" s="24"/>
      <c r="O7723" s="24"/>
      <c r="P7723" s="24"/>
      <c r="Q7723" s="24"/>
      <c r="R7723" s="24"/>
      <c r="S7723" s="24"/>
      <c r="T7723" s="24"/>
      <c r="U7723" s="24"/>
      <c r="V7723" s="24"/>
      <c r="W7723" s="24"/>
      <c r="X7723" s="24">
        <f t="shared" si="294"/>
        <v>0</v>
      </c>
      <c r="Y7723" s="2">
        <f t="shared" si="293"/>
        <v>233.81</v>
      </c>
      <c r="Z7723" s="3"/>
    </row>
    <row r="7724" spans="1:26" customFormat="1" x14ac:dyDescent="0.25">
      <c r="A7724" s="31">
        <v>15</v>
      </c>
      <c r="B7724" s="31">
        <v>15</v>
      </c>
      <c r="C7724" s="3" t="s">
        <v>12919</v>
      </c>
      <c r="D7724" s="3" t="s">
        <v>12916</v>
      </c>
      <c r="E7724" s="3" t="s">
        <v>12894</v>
      </c>
      <c r="F7724" s="3" t="s">
        <v>12895</v>
      </c>
      <c r="G7724" s="3" t="s">
        <v>12920</v>
      </c>
      <c r="H7724" s="3" t="s">
        <v>39</v>
      </c>
      <c r="I7724" s="24">
        <v>273.83999999999997</v>
      </c>
      <c r="J7724" s="24"/>
      <c r="K7724" s="24"/>
      <c r="L7724" s="24"/>
      <c r="M7724" s="24"/>
      <c r="N7724" s="24"/>
      <c r="O7724" s="24"/>
      <c r="P7724" s="24"/>
      <c r="Q7724" s="24"/>
      <c r="R7724" s="24"/>
      <c r="S7724" s="24"/>
      <c r="T7724" s="24"/>
      <c r="U7724" s="24"/>
      <c r="V7724" s="24"/>
      <c r="W7724" s="24"/>
      <c r="X7724" s="24">
        <f t="shared" si="294"/>
        <v>0</v>
      </c>
      <c r="Y7724" s="2">
        <f t="shared" si="293"/>
        <v>273.83999999999997</v>
      </c>
      <c r="Z7724" s="3"/>
    </row>
    <row r="7725" spans="1:26" customFormat="1" x14ac:dyDescent="0.25">
      <c r="A7725" s="31">
        <v>16</v>
      </c>
      <c r="B7725" s="31">
        <v>16</v>
      </c>
      <c r="C7725" s="3" t="s">
        <v>12921</v>
      </c>
      <c r="D7725" s="3" t="s">
        <v>12916</v>
      </c>
      <c r="E7725" s="3" t="s">
        <v>12894</v>
      </c>
      <c r="F7725" s="3" t="s">
        <v>12895</v>
      </c>
      <c r="G7725" s="3" t="s">
        <v>416</v>
      </c>
      <c r="H7725" s="3" t="s">
        <v>19</v>
      </c>
      <c r="I7725" s="24">
        <v>206</v>
      </c>
      <c r="J7725" s="24"/>
      <c r="K7725" s="24"/>
      <c r="L7725" s="24"/>
      <c r="M7725" s="24"/>
      <c r="N7725" s="24"/>
      <c r="O7725" s="24"/>
      <c r="P7725" s="24"/>
      <c r="Q7725" s="24"/>
      <c r="R7725" s="24"/>
      <c r="S7725" s="24"/>
      <c r="T7725" s="24"/>
      <c r="U7725" s="24"/>
      <c r="V7725" s="24"/>
      <c r="W7725" s="24"/>
      <c r="X7725" s="24">
        <f t="shared" si="294"/>
        <v>0</v>
      </c>
      <c r="Y7725" s="2">
        <f t="shared" si="293"/>
        <v>206</v>
      </c>
      <c r="Z7725" s="3"/>
    </row>
    <row r="7726" spans="1:26" customFormat="1" x14ac:dyDescent="0.25">
      <c r="A7726" s="31">
        <v>17</v>
      </c>
      <c r="B7726" s="31">
        <v>17</v>
      </c>
      <c r="C7726" s="3" t="s">
        <v>12922</v>
      </c>
      <c r="D7726" s="3" t="s">
        <v>12916</v>
      </c>
      <c r="E7726" s="3" t="s">
        <v>12894</v>
      </c>
      <c r="F7726" s="3" t="s">
        <v>12895</v>
      </c>
      <c r="G7726" s="3" t="s">
        <v>12923</v>
      </c>
      <c r="H7726" s="3" t="s">
        <v>471</v>
      </c>
      <c r="I7726" s="24">
        <v>191</v>
      </c>
      <c r="J7726" s="24"/>
      <c r="K7726" s="24"/>
      <c r="L7726" s="24"/>
      <c r="M7726" s="24"/>
      <c r="N7726" s="24"/>
      <c r="O7726" s="24"/>
      <c r="P7726" s="24"/>
      <c r="Q7726" s="24"/>
      <c r="R7726" s="24"/>
      <c r="S7726" s="24"/>
      <c r="T7726" s="24"/>
      <c r="U7726" s="24"/>
      <c r="V7726" s="24"/>
      <c r="W7726" s="24"/>
      <c r="X7726" s="24">
        <f t="shared" si="294"/>
        <v>0</v>
      </c>
      <c r="Y7726" s="2">
        <f t="shared" si="293"/>
        <v>191</v>
      </c>
      <c r="Z7726" s="3"/>
    </row>
    <row r="7727" spans="1:26" customFormat="1" x14ac:dyDescent="0.25">
      <c r="A7727" s="31">
        <v>18</v>
      </c>
      <c r="B7727" s="31">
        <v>18</v>
      </c>
      <c r="C7727" s="3" t="s">
        <v>2749</v>
      </c>
      <c r="D7727" s="3" t="s">
        <v>12916</v>
      </c>
      <c r="E7727" s="3" t="s">
        <v>12894</v>
      </c>
      <c r="F7727" s="3" t="s">
        <v>12895</v>
      </c>
      <c r="G7727" s="3" t="s">
        <v>6480</v>
      </c>
      <c r="H7727" s="3" t="s">
        <v>12924</v>
      </c>
      <c r="I7727" s="24">
        <v>58.68</v>
      </c>
      <c r="J7727" s="24"/>
      <c r="K7727" s="24"/>
      <c r="L7727" s="24"/>
      <c r="M7727" s="24"/>
      <c r="N7727" s="24"/>
      <c r="O7727" s="24"/>
      <c r="P7727" s="24"/>
      <c r="Q7727" s="24"/>
      <c r="R7727" s="24"/>
      <c r="S7727" s="24"/>
      <c r="T7727" s="24"/>
      <c r="U7727" s="24"/>
      <c r="V7727" s="24"/>
      <c r="W7727" s="24"/>
      <c r="X7727" s="24">
        <f t="shared" si="294"/>
        <v>0</v>
      </c>
      <c r="Y7727" s="2">
        <f t="shared" si="293"/>
        <v>58.68</v>
      </c>
      <c r="Z7727" s="3"/>
    </row>
    <row r="7728" spans="1:26" customFormat="1" x14ac:dyDescent="0.25">
      <c r="A7728" s="31">
        <v>19</v>
      </c>
      <c r="B7728" s="31">
        <v>19</v>
      </c>
      <c r="C7728" s="3" t="s">
        <v>12925</v>
      </c>
      <c r="D7728" s="3" t="s">
        <v>12916</v>
      </c>
      <c r="E7728" s="3" t="s">
        <v>12894</v>
      </c>
      <c r="F7728" s="3" t="s">
        <v>12895</v>
      </c>
      <c r="G7728" s="3" t="s">
        <v>239</v>
      </c>
      <c r="H7728" s="3" t="s">
        <v>230</v>
      </c>
      <c r="I7728" s="24">
        <v>81.13</v>
      </c>
      <c r="J7728" s="24"/>
      <c r="K7728" s="24"/>
      <c r="L7728" s="24"/>
      <c r="M7728" s="24"/>
      <c r="N7728" s="24"/>
      <c r="O7728" s="24"/>
      <c r="P7728" s="24"/>
      <c r="Q7728" s="24"/>
      <c r="R7728" s="24"/>
      <c r="S7728" s="24"/>
      <c r="T7728" s="24"/>
      <c r="U7728" s="24"/>
      <c r="V7728" s="24"/>
      <c r="W7728" s="24"/>
      <c r="X7728" s="24">
        <f t="shared" si="294"/>
        <v>0</v>
      </c>
      <c r="Y7728" s="2">
        <f t="shared" si="293"/>
        <v>81.13</v>
      </c>
      <c r="Z7728" s="3"/>
    </row>
    <row r="7729" spans="1:26" customFormat="1" x14ac:dyDescent="0.25">
      <c r="A7729" s="31">
        <v>20</v>
      </c>
      <c r="B7729" s="31">
        <v>20</v>
      </c>
      <c r="C7729" s="3" t="s">
        <v>12926</v>
      </c>
      <c r="D7729" s="3" t="s">
        <v>12916</v>
      </c>
      <c r="E7729" s="3" t="s">
        <v>12894</v>
      </c>
      <c r="F7729" s="3" t="s">
        <v>12895</v>
      </c>
      <c r="G7729" s="3" t="s">
        <v>1910</v>
      </c>
      <c r="H7729" s="3" t="s">
        <v>213</v>
      </c>
      <c r="I7729" s="24">
        <v>86.8</v>
      </c>
      <c r="J7729" s="24"/>
      <c r="K7729" s="24"/>
      <c r="L7729" s="24"/>
      <c r="M7729" s="24"/>
      <c r="N7729" s="24"/>
      <c r="O7729" s="24"/>
      <c r="P7729" s="24"/>
      <c r="Q7729" s="24"/>
      <c r="R7729" s="24"/>
      <c r="S7729" s="24"/>
      <c r="T7729" s="24"/>
      <c r="U7729" s="24"/>
      <c r="V7729" s="24"/>
      <c r="W7729" s="24"/>
      <c r="X7729" s="24">
        <f t="shared" si="294"/>
        <v>0</v>
      </c>
      <c r="Y7729" s="2">
        <f t="shared" si="293"/>
        <v>86.8</v>
      </c>
      <c r="Z7729" s="3"/>
    </row>
    <row r="7730" spans="1:26" customFormat="1" ht="30" x14ac:dyDescent="0.25">
      <c r="A7730" s="31">
        <v>21</v>
      </c>
      <c r="B7730" s="31">
        <v>21</v>
      </c>
      <c r="C7730" s="3" t="s">
        <v>12927</v>
      </c>
      <c r="D7730" s="3" t="s">
        <v>12916</v>
      </c>
      <c r="E7730" s="3" t="s">
        <v>12894</v>
      </c>
      <c r="F7730" s="3" t="s">
        <v>12895</v>
      </c>
      <c r="G7730" s="3" t="s">
        <v>12928</v>
      </c>
      <c r="H7730" s="1" t="s">
        <v>12929</v>
      </c>
      <c r="I7730" s="24">
        <v>289.10000000000002</v>
      </c>
      <c r="J7730" s="24"/>
      <c r="K7730" s="24"/>
      <c r="L7730" s="24"/>
      <c r="M7730" s="24"/>
      <c r="N7730" s="24"/>
      <c r="O7730" s="24"/>
      <c r="P7730" s="24"/>
      <c r="Q7730" s="24"/>
      <c r="R7730" s="24"/>
      <c r="S7730" s="24"/>
      <c r="T7730" s="24"/>
      <c r="U7730" s="24"/>
      <c r="V7730" s="24"/>
      <c r="W7730" s="24"/>
      <c r="X7730" s="24">
        <f t="shared" si="294"/>
        <v>0</v>
      </c>
      <c r="Y7730" s="2">
        <f t="shared" si="293"/>
        <v>289.10000000000002</v>
      </c>
      <c r="Z7730" s="3"/>
    </row>
    <row r="7731" spans="1:26" customFormat="1" x14ac:dyDescent="0.25">
      <c r="A7731" s="31">
        <v>22</v>
      </c>
      <c r="B7731" s="31">
        <v>22</v>
      </c>
      <c r="C7731" s="3" t="s">
        <v>12930</v>
      </c>
      <c r="D7731" s="3" t="s">
        <v>12916</v>
      </c>
      <c r="E7731" s="3" t="s">
        <v>12894</v>
      </c>
      <c r="F7731" s="3" t="s">
        <v>12895</v>
      </c>
      <c r="G7731" s="3" t="s">
        <v>7163</v>
      </c>
      <c r="H7731" s="3" t="s">
        <v>292</v>
      </c>
      <c r="I7731" s="24">
        <v>234.44</v>
      </c>
      <c r="J7731" s="24"/>
      <c r="K7731" s="24"/>
      <c r="L7731" s="24"/>
      <c r="M7731" s="24"/>
      <c r="N7731" s="24"/>
      <c r="O7731" s="24"/>
      <c r="P7731" s="24"/>
      <c r="Q7731" s="24"/>
      <c r="R7731" s="24"/>
      <c r="S7731" s="24"/>
      <c r="T7731" s="24"/>
      <c r="U7731" s="24"/>
      <c r="V7731" s="24"/>
      <c r="W7731" s="24"/>
      <c r="X7731" s="24">
        <f t="shared" si="294"/>
        <v>0</v>
      </c>
      <c r="Y7731" s="2">
        <f t="shared" si="293"/>
        <v>234.44</v>
      </c>
      <c r="Z7731" s="3"/>
    </row>
    <row r="7732" spans="1:26" customFormat="1" x14ac:dyDescent="0.25">
      <c r="A7732" s="31">
        <v>23</v>
      </c>
      <c r="B7732" s="31">
        <v>23</v>
      </c>
      <c r="C7732" s="3" t="s">
        <v>12931</v>
      </c>
      <c r="D7732" s="3" t="s">
        <v>12916</v>
      </c>
      <c r="E7732" s="3" t="s">
        <v>12894</v>
      </c>
      <c r="F7732" s="3" t="s">
        <v>12895</v>
      </c>
      <c r="G7732" s="2" t="s">
        <v>4138</v>
      </c>
      <c r="H7732" s="3" t="s">
        <v>623</v>
      </c>
      <c r="I7732" s="24">
        <v>72.5</v>
      </c>
      <c r="J7732" s="24"/>
      <c r="K7732" s="24"/>
      <c r="L7732" s="24"/>
      <c r="M7732" s="24"/>
      <c r="N7732" s="24"/>
      <c r="O7732" s="24"/>
      <c r="P7732" s="24"/>
      <c r="Q7732" s="24"/>
      <c r="R7732" s="24"/>
      <c r="S7732" s="24"/>
      <c r="T7732" s="24"/>
      <c r="U7732" s="24"/>
      <c r="V7732" s="24"/>
      <c r="W7732" s="24"/>
      <c r="X7732" s="24">
        <f t="shared" si="294"/>
        <v>0</v>
      </c>
      <c r="Y7732" s="2">
        <f t="shared" si="293"/>
        <v>72.5</v>
      </c>
      <c r="Z7732" s="3"/>
    </row>
    <row r="7733" spans="1:26" customFormat="1" x14ac:dyDescent="0.25">
      <c r="A7733" s="31">
        <v>24</v>
      </c>
      <c r="B7733" s="31">
        <v>24</v>
      </c>
      <c r="C7733" s="3" t="s">
        <v>12932</v>
      </c>
      <c r="D7733" s="3" t="s">
        <v>12916</v>
      </c>
      <c r="E7733" s="3" t="s">
        <v>12894</v>
      </c>
      <c r="F7733" s="3" t="s">
        <v>12895</v>
      </c>
      <c r="G7733" s="2" t="s">
        <v>12933</v>
      </c>
      <c r="H7733" s="3" t="s">
        <v>429</v>
      </c>
      <c r="I7733" s="24">
        <v>121</v>
      </c>
      <c r="J7733" s="24"/>
      <c r="K7733" s="24"/>
      <c r="L7733" s="24"/>
      <c r="M7733" s="24"/>
      <c r="N7733" s="24"/>
      <c r="O7733" s="24"/>
      <c r="P7733" s="24"/>
      <c r="Q7733" s="24"/>
      <c r="R7733" s="24"/>
      <c r="S7733" s="24"/>
      <c r="T7733" s="24"/>
      <c r="U7733" s="24"/>
      <c r="V7733" s="24"/>
      <c r="W7733" s="24"/>
      <c r="X7733" s="24">
        <f t="shared" si="294"/>
        <v>0</v>
      </c>
      <c r="Y7733" s="2">
        <f t="shared" si="293"/>
        <v>121</v>
      </c>
      <c r="Z7733" s="3"/>
    </row>
    <row r="7734" spans="1:26" customFormat="1" x14ac:dyDescent="0.25">
      <c r="A7734" s="31">
        <v>25</v>
      </c>
      <c r="B7734" s="31">
        <v>25</v>
      </c>
      <c r="C7734" s="3" t="s">
        <v>12934</v>
      </c>
      <c r="D7734" s="3" t="s">
        <v>12916</v>
      </c>
      <c r="E7734" s="3" t="s">
        <v>12894</v>
      </c>
      <c r="F7734" s="3" t="s">
        <v>12895</v>
      </c>
      <c r="G7734" s="2" t="s">
        <v>466</v>
      </c>
      <c r="H7734" s="3" t="s">
        <v>10</v>
      </c>
      <c r="I7734" s="24">
        <v>104.4</v>
      </c>
      <c r="J7734" s="24"/>
      <c r="K7734" s="24"/>
      <c r="L7734" s="24"/>
      <c r="M7734" s="24"/>
      <c r="N7734" s="24"/>
      <c r="O7734" s="24"/>
      <c r="P7734" s="24"/>
      <c r="Q7734" s="24"/>
      <c r="R7734" s="24"/>
      <c r="S7734" s="24"/>
      <c r="T7734" s="24"/>
      <c r="U7734" s="24"/>
      <c r="V7734" s="24"/>
      <c r="W7734" s="24"/>
      <c r="X7734" s="24">
        <f t="shared" si="294"/>
        <v>0</v>
      </c>
      <c r="Y7734" s="2">
        <f t="shared" si="293"/>
        <v>104.4</v>
      </c>
      <c r="Z7734" s="3"/>
    </row>
    <row r="7735" spans="1:26" customFormat="1" x14ac:dyDescent="0.25">
      <c r="A7735" s="31">
        <v>26</v>
      </c>
      <c r="B7735" s="31">
        <v>26</v>
      </c>
      <c r="C7735" s="3" t="s">
        <v>12935</v>
      </c>
      <c r="D7735" s="3" t="s">
        <v>12916</v>
      </c>
      <c r="E7735" s="3" t="s">
        <v>12894</v>
      </c>
      <c r="F7735" s="3" t="s">
        <v>12895</v>
      </c>
      <c r="G7735" s="2" t="s">
        <v>2182</v>
      </c>
      <c r="H7735" s="3" t="s">
        <v>328</v>
      </c>
      <c r="I7735" s="24">
        <v>131</v>
      </c>
      <c r="J7735" s="24"/>
      <c r="K7735" s="24"/>
      <c r="L7735" s="24"/>
      <c r="M7735" s="24"/>
      <c r="N7735" s="24"/>
      <c r="O7735" s="24"/>
      <c r="P7735" s="24"/>
      <c r="Q7735" s="24"/>
      <c r="R7735" s="24"/>
      <c r="S7735" s="24"/>
      <c r="T7735" s="24"/>
      <c r="U7735" s="24"/>
      <c r="V7735" s="24"/>
      <c r="W7735" s="24"/>
      <c r="X7735" s="24">
        <f t="shared" si="294"/>
        <v>0</v>
      </c>
      <c r="Y7735" s="2">
        <f t="shared" si="293"/>
        <v>131</v>
      </c>
      <c r="Z7735" s="3"/>
    </row>
    <row r="7736" spans="1:26" customFormat="1" x14ac:dyDescent="0.25">
      <c r="A7736" s="31">
        <v>27</v>
      </c>
      <c r="B7736" s="31">
        <v>27</v>
      </c>
      <c r="C7736" s="3" t="s">
        <v>12936</v>
      </c>
      <c r="D7736" s="3" t="s">
        <v>12916</v>
      </c>
      <c r="E7736" s="3" t="s">
        <v>12894</v>
      </c>
      <c r="F7736" s="3" t="s">
        <v>12895</v>
      </c>
      <c r="G7736" s="2" t="s">
        <v>5167</v>
      </c>
      <c r="H7736" s="3" t="s">
        <v>409</v>
      </c>
      <c r="I7736" s="24">
        <v>86.1</v>
      </c>
      <c r="J7736" s="24"/>
      <c r="K7736" s="24"/>
      <c r="L7736" s="24"/>
      <c r="M7736" s="24"/>
      <c r="N7736" s="24"/>
      <c r="O7736" s="24"/>
      <c r="P7736" s="24"/>
      <c r="Q7736" s="24"/>
      <c r="R7736" s="24"/>
      <c r="S7736" s="24"/>
      <c r="T7736" s="24"/>
      <c r="U7736" s="24"/>
      <c r="V7736" s="24"/>
      <c r="W7736" s="24"/>
      <c r="X7736" s="24">
        <f t="shared" si="294"/>
        <v>0</v>
      </c>
      <c r="Y7736" s="2">
        <f t="shared" si="293"/>
        <v>86.1</v>
      </c>
      <c r="Z7736" s="3"/>
    </row>
    <row r="7737" spans="1:26" customFormat="1" x14ac:dyDescent="0.25">
      <c r="A7737" s="31">
        <v>28</v>
      </c>
      <c r="B7737" s="31">
        <v>28</v>
      </c>
      <c r="C7737" s="3" t="s">
        <v>12937</v>
      </c>
      <c r="D7737" s="3" t="s">
        <v>12916</v>
      </c>
      <c r="E7737" s="3" t="s">
        <v>12894</v>
      </c>
      <c r="F7737" s="3" t="s">
        <v>12895</v>
      </c>
      <c r="G7737" s="2" t="s">
        <v>7671</v>
      </c>
      <c r="H7737" s="3" t="s">
        <v>19</v>
      </c>
      <c r="I7737" s="24">
        <v>121.5</v>
      </c>
      <c r="J7737" s="24"/>
      <c r="K7737" s="24"/>
      <c r="L7737" s="24"/>
      <c r="M7737" s="24"/>
      <c r="N7737" s="24"/>
      <c r="O7737" s="24"/>
      <c r="P7737" s="24"/>
      <c r="Q7737" s="24"/>
      <c r="R7737" s="24"/>
      <c r="S7737" s="24"/>
      <c r="T7737" s="24"/>
      <c r="U7737" s="24"/>
      <c r="V7737" s="24"/>
      <c r="W7737" s="24"/>
      <c r="X7737" s="24">
        <f t="shared" si="294"/>
        <v>0</v>
      </c>
      <c r="Y7737" s="2">
        <f t="shared" si="293"/>
        <v>121.5</v>
      </c>
      <c r="Z7737" s="3"/>
    </row>
    <row r="7738" spans="1:26" customFormat="1" x14ac:dyDescent="0.25">
      <c r="A7738" s="31">
        <v>29</v>
      </c>
      <c r="B7738" s="31">
        <v>29</v>
      </c>
      <c r="C7738" s="3" t="s">
        <v>5397</v>
      </c>
      <c r="D7738" s="3" t="s">
        <v>12916</v>
      </c>
      <c r="E7738" s="3" t="s">
        <v>12894</v>
      </c>
      <c r="F7738" s="3" t="s">
        <v>12895</v>
      </c>
      <c r="G7738" s="2" t="s">
        <v>5167</v>
      </c>
      <c r="H7738" s="3" t="s">
        <v>409</v>
      </c>
      <c r="I7738" s="24">
        <v>210</v>
      </c>
      <c r="J7738" s="24"/>
      <c r="K7738" s="24"/>
      <c r="L7738" s="24"/>
      <c r="M7738" s="24"/>
      <c r="N7738" s="24"/>
      <c r="O7738" s="24"/>
      <c r="P7738" s="24"/>
      <c r="Q7738" s="24"/>
      <c r="R7738" s="24"/>
      <c r="S7738" s="24"/>
      <c r="T7738" s="24"/>
      <c r="U7738" s="24"/>
      <c r="V7738" s="24"/>
      <c r="W7738" s="24"/>
      <c r="X7738" s="24">
        <f t="shared" si="294"/>
        <v>0</v>
      </c>
      <c r="Y7738" s="2">
        <f t="shared" si="293"/>
        <v>210</v>
      </c>
      <c r="Z7738" s="3"/>
    </row>
    <row r="7739" spans="1:26" customFormat="1" x14ac:dyDescent="0.25">
      <c r="A7739" s="31">
        <v>30</v>
      </c>
      <c r="B7739" s="31">
        <v>30</v>
      </c>
      <c r="C7739" s="3" t="s">
        <v>12938</v>
      </c>
      <c r="D7739" s="3" t="s">
        <v>12939</v>
      </c>
      <c r="E7739" s="3" t="s">
        <v>12894</v>
      </c>
      <c r="F7739" s="3" t="s">
        <v>12895</v>
      </c>
      <c r="G7739" s="2" t="s">
        <v>1196</v>
      </c>
      <c r="H7739" s="3" t="s">
        <v>358</v>
      </c>
      <c r="I7739" s="24">
        <v>134.15</v>
      </c>
      <c r="J7739" s="24"/>
      <c r="K7739" s="24"/>
      <c r="L7739" s="24"/>
      <c r="M7739" s="24"/>
      <c r="N7739" s="24"/>
      <c r="O7739" s="24"/>
      <c r="P7739" s="24"/>
      <c r="Q7739" s="24"/>
      <c r="R7739" s="24"/>
      <c r="S7739" s="24"/>
      <c r="T7739" s="24"/>
      <c r="U7739" s="24"/>
      <c r="V7739" s="24"/>
      <c r="W7739" s="24"/>
      <c r="X7739" s="24">
        <f t="shared" si="294"/>
        <v>0</v>
      </c>
      <c r="Y7739" s="2">
        <f t="shared" si="293"/>
        <v>134.15</v>
      </c>
      <c r="Z7739" s="3"/>
    </row>
    <row r="7740" spans="1:26" customFormat="1" x14ac:dyDescent="0.25">
      <c r="A7740" s="31">
        <v>31</v>
      </c>
      <c r="B7740" s="31">
        <v>31</v>
      </c>
      <c r="C7740" s="3" t="s">
        <v>12939</v>
      </c>
      <c r="D7740" s="3" t="s">
        <v>12939</v>
      </c>
      <c r="E7740" s="3" t="s">
        <v>12894</v>
      </c>
      <c r="F7740" s="3" t="s">
        <v>12895</v>
      </c>
      <c r="G7740" s="2" t="s">
        <v>12940</v>
      </c>
      <c r="H7740" s="3" t="s">
        <v>471</v>
      </c>
      <c r="I7740" s="24">
        <v>634.38</v>
      </c>
      <c r="J7740" s="24"/>
      <c r="K7740" s="24"/>
      <c r="L7740" s="24"/>
      <c r="M7740" s="24"/>
      <c r="N7740" s="24"/>
      <c r="O7740" s="24"/>
      <c r="P7740" s="24"/>
      <c r="Q7740" s="24"/>
      <c r="R7740" s="24"/>
      <c r="S7740" s="24"/>
      <c r="T7740" s="24"/>
      <c r="U7740" s="24"/>
      <c r="V7740" s="24"/>
      <c r="W7740" s="24"/>
      <c r="X7740" s="24">
        <f t="shared" si="294"/>
        <v>0</v>
      </c>
      <c r="Y7740" s="2">
        <f t="shared" si="293"/>
        <v>634.38</v>
      </c>
      <c r="Z7740" s="3"/>
    </row>
    <row r="7741" spans="1:26" customFormat="1" x14ac:dyDescent="0.25">
      <c r="A7741" s="31">
        <v>32</v>
      </c>
      <c r="B7741" s="31">
        <v>32</v>
      </c>
      <c r="C7741" s="3" t="s">
        <v>12941</v>
      </c>
      <c r="D7741" s="3" t="s">
        <v>12939</v>
      </c>
      <c r="E7741" s="3" t="s">
        <v>12894</v>
      </c>
      <c r="F7741" s="3" t="s">
        <v>12895</v>
      </c>
      <c r="G7741" s="2" t="s">
        <v>15465</v>
      </c>
      <c r="H7741" s="3" t="s">
        <v>4592</v>
      </c>
      <c r="I7741" s="24">
        <v>79.900000000000006</v>
      </c>
      <c r="J7741" s="24"/>
      <c r="K7741" s="24"/>
      <c r="L7741" s="24"/>
      <c r="M7741" s="24"/>
      <c r="N7741" s="24"/>
      <c r="O7741" s="24"/>
      <c r="P7741" s="24"/>
      <c r="Q7741" s="24"/>
      <c r="R7741" s="24"/>
      <c r="S7741" s="24"/>
      <c r="T7741" s="24"/>
      <c r="U7741" s="24"/>
      <c r="V7741" s="24"/>
      <c r="W7741" s="24"/>
      <c r="X7741" s="24">
        <f t="shared" si="294"/>
        <v>0</v>
      </c>
      <c r="Y7741" s="2">
        <f t="shared" si="293"/>
        <v>79.900000000000006</v>
      </c>
      <c r="Z7741" s="3"/>
    </row>
    <row r="7742" spans="1:26" customFormat="1" x14ac:dyDescent="0.25">
      <c r="A7742" s="31">
        <v>33</v>
      </c>
      <c r="B7742" s="31">
        <v>33</v>
      </c>
      <c r="C7742" s="3" t="s">
        <v>12942</v>
      </c>
      <c r="D7742" s="3" t="s">
        <v>12939</v>
      </c>
      <c r="E7742" s="3" t="s">
        <v>12894</v>
      </c>
      <c r="F7742" s="3" t="s">
        <v>12895</v>
      </c>
      <c r="G7742" s="2" t="s">
        <v>7920</v>
      </c>
      <c r="H7742" s="3" t="s">
        <v>289</v>
      </c>
      <c r="I7742" s="24">
        <v>75.95</v>
      </c>
      <c r="J7742" s="24"/>
      <c r="K7742" s="24"/>
      <c r="L7742" s="24"/>
      <c r="M7742" s="24"/>
      <c r="N7742" s="24"/>
      <c r="O7742" s="24"/>
      <c r="P7742" s="24"/>
      <c r="Q7742" s="24"/>
      <c r="R7742" s="24"/>
      <c r="S7742" s="24"/>
      <c r="T7742" s="24"/>
      <c r="U7742" s="24"/>
      <c r="V7742" s="24"/>
      <c r="W7742" s="24"/>
      <c r="X7742" s="24">
        <f t="shared" si="294"/>
        <v>0</v>
      </c>
      <c r="Y7742" s="2">
        <f t="shared" si="293"/>
        <v>75.95</v>
      </c>
      <c r="Z7742" s="3"/>
    </row>
    <row r="7743" spans="1:26" customFormat="1" x14ac:dyDescent="0.25">
      <c r="A7743" s="31">
        <v>34</v>
      </c>
      <c r="B7743" s="31">
        <v>34</v>
      </c>
      <c r="C7743" s="3" t="s">
        <v>12943</v>
      </c>
      <c r="D7743" s="3" t="s">
        <v>12939</v>
      </c>
      <c r="E7743" s="3" t="s">
        <v>12894</v>
      </c>
      <c r="F7743" s="3" t="s">
        <v>12895</v>
      </c>
      <c r="G7743" s="2" t="s">
        <v>5167</v>
      </c>
      <c r="H7743" s="3" t="s">
        <v>198</v>
      </c>
      <c r="I7743" s="24">
        <v>147.65</v>
      </c>
      <c r="J7743" s="24"/>
      <c r="K7743" s="24"/>
      <c r="L7743" s="24"/>
      <c r="M7743" s="24"/>
      <c r="N7743" s="24"/>
      <c r="O7743" s="24"/>
      <c r="P7743" s="24"/>
      <c r="Q7743" s="24"/>
      <c r="R7743" s="24"/>
      <c r="S7743" s="24"/>
      <c r="T7743" s="24"/>
      <c r="U7743" s="24"/>
      <c r="V7743" s="24"/>
      <c r="W7743" s="24"/>
      <c r="X7743" s="24">
        <f t="shared" si="294"/>
        <v>0</v>
      </c>
      <c r="Y7743" s="2">
        <f t="shared" si="293"/>
        <v>147.65</v>
      </c>
      <c r="Z7743" s="3"/>
    </row>
    <row r="7744" spans="1:26" customFormat="1" x14ac:dyDescent="0.25">
      <c r="A7744" s="31">
        <v>35</v>
      </c>
      <c r="B7744" s="31">
        <v>35</v>
      </c>
      <c r="C7744" s="3" t="s">
        <v>12944</v>
      </c>
      <c r="D7744" s="3" t="s">
        <v>12939</v>
      </c>
      <c r="E7744" s="3" t="s">
        <v>12894</v>
      </c>
      <c r="F7744" s="3" t="s">
        <v>12895</v>
      </c>
      <c r="G7744" s="2" t="s">
        <v>6278</v>
      </c>
      <c r="H7744" s="3" t="s">
        <v>19</v>
      </c>
      <c r="I7744" s="24">
        <v>153</v>
      </c>
      <c r="J7744" s="24"/>
      <c r="K7744" s="24"/>
      <c r="L7744" s="24"/>
      <c r="M7744" s="24"/>
      <c r="N7744" s="24"/>
      <c r="O7744" s="24"/>
      <c r="P7744" s="24"/>
      <c r="Q7744" s="24"/>
      <c r="R7744" s="24"/>
      <c r="S7744" s="24"/>
      <c r="T7744" s="24"/>
      <c r="U7744" s="24"/>
      <c r="V7744" s="24"/>
      <c r="W7744" s="24"/>
      <c r="X7744" s="24">
        <f t="shared" si="294"/>
        <v>0</v>
      </c>
      <c r="Y7744" s="2">
        <f t="shared" si="293"/>
        <v>153</v>
      </c>
      <c r="Z7744" s="3"/>
    </row>
    <row r="7745" spans="1:26" customFormat="1" x14ac:dyDescent="0.25">
      <c r="A7745" s="31">
        <v>36</v>
      </c>
      <c r="B7745" s="31">
        <v>36</v>
      </c>
      <c r="C7745" s="3" t="s">
        <v>12945</v>
      </c>
      <c r="D7745" s="3" t="s">
        <v>12939</v>
      </c>
      <c r="E7745" s="3" t="s">
        <v>12894</v>
      </c>
      <c r="F7745" s="3" t="s">
        <v>12895</v>
      </c>
      <c r="G7745" s="2" t="s">
        <v>12946</v>
      </c>
      <c r="H7745" s="3" t="s">
        <v>377</v>
      </c>
      <c r="I7745" s="24">
        <v>136.5</v>
      </c>
      <c r="J7745" s="24"/>
      <c r="K7745" s="24"/>
      <c r="L7745" s="24"/>
      <c r="M7745" s="24"/>
      <c r="N7745" s="24"/>
      <c r="O7745" s="24"/>
      <c r="P7745" s="24"/>
      <c r="Q7745" s="24"/>
      <c r="R7745" s="24"/>
      <c r="S7745" s="24"/>
      <c r="T7745" s="24"/>
      <c r="U7745" s="24"/>
      <c r="V7745" s="24"/>
      <c r="W7745" s="24"/>
      <c r="X7745" s="24">
        <f t="shared" si="294"/>
        <v>0</v>
      </c>
      <c r="Y7745" s="2">
        <f t="shared" si="293"/>
        <v>136.5</v>
      </c>
      <c r="Z7745" s="3"/>
    </row>
    <row r="7746" spans="1:26" customFormat="1" x14ac:dyDescent="0.25">
      <c r="A7746" s="31">
        <v>37</v>
      </c>
      <c r="B7746" s="31">
        <v>37</v>
      </c>
      <c r="C7746" s="3" t="s">
        <v>12947</v>
      </c>
      <c r="D7746" s="3" t="s">
        <v>12939</v>
      </c>
      <c r="E7746" s="3" t="s">
        <v>12894</v>
      </c>
      <c r="F7746" s="3" t="s">
        <v>12895</v>
      </c>
      <c r="G7746" s="2" t="s">
        <v>5657</v>
      </c>
      <c r="H7746" s="3" t="s">
        <v>485</v>
      </c>
      <c r="I7746" s="24">
        <v>203.1</v>
      </c>
      <c r="J7746" s="24"/>
      <c r="K7746" s="24"/>
      <c r="L7746" s="24"/>
      <c r="M7746" s="24"/>
      <c r="N7746" s="24"/>
      <c r="O7746" s="24"/>
      <c r="P7746" s="24"/>
      <c r="Q7746" s="24"/>
      <c r="R7746" s="24"/>
      <c r="S7746" s="24"/>
      <c r="T7746" s="24"/>
      <c r="U7746" s="24"/>
      <c r="V7746" s="24"/>
      <c r="W7746" s="24"/>
      <c r="X7746" s="24">
        <f t="shared" si="294"/>
        <v>0</v>
      </c>
      <c r="Y7746" s="2">
        <f t="shared" si="293"/>
        <v>203.1</v>
      </c>
      <c r="Z7746" s="3"/>
    </row>
    <row r="7747" spans="1:26" customFormat="1" x14ac:dyDescent="0.25">
      <c r="A7747" s="31">
        <v>38</v>
      </c>
      <c r="B7747" s="31">
        <v>38</v>
      </c>
      <c r="C7747" s="3" t="s">
        <v>12948</v>
      </c>
      <c r="D7747" s="3" t="s">
        <v>12939</v>
      </c>
      <c r="E7747" s="3" t="s">
        <v>12894</v>
      </c>
      <c r="F7747" s="3" t="s">
        <v>12895</v>
      </c>
      <c r="G7747" s="2" t="s">
        <v>5167</v>
      </c>
      <c r="H7747" s="3" t="s">
        <v>39</v>
      </c>
      <c r="I7747" s="24">
        <v>98</v>
      </c>
      <c r="J7747" s="24"/>
      <c r="K7747" s="24"/>
      <c r="L7747" s="24"/>
      <c r="M7747" s="24"/>
      <c r="N7747" s="24"/>
      <c r="O7747" s="24"/>
      <c r="P7747" s="24"/>
      <c r="Q7747" s="24"/>
      <c r="R7747" s="24"/>
      <c r="S7747" s="24"/>
      <c r="T7747" s="24"/>
      <c r="U7747" s="24"/>
      <c r="V7747" s="24"/>
      <c r="W7747" s="24"/>
      <c r="X7747" s="24">
        <f t="shared" si="294"/>
        <v>0</v>
      </c>
      <c r="Y7747" s="2">
        <f t="shared" si="293"/>
        <v>98</v>
      </c>
      <c r="Z7747" s="3"/>
    </row>
    <row r="7748" spans="1:26" customFormat="1" x14ac:dyDescent="0.25">
      <c r="A7748" s="31">
        <v>39</v>
      </c>
      <c r="B7748" s="31">
        <v>39</v>
      </c>
      <c r="C7748" s="3" t="s">
        <v>12949</v>
      </c>
      <c r="D7748" s="3" t="s">
        <v>12939</v>
      </c>
      <c r="E7748" s="3" t="s">
        <v>12894</v>
      </c>
      <c r="F7748" s="3" t="s">
        <v>12895</v>
      </c>
      <c r="G7748" s="2" t="s">
        <v>7874</v>
      </c>
      <c r="H7748" s="3" t="s">
        <v>230</v>
      </c>
      <c r="I7748" s="24">
        <v>146.5</v>
      </c>
      <c r="J7748" s="24"/>
      <c r="K7748" s="24"/>
      <c r="L7748" s="24"/>
      <c r="M7748" s="24"/>
      <c r="N7748" s="24"/>
      <c r="O7748" s="24"/>
      <c r="P7748" s="24"/>
      <c r="Q7748" s="24"/>
      <c r="R7748" s="24"/>
      <c r="S7748" s="24"/>
      <c r="T7748" s="24"/>
      <c r="U7748" s="24"/>
      <c r="V7748" s="24"/>
      <c r="W7748" s="24"/>
      <c r="X7748" s="24">
        <f t="shared" si="294"/>
        <v>0</v>
      </c>
      <c r="Y7748" s="2">
        <f t="shared" si="293"/>
        <v>146.5</v>
      </c>
      <c r="Z7748" s="3"/>
    </row>
    <row r="7749" spans="1:26" customFormat="1" x14ac:dyDescent="0.25">
      <c r="A7749" s="31">
        <v>40</v>
      </c>
      <c r="B7749" s="31">
        <v>40</v>
      </c>
      <c r="C7749" s="3" t="s">
        <v>12950</v>
      </c>
      <c r="D7749" s="3" t="s">
        <v>12939</v>
      </c>
      <c r="E7749" s="3" t="s">
        <v>12894</v>
      </c>
      <c r="F7749" s="3" t="s">
        <v>12895</v>
      </c>
      <c r="G7749" s="2" t="s">
        <v>7874</v>
      </c>
      <c r="H7749" s="3" t="s">
        <v>289</v>
      </c>
      <c r="I7749" s="24">
        <v>92.8</v>
      </c>
      <c r="J7749" s="24"/>
      <c r="K7749" s="24"/>
      <c r="L7749" s="24"/>
      <c r="M7749" s="24"/>
      <c r="N7749" s="24"/>
      <c r="O7749" s="24"/>
      <c r="P7749" s="24"/>
      <c r="Q7749" s="24"/>
      <c r="R7749" s="24"/>
      <c r="S7749" s="24"/>
      <c r="T7749" s="24"/>
      <c r="U7749" s="24"/>
      <c r="V7749" s="24"/>
      <c r="W7749" s="24"/>
      <c r="X7749" s="24">
        <f t="shared" si="294"/>
        <v>0</v>
      </c>
      <c r="Y7749" s="2">
        <f t="shared" si="293"/>
        <v>92.8</v>
      </c>
      <c r="Z7749" s="3"/>
    </row>
    <row r="7750" spans="1:26" customFormat="1" x14ac:dyDescent="0.25">
      <c r="A7750" s="31">
        <v>41</v>
      </c>
      <c r="B7750" s="31">
        <v>41</v>
      </c>
      <c r="C7750" s="3" t="s">
        <v>12951</v>
      </c>
      <c r="D7750" s="3" t="s">
        <v>12939</v>
      </c>
      <c r="E7750" s="3" t="s">
        <v>12894</v>
      </c>
      <c r="F7750" s="3" t="s">
        <v>12895</v>
      </c>
      <c r="G7750" s="2" t="s">
        <v>12952</v>
      </c>
      <c r="H7750" s="3" t="s">
        <v>485</v>
      </c>
      <c r="I7750" s="24">
        <v>235</v>
      </c>
      <c r="J7750" s="24"/>
      <c r="K7750" s="24"/>
      <c r="L7750" s="24"/>
      <c r="M7750" s="24"/>
      <c r="N7750" s="24"/>
      <c r="O7750" s="24"/>
      <c r="P7750" s="24"/>
      <c r="Q7750" s="24"/>
      <c r="R7750" s="24"/>
      <c r="S7750" s="24"/>
      <c r="T7750" s="24"/>
      <c r="U7750" s="24"/>
      <c r="V7750" s="24"/>
      <c r="W7750" s="24"/>
      <c r="X7750" s="24">
        <f t="shared" si="294"/>
        <v>0</v>
      </c>
      <c r="Y7750" s="2">
        <f t="shared" si="293"/>
        <v>235</v>
      </c>
      <c r="Z7750" s="3"/>
    </row>
    <row r="7751" spans="1:26" customFormat="1" x14ac:dyDescent="0.25">
      <c r="A7751" s="31">
        <v>42</v>
      </c>
      <c r="B7751" s="31">
        <v>42</v>
      </c>
      <c r="C7751" s="3" t="s">
        <v>12953</v>
      </c>
      <c r="D7751" s="3" t="s">
        <v>12939</v>
      </c>
      <c r="E7751" s="3" t="s">
        <v>12894</v>
      </c>
      <c r="F7751" s="3" t="s">
        <v>12895</v>
      </c>
      <c r="G7751" s="2" t="s">
        <v>447</v>
      </c>
      <c r="H7751" s="3"/>
      <c r="I7751" s="24">
        <v>104.85</v>
      </c>
      <c r="J7751" s="24"/>
      <c r="K7751" s="24"/>
      <c r="L7751" s="24"/>
      <c r="M7751" s="24"/>
      <c r="N7751" s="24"/>
      <c r="O7751" s="24"/>
      <c r="P7751" s="24"/>
      <c r="Q7751" s="24"/>
      <c r="R7751" s="24"/>
      <c r="S7751" s="24"/>
      <c r="T7751" s="24"/>
      <c r="U7751" s="24"/>
      <c r="V7751" s="24"/>
      <c r="W7751" s="24"/>
      <c r="X7751" s="24">
        <f t="shared" si="294"/>
        <v>0</v>
      </c>
      <c r="Y7751" s="2">
        <f t="shared" si="293"/>
        <v>104.85</v>
      </c>
      <c r="Z7751" s="3"/>
    </row>
    <row r="7752" spans="1:26" customFormat="1" x14ac:dyDescent="0.25">
      <c r="A7752" s="31">
        <v>43</v>
      </c>
      <c r="B7752" s="31">
        <v>43</v>
      </c>
      <c r="C7752" s="3" t="s">
        <v>11223</v>
      </c>
      <c r="D7752" s="3" t="s">
        <v>12939</v>
      </c>
      <c r="E7752" s="3" t="s">
        <v>12894</v>
      </c>
      <c r="F7752" s="3" t="s">
        <v>12895</v>
      </c>
      <c r="G7752" s="2" t="s">
        <v>12940</v>
      </c>
      <c r="H7752" s="3" t="s">
        <v>12954</v>
      </c>
      <c r="I7752" s="24">
        <v>193.75</v>
      </c>
      <c r="J7752" s="24"/>
      <c r="K7752" s="24"/>
      <c r="L7752" s="24"/>
      <c r="M7752" s="24"/>
      <c r="N7752" s="24"/>
      <c r="O7752" s="24"/>
      <c r="P7752" s="24"/>
      <c r="Q7752" s="24"/>
      <c r="R7752" s="24"/>
      <c r="S7752" s="24"/>
      <c r="T7752" s="24"/>
      <c r="U7752" s="24"/>
      <c r="V7752" s="24"/>
      <c r="W7752" s="24"/>
      <c r="X7752" s="24">
        <f t="shared" si="294"/>
        <v>0</v>
      </c>
      <c r="Y7752" s="24">
        <v>193.75</v>
      </c>
      <c r="Z7752" s="3"/>
    </row>
    <row r="7753" spans="1:26" customFormat="1" x14ac:dyDescent="0.25">
      <c r="A7753" s="31">
        <v>44</v>
      </c>
      <c r="B7753" s="31">
        <v>44</v>
      </c>
      <c r="C7753" s="3" t="s">
        <v>12955</v>
      </c>
      <c r="D7753" s="3" t="s">
        <v>12956</v>
      </c>
      <c r="E7753" s="3" t="s">
        <v>12894</v>
      </c>
      <c r="F7753" s="3" t="s">
        <v>12895</v>
      </c>
      <c r="G7753" s="2" t="s">
        <v>12957</v>
      </c>
      <c r="H7753" s="3" t="s">
        <v>300</v>
      </c>
      <c r="I7753" s="24">
        <v>190</v>
      </c>
      <c r="J7753" s="24"/>
      <c r="K7753" s="24"/>
      <c r="L7753" s="24"/>
      <c r="M7753" s="24"/>
      <c r="N7753" s="24"/>
      <c r="O7753" s="24"/>
      <c r="P7753" s="24"/>
      <c r="Q7753" s="24"/>
      <c r="R7753" s="24"/>
      <c r="S7753" s="24"/>
      <c r="T7753" s="24"/>
      <c r="U7753" s="24"/>
      <c r="V7753" s="24"/>
      <c r="W7753" s="24"/>
      <c r="X7753" s="24">
        <f t="shared" si="294"/>
        <v>0</v>
      </c>
      <c r="Y7753" s="24">
        <v>190</v>
      </c>
      <c r="Z7753" s="3"/>
    </row>
    <row r="7754" spans="1:26" customFormat="1" x14ac:dyDescent="0.25">
      <c r="A7754" s="31">
        <v>45</v>
      </c>
      <c r="B7754" s="31">
        <v>45</v>
      </c>
      <c r="C7754" s="3" t="s">
        <v>12958</v>
      </c>
      <c r="D7754" s="3" t="s">
        <v>12956</v>
      </c>
      <c r="E7754" s="3" t="s">
        <v>12894</v>
      </c>
      <c r="F7754" s="3" t="s">
        <v>12895</v>
      </c>
      <c r="G7754" s="2" t="s">
        <v>15257</v>
      </c>
      <c r="H7754" s="3"/>
      <c r="I7754" s="24">
        <v>260.10000000000002</v>
      </c>
      <c r="J7754" s="24"/>
      <c r="K7754" s="24"/>
      <c r="L7754" s="24"/>
      <c r="M7754" s="24"/>
      <c r="N7754" s="24"/>
      <c r="O7754" s="24"/>
      <c r="P7754" s="24"/>
      <c r="Q7754" s="24"/>
      <c r="R7754" s="24"/>
      <c r="S7754" s="24"/>
      <c r="T7754" s="24"/>
      <c r="U7754" s="24"/>
      <c r="V7754" s="24"/>
      <c r="W7754" s="24"/>
      <c r="X7754" s="24">
        <f t="shared" si="294"/>
        <v>0</v>
      </c>
      <c r="Y7754" s="24">
        <v>260.10000000000002</v>
      </c>
      <c r="Z7754" s="3"/>
    </row>
    <row r="7755" spans="1:26" customFormat="1" x14ac:dyDescent="0.25">
      <c r="A7755" s="31">
        <v>46</v>
      </c>
      <c r="B7755" s="31">
        <v>46</v>
      </c>
      <c r="C7755" s="3" t="s">
        <v>628</v>
      </c>
      <c r="D7755" s="3" t="s">
        <v>12956</v>
      </c>
      <c r="E7755" s="3" t="s">
        <v>12894</v>
      </c>
      <c r="F7755" s="3" t="s">
        <v>12895</v>
      </c>
      <c r="G7755" s="2" t="s">
        <v>12959</v>
      </c>
      <c r="H7755" s="3" t="s">
        <v>1019</v>
      </c>
      <c r="I7755" s="24">
        <v>56</v>
      </c>
      <c r="J7755" s="24"/>
      <c r="K7755" s="24"/>
      <c r="L7755" s="24"/>
      <c r="M7755" s="24"/>
      <c r="N7755" s="24"/>
      <c r="O7755" s="24"/>
      <c r="P7755" s="24"/>
      <c r="Q7755" s="24"/>
      <c r="R7755" s="24"/>
      <c r="S7755" s="24"/>
      <c r="T7755" s="24"/>
      <c r="U7755" s="24"/>
      <c r="V7755" s="24"/>
      <c r="W7755" s="24"/>
      <c r="X7755" s="24">
        <f t="shared" si="294"/>
        <v>0</v>
      </c>
      <c r="Y7755" s="24">
        <v>56</v>
      </c>
      <c r="Z7755" s="3"/>
    </row>
    <row r="7756" spans="1:26" customFormat="1" ht="30" x14ac:dyDescent="0.25">
      <c r="A7756" s="31">
        <v>47</v>
      </c>
      <c r="B7756" s="31">
        <v>47</v>
      </c>
      <c r="C7756" s="3" t="s">
        <v>12960</v>
      </c>
      <c r="D7756" s="3" t="s">
        <v>12956</v>
      </c>
      <c r="E7756" s="3" t="s">
        <v>12894</v>
      </c>
      <c r="F7756" s="3" t="s">
        <v>12895</v>
      </c>
      <c r="G7756" s="19" t="s">
        <v>12961</v>
      </c>
      <c r="H7756" s="1" t="s">
        <v>12962</v>
      </c>
      <c r="I7756" s="24">
        <v>642</v>
      </c>
      <c r="J7756" s="24"/>
      <c r="K7756" s="24"/>
      <c r="L7756" s="24"/>
      <c r="M7756" s="24"/>
      <c r="N7756" s="24"/>
      <c r="O7756" s="24"/>
      <c r="P7756" s="24"/>
      <c r="Q7756" s="24"/>
      <c r="R7756" s="24"/>
      <c r="S7756" s="24"/>
      <c r="T7756" s="24"/>
      <c r="U7756" s="24"/>
      <c r="V7756" s="24"/>
      <c r="W7756" s="24"/>
      <c r="X7756" s="24">
        <f t="shared" si="294"/>
        <v>0</v>
      </c>
      <c r="Y7756" s="24">
        <v>642</v>
      </c>
      <c r="Z7756" s="3"/>
    </row>
    <row r="7757" spans="1:26" customFormat="1" x14ac:dyDescent="0.25">
      <c r="A7757" s="31">
        <v>48</v>
      </c>
      <c r="B7757" s="31">
        <v>48</v>
      </c>
      <c r="C7757" s="3" t="s">
        <v>12963</v>
      </c>
      <c r="D7757" s="3" t="s">
        <v>12956</v>
      </c>
      <c r="E7757" s="3" t="s">
        <v>12894</v>
      </c>
      <c r="F7757" s="3" t="s">
        <v>12895</v>
      </c>
      <c r="G7757" s="2" t="s">
        <v>12964</v>
      </c>
      <c r="H7757" s="3" t="s">
        <v>39</v>
      </c>
      <c r="I7757" s="24">
        <v>397.8</v>
      </c>
      <c r="J7757" s="24"/>
      <c r="K7757" s="24"/>
      <c r="L7757" s="24"/>
      <c r="M7757" s="24"/>
      <c r="N7757" s="24"/>
      <c r="O7757" s="24"/>
      <c r="P7757" s="24"/>
      <c r="Q7757" s="24"/>
      <c r="R7757" s="24"/>
      <c r="S7757" s="24"/>
      <c r="T7757" s="24"/>
      <c r="U7757" s="24"/>
      <c r="V7757" s="24"/>
      <c r="W7757" s="24"/>
      <c r="X7757" s="24">
        <f t="shared" si="294"/>
        <v>0</v>
      </c>
      <c r="Y7757" s="24">
        <v>397.8</v>
      </c>
      <c r="Z7757" s="3"/>
    </row>
    <row r="7758" spans="1:26" customFormat="1" x14ac:dyDescent="0.25">
      <c r="A7758" s="31">
        <v>49</v>
      </c>
      <c r="B7758" s="31">
        <v>49</v>
      </c>
      <c r="C7758" s="3" t="s">
        <v>12965</v>
      </c>
      <c r="D7758" s="3" t="s">
        <v>12956</v>
      </c>
      <c r="E7758" s="3" t="s">
        <v>12894</v>
      </c>
      <c r="F7758" s="3" t="s">
        <v>12895</v>
      </c>
      <c r="G7758" s="2" t="s">
        <v>12966</v>
      </c>
      <c r="H7758" s="3" t="s">
        <v>12967</v>
      </c>
      <c r="I7758" s="24">
        <v>103.75</v>
      </c>
      <c r="J7758" s="24"/>
      <c r="K7758" s="24"/>
      <c r="L7758" s="24"/>
      <c r="M7758" s="24"/>
      <c r="N7758" s="24"/>
      <c r="O7758" s="24"/>
      <c r="P7758" s="24"/>
      <c r="Q7758" s="24"/>
      <c r="R7758" s="24"/>
      <c r="S7758" s="24"/>
      <c r="T7758" s="24"/>
      <c r="U7758" s="24"/>
      <c r="V7758" s="24"/>
      <c r="W7758" s="24"/>
      <c r="X7758" s="24">
        <f t="shared" si="294"/>
        <v>0</v>
      </c>
      <c r="Y7758" s="24">
        <v>103.75</v>
      </c>
      <c r="Z7758" s="3"/>
    </row>
    <row r="7759" spans="1:26" customFormat="1" x14ac:dyDescent="0.25">
      <c r="A7759" s="31">
        <v>50</v>
      </c>
      <c r="B7759" s="31">
        <v>50</v>
      </c>
      <c r="C7759" s="3" t="s">
        <v>12968</v>
      </c>
      <c r="D7759" s="3" t="s">
        <v>12956</v>
      </c>
      <c r="E7759" s="3" t="s">
        <v>12894</v>
      </c>
      <c r="F7759" s="3" t="s">
        <v>12895</v>
      </c>
      <c r="G7759" s="2" t="s">
        <v>10419</v>
      </c>
      <c r="H7759" s="3" t="s">
        <v>4676</v>
      </c>
      <c r="I7759" s="24">
        <v>235.2</v>
      </c>
      <c r="J7759" s="24"/>
      <c r="K7759" s="24"/>
      <c r="L7759" s="24"/>
      <c r="M7759" s="24"/>
      <c r="N7759" s="24"/>
      <c r="O7759" s="24"/>
      <c r="P7759" s="24"/>
      <c r="Q7759" s="24"/>
      <c r="R7759" s="24"/>
      <c r="S7759" s="24"/>
      <c r="T7759" s="24"/>
      <c r="U7759" s="24"/>
      <c r="V7759" s="24"/>
      <c r="W7759" s="24"/>
      <c r="X7759" s="24">
        <f t="shared" si="294"/>
        <v>0</v>
      </c>
      <c r="Y7759" s="24">
        <v>235.2</v>
      </c>
      <c r="Z7759" s="3"/>
    </row>
    <row r="7760" spans="1:26" customFormat="1" x14ac:dyDescent="0.25">
      <c r="A7760" s="31">
        <v>51</v>
      </c>
      <c r="B7760" s="31">
        <v>51</v>
      </c>
      <c r="C7760" s="3" t="s">
        <v>12969</v>
      </c>
      <c r="D7760" s="3" t="s">
        <v>12956</v>
      </c>
      <c r="E7760" s="3" t="s">
        <v>12894</v>
      </c>
      <c r="F7760" s="3" t="s">
        <v>12895</v>
      </c>
      <c r="G7760" s="2" t="s">
        <v>12970</v>
      </c>
      <c r="H7760" s="3" t="s">
        <v>176</v>
      </c>
      <c r="I7760" s="24">
        <v>194</v>
      </c>
      <c r="J7760" s="24"/>
      <c r="K7760" s="24"/>
      <c r="L7760" s="24"/>
      <c r="M7760" s="24"/>
      <c r="N7760" s="24"/>
      <c r="O7760" s="24"/>
      <c r="P7760" s="24"/>
      <c r="Q7760" s="24"/>
      <c r="R7760" s="24"/>
      <c r="S7760" s="24"/>
      <c r="T7760" s="24"/>
      <c r="U7760" s="24"/>
      <c r="V7760" s="24"/>
      <c r="W7760" s="24"/>
      <c r="X7760" s="24">
        <f t="shared" si="294"/>
        <v>0</v>
      </c>
      <c r="Y7760" s="24">
        <v>194</v>
      </c>
      <c r="Z7760" s="3"/>
    </row>
    <row r="7761" spans="1:26" customFormat="1" x14ac:dyDescent="0.25">
      <c r="A7761" s="31">
        <v>52</v>
      </c>
      <c r="B7761" s="31">
        <v>52</v>
      </c>
      <c r="C7761" s="3" t="s">
        <v>12971</v>
      </c>
      <c r="D7761" s="3" t="s">
        <v>12956</v>
      </c>
      <c r="E7761" s="3" t="s">
        <v>12894</v>
      </c>
      <c r="F7761" s="3" t="s">
        <v>12895</v>
      </c>
      <c r="G7761" s="2" t="s">
        <v>12972</v>
      </c>
      <c r="H7761" s="3" t="s">
        <v>7381</v>
      </c>
      <c r="I7761" s="24">
        <v>53</v>
      </c>
      <c r="J7761" s="24"/>
      <c r="K7761" s="24"/>
      <c r="L7761" s="24"/>
      <c r="M7761" s="24"/>
      <c r="N7761" s="24"/>
      <c r="O7761" s="24"/>
      <c r="P7761" s="24"/>
      <c r="Q7761" s="24"/>
      <c r="R7761" s="24"/>
      <c r="S7761" s="24"/>
      <c r="T7761" s="24"/>
      <c r="U7761" s="24"/>
      <c r="V7761" s="24"/>
      <c r="W7761" s="24"/>
      <c r="X7761" s="24">
        <f t="shared" si="294"/>
        <v>0</v>
      </c>
      <c r="Y7761" s="24">
        <v>53</v>
      </c>
      <c r="Z7761" s="3"/>
    </row>
    <row r="7762" spans="1:26" customFormat="1" x14ac:dyDescent="0.25">
      <c r="A7762" s="31">
        <v>53</v>
      </c>
      <c r="B7762" s="31">
        <v>53</v>
      </c>
      <c r="C7762" s="3" t="s">
        <v>808</v>
      </c>
      <c r="D7762" s="3" t="s">
        <v>12956</v>
      </c>
      <c r="E7762" s="3" t="s">
        <v>12894</v>
      </c>
      <c r="F7762" s="3" t="s">
        <v>12895</v>
      </c>
      <c r="G7762" s="2" t="s">
        <v>12973</v>
      </c>
      <c r="H7762" s="3" t="s">
        <v>283</v>
      </c>
      <c r="I7762" s="24">
        <v>100</v>
      </c>
      <c r="J7762" s="24"/>
      <c r="K7762" s="24"/>
      <c r="L7762" s="24"/>
      <c r="M7762" s="24"/>
      <c r="N7762" s="24"/>
      <c r="O7762" s="24"/>
      <c r="P7762" s="24"/>
      <c r="Q7762" s="24"/>
      <c r="R7762" s="24"/>
      <c r="S7762" s="24"/>
      <c r="T7762" s="24"/>
      <c r="U7762" s="24"/>
      <c r="V7762" s="24"/>
      <c r="W7762" s="24"/>
      <c r="X7762" s="24">
        <f t="shared" si="294"/>
        <v>0</v>
      </c>
      <c r="Y7762" s="24">
        <v>100</v>
      </c>
      <c r="Z7762" s="3"/>
    </row>
    <row r="7763" spans="1:26" customFormat="1" x14ac:dyDescent="0.25">
      <c r="A7763" s="31">
        <v>54</v>
      </c>
      <c r="B7763" s="31">
        <v>54</v>
      </c>
      <c r="C7763" s="3" t="s">
        <v>12974</v>
      </c>
      <c r="D7763" s="3" t="s">
        <v>12956</v>
      </c>
      <c r="E7763" s="3" t="s">
        <v>12894</v>
      </c>
      <c r="F7763" s="3" t="s">
        <v>12895</v>
      </c>
      <c r="G7763" s="2" t="s">
        <v>12975</v>
      </c>
      <c r="H7763" s="3" t="s">
        <v>201</v>
      </c>
      <c r="I7763" s="24">
        <v>840</v>
      </c>
      <c r="J7763" s="24"/>
      <c r="K7763" s="24"/>
      <c r="L7763" s="24"/>
      <c r="M7763" s="24"/>
      <c r="N7763" s="24"/>
      <c r="O7763" s="24"/>
      <c r="P7763" s="24"/>
      <c r="Q7763" s="24"/>
      <c r="R7763" s="24"/>
      <c r="S7763" s="24"/>
      <c r="T7763" s="24"/>
      <c r="U7763" s="24"/>
      <c r="V7763" s="24"/>
      <c r="W7763" s="24"/>
      <c r="X7763" s="24">
        <f t="shared" si="294"/>
        <v>0</v>
      </c>
      <c r="Y7763" s="24">
        <v>840</v>
      </c>
      <c r="Z7763" s="3"/>
    </row>
    <row r="7764" spans="1:26" customFormat="1" x14ac:dyDescent="0.25">
      <c r="A7764" s="31">
        <v>55</v>
      </c>
      <c r="B7764" s="31">
        <v>55</v>
      </c>
      <c r="C7764" s="3" t="s">
        <v>12976</v>
      </c>
      <c r="D7764" s="3" t="s">
        <v>12956</v>
      </c>
      <c r="E7764" s="3" t="s">
        <v>12894</v>
      </c>
      <c r="F7764" s="3" t="s">
        <v>12895</v>
      </c>
      <c r="G7764" s="2" t="s">
        <v>7712</v>
      </c>
      <c r="H7764" s="3" t="s">
        <v>358</v>
      </c>
      <c r="I7764" s="24">
        <v>352</v>
      </c>
      <c r="J7764" s="24"/>
      <c r="K7764" s="24"/>
      <c r="L7764" s="24"/>
      <c r="M7764" s="24"/>
      <c r="N7764" s="24"/>
      <c r="O7764" s="24"/>
      <c r="P7764" s="24"/>
      <c r="Q7764" s="24"/>
      <c r="R7764" s="24"/>
      <c r="S7764" s="24"/>
      <c r="T7764" s="24"/>
      <c r="U7764" s="24"/>
      <c r="V7764" s="24"/>
      <c r="W7764" s="24"/>
      <c r="X7764" s="24">
        <f t="shared" si="294"/>
        <v>0</v>
      </c>
      <c r="Y7764" s="24">
        <v>352</v>
      </c>
      <c r="Z7764" s="3"/>
    </row>
    <row r="7765" spans="1:26" customFormat="1" x14ac:dyDescent="0.25">
      <c r="A7765" s="31">
        <v>56</v>
      </c>
      <c r="B7765" s="31">
        <v>56</v>
      </c>
      <c r="C7765" s="3" t="s">
        <v>12977</v>
      </c>
      <c r="D7765" s="3" t="s">
        <v>12956</v>
      </c>
      <c r="E7765" s="3" t="s">
        <v>12894</v>
      </c>
      <c r="F7765" s="3" t="s">
        <v>12895</v>
      </c>
      <c r="G7765" s="2" t="s">
        <v>15466</v>
      </c>
      <c r="H7765" s="3" t="s">
        <v>237</v>
      </c>
      <c r="I7765" s="24">
        <v>203</v>
      </c>
      <c r="J7765" s="24"/>
      <c r="K7765" s="24"/>
      <c r="L7765" s="24"/>
      <c r="M7765" s="24"/>
      <c r="N7765" s="24"/>
      <c r="O7765" s="24"/>
      <c r="P7765" s="24"/>
      <c r="Q7765" s="24"/>
      <c r="R7765" s="24"/>
      <c r="S7765" s="24"/>
      <c r="T7765" s="24"/>
      <c r="U7765" s="24"/>
      <c r="V7765" s="24"/>
      <c r="W7765" s="24"/>
      <c r="X7765" s="24">
        <f t="shared" si="294"/>
        <v>0</v>
      </c>
      <c r="Y7765" s="24">
        <v>203</v>
      </c>
      <c r="Z7765" s="3"/>
    </row>
    <row r="7766" spans="1:26" customFormat="1" x14ac:dyDescent="0.25">
      <c r="A7766" s="31">
        <v>57</v>
      </c>
      <c r="B7766" s="31">
        <v>57</v>
      </c>
      <c r="C7766" s="3" t="s">
        <v>12978</v>
      </c>
      <c r="D7766" s="3" t="s">
        <v>12979</v>
      </c>
      <c r="E7766" s="3" t="s">
        <v>12894</v>
      </c>
      <c r="F7766" s="3" t="s">
        <v>12895</v>
      </c>
      <c r="G7766" s="2" t="s">
        <v>15467</v>
      </c>
      <c r="H7766" s="3" t="s">
        <v>374</v>
      </c>
      <c r="I7766" s="24">
        <v>84</v>
      </c>
      <c r="J7766" s="24"/>
      <c r="K7766" s="24"/>
      <c r="L7766" s="24"/>
      <c r="M7766" s="24"/>
      <c r="N7766" s="24"/>
      <c r="O7766" s="24"/>
      <c r="P7766" s="24"/>
      <c r="Q7766" s="24"/>
      <c r="R7766" s="24"/>
      <c r="S7766" s="24"/>
      <c r="T7766" s="24"/>
      <c r="U7766" s="24"/>
      <c r="V7766" s="24"/>
      <c r="W7766" s="24"/>
      <c r="X7766" s="24">
        <f t="shared" si="294"/>
        <v>0</v>
      </c>
      <c r="Y7766" s="24">
        <v>84</v>
      </c>
      <c r="Z7766" s="3"/>
    </row>
    <row r="7767" spans="1:26" customFormat="1" x14ac:dyDescent="0.25">
      <c r="A7767" s="31">
        <v>58</v>
      </c>
      <c r="B7767" s="31">
        <v>58</v>
      </c>
      <c r="C7767" s="3" t="s">
        <v>12980</v>
      </c>
      <c r="D7767" s="3" t="s">
        <v>12979</v>
      </c>
      <c r="E7767" s="3" t="s">
        <v>12894</v>
      </c>
      <c r="F7767" s="3" t="s">
        <v>12895</v>
      </c>
      <c r="G7767" s="2" t="s">
        <v>12981</v>
      </c>
      <c r="H7767" s="3" t="s">
        <v>237</v>
      </c>
      <c r="I7767" s="24">
        <v>134</v>
      </c>
      <c r="J7767" s="24"/>
      <c r="K7767" s="24"/>
      <c r="L7767" s="24"/>
      <c r="M7767" s="24"/>
      <c r="N7767" s="24"/>
      <c r="O7767" s="24"/>
      <c r="P7767" s="24"/>
      <c r="Q7767" s="24"/>
      <c r="R7767" s="24"/>
      <c r="S7767" s="24"/>
      <c r="T7767" s="24"/>
      <c r="U7767" s="24"/>
      <c r="V7767" s="24"/>
      <c r="W7767" s="24"/>
      <c r="X7767" s="24">
        <f t="shared" si="294"/>
        <v>0</v>
      </c>
      <c r="Y7767" s="24">
        <v>134</v>
      </c>
      <c r="Z7767" s="3"/>
    </row>
    <row r="7768" spans="1:26" customFormat="1" x14ac:dyDescent="0.25">
      <c r="A7768" s="31">
        <v>59</v>
      </c>
      <c r="B7768" s="31">
        <v>59</v>
      </c>
      <c r="C7768" s="3" t="s">
        <v>12982</v>
      </c>
      <c r="D7768" s="3" t="s">
        <v>12979</v>
      </c>
      <c r="E7768" s="3" t="s">
        <v>12894</v>
      </c>
      <c r="F7768" s="3" t="s">
        <v>12895</v>
      </c>
      <c r="G7768" s="2" t="s">
        <v>12983</v>
      </c>
      <c r="H7768" s="3" t="s">
        <v>2086</v>
      </c>
      <c r="I7768" s="24">
        <v>79.25</v>
      </c>
      <c r="J7768" s="24"/>
      <c r="K7768" s="24"/>
      <c r="L7768" s="24"/>
      <c r="M7768" s="24"/>
      <c r="N7768" s="24"/>
      <c r="O7768" s="24"/>
      <c r="P7768" s="24"/>
      <c r="Q7768" s="24"/>
      <c r="R7768" s="24"/>
      <c r="S7768" s="24"/>
      <c r="T7768" s="24"/>
      <c r="U7768" s="24"/>
      <c r="V7768" s="24"/>
      <c r="W7768" s="24"/>
      <c r="X7768" s="24">
        <f t="shared" si="294"/>
        <v>0</v>
      </c>
      <c r="Y7768" s="24">
        <v>79.25</v>
      </c>
      <c r="Z7768" s="3"/>
    </row>
    <row r="7769" spans="1:26" customFormat="1" x14ac:dyDescent="0.25">
      <c r="A7769" s="31">
        <v>60</v>
      </c>
      <c r="B7769" s="31">
        <v>60</v>
      </c>
      <c r="C7769" s="3" t="s">
        <v>12984</v>
      </c>
      <c r="D7769" s="3" t="s">
        <v>12979</v>
      </c>
      <c r="E7769" s="3" t="s">
        <v>12894</v>
      </c>
      <c r="F7769" s="3" t="s">
        <v>12895</v>
      </c>
      <c r="G7769" s="2" t="s">
        <v>5122</v>
      </c>
      <c r="H7769" s="3" t="s">
        <v>391</v>
      </c>
      <c r="I7769" s="24">
        <v>49.5</v>
      </c>
      <c r="J7769" s="24"/>
      <c r="K7769" s="24"/>
      <c r="L7769" s="24"/>
      <c r="M7769" s="24"/>
      <c r="N7769" s="24"/>
      <c r="O7769" s="24"/>
      <c r="P7769" s="24"/>
      <c r="Q7769" s="24"/>
      <c r="R7769" s="24"/>
      <c r="S7769" s="24"/>
      <c r="T7769" s="24"/>
      <c r="U7769" s="24"/>
      <c r="V7769" s="24"/>
      <c r="W7769" s="24"/>
      <c r="X7769" s="24">
        <f t="shared" si="294"/>
        <v>0</v>
      </c>
      <c r="Y7769" s="24">
        <v>49.5</v>
      </c>
      <c r="Z7769" s="3"/>
    </row>
    <row r="7770" spans="1:26" customFormat="1" x14ac:dyDescent="0.25">
      <c r="A7770" s="31">
        <v>61</v>
      </c>
      <c r="B7770" s="31">
        <v>61</v>
      </c>
      <c r="C7770" s="3" t="s">
        <v>12985</v>
      </c>
      <c r="D7770" s="3" t="s">
        <v>12979</v>
      </c>
      <c r="E7770" s="3" t="s">
        <v>12894</v>
      </c>
      <c r="F7770" s="3" t="s">
        <v>12895</v>
      </c>
      <c r="G7770" s="2" t="s">
        <v>12986</v>
      </c>
      <c r="H7770" s="3" t="s">
        <v>12987</v>
      </c>
      <c r="I7770" s="24">
        <v>229.93</v>
      </c>
      <c r="J7770" s="24"/>
      <c r="K7770" s="24"/>
      <c r="L7770" s="24"/>
      <c r="M7770" s="24"/>
      <c r="N7770" s="24"/>
      <c r="O7770" s="24"/>
      <c r="P7770" s="24"/>
      <c r="Q7770" s="24"/>
      <c r="R7770" s="24"/>
      <c r="S7770" s="24"/>
      <c r="T7770" s="24"/>
      <c r="U7770" s="24"/>
      <c r="V7770" s="24"/>
      <c r="W7770" s="24"/>
      <c r="X7770" s="24">
        <f t="shared" si="294"/>
        <v>0</v>
      </c>
      <c r="Y7770" s="24">
        <v>229.93</v>
      </c>
      <c r="Z7770" s="3"/>
    </row>
    <row r="7771" spans="1:26" customFormat="1" x14ac:dyDescent="0.25">
      <c r="A7771" s="31">
        <v>62</v>
      </c>
      <c r="B7771" s="31">
        <v>62</v>
      </c>
      <c r="C7771" s="3" t="s">
        <v>12988</v>
      </c>
      <c r="D7771" s="3" t="s">
        <v>12979</v>
      </c>
      <c r="E7771" s="3" t="s">
        <v>12894</v>
      </c>
      <c r="F7771" s="3" t="s">
        <v>12895</v>
      </c>
      <c r="G7771" s="2" t="s">
        <v>12989</v>
      </c>
      <c r="H7771" s="3" t="s">
        <v>12990</v>
      </c>
      <c r="I7771" s="24">
        <v>97</v>
      </c>
      <c r="J7771" s="24"/>
      <c r="K7771" s="24"/>
      <c r="L7771" s="24"/>
      <c r="M7771" s="24"/>
      <c r="N7771" s="24"/>
      <c r="O7771" s="24"/>
      <c r="P7771" s="24"/>
      <c r="Q7771" s="24"/>
      <c r="R7771" s="24"/>
      <c r="S7771" s="24"/>
      <c r="T7771" s="24"/>
      <c r="U7771" s="24"/>
      <c r="V7771" s="24"/>
      <c r="W7771" s="24"/>
      <c r="X7771" s="24">
        <f t="shared" si="294"/>
        <v>0</v>
      </c>
      <c r="Y7771" s="24">
        <v>97</v>
      </c>
      <c r="Z7771" s="3"/>
    </row>
    <row r="7772" spans="1:26" customFormat="1" x14ac:dyDescent="0.25">
      <c r="A7772" s="31">
        <v>63</v>
      </c>
      <c r="B7772" s="31">
        <v>63</v>
      </c>
      <c r="C7772" s="3" t="s">
        <v>12991</v>
      </c>
      <c r="D7772" s="3" t="s">
        <v>12979</v>
      </c>
      <c r="E7772" s="3" t="s">
        <v>12894</v>
      </c>
      <c r="F7772" s="3" t="s">
        <v>12895</v>
      </c>
      <c r="G7772" s="2" t="s">
        <v>7532</v>
      </c>
      <c r="H7772" s="3" t="s">
        <v>429</v>
      </c>
      <c r="I7772" s="24">
        <v>63.79</v>
      </c>
      <c r="J7772" s="24"/>
      <c r="K7772" s="24"/>
      <c r="L7772" s="24"/>
      <c r="M7772" s="24"/>
      <c r="N7772" s="24"/>
      <c r="O7772" s="24"/>
      <c r="P7772" s="24"/>
      <c r="Q7772" s="24"/>
      <c r="R7772" s="24"/>
      <c r="S7772" s="24"/>
      <c r="T7772" s="24"/>
      <c r="U7772" s="24"/>
      <c r="V7772" s="24"/>
      <c r="W7772" s="24"/>
      <c r="X7772" s="24">
        <f t="shared" si="294"/>
        <v>0</v>
      </c>
      <c r="Y7772" s="24">
        <v>63.79</v>
      </c>
      <c r="Z7772" s="3"/>
    </row>
    <row r="7773" spans="1:26" customFormat="1" x14ac:dyDescent="0.25">
      <c r="A7773" s="31">
        <v>64</v>
      </c>
      <c r="B7773" s="31">
        <v>64</v>
      </c>
      <c r="C7773" s="3" t="s">
        <v>12992</v>
      </c>
      <c r="D7773" s="3" t="s">
        <v>12979</v>
      </c>
      <c r="E7773" s="3" t="s">
        <v>12894</v>
      </c>
      <c r="F7773" s="3" t="s">
        <v>12895</v>
      </c>
      <c r="G7773" s="2" t="s">
        <v>7635</v>
      </c>
      <c r="H7773" s="3" t="s">
        <v>1352</v>
      </c>
      <c r="I7773" s="24">
        <v>178.1</v>
      </c>
      <c r="J7773" s="24"/>
      <c r="K7773" s="24"/>
      <c r="L7773" s="24"/>
      <c r="M7773" s="24"/>
      <c r="N7773" s="24"/>
      <c r="O7773" s="24"/>
      <c r="P7773" s="24"/>
      <c r="Q7773" s="24"/>
      <c r="R7773" s="24"/>
      <c r="S7773" s="24"/>
      <c r="T7773" s="24"/>
      <c r="U7773" s="24"/>
      <c r="V7773" s="24"/>
      <c r="W7773" s="24"/>
      <c r="X7773" s="24">
        <f t="shared" si="294"/>
        <v>0</v>
      </c>
      <c r="Y7773" s="24">
        <v>178.1</v>
      </c>
      <c r="Z7773" s="3"/>
    </row>
    <row r="7774" spans="1:26" customFormat="1" x14ac:dyDescent="0.25">
      <c r="A7774" s="31">
        <v>65</v>
      </c>
      <c r="B7774" s="31">
        <v>65</v>
      </c>
      <c r="C7774" s="3" t="s">
        <v>12993</v>
      </c>
      <c r="D7774" s="3" t="s">
        <v>12979</v>
      </c>
      <c r="E7774" s="3" t="s">
        <v>12894</v>
      </c>
      <c r="F7774" s="3" t="s">
        <v>12895</v>
      </c>
      <c r="G7774" s="2" t="s">
        <v>12994</v>
      </c>
      <c r="H7774" s="3" t="s">
        <v>283</v>
      </c>
      <c r="I7774" s="24">
        <v>53.6</v>
      </c>
      <c r="J7774" s="24"/>
      <c r="K7774" s="24"/>
      <c r="L7774" s="24"/>
      <c r="M7774" s="24"/>
      <c r="N7774" s="24"/>
      <c r="O7774" s="24"/>
      <c r="P7774" s="24"/>
      <c r="Q7774" s="24"/>
      <c r="R7774" s="24"/>
      <c r="S7774" s="24"/>
      <c r="T7774" s="24"/>
      <c r="U7774" s="24"/>
      <c r="V7774" s="24"/>
      <c r="W7774" s="24"/>
      <c r="X7774" s="24">
        <f t="shared" si="294"/>
        <v>0</v>
      </c>
      <c r="Y7774" s="24">
        <v>53.6</v>
      </c>
      <c r="Z7774" s="3"/>
    </row>
    <row r="7775" spans="1:26" customFormat="1" x14ac:dyDescent="0.25">
      <c r="A7775" s="31">
        <v>66</v>
      </c>
      <c r="B7775" s="31">
        <v>66</v>
      </c>
      <c r="C7775" s="3" t="s">
        <v>12995</v>
      </c>
      <c r="D7775" s="3" t="s">
        <v>12979</v>
      </c>
      <c r="E7775" s="3" t="s">
        <v>12894</v>
      </c>
      <c r="F7775" s="3" t="s">
        <v>12895</v>
      </c>
      <c r="G7775" s="2" t="s">
        <v>12996</v>
      </c>
      <c r="H7775" s="3" t="s">
        <v>328</v>
      </c>
      <c r="I7775" s="24">
        <v>263.5</v>
      </c>
      <c r="J7775" s="24"/>
      <c r="K7775" s="24"/>
      <c r="L7775" s="24"/>
      <c r="M7775" s="24"/>
      <c r="N7775" s="24"/>
      <c r="O7775" s="24"/>
      <c r="P7775" s="24"/>
      <c r="Q7775" s="24"/>
      <c r="R7775" s="24"/>
      <c r="S7775" s="24"/>
      <c r="T7775" s="24"/>
      <c r="U7775" s="24"/>
      <c r="V7775" s="24"/>
      <c r="W7775" s="24"/>
      <c r="X7775" s="24">
        <f t="shared" ref="X7775:X7838" si="295">SUM(J7775:W7775)</f>
        <v>0</v>
      </c>
      <c r="Y7775" s="24">
        <v>263.5</v>
      </c>
      <c r="Z7775" s="3"/>
    </row>
    <row r="7776" spans="1:26" customFormat="1" x14ac:dyDescent="0.25">
      <c r="A7776" s="31">
        <v>67</v>
      </c>
      <c r="B7776" s="31">
        <v>68</v>
      </c>
      <c r="C7776" s="3" t="s">
        <v>12997</v>
      </c>
      <c r="D7776" s="3" t="s">
        <v>12979</v>
      </c>
      <c r="E7776" s="3" t="s">
        <v>12894</v>
      </c>
      <c r="F7776" s="3" t="s">
        <v>12895</v>
      </c>
      <c r="G7776" s="2" t="s">
        <v>15468</v>
      </c>
      <c r="H7776" s="3" t="s">
        <v>9845</v>
      </c>
      <c r="I7776" s="24">
        <v>193.67</v>
      </c>
      <c r="J7776" s="24"/>
      <c r="K7776" s="24"/>
      <c r="L7776" s="24"/>
      <c r="M7776" s="24"/>
      <c r="N7776" s="24"/>
      <c r="O7776" s="24"/>
      <c r="P7776" s="24"/>
      <c r="Q7776" s="24"/>
      <c r="R7776" s="24"/>
      <c r="S7776" s="24"/>
      <c r="T7776" s="24"/>
      <c r="U7776" s="24"/>
      <c r="V7776" s="24"/>
      <c r="W7776" s="24"/>
      <c r="X7776" s="24">
        <f t="shared" si="295"/>
        <v>0</v>
      </c>
      <c r="Y7776" s="24">
        <v>193.67</v>
      </c>
      <c r="Z7776" s="3"/>
    </row>
    <row r="7777" spans="1:26" customFormat="1" x14ac:dyDescent="0.25">
      <c r="A7777" s="31">
        <v>68</v>
      </c>
      <c r="B7777" s="31">
        <v>69</v>
      </c>
      <c r="C7777" s="3" t="s">
        <v>12979</v>
      </c>
      <c r="D7777" s="3" t="s">
        <v>12979</v>
      </c>
      <c r="E7777" s="3" t="s">
        <v>12894</v>
      </c>
      <c r="F7777" s="3" t="s">
        <v>12895</v>
      </c>
      <c r="G7777" s="2" t="s">
        <v>12998</v>
      </c>
      <c r="H7777" s="3" t="s">
        <v>12999</v>
      </c>
      <c r="I7777" s="24">
        <v>130.63999999999999</v>
      </c>
      <c r="J7777" s="24"/>
      <c r="K7777" s="24"/>
      <c r="L7777" s="24"/>
      <c r="M7777" s="24"/>
      <c r="N7777" s="24"/>
      <c r="O7777" s="24"/>
      <c r="P7777" s="24"/>
      <c r="Q7777" s="24"/>
      <c r="R7777" s="24"/>
      <c r="S7777" s="24"/>
      <c r="T7777" s="24"/>
      <c r="U7777" s="24"/>
      <c r="V7777" s="24"/>
      <c r="W7777" s="24"/>
      <c r="X7777" s="24">
        <f t="shared" si="295"/>
        <v>0</v>
      </c>
      <c r="Y7777" s="24">
        <v>130.63999999999999</v>
      </c>
      <c r="Z7777" s="3"/>
    </row>
    <row r="7778" spans="1:26" customFormat="1" x14ac:dyDescent="0.25">
      <c r="A7778" s="31">
        <v>69</v>
      </c>
      <c r="B7778" s="31">
        <v>70</v>
      </c>
      <c r="C7778" s="3" t="s">
        <v>6730</v>
      </c>
      <c r="D7778" s="3" t="s">
        <v>12979</v>
      </c>
      <c r="E7778" s="3" t="s">
        <v>12894</v>
      </c>
      <c r="F7778" s="3" t="s">
        <v>12895</v>
      </c>
      <c r="G7778" s="2" t="s">
        <v>5991</v>
      </c>
      <c r="H7778" s="3" t="s">
        <v>292</v>
      </c>
      <c r="I7778" s="24">
        <v>135.44999999999999</v>
      </c>
      <c r="J7778" s="24"/>
      <c r="K7778" s="24"/>
      <c r="L7778" s="24"/>
      <c r="M7778" s="24"/>
      <c r="N7778" s="24"/>
      <c r="O7778" s="24"/>
      <c r="P7778" s="24"/>
      <c r="Q7778" s="24"/>
      <c r="R7778" s="24"/>
      <c r="S7778" s="24"/>
      <c r="T7778" s="24"/>
      <c r="U7778" s="24"/>
      <c r="V7778" s="24"/>
      <c r="W7778" s="24"/>
      <c r="X7778" s="24">
        <f t="shared" si="295"/>
        <v>0</v>
      </c>
      <c r="Y7778" s="24">
        <v>135.44999999999999</v>
      </c>
      <c r="Z7778" s="3"/>
    </row>
    <row r="7779" spans="1:26" customFormat="1" x14ac:dyDescent="0.25">
      <c r="A7779" s="31">
        <v>70</v>
      </c>
      <c r="B7779" s="31">
        <v>71</v>
      </c>
      <c r="C7779" s="3" t="s">
        <v>13000</v>
      </c>
      <c r="D7779" s="3" t="s">
        <v>12979</v>
      </c>
      <c r="E7779" s="3" t="s">
        <v>12894</v>
      </c>
      <c r="F7779" s="3" t="s">
        <v>12895</v>
      </c>
      <c r="G7779" s="2" t="s">
        <v>13001</v>
      </c>
      <c r="H7779" s="3" t="s">
        <v>13002</v>
      </c>
      <c r="I7779" s="24">
        <v>63.6</v>
      </c>
      <c r="J7779" s="24"/>
      <c r="K7779" s="24"/>
      <c r="L7779" s="24"/>
      <c r="M7779" s="24"/>
      <c r="N7779" s="24"/>
      <c r="O7779" s="24"/>
      <c r="P7779" s="24"/>
      <c r="Q7779" s="24"/>
      <c r="R7779" s="24"/>
      <c r="S7779" s="24"/>
      <c r="T7779" s="24"/>
      <c r="U7779" s="24"/>
      <c r="V7779" s="24"/>
      <c r="W7779" s="24"/>
      <c r="X7779" s="24">
        <f t="shared" si="295"/>
        <v>0</v>
      </c>
      <c r="Y7779" s="24">
        <v>63.6</v>
      </c>
      <c r="Z7779" s="3"/>
    </row>
    <row r="7780" spans="1:26" customFormat="1" x14ac:dyDescent="0.25">
      <c r="A7780" s="31">
        <v>71</v>
      </c>
      <c r="B7780" s="31">
        <v>72</v>
      </c>
      <c r="C7780" s="3" t="s">
        <v>13003</v>
      </c>
      <c r="D7780" s="3" t="s">
        <v>12979</v>
      </c>
      <c r="E7780" s="3" t="s">
        <v>12894</v>
      </c>
      <c r="F7780" s="3" t="s">
        <v>12895</v>
      </c>
      <c r="G7780" s="2" t="s">
        <v>6414</v>
      </c>
      <c r="H7780" s="3" t="s">
        <v>3445</v>
      </c>
      <c r="I7780" s="24">
        <v>325.3</v>
      </c>
      <c r="J7780" s="24"/>
      <c r="K7780" s="24"/>
      <c r="L7780" s="24"/>
      <c r="M7780" s="24"/>
      <c r="N7780" s="24"/>
      <c r="O7780" s="24"/>
      <c r="P7780" s="24"/>
      <c r="Q7780" s="24"/>
      <c r="R7780" s="24"/>
      <c r="S7780" s="24"/>
      <c r="T7780" s="24"/>
      <c r="U7780" s="24"/>
      <c r="V7780" s="24"/>
      <c r="W7780" s="24"/>
      <c r="X7780" s="24">
        <f t="shared" si="295"/>
        <v>0</v>
      </c>
      <c r="Y7780" s="24">
        <v>325.3</v>
      </c>
      <c r="Z7780" s="3"/>
    </row>
    <row r="7781" spans="1:26" customFormat="1" x14ac:dyDescent="0.25">
      <c r="A7781" s="31">
        <v>72</v>
      </c>
      <c r="B7781" s="31">
        <v>73</v>
      </c>
      <c r="C7781" s="3" t="s">
        <v>13004</v>
      </c>
      <c r="D7781" s="3" t="s">
        <v>12979</v>
      </c>
      <c r="E7781" s="3" t="s">
        <v>12894</v>
      </c>
      <c r="F7781" s="3" t="s">
        <v>12895</v>
      </c>
      <c r="G7781" s="2" t="s">
        <v>13005</v>
      </c>
      <c r="H7781" s="3" t="s">
        <v>6844</v>
      </c>
      <c r="I7781" s="24">
        <v>60</v>
      </c>
      <c r="J7781" s="24"/>
      <c r="K7781" s="24"/>
      <c r="L7781" s="24"/>
      <c r="M7781" s="24"/>
      <c r="N7781" s="24"/>
      <c r="O7781" s="24"/>
      <c r="P7781" s="24"/>
      <c r="Q7781" s="24"/>
      <c r="R7781" s="24"/>
      <c r="S7781" s="24"/>
      <c r="T7781" s="24"/>
      <c r="U7781" s="24"/>
      <c r="V7781" s="24"/>
      <c r="W7781" s="24"/>
      <c r="X7781" s="24">
        <f t="shared" si="295"/>
        <v>0</v>
      </c>
      <c r="Y7781" s="24">
        <v>60</v>
      </c>
      <c r="Z7781" s="3"/>
    </row>
    <row r="7782" spans="1:26" customFormat="1" x14ac:dyDescent="0.25">
      <c r="A7782" s="31">
        <v>73</v>
      </c>
      <c r="B7782" s="31">
        <v>74</v>
      </c>
      <c r="C7782" s="3" t="s">
        <v>13006</v>
      </c>
      <c r="D7782" s="3" t="s">
        <v>12979</v>
      </c>
      <c r="E7782" s="3" t="s">
        <v>12894</v>
      </c>
      <c r="F7782" s="3" t="s">
        <v>12895</v>
      </c>
      <c r="G7782" s="2" t="s">
        <v>12838</v>
      </c>
      <c r="H7782" s="3" t="s">
        <v>169</v>
      </c>
      <c r="I7782" s="24">
        <v>110.3</v>
      </c>
      <c r="J7782" s="24"/>
      <c r="K7782" s="24"/>
      <c r="L7782" s="24"/>
      <c r="M7782" s="24"/>
      <c r="N7782" s="24"/>
      <c r="O7782" s="24"/>
      <c r="P7782" s="24"/>
      <c r="Q7782" s="24"/>
      <c r="R7782" s="24"/>
      <c r="S7782" s="24"/>
      <c r="T7782" s="24"/>
      <c r="U7782" s="24"/>
      <c r="V7782" s="24"/>
      <c r="W7782" s="24"/>
      <c r="X7782" s="24">
        <f t="shared" si="295"/>
        <v>0</v>
      </c>
      <c r="Y7782" s="24">
        <v>110.3</v>
      </c>
      <c r="Z7782" s="3"/>
    </row>
    <row r="7783" spans="1:26" customFormat="1" x14ac:dyDescent="0.25">
      <c r="A7783" s="31">
        <v>74</v>
      </c>
      <c r="B7783" s="31">
        <v>75</v>
      </c>
      <c r="C7783" s="3" t="s">
        <v>13007</v>
      </c>
      <c r="D7783" s="3" t="s">
        <v>12979</v>
      </c>
      <c r="E7783" s="3" t="s">
        <v>12894</v>
      </c>
      <c r="F7783" s="3" t="s">
        <v>12895</v>
      </c>
      <c r="G7783" s="2" t="s">
        <v>13008</v>
      </c>
      <c r="H7783" s="3"/>
      <c r="I7783" s="24">
        <v>232.65</v>
      </c>
      <c r="J7783" s="24"/>
      <c r="K7783" s="24"/>
      <c r="L7783" s="24"/>
      <c r="M7783" s="24"/>
      <c r="N7783" s="24"/>
      <c r="O7783" s="24"/>
      <c r="P7783" s="24"/>
      <c r="Q7783" s="24"/>
      <c r="R7783" s="24"/>
      <c r="S7783" s="24"/>
      <c r="T7783" s="24"/>
      <c r="U7783" s="24"/>
      <c r="V7783" s="24"/>
      <c r="W7783" s="24"/>
      <c r="X7783" s="24">
        <f t="shared" si="295"/>
        <v>0</v>
      </c>
      <c r="Y7783" s="24">
        <v>232.65</v>
      </c>
      <c r="Z7783" s="3"/>
    </row>
    <row r="7784" spans="1:26" customFormat="1" x14ac:dyDescent="0.25">
      <c r="A7784" s="31">
        <v>75</v>
      </c>
      <c r="B7784" s="31">
        <v>76</v>
      </c>
      <c r="C7784" s="3" t="s">
        <v>13009</v>
      </c>
      <c r="D7784" s="3" t="s">
        <v>12979</v>
      </c>
      <c r="E7784" s="3" t="s">
        <v>12894</v>
      </c>
      <c r="F7784" s="3" t="s">
        <v>12895</v>
      </c>
      <c r="G7784" s="2" t="s">
        <v>15469</v>
      </c>
      <c r="H7784" s="3" t="s">
        <v>471</v>
      </c>
      <c r="I7784" s="24">
        <v>230</v>
      </c>
      <c r="J7784" s="24"/>
      <c r="K7784" s="24"/>
      <c r="L7784" s="24"/>
      <c r="M7784" s="24"/>
      <c r="N7784" s="24"/>
      <c r="O7784" s="24"/>
      <c r="P7784" s="24"/>
      <c r="Q7784" s="24"/>
      <c r="R7784" s="24"/>
      <c r="S7784" s="24"/>
      <c r="T7784" s="24"/>
      <c r="U7784" s="24"/>
      <c r="V7784" s="24"/>
      <c r="W7784" s="24"/>
      <c r="X7784" s="24">
        <f t="shared" si="295"/>
        <v>0</v>
      </c>
      <c r="Y7784" s="24">
        <v>230</v>
      </c>
      <c r="Z7784" s="3"/>
    </row>
    <row r="7785" spans="1:26" customFormat="1" x14ac:dyDescent="0.25">
      <c r="A7785" s="31">
        <v>76</v>
      </c>
      <c r="B7785" s="31">
        <v>77</v>
      </c>
      <c r="C7785" s="3" t="s">
        <v>13010</v>
      </c>
      <c r="D7785" s="3" t="s">
        <v>12979</v>
      </c>
      <c r="E7785" s="3" t="s">
        <v>12894</v>
      </c>
      <c r="F7785" s="3" t="s">
        <v>12895</v>
      </c>
      <c r="G7785" s="2" t="s">
        <v>8034</v>
      </c>
      <c r="H7785" s="3" t="s">
        <v>429</v>
      </c>
      <c r="I7785" s="24">
        <v>162.5</v>
      </c>
      <c r="J7785" s="24"/>
      <c r="K7785" s="24"/>
      <c r="L7785" s="24"/>
      <c r="M7785" s="24"/>
      <c r="N7785" s="24"/>
      <c r="O7785" s="24"/>
      <c r="P7785" s="24"/>
      <c r="Q7785" s="24"/>
      <c r="R7785" s="24"/>
      <c r="S7785" s="24"/>
      <c r="T7785" s="24"/>
      <c r="U7785" s="24"/>
      <c r="V7785" s="24"/>
      <c r="W7785" s="24"/>
      <c r="X7785" s="24">
        <f t="shared" si="295"/>
        <v>0</v>
      </c>
      <c r="Y7785" s="24">
        <v>162.5</v>
      </c>
      <c r="Z7785" s="3"/>
    </row>
    <row r="7786" spans="1:26" customFormat="1" ht="30" x14ac:dyDescent="0.25">
      <c r="A7786" s="31">
        <v>77</v>
      </c>
      <c r="B7786" s="31">
        <v>78</v>
      </c>
      <c r="C7786" s="3" t="s">
        <v>10553</v>
      </c>
      <c r="D7786" s="3" t="s">
        <v>13011</v>
      </c>
      <c r="E7786" s="3" t="s">
        <v>12894</v>
      </c>
      <c r="F7786" s="3" t="s">
        <v>12895</v>
      </c>
      <c r="G7786" s="2" t="s">
        <v>13012</v>
      </c>
      <c r="H7786" s="1" t="s">
        <v>13013</v>
      </c>
      <c r="I7786" s="24">
        <v>201.5</v>
      </c>
      <c r="J7786" s="24"/>
      <c r="K7786" s="24"/>
      <c r="L7786" s="24"/>
      <c r="M7786" s="24"/>
      <c r="N7786" s="24"/>
      <c r="O7786" s="24"/>
      <c r="P7786" s="24"/>
      <c r="Q7786" s="24"/>
      <c r="R7786" s="24"/>
      <c r="S7786" s="24"/>
      <c r="T7786" s="24"/>
      <c r="U7786" s="24"/>
      <c r="V7786" s="24"/>
      <c r="W7786" s="24"/>
      <c r="X7786" s="24">
        <f t="shared" si="295"/>
        <v>0</v>
      </c>
      <c r="Y7786" s="24">
        <v>201.5</v>
      </c>
      <c r="Z7786" s="3"/>
    </row>
    <row r="7787" spans="1:26" customFormat="1" x14ac:dyDescent="0.25">
      <c r="A7787" s="31">
        <v>78</v>
      </c>
      <c r="B7787" s="31">
        <v>79</v>
      </c>
      <c r="C7787" s="3" t="s">
        <v>13014</v>
      </c>
      <c r="D7787" s="3" t="s">
        <v>13011</v>
      </c>
      <c r="E7787" s="3" t="s">
        <v>12894</v>
      </c>
      <c r="F7787" s="3" t="s">
        <v>12895</v>
      </c>
      <c r="G7787" s="2" t="s">
        <v>13015</v>
      </c>
      <c r="H7787" s="3" t="s">
        <v>5534</v>
      </c>
      <c r="I7787" s="24">
        <v>230.68</v>
      </c>
      <c r="J7787" s="24"/>
      <c r="K7787" s="24"/>
      <c r="L7787" s="24"/>
      <c r="M7787" s="24"/>
      <c r="N7787" s="24"/>
      <c r="O7787" s="24"/>
      <c r="P7787" s="24"/>
      <c r="Q7787" s="24"/>
      <c r="R7787" s="24"/>
      <c r="S7787" s="24"/>
      <c r="T7787" s="24"/>
      <c r="U7787" s="24"/>
      <c r="V7787" s="24"/>
      <c r="W7787" s="24"/>
      <c r="X7787" s="24">
        <f t="shared" si="295"/>
        <v>0</v>
      </c>
      <c r="Y7787" s="24">
        <v>230.68</v>
      </c>
      <c r="Z7787" s="3"/>
    </row>
    <row r="7788" spans="1:26" customFormat="1" ht="45" x14ac:dyDescent="0.25">
      <c r="A7788" s="31">
        <v>79</v>
      </c>
      <c r="B7788" s="31">
        <v>80</v>
      </c>
      <c r="C7788" s="3" t="s">
        <v>13016</v>
      </c>
      <c r="D7788" s="3" t="s">
        <v>13011</v>
      </c>
      <c r="E7788" s="3" t="s">
        <v>12894</v>
      </c>
      <c r="F7788" s="3" t="s">
        <v>12895</v>
      </c>
      <c r="G7788" s="2" t="s">
        <v>13017</v>
      </c>
      <c r="H7788" s="1" t="s">
        <v>13018</v>
      </c>
      <c r="I7788" s="24">
        <v>361</v>
      </c>
      <c r="J7788" s="24"/>
      <c r="K7788" s="24"/>
      <c r="L7788" s="24"/>
      <c r="M7788" s="24"/>
      <c r="N7788" s="24"/>
      <c r="O7788" s="24"/>
      <c r="P7788" s="24"/>
      <c r="Q7788" s="24"/>
      <c r="R7788" s="24"/>
      <c r="S7788" s="24"/>
      <c r="T7788" s="24"/>
      <c r="U7788" s="24"/>
      <c r="V7788" s="24"/>
      <c r="W7788" s="24"/>
      <c r="X7788" s="24">
        <f t="shared" si="295"/>
        <v>0</v>
      </c>
      <c r="Y7788" s="24">
        <v>361</v>
      </c>
      <c r="Z7788" s="3"/>
    </row>
    <row r="7789" spans="1:26" customFormat="1" x14ac:dyDescent="0.25">
      <c r="A7789" s="31">
        <v>80</v>
      </c>
      <c r="B7789" s="31">
        <v>81</v>
      </c>
      <c r="C7789" s="3" t="s">
        <v>13019</v>
      </c>
      <c r="D7789" s="3" t="s">
        <v>13011</v>
      </c>
      <c r="E7789" s="3" t="s">
        <v>12894</v>
      </c>
      <c r="F7789" s="3" t="s">
        <v>12895</v>
      </c>
      <c r="G7789" s="2" t="s">
        <v>4157</v>
      </c>
      <c r="H7789" s="3" t="s">
        <v>283</v>
      </c>
      <c r="I7789" s="24">
        <v>113.11</v>
      </c>
      <c r="J7789" s="24"/>
      <c r="K7789" s="24"/>
      <c r="L7789" s="24"/>
      <c r="M7789" s="24"/>
      <c r="N7789" s="24"/>
      <c r="O7789" s="24"/>
      <c r="P7789" s="24"/>
      <c r="Q7789" s="24"/>
      <c r="R7789" s="24"/>
      <c r="S7789" s="24"/>
      <c r="T7789" s="24"/>
      <c r="U7789" s="24"/>
      <c r="V7789" s="24"/>
      <c r="W7789" s="24"/>
      <c r="X7789" s="24">
        <f t="shared" si="295"/>
        <v>0</v>
      </c>
      <c r="Y7789" s="24">
        <v>113.11</v>
      </c>
      <c r="Z7789" s="3"/>
    </row>
    <row r="7790" spans="1:26" customFormat="1" x14ac:dyDescent="0.25">
      <c r="A7790" s="31">
        <v>81</v>
      </c>
      <c r="B7790" s="31">
        <v>82</v>
      </c>
      <c r="C7790" s="3" t="s">
        <v>13020</v>
      </c>
      <c r="D7790" s="3" t="s">
        <v>13011</v>
      </c>
      <c r="E7790" s="3" t="s">
        <v>12894</v>
      </c>
      <c r="F7790" s="3" t="s">
        <v>12895</v>
      </c>
      <c r="G7790" s="2" t="s">
        <v>13021</v>
      </c>
      <c r="H7790" s="3" t="s">
        <v>391</v>
      </c>
      <c r="I7790" s="24">
        <v>354.04</v>
      </c>
      <c r="J7790" s="24"/>
      <c r="K7790" s="24"/>
      <c r="L7790" s="24"/>
      <c r="M7790" s="24"/>
      <c r="N7790" s="24"/>
      <c r="O7790" s="24"/>
      <c r="P7790" s="24"/>
      <c r="Q7790" s="24"/>
      <c r="R7790" s="24"/>
      <c r="S7790" s="24"/>
      <c r="T7790" s="24"/>
      <c r="U7790" s="24"/>
      <c r="V7790" s="24"/>
      <c r="W7790" s="24"/>
      <c r="X7790" s="24">
        <f t="shared" si="295"/>
        <v>0</v>
      </c>
      <c r="Y7790" s="24">
        <v>354.04</v>
      </c>
      <c r="Z7790" s="3"/>
    </row>
    <row r="7791" spans="1:26" customFormat="1" x14ac:dyDescent="0.25">
      <c r="A7791" s="31">
        <v>82</v>
      </c>
      <c r="B7791" s="31">
        <v>83</v>
      </c>
      <c r="C7791" s="3" t="s">
        <v>13022</v>
      </c>
      <c r="D7791" s="3" t="s">
        <v>13011</v>
      </c>
      <c r="E7791" s="3" t="s">
        <v>12894</v>
      </c>
      <c r="F7791" s="3" t="s">
        <v>12895</v>
      </c>
      <c r="G7791" s="2" t="s">
        <v>13023</v>
      </c>
      <c r="H7791" s="3"/>
      <c r="I7791" s="24">
        <v>68</v>
      </c>
      <c r="J7791" s="24"/>
      <c r="K7791" s="24"/>
      <c r="L7791" s="24"/>
      <c r="M7791" s="24"/>
      <c r="N7791" s="24"/>
      <c r="O7791" s="24"/>
      <c r="P7791" s="24"/>
      <c r="Q7791" s="24"/>
      <c r="R7791" s="24"/>
      <c r="S7791" s="24"/>
      <c r="T7791" s="24"/>
      <c r="U7791" s="24"/>
      <c r="V7791" s="24"/>
      <c r="W7791" s="24"/>
      <c r="X7791" s="24">
        <f t="shared" si="295"/>
        <v>0</v>
      </c>
      <c r="Y7791" s="24">
        <v>68</v>
      </c>
      <c r="Z7791" s="3"/>
    </row>
    <row r="7792" spans="1:26" customFormat="1" x14ac:dyDescent="0.25">
      <c r="A7792" s="31">
        <v>83</v>
      </c>
      <c r="B7792" s="31">
        <v>84</v>
      </c>
      <c r="C7792" s="3" t="s">
        <v>13024</v>
      </c>
      <c r="D7792" s="3" t="s">
        <v>13011</v>
      </c>
      <c r="E7792" s="3" t="s">
        <v>12894</v>
      </c>
      <c r="F7792" s="3" t="s">
        <v>12895</v>
      </c>
      <c r="G7792" s="2" t="s">
        <v>12964</v>
      </c>
      <c r="H7792" s="3" t="s">
        <v>13025</v>
      </c>
      <c r="I7792" s="24">
        <v>479.3</v>
      </c>
      <c r="J7792" s="24"/>
      <c r="K7792" s="24"/>
      <c r="L7792" s="24"/>
      <c r="M7792" s="24"/>
      <c r="N7792" s="24"/>
      <c r="O7792" s="24"/>
      <c r="P7792" s="24"/>
      <c r="Q7792" s="24"/>
      <c r="R7792" s="24"/>
      <c r="S7792" s="24"/>
      <c r="T7792" s="24"/>
      <c r="U7792" s="24"/>
      <c r="V7792" s="24"/>
      <c r="W7792" s="24"/>
      <c r="X7792" s="24">
        <f t="shared" si="295"/>
        <v>0</v>
      </c>
      <c r="Y7792" s="24">
        <v>479.3</v>
      </c>
      <c r="Z7792" s="3"/>
    </row>
    <row r="7793" spans="1:26" customFormat="1" x14ac:dyDescent="0.25">
      <c r="A7793" s="31">
        <v>84</v>
      </c>
      <c r="B7793" s="31">
        <v>85</v>
      </c>
      <c r="C7793" s="3" t="s">
        <v>13011</v>
      </c>
      <c r="D7793" s="3" t="s">
        <v>13011</v>
      </c>
      <c r="E7793" s="3" t="s">
        <v>12894</v>
      </c>
      <c r="F7793" s="3" t="s">
        <v>12895</v>
      </c>
      <c r="G7793" s="2" t="s">
        <v>5856</v>
      </c>
      <c r="H7793" s="3" t="s">
        <v>248</v>
      </c>
      <c r="I7793" s="24">
        <v>111.22</v>
      </c>
      <c r="J7793" s="24"/>
      <c r="K7793" s="24"/>
      <c r="L7793" s="24"/>
      <c r="M7793" s="24"/>
      <c r="N7793" s="24"/>
      <c r="O7793" s="24"/>
      <c r="P7793" s="24"/>
      <c r="Q7793" s="24"/>
      <c r="R7793" s="24"/>
      <c r="S7793" s="24"/>
      <c r="T7793" s="24"/>
      <c r="U7793" s="24"/>
      <c r="V7793" s="24"/>
      <c r="W7793" s="24"/>
      <c r="X7793" s="24">
        <f t="shared" si="295"/>
        <v>0</v>
      </c>
      <c r="Y7793" s="24">
        <v>111.22</v>
      </c>
      <c r="Z7793" s="3"/>
    </row>
    <row r="7794" spans="1:26" customFormat="1" x14ac:dyDescent="0.25">
      <c r="A7794" s="31">
        <v>85</v>
      </c>
      <c r="B7794" s="31">
        <v>86</v>
      </c>
      <c r="C7794" s="3" t="s">
        <v>13026</v>
      </c>
      <c r="D7794" s="3" t="s">
        <v>13011</v>
      </c>
      <c r="E7794" s="3" t="s">
        <v>12894</v>
      </c>
      <c r="F7794" s="3" t="s">
        <v>12895</v>
      </c>
      <c r="G7794" s="2" t="s">
        <v>459</v>
      </c>
      <c r="H7794" s="3" t="s">
        <v>227</v>
      </c>
      <c r="I7794" s="24">
        <v>460</v>
      </c>
      <c r="J7794" s="24"/>
      <c r="K7794" s="24"/>
      <c r="L7794" s="24"/>
      <c r="M7794" s="24"/>
      <c r="N7794" s="24"/>
      <c r="O7794" s="24"/>
      <c r="P7794" s="24"/>
      <c r="Q7794" s="24"/>
      <c r="R7794" s="24"/>
      <c r="S7794" s="24"/>
      <c r="T7794" s="24"/>
      <c r="U7794" s="24"/>
      <c r="V7794" s="24"/>
      <c r="W7794" s="24"/>
      <c r="X7794" s="24">
        <f t="shared" si="295"/>
        <v>0</v>
      </c>
      <c r="Y7794" s="24">
        <v>460</v>
      </c>
      <c r="Z7794" s="3"/>
    </row>
    <row r="7795" spans="1:26" customFormat="1" x14ac:dyDescent="0.25">
      <c r="A7795" s="31">
        <v>86</v>
      </c>
      <c r="B7795" s="31">
        <v>87</v>
      </c>
      <c r="C7795" s="3" t="s">
        <v>13027</v>
      </c>
      <c r="D7795" s="3" t="s">
        <v>13028</v>
      </c>
      <c r="E7795" s="3" t="s">
        <v>12894</v>
      </c>
      <c r="F7795" s="3" t="s">
        <v>12895</v>
      </c>
      <c r="G7795" s="2" t="s">
        <v>12996</v>
      </c>
      <c r="H7795" s="3" t="s">
        <v>328</v>
      </c>
      <c r="I7795" s="24">
        <v>221.46</v>
      </c>
      <c r="J7795" s="24"/>
      <c r="K7795" s="24"/>
      <c r="L7795" s="24"/>
      <c r="M7795" s="24"/>
      <c r="N7795" s="24"/>
      <c r="O7795" s="24"/>
      <c r="P7795" s="24"/>
      <c r="Q7795" s="24"/>
      <c r="R7795" s="24"/>
      <c r="S7795" s="24"/>
      <c r="T7795" s="24"/>
      <c r="U7795" s="24"/>
      <c r="V7795" s="24"/>
      <c r="W7795" s="24"/>
      <c r="X7795" s="24">
        <f t="shared" si="295"/>
        <v>0</v>
      </c>
      <c r="Y7795" s="24">
        <v>221.46</v>
      </c>
      <c r="Z7795" s="3"/>
    </row>
    <row r="7796" spans="1:26" customFormat="1" ht="30" x14ac:dyDescent="0.25">
      <c r="A7796" s="31">
        <v>87</v>
      </c>
      <c r="B7796" s="31">
        <v>88</v>
      </c>
      <c r="C7796" s="3" t="s">
        <v>13029</v>
      </c>
      <c r="D7796" s="3" t="s">
        <v>13028</v>
      </c>
      <c r="E7796" s="3" t="s">
        <v>12894</v>
      </c>
      <c r="F7796" s="3" t="s">
        <v>12895</v>
      </c>
      <c r="G7796" s="19" t="s">
        <v>13030</v>
      </c>
      <c r="H7796" s="1" t="s">
        <v>13031</v>
      </c>
      <c r="I7796" s="24">
        <v>186.05</v>
      </c>
      <c r="J7796" s="24"/>
      <c r="K7796" s="24"/>
      <c r="L7796" s="24"/>
      <c r="M7796" s="24"/>
      <c r="N7796" s="24"/>
      <c r="O7796" s="24"/>
      <c r="P7796" s="24"/>
      <c r="Q7796" s="24"/>
      <c r="R7796" s="24"/>
      <c r="S7796" s="24"/>
      <c r="T7796" s="24"/>
      <c r="U7796" s="24"/>
      <c r="V7796" s="24"/>
      <c r="W7796" s="24"/>
      <c r="X7796" s="24">
        <f t="shared" si="295"/>
        <v>0</v>
      </c>
      <c r="Y7796" s="24">
        <v>186.05</v>
      </c>
      <c r="Z7796" s="3"/>
    </row>
    <row r="7797" spans="1:26" customFormat="1" x14ac:dyDescent="0.25">
      <c r="A7797" s="31">
        <v>88</v>
      </c>
      <c r="B7797" s="31">
        <v>89</v>
      </c>
      <c r="C7797" s="3" t="s">
        <v>8128</v>
      </c>
      <c r="D7797" s="3" t="s">
        <v>13028</v>
      </c>
      <c r="E7797" s="3" t="s">
        <v>12894</v>
      </c>
      <c r="F7797" s="3" t="s">
        <v>12895</v>
      </c>
      <c r="G7797" s="2" t="s">
        <v>12996</v>
      </c>
      <c r="H7797" s="3" t="s">
        <v>328</v>
      </c>
      <c r="I7797" s="24">
        <v>352.4</v>
      </c>
      <c r="J7797" s="24"/>
      <c r="K7797" s="24"/>
      <c r="L7797" s="24"/>
      <c r="M7797" s="24"/>
      <c r="N7797" s="24"/>
      <c r="O7797" s="24"/>
      <c r="P7797" s="24"/>
      <c r="Q7797" s="24"/>
      <c r="R7797" s="24"/>
      <c r="S7797" s="24"/>
      <c r="T7797" s="24"/>
      <c r="U7797" s="24"/>
      <c r="V7797" s="24"/>
      <c r="W7797" s="24"/>
      <c r="X7797" s="24">
        <f t="shared" si="295"/>
        <v>0</v>
      </c>
      <c r="Y7797" s="24">
        <v>352.4</v>
      </c>
      <c r="Z7797" s="3"/>
    </row>
    <row r="7798" spans="1:26" customFormat="1" x14ac:dyDescent="0.25">
      <c r="A7798" s="31">
        <v>89</v>
      </c>
      <c r="B7798" s="31">
        <v>90</v>
      </c>
      <c r="C7798" s="3" t="s">
        <v>1717</v>
      </c>
      <c r="D7798" s="3" t="s">
        <v>13028</v>
      </c>
      <c r="E7798" s="3" t="s">
        <v>12894</v>
      </c>
      <c r="F7798" s="3" t="s">
        <v>12895</v>
      </c>
      <c r="G7798" s="2" t="s">
        <v>12940</v>
      </c>
      <c r="H7798" s="3" t="s">
        <v>39</v>
      </c>
      <c r="I7798" s="24">
        <v>370.98</v>
      </c>
      <c r="J7798" s="24"/>
      <c r="K7798" s="24"/>
      <c r="L7798" s="24"/>
      <c r="M7798" s="24"/>
      <c r="N7798" s="24"/>
      <c r="O7798" s="24"/>
      <c r="P7798" s="24"/>
      <c r="Q7798" s="24"/>
      <c r="R7798" s="24"/>
      <c r="S7798" s="24"/>
      <c r="T7798" s="24"/>
      <c r="U7798" s="24"/>
      <c r="V7798" s="24"/>
      <c r="W7798" s="24"/>
      <c r="X7798" s="24">
        <f t="shared" si="295"/>
        <v>0</v>
      </c>
      <c r="Y7798" s="24">
        <v>370.98</v>
      </c>
      <c r="Z7798" s="3"/>
    </row>
    <row r="7799" spans="1:26" customFormat="1" x14ac:dyDescent="0.25">
      <c r="A7799" s="31">
        <v>90</v>
      </c>
      <c r="B7799" s="31">
        <v>91</v>
      </c>
      <c r="C7799" s="3" t="s">
        <v>13032</v>
      </c>
      <c r="D7799" s="3" t="s">
        <v>13028</v>
      </c>
      <c r="E7799" s="3" t="s">
        <v>12894</v>
      </c>
      <c r="F7799" s="3" t="s">
        <v>12895</v>
      </c>
      <c r="G7799" s="2" t="s">
        <v>12996</v>
      </c>
      <c r="H7799" s="3" t="s">
        <v>328</v>
      </c>
      <c r="I7799" s="24">
        <v>430.7</v>
      </c>
      <c r="J7799" s="24"/>
      <c r="K7799" s="24"/>
      <c r="L7799" s="24"/>
      <c r="M7799" s="24"/>
      <c r="N7799" s="24"/>
      <c r="O7799" s="24"/>
      <c r="P7799" s="24"/>
      <c r="Q7799" s="24"/>
      <c r="R7799" s="24"/>
      <c r="S7799" s="24"/>
      <c r="T7799" s="24"/>
      <c r="U7799" s="24"/>
      <c r="V7799" s="24"/>
      <c r="W7799" s="24"/>
      <c r="X7799" s="24">
        <f t="shared" si="295"/>
        <v>0</v>
      </c>
      <c r="Y7799" s="24">
        <v>430.7</v>
      </c>
      <c r="Z7799" s="3"/>
    </row>
    <row r="7800" spans="1:26" customFormat="1" x14ac:dyDescent="0.25">
      <c r="A7800" s="31">
        <v>91</v>
      </c>
      <c r="B7800" s="31">
        <v>92</v>
      </c>
      <c r="C7800" s="3" t="s">
        <v>13033</v>
      </c>
      <c r="D7800" s="3" t="s">
        <v>13028</v>
      </c>
      <c r="E7800" s="3" t="s">
        <v>12894</v>
      </c>
      <c r="F7800" s="3" t="s">
        <v>12895</v>
      </c>
      <c r="G7800" s="2" t="s">
        <v>12996</v>
      </c>
      <c r="H7800" s="3" t="s">
        <v>328</v>
      </c>
      <c r="I7800" s="24">
        <v>329.69</v>
      </c>
      <c r="J7800" s="24"/>
      <c r="K7800" s="24"/>
      <c r="L7800" s="24"/>
      <c r="M7800" s="24"/>
      <c r="N7800" s="24"/>
      <c r="O7800" s="24"/>
      <c r="P7800" s="24"/>
      <c r="Q7800" s="24"/>
      <c r="R7800" s="24"/>
      <c r="S7800" s="24"/>
      <c r="T7800" s="24"/>
      <c r="U7800" s="24"/>
      <c r="V7800" s="24"/>
      <c r="W7800" s="24"/>
      <c r="X7800" s="24">
        <f t="shared" si="295"/>
        <v>0</v>
      </c>
      <c r="Y7800" s="24">
        <v>329.69</v>
      </c>
      <c r="Z7800" s="3"/>
    </row>
    <row r="7801" spans="1:26" customFormat="1" x14ac:dyDescent="0.25">
      <c r="A7801" s="31">
        <v>92</v>
      </c>
      <c r="B7801" s="31">
        <v>93</v>
      </c>
      <c r="C7801" s="3" t="s">
        <v>13034</v>
      </c>
      <c r="D7801" s="3" t="s">
        <v>13028</v>
      </c>
      <c r="E7801" s="3" t="s">
        <v>12894</v>
      </c>
      <c r="F7801" s="3" t="s">
        <v>12895</v>
      </c>
      <c r="G7801" s="2" t="s">
        <v>12996</v>
      </c>
      <c r="H7801" s="3" t="s">
        <v>328</v>
      </c>
      <c r="I7801" s="24">
        <v>556</v>
      </c>
      <c r="J7801" s="24"/>
      <c r="K7801" s="24"/>
      <c r="L7801" s="24"/>
      <c r="M7801" s="24"/>
      <c r="N7801" s="24"/>
      <c r="O7801" s="24"/>
      <c r="P7801" s="24"/>
      <c r="Q7801" s="24"/>
      <c r="R7801" s="24"/>
      <c r="S7801" s="24"/>
      <c r="T7801" s="24"/>
      <c r="U7801" s="24"/>
      <c r="V7801" s="24"/>
      <c r="W7801" s="24"/>
      <c r="X7801" s="24">
        <f t="shared" si="295"/>
        <v>0</v>
      </c>
      <c r="Y7801" s="24">
        <v>556</v>
      </c>
      <c r="Z7801" s="3"/>
    </row>
    <row r="7802" spans="1:26" customFormat="1" x14ac:dyDescent="0.25">
      <c r="A7802" s="31">
        <v>93</v>
      </c>
      <c r="B7802" s="31">
        <v>94</v>
      </c>
      <c r="C7802" s="3" t="s">
        <v>13035</v>
      </c>
      <c r="D7802" s="3" t="s">
        <v>13028</v>
      </c>
      <c r="E7802" s="3" t="s">
        <v>12894</v>
      </c>
      <c r="F7802" s="3" t="s">
        <v>12895</v>
      </c>
      <c r="G7802" s="2" t="s">
        <v>13036</v>
      </c>
      <c r="H7802" s="3" t="s">
        <v>19</v>
      </c>
      <c r="I7802" s="24">
        <v>357.65</v>
      </c>
      <c r="J7802" s="24"/>
      <c r="K7802" s="24"/>
      <c r="L7802" s="24"/>
      <c r="M7802" s="24"/>
      <c r="N7802" s="24"/>
      <c r="O7802" s="24"/>
      <c r="P7802" s="24"/>
      <c r="Q7802" s="24"/>
      <c r="R7802" s="24"/>
      <c r="S7802" s="24"/>
      <c r="T7802" s="24"/>
      <c r="U7802" s="24"/>
      <c r="V7802" s="24"/>
      <c r="W7802" s="24"/>
      <c r="X7802" s="24">
        <f t="shared" si="295"/>
        <v>0</v>
      </c>
      <c r="Y7802" s="24">
        <v>357.65</v>
      </c>
      <c r="Z7802" s="3"/>
    </row>
    <row r="7803" spans="1:26" customFormat="1" x14ac:dyDescent="0.25">
      <c r="A7803" s="31">
        <v>94</v>
      </c>
      <c r="B7803" s="31">
        <v>95</v>
      </c>
      <c r="C7803" s="3" t="s">
        <v>3709</v>
      </c>
      <c r="D7803" s="3" t="s">
        <v>13028</v>
      </c>
      <c r="E7803" s="3" t="s">
        <v>12894</v>
      </c>
      <c r="F7803" s="3" t="s">
        <v>12895</v>
      </c>
      <c r="G7803" s="2" t="s">
        <v>12996</v>
      </c>
      <c r="H7803" s="3" t="s">
        <v>328</v>
      </c>
      <c r="I7803" s="24">
        <v>225.35</v>
      </c>
      <c r="J7803" s="24"/>
      <c r="K7803" s="24"/>
      <c r="L7803" s="24"/>
      <c r="M7803" s="24"/>
      <c r="N7803" s="24"/>
      <c r="O7803" s="24"/>
      <c r="P7803" s="24"/>
      <c r="Q7803" s="24"/>
      <c r="R7803" s="24"/>
      <c r="S7803" s="24"/>
      <c r="T7803" s="24"/>
      <c r="U7803" s="24"/>
      <c r="V7803" s="24"/>
      <c r="W7803" s="24"/>
      <c r="X7803" s="24">
        <f t="shared" si="295"/>
        <v>0</v>
      </c>
      <c r="Y7803" s="24">
        <v>225.35</v>
      </c>
      <c r="Z7803" s="3"/>
    </row>
    <row r="7804" spans="1:26" customFormat="1" x14ac:dyDescent="0.25">
      <c r="A7804" s="31">
        <v>95</v>
      </c>
      <c r="B7804" s="31">
        <v>96</v>
      </c>
      <c r="C7804" s="3" t="s">
        <v>401</v>
      </c>
      <c r="D7804" s="3" t="s">
        <v>13028</v>
      </c>
      <c r="E7804" s="3" t="s">
        <v>12894</v>
      </c>
      <c r="F7804" s="3" t="s">
        <v>12895</v>
      </c>
      <c r="G7804" s="2" t="s">
        <v>12996</v>
      </c>
      <c r="H7804" s="3" t="s">
        <v>328</v>
      </c>
      <c r="I7804" s="24">
        <v>240.4</v>
      </c>
      <c r="J7804" s="24"/>
      <c r="K7804" s="24"/>
      <c r="L7804" s="24"/>
      <c r="M7804" s="24"/>
      <c r="N7804" s="24"/>
      <c r="O7804" s="24"/>
      <c r="P7804" s="24"/>
      <c r="Q7804" s="24"/>
      <c r="R7804" s="24"/>
      <c r="S7804" s="24"/>
      <c r="T7804" s="24"/>
      <c r="U7804" s="24"/>
      <c r="V7804" s="24"/>
      <c r="W7804" s="24"/>
      <c r="X7804" s="24">
        <f t="shared" si="295"/>
        <v>0</v>
      </c>
      <c r="Y7804" s="24">
        <v>240.4</v>
      </c>
      <c r="Z7804" s="3"/>
    </row>
    <row r="7805" spans="1:26" customFormat="1" x14ac:dyDescent="0.25">
      <c r="A7805" s="31">
        <v>96</v>
      </c>
      <c r="B7805" s="31">
        <v>97</v>
      </c>
      <c r="C7805" s="3" t="s">
        <v>3195</v>
      </c>
      <c r="D7805" s="3" t="s">
        <v>13028</v>
      </c>
      <c r="E7805" s="3" t="s">
        <v>12894</v>
      </c>
      <c r="F7805" s="3" t="s">
        <v>12895</v>
      </c>
      <c r="G7805" s="2" t="s">
        <v>12996</v>
      </c>
      <c r="H7805" s="3" t="s">
        <v>328</v>
      </c>
      <c r="I7805" s="24">
        <v>307.39999999999998</v>
      </c>
      <c r="J7805" s="24"/>
      <c r="K7805" s="24"/>
      <c r="L7805" s="24"/>
      <c r="M7805" s="24"/>
      <c r="N7805" s="24"/>
      <c r="O7805" s="24"/>
      <c r="P7805" s="24"/>
      <c r="Q7805" s="24"/>
      <c r="R7805" s="24"/>
      <c r="S7805" s="24"/>
      <c r="T7805" s="24"/>
      <c r="U7805" s="24"/>
      <c r="V7805" s="24"/>
      <c r="W7805" s="24"/>
      <c r="X7805" s="24">
        <f t="shared" si="295"/>
        <v>0</v>
      </c>
      <c r="Y7805" s="24">
        <v>307.39999999999998</v>
      </c>
      <c r="Z7805" s="3"/>
    </row>
    <row r="7806" spans="1:26" customFormat="1" x14ac:dyDescent="0.25">
      <c r="A7806" s="31">
        <v>97</v>
      </c>
      <c r="B7806" s="31">
        <v>98</v>
      </c>
      <c r="C7806" s="3" t="s">
        <v>8757</v>
      </c>
      <c r="D7806" s="3" t="s">
        <v>13037</v>
      </c>
      <c r="E7806" s="3" t="s">
        <v>12894</v>
      </c>
      <c r="F7806" s="3" t="s">
        <v>12895</v>
      </c>
      <c r="G7806" s="2" t="s">
        <v>2347</v>
      </c>
      <c r="H7806" s="3" t="s">
        <v>283</v>
      </c>
      <c r="I7806" s="24">
        <v>102.22</v>
      </c>
      <c r="J7806" s="24"/>
      <c r="K7806" s="24"/>
      <c r="L7806" s="24"/>
      <c r="M7806" s="24"/>
      <c r="N7806" s="24"/>
      <c r="O7806" s="24"/>
      <c r="P7806" s="24"/>
      <c r="Q7806" s="24"/>
      <c r="R7806" s="24"/>
      <c r="S7806" s="24"/>
      <c r="T7806" s="24"/>
      <c r="U7806" s="24"/>
      <c r="V7806" s="24"/>
      <c r="W7806" s="24"/>
      <c r="X7806" s="24">
        <f t="shared" si="295"/>
        <v>0</v>
      </c>
      <c r="Y7806" s="24">
        <v>102.22</v>
      </c>
      <c r="Z7806" s="3"/>
    </row>
    <row r="7807" spans="1:26" customFormat="1" x14ac:dyDescent="0.25">
      <c r="A7807" s="31">
        <v>98</v>
      </c>
      <c r="B7807" s="31">
        <v>99</v>
      </c>
      <c r="C7807" s="3" t="s">
        <v>13038</v>
      </c>
      <c r="D7807" s="3" t="s">
        <v>13037</v>
      </c>
      <c r="E7807" s="3" t="s">
        <v>12894</v>
      </c>
      <c r="F7807" s="3" t="s">
        <v>12895</v>
      </c>
      <c r="G7807" s="2" t="s">
        <v>13039</v>
      </c>
      <c r="H7807" s="3" t="s">
        <v>292</v>
      </c>
      <c r="I7807" s="24">
        <v>94.65</v>
      </c>
      <c r="J7807" s="24"/>
      <c r="K7807" s="24"/>
      <c r="L7807" s="24"/>
      <c r="M7807" s="24"/>
      <c r="N7807" s="24"/>
      <c r="O7807" s="24"/>
      <c r="P7807" s="24"/>
      <c r="Q7807" s="24"/>
      <c r="R7807" s="24"/>
      <c r="S7807" s="24"/>
      <c r="T7807" s="24"/>
      <c r="U7807" s="24"/>
      <c r="V7807" s="24"/>
      <c r="W7807" s="24"/>
      <c r="X7807" s="24">
        <f t="shared" si="295"/>
        <v>0</v>
      </c>
      <c r="Y7807" s="24">
        <v>94.65</v>
      </c>
      <c r="Z7807" s="3"/>
    </row>
    <row r="7808" spans="1:26" customFormat="1" x14ac:dyDescent="0.25">
      <c r="A7808" s="31">
        <v>99</v>
      </c>
      <c r="B7808" s="31">
        <v>100</v>
      </c>
      <c r="C7808" s="3" t="s">
        <v>13040</v>
      </c>
      <c r="D7808" s="3" t="s">
        <v>13037</v>
      </c>
      <c r="E7808" s="3" t="s">
        <v>12894</v>
      </c>
      <c r="F7808" s="3" t="s">
        <v>12895</v>
      </c>
      <c r="G7808" s="2" t="s">
        <v>7053</v>
      </c>
      <c r="H7808" s="3" t="s">
        <v>283</v>
      </c>
      <c r="I7808" s="24">
        <v>56.65</v>
      </c>
      <c r="J7808" s="24"/>
      <c r="K7808" s="24"/>
      <c r="L7808" s="24"/>
      <c r="M7808" s="24"/>
      <c r="N7808" s="24"/>
      <c r="O7808" s="24"/>
      <c r="P7808" s="24"/>
      <c r="Q7808" s="24"/>
      <c r="R7808" s="24"/>
      <c r="S7808" s="24"/>
      <c r="T7808" s="24"/>
      <c r="U7808" s="24"/>
      <c r="V7808" s="24"/>
      <c r="W7808" s="24"/>
      <c r="X7808" s="24">
        <f t="shared" si="295"/>
        <v>0</v>
      </c>
      <c r="Y7808" s="24">
        <v>56.65</v>
      </c>
      <c r="Z7808" s="3"/>
    </row>
    <row r="7809" spans="1:26" customFormat="1" ht="90" x14ac:dyDescent="0.25">
      <c r="A7809" s="31">
        <v>100</v>
      </c>
      <c r="B7809" s="31">
        <v>101</v>
      </c>
      <c r="C7809" s="3" t="s">
        <v>13041</v>
      </c>
      <c r="D7809" s="3" t="s">
        <v>13037</v>
      </c>
      <c r="E7809" s="3" t="s">
        <v>12894</v>
      </c>
      <c r="F7809" s="3" t="s">
        <v>12895</v>
      </c>
      <c r="G7809" s="19" t="s">
        <v>15470</v>
      </c>
      <c r="H7809" s="3"/>
      <c r="I7809" s="24">
        <v>338.23</v>
      </c>
      <c r="J7809" s="24"/>
      <c r="K7809" s="24"/>
      <c r="L7809" s="24"/>
      <c r="M7809" s="24"/>
      <c r="N7809" s="24"/>
      <c r="O7809" s="24"/>
      <c r="P7809" s="24"/>
      <c r="Q7809" s="24"/>
      <c r="R7809" s="24"/>
      <c r="S7809" s="24"/>
      <c r="T7809" s="24"/>
      <c r="U7809" s="24"/>
      <c r="V7809" s="24"/>
      <c r="W7809" s="24"/>
      <c r="X7809" s="24">
        <f t="shared" si="295"/>
        <v>0</v>
      </c>
      <c r="Y7809" s="24">
        <v>338.23</v>
      </c>
      <c r="Z7809" s="3"/>
    </row>
    <row r="7810" spans="1:26" customFormat="1" x14ac:dyDescent="0.25">
      <c r="A7810" s="31">
        <v>101</v>
      </c>
      <c r="B7810" s="31">
        <v>102</v>
      </c>
      <c r="C7810" s="3" t="s">
        <v>8509</v>
      </c>
      <c r="D7810" s="3" t="s">
        <v>13037</v>
      </c>
      <c r="E7810" s="3" t="s">
        <v>12894</v>
      </c>
      <c r="F7810" s="3" t="s">
        <v>12895</v>
      </c>
      <c r="G7810" s="2" t="s">
        <v>13042</v>
      </c>
      <c r="H7810" s="3" t="s">
        <v>944</v>
      </c>
      <c r="I7810" s="24">
        <v>107</v>
      </c>
      <c r="J7810" s="24"/>
      <c r="K7810" s="24"/>
      <c r="L7810" s="24"/>
      <c r="M7810" s="24"/>
      <c r="N7810" s="24"/>
      <c r="O7810" s="24"/>
      <c r="P7810" s="24"/>
      <c r="Q7810" s="24"/>
      <c r="R7810" s="24"/>
      <c r="S7810" s="24"/>
      <c r="T7810" s="24"/>
      <c r="U7810" s="24"/>
      <c r="V7810" s="24"/>
      <c r="W7810" s="24"/>
      <c r="X7810" s="24">
        <f t="shared" si="295"/>
        <v>0</v>
      </c>
      <c r="Y7810" s="24">
        <v>107</v>
      </c>
      <c r="Z7810" s="3"/>
    </row>
    <row r="7811" spans="1:26" customFormat="1" x14ac:dyDescent="0.25">
      <c r="A7811" s="31">
        <v>102</v>
      </c>
      <c r="B7811" s="31">
        <v>103</v>
      </c>
      <c r="C7811" s="3" t="s">
        <v>13043</v>
      </c>
      <c r="D7811" s="3" t="s">
        <v>13037</v>
      </c>
      <c r="E7811" s="3" t="s">
        <v>12894</v>
      </c>
      <c r="F7811" s="3" t="s">
        <v>12895</v>
      </c>
      <c r="G7811" s="2" t="s">
        <v>4427</v>
      </c>
      <c r="H7811" s="3" t="s">
        <v>237</v>
      </c>
      <c r="I7811" s="24">
        <v>288.60000000000002</v>
      </c>
      <c r="J7811" s="24"/>
      <c r="K7811" s="24"/>
      <c r="L7811" s="24"/>
      <c r="M7811" s="24"/>
      <c r="N7811" s="24"/>
      <c r="O7811" s="24"/>
      <c r="P7811" s="24"/>
      <c r="Q7811" s="24"/>
      <c r="R7811" s="24"/>
      <c r="S7811" s="24"/>
      <c r="T7811" s="24"/>
      <c r="U7811" s="24"/>
      <c r="V7811" s="24"/>
      <c r="W7811" s="24"/>
      <c r="X7811" s="24">
        <f t="shared" si="295"/>
        <v>0</v>
      </c>
      <c r="Y7811" s="24">
        <v>288.60000000000002</v>
      </c>
      <c r="Z7811" s="3"/>
    </row>
    <row r="7812" spans="1:26" customFormat="1" x14ac:dyDescent="0.25">
      <c r="A7812" s="31">
        <v>103</v>
      </c>
      <c r="B7812" s="31">
        <v>104</v>
      </c>
      <c r="C7812" s="3" t="s">
        <v>13044</v>
      </c>
      <c r="D7812" s="3" t="s">
        <v>13037</v>
      </c>
      <c r="E7812" s="3" t="s">
        <v>12894</v>
      </c>
      <c r="F7812" s="3" t="s">
        <v>12895</v>
      </c>
      <c r="G7812" s="2" t="s">
        <v>12940</v>
      </c>
      <c r="H7812" s="3" t="s">
        <v>19</v>
      </c>
      <c r="I7812" s="24">
        <v>395.09</v>
      </c>
      <c r="J7812" s="24"/>
      <c r="K7812" s="24"/>
      <c r="L7812" s="24"/>
      <c r="M7812" s="24"/>
      <c r="N7812" s="24"/>
      <c r="O7812" s="24"/>
      <c r="P7812" s="24"/>
      <c r="Q7812" s="24"/>
      <c r="R7812" s="24"/>
      <c r="S7812" s="24"/>
      <c r="T7812" s="24"/>
      <c r="U7812" s="24"/>
      <c r="V7812" s="24"/>
      <c r="W7812" s="24"/>
      <c r="X7812" s="24">
        <f t="shared" si="295"/>
        <v>0</v>
      </c>
      <c r="Y7812" s="24">
        <v>395.09</v>
      </c>
      <c r="Z7812" s="3"/>
    </row>
    <row r="7813" spans="1:26" customFormat="1" x14ac:dyDescent="0.25">
      <c r="A7813" s="31">
        <v>104</v>
      </c>
      <c r="B7813" s="31">
        <v>105</v>
      </c>
      <c r="C7813" s="3" t="s">
        <v>13045</v>
      </c>
      <c r="D7813" s="3" t="s">
        <v>13037</v>
      </c>
      <c r="E7813" s="3" t="s">
        <v>12894</v>
      </c>
      <c r="F7813" s="3" t="s">
        <v>12895</v>
      </c>
      <c r="G7813" s="2" t="s">
        <v>5996</v>
      </c>
      <c r="H7813" s="3" t="s">
        <v>103</v>
      </c>
      <c r="I7813" s="24">
        <v>96</v>
      </c>
      <c r="J7813" s="24"/>
      <c r="K7813" s="24"/>
      <c r="L7813" s="24"/>
      <c r="M7813" s="24"/>
      <c r="N7813" s="24"/>
      <c r="O7813" s="24"/>
      <c r="P7813" s="24"/>
      <c r="Q7813" s="24"/>
      <c r="R7813" s="24"/>
      <c r="S7813" s="24"/>
      <c r="T7813" s="24"/>
      <c r="U7813" s="24"/>
      <c r="V7813" s="24"/>
      <c r="W7813" s="24"/>
      <c r="X7813" s="24">
        <f t="shared" si="295"/>
        <v>0</v>
      </c>
      <c r="Y7813" s="24">
        <v>96</v>
      </c>
      <c r="Z7813" s="3"/>
    </row>
    <row r="7814" spans="1:26" customFormat="1" x14ac:dyDescent="0.25">
      <c r="A7814" s="31">
        <v>105</v>
      </c>
      <c r="B7814" s="31">
        <v>106</v>
      </c>
      <c r="C7814" s="3" t="s">
        <v>13046</v>
      </c>
      <c r="D7814" s="3" t="s">
        <v>13037</v>
      </c>
      <c r="E7814" s="3" t="s">
        <v>12894</v>
      </c>
      <c r="F7814" s="3" t="s">
        <v>12895</v>
      </c>
      <c r="G7814" s="2" t="s">
        <v>13047</v>
      </c>
      <c r="H7814" s="3" t="s">
        <v>13</v>
      </c>
      <c r="I7814" s="24">
        <v>222.25</v>
      </c>
      <c r="J7814" s="24"/>
      <c r="K7814" s="24"/>
      <c r="L7814" s="24"/>
      <c r="M7814" s="24"/>
      <c r="N7814" s="24"/>
      <c r="O7814" s="24"/>
      <c r="P7814" s="24"/>
      <c r="Q7814" s="24"/>
      <c r="R7814" s="24"/>
      <c r="S7814" s="24"/>
      <c r="T7814" s="24"/>
      <c r="U7814" s="24"/>
      <c r="V7814" s="24"/>
      <c r="W7814" s="24"/>
      <c r="X7814" s="24">
        <f t="shared" si="295"/>
        <v>0</v>
      </c>
      <c r="Y7814" s="24">
        <v>222.25</v>
      </c>
      <c r="Z7814" s="3"/>
    </row>
    <row r="7815" spans="1:26" customFormat="1" x14ac:dyDescent="0.25">
      <c r="A7815" s="31">
        <v>106</v>
      </c>
      <c r="B7815" s="31">
        <v>107</v>
      </c>
      <c r="C7815" s="3" t="s">
        <v>13048</v>
      </c>
      <c r="D7815" s="3" t="s">
        <v>13037</v>
      </c>
      <c r="E7815" s="3" t="s">
        <v>12894</v>
      </c>
      <c r="F7815" s="3" t="s">
        <v>12895</v>
      </c>
      <c r="G7815" s="2" t="s">
        <v>13049</v>
      </c>
      <c r="H7815" s="3" t="s">
        <v>429</v>
      </c>
      <c r="I7815" s="24">
        <v>158</v>
      </c>
      <c r="J7815" s="24"/>
      <c r="K7815" s="24"/>
      <c r="L7815" s="24"/>
      <c r="M7815" s="24"/>
      <c r="N7815" s="24"/>
      <c r="O7815" s="24"/>
      <c r="P7815" s="24"/>
      <c r="Q7815" s="24"/>
      <c r="R7815" s="24"/>
      <c r="S7815" s="24"/>
      <c r="T7815" s="24"/>
      <c r="U7815" s="24"/>
      <c r="V7815" s="24"/>
      <c r="W7815" s="24"/>
      <c r="X7815" s="24">
        <f t="shared" si="295"/>
        <v>0</v>
      </c>
      <c r="Y7815" s="24">
        <v>158</v>
      </c>
      <c r="Z7815" s="3"/>
    </row>
    <row r="7816" spans="1:26" customFormat="1" x14ac:dyDescent="0.25">
      <c r="A7816" s="31">
        <v>107</v>
      </c>
      <c r="B7816" s="31">
        <v>108</v>
      </c>
      <c r="C7816" s="3" t="s">
        <v>13050</v>
      </c>
      <c r="D7816" s="3" t="s">
        <v>13037</v>
      </c>
      <c r="E7816" s="3" t="s">
        <v>12894</v>
      </c>
      <c r="F7816" s="3" t="s">
        <v>12895</v>
      </c>
      <c r="G7816" s="2" t="s">
        <v>15471</v>
      </c>
      <c r="H7816" s="3" t="s">
        <v>198</v>
      </c>
      <c r="I7816" s="24">
        <v>450</v>
      </c>
      <c r="J7816" s="24"/>
      <c r="K7816" s="24"/>
      <c r="L7816" s="24"/>
      <c r="M7816" s="24"/>
      <c r="N7816" s="24"/>
      <c r="O7816" s="24"/>
      <c r="P7816" s="24"/>
      <c r="Q7816" s="24"/>
      <c r="R7816" s="24"/>
      <c r="S7816" s="24"/>
      <c r="T7816" s="24"/>
      <c r="U7816" s="24"/>
      <c r="V7816" s="24"/>
      <c r="W7816" s="24"/>
      <c r="X7816" s="24">
        <f t="shared" si="295"/>
        <v>0</v>
      </c>
      <c r="Y7816" s="24">
        <v>450</v>
      </c>
      <c r="Z7816" s="3"/>
    </row>
    <row r="7817" spans="1:26" customFormat="1" x14ac:dyDescent="0.25">
      <c r="A7817" s="31">
        <v>108</v>
      </c>
      <c r="B7817" s="31">
        <v>109</v>
      </c>
      <c r="C7817" s="3" t="s">
        <v>13051</v>
      </c>
      <c r="D7817" s="3" t="s">
        <v>13037</v>
      </c>
      <c r="E7817" s="3" t="s">
        <v>12894</v>
      </c>
      <c r="F7817" s="3" t="s">
        <v>12895</v>
      </c>
      <c r="G7817" s="2" t="s">
        <v>13052</v>
      </c>
      <c r="H7817" s="3" t="s">
        <v>540</v>
      </c>
      <c r="I7817" s="24">
        <v>88.5</v>
      </c>
      <c r="J7817" s="24"/>
      <c r="K7817" s="24"/>
      <c r="L7817" s="24"/>
      <c r="M7817" s="24"/>
      <c r="N7817" s="24"/>
      <c r="O7817" s="24"/>
      <c r="P7817" s="24"/>
      <c r="Q7817" s="24"/>
      <c r="R7817" s="24"/>
      <c r="S7817" s="24"/>
      <c r="T7817" s="24"/>
      <c r="U7817" s="24"/>
      <c r="V7817" s="24"/>
      <c r="W7817" s="24"/>
      <c r="X7817" s="24">
        <f t="shared" si="295"/>
        <v>0</v>
      </c>
      <c r="Y7817" s="24">
        <v>88.5</v>
      </c>
      <c r="Z7817" s="3"/>
    </row>
    <row r="7818" spans="1:26" customFormat="1" x14ac:dyDescent="0.25">
      <c r="A7818" s="31">
        <v>109</v>
      </c>
      <c r="B7818" s="31">
        <v>110</v>
      </c>
      <c r="C7818" s="3" t="s">
        <v>13053</v>
      </c>
      <c r="D7818" s="3" t="s">
        <v>13037</v>
      </c>
      <c r="E7818" s="3" t="s">
        <v>12894</v>
      </c>
      <c r="F7818" s="3" t="s">
        <v>12895</v>
      </c>
      <c r="G7818" s="2" t="s">
        <v>13054</v>
      </c>
      <c r="H7818" s="3" t="s">
        <v>213</v>
      </c>
      <c r="I7818" s="24">
        <v>68.489999999999995</v>
      </c>
      <c r="J7818" s="24"/>
      <c r="K7818" s="24"/>
      <c r="L7818" s="24"/>
      <c r="M7818" s="24"/>
      <c r="N7818" s="24"/>
      <c r="O7818" s="24"/>
      <c r="P7818" s="24"/>
      <c r="Q7818" s="24"/>
      <c r="R7818" s="24"/>
      <c r="S7818" s="24"/>
      <c r="T7818" s="24"/>
      <c r="U7818" s="24"/>
      <c r="V7818" s="24"/>
      <c r="W7818" s="24"/>
      <c r="X7818" s="24">
        <f t="shared" si="295"/>
        <v>0</v>
      </c>
      <c r="Y7818" s="24">
        <v>68.489999999999995</v>
      </c>
      <c r="Z7818" s="3"/>
    </row>
    <row r="7819" spans="1:26" customFormat="1" x14ac:dyDescent="0.25">
      <c r="A7819" s="31">
        <v>110</v>
      </c>
      <c r="B7819" s="31">
        <v>111</v>
      </c>
      <c r="C7819" s="3" t="s">
        <v>13055</v>
      </c>
      <c r="D7819" s="3" t="s">
        <v>13037</v>
      </c>
      <c r="E7819" s="3" t="s">
        <v>12894</v>
      </c>
      <c r="F7819" s="3" t="s">
        <v>12895</v>
      </c>
      <c r="G7819" s="2" t="s">
        <v>12996</v>
      </c>
      <c r="H7819" s="3" t="s">
        <v>979</v>
      </c>
      <c r="I7819" s="24">
        <v>243.2</v>
      </c>
      <c r="J7819" s="24"/>
      <c r="K7819" s="24"/>
      <c r="L7819" s="24"/>
      <c r="M7819" s="24"/>
      <c r="N7819" s="24"/>
      <c r="O7819" s="24"/>
      <c r="P7819" s="24"/>
      <c r="Q7819" s="24"/>
      <c r="R7819" s="24"/>
      <c r="S7819" s="24"/>
      <c r="T7819" s="24"/>
      <c r="U7819" s="24"/>
      <c r="V7819" s="24"/>
      <c r="W7819" s="24"/>
      <c r="X7819" s="24">
        <f t="shared" si="295"/>
        <v>0</v>
      </c>
      <c r="Y7819" s="24">
        <v>243.2</v>
      </c>
      <c r="Z7819" s="3"/>
    </row>
    <row r="7820" spans="1:26" customFormat="1" ht="30" x14ac:dyDescent="0.25">
      <c r="A7820" s="31">
        <v>111</v>
      </c>
      <c r="B7820" s="31">
        <v>112</v>
      </c>
      <c r="C7820" s="3" t="s">
        <v>13056</v>
      </c>
      <c r="D7820" s="3" t="s">
        <v>13037</v>
      </c>
      <c r="E7820" s="3" t="s">
        <v>12894</v>
      </c>
      <c r="F7820" s="3" t="s">
        <v>12895</v>
      </c>
      <c r="G7820" s="2" t="s">
        <v>13057</v>
      </c>
      <c r="H7820" s="1" t="s">
        <v>13058</v>
      </c>
      <c r="I7820" s="24">
        <v>134.5</v>
      </c>
      <c r="J7820" s="24"/>
      <c r="K7820" s="24"/>
      <c r="L7820" s="24"/>
      <c r="M7820" s="24"/>
      <c r="N7820" s="24"/>
      <c r="O7820" s="24"/>
      <c r="P7820" s="24"/>
      <c r="Q7820" s="24"/>
      <c r="R7820" s="24"/>
      <c r="S7820" s="24"/>
      <c r="T7820" s="24"/>
      <c r="U7820" s="24"/>
      <c r="V7820" s="24"/>
      <c r="W7820" s="24"/>
      <c r="X7820" s="24">
        <f t="shared" si="295"/>
        <v>0</v>
      </c>
      <c r="Y7820" s="24">
        <v>134.5</v>
      </c>
      <c r="Z7820" s="3"/>
    </row>
    <row r="7821" spans="1:26" customFormat="1" x14ac:dyDescent="0.25">
      <c r="A7821" s="31">
        <v>112</v>
      </c>
      <c r="B7821" s="31">
        <v>113</v>
      </c>
      <c r="C7821" s="3" t="s">
        <v>13059</v>
      </c>
      <c r="D7821" s="3" t="s">
        <v>13037</v>
      </c>
      <c r="E7821" s="3" t="s">
        <v>12894</v>
      </c>
      <c r="F7821" s="3" t="s">
        <v>12895</v>
      </c>
      <c r="G7821" s="2" t="s">
        <v>6111</v>
      </c>
      <c r="H7821" s="3" t="s">
        <v>237</v>
      </c>
      <c r="I7821" s="24">
        <v>75</v>
      </c>
      <c r="J7821" s="24"/>
      <c r="K7821" s="24"/>
      <c r="L7821" s="24"/>
      <c r="M7821" s="24"/>
      <c r="N7821" s="24"/>
      <c r="O7821" s="24"/>
      <c r="P7821" s="24"/>
      <c r="Q7821" s="24"/>
      <c r="R7821" s="24"/>
      <c r="S7821" s="24"/>
      <c r="T7821" s="24"/>
      <c r="U7821" s="24"/>
      <c r="V7821" s="24"/>
      <c r="W7821" s="24"/>
      <c r="X7821" s="24">
        <f t="shared" si="295"/>
        <v>0</v>
      </c>
      <c r="Y7821" s="24">
        <v>75</v>
      </c>
      <c r="Z7821" s="3"/>
    </row>
    <row r="7822" spans="1:26" customFormat="1" x14ac:dyDescent="0.25">
      <c r="A7822" s="31">
        <v>113</v>
      </c>
      <c r="B7822" s="31">
        <v>114</v>
      </c>
      <c r="C7822" s="3" t="s">
        <v>13060</v>
      </c>
      <c r="D7822" s="3" t="s">
        <v>13037</v>
      </c>
      <c r="E7822" s="3" t="s">
        <v>12894</v>
      </c>
      <c r="F7822" s="3" t="s">
        <v>12895</v>
      </c>
      <c r="G7822" s="2" t="s">
        <v>13061</v>
      </c>
      <c r="H7822" s="3" t="s">
        <v>39</v>
      </c>
      <c r="I7822" s="24">
        <v>329.32</v>
      </c>
      <c r="J7822" s="24"/>
      <c r="K7822" s="24"/>
      <c r="L7822" s="24"/>
      <c r="M7822" s="24"/>
      <c r="N7822" s="24"/>
      <c r="O7822" s="24"/>
      <c r="P7822" s="24"/>
      <c r="Q7822" s="24"/>
      <c r="R7822" s="24"/>
      <c r="S7822" s="24"/>
      <c r="T7822" s="24"/>
      <c r="U7822" s="24"/>
      <c r="V7822" s="24"/>
      <c r="W7822" s="24"/>
      <c r="X7822" s="24">
        <f t="shared" si="295"/>
        <v>0</v>
      </c>
      <c r="Y7822" s="24">
        <v>329.32</v>
      </c>
      <c r="Z7822" s="3"/>
    </row>
    <row r="7823" spans="1:26" customFormat="1" x14ac:dyDescent="0.25">
      <c r="A7823" s="31">
        <v>114</v>
      </c>
      <c r="B7823" s="31">
        <v>115</v>
      </c>
      <c r="C7823" s="3" t="s">
        <v>13062</v>
      </c>
      <c r="D7823" s="3" t="s">
        <v>13037</v>
      </c>
      <c r="E7823" s="3" t="s">
        <v>12894</v>
      </c>
      <c r="F7823" s="3" t="s">
        <v>12895</v>
      </c>
      <c r="G7823" s="2" t="s">
        <v>3882</v>
      </c>
      <c r="H7823" s="3" t="s">
        <v>292</v>
      </c>
      <c r="I7823" s="24">
        <v>235.64</v>
      </c>
      <c r="J7823" s="24"/>
      <c r="K7823" s="24"/>
      <c r="L7823" s="24"/>
      <c r="M7823" s="24"/>
      <c r="N7823" s="24"/>
      <c r="O7823" s="24"/>
      <c r="P7823" s="24"/>
      <c r="Q7823" s="24"/>
      <c r="R7823" s="24"/>
      <c r="S7823" s="24"/>
      <c r="T7823" s="24"/>
      <c r="U7823" s="24"/>
      <c r="V7823" s="24"/>
      <c r="W7823" s="24"/>
      <c r="X7823" s="24">
        <f t="shared" si="295"/>
        <v>0</v>
      </c>
      <c r="Y7823" s="24">
        <v>235.64</v>
      </c>
      <c r="Z7823" s="3"/>
    </row>
    <row r="7824" spans="1:26" customFormat="1" x14ac:dyDescent="0.25">
      <c r="A7824" s="31">
        <v>115</v>
      </c>
      <c r="B7824" s="31">
        <v>116</v>
      </c>
      <c r="C7824" s="3" t="s">
        <v>13063</v>
      </c>
      <c r="D7824" s="3" t="s">
        <v>13037</v>
      </c>
      <c r="E7824" s="3" t="s">
        <v>12894</v>
      </c>
      <c r="F7824" s="3" t="s">
        <v>12895</v>
      </c>
      <c r="G7824" s="2" t="s">
        <v>5122</v>
      </c>
      <c r="H7824" s="3" t="s">
        <v>391</v>
      </c>
      <c r="I7824" s="24">
        <v>125.1</v>
      </c>
      <c r="J7824" s="24"/>
      <c r="K7824" s="24"/>
      <c r="L7824" s="24"/>
      <c r="M7824" s="24"/>
      <c r="N7824" s="24"/>
      <c r="O7824" s="24"/>
      <c r="P7824" s="24"/>
      <c r="Q7824" s="24"/>
      <c r="R7824" s="24"/>
      <c r="S7824" s="24"/>
      <c r="T7824" s="24"/>
      <c r="U7824" s="24"/>
      <c r="V7824" s="24"/>
      <c r="W7824" s="24"/>
      <c r="X7824" s="24">
        <f t="shared" si="295"/>
        <v>0</v>
      </c>
      <c r="Y7824" s="24">
        <v>125.1</v>
      </c>
      <c r="Z7824" s="3"/>
    </row>
    <row r="7825" spans="1:26" customFormat="1" x14ac:dyDescent="0.25">
      <c r="A7825" s="31">
        <v>116</v>
      </c>
      <c r="B7825" s="31">
        <v>117</v>
      </c>
      <c r="C7825" s="3" t="s">
        <v>13064</v>
      </c>
      <c r="D7825" s="3" t="s">
        <v>13037</v>
      </c>
      <c r="E7825" s="3" t="s">
        <v>12894</v>
      </c>
      <c r="F7825" s="3" t="s">
        <v>12895</v>
      </c>
      <c r="G7825" s="2" t="s">
        <v>13065</v>
      </c>
      <c r="H7825" s="3" t="s">
        <v>1043</v>
      </c>
      <c r="I7825" s="24">
        <v>134.80000000000001</v>
      </c>
      <c r="J7825" s="24"/>
      <c r="K7825" s="24"/>
      <c r="L7825" s="24"/>
      <c r="M7825" s="24"/>
      <c r="N7825" s="24"/>
      <c r="O7825" s="24"/>
      <c r="P7825" s="24"/>
      <c r="Q7825" s="24"/>
      <c r="R7825" s="24"/>
      <c r="S7825" s="24"/>
      <c r="T7825" s="24"/>
      <c r="U7825" s="24"/>
      <c r="V7825" s="24"/>
      <c r="W7825" s="24"/>
      <c r="X7825" s="24">
        <f t="shared" si="295"/>
        <v>0</v>
      </c>
      <c r="Y7825" s="24">
        <v>134.80000000000001</v>
      </c>
      <c r="Z7825" s="3"/>
    </row>
    <row r="7826" spans="1:26" customFormat="1" ht="30" x14ac:dyDescent="0.25">
      <c r="A7826" s="31">
        <v>117</v>
      </c>
      <c r="B7826" s="31">
        <v>118</v>
      </c>
      <c r="C7826" s="3" t="s">
        <v>13066</v>
      </c>
      <c r="D7826" s="3" t="s">
        <v>13037</v>
      </c>
      <c r="E7826" s="3" t="s">
        <v>12894</v>
      </c>
      <c r="F7826" s="3" t="s">
        <v>12895</v>
      </c>
      <c r="G7826" s="2" t="s">
        <v>13067</v>
      </c>
      <c r="H7826" s="1" t="s">
        <v>13068</v>
      </c>
      <c r="I7826" s="24">
        <v>134</v>
      </c>
      <c r="J7826" s="24"/>
      <c r="K7826" s="24"/>
      <c r="L7826" s="24"/>
      <c r="M7826" s="24"/>
      <c r="N7826" s="24"/>
      <c r="O7826" s="24"/>
      <c r="P7826" s="24"/>
      <c r="Q7826" s="24"/>
      <c r="R7826" s="24"/>
      <c r="S7826" s="24"/>
      <c r="T7826" s="24"/>
      <c r="U7826" s="24"/>
      <c r="V7826" s="24"/>
      <c r="W7826" s="24"/>
      <c r="X7826" s="24">
        <f t="shared" si="295"/>
        <v>0</v>
      </c>
      <c r="Y7826" s="24">
        <v>134</v>
      </c>
      <c r="Z7826" s="3"/>
    </row>
    <row r="7827" spans="1:26" customFormat="1" x14ac:dyDescent="0.25">
      <c r="A7827" s="31">
        <v>118</v>
      </c>
      <c r="B7827" s="31">
        <v>119</v>
      </c>
      <c r="C7827" s="3" t="s">
        <v>13069</v>
      </c>
      <c r="D7827" s="3" t="s">
        <v>13037</v>
      </c>
      <c r="E7827" s="3" t="s">
        <v>12894</v>
      </c>
      <c r="F7827" s="3" t="s">
        <v>12895</v>
      </c>
      <c r="G7827" s="2" t="s">
        <v>6374</v>
      </c>
      <c r="H7827" s="3" t="s">
        <v>358</v>
      </c>
      <c r="I7827" s="24">
        <v>216</v>
      </c>
      <c r="J7827" s="24"/>
      <c r="K7827" s="24"/>
      <c r="L7827" s="24"/>
      <c r="M7827" s="24"/>
      <c r="N7827" s="24"/>
      <c r="O7827" s="24"/>
      <c r="P7827" s="24"/>
      <c r="Q7827" s="24"/>
      <c r="R7827" s="24"/>
      <c r="S7827" s="24"/>
      <c r="T7827" s="24"/>
      <c r="U7827" s="24"/>
      <c r="V7827" s="24"/>
      <c r="W7827" s="24"/>
      <c r="X7827" s="24">
        <f t="shared" si="295"/>
        <v>0</v>
      </c>
      <c r="Y7827" s="24">
        <v>216</v>
      </c>
      <c r="Z7827" s="3"/>
    </row>
    <row r="7828" spans="1:26" customFormat="1" x14ac:dyDescent="0.25">
      <c r="A7828" s="31">
        <v>119</v>
      </c>
      <c r="B7828" s="31">
        <v>120</v>
      </c>
      <c r="C7828" s="3" t="s">
        <v>13070</v>
      </c>
      <c r="D7828" s="3" t="s">
        <v>13037</v>
      </c>
      <c r="E7828" s="3" t="s">
        <v>12894</v>
      </c>
      <c r="F7828" s="3" t="s">
        <v>12895</v>
      </c>
      <c r="G7828" s="2" t="s">
        <v>13071</v>
      </c>
      <c r="H7828" s="3" t="s">
        <v>485</v>
      </c>
      <c r="I7828" s="24">
        <v>236</v>
      </c>
      <c r="J7828" s="24"/>
      <c r="K7828" s="24"/>
      <c r="L7828" s="24"/>
      <c r="M7828" s="24"/>
      <c r="N7828" s="24"/>
      <c r="O7828" s="24"/>
      <c r="P7828" s="24"/>
      <c r="Q7828" s="24"/>
      <c r="R7828" s="24"/>
      <c r="S7828" s="24"/>
      <c r="T7828" s="24"/>
      <c r="U7828" s="24"/>
      <c r="V7828" s="24"/>
      <c r="W7828" s="24"/>
      <c r="X7828" s="24">
        <f t="shared" si="295"/>
        <v>0</v>
      </c>
      <c r="Y7828" s="24">
        <v>236</v>
      </c>
      <c r="Z7828" s="3"/>
    </row>
    <row r="7829" spans="1:26" customFormat="1" x14ac:dyDescent="0.25">
      <c r="A7829" s="31">
        <v>120</v>
      </c>
      <c r="B7829" s="31">
        <v>121</v>
      </c>
      <c r="C7829" s="3" t="s">
        <v>13072</v>
      </c>
      <c r="D7829" s="3" t="s">
        <v>13037</v>
      </c>
      <c r="E7829" s="3" t="s">
        <v>12894</v>
      </c>
      <c r="F7829" s="3" t="s">
        <v>12895</v>
      </c>
      <c r="G7829" s="2" t="s">
        <v>9554</v>
      </c>
      <c r="H7829" s="3" t="s">
        <v>1362</v>
      </c>
      <c r="I7829" s="24">
        <v>123.92</v>
      </c>
      <c r="J7829" s="24"/>
      <c r="K7829" s="24"/>
      <c r="L7829" s="24"/>
      <c r="M7829" s="24"/>
      <c r="N7829" s="24"/>
      <c r="O7829" s="24"/>
      <c r="P7829" s="24"/>
      <c r="Q7829" s="24"/>
      <c r="R7829" s="24"/>
      <c r="S7829" s="24"/>
      <c r="T7829" s="24"/>
      <c r="U7829" s="24"/>
      <c r="V7829" s="24"/>
      <c r="W7829" s="24"/>
      <c r="X7829" s="24">
        <f t="shared" si="295"/>
        <v>0</v>
      </c>
      <c r="Y7829" s="24">
        <v>123.92</v>
      </c>
      <c r="Z7829" s="3"/>
    </row>
    <row r="7830" spans="1:26" customFormat="1" x14ac:dyDescent="0.25">
      <c r="A7830" s="31">
        <v>121</v>
      </c>
      <c r="B7830" s="31">
        <v>122</v>
      </c>
      <c r="C7830" s="3" t="s">
        <v>13073</v>
      </c>
      <c r="D7830" s="3" t="s">
        <v>13037</v>
      </c>
      <c r="E7830" s="3" t="s">
        <v>12894</v>
      </c>
      <c r="F7830" s="3" t="s">
        <v>12895</v>
      </c>
      <c r="G7830" s="2" t="s">
        <v>12740</v>
      </c>
      <c r="H7830" s="3" t="s">
        <v>201</v>
      </c>
      <c r="I7830" s="24">
        <v>181.53</v>
      </c>
      <c r="J7830" s="24"/>
      <c r="K7830" s="24"/>
      <c r="L7830" s="24"/>
      <c r="M7830" s="24"/>
      <c r="N7830" s="24"/>
      <c r="O7830" s="24"/>
      <c r="P7830" s="24"/>
      <c r="Q7830" s="24"/>
      <c r="R7830" s="24"/>
      <c r="S7830" s="24"/>
      <c r="T7830" s="24"/>
      <c r="U7830" s="24"/>
      <c r="V7830" s="24"/>
      <c r="W7830" s="24"/>
      <c r="X7830" s="24">
        <f t="shared" si="295"/>
        <v>0</v>
      </c>
      <c r="Y7830" s="24">
        <v>181.53</v>
      </c>
      <c r="Z7830" s="3"/>
    </row>
    <row r="7831" spans="1:26" customFormat="1" x14ac:dyDescent="0.25">
      <c r="A7831" s="31">
        <v>122</v>
      </c>
      <c r="B7831" s="31">
        <v>123</v>
      </c>
      <c r="C7831" s="3" t="s">
        <v>13074</v>
      </c>
      <c r="D7831" s="3" t="s">
        <v>13037</v>
      </c>
      <c r="E7831" s="3" t="s">
        <v>12894</v>
      </c>
      <c r="F7831" s="3" t="s">
        <v>12895</v>
      </c>
      <c r="G7831" s="2" t="s">
        <v>13075</v>
      </c>
      <c r="H7831" s="3" t="s">
        <v>391</v>
      </c>
      <c r="I7831" s="24">
        <v>381.5</v>
      </c>
      <c r="J7831" s="24"/>
      <c r="K7831" s="24"/>
      <c r="L7831" s="24"/>
      <c r="M7831" s="24"/>
      <c r="N7831" s="24"/>
      <c r="O7831" s="24"/>
      <c r="P7831" s="24"/>
      <c r="Q7831" s="24"/>
      <c r="R7831" s="24"/>
      <c r="S7831" s="24"/>
      <c r="T7831" s="24"/>
      <c r="U7831" s="24"/>
      <c r="V7831" s="24"/>
      <c r="W7831" s="24"/>
      <c r="X7831" s="24">
        <f t="shared" si="295"/>
        <v>0</v>
      </c>
      <c r="Y7831" s="24">
        <v>381.5</v>
      </c>
      <c r="Z7831" s="3"/>
    </row>
    <row r="7832" spans="1:26" customFormat="1" x14ac:dyDescent="0.25">
      <c r="A7832" s="31">
        <v>123</v>
      </c>
      <c r="B7832" s="31">
        <v>124</v>
      </c>
      <c r="C7832" s="3" t="s">
        <v>13076</v>
      </c>
      <c r="D7832" s="3" t="s">
        <v>13037</v>
      </c>
      <c r="E7832" s="3" t="s">
        <v>12894</v>
      </c>
      <c r="F7832" s="3" t="s">
        <v>12895</v>
      </c>
      <c r="G7832" s="2" t="s">
        <v>1886</v>
      </c>
      <c r="H7832" s="3" t="s">
        <v>13077</v>
      </c>
      <c r="I7832" s="24">
        <v>325</v>
      </c>
      <c r="J7832" s="24"/>
      <c r="K7832" s="24"/>
      <c r="L7832" s="24"/>
      <c r="M7832" s="24"/>
      <c r="N7832" s="24"/>
      <c r="O7832" s="24"/>
      <c r="P7832" s="24"/>
      <c r="Q7832" s="24"/>
      <c r="R7832" s="24"/>
      <c r="S7832" s="24"/>
      <c r="T7832" s="24"/>
      <c r="U7832" s="24"/>
      <c r="V7832" s="24"/>
      <c r="W7832" s="24"/>
      <c r="X7832" s="24">
        <f t="shared" si="295"/>
        <v>0</v>
      </c>
      <c r="Y7832" s="24">
        <v>325</v>
      </c>
      <c r="Z7832" s="3"/>
    </row>
    <row r="7833" spans="1:26" customFormat="1" x14ac:dyDescent="0.25">
      <c r="A7833" s="31">
        <v>124</v>
      </c>
      <c r="B7833" s="31">
        <v>125</v>
      </c>
      <c r="C7833" s="3" t="s">
        <v>6447</v>
      </c>
      <c r="D7833" s="3" t="s">
        <v>13078</v>
      </c>
      <c r="E7833" s="3" t="s">
        <v>12894</v>
      </c>
      <c r="F7833" s="3" t="s">
        <v>12895</v>
      </c>
      <c r="G7833" s="2" t="s">
        <v>12940</v>
      </c>
      <c r="H7833" s="3" t="s">
        <v>213</v>
      </c>
      <c r="I7833" s="24">
        <v>506</v>
      </c>
      <c r="J7833" s="24"/>
      <c r="K7833" s="24"/>
      <c r="L7833" s="24"/>
      <c r="M7833" s="24"/>
      <c r="N7833" s="24"/>
      <c r="O7833" s="24"/>
      <c r="P7833" s="24"/>
      <c r="Q7833" s="24"/>
      <c r="R7833" s="24"/>
      <c r="S7833" s="24"/>
      <c r="T7833" s="24"/>
      <c r="U7833" s="24"/>
      <c r="V7833" s="24"/>
      <c r="W7833" s="24"/>
      <c r="X7833" s="24">
        <f t="shared" si="295"/>
        <v>0</v>
      </c>
      <c r="Y7833" s="24">
        <v>506</v>
      </c>
      <c r="Z7833" s="3"/>
    </row>
    <row r="7834" spans="1:26" customFormat="1" x14ac:dyDescent="0.25">
      <c r="A7834" s="31">
        <v>125</v>
      </c>
      <c r="B7834" s="31">
        <v>126</v>
      </c>
      <c r="C7834" s="3" t="s">
        <v>13079</v>
      </c>
      <c r="D7834" s="3" t="s">
        <v>13078</v>
      </c>
      <c r="E7834" s="3" t="s">
        <v>12894</v>
      </c>
      <c r="F7834" s="3" t="s">
        <v>12895</v>
      </c>
      <c r="G7834" s="2" t="s">
        <v>13080</v>
      </c>
      <c r="H7834" s="3" t="s">
        <v>485</v>
      </c>
      <c r="I7834" s="24">
        <v>62</v>
      </c>
      <c r="J7834" s="24"/>
      <c r="K7834" s="24"/>
      <c r="L7834" s="24"/>
      <c r="M7834" s="24"/>
      <c r="N7834" s="24"/>
      <c r="O7834" s="24"/>
      <c r="P7834" s="24"/>
      <c r="Q7834" s="24"/>
      <c r="R7834" s="24"/>
      <c r="S7834" s="24"/>
      <c r="T7834" s="24"/>
      <c r="U7834" s="24"/>
      <c r="V7834" s="24"/>
      <c r="W7834" s="24"/>
      <c r="X7834" s="24">
        <f t="shared" si="295"/>
        <v>0</v>
      </c>
      <c r="Y7834" s="24">
        <v>62</v>
      </c>
      <c r="Z7834" s="3"/>
    </row>
    <row r="7835" spans="1:26" customFormat="1" x14ac:dyDescent="0.25">
      <c r="A7835" s="31">
        <v>126</v>
      </c>
      <c r="B7835" s="31">
        <v>127</v>
      </c>
      <c r="C7835" s="3" t="s">
        <v>13081</v>
      </c>
      <c r="D7835" s="3" t="s">
        <v>13078</v>
      </c>
      <c r="E7835" s="3" t="s">
        <v>12894</v>
      </c>
      <c r="F7835" s="3" t="s">
        <v>12895</v>
      </c>
      <c r="G7835" s="2" t="s">
        <v>13082</v>
      </c>
      <c r="H7835" s="3" t="s">
        <v>245</v>
      </c>
      <c r="I7835" s="24">
        <v>180</v>
      </c>
      <c r="J7835" s="24"/>
      <c r="K7835" s="24"/>
      <c r="L7835" s="24"/>
      <c r="M7835" s="24"/>
      <c r="N7835" s="24"/>
      <c r="O7835" s="24"/>
      <c r="P7835" s="24"/>
      <c r="Q7835" s="24"/>
      <c r="R7835" s="24"/>
      <c r="S7835" s="24"/>
      <c r="T7835" s="24"/>
      <c r="U7835" s="24"/>
      <c r="V7835" s="24"/>
      <c r="W7835" s="24"/>
      <c r="X7835" s="24">
        <f t="shared" si="295"/>
        <v>0</v>
      </c>
      <c r="Y7835" s="24">
        <v>180</v>
      </c>
      <c r="Z7835" s="3"/>
    </row>
    <row r="7836" spans="1:26" customFormat="1" x14ac:dyDescent="0.25">
      <c r="A7836" s="31">
        <v>127</v>
      </c>
      <c r="B7836" s="31">
        <v>128</v>
      </c>
      <c r="C7836" s="3" t="s">
        <v>13083</v>
      </c>
      <c r="D7836" s="3" t="s">
        <v>13078</v>
      </c>
      <c r="E7836" s="3" t="s">
        <v>12894</v>
      </c>
      <c r="F7836" s="3" t="s">
        <v>12895</v>
      </c>
      <c r="G7836" s="2" t="s">
        <v>15472</v>
      </c>
      <c r="H7836" s="3" t="s">
        <v>979</v>
      </c>
      <c r="I7836" s="24">
        <v>230</v>
      </c>
      <c r="J7836" s="24"/>
      <c r="K7836" s="24"/>
      <c r="L7836" s="24"/>
      <c r="M7836" s="24"/>
      <c r="N7836" s="24"/>
      <c r="O7836" s="24"/>
      <c r="P7836" s="24"/>
      <c r="Q7836" s="24"/>
      <c r="R7836" s="24"/>
      <c r="S7836" s="24"/>
      <c r="T7836" s="24"/>
      <c r="U7836" s="24"/>
      <c r="V7836" s="24"/>
      <c r="W7836" s="24"/>
      <c r="X7836" s="24">
        <f t="shared" si="295"/>
        <v>0</v>
      </c>
      <c r="Y7836" s="24">
        <v>230</v>
      </c>
      <c r="Z7836" s="3"/>
    </row>
    <row r="7837" spans="1:26" customFormat="1" x14ac:dyDescent="0.25">
      <c r="A7837" s="31">
        <v>128</v>
      </c>
      <c r="B7837" s="31">
        <v>129</v>
      </c>
      <c r="C7837" s="3" t="s">
        <v>13084</v>
      </c>
      <c r="D7837" s="3" t="s">
        <v>13078</v>
      </c>
      <c r="E7837" s="3" t="s">
        <v>12894</v>
      </c>
      <c r="F7837" s="3" t="s">
        <v>12895</v>
      </c>
      <c r="G7837" s="2" t="s">
        <v>45</v>
      </c>
      <c r="H7837" s="3"/>
      <c r="I7837" s="24">
        <v>113.14</v>
      </c>
      <c r="J7837" s="24"/>
      <c r="K7837" s="24"/>
      <c r="L7837" s="24"/>
      <c r="M7837" s="24"/>
      <c r="N7837" s="24"/>
      <c r="O7837" s="24"/>
      <c r="P7837" s="24"/>
      <c r="Q7837" s="24"/>
      <c r="R7837" s="24"/>
      <c r="S7837" s="24"/>
      <c r="T7837" s="24"/>
      <c r="U7837" s="24"/>
      <c r="V7837" s="24"/>
      <c r="W7837" s="24"/>
      <c r="X7837" s="24">
        <f t="shared" si="295"/>
        <v>0</v>
      </c>
      <c r="Y7837" s="24">
        <v>113.14</v>
      </c>
      <c r="Z7837" s="3"/>
    </row>
    <row r="7838" spans="1:26" customFormat="1" x14ac:dyDescent="0.25">
      <c r="A7838" s="31">
        <v>129</v>
      </c>
      <c r="B7838" s="31">
        <v>130</v>
      </c>
      <c r="C7838" s="3" t="s">
        <v>13085</v>
      </c>
      <c r="D7838" s="3" t="s">
        <v>13078</v>
      </c>
      <c r="E7838" s="3" t="s">
        <v>12894</v>
      </c>
      <c r="F7838" s="3" t="s">
        <v>12895</v>
      </c>
      <c r="G7838" s="2" t="s">
        <v>13086</v>
      </c>
      <c r="H7838" s="3" t="s">
        <v>154</v>
      </c>
      <c r="I7838" s="24">
        <v>131.5</v>
      </c>
      <c r="J7838" s="24"/>
      <c r="K7838" s="24"/>
      <c r="L7838" s="24"/>
      <c r="M7838" s="24"/>
      <c r="N7838" s="24"/>
      <c r="O7838" s="24"/>
      <c r="P7838" s="24"/>
      <c r="Q7838" s="24"/>
      <c r="R7838" s="24"/>
      <c r="S7838" s="24"/>
      <c r="T7838" s="24"/>
      <c r="U7838" s="24"/>
      <c r="V7838" s="24"/>
      <c r="W7838" s="24"/>
      <c r="X7838" s="24">
        <f t="shared" si="295"/>
        <v>0</v>
      </c>
      <c r="Y7838" s="24">
        <v>131.5</v>
      </c>
      <c r="Z7838" s="3"/>
    </row>
    <row r="7839" spans="1:26" customFormat="1" x14ac:dyDescent="0.25">
      <c r="A7839" s="31">
        <v>130</v>
      </c>
      <c r="B7839" s="31">
        <v>131</v>
      </c>
      <c r="C7839" s="3" t="s">
        <v>13078</v>
      </c>
      <c r="D7839" s="3" t="s">
        <v>13078</v>
      </c>
      <c r="E7839" s="3" t="s">
        <v>12894</v>
      </c>
      <c r="F7839" s="3" t="s">
        <v>12895</v>
      </c>
      <c r="G7839" s="2" t="s">
        <v>13087</v>
      </c>
      <c r="H7839" s="3" t="s">
        <v>429</v>
      </c>
      <c r="I7839" s="24">
        <v>84.5</v>
      </c>
      <c r="J7839" s="24"/>
      <c r="K7839" s="24"/>
      <c r="L7839" s="24"/>
      <c r="M7839" s="24"/>
      <c r="N7839" s="24"/>
      <c r="O7839" s="24"/>
      <c r="P7839" s="24"/>
      <c r="Q7839" s="24"/>
      <c r="R7839" s="24"/>
      <c r="S7839" s="24"/>
      <c r="T7839" s="24"/>
      <c r="U7839" s="24"/>
      <c r="V7839" s="24"/>
      <c r="W7839" s="24"/>
      <c r="X7839" s="24">
        <f t="shared" ref="X7839:X7849" si="296">SUM(J7839:W7839)</f>
        <v>0</v>
      </c>
      <c r="Y7839" s="24">
        <v>84.5</v>
      </c>
      <c r="Z7839" s="3"/>
    </row>
    <row r="7840" spans="1:26" customFormat="1" x14ac:dyDescent="0.25">
      <c r="A7840" s="31">
        <v>131</v>
      </c>
      <c r="B7840" s="31">
        <v>132</v>
      </c>
      <c r="C7840" s="3" t="s">
        <v>13088</v>
      </c>
      <c r="D7840" s="3" t="s">
        <v>13078</v>
      </c>
      <c r="E7840" s="3" t="s">
        <v>12894</v>
      </c>
      <c r="F7840" s="3" t="s">
        <v>12895</v>
      </c>
      <c r="G7840" s="2" t="s">
        <v>1480</v>
      </c>
      <c r="H7840" s="3" t="s">
        <v>623</v>
      </c>
      <c r="I7840" s="24">
        <v>209.04</v>
      </c>
      <c r="J7840" s="24"/>
      <c r="K7840" s="24"/>
      <c r="L7840" s="24"/>
      <c r="M7840" s="24"/>
      <c r="N7840" s="24"/>
      <c r="O7840" s="24"/>
      <c r="P7840" s="24"/>
      <c r="Q7840" s="24"/>
      <c r="R7840" s="24"/>
      <c r="S7840" s="24"/>
      <c r="T7840" s="24"/>
      <c r="U7840" s="24"/>
      <c r="V7840" s="24"/>
      <c r="W7840" s="24"/>
      <c r="X7840" s="24">
        <f t="shared" si="296"/>
        <v>0</v>
      </c>
      <c r="Y7840" s="24">
        <v>209.04</v>
      </c>
      <c r="Z7840" s="3"/>
    </row>
    <row r="7841" spans="1:26" customFormat="1" x14ac:dyDescent="0.25">
      <c r="A7841" s="31">
        <v>132</v>
      </c>
      <c r="B7841" s="31">
        <v>133</v>
      </c>
      <c r="C7841" s="3" t="s">
        <v>13089</v>
      </c>
      <c r="D7841" s="3" t="s">
        <v>530</v>
      </c>
      <c r="E7841" s="3" t="s">
        <v>12894</v>
      </c>
      <c r="F7841" s="3" t="s">
        <v>12895</v>
      </c>
      <c r="G7841" s="2" t="s">
        <v>13090</v>
      </c>
      <c r="H7841" s="3" t="s">
        <v>2658</v>
      </c>
      <c r="I7841" s="24">
        <v>237.35</v>
      </c>
      <c r="J7841" s="24"/>
      <c r="K7841" s="24"/>
      <c r="L7841" s="24"/>
      <c r="M7841" s="24"/>
      <c r="N7841" s="24"/>
      <c r="O7841" s="24"/>
      <c r="P7841" s="24"/>
      <c r="Q7841" s="24"/>
      <c r="R7841" s="24"/>
      <c r="S7841" s="24"/>
      <c r="T7841" s="24"/>
      <c r="U7841" s="24"/>
      <c r="V7841" s="24"/>
      <c r="W7841" s="24"/>
      <c r="X7841" s="24">
        <f t="shared" si="296"/>
        <v>0</v>
      </c>
      <c r="Y7841" s="24">
        <v>237.35</v>
      </c>
      <c r="Z7841" s="3"/>
    </row>
    <row r="7842" spans="1:26" customFormat="1" x14ac:dyDescent="0.25">
      <c r="A7842" s="31">
        <v>133</v>
      </c>
      <c r="B7842" s="31">
        <v>134</v>
      </c>
      <c r="C7842" s="3" t="s">
        <v>10556</v>
      </c>
      <c r="D7842" s="3" t="s">
        <v>530</v>
      </c>
      <c r="E7842" s="3" t="s">
        <v>12894</v>
      </c>
      <c r="F7842" s="3" t="s">
        <v>12895</v>
      </c>
      <c r="G7842" s="2" t="s">
        <v>13090</v>
      </c>
      <c r="H7842" s="3" t="s">
        <v>2658</v>
      </c>
      <c r="I7842" s="24">
        <v>205.4</v>
      </c>
      <c r="J7842" s="24"/>
      <c r="K7842" s="24"/>
      <c r="L7842" s="24"/>
      <c r="M7842" s="24"/>
      <c r="N7842" s="24"/>
      <c r="O7842" s="24"/>
      <c r="P7842" s="24"/>
      <c r="Q7842" s="24"/>
      <c r="R7842" s="24"/>
      <c r="S7842" s="24"/>
      <c r="T7842" s="24"/>
      <c r="U7842" s="24"/>
      <c r="V7842" s="24"/>
      <c r="W7842" s="24"/>
      <c r="X7842" s="24">
        <f t="shared" si="296"/>
        <v>0</v>
      </c>
      <c r="Y7842" s="24">
        <v>205.4</v>
      </c>
      <c r="Z7842" s="3"/>
    </row>
    <row r="7843" spans="1:26" customFormat="1" x14ac:dyDescent="0.25">
      <c r="A7843" s="31">
        <v>134</v>
      </c>
      <c r="B7843" s="31">
        <v>135</v>
      </c>
      <c r="C7843" s="3" t="s">
        <v>3769</v>
      </c>
      <c r="D7843" s="3" t="s">
        <v>530</v>
      </c>
      <c r="E7843" s="3" t="s">
        <v>12894</v>
      </c>
      <c r="F7843" s="3" t="s">
        <v>12895</v>
      </c>
      <c r="G7843" s="2" t="s">
        <v>13090</v>
      </c>
      <c r="H7843" s="3" t="s">
        <v>2658</v>
      </c>
      <c r="I7843" s="24">
        <v>626</v>
      </c>
      <c r="J7843" s="24"/>
      <c r="K7843" s="24"/>
      <c r="L7843" s="24"/>
      <c r="M7843" s="24"/>
      <c r="N7843" s="24"/>
      <c r="O7843" s="24"/>
      <c r="P7843" s="24"/>
      <c r="Q7843" s="24"/>
      <c r="R7843" s="24"/>
      <c r="S7843" s="24"/>
      <c r="T7843" s="24"/>
      <c r="U7843" s="24"/>
      <c r="V7843" s="24"/>
      <c r="W7843" s="24"/>
      <c r="X7843" s="24">
        <f t="shared" si="296"/>
        <v>0</v>
      </c>
      <c r="Y7843" s="24">
        <v>626</v>
      </c>
      <c r="Z7843" s="3"/>
    </row>
    <row r="7844" spans="1:26" customFormat="1" x14ac:dyDescent="0.25">
      <c r="A7844" s="31">
        <v>135</v>
      </c>
      <c r="B7844" s="31">
        <v>136</v>
      </c>
      <c r="C7844" s="3" t="s">
        <v>13091</v>
      </c>
      <c r="D7844" s="3" t="s">
        <v>530</v>
      </c>
      <c r="E7844" s="3" t="s">
        <v>12894</v>
      </c>
      <c r="F7844" s="3" t="s">
        <v>12895</v>
      </c>
      <c r="G7844" s="2" t="s">
        <v>13090</v>
      </c>
      <c r="H7844" s="3" t="s">
        <v>2658</v>
      </c>
      <c r="I7844" s="24">
        <v>115.03</v>
      </c>
      <c r="J7844" s="24"/>
      <c r="K7844" s="24"/>
      <c r="L7844" s="24"/>
      <c r="M7844" s="24"/>
      <c r="N7844" s="24"/>
      <c r="O7844" s="24"/>
      <c r="P7844" s="24"/>
      <c r="Q7844" s="24"/>
      <c r="R7844" s="24"/>
      <c r="S7844" s="24"/>
      <c r="T7844" s="24"/>
      <c r="U7844" s="24"/>
      <c r="V7844" s="24"/>
      <c r="W7844" s="24"/>
      <c r="X7844" s="24">
        <f t="shared" si="296"/>
        <v>0</v>
      </c>
      <c r="Y7844" s="24">
        <v>115.03</v>
      </c>
      <c r="Z7844" s="3"/>
    </row>
    <row r="7845" spans="1:26" customFormat="1" x14ac:dyDescent="0.25">
      <c r="A7845" s="31">
        <v>136</v>
      </c>
      <c r="B7845" s="31">
        <v>137</v>
      </c>
      <c r="C7845" s="3" t="s">
        <v>13092</v>
      </c>
      <c r="D7845" s="3" t="s">
        <v>530</v>
      </c>
      <c r="E7845" s="3" t="s">
        <v>12894</v>
      </c>
      <c r="F7845" s="3" t="s">
        <v>12895</v>
      </c>
      <c r="G7845" s="2" t="s">
        <v>13090</v>
      </c>
      <c r="H7845" s="3" t="s">
        <v>2658</v>
      </c>
      <c r="I7845" s="24">
        <v>316.45</v>
      </c>
      <c r="J7845" s="24"/>
      <c r="K7845" s="24"/>
      <c r="L7845" s="24"/>
      <c r="M7845" s="24"/>
      <c r="N7845" s="24"/>
      <c r="O7845" s="24"/>
      <c r="P7845" s="24"/>
      <c r="Q7845" s="24"/>
      <c r="R7845" s="24"/>
      <c r="S7845" s="24"/>
      <c r="T7845" s="24"/>
      <c r="U7845" s="24"/>
      <c r="V7845" s="24"/>
      <c r="W7845" s="24"/>
      <c r="X7845" s="24">
        <f t="shared" si="296"/>
        <v>0</v>
      </c>
      <c r="Y7845" s="24">
        <v>316.45</v>
      </c>
      <c r="Z7845" s="3"/>
    </row>
    <row r="7846" spans="1:26" customFormat="1" x14ac:dyDescent="0.25">
      <c r="A7846" s="31">
        <v>137</v>
      </c>
      <c r="B7846" s="31">
        <v>138</v>
      </c>
      <c r="C7846" s="3" t="s">
        <v>13093</v>
      </c>
      <c r="D7846" s="3" t="s">
        <v>530</v>
      </c>
      <c r="E7846" s="3" t="s">
        <v>12894</v>
      </c>
      <c r="F7846" s="3" t="s">
        <v>12895</v>
      </c>
      <c r="G7846" s="2" t="s">
        <v>13090</v>
      </c>
      <c r="H7846" s="3" t="s">
        <v>2658</v>
      </c>
      <c r="I7846" s="24">
        <v>311.08999999999997</v>
      </c>
      <c r="J7846" s="24"/>
      <c r="K7846" s="24"/>
      <c r="L7846" s="24"/>
      <c r="M7846" s="24"/>
      <c r="N7846" s="24"/>
      <c r="O7846" s="24"/>
      <c r="P7846" s="24"/>
      <c r="Q7846" s="24"/>
      <c r="R7846" s="24"/>
      <c r="S7846" s="24"/>
      <c r="T7846" s="24"/>
      <c r="U7846" s="24"/>
      <c r="V7846" s="24"/>
      <c r="W7846" s="24"/>
      <c r="X7846" s="24">
        <f t="shared" si="296"/>
        <v>0</v>
      </c>
      <c r="Y7846" s="24">
        <v>311.08999999999997</v>
      </c>
      <c r="Z7846" s="3"/>
    </row>
    <row r="7847" spans="1:26" customFormat="1" x14ac:dyDescent="0.25">
      <c r="A7847" s="31">
        <v>138</v>
      </c>
      <c r="B7847" s="31">
        <v>139</v>
      </c>
      <c r="C7847" s="3" t="s">
        <v>13094</v>
      </c>
      <c r="D7847" s="3" t="s">
        <v>530</v>
      </c>
      <c r="E7847" s="3" t="s">
        <v>12894</v>
      </c>
      <c r="F7847" s="3" t="s">
        <v>12895</v>
      </c>
      <c r="G7847" s="2" t="s">
        <v>13090</v>
      </c>
      <c r="H7847" s="3" t="s">
        <v>2658</v>
      </c>
      <c r="I7847" s="24">
        <v>222.39</v>
      </c>
      <c r="J7847" s="24"/>
      <c r="K7847" s="24"/>
      <c r="L7847" s="24"/>
      <c r="M7847" s="24"/>
      <c r="N7847" s="24"/>
      <c r="O7847" s="24"/>
      <c r="P7847" s="24"/>
      <c r="Q7847" s="24"/>
      <c r="R7847" s="24"/>
      <c r="S7847" s="24"/>
      <c r="T7847" s="24"/>
      <c r="U7847" s="24"/>
      <c r="V7847" s="24"/>
      <c r="W7847" s="24"/>
      <c r="X7847" s="24">
        <f t="shared" si="296"/>
        <v>0</v>
      </c>
      <c r="Y7847" s="24">
        <v>222.39</v>
      </c>
      <c r="Z7847" s="3"/>
    </row>
    <row r="7848" spans="1:26" customFormat="1" x14ac:dyDescent="0.25">
      <c r="A7848" s="31">
        <v>139</v>
      </c>
      <c r="B7848" s="31">
        <v>140</v>
      </c>
      <c r="C7848" s="3" t="s">
        <v>13095</v>
      </c>
      <c r="D7848" s="3" t="s">
        <v>530</v>
      </c>
      <c r="E7848" s="3" t="s">
        <v>12894</v>
      </c>
      <c r="F7848" s="3" t="s">
        <v>12895</v>
      </c>
      <c r="G7848" s="2" t="s">
        <v>13096</v>
      </c>
      <c r="H7848" s="3" t="s">
        <v>494</v>
      </c>
      <c r="I7848" s="24">
        <v>69.989999999999995</v>
      </c>
      <c r="J7848" s="24"/>
      <c r="K7848" s="24"/>
      <c r="L7848" s="24"/>
      <c r="M7848" s="24"/>
      <c r="N7848" s="24"/>
      <c r="O7848" s="24"/>
      <c r="P7848" s="24"/>
      <c r="Q7848" s="24"/>
      <c r="R7848" s="24"/>
      <c r="S7848" s="24"/>
      <c r="T7848" s="24"/>
      <c r="U7848" s="24"/>
      <c r="V7848" s="24"/>
      <c r="W7848" s="24"/>
      <c r="X7848" s="24">
        <f t="shared" si="296"/>
        <v>0</v>
      </c>
      <c r="Y7848" s="24">
        <v>69.989999999999995</v>
      </c>
      <c r="Z7848" s="3"/>
    </row>
    <row r="7849" spans="1:26" customFormat="1" x14ac:dyDescent="0.25">
      <c r="A7849" s="31">
        <v>140</v>
      </c>
      <c r="B7849" s="31">
        <v>141</v>
      </c>
      <c r="C7849" s="3" t="s">
        <v>13097</v>
      </c>
      <c r="D7849" s="3" t="s">
        <v>530</v>
      </c>
      <c r="E7849" s="3" t="s">
        <v>12894</v>
      </c>
      <c r="F7849" s="3" t="s">
        <v>12895</v>
      </c>
      <c r="G7849" s="2" t="s">
        <v>13090</v>
      </c>
      <c r="H7849" s="3" t="s">
        <v>2658</v>
      </c>
      <c r="I7849" s="24">
        <v>477.43</v>
      </c>
      <c r="J7849" s="24"/>
      <c r="K7849" s="24"/>
      <c r="L7849" s="24"/>
      <c r="M7849" s="24"/>
      <c r="N7849" s="24"/>
      <c r="O7849" s="24"/>
      <c r="P7849" s="24"/>
      <c r="Q7849" s="24"/>
      <c r="R7849" s="24"/>
      <c r="S7849" s="24"/>
      <c r="T7849" s="24"/>
      <c r="U7849" s="24"/>
      <c r="V7849" s="24"/>
      <c r="W7849" s="24"/>
      <c r="X7849" s="24">
        <f t="shared" si="296"/>
        <v>0</v>
      </c>
      <c r="Y7849" s="24">
        <v>477.43</v>
      </c>
      <c r="Z7849" s="3"/>
    </row>
    <row r="7850" spans="1:26" customFormat="1" x14ac:dyDescent="0.25">
      <c r="A7850" s="31">
        <v>1</v>
      </c>
      <c r="B7850" s="31">
        <v>1</v>
      </c>
      <c r="C7850" s="3" t="s">
        <v>13098</v>
      </c>
      <c r="D7850" s="3" t="s">
        <v>15395</v>
      </c>
      <c r="E7850" s="3" t="s">
        <v>13099</v>
      </c>
      <c r="F7850" s="3" t="s">
        <v>12895</v>
      </c>
      <c r="G7850" s="3" t="s">
        <v>13100</v>
      </c>
      <c r="H7850" s="3"/>
      <c r="I7850" s="24">
        <v>83.5</v>
      </c>
      <c r="J7850" s="24">
        <v>53.5</v>
      </c>
      <c r="K7850" s="24">
        <v>25</v>
      </c>
      <c r="L7850" s="24">
        <v>3.5</v>
      </c>
      <c r="M7850" s="24"/>
      <c r="N7850" s="24"/>
      <c r="O7850" s="24">
        <v>1</v>
      </c>
      <c r="P7850" s="24"/>
      <c r="Q7850" s="24">
        <v>0.5</v>
      </c>
      <c r="R7850" s="24"/>
      <c r="S7850" s="24"/>
      <c r="T7850" s="24"/>
      <c r="U7850" s="24"/>
      <c r="V7850" s="24"/>
      <c r="W7850" s="24"/>
      <c r="X7850" s="24">
        <f>SUM(J7850:W7850)</f>
        <v>83.5</v>
      </c>
      <c r="Y7850" s="2">
        <f t="shared" ref="Y7850:Y7913" si="297">I7850-X7850</f>
        <v>0</v>
      </c>
      <c r="Z7850" s="3"/>
    </row>
    <row r="7851" spans="1:26" customFormat="1" x14ac:dyDescent="0.25">
      <c r="A7851" s="31">
        <v>2</v>
      </c>
      <c r="B7851" s="31">
        <v>2</v>
      </c>
      <c r="C7851" s="3" t="s">
        <v>13098</v>
      </c>
      <c r="D7851" s="3" t="s">
        <v>15395</v>
      </c>
      <c r="E7851" s="3" t="s">
        <v>13099</v>
      </c>
      <c r="F7851" s="3" t="s">
        <v>12895</v>
      </c>
      <c r="G7851" s="3" t="s">
        <v>13101</v>
      </c>
      <c r="H7851" s="3"/>
      <c r="I7851" s="24">
        <v>50.25</v>
      </c>
      <c r="J7851" s="24">
        <v>33.25</v>
      </c>
      <c r="K7851" s="24">
        <v>8</v>
      </c>
      <c r="L7851" s="24">
        <v>6.5</v>
      </c>
      <c r="M7851" s="24"/>
      <c r="N7851" s="24"/>
      <c r="O7851" s="24">
        <v>1</v>
      </c>
      <c r="P7851" s="24"/>
      <c r="Q7851" s="24">
        <v>1.5</v>
      </c>
      <c r="R7851" s="24"/>
      <c r="S7851" s="24"/>
      <c r="T7851" s="24"/>
      <c r="U7851" s="24"/>
      <c r="V7851" s="24"/>
      <c r="W7851" s="24"/>
      <c r="X7851" s="24">
        <f t="shared" ref="X7851:X7914" si="298">SUM(J7851:W7851)</f>
        <v>50.25</v>
      </c>
      <c r="Y7851" s="2">
        <f t="shared" si="297"/>
        <v>0</v>
      </c>
      <c r="Z7851" s="3"/>
    </row>
    <row r="7852" spans="1:26" customFormat="1" x14ac:dyDescent="0.25">
      <c r="A7852" s="31">
        <v>3</v>
      </c>
      <c r="B7852" s="31">
        <v>3</v>
      </c>
      <c r="C7852" s="3" t="s">
        <v>700</v>
      </c>
      <c r="D7852" s="3" t="s">
        <v>15395</v>
      </c>
      <c r="E7852" s="3" t="s">
        <v>13099</v>
      </c>
      <c r="F7852" s="3" t="s">
        <v>12895</v>
      </c>
      <c r="G7852" s="3" t="s">
        <v>13102</v>
      </c>
      <c r="H7852" s="3" t="s">
        <v>35</v>
      </c>
      <c r="I7852" s="24">
        <v>56.14</v>
      </c>
      <c r="J7852" s="24">
        <v>45.46</v>
      </c>
      <c r="K7852" s="24">
        <v>9.0500000000000007</v>
      </c>
      <c r="L7852" s="24"/>
      <c r="M7852" s="24"/>
      <c r="N7852" s="24"/>
      <c r="O7852" s="24">
        <v>0.68</v>
      </c>
      <c r="P7852" s="24"/>
      <c r="Q7852" s="24"/>
      <c r="R7852" s="24">
        <v>0.45</v>
      </c>
      <c r="S7852" s="24">
        <v>0.5</v>
      </c>
      <c r="T7852" s="24"/>
      <c r="U7852" s="24"/>
      <c r="V7852" s="24"/>
      <c r="W7852" s="24"/>
      <c r="X7852" s="24">
        <f t="shared" si="298"/>
        <v>56.140000000000008</v>
      </c>
      <c r="Y7852" s="2">
        <f t="shared" si="297"/>
        <v>0</v>
      </c>
      <c r="Z7852" s="3"/>
    </row>
    <row r="7853" spans="1:26" customFormat="1" x14ac:dyDescent="0.25">
      <c r="A7853" s="31">
        <v>4</v>
      </c>
      <c r="B7853" s="31">
        <v>4</v>
      </c>
      <c r="C7853" s="3" t="s">
        <v>700</v>
      </c>
      <c r="D7853" s="3" t="s">
        <v>15395</v>
      </c>
      <c r="E7853" s="3" t="s">
        <v>13099</v>
      </c>
      <c r="F7853" s="3" t="s">
        <v>12895</v>
      </c>
      <c r="G7853" s="3" t="s">
        <v>13103</v>
      </c>
      <c r="H7853" s="3" t="s">
        <v>950</v>
      </c>
      <c r="I7853" s="24">
        <v>51.52</v>
      </c>
      <c r="J7853" s="24">
        <v>29.27</v>
      </c>
      <c r="K7853" s="24">
        <v>20.21</v>
      </c>
      <c r="L7853" s="24"/>
      <c r="M7853" s="24"/>
      <c r="N7853" s="24"/>
      <c r="O7853" s="24">
        <v>0.54</v>
      </c>
      <c r="P7853" s="24"/>
      <c r="Q7853" s="24"/>
      <c r="R7853" s="24">
        <v>1.5</v>
      </c>
      <c r="S7853" s="24"/>
      <c r="T7853" s="24"/>
      <c r="U7853" s="24"/>
      <c r="V7853" s="24"/>
      <c r="W7853" s="24"/>
      <c r="X7853" s="24">
        <f t="shared" si="298"/>
        <v>51.52</v>
      </c>
      <c r="Y7853" s="2">
        <f t="shared" si="297"/>
        <v>0</v>
      </c>
      <c r="Z7853" s="3"/>
    </row>
    <row r="7854" spans="1:26" customFormat="1" x14ac:dyDescent="0.25">
      <c r="A7854" s="31">
        <v>5</v>
      </c>
      <c r="B7854" s="31">
        <v>5</v>
      </c>
      <c r="C7854" s="3" t="s">
        <v>700</v>
      </c>
      <c r="D7854" s="3" t="s">
        <v>15395</v>
      </c>
      <c r="E7854" s="3" t="s">
        <v>13099</v>
      </c>
      <c r="F7854" s="3" t="s">
        <v>12895</v>
      </c>
      <c r="G7854" s="3" t="s">
        <v>13103</v>
      </c>
      <c r="H7854" s="3" t="s">
        <v>3345</v>
      </c>
      <c r="I7854" s="24">
        <v>53.78</v>
      </c>
      <c r="J7854" s="24">
        <v>38.659999999999997</v>
      </c>
      <c r="K7854" s="24">
        <v>12.04</v>
      </c>
      <c r="L7854" s="24"/>
      <c r="M7854" s="24"/>
      <c r="N7854" s="24"/>
      <c r="O7854" s="24">
        <v>0.9</v>
      </c>
      <c r="P7854" s="24"/>
      <c r="Q7854" s="24">
        <v>0.39</v>
      </c>
      <c r="R7854" s="24">
        <v>1.17</v>
      </c>
      <c r="S7854" s="24">
        <v>0.62</v>
      </c>
      <c r="T7854" s="24"/>
      <c r="U7854" s="24"/>
      <c r="V7854" s="24"/>
      <c r="W7854" s="24"/>
      <c r="X7854" s="24">
        <f t="shared" si="298"/>
        <v>53.779999999999994</v>
      </c>
      <c r="Y7854" s="2">
        <f t="shared" si="297"/>
        <v>0</v>
      </c>
      <c r="Z7854" s="3"/>
    </row>
    <row r="7855" spans="1:26" customFormat="1" x14ac:dyDescent="0.25">
      <c r="A7855" s="31">
        <v>6</v>
      </c>
      <c r="B7855" s="31">
        <v>6</v>
      </c>
      <c r="C7855" s="3" t="s">
        <v>700</v>
      </c>
      <c r="D7855" s="3" t="s">
        <v>15395</v>
      </c>
      <c r="E7855" s="3" t="s">
        <v>13099</v>
      </c>
      <c r="F7855" s="3" t="s">
        <v>12895</v>
      </c>
      <c r="G7855" s="3" t="s">
        <v>13104</v>
      </c>
      <c r="H7855" s="3"/>
      <c r="I7855" s="24">
        <v>54.68</v>
      </c>
      <c r="J7855" s="24">
        <v>38.04</v>
      </c>
      <c r="K7855" s="24">
        <v>13.44</v>
      </c>
      <c r="L7855" s="24"/>
      <c r="M7855" s="24"/>
      <c r="N7855" s="24"/>
      <c r="O7855" s="24">
        <v>1.06</v>
      </c>
      <c r="P7855" s="24"/>
      <c r="Q7855" s="24">
        <v>0.78</v>
      </c>
      <c r="R7855" s="24">
        <v>1.36</v>
      </c>
      <c r="S7855" s="24"/>
      <c r="T7855" s="24"/>
      <c r="U7855" s="24"/>
      <c r="V7855" s="24"/>
      <c r="W7855" s="24"/>
      <c r="X7855" s="24">
        <f t="shared" si="298"/>
        <v>54.68</v>
      </c>
      <c r="Y7855" s="2">
        <f t="shared" si="297"/>
        <v>0</v>
      </c>
      <c r="Z7855" s="3"/>
    </row>
    <row r="7856" spans="1:26" customFormat="1" x14ac:dyDescent="0.25">
      <c r="A7856" s="31">
        <v>7</v>
      </c>
      <c r="B7856" s="31">
        <v>7</v>
      </c>
      <c r="C7856" s="3" t="s">
        <v>700</v>
      </c>
      <c r="D7856" s="3" t="s">
        <v>15395</v>
      </c>
      <c r="E7856" s="3" t="s">
        <v>13099</v>
      </c>
      <c r="F7856" s="3" t="s">
        <v>12895</v>
      </c>
      <c r="G7856" s="3" t="s">
        <v>13105</v>
      </c>
      <c r="H7856" s="3"/>
      <c r="I7856" s="24">
        <v>88.33</v>
      </c>
      <c r="J7856" s="24">
        <v>63.91</v>
      </c>
      <c r="K7856" s="24">
        <v>21.01</v>
      </c>
      <c r="L7856" s="24"/>
      <c r="M7856" s="24"/>
      <c r="N7856" s="24"/>
      <c r="O7856" s="24">
        <v>0.78</v>
      </c>
      <c r="P7856" s="24">
        <v>0.03</v>
      </c>
      <c r="Q7856" s="24">
        <v>1.08</v>
      </c>
      <c r="R7856" s="24">
        <v>1.33</v>
      </c>
      <c r="S7856" s="24">
        <v>0.19</v>
      </c>
      <c r="T7856" s="24"/>
      <c r="U7856" s="24"/>
      <c r="V7856" s="24"/>
      <c r="W7856" s="24"/>
      <c r="X7856" s="24">
        <f t="shared" si="298"/>
        <v>88.33</v>
      </c>
      <c r="Y7856" s="2">
        <f t="shared" si="297"/>
        <v>0</v>
      </c>
      <c r="Z7856" s="3"/>
    </row>
    <row r="7857" spans="1:26" customFormat="1" x14ac:dyDescent="0.25">
      <c r="A7857" s="31">
        <v>8</v>
      </c>
      <c r="B7857" s="31">
        <v>8</v>
      </c>
      <c r="C7857" s="3" t="s">
        <v>700</v>
      </c>
      <c r="D7857" s="3" t="s">
        <v>15395</v>
      </c>
      <c r="E7857" s="3" t="s">
        <v>13099</v>
      </c>
      <c r="F7857" s="3" t="s">
        <v>12895</v>
      </c>
      <c r="G7857" s="3" t="s">
        <v>13106</v>
      </c>
      <c r="H7857" s="3"/>
      <c r="I7857" s="24">
        <v>61.47</v>
      </c>
      <c r="J7857" s="24">
        <v>43.17</v>
      </c>
      <c r="K7857" s="24">
        <v>17.45</v>
      </c>
      <c r="L7857" s="24"/>
      <c r="M7857" s="24"/>
      <c r="N7857" s="24"/>
      <c r="O7857" s="24">
        <v>0.5</v>
      </c>
      <c r="P7857" s="24"/>
      <c r="Q7857" s="24"/>
      <c r="R7857" s="24">
        <v>0.35</v>
      </c>
      <c r="S7857" s="24"/>
      <c r="T7857" s="24"/>
      <c r="U7857" s="24"/>
      <c r="V7857" s="24"/>
      <c r="W7857" s="24"/>
      <c r="X7857" s="24">
        <f t="shared" si="298"/>
        <v>61.470000000000006</v>
      </c>
      <c r="Y7857" s="2">
        <f t="shared" si="297"/>
        <v>0</v>
      </c>
      <c r="Z7857" s="3"/>
    </row>
    <row r="7858" spans="1:26" customFormat="1" x14ac:dyDescent="0.25">
      <c r="A7858" s="31">
        <v>9</v>
      </c>
      <c r="B7858" s="31">
        <v>9</v>
      </c>
      <c r="C7858" s="3" t="s">
        <v>700</v>
      </c>
      <c r="D7858" s="3" t="s">
        <v>15395</v>
      </c>
      <c r="E7858" s="3" t="s">
        <v>13099</v>
      </c>
      <c r="F7858" s="3" t="s">
        <v>12895</v>
      </c>
      <c r="G7858" s="3" t="s">
        <v>13107</v>
      </c>
      <c r="H7858" s="3"/>
      <c r="I7858" s="24">
        <v>56.4</v>
      </c>
      <c r="J7858" s="24">
        <v>39.299999999999997</v>
      </c>
      <c r="K7858" s="24">
        <v>15.2</v>
      </c>
      <c r="L7858" s="24"/>
      <c r="M7858" s="24"/>
      <c r="N7858" s="24"/>
      <c r="O7858" s="24">
        <v>0.48</v>
      </c>
      <c r="P7858" s="24">
        <v>0.62</v>
      </c>
      <c r="Q7858" s="24"/>
      <c r="R7858" s="24">
        <v>0.74</v>
      </c>
      <c r="S7858" s="24">
        <v>0.06</v>
      </c>
      <c r="T7858" s="24"/>
      <c r="U7858" s="24"/>
      <c r="V7858" s="24"/>
      <c r="W7858" s="24"/>
      <c r="X7858" s="24">
        <f t="shared" si="298"/>
        <v>56.4</v>
      </c>
      <c r="Y7858" s="2">
        <f t="shared" si="297"/>
        <v>0</v>
      </c>
      <c r="Z7858" s="3"/>
    </row>
    <row r="7859" spans="1:26" customFormat="1" x14ac:dyDescent="0.25">
      <c r="A7859" s="31">
        <v>10</v>
      </c>
      <c r="B7859" s="31">
        <v>10</v>
      </c>
      <c r="C7859" s="3" t="s">
        <v>700</v>
      </c>
      <c r="D7859" s="3" t="s">
        <v>15395</v>
      </c>
      <c r="E7859" s="3" t="s">
        <v>13099</v>
      </c>
      <c r="F7859" s="3" t="s">
        <v>12895</v>
      </c>
      <c r="G7859" s="3" t="s">
        <v>13102</v>
      </c>
      <c r="H7859" s="3" t="s">
        <v>300</v>
      </c>
      <c r="I7859" s="24">
        <v>60</v>
      </c>
      <c r="J7859" s="24">
        <v>40</v>
      </c>
      <c r="K7859" s="24">
        <v>19</v>
      </c>
      <c r="L7859" s="24"/>
      <c r="M7859" s="24"/>
      <c r="N7859" s="24"/>
      <c r="O7859" s="24">
        <v>1</v>
      </c>
      <c r="P7859" s="24"/>
      <c r="Q7859" s="24"/>
      <c r="R7859" s="24"/>
      <c r="S7859" s="24"/>
      <c r="T7859" s="24"/>
      <c r="U7859" s="24"/>
      <c r="V7859" s="24"/>
      <c r="W7859" s="24"/>
      <c r="X7859" s="24">
        <f t="shared" si="298"/>
        <v>60</v>
      </c>
      <c r="Y7859" s="2">
        <f t="shared" si="297"/>
        <v>0</v>
      </c>
      <c r="Z7859" s="3"/>
    </row>
    <row r="7860" spans="1:26" customFormat="1" x14ac:dyDescent="0.25">
      <c r="A7860" s="31">
        <v>11</v>
      </c>
      <c r="B7860" s="31">
        <v>11</v>
      </c>
      <c r="C7860" s="3" t="s">
        <v>13108</v>
      </c>
      <c r="D7860" s="3" t="s">
        <v>15395</v>
      </c>
      <c r="E7860" s="3" t="s">
        <v>13099</v>
      </c>
      <c r="F7860" s="3" t="s">
        <v>12895</v>
      </c>
      <c r="G7860" s="3" t="s">
        <v>13109</v>
      </c>
      <c r="H7860" s="3"/>
      <c r="I7860" s="24">
        <v>155</v>
      </c>
      <c r="J7860" s="24">
        <v>147</v>
      </c>
      <c r="K7860" s="24">
        <v>3.5</v>
      </c>
      <c r="L7860" s="24"/>
      <c r="M7860" s="24"/>
      <c r="N7860" s="24"/>
      <c r="O7860" s="24">
        <v>2</v>
      </c>
      <c r="P7860" s="24"/>
      <c r="Q7860" s="24">
        <v>2.5</v>
      </c>
      <c r="R7860" s="24"/>
      <c r="S7860" s="24"/>
      <c r="T7860" s="24"/>
      <c r="U7860" s="24"/>
      <c r="V7860" s="24"/>
      <c r="W7860" s="24"/>
      <c r="X7860" s="24">
        <f t="shared" si="298"/>
        <v>155</v>
      </c>
      <c r="Y7860" s="2">
        <f t="shared" si="297"/>
        <v>0</v>
      </c>
      <c r="Z7860" s="3"/>
    </row>
    <row r="7861" spans="1:26" customFormat="1" x14ac:dyDescent="0.25">
      <c r="A7861" s="31">
        <v>12</v>
      </c>
      <c r="B7861" s="31">
        <v>12</v>
      </c>
      <c r="C7861" s="3" t="s">
        <v>13108</v>
      </c>
      <c r="D7861" s="3" t="s">
        <v>15395</v>
      </c>
      <c r="E7861" s="3" t="s">
        <v>13099</v>
      </c>
      <c r="F7861" s="3" t="s">
        <v>12895</v>
      </c>
      <c r="G7861" s="3" t="s">
        <v>13110</v>
      </c>
      <c r="H7861" s="3"/>
      <c r="I7861" s="24">
        <v>425.64</v>
      </c>
      <c r="J7861" s="24">
        <v>358.3</v>
      </c>
      <c r="K7861" s="24">
        <v>21.12</v>
      </c>
      <c r="L7861" s="42"/>
      <c r="M7861" s="24"/>
      <c r="N7861" s="24"/>
      <c r="O7861" s="24"/>
      <c r="P7861" s="24"/>
      <c r="Q7861" s="24">
        <v>0.64</v>
      </c>
      <c r="R7861" s="24">
        <v>7.81</v>
      </c>
      <c r="S7861" s="24"/>
      <c r="T7861" s="24">
        <v>37.770000000000003</v>
      </c>
      <c r="U7861" s="24"/>
      <c r="V7861" s="24"/>
      <c r="W7861" s="24"/>
      <c r="X7861" s="24">
        <f t="shared" si="298"/>
        <v>425.64</v>
      </c>
      <c r="Y7861" s="2">
        <f t="shared" si="297"/>
        <v>0</v>
      </c>
      <c r="Z7861" s="3"/>
    </row>
    <row r="7862" spans="1:26" customFormat="1" x14ac:dyDescent="0.25">
      <c r="A7862" s="31">
        <v>13</v>
      </c>
      <c r="B7862" s="31">
        <v>13</v>
      </c>
      <c r="C7862" s="3" t="s">
        <v>13108</v>
      </c>
      <c r="D7862" s="3" t="s">
        <v>15395</v>
      </c>
      <c r="E7862" s="3" t="s">
        <v>13099</v>
      </c>
      <c r="F7862" s="3" t="s">
        <v>12895</v>
      </c>
      <c r="G7862" s="3" t="s">
        <v>13111</v>
      </c>
      <c r="H7862" s="3"/>
      <c r="I7862" s="24">
        <v>112.5</v>
      </c>
      <c r="J7862" s="24">
        <v>92</v>
      </c>
      <c r="K7862" s="24">
        <v>6</v>
      </c>
      <c r="L7862" s="24"/>
      <c r="M7862" s="24"/>
      <c r="N7862" s="24"/>
      <c r="O7862" s="24">
        <v>2</v>
      </c>
      <c r="P7862" s="24"/>
      <c r="Q7862" s="24"/>
      <c r="R7862" s="24"/>
      <c r="S7862" s="24"/>
      <c r="T7862" s="24">
        <v>12.5</v>
      </c>
      <c r="U7862" s="24"/>
      <c r="V7862" s="24"/>
      <c r="W7862" s="24"/>
      <c r="X7862" s="24">
        <f t="shared" si="298"/>
        <v>112.5</v>
      </c>
      <c r="Y7862" s="2">
        <f t="shared" si="297"/>
        <v>0</v>
      </c>
      <c r="Z7862" s="3"/>
    </row>
    <row r="7863" spans="1:26" customFormat="1" x14ac:dyDescent="0.25">
      <c r="A7863" s="31">
        <v>14</v>
      </c>
      <c r="B7863" s="31">
        <v>14</v>
      </c>
      <c r="C7863" s="3" t="s">
        <v>1197</v>
      </c>
      <c r="D7863" s="3" t="s">
        <v>15395</v>
      </c>
      <c r="E7863" s="3" t="s">
        <v>13099</v>
      </c>
      <c r="F7863" s="3" t="s">
        <v>12895</v>
      </c>
      <c r="G7863" s="3" t="s">
        <v>13112</v>
      </c>
      <c r="H7863" s="3"/>
      <c r="I7863" s="24">
        <v>70.56</v>
      </c>
      <c r="J7863" s="24">
        <v>48.4</v>
      </c>
      <c r="K7863" s="24">
        <v>17.29</v>
      </c>
      <c r="L7863" s="24"/>
      <c r="M7863" s="24"/>
      <c r="N7863" s="24"/>
      <c r="O7863" s="24">
        <v>0.56000000000000005</v>
      </c>
      <c r="P7863" s="24">
        <v>1.6</v>
      </c>
      <c r="Q7863" s="24"/>
      <c r="R7863" s="24">
        <v>2.16</v>
      </c>
      <c r="S7863" s="24">
        <v>0.55000000000000004</v>
      </c>
      <c r="T7863" s="24"/>
      <c r="U7863" s="24"/>
      <c r="V7863" s="24"/>
      <c r="W7863" s="24"/>
      <c r="X7863" s="24">
        <f t="shared" si="298"/>
        <v>70.559999999999988</v>
      </c>
      <c r="Y7863" s="2">
        <f t="shared" si="297"/>
        <v>0</v>
      </c>
      <c r="Z7863" s="3"/>
    </row>
    <row r="7864" spans="1:26" customFormat="1" x14ac:dyDescent="0.25">
      <c r="A7864" s="31">
        <v>15</v>
      </c>
      <c r="B7864" s="31">
        <v>15</v>
      </c>
      <c r="C7864" s="3" t="s">
        <v>1197</v>
      </c>
      <c r="D7864" s="3" t="s">
        <v>15395</v>
      </c>
      <c r="E7864" s="3" t="s">
        <v>13099</v>
      </c>
      <c r="F7864" s="3" t="s">
        <v>12895</v>
      </c>
      <c r="G7864" s="3" t="s">
        <v>6749</v>
      </c>
      <c r="H7864" s="3"/>
      <c r="I7864" s="24">
        <v>51.91</v>
      </c>
      <c r="J7864" s="24">
        <v>40.28</v>
      </c>
      <c r="K7864" s="24">
        <v>7.69</v>
      </c>
      <c r="L7864" s="24"/>
      <c r="M7864" s="24"/>
      <c r="N7864" s="24"/>
      <c r="O7864" s="24">
        <v>0.5</v>
      </c>
      <c r="P7864" s="24"/>
      <c r="Q7864" s="24">
        <v>0.56999999999999995</v>
      </c>
      <c r="R7864" s="24">
        <v>0.86</v>
      </c>
      <c r="S7864" s="24">
        <v>0.04</v>
      </c>
      <c r="T7864" s="24">
        <v>1.97</v>
      </c>
      <c r="U7864" s="24"/>
      <c r="V7864" s="24"/>
      <c r="W7864" s="24"/>
      <c r="X7864" s="24">
        <f t="shared" si="298"/>
        <v>51.91</v>
      </c>
      <c r="Y7864" s="2">
        <f t="shared" si="297"/>
        <v>0</v>
      </c>
      <c r="Z7864" s="3"/>
    </row>
    <row r="7865" spans="1:26" customFormat="1" x14ac:dyDescent="0.25">
      <c r="A7865" s="31">
        <v>16</v>
      </c>
      <c r="B7865" s="31">
        <v>16</v>
      </c>
      <c r="C7865" s="3" t="s">
        <v>1197</v>
      </c>
      <c r="D7865" s="3" t="s">
        <v>15395</v>
      </c>
      <c r="E7865" s="3" t="s">
        <v>13099</v>
      </c>
      <c r="F7865" s="3" t="s">
        <v>12895</v>
      </c>
      <c r="G7865" s="3" t="s">
        <v>13113</v>
      </c>
      <c r="H7865" s="3"/>
      <c r="I7865" s="24">
        <v>55</v>
      </c>
      <c r="J7865" s="24">
        <v>40.5</v>
      </c>
      <c r="K7865" s="24">
        <v>6</v>
      </c>
      <c r="L7865" s="24"/>
      <c r="M7865" s="24">
        <v>0.5</v>
      </c>
      <c r="N7865" s="24"/>
      <c r="O7865" s="24">
        <v>2</v>
      </c>
      <c r="P7865" s="24"/>
      <c r="Q7865" s="24">
        <v>5</v>
      </c>
      <c r="R7865" s="24"/>
      <c r="S7865" s="24"/>
      <c r="T7865" s="24">
        <v>1</v>
      </c>
      <c r="U7865" s="24"/>
      <c r="V7865" s="24"/>
      <c r="W7865" s="24"/>
      <c r="X7865" s="24">
        <f t="shared" si="298"/>
        <v>55</v>
      </c>
      <c r="Y7865" s="2">
        <f t="shared" si="297"/>
        <v>0</v>
      </c>
      <c r="Z7865" s="3"/>
    </row>
    <row r="7866" spans="1:26" customFormat="1" x14ac:dyDescent="0.25">
      <c r="A7866" s="31">
        <v>17</v>
      </c>
      <c r="B7866" s="31">
        <v>17</v>
      </c>
      <c r="C7866" s="3" t="s">
        <v>13114</v>
      </c>
      <c r="D7866" s="3" t="s">
        <v>15395</v>
      </c>
      <c r="E7866" s="3" t="s">
        <v>13099</v>
      </c>
      <c r="F7866" s="3" t="s">
        <v>12895</v>
      </c>
      <c r="G7866" s="3" t="s">
        <v>5825</v>
      </c>
      <c r="H7866" s="3"/>
      <c r="I7866" s="24">
        <v>63.67</v>
      </c>
      <c r="J7866" s="24">
        <v>52.95</v>
      </c>
      <c r="K7866" s="24">
        <v>4.29</v>
      </c>
      <c r="L7866" s="24">
        <v>0.48</v>
      </c>
      <c r="M7866" s="24"/>
      <c r="N7866" s="24"/>
      <c r="O7866" s="24">
        <v>0.44</v>
      </c>
      <c r="P7866" s="24">
        <v>0.11</v>
      </c>
      <c r="Q7866" s="24">
        <v>0.56999999999999995</v>
      </c>
      <c r="R7866" s="24">
        <v>0.52</v>
      </c>
      <c r="S7866" s="24"/>
      <c r="T7866" s="24">
        <v>4.3099999999999996</v>
      </c>
      <c r="U7866" s="24"/>
      <c r="V7866" s="24"/>
      <c r="W7866" s="24"/>
      <c r="X7866" s="24">
        <f t="shared" si="298"/>
        <v>63.67</v>
      </c>
      <c r="Y7866" s="2">
        <f t="shared" si="297"/>
        <v>0</v>
      </c>
      <c r="Z7866" s="3"/>
    </row>
    <row r="7867" spans="1:26" customFormat="1" ht="30" x14ac:dyDescent="0.25">
      <c r="A7867" s="31">
        <v>18</v>
      </c>
      <c r="B7867" s="31">
        <v>18</v>
      </c>
      <c r="C7867" s="1" t="s">
        <v>13115</v>
      </c>
      <c r="D7867" s="3" t="s">
        <v>15395</v>
      </c>
      <c r="E7867" s="3" t="s">
        <v>13099</v>
      </c>
      <c r="F7867" s="3" t="s">
        <v>12895</v>
      </c>
      <c r="G7867" s="3" t="s">
        <v>13116</v>
      </c>
      <c r="H7867" s="3"/>
      <c r="I7867" s="24">
        <v>901.06</v>
      </c>
      <c r="J7867" s="24">
        <v>407.14</v>
      </c>
      <c r="K7867" s="24">
        <v>236.09</v>
      </c>
      <c r="L7867" s="24">
        <v>3.5</v>
      </c>
      <c r="M7867" s="24"/>
      <c r="N7867" s="24"/>
      <c r="O7867" s="24">
        <v>22.02</v>
      </c>
      <c r="P7867" s="24">
        <v>4.7300000000000004</v>
      </c>
      <c r="Q7867" s="24">
        <v>17.329999999999998</v>
      </c>
      <c r="R7867" s="24">
        <v>16.309999999999999</v>
      </c>
      <c r="S7867" s="24">
        <v>5.52</v>
      </c>
      <c r="T7867" s="24">
        <v>188.42</v>
      </c>
      <c r="U7867" s="24"/>
      <c r="V7867" s="24"/>
      <c r="W7867" s="24"/>
      <c r="X7867" s="24">
        <f t="shared" si="298"/>
        <v>901.06</v>
      </c>
      <c r="Y7867" s="2">
        <f t="shared" si="297"/>
        <v>0</v>
      </c>
      <c r="Z7867" s="3"/>
    </row>
    <row r="7868" spans="1:26" customFormat="1" x14ac:dyDescent="0.25">
      <c r="A7868" s="31">
        <v>19</v>
      </c>
      <c r="B7868" s="31">
        <v>19</v>
      </c>
      <c r="C7868" s="3" t="s">
        <v>13117</v>
      </c>
      <c r="D7868" s="3" t="s">
        <v>15395</v>
      </c>
      <c r="E7868" s="3" t="s">
        <v>13099</v>
      </c>
      <c r="F7868" s="3" t="s">
        <v>12895</v>
      </c>
      <c r="G7868" s="3" t="s">
        <v>13106</v>
      </c>
      <c r="H7868" s="3"/>
      <c r="I7868" s="24">
        <v>72.53</v>
      </c>
      <c r="J7868" s="24">
        <v>63.73</v>
      </c>
      <c r="K7868" s="24">
        <v>6.8</v>
      </c>
      <c r="L7868" s="24"/>
      <c r="M7868" s="24"/>
      <c r="N7868" s="24"/>
      <c r="O7868" s="24">
        <v>1.2</v>
      </c>
      <c r="P7868" s="24"/>
      <c r="Q7868" s="24"/>
      <c r="R7868" s="24">
        <v>0.8</v>
      </c>
      <c r="S7868" s="24"/>
      <c r="T7868" s="24"/>
      <c r="U7868" s="24"/>
      <c r="V7868" s="24"/>
      <c r="W7868" s="24"/>
      <c r="X7868" s="24">
        <f t="shared" si="298"/>
        <v>72.53</v>
      </c>
      <c r="Y7868" s="2">
        <f t="shared" si="297"/>
        <v>0</v>
      </c>
      <c r="Z7868" s="3"/>
    </row>
    <row r="7869" spans="1:26" customFormat="1" x14ac:dyDescent="0.25">
      <c r="A7869" s="31">
        <v>20</v>
      </c>
      <c r="B7869" s="31">
        <v>20</v>
      </c>
      <c r="C7869" s="3" t="s">
        <v>13118</v>
      </c>
      <c r="D7869" s="3" t="s">
        <v>15395</v>
      </c>
      <c r="E7869" s="3" t="s">
        <v>13099</v>
      </c>
      <c r="F7869" s="3" t="s">
        <v>12895</v>
      </c>
      <c r="G7869" s="3" t="s">
        <v>13119</v>
      </c>
      <c r="H7869" s="3"/>
      <c r="I7869" s="24">
        <v>124</v>
      </c>
      <c r="J7869" s="24">
        <v>114</v>
      </c>
      <c r="K7869" s="24">
        <v>2</v>
      </c>
      <c r="L7869" s="24"/>
      <c r="M7869" s="24"/>
      <c r="N7869" s="24"/>
      <c r="O7869" s="24"/>
      <c r="P7869" s="24"/>
      <c r="Q7869" s="24">
        <v>1</v>
      </c>
      <c r="R7869" s="24"/>
      <c r="S7869" s="24"/>
      <c r="T7869" s="24">
        <v>7</v>
      </c>
      <c r="U7869" s="24"/>
      <c r="V7869" s="24"/>
      <c r="W7869" s="24"/>
      <c r="X7869" s="24">
        <f t="shared" si="298"/>
        <v>124</v>
      </c>
      <c r="Y7869" s="2">
        <f t="shared" si="297"/>
        <v>0</v>
      </c>
      <c r="Z7869" s="3"/>
    </row>
    <row r="7870" spans="1:26" customFormat="1" x14ac:dyDescent="0.25">
      <c r="A7870" s="31">
        <v>21</v>
      </c>
      <c r="B7870" s="31">
        <v>21</v>
      </c>
      <c r="C7870" s="3" t="s">
        <v>13117</v>
      </c>
      <c r="D7870" s="3" t="s">
        <v>15395</v>
      </c>
      <c r="E7870" s="3" t="s">
        <v>13099</v>
      </c>
      <c r="F7870" s="3" t="s">
        <v>12895</v>
      </c>
      <c r="G7870" s="3" t="s">
        <v>13120</v>
      </c>
      <c r="H7870" s="3"/>
      <c r="I7870" s="24">
        <v>59.5</v>
      </c>
      <c r="J7870" s="24">
        <v>47.5</v>
      </c>
      <c r="K7870" s="24">
        <v>11</v>
      </c>
      <c r="L7870" s="24"/>
      <c r="M7870" s="24"/>
      <c r="N7870" s="24"/>
      <c r="O7870" s="24"/>
      <c r="P7870" s="24"/>
      <c r="Q7870" s="24">
        <v>1</v>
      </c>
      <c r="R7870" s="24"/>
      <c r="S7870" s="24"/>
      <c r="T7870" s="24"/>
      <c r="U7870" s="24"/>
      <c r="V7870" s="24"/>
      <c r="W7870" s="24"/>
      <c r="X7870" s="24">
        <f t="shared" si="298"/>
        <v>59.5</v>
      </c>
      <c r="Y7870" s="2">
        <f t="shared" si="297"/>
        <v>0</v>
      </c>
      <c r="Z7870" s="3"/>
    </row>
    <row r="7871" spans="1:26" customFormat="1" x14ac:dyDescent="0.25">
      <c r="A7871" s="31">
        <v>22</v>
      </c>
      <c r="B7871" s="31">
        <v>22</v>
      </c>
      <c r="C7871" s="3" t="s">
        <v>13121</v>
      </c>
      <c r="D7871" s="3" t="s">
        <v>15395</v>
      </c>
      <c r="E7871" s="3" t="s">
        <v>13099</v>
      </c>
      <c r="F7871" s="3" t="s">
        <v>12895</v>
      </c>
      <c r="G7871" s="3" t="s">
        <v>13122</v>
      </c>
      <c r="H7871" s="3"/>
      <c r="I7871" s="24">
        <v>90</v>
      </c>
      <c r="J7871" s="24">
        <v>76</v>
      </c>
      <c r="K7871" s="24">
        <v>10</v>
      </c>
      <c r="L7871" s="24"/>
      <c r="M7871" s="24"/>
      <c r="N7871" s="24"/>
      <c r="O7871" s="24"/>
      <c r="P7871" s="24"/>
      <c r="Q7871" s="24">
        <v>2.5</v>
      </c>
      <c r="R7871" s="24"/>
      <c r="S7871" s="24"/>
      <c r="T7871" s="24">
        <v>1.5</v>
      </c>
      <c r="U7871" s="24"/>
      <c r="V7871" s="24"/>
      <c r="W7871" s="24"/>
      <c r="X7871" s="24">
        <f t="shared" si="298"/>
        <v>90</v>
      </c>
      <c r="Y7871" s="2">
        <f t="shared" si="297"/>
        <v>0</v>
      </c>
      <c r="Z7871" s="3"/>
    </row>
    <row r="7872" spans="1:26" customFormat="1" x14ac:dyDescent="0.25">
      <c r="A7872" s="31">
        <v>23</v>
      </c>
      <c r="B7872" s="31">
        <v>23</v>
      </c>
      <c r="C7872" s="3" t="s">
        <v>13121</v>
      </c>
      <c r="D7872" s="3" t="s">
        <v>15395</v>
      </c>
      <c r="E7872" s="3" t="s">
        <v>13099</v>
      </c>
      <c r="F7872" s="3" t="s">
        <v>12895</v>
      </c>
      <c r="G7872" s="3" t="s">
        <v>13123</v>
      </c>
      <c r="H7872" s="3"/>
      <c r="I7872" s="24">
        <v>54</v>
      </c>
      <c r="J7872" s="24">
        <v>38</v>
      </c>
      <c r="K7872" s="24">
        <v>14</v>
      </c>
      <c r="L7872" s="24"/>
      <c r="M7872" s="24"/>
      <c r="N7872" s="24"/>
      <c r="O7872" s="24">
        <v>1</v>
      </c>
      <c r="P7872" s="24"/>
      <c r="Q7872" s="24"/>
      <c r="R7872" s="24">
        <v>1</v>
      </c>
      <c r="S7872" s="24"/>
      <c r="T7872" s="24"/>
      <c r="U7872" s="24"/>
      <c r="V7872" s="24"/>
      <c r="W7872" s="24"/>
      <c r="X7872" s="24">
        <f t="shared" si="298"/>
        <v>54</v>
      </c>
      <c r="Y7872" s="2">
        <f t="shared" si="297"/>
        <v>0</v>
      </c>
      <c r="Z7872" s="3"/>
    </row>
    <row r="7873" spans="1:26" customFormat="1" x14ac:dyDescent="0.25">
      <c r="A7873" s="31">
        <v>24</v>
      </c>
      <c r="B7873" s="31">
        <v>24</v>
      </c>
      <c r="C7873" s="3" t="s">
        <v>13121</v>
      </c>
      <c r="D7873" s="3" t="s">
        <v>15395</v>
      </c>
      <c r="E7873" s="3" t="s">
        <v>13099</v>
      </c>
      <c r="F7873" s="3" t="s">
        <v>12895</v>
      </c>
      <c r="G7873" s="3" t="s">
        <v>13124</v>
      </c>
      <c r="H7873" s="3"/>
      <c r="I7873" s="24">
        <v>55.5</v>
      </c>
      <c r="J7873" s="24">
        <v>38</v>
      </c>
      <c r="K7873" s="24">
        <v>16</v>
      </c>
      <c r="L7873" s="24"/>
      <c r="M7873" s="24"/>
      <c r="N7873" s="24"/>
      <c r="O7873" s="24">
        <v>1.5</v>
      </c>
      <c r="P7873" s="24"/>
      <c r="Q7873" s="24"/>
      <c r="R7873" s="24"/>
      <c r="S7873" s="24"/>
      <c r="T7873" s="24"/>
      <c r="U7873" s="24"/>
      <c r="V7873" s="24"/>
      <c r="W7873" s="24"/>
      <c r="X7873" s="24">
        <f t="shared" si="298"/>
        <v>55.5</v>
      </c>
      <c r="Y7873" s="2">
        <f t="shared" si="297"/>
        <v>0</v>
      </c>
      <c r="Z7873" s="3"/>
    </row>
    <row r="7874" spans="1:26" customFormat="1" x14ac:dyDescent="0.25">
      <c r="A7874" s="31">
        <v>25</v>
      </c>
      <c r="B7874" s="31">
        <v>25</v>
      </c>
      <c r="C7874" s="3" t="s">
        <v>13121</v>
      </c>
      <c r="D7874" s="3" t="s">
        <v>15395</v>
      </c>
      <c r="E7874" s="3" t="s">
        <v>13099</v>
      </c>
      <c r="F7874" s="3" t="s">
        <v>12895</v>
      </c>
      <c r="G7874" s="3" t="s">
        <v>13125</v>
      </c>
      <c r="H7874" s="3"/>
      <c r="I7874" s="24">
        <v>75</v>
      </c>
      <c r="J7874" s="24">
        <v>53.4</v>
      </c>
      <c r="K7874" s="24">
        <v>20</v>
      </c>
      <c r="L7874" s="24"/>
      <c r="M7874" s="24"/>
      <c r="N7874" s="24"/>
      <c r="O7874" s="24">
        <v>1.6</v>
      </c>
      <c r="P7874" s="24"/>
      <c r="Q7874" s="24"/>
      <c r="R7874" s="24"/>
      <c r="S7874" s="24"/>
      <c r="T7874" s="24"/>
      <c r="U7874" s="24"/>
      <c r="V7874" s="24"/>
      <c r="W7874" s="24"/>
      <c r="X7874" s="24">
        <f t="shared" si="298"/>
        <v>75</v>
      </c>
      <c r="Y7874" s="2">
        <f t="shared" si="297"/>
        <v>0</v>
      </c>
      <c r="Z7874" s="3"/>
    </row>
    <row r="7875" spans="1:26" customFormat="1" x14ac:dyDescent="0.25">
      <c r="A7875" s="31">
        <v>26</v>
      </c>
      <c r="B7875" s="31">
        <v>26</v>
      </c>
      <c r="C7875" s="3" t="s">
        <v>13121</v>
      </c>
      <c r="D7875" s="3" t="s">
        <v>15395</v>
      </c>
      <c r="E7875" s="3" t="s">
        <v>13099</v>
      </c>
      <c r="F7875" s="3" t="s">
        <v>12895</v>
      </c>
      <c r="G7875" s="3" t="s">
        <v>13126</v>
      </c>
      <c r="H7875" s="3"/>
      <c r="I7875" s="24">
        <v>102</v>
      </c>
      <c r="J7875" s="24">
        <v>80</v>
      </c>
      <c r="K7875" s="24">
        <v>22</v>
      </c>
      <c r="L7875" s="24"/>
      <c r="M7875" s="24"/>
      <c r="N7875" s="24"/>
      <c r="O7875" s="24"/>
      <c r="P7875" s="24"/>
      <c r="Q7875" s="24"/>
      <c r="R7875" s="24"/>
      <c r="S7875" s="24"/>
      <c r="T7875" s="24"/>
      <c r="U7875" s="24"/>
      <c r="V7875" s="24"/>
      <c r="W7875" s="24"/>
      <c r="X7875" s="24">
        <f t="shared" si="298"/>
        <v>102</v>
      </c>
      <c r="Y7875" s="2">
        <f t="shared" si="297"/>
        <v>0</v>
      </c>
      <c r="Z7875" s="3"/>
    </row>
    <row r="7876" spans="1:26" customFormat="1" x14ac:dyDescent="0.25">
      <c r="A7876" s="31">
        <v>27</v>
      </c>
      <c r="B7876" s="31">
        <v>27</v>
      </c>
      <c r="C7876" s="3" t="s">
        <v>13121</v>
      </c>
      <c r="D7876" s="3" t="s">
        <v>15395</v>
      </c>
      <c r="E7876" s="3" t="s">
        <v>13099</v>
      </c>
      <c r="F7876" s="3" t="s">
        <v>12895</v>
      </c>
      <c r="G7876" s="3" t="s">
        <v>13127</v>
      </c>
      <c r="H7876" s="3"/>
      <c r="I7876" s="24">
        <v>54.5</v>
      </c>
      <c r="J7876" s="24">
        <v>37</v>
      </c>
      <c r="K7876" s="24">
        <v>17</v>
      </c>
      <c r="L7876" s="24"/>
      <c r="M7876" s="24"/>
      <c r="N7876" s="24"/>
      <c r="O7876" s="24">
        <v>0.5</v>
      </c>
      <c r="P7876" s="24"/>
      <c r="Q7876" s="24"/>
      <c r="R7876" s="24"/>
      <c r="S7876" s="24"/>
      <c r="T7876" s="24"/>
      <c r="U7876" s="24"/>
      <c r="V7876" s="24"/>
      <c r="W7876" s="24"/>
      <c r="X7876" s="24">
        <f t="shared" si="298"/>
        <v>54.5</v>
      </c>
      <c r="Y7876" s="2">
        <f t="shared" si="297"/>
        <v>0</v>
      </c>
      <c r="Z7876" s="3"/>
    </row>
    <row r="7877" spans="1:26" customFormat="1" x14ac:dyDescent="0.25">
      <c r="A7877" s="31">
        <v>28</v>
      </c>
      <c r="B7877" s="31">
        <v>28</v>
      </c>
      <c r="C7877" s="3" t="s">
        <v>13121</v>
      </c>
      <c r="D7877" s="3" t="s">
        <v>15395</v>
      </c>
      <c r="E7877" s="3" t="s">
        <v>13099</v>
      </c>
      <c r="F7877" s="3" t="s">
        <v>12895</v>
      </c>
      <c r="G7877" s="3" t="s">
        <v>13128</v>
      </c>
      <c r="H7877" s="3"/>
      <c r="I7877" s="24">
        <v>52.21</v>
      </c>
      <c r="J7877" s="24">
        <v>35.119999999999997</v>
      </c>
      <c r="K7877" s="24">
        <v>12.78</v>
      </c>
      <c r="L7877" s="24">
        <v>0.28000000000000003</v>
      </c>
      <c r="M7877" s="24"/>
      <c r="N7877" s="24"/>
      <c r="O7877" s="24">
        <v>0.39</v>
      </c>
      <c r="P7877" s="24">
        <v>1.1299999999999999</v>
      </c>
      <c r="Q7877" s="24">
        <v>1.86</v>
      </c>
      <c r="R7877" s="24">
        <v>0.41</v>
      </c>
      <c r="S7877" s="24">
        <v>0.24</v>
      </c>
      <c r="T7877" s="24"/>
      <c r="U7877" s="24"/>
      <c r="V7877" s="24"/>
      <c r="W7877" s="24"/>
      <c r="X7877" s="24">
        <f t="shared" si="298"/>
        <v>52.21</v>
      </c>
      <c r="Y7877" s="2">
        <f t="shared" si="297"/>
        <v>0</v>
      </c>
      <c r="Z7877" s="3"/>
    </row>
    <row r="7878" spans="1:26" customFormat="1" x14ac:dyDescent="0.25">
      <c r="A7878" s="31">
        <v>29</v>
      </c>
      <c r="B7878" s="31">
        <v>29</v>
      </c>
      <c r="C7878" s="3" t="s">
        <v>13129</v>
      </c>
      <c r="D7878" s="3" t="s">
        <v>15395</v>
      </c>
      <c r="E7878" s="3" t="s">
        <v>13099</v>
      </c>
      <c r="F7878" s="3" t="s">
        <v>12895</v>
      </c>
      <c r="G7878" s="3" t="s">
        <v>13130</v>
      </c>
      <c r="H7878" s="3"/>
      <c r="I7878" s="24">
        <v>112</v>
      </c>
      <c r="J7878" s="24">
        <v>70</v>
      </c>
      <c r="K7878" s="24">
        <v>27</v>
      </c>
      <c r="L7878" s="24"/>
      <c r="M7878" s="24"/>
      <c r="N7878" s="24"/>
      <c r="O7878" s="24"/>
      <c r="P7878" s="24"/>
      <c r="Q7878" s="24">
        <v>15</v>
      </c>
      <c r="R7878" s="24"/>
      <c r="S7878" s="24"/>
      <c r="T7878" s="24"/>
      <c r="U7878" s="24"/>
      <c r="V7878" s="24"/>
      <c r="W7878" s="24"/>
      <c r="X7878" s="24">
        <f t="shared" si="298"/>
        <v>112</v>
      </c>
      <c r="Y7878" s="2">
        <f t="shared" si="297"/>
        <v>0</v>
      </c>
      <c r="Z7878" s="3"/>
    </row>
    <row r="7879" spans="1:26" customFormat="1" x14ac:dyDescent="0.25">
      <c r="A7879" s="31">
        <v>30</v>
      </c>
      <c r="B7879" s="31">
        <v>30</v>
      </c>
      <c r="C7879" s="3" t="s">
        <v>401</v>
      </c>
      <c r="D7879" s="3" t="s">
        <v>15395</v>
      </c>
      <c r="E7879" s="3" t="s">
        <v>13099</v>
      </c>
      <c r="F7879" s="3" t="s">
        <v>12895</v>
      </c>
      <c r="G7879" s="3" t="s">
        <v>13131</v>
      </c>
      <c r="H7879" s="3"/>
      <c r="I7879" s="24">
        <v>69.56</v>
      </c>
      <c r="J7879" s="24">
        <v>59.73</v>
      </c>
      <c r="K7879" s="24">
        <v>4.08</v>
      </c>
      <c r="L7879" s="24"/>
      <c r="M7879" s="24"/>
      <c r="N7879" s="24"/>
      <c r="O7879" s="24">
        <v>1.8</v>
      </c>
      <c r="P7879" s="24"/>
      <c r="Q7879" s="24"/>
      <c r="R7879" s="24">
        <v>0.95</v>
      </c>
      <c r="S7879" s="24"/>
      <c r="T7879" s="24">
        <v>3</v>
      </c>
      <c r="U7879" s="24"/>
      <c r="V7879" s="24"/>
      <c r="W7879" s="24"/>
      <c r="X7879" s="24">
        <f t="shared" si="298"/>
        <v>69.56</v>
      </c>
      <c r="Y7879" s="2">
        <f t="shared" si="297"/>
        <v>0</v>
      </c>
      <c r="Z7879" s="3"/>
    </row>
    <row r="7880" spans="1:26" customFormat="1" x14ac:dyDescent="0.25">
      <c r="A7880" s="31">
        <v>31</v>
      </c>
      <c r="B7880" s="31">
        <v>31</v>
      </c>
      <c r="C7880" s="3" t="s">
        <v>401</v>
      </c>
      <c r="D7880" s="3" t="s">
        <v>15395</v>
      </c>
      <c r="E7880" s="3" t="s">
        <v>13099</v>
      </c>
      <c r="F7880" s="3" t="s">
        <v>12895</v>
      </c>
      <c r="G7880" s="3" t="s">
        <v>13106</v>
      </c>
      <c r="H7880" s="3"/>
      <c r="I7880" s="24">
        <v>107.05</v>
      </c>
      <c r="J7880" s="24">
        <v>86.26</v>
      </c>
      <c r="K7880" s="24">
        <v>11.38</v>
      </c>
      <c r="L7880" s="24"/>
      <c r="M7880" s="24"/>
      <c r="N7880" s="24"/>
      <c r="O7880" s="24">
        <v>3</v>
      </c>
      <c r="P7880" s="24"/>
      <c r="Q7880" s="24">
        <v>3.8</v>
      </c>
      <c r="R7880" s="24">
        <v>1.1100000000000001</v>
      </c>
      <c r="S7880" s="24"/>
      <c r="T7880" s="24">
        <v>1</v>
      </c>
      <c r="U7880" s="24"/>
      <c r="V7880" s="24"/>
      <c r="W7880" s="24"/>
      <c r="X7880" s="24">
        <f t="shared" si="298"/>
        <v>106.55</v>
      </c>
      <c r="Y7880" s="2">
        <f t="shared" si="297"/>
        <v>0.5</v>
      </c>
      <c r="Z7880" s="3"/>
    </row>
    <row r="7881" spans="1:26" customFormat="1" x14ac:dyDescent="0.25">
      <c r="A7881" s="31">
        <v>32</v>
      </c>
      <c r="B7881" s="31">
        <v>32</v>
      </c>
      <c r="C7881" s="3" t="s">
        <v>401</v>
      </c>
      <c r="D7881" s="3" t="s">
        <v>15395</v>
      </c>
      <c r="E7881" s="3" t="s">
        <v>13099</v>
      </c>
      <c r="F7881" s="3" t="s">
        <v>12895</v>
      </c>
      <c r="G7881" s="3" t="s">
        <v>13132</v>
      </c>
      <c r="H7881" s="3"/>
      <c r="I7881" s="24">
        <v>306</v>
      </c>
      <c r="J7881" s="24">
        <v>258</v>
      </c>
      <c r="K7881" s="24"/>
      <c r="L7881" s="24">
        <v>36</v>
      </c>
      <c r="M7881" s="24">
        <v>0.5</v>
      </c>
      <c r="N7881" s="24"/>
      <c r="O7881" s="24">
        <v>2.5</v>
      </c>
      <c r="P7881" s="24">
        <v>2.5</v>
      </c>
      <c r="Q7881" s="24">
        <v>4</v>
      </c>
      <c r="R7881" s="24"/>
      <c r="S7881" s="24"/>
      <c r="T7881" s="24">
        <v>2.5</v>
      </c>
      <c r="U7881" s="24"/>
      <c r="V7881" s="24"/>
      <c r="W7881" s="24"/>
      <c r="X7881" s="24">
        <f t="shared" si="298"/>
        <v>306</v>
      </c>
      <c r="Y7881" s="2">
        <f t="shared" si="297"/>
        <v>0</v>
      </c>
      <c r="Z7881" s="3"/>
    </row>
    <row r="7882" spans="1:26" customFormat="1" x14ac:dyDescent="0.25">
      <c r="A7882" s="31">
        <v>33</v>
      </c>
      <c r="B7882" s="31">
        <v>33</v>
      </c>
      <c r="C7882" s="3" t="s">
        <v>13133</v>
      </c>
      <c r="D7882" s="3" t="s">
        <v>15395</v>
      </c>
      <c r="E7882" s="3" t="s">
        <v>13099</v>
      </c>
      <c r="F7882" s="3" t="s">
        <v>12895</v>
      </c>
      <c r="G7882" s="3" t="s">
        <v>6851</v>
      </c>
      <c r="H7882" s="3"/>
      <c r="I7882" s="24">
        <v>126.3</v>
      </c>
      <c r="J7882" s="24">
        <v>102.4</v>
      </c>
      <c r="K7882" s="24">
        <v>20.6</v>
      </c>
      <c r="L7882" s="24"/>
      <c r="M7882" s="24"/>
      <c r="N7882" s="24"/>
      <c r="O7882" s="24">
        <v>1</v>
      </c>
      <c r="P7882" s="24"/>
      <c r="Q7882" s="24">
        <v>2.2999999999999998</v>
      </c>
      <c r="R7882" s="24"/>
      <c r="S7882" s="24"/>
      <c r="T7882" s="24"/>
      <c r="U7882" s="24"/>
      <c r="V7882" s="24"/>
      <c r="W7882" s="24"/>
      <c r="X7882" s="24">
        <f t="shared" si="298"/>
        <v>126.3</v>
      </c>
      <c r="Y7882" s="2">
        <f t="shared" si="297"/>
        <v>0</v>
      </c>
      <c r="Z7882" s="3"/>
    </row>
    <row r="7883" spans="1:26" customFormat="1" x14ac:dyDescent="0.25">
      <c r="A7883" s="31">
        <v>34</v>
      </c>
      <c r="B7883" s="31">
        <v>34</v>
      </c>
      <c r="C7883" s="3" t="s">
        <v>13134</v>
      </c>
      <c r="D7883" s="3" t="s">
        <v>15395</v>
      </c>
      <c r="E7883" s="3" t="s">
        <v>13099</v>
      </c>
      <c r="F7883" s="3" t="s">
        <v>12895</v>
      </c>
      <c r="G7883" s="3" t="s">
        <v>13135</v>
      </c>
      <c r="H7883" s="3"/>
      <c r="I7883" s="24">
        <v>225</v>
      </c>
      <c r="J7883" s="24">
        <v>190</v>
      </c>
      <c r="K7883" s="24">
        <v>35</v>
      </c>
      <c r="L7883" s="24"/>
      <c r="M7883" s="24"/>
      <c r="N7883" s="24"/>
      <c r="O7883" s="24"/>
      <c r="P7883" s="24"/>
      <c r="Q7883" s="24"/>
      <c r="R7883" s="24"/>
      <c r="S7883" s="24"/>
      <c r="T7883" s="24"/>
      <c r="U7883" s="24"/>
      <c r="V7883" s="24"/>
      <c r="W7883" s="24"/>
      <c r="X7883" s="24">
        <f t="shared" si="298"/>
        <v>225</v>
      </c>
      <c r="Y7883" s="2">
        <f t="shared" si="297"/>
        <v>0</v>
      </c>
      <c r="Z7883" s="3"/>
    </row>
    <row r="7884" spans="1:26" customFormat="1" x14ac:dyDescent="0.25">
      <c r="A7884" s="31">
        <v>35</v>
      </c>
      <c r="B7884" s="31">
        <v>35</v>
      </c>
      <c r="C7884" s="3" t="s">
        <v>13136</v>
      </c>
      <c r="D7884" s="3" t="s">
        <v>15396</v>
      </c>
      <c r="E7884" s="3" t="s">
        <v>13099</v>
      </c>
      <c r="F7884" s="3" t="s">
        <v>12895</v>
      </c>
      <c r="G7884" s="3" t="s">
        <v>4301</v>
      </c>
      <c r="H7884" s="3"/>
      <c r="I7884" s="24">
        <v>112</v>
      </c>
      <c r="J7884" s="24">
        <v>89</v>
      </c>
      <c r="K7884" s="24"/>
      <c r="L7884" s="24">
        <v>25.5</v>
      </c>
      <c r="M7884" s="24"/>
      <c r="N7884" s="24">
        <v>0.5</v>
      </c>
      <c r="O7884" s="24">
        <v>1</v>
      </c>
      <c r="P7884" s="24"/>
      <c r="Q7884" s="24"/>
      <c r="R7884" s="24"/>
      <c r="S7884" s="24"/>
      <c r="T7884" s="24">
        <v>1</v>
      </c>
      <c r="U7884" s="24"/>
      <c r="V7884" s="24"/>
      <c r="W7884" s="24"/>
      <c r="X7884" s="24">
        <f t="shared" si="298"/>
        <v>117</v>
      </c>
      <c r="Y7884" s="2">
        <f t="shared" si="297"/>
        <v>-5</v>
      </c>
      <c r="Z7884" s="3"/>
    </row>
    <row r="7885" spans="1:26" customFormat="1" x14ac:dyDescent="0.25">
      <c r="A7885" s="31">
        <v>36</v>
      </c>
      <c r="B7885" s="31">
        <v>36</v>
      </c>
      <c r="C7885" s="3" t="s">
        <v>13137</v>
      </c>
      <c r="D7885" s="3" t="s">
        <v>15396</v>
      </c>
      <c r="E7885" s="3" t="s">
        <v>13099</v>
      </c>
      <c r="F7885" s="3" t="s">
        <v>12895</v>
      </c>
      <c r="G7885" s="3" t="s">
        <v>435</v>
      </c>
      <c r="H7885" s="3"/>
      <c r="I7885" s="24">
        <v>96</v>
      </c>
      <c r="J7885" s="24">
        <v>70</v>
      </c>
      <c r="K7885" s="24">
        <v>24</v>
      </c>
      <c r="L7885" s="24"/>
      <c r="M7885" s="24"/>
      <c r="N7885" s="24"/>
      <c r="O7885" s="24">
        <v>1</v>
      </c>
      <c r="P7885" s="24"/>
      <c r="Q7885" s="24"/>
      <c r="R7885" s="24">
        <v>1</v>
      </c>
      <c r="S7885" s="24"/>
      <c r="T7885" s="24"/>
      <c r="U7885" s="24"/>
      <c r="V7885" s="24"/>
      <c r="W7885" s="24"/>
      <c r="X7885" s="24">
        <f t="shared" si="298"/>
        <v>96</v>
      </c>
      <c r="Y7885" s="2">
        <f t="shared" si="297"/>
        <v>0</v>
      </c>
      <c r="Z7885" s="3"/>
    </row>
    <row r="7886" spans="1:26" customFormat="1" x14ac:dyDescent="0.25">
      <c r="A7886" s="31">
        <v>37</v>
      </c>
      <c r="B7886" s="31">
        <v>37</v>
      </c>
      <c r="C7886" s="3" t="s">
        <v>13137</v>
      </c>
      <c r="D7886" s="3" t="s">
        <v>15396</v>
      </c>
      <c r="E7886" s="3" t="s">
        <v>13099</v>
      </c>
      <c r="F7886" s="3" t="s">
        <v>12895</v>
      </c>
      <c r="G7886" s="3" t="s">
        <v>13138</v>
      </c>
      <c r="H7886" s="3"/>
      <c r="I7886" s="24">
        <v>107</v>
      </c>
      <c r="J7886" s="24">
        <v>80</v>
      </c>
      <c r="K7886" s="24">
        <v>25</v>
      </c>
      <c r="L7886" s="24"/>
      <c r="M7886" s="24"/>
      <c r="N7886" s="24"/>
      <c r="O7886" s="24">
        <v>1</v>
      </c>
      <c r="P7886" s="24"/>
      <c r="Q7886" s="24"/>
      <c r="R7886" s="24">
        <v>1</v>
      </c>
      <c r="S7886" s="24"/>
      <c r="T7886" s="24"/>
      <c r="U7886" s="24"/>
      <c r="V7886" s="24"/>
      <c r="W7886" s="24"/>
      <c r="X7886" s="24">
        <f t="shared" si="298"/>
        <v>107</v>
      </c>
      <c r="Y7886" s="2">
        <f t="shared" si="297"/>
        <v>0</v>
      </c>
      <c r="Z7886" s="3"/>
    </row>
    <row r="7887" spans="1:26" customFormat="1" x14ac:dyDescent="0.25">
      <c r="A7887" s="31">
        <v>38</v>
      </c>
      <c r="B7887" s="31">
        <v>38</v>
      </c>
      <c r="C7887" s="3" t="s">
        <v>13139</v>
      </c>
      <c r="D7887" s="3" t="s">
        <v>6492</v>
      </c>
      <c r="E7887" s="3" t="s">
        <v>13099</v>
      </c>
      <c r="F7887" s="3" t="s">
        <v>12895</v>
      </c>
      <c r="G7887" s="3" t="s">
        <v>588</v>
      </c>
      <c r="H7887" s="3"/>
      <c r="I7887" s="24">
        <v>1467.63</v>
      </c>
      <c r="J7887" s="24">
        <v>579.77</v>
      </c>
      <c r="K7887" s="24">
        <v>35.549999999999997</v>
      </c>
      <c r="L7887" s="24"/>
      <c r="M7887" s="24"/>
      <c r="N7887" s="24"/>
      <c r="O7887" s="24">
        <v>17.739999999999998</v>
      </c>
      <c r="P7887" s="24">
        <v>2.2000000000000002</v>
      </c>
      <c r="Q7887" s="24">
        <v>6.62</v>
      </c>
      <c r="R7887" s="24">
        <v>14.44</v>
      </c>
      <c r="S7887" s="24">
        <v>0.55000000000000004</v>
      </c>
      <c r="T7887" s="24">
        <v>810.76</v>
      </c>
      <c r="U7887" s="24"/>
      <c r="V7887" s="24"/>
      <c r="W7887" s="24"/>
      <c r="X7887" s="24">
        <f t="shared" si="298"/>
        <v>1467.63</v>
      </c>
      <c r="Y7887" s="2">
        <f t="shared" si="297"/>
        <v>0</v>
      </c>
      <c r="Z7887" s="3"/>
    </row>
    <row r="7888" spans="1:26" customFormat="1" x14ac:dyDescent="0.25">
      <c r="A7888" s="31">
        <v>39</v>
      </c>
      <c r="B7888" s="31">
        <v>39</v>
      </c>
      <c r="C7888" s="3" t="s">
        <v>13140</v>
      </c>
      <c r="D7888" s="3" t="s">
        <v>6492</v>
      </c>
      <c r="E7888" s="3" t="s">
        <v>13099</v>
      </c>
      <c r="F7888" s="3" t="s">
        <v>12895</v>
      </c>
      <c r="G7888" s="3" t="s">
        <v>15164</v>
      </c>
      <c r="H7888" s="3"/>
      <c r="I7888" s="24">
        <v>400</v>
      </c>
      <c r="J7888" s="24">
        <v>351</v>
      </c>
      <c r="K7888" s="24">
        <v>25.5</v>
      </c>
      <c r="L7888" s="24"/>
      <c r="M7888" s="24">
        <v>2.5</v>
      </c>
      <c r="N7888" s="24"/>
      <c r="O7888" s="24">
        <v>3</v>
      </c>
      <c r="P7888" s="24">
        <v>15</v>
      </c>
      <c r="Q7888" s="24"/>
      <c r="R7888" s="24">
        <v>3</v>
      </c>
      <c r="S7888" s="24"/>
      <c r="T7888" s="24"/>
      <c r="U7888" s="24"/>
      <c r="V7888" s="24"/>
      <c r="W7888" s="24"/>
      <c r="X7888" s="24">
        <f t="shared" si="298"/>
        <v>400</v>
      </c>
      <c r="Y7888" s="2">
        <f t="shared" si="297"/>
        <v>0</v>
      </c>
      <c r="Z7888" s="3"/>
    </row>
    <row r="7889" spans="1:26" customFormat="1" x14ac:dyDescent="0.25">
      <c r="A7889" s="31">
        <v>40</v>
      </c>
      <c r="B7889" s="31">
        <v>40</v>
      </c>
      <c r="C7889" s="3" t="s">
        <v>5271</v>
      </c>
      <c r="D7889" s="3" t="s">
        <v>6492</v>
      </c>
      <c r="E7889" s="3" t="s">
        <v>13099</v>
      </c>
      <c r="F7889" s="3" t="s">
        <v>12895</v>
      </c>
      <c r="G7889" s="3" t="s">
        <v>1252</v>
      </c>
      <c r="H7889" s="3"/>
      <c r="I7889" s="24">
        <v>400</v>
      </c>
      <c r="J7889" s="24">
        <v>378</v>
      </c>
      <c r="K7889" s="24">
        <v>14</v>
      </c>
      <c r="L7889" s="24"/>
      <c r="M7889" s="24"/>
      <c r="N7889" s="24">
        <v>2</v>
      </c>
      <c r="O7889" s="24">
        <v>1.5</v>
      </c>
      <c r="P7889" s="24">
        <v>0.5</v>
      </c>
      <c r="Q7889" s="24">
        <v>4</v>
      </c>
      <c r="R7889" s="24"/>
      <c r="S7889" s="24"/>
      <c r="T7889" s="24"/>
      <c r="U7889" s="24"/>
      <c r="V7889" s="24"/>
      <c r="W7889" s="24"/>
      <c r="X7889" s="24">
        <f t="shared" si="298"/>
        <v>400</v>
      </c>
      <c r="Y7889" s="2">
        <f t="shared" si="297"/>
        <v>0</v>
      </c>
      <c r="Z7889" s="3"/>
    </row>
    <row r="7890" spans="1:26" customFormat="1" x14ac:dyDescent="0.25">
      <c r="A7890" s="31">
        <v>41</v>
      </c>
      <c r="B7890" s="31">
        <v>41</v>
      </c>
      <c r="C7890" s="3" t="s">
        <v>10984</v>
      </c>
      <c r="D7890" s="3" t="s">
        <v>6492</v>
      </c>
      <c r="E7890" s="3" t="s">
        <v>13099</v>
      </c>
      <c r="F7890" s="3" t="s">
        <v>12895</v>
      </c>
      <c r="G7890" s="3" t="s">
        <v>13141</v>
      </c>
      <c r="H7890" s="3"/>
      <c r="I7890" s="24">
        <v>59</v>
      </c>
      <c r="J7890" s="24">
        <v>38</v>
      </c>
      <c r="K7890" s="24">
        <v>15</v>
      </c>
      <c r="L7890" s="24">
        <v>3</v>
      </c>
      <c r="M7890" s="24"/>
      <c r="N7890" s="24"/>
      <c r="O7890" s="24">
        <v>1</v>
      </c>
      <c r="P7890" s="24"/>
      <c r="Q7890" s="24">
        <v>2</v>
      </c>
      <c r="R7890" s="24"/>
      <c r="S7890" s="24"/>
      <c r="T7890" s="24"/>
      <c r="U7890" s="24"/>
      <c r="V7890" s="24"/>
      <c r="W7890" s="24"/>
      <c r="X7890" s="24">
        <f t="shared" si="298"/>
        <v>59</v>
      </c>
      <c r="Y7890" s="2">
        <f t="shared" si="297"/>
        <v>0</v>
      </c>
      <c r="Z7890" s="3"/>
    </row>
    <row r="7891" spans="1:26" customFormat="1" x14ac:dyDescent="0.25">
      <c r="A7891" s="31">
        <v>42</v>
      </c>
      <c r="B7891" s="31">
        <v>42</v>
      </c>
      <c r="C7891" s="3" t="s">
        <v>10984</v>
      </c>
      <c r="D7891" s="3" t="s">
        <v>6492</v>
      </c>
      <c r="E7891" s="3" t="s">
        <v>13099</v>
      </c>
      <c r="F7891" s="3" t="s">
        <v>12895</v>
      </c>
      <c r="G7891" s="3" t="s">
        <v>8516</v>
      </c>
      <c r="H7891" s="3"/>
      <c r="I7891" s="24">
        <v>49.8</v>
      </c>
      <c r="J7891" s="24">
        <v>25.57</v>
      </c>
      <c r="K7891" s="24">
        <v>8.43</v>
      </c>
      <c r="L7891" s="24">
        <v>7.62</v>
      </c>
      <c r="M7891" s="24"/>
      <c r="N7891" s="24"/>
      <c r="O7891" s="24">
        <v>0.34</v>
      </c>
      <c r="P7891" s="24"/>
      <c r="Q7891" s="24">
        <v>5.98</v>
      </c>
      <c r="R7891" s="24">
        <v>0.81</v>
      </c>
      <c r="S7891" s="24">
        <v>0.16</v>
      </c>
      <c r="T7891" s="24">
        <v>0.89</v>
      </c>
      <c r="U7891" s="24"/>
      <c r="V7891" s="24"/>
      <c r="W7891" s="24"/>
      <c r="X7891" s="24">
        <f t="shared" si="298"/>
        <v>49.8</v>
      </c>
      <c r="Y7891" s="2">
        <f t="shared" si="297"/>
        <v>0</v>
      </c>
      <c r="Z7891" s="3"/>
    </row>
    <row r="7892" spans="1:26" customFormat="1" x14ac:dyDescent="0.25">
      <c r="A7892" s="31">
        <v>43</v>
      </c>
      <c r="B7892" s="31">
        <v>43</v>
      </c>
      <c r="C7892" s="3" t="s">
        <v>10984</v>
      </c>
      <c r="D7892" s="3" t="s">
        <v>6492</v>
      </c>
      <c r="E7892" s="3" t="s">
        <v>13099</v>
      </c>
      <c r="F7892" s="3" t="s">
        <v>12895</v>
      </c>
      <c r="G7892" s="3" t="s">
        <v>13106</v>
      </c>
      <c r="H7892" s="3"/>
      <c r="I7892" s="24">
        <v>97.5</v>
      </c>
      <c r="J7892" s="24">
        <v>48</v>
      </c>
      <c r="K7892" s="24">
        <v>22.5</v>
      </c>
      <c r="L7892" s="24">
        <v>25</v>
      </c>
      <c r="M7892" s="24"/>
      <c r="N7892" s="24"/>
      <c r="O7892" s="24">
        <v>1</v>
      </c>
      <c r="P7892" s="24"/>
      <c r="Q7892" s="24">
        <v>1</v>
      </c>
      <c r="R7892" s="24"/>
      <c r="S7892" s="24"/>
      <c r="T7892" s="24"/>
      <c r="U7892" s="24"/>
      <c r="V7892" s="24"/>
      <c r="W7892" s="24"/>
      <c r="X7892" s="24">
        <f t="shared" si="298"/>
        <v>97.5</v>
      </c>
      <c r="Y7892" s="2">
        <f t="shared" si="297"/>
        <v>0</v>
      </c>
      <c r="Z7892" s="3"/>
    </row>
    <row r="7893" spans="1:26" customFormat="1" x14ac:dyDescent="0.25">
      <c r="A7893" s="31">
        <v>44</v>
      </c>
      <c r="B7893" s="31">
        <v>44</v>
      </c>
      <c r="C7893" s="3" t="s">
        <v>10984</v>
      </c>
      <c r="D7893" s="3" t="s">
        <v>6492</v>
      </c>
      <c r="E7893" s="3" t="s">
        <v>13099</v>
      </c>
      <c r="F7893" s="3" t="s">
        <v>12895</v>
      </c>
      <c r="G7893" s="3" t="s">
        <v>13142</v>
      </c>
      <c r="H7893" s="3"/>
      <c r="I7893" s="24">
        <v>52.78</v>
      </c>
      <c r="J7893" s="24">
        <v>28.24</v>
      </c>
      <c r="K7893" s="24">
        <v>10.45</v>
      </c>
      <c r="L7893" s="24">
        <v>7.01</v>
      </c>
      <c r="M7893" s="24"/>
      <c r="N7893" s="24"/>
      <c r="O7893" s="24">
        <v>0.65</v>
      </c>
      <c r="P7893" s="24"/>
      <c r="Q7893" s="24">
        <v>0.53</v>
      </c>
      <c r="R7893" s="24">
        <v>1.29</v>
      </c>
      <c r="S7893" s="24">
        <v>0.04</v>
      </c>
      <c r="T7893" s="24">
        <v>4.57</v>
      </c>
      <c r="U7893" s="24"/>
      <c r="V7893" s="24"/>
      <c r="W7893" s="24"/>
      <c r="X7893" s="24">
        <f t="shared" si="298"/>
        <v>52.779999999999994</v>
      </c>
      <c r="Y7893" s="2">
        <f t="shared" si="297"/>
        <v>0</v>
      </c>
      <c r="Z7893" s="3"/>
    </row>
    <row r="7894" spans="1:26" customFormat="1" x14ac:dyDescent="0.25">
      <c r="A7894" s="31">
        <v>45</v>
      </c>
      <c r="B7894" s="31">
        <v>45</v>
      </c>
      <c r="C7894" s="3" t="s">
        <v>10984</v>
      </c>
      <c r="D7894" s="3" t="s">
        <v>6492</v>
      </c>
      <c r="E7894" s="3" t="s">
        <v>13099</v>
      </c>
      <c r="F7894" s="3" t="s">
        <v>12895</v>
      </c>
      <c r="G7894" s="3" t="s">
        <v>1008</v>
      </c>
      <c r="H7894" s="3"/>
      <c r="I7894" s="24">
        <v>66.040000000000006</v>
      </c>
      <c r="J7894" s="24">
        <v>45.67</v>
      </c>
      <c r="K7894" s="24">
        <v>11.34</v>
      </c>
      <c r="L7894" s="24">
        <v>6.31</v>
      </c>
      <c r="M7894" s="24"/>
      <c r="N7894" s="24"/>
      <c r="O7894" s="24">
        <v>0.39</v>
      </c>
      <c r="P7894" s="24"/>
      <c r="Q7894" s="24">
        <v>0.14000000000000001</v>
      </c>
      <c r="R7894" s="24">
        <v>1.33</v>
      </c>
      <c r="S7894" s="24">
        <v>0.36</v>
      </c>
      <c r="T7894" s="24"/>
      <c r="U7894" s="24"/>
      <c r="V7894" s="24"/>
      <c r="W7894" s="24"/>
      <c r="X7894" s="24">
        <f t="shared" si="298"/>
        <v>65.540000000000006</v>
      </c>
      <c r="Y7894" s="2">
        <f t="shared" si="297"/>
        <v>0.5</v>
      </c>
      <c r="Z7894" s="3"/>
    </row>
    <row r="7895" spans="1:26" customFormat="1" x14ac:dyDescent="0.25">
      <c r="A7895" s="31">
        <v>46</v>
      </c>
      <c r="B7895" s="31">
        <v>46</v>
      </c>
      <c r="C7895" s="3" t="s">
        <v>10984</v>
      </c>
      <c r="D7895" s="3" t="s">
        <v>6492</v>
      </c>
      <c r="E7895" s="3" t="s">
        <v>13099</v>
      </c>
      <c r="F7895" s="3" t="s">
        <v>12895</v>
      </c>
      <c r="G7895" s="3" t="s">
        <v>13143</v>
      </c>
      <c r="H7895" s="3"/>
      <c r="I7895" s="24">
        <v>120</v>
      </c>
      <c r="J7895" s="24">
        <v>89</v>
      </c>
      <c r="K7895" s="24">
        <v>20</v>
      </c>
      <c r="L7895" s="24">
        <v>7</v>
      </c>
      <c r="M7895" s="24"/>
      <c r="N7895" s="24"/>
      <c r="O7895" s="24">
        <v>1</v>
      </c>
      <c r="P7895" s="24"/>
      <c r="Q7895" s="24">
        <v>3</v>
      </c>
      <c r="R7895" s="24"/>
      <c r="S7895" s="24"/>
      <c r="T7895" s="24"/>
      <c r="U7895" s="24"/>
      <c r="V7895" s="24"/>
      <c r="W7895" s="24"/>
      <c r="X7895" s="24">
        <f t="shared" si="298"/>
        <v>120</v>
      </c>
      <c r="Y7895" s="2">
        <f t="shared" si="297"/>
        <v>0</v>
      </c>
      <c r="Z7895" s="3"/>
    </row>
    <row r="7896" spans="1:26" customFormat="1" x14ac:dyDescent="0.25">
      <c r="A7896" s="31">
        <v>47</v>
      </c>
      <c r="B7896" s="31">
        <v>47</v>
      </c>
      <c r="C7896" s="3" t="s">
        <v>13144</v>
      </c>
      <c r="D7896" s="3" t="s">
        <v>6492</v>
      </c>
      <c r="E7896" s="3" t="s">
        <v>13099</v>
      </c>
      <c r="F7896" s="3" t="s">
        <v>12895</v>
      </c>
      <c r="G7896" s="3" t="s">
        <v>13145</v>
      </c>
      <c r="H7896" s="3"/>
      <c r="I7896" s="24">
        <v>86.15</v>
      </c>
      <c r="J7896" s="24">
        <v>64.59</v>
      </c>
      <c r="K7896" s="24">
        <v>9.8699999999999992</v>
      </c>
      <c r="L7896" s="24"/>
      <c r="M7896" s="24"/>
      <c r="N7896" s="24"/>
      <c r="O7896" s="24">
        <v>0.67</v>
      </c>
      <c r="P7896" s="24">
        <v>0.1</v>
      </c>
      <c r="Q7896" s="24">
        <v>1.6</v>
      </c>
      <c r="R7896" s="24">
        <v>1.85</v>
      </c>
      <c r="S7896" s="24">
        <v>0.23</v>
      </c>
      <c r="T7896" s="24">
        <v>7.29</v>
      </c>
      <c r="U7896" s="24"/>
      <c r="V7896" s="24"/>
      <c r="W7896" s="24"/>
      <c r="X7896" s="24">
        <f t="shared" si="298"/>
        <v>86.2</v>
      </c>
      <c r="Y7896" s="2">
        <f t="shared" si="297"/>
        <v>-4.9999999999997158E-2</v>
      </c>
      <c r="Z7896" s="3"/>
    </row>
    <row r="7897" spans="1:26" customFormat="1" x14ac:dyDescent="0.25">
      <c r="A7897" s="31">
        <v>48</v>
      </c>
      <c r="B7897" s="31">
        <v>48</v>
      </c>
      <c r="C7897" s="3" t="s">
        <v>10984</v>
      </c>
      <c r="D7897" s="3" t="s">
        <v>6492</v>
      </c>
      <c r="E7897" s="3" t="s">
        <v>13099</v>
      </c>
      <c r="F7897" s="3" t="s">
        <v>12895</v>
      </c>
      <c r="G7897" s="3" t="s">
        <v>3628</v>
      </c>
      <c r="H7897" s="3"/>
      <c r="I7897" s="24">
        <v>64.25</v>
      </c>
      <c r="J7897" s="24">
        <v>46.25</v>
      </c>
      <c r="K7897" s="24">
        <v>3.5</v>
      </c>
      <c r="L7897" s="24">
        <v>12</v>
      </c>
      <c r="M7897" s="24">
        <v>0.5</v>
      </c>
      <c r="N7897" s="24"/>
      <c r="O7897" s="24">
        <v>0.5</v>
      </c>
      <c r="P7897" s="24"/>
      <c r="Q7897" s="24"/>
      <c r="R7897" s="24"/>
      <c r="S7897" s="24"/>
      <c r="T7897" s="24">
        <v>1.5</v>
      </c>
      <c r="U7897" s="24"/>
      <c r="V7897" s="24"/>
      <c r="W7897" s="24"/>
      <c r="X7897" s="24">
        <f t="shared" si="298"/>
        <v>64.25</v>
      </c>
      <c r="Y7897" s="2">
        <f t="shared" si="297"/>
        <v>0</v>
      </c>
      <c r="Z7897" s="3"/>
    </row>
    <row r="7898" spans="1:26" customFormat="1" x14ac:dyDescent="0.25">
      <c r="A7898" s="31">
        <v>49</v>
      </c>
      <c r="B7898" s="31">
        <v>49</v>
      </c>
      <c r="C7898" s="3" t="s">
        <v>13146</v>
      </c>
      <c r="D7898" s="3" t="s">
        <v>6492</v>
      </c>
      <c r="E7898" s="3" t="s">
        <v>13099</v>
      </c>
      <c r="F7898" s="3" t="s">
        <v>12895</v>
      </c>
      <c r="G7898" s="3" t="s">
        <v>13147</v>
      </c>
      <c r="H7898" s="3"/>
      <c r="I7898" s="24">
        <v>50</v>
      </c>
      <c r="J7898" s="24">
        <v>40.5</v>
      </c>
      <c r="K7898" s="24">
        <v>2</v>
      </c>
      <c r="L7898" s="24"/>
      <c r="M7898" s="24"/>
      <c r="N7898" s="24"/>
      <c r="O7898" s="24">
        <v>0.5</v>
      </c>
      <c r="P7898" s="24"/>
      <c r="Q7898" s="24">
        <v>5</v>
      </c>
      <c r="R7898" s="24"/>
      <c r="S7898" s="24"/>
      <c r="T7898" s="24">
        <v>2</v>
      </c>
      <c r="U7898" s="24"/>
      <c r="V7898" s="24"/>
      <c r="W7898" s="24"/>
      <c r="X7898" s="24">
        <f t="shared" si="298"/>
        <v>50</v>
      </c>
      <c r="Y7898" s="2">
        <f t="shared" si="297"/>
        <v>0</v>
      </c>
      <c r="Z7898" s="3"/>
    </row>
    <row r="7899" spans="1:26" customFormat="1" x14ac:dyDescent="0.25">
      <c r="A7899" s="31">
        <v>50</v>
      </c>
      <c r="B7899" s="31">
        <v>50</v>
      </c>
      <c r="C7899" s="3" t="s">
        <v>13148</v>
      </c>
      <c r="D7899" s="3" t="s">
        <v>13149</v>
      </c>
      <c r="E7899" s="3" t="s">
        <v>13099</v>
      </c>
      <c r="F7899" s="3" t="s">
        <v>12895</v>
      </c>
      <c r="G7899" s="3" t="s">
        <v>13150</v>
      </c>
      <c r="H7899" s="3"/>
      <c r="I7899" s="24">
        <v>1002</v>
      </c>
      <c r="J7899" s="24">
        <v>248</v>
      </c>
      <c r="K7899" s="24">
        <v>286</v>
      </c>
      <c r="L7899" s="24">
        <v>30</v>
      </c>
      <c r="M7899" s="24">
        <v>1</v>
      </c>
      <c r="N7899" s="24"/>
      <c r="O7899" s="24">
        <v>51.5</v>
      </c>
      <c r="P7899" s="24">
        <v>0.5</v>
      </c>
      <c r="Q7899" s="24">
        <v>20</v>
      </c>
      <c r="R7899" s="24"/>
      <c r="S7899" s="24"/>
      <c r="T7899" s="24">
        <v>365</v>
      </c>
      <c r="U7899" s="24"/>
      <c r="V7899" s="24"/>
      <c r="W7899" s="24"/>
      <c r="X7899" s="24">
        <f t="shared" si="298"/>
        <v>1002</v>
      </c>
      <c r="Y7899" s="2">
        <f t="shared" si="297"/>
        <v>0</v>
      </c>
      <c r="Z7899" s="3"/>
    </row>
    <row r="7900" spans="1:26" customFormat="1" x14ac:dyDescent="0.25">
      <c r="A7900" s="31">
        <v>51</v>
      </c>
      <c r="B7900" s="31">
        <v>51</v>
      </c>
      <c r="C7900" s="3" t="s">
        <v>13151</v>
      </c>
      <c r="D7900" s="3" t="s">
        <v>13149</v>
      </c>
      <c r="E7900" s="3" t="s">
        <v>13099</v>
      </c>
      <c r="F7900" s="3" t="s">
        <v>12895</v>
      </c>
      <c r="G7900" s="3" t="s">
        <v>13152</v>
      </c>
      <c r="H7900" s="3"/>
      <c r="I7900" s="24">
        <v>1225</v>
      </c>
      <c r="J7900" s="24">
        <v>400</v>
      </c>
      <c r="K7900" s="24">
        <v>105</v>
      </c>
      <c r="L7900" s="24">
        <v>55</v>
      </c>
      <c r="M7900" s="24">
        <v>3</v>
      </c>
      <c r="N7900" s="24">
        <v>2</v>
      </c>
      <c r="O7900" s="24">
        <v>8</v>
      </c>
      <c r="P7900" s="24">
        <v>12</v>
      </c>
      <c r="Q7900" s="24">
        <v>40</v>
      </c>
      <c r="R7900" s="24"/>
      <c r="S7900" s="24"/>
      <c r="T7900" s="24">
        <v>600</v>
      </c>
      <c r="U7900" s="24"/>
      <c r="V7900" s="24"/>
      <c r="W7900" s="24"/>
      <c r="X7900" s="24">
        <f t="shared" si="298"/>
        <v>1225</v>
      </c>
      <c r="Y7900" s="2">
        <f t="shared" si="297"/>
        <v>0</v>
      </c>
      <c r="Z7900" s="3"/>
    </row>
    <row r="7901" spans="1:26" customFormat="1" x14ac:dyDescent="0.25">
      <c r="A7901" s="31">
        <v>52</v>
      </c>
      <c r="B7901" s="31">
        <v>52</v>
      </c>
      <c r="C7901" s="3" t="s">
        <v>8541</v>
      </c>
      <c r="D7901" s="3" t="s">
        <v>13149</v>
      </c>
      <c r="E7901" s="3" t="s">
        <v>13099</v>
      </c>
      <c r="F7901" s="3" t="s">
        <v>12895</v>
      </c>
      <c r="G7901" s="3" t="s">
        <v>5690</v>
      </c>
      <c r="H7901" s="3"/>
      <c r="I7901" s="24">
        <v>750</v>
      </c>
      <c r="J7901" s="24">
        <v>660</v>
      </c>
      <c r="K7901" s="24">
        <v>32</v>
      </c>
      <c r="L7901" s="24">
        <v>25</v>
      </c>
      <c r="M7901" s="24">
        <v>0.5</v>
      </c>
      <c r="N7901" s="24">
        <v>4</v>
      </c>
      <c r="O7901" s="24">
        <v>11</v>
      </c>
      <c r="P7901" s="24">
        <v>1.5</v>
      </c>
      <c r="Q7901" s="24">
        <v>16</v>
      </c>
      <c r="R7901" s="24"/>
      <c r="S7901" s="24"/>
      <c r="T7901" s="24"/>
      <c r="U7901" s="24"/>
      <c r="V7901" s="24"/>
      <c r="W7901" s="24"/>
      <c r="X7901" s="24">
        <f t="shared" si="298"/>
        <v>750</v>
      </c>
      <c r="Y7901" s="2">
        <f t="shared" si="297"/>
        <v>0</v>
      </c>
      <c r="Z7901" s="3"/>
    </row>
    <row r="7902" spans="1:26" customFormat="1" x14ac:dyDescent="0.25">
      <c r="A7902" s="31">
        <v>53</v>
      </c>
      <c r="B7902" s="31">
        <v>53</v>
      </c>
      <c r="C7902" s="3" t="s">
        <v>13149</v>
      </c>
      <c r="D7902" s="3" t="s">
        <v>13149</v>
      </c>
      <c r="E7902" s="3" t="s">
        <v>13099</v>
      </c>
      <c r="F7902" s="3" t="s">
        <v>12895</v>
      </c>
      <c r="G7902" s="3" t="s">
        <v>13153</v>
      </c>
      <c r="H7902" s="3"/>
      <c r="I7902" s="24">
        <v>68.38</v>
      </c>
      <c r="J7902" s="24">
        <v>32.159999999999997</v>
      </c>
      <c r="K7902" s="24">
        <v>8.31</v>
      </c>
      <c r="L7902" s="24">
        <v>8.81</v>
      </c>
      <c r="M7902" s="24">
        <v>0.65</v>
      </c>
      <c r="N7902" s="24"/>
      <c r="O7902" s="24">
        <v>0.47</v>
      </c>
      <c r="P7902" s="24">
        <v>0.51</v>
      </c>
      <c r="Q7902" s="24">
        <v>0.83</v>
      </c>
      <c r="R7902" s="24">
        <v>0.72</v>
      </c>
      <c r="S7902" s="24">
        <v>0.28999999999999998</v>
      </c>
      <c r="T7902" s="24">
        <v>15.63</v>
      </c>
      <c r="U7902" s="24"/>
      <c r="V7902" s="24"/>
      <c r="W7902" s="24"/>
      <c r="X7902" s="24">
        <f t="shared" si="298"/>
        <v>68.38</v>
      </c>
      <c r="Y7902" s="2">
        <f t="shared" si="297"/>
        <v>0</v>
      </c>
      <c r="Z7902" s="3"/>
    </row>
    <row r="7903" spans="1:26" customFormat="1" x14ac:dyDescent="0.25">
      <c r="A7903" s="31">
        <v>54</v>
      </c>
      <c r="B7903" s="31">
        <v>54</v>
      </c>
      <c r="C7903" s="3" t="s">
        <v>13149</v>
      </c>
      <c r="D7903" s="3" t="s">
        <v>13149</v>
      </c>
      <c r="E7903" s="3" t="s">
        <v>13099</v>
      </c>
      <c r="F7903" s="3" t="s">
        <v>12895</v>
      </c>
      <c r="G7903" s="3" t="s">
        <v>13154</v>
      </c>
      <c r="H7903" s="3"/>
      <c r="I7903" s="24">
        <v>100</v>
      </c>
      <c r="J7903" s="24">
        <v>86</v>
      </c>
      <c r="K7903" s="24">
        <v>6</v>
      </c>
      <c r="L7903" s="24"/>
      <c r="M7903" s="24"/>
      <c r="N7903" s="24"/>
      <c r="O7903" s="24">
        <v>1</v>
      </c>
      <c r="P7903" s="24"/>
      <c r="Q7903" s="24">
        <v>6</v>
      </c>
      <c r="R7903" s="24">
        <v>1.0900000000000001</v>
      </c>
      <c r="S7903" s="24"/>
      <c r="T7903" s="24"/>
      <c r="U7903" s="24"/>
      <c r="V7903" s="24"/>
      <c r="W7903" s="24"/>
      <c r="X7903" s="24">
        <f t="shared" si="298"/>
        <v>100.09</v>
      </c>
      <c r="Y7903" s="2">
        <f t="shared" si="297"/>
        <v>-9.0000000000003411E-2</v>
      </c>
      <c r="Z7903" s="3"/>
    </row>
    <row r="7904" spans="1:26" customFormat="1" ht="30" x14ac:dyDescent="0.25">
      <c r="A7904" s="31">
        <v>55</v>
      </c>
      <c r="B7904" s="31">
        <v>55</v>
      </c>
      <c r="C7904" s="1" t="s">
        <v>13155</v>
      </c>
      <c r="D7904" s="3" t="s">
        <v>13149</v>
      </c>
      <c r="E7904" s="3" t="s">
        <v>13099</v>
      </c>
      <c r="F7904" s="3" t="s">
        <v>12895</v>
      </c>
      <c r="G7904" s="3" t="s">
        <v>13156</v>
      </c>
      <c r="H7904" s="3"/>
      <c r="I7904" s="24">
        <v>90</v>
      </c>
      <c r="J7904" s="24">
        <v>78.5</v>
      </c>
      <c r="K7904" s="24">
        <v>4</v>
      </c>
      <c r="L7904" s="24"/>
      <c r="M7904" s="24"/>
      <c r="N7904" s="24"/>
      <c r="O7904" s="24"/>
      <c r="P7904" s="24"/>
      <c r="Q7904" s="24">
        <v>6</v>
      </c>
      <c r="R7904" s="24"/>
      <c r="S7904" s="24"/>
      <c r="T7904" s="24">
        <v>1.5</v>
      </c>
      <c r="U7904" s="24"/>
      <c r="V7904" s="24"/>
      <c r="W7904" s="24"/>
      <c r="X7904" s="24">
        <f t="shared" si="298"/>
        <v>90</v>
      </c>
      <c r="Y7904" s="2">
        <f t="shared" si="297"/>
        <v>0</v>
      </c>
      <c r="Z7904" s="3"/>
    </row>
    <row r="7905" spans="1:26" customFormat="1" x14ac:dyDescent="0.25">
      <c r="A7905" s="31">
        <v>56</v>
      </c>
      <c r="B7905" s="31">
        <v>56</v>
      </c>
      <c r="C7905" s="3" t="s">
        <v>13157</v>
      </c>
      <c r="D7905" s="3" t="s">
        <v>13149</v>
      </c>
      <c r="E7905" s="3" t="s">
        <v>13099</v>
      </c>
      <c r="F7905" s="3" t="s">
        <v>12895</v>
      </c>
      <c r="G7905" s="3" t="s">
        <v>15164</v>
      </c>
      <c r="H7905" s="3"/>
      <c r="I7905" s="24">
        <v>279.88</v>
      </c>
      <c r="J7905" s="24">
        <v>127.53</v>
      </c>
      <c r="K7905" s="24">
        <v>40.39</v>
      </c>
      <c r="L7905" s="24">
        <v>43.07</v>
      </c>
      <c r="M7905" s="24"/>
      <c r="N7905" s="24"/>
      <c r="O7905" s="24">
        <v>33.82</v>
      </c>
      <c r="P7905" s="24"/>
      <c r="Q7905" s="24"/>
      <c r="R7905" s="24">
        <v>2.66</v>
      </c>
      <c r="S7905" s="24">
        <v>0.31</v>
      </c>
      <c r="T7905" s="24">
        <v>32.1</v>
      </c>
      <c r="U7905" s="24"/>
      <c r="V7905" s="24"/>
      <c r="W7905" s="24"/>
      <c r="X7905" s="24">
        <f t="shared" si="298"/>
        <v>279.88</v>
      </c>
      <c r="Y7905" s="2">
        <f t="shared" si="297"/>
        <v>0</v>
      </c>
      <c r="Z7905" s="3"/>
    </row>
    <row r="7906" spans="1:26" customFormat="1" x14ac:dyDescent="0.25">
      <c r="A7906" s="31">
        <v>57</v>
      </c>
      <c r="B7906" s="31">
        <v>57</v>
      </c>
      <c r="C7906" s="3" t="s">
        <v>13158</v>
      </c>
      <c r="D7906" s="3" t="s">
        <v>13149</v>
      </c>
      <c r="E7906" s="3" t="s">
        <v>13099</v>
      </c>
      <c r="F7906" s="3" t="s">
        <v>12895</v>
      </c>
      <c r="G7906" s="3" t="s">
        <v>13159</v>
      </c>
      <c r="H7906" s="3"/>
      <c r="I7906" s="24">
        <v>400</v>
      </c>
      <c r="J7906" s="24">
        <v>365</v>
      </c>
      <c r="K7906" s="24">
        <v>17.5</v>
      </c>
      <c r="L7906" s="24">
        <v>12.5</v>
      </c>
      <c r="M7906" s="24">
        <v>0.5</v>
      </c>
      <c r="N7906" s="24"/>
      <c r="O7906" s="24">
        <v>3.5</v>
      </c>
      <c r="P7906" s="24"/>
      <c r="Q7906" s="24">
        <v>1</v>
      </c>
      <c r="R7906" s="24"/>
      <c r="S7906" s="24"/>
      <c r="T7906" s="24"/>
      <c r="U7906" s="24"/>
      <c r="V7906" s="24"/>
      <c r="W7906" s="24"/>
      <c r="X7906" s="24">
        <f t="shared" si="298"/>
        <v>400</v>
      </c>
      <c r="Y7906" s="2">
        <f t="shared" si="297"/>
        <v>0</v>
      </c>
      <c r="Z7906" s="3"/>
    </row>
    <row r="7907" spans="1:26" customFormat="1" x14ac:dyDescent="0.25">
      <c r="A7907" s="31">
        <v>58</v>
      </c>
      <c r="B7907" s="31">
        <v>59</v>
      </c>
      <c r="C7907" s="3" t="s">
        <v>13158</v>
      </c>
      <c r="D7907" s="3" t="s">
        <v>13149</v>
      </c>
      <c r="E7907" s="3" t="s">
        <v>13099</v>
      </c>
      <c r="F7907" s="3" t="s">
        <v>12895</v>
      </c>
      <c r="G7907" s="3" t="s">
        <v>13160</v>
      </c>
      <c r="H7907" s="3"/>
      <c r="I7907" s="24">
        <v>72.72</v>
      </c>
      <c r="J7907" s="24">
        <v>44.66</v>
      </c>
      <c r="K7907" s="24">
        <v>2</v>
      </c>
      <c r="L7907" s="24"/>
      <c r="M7907" s="24"/>
      <c r="N7907" s="24"/>
      <c r="O7907" s="24">
        <v>1.4</v>
      </c>
      <c r="P7907" s="24">
        <v>4.62</v>
      </c>
      <c r="Q7907" s="24">
        <v>3.48</v>
      </c>
      <c r="R7907" s="24"/>
      <c r="S7907" s="24"/>
      <c r="T7907" s="24">
        <v>16.559999999999999</v>
      </c>
      <c r="U7907" s="24"/>
      <c r="V7907" s="24"/>
      <c r="W7907" s="24"/>
      <c r="X7907" s="24">
        <f t="shared" si="298"/>
        <v>72.719999999999985</v>
      </c>
      <c r="Y7907" s="2">
        <f t="shared" si="297"/>
        <v>0</v>
      </c>
      <c r="Z7907" s="3"/>
    </row>
    <row r="7908" spans="1:26" customFormat="1" x14ac:dyDescent="0.25">
      <c r="A7908" s="31">
        <v>59</v>
      </c>
      <c r="B7908" s="31">
        <v>60</v>
      </c>
      <c r="C7908" s="3" t="s">
        <v>13161</v>
      </c>
      <c r="D7908" s="3" t="s">
        <v>13149</v>
      </c>
      <c r="E7908" s="3" t="s">
        <v>13099</v>
      </c>
      <c r="F7908" s="3" t="s">
        <v>12895</v>
      </c>
      <c r="G7908" s="3" t="s">
        <v>9148</v>
      </c>
      <c r="H7908" s="3"/>
      <c r="I7908" s="24">
        <v>361.25</v>
      </c>
      <c r="J7908" s="24">
        <v>210</v>
      </c>
      <c r="K7908" s="24">
        <v>98.5</v>
      </c>
      <c r="L7908" s="24">
        <v>32.5</v>
      </c>
      <c r="M7908" s="24">
        <v>0.25</v>
      </c>
      <c r="N7908" s="24">
        <v>3</v>
      </c>
      <c r="O7908" s="24">
        <v>2</v>
      </c>
      <c r="P7908" s="24"/>
      <c r="Q7908" s="24">
        <v>15</v>
      </c>
      <c r="R7908" s="24"/>
      <c r="S7908" s="24"/>
      <c r="T7908" s="24"/>
      <c r="U7908" s="24"/>
      <c r="V7908" s="24"/>
      <c r="W7908" s="24"/>
      <c r="X7908" s="24">
        <f t="shared" si="298"/>
        <v>361.25</v>
      </c>
      <c r="Y7908" s="2">
        <f t="shared" si="297"/>
        <v>0</v>
      </c>
      <c r="Z7908" s="3"/>
    </row>
    <row r="7909" spans="1:26" customFormat="1" x14ac:dyDescent="0.25">
      <c r="A7909" s="31">
        <v>60</v>
      </c>
      <c r="B7909" s="31">
        <v>61</v>
      </c>
      <c r="C7909" s="3" t="s">
        <v>13161</v>
      </c>
      <c r="D7909" s="3" t="s">
        <v>13149</v>
      </c>
      <c r="E7909" s="3" t="s">
        <v>13099</v>
      </c>
      <c r="F7909" s="3" t="s">
        <v>12895</v>
      </c>
      <c r="G7909" s="3" t="s">
        <v>10360</v>
      </c>
      <c r="H7909" s="3"/>
      <c r="I7909" s="24">
        <v>57.48</v>
      </c>
      <c r="J7909" s="24">
        <v>39.700000000000003</v>
      </c>
      <c r="K7909" s="24">
        <v>16.32</v>
      </c>
      <c r="L7909" s="24"/>
      <c r="M7909" s="24"/>
      <c r="N7909" s="24"/>
      <c r="O7909" s="24">
        <v>0.86</v>
      </c>
      <c r="P7909" s="24"/>
      <c r="Q7909" s="24"/>
      <c r="R7909" s="24"/>
      <c r="S7909" s="24"/>
      <c r="T7909" s="24">
        <v>0.4</v>
      </c>
      <c r="U7909" s="24"/>
      <c r="V7909" s="24"/>
      <c r="W7909" s="24"/>
      <c r="X7909" s="24">
        <f t="shared" si="298"/>
        <v>57.28</v>
      </c>
      <c r="Y7909" s="2">
        <f t="shared" si="297"/>
        <v>0.19999999999999574</v>
      </c>
      <c r="Z7909" s="3"/>
    </row>
    <row r="7910" spans="1:26" customFormat="1" x14ac:dyDescent="0.25">
      <c r="A7910" s="31">
        <v>61</v>
      </c>
      <c r="B7910" s="31">
        <v>62</v>
      </c>
      <c r="C7910" s="3" t="s">
        <v>13162</v>
      </c>
      <c r="D7910" s="3" t="s">
        <v>13149</v>
      </c>
      <c r="E7910" s="3" t="s">
        <v>13099</v>
      </c>
      <c r="F7910" s="3" t="s">
        <v>12895</v>
      </c>
      <c r="G7910" s="3" t="s">
        <v>13163</v>
      </c>
      <c r="H7910" s="3"/>
      <c r="I7910" s="24">
        <v>66.069999999999993</v>
      </c>
      <c r="J7910" s="24">
        <v>40.53</v>
      </c>
      <c r="K7910" s="24">
        <v>12.52</v>
      </c>
      <c r="L7910" s="24">
        <v>0.45</v>
      </c>
      <c r="M7910" s="24"/>
      <c r="N7910" s="24"/>
      <c r="O7910" s="24">
        <v>0.65</v>
      </c>
      <c r="P7910" s="24"/>
      <c r="Q7910" s="24">
        <v>0.27</v>
      </c>
      <c r="R7910" s="24">
        <v>0.57999999999999996</v>
      </c>
      <c r="S7910" s="24">
        <v>0.02</v>
      </c>
      <c r="T7910" s="24">
        <v>11.05</v>
      </c>
      <c r="U7910" s="24"/>
      <c r="V7910" s="24"/>
      <c r="W7910" s="24"/>
      <c r="X7910" s="24">
        <f t="shared" si="298"/>
        <v>66.070000000000007</v>
      </c>
      <c r="Y7910" s="2">
        <f t="shared" si="297"/>
        <v>0</v>
      </c>
      <c r="Z7910" s="3"/>
    </row>
    <row r="7911" spans="1:26" customFormat="1" x14ac:dyDescent="0.25">
      <c r="A7911" s="31">
        <v>62</v>
      </c>
      <c r="B7911" s="31">
        <v>63</v>
      </c>
      <c r="C7911" s="3" t="s">
        <v>13162</v>
      </c>
      <c r="D7911" s="3" t="s">
        <v>13149</v>
      </c>
      <c r="E7911" s="3" t="s">
        <v>13099</v>
      </c>
      <c r="F7911" s="3" t="s">
        <v>12895</v>
      </c>
      <c r="G7911" s="3" t="s">
        <v>13123</v>
      </c>
      <c r="H7911" s="3"/>
      <c r="I7911" s="24">
        <v>63.5</v>
      </c>
      <c r="J7911" s="24">
        <v>31.08</v>
      </c>
      <c r="K7911" s="24">
        <v>10.55</v>
      </c>
      <c r="L7911" s="24"/>
      <c r="M7911" s="24"/>
      <c r="N7911" s="24"/>
      <c r="O7911" s="24">
        <v>0.49</v>
      </c>
      <c r="P7911" s="24">
        <v>0.57999999999999996</v>
      </c>
      <c r="Q7911" s="24">
        <v>0.44</v>
      </c>
      <c r="R7911" s="24">
        <v>0.8</v>
      </c>
      <c r="S7911" s="24">
        <v>0.06</v>
      </c>
      <c r="T7911" s="24">
        <v>20</v>
      </c>
      <c r="U7911" s="24"/>
      <c r="V7911" s="24"/>
      <c r="W7911" s="24"/>
      <c r="X7911" s="24">
        <f t="shared" si="298"/>
        <v>63.999999999999993</v>
      </c>
      <c r="Y7911" s="2">
        <f t="shared" si="297"/>
        <v>-0.49999999999999289</v>
      </c>
      <c r="Z7911" s="3"/>
    </row>
    <row r="7912" spans="1:26" customFormat="1" x14ac:dyDescent="0.25">
      <c r="A7912" s="31">
        <v>63</v>
      </c>
      <c r="B7912" s="31">
        <v>65</v>
      </c>
      <c r="C7912" s="3" t="s">
        <v>13164</v>
      </c>
      <c r="D7912" s="3" t="s">
        <v>13149</v>
      </c>
      <c r="E7912" s="3" t="s">
        <v>13099</v>
      </c>
      <c r="F7912" s="3" t="s">
        <v>12895</v>
      </c>
      <c r="G7912" s="3" t="s">
        <v>13165</v>
      </c>
      <c r="H7912" s="3"/>
      <c r="I7912" s="24">
        <v>230</v>
      </c>
      <c r="J7912" s="24">
        <v>150</v>
      </c>
      <c r="K7912" s="24">
        <v>20</v>
      </c>
      <c r="L7912" s="24">
        <v>10</v>
      </c>
      <c r="M7912" s="24"/>
      <c r="N7912" s="24">
        <v>3</v>
      </c>
      <c r="O7912" s="24"/>
      <c r="P7912" s="24">
        <v>22</v>
      </c>
      <c r="Q7912" s="24"/>
      <c r="R7912" s="24"/>
      <c r="S7912" s="24">
        <v>25</v>
      </c>
      <c r="T7912" s="24"/>
      <c r="U7912" s="24"/>
      <c r="V7912" s="24"/>
      <c r="W7912" s="24"/>
      <c r="X7912" s="24">
        <f t="shared" si="298"/>
        <v>230</v>
      </c>
      <c r="Y7912" s="2">
        <f t="shared" si="297"/>
        <v>0</v>
      </c>
      <c r="Z7912" s="3"/>
    </row>
    <row r="7913" spans="1:26" customFormat="1" x14ac:dyDescent="0.25">
      <c r="A7913" s="31">
        <v>64</v>
      </c>
      <c r="B7913" s="31">
        <v>66</v>
      </c>
      <c r="C7913" s="3" t="s">
        <v>13166</v>
      </c>
      <c r="D7913" s="3" t="s">
        <v>13167</v>
      </c>
      <c r="E7913" s="3" t="s">
        <v>13099</v>
      </c>
      <c r="F7913" s="3" t="s">
        <v>12895</v>
      </c>
      <c r="G7913" s="3" t="s">
        <v>5064</v>
      </c>
      <c r="H7913" s="3"/>
      <c r="I7913" s="24">
        <v>60</v>
      </c>
      <c r="J7913" s="24">
        <v>37.25</v>
      </c>
      <c r="K7913" s="24">
        <v>3.75</v>
      </c>
      <c r="L7913" s="24"/>
      <c r="M7913" s="24"/>
      <c r="N7913" s="24">
        <v>0.25</v>
      </c>
      <c r="O7913" s="24"/>
      <c r="P7913" s="24">
        <v>10</v>
      </c>
      <c r="Q7913" s="24"/>
      <c r="R7913" s="24"/>
      <c r="S7913" s="24">
        <v>8.75</v>
      </c>
      <c r="T7913" s="24"/>
      <c r="U7913" s="24"/>
      <c r="V7913" s="24"/>
      <c r="W7913" s="24"/>
      <c r="X7913" s="24">
        <f t="shared" si="298"/>
        <v>60</v>
      </c>
      <c r="Y7913" s="2">
        <f t="shared" si="297"/>
        <v>0</v>
      </c>
      <c r="Z7913" s="3"/>
    </row>
    <row r="7914" spans="1:26" customFormat="1" x14ac:dyDescent="0.25">
      <c r="A7914" s="31">
        <v>65</v>
      </c>
      <c r="B7914" s="31">
        <v>67</v>
      </c>
      <c r="C7914" s="3" t="s">
        <v>13166</v>
      </c>
      <c r="D7914" s="3" t="s">
        <v>13167</v>
      </c>
      <c r="E7914" s="3" t="s">
        <v>13099</v>
      </c>
      <c r="F7914" s="3" t="s">
        <v>12895</v>
      </c>
      <c r="G7914" s="3" t="s">
        <v>13168</v>
      </c>
      <c r="H7914" s="3"/>
      <c r="I7914" s="24">
        <v>70</v>
      </c>
      <c r="J7914" s="24">
        <v>43</v>
      </c>
      <c r="K7914" s="24">
        <v>1</v>
      </c>
      <c r="L7914" s="24"/>
      <c r="M7914" s="24"/>
      <c r="N7914" s="24">
        <v>1</v>
      </c>
      <c r="O7914" s="24"/>
      <c r="P7914" s="24">
        <v>25</v>
      </c>
      <c r="Q7914" s="24"/>
      <c r="R7914" s="24"/>
      <c r="S7914" s="24"/>
      <c r="T7914" s="24"/>
      <c r="U7914" s="24"/>
      <c r="V7914" s="24"/>
      <c r="W7914" s="24"/>
      <c r="X7914" s="24">
        <f t="shared" si="298"/>
        <v>70</v>
      </c>
      <c r="Y7914" s="2">
        <f t="shared" ref="Y7914:Y7977" si="299">I7914-X7914</f>
        <v>0</v>
      </c>
      <c r="Z7914" s="3"/>
    </row>
    <row r="7915" spans="1:26" customFormat="1" x14ac:dyDescent="0.25">
      <c r="A7915" s="31">
        <v>66</v>
      </c>
      <c r="B7915" s="31">
        <v>68</v>
      </c>
      <c r="C7915" s="3" t="s">
        <v>13166</v>
      </c>
      <c r="D7915" s="3" t="s">
        <v>13167</v>
      </c>
      <c r="E7915" s="3" t="s">
        <v>13099</v>
      </c>
      <c r="F7915" s="3" t="s">
        <v>12895</v>
      </c>
      <c r="G7915" s="3" t="s">
        <v>13169</v>
      </c>
      <c r="H7915" s="3"/>
      <c r="I7915" s="24">
        <v>74</v>
      </c>
      <c r="J7915" s="24">
        <v>48</v>
      </c>
      <c r="K7915" s="24">
        <v>6</v>
      </c>
      <c r="L7915" s="24"/>
      <c r="M7915" s="24"/>
      <c r="N7915" s="24">
        <v>1</v>
      </c>
      <c r="O7915" s="24"/>
      <c r="P7915" s="24">
        <v>5</v>
      </c>
      <c r="Q7915" s="24"/>
      <c r="R7915" s="24"/>
      <c r="S7915" s="24">
        <v>14</v>
      </c>
      <c r="T7915" s="24"/>
      <c r="U7915" s="24"/>
      <c r="V7915" s="24"/>
      <c r="W7915" s="24"/>
      <c r="X7915" s="24">
        <f t="shared" ref="X7915:X7978" si="300">SUM(J7915:W7915)</f>
        <v>74</v>
      </c>
      <c r="Y7915" s="2">
        <f t="shared" si="299"/>
        <v>0</v>
      </c>
      <c r="Z7915" s="3"/>
    </row>
    <row r="7916" spans="1:26" customFormat="1" x14ac:dyDescent="0.25">
      <c r="A7916" s="31">
        <v>67</v>
      </c>
      <c r="B7916" s="31">
        <v>69</v>
      </c>
      <c r="C7916" s="3" t="s">
        <v>13166</v>
      </c>
      <c r="D7916" s="3" t="s">
        <v>13167</v>
      </c>
      <c r="E7916" s="3" t="s">
        <v>13099</v>
      </c>
      <c r="F7916" s="3" t="s">
        <v>12895</v>
      </c>
      <c r="G7916" s="3" t="s">
        <v>13170</v>
      </c>
      <c r="H7916" s="3"/>
      <c r="I7916" s="24">
        <v>80</v>
      </c>
      <c r="J7916" s="24">
        <v>69.25</v>
      </c>
      <c r="K7916" s="24">
        <v>7.5</v>
      </c>
      <c r="L7916" s="24"/>
      <c r="M7916" s="24"/>
      <c r="N7916" s="24">
        <v>1</v>
      </c>
      <c r="O7916" s="24">
        <v>0.25</v>
      </c>
      <c r="P7916" s="24"/>
      <c r="Q7916" s="24"/>
      <c r="R7916" s="24"/>
      <c r="S7916" s="24">
        <v>2</v>
      </c>
      <c r="T7916" s="24"/>
      <c r="U7916" s="24"/>
      <c r="V7916" s="24"/>
      <c r="W7916" s="24"/>
      <c r="X7916" s="24">
        <f t="shared" si="300"/>
        <v>80</v>
      </c>
      <c r="Y7916" s="2">
        <f t="shared" si="299"/>
        <v>0</v>
      </c>
      <c r="Z7916" s="3"/>
    </row>
    <row r="7917" spans="1:26" customFormat="1" x14ac:dyDescent="0.25">
      <c r="A7917" s="31">
        <v>68</v>
      </c>
      <c r="B7917" s="31">
        <v>70</v>
      </c>
      <c r="C7917" s="3" t="s">
        <v>13166</v>
      </c>
      <c r="D7917" s="3" t="s">
        <v>13167</v>
      </c>
      <c r="E7917" s="3" t="s">
        <v>13099</v>
      </c>
      <c r="F7917" s="3" t="s">
        <v>12895</v>
      </c>
      <c r="G7917" s="3" t="s">
        <v>13171</v>
      </c>
      <c r="H7917" s="3"/>
      <c r="I7917" s="24">
        <v>268.2</v>
      </c>
      <c r="J7917" s="24">
        <v>240.2</v>
      </c>
      <c r="K7917" s="24"/>
      <c r="L7917" s="24"/>
      <c r="M7917" s="24"/>
      <c r="N7917" s="24">
        <v>3</v>
      </c>
      <c r="O7917" s="24"/>
      <c r="P7917" s="24"/>
      <c r="Q7917" s="24"/>
      <c r="R7917" s="24"/>
      <c r="S7917" s="24">
        <v>25</v>
      </c>
      <c r="T7917" s="24"/>
      <c r="U7917" s="24"/>
      <c r="V7917" s="24"/>
      <c r="W7917" s="24"/>
      <c r="X7917" s="24">
        <f t="shared" si="300"/>
        <v>268.2</v>
      </c>
      <c r="Y7917" s="2">
        <f t="shared" si="299"/>
        <v>0</v>
      </c>
      <c r="Z7917" s="3"/>
    </row>
    <row r="7918" spans="1:26" customFormat="1" x14ac:dyDescent="0.25">
      <c r="A7918" s="31">
        <v>69</v>
      </c>
      <c r="B7918" s="31">
        <v>71</v>
      </c>
      <c r="C7918" s="3" t="s">
        <v>13166</v>
      </c>
      <c r="D7918" s="3" t="s">
        <v>13167</v>
      </c>
      <c r="E7918" s="3" t="s">
        <v>13099</v>
      </c>
      <c r="F7918" s="3" t="s">
        <v>12895</v>
      </c>
      <c r="G7918" s="3" t="s">
        <v>413</v>
      </c>
      <c r="H7918" s="3"/>
      <c r="I7918" s="24">
        <v>450</v>
      </c>
      <c r="J7918" s="24">
        <v>433.5</v>
      </c>
      <c r="K7918" s="24">
        <v>10</v>
      </c>
      <c r="L7918" s="24"/>
      <c r="M7918" s="24">
        <v>0.5</v>
      </c>
      <c r="N7918" s="24">
        <v>5</v>
      </c>
      <c r="O7918" s="24"/>
      <c r="P7918" s="24"/>
      <c r="Q7918" s="24"/>
      <c r="R7918" s="24"/>
      <c r="S7918" s="24">
        <v>1</v>
      </c>
      <c r="T7918" s="24"/>
      <c r="U7918" s="24"/>
      <c r="V7918" s="24"/>
      <c r="W7918" s="24"/>
      <c r="X7918" s="24">
        <f t="shared" si="300"/>
        <v>450</v>
      </c>
      <c r="Y7918" s="2">
        <f t="shared" si="299"/>
        <v>0</v>
      </c>
      <c r="Z7918" s="3"/>
    </row>
    <row r="7919" spans="1:26" customFormat="1" x14ac:dyDescent="0.25">
      <c r="A7919" s="31">
        <v>70</v>
      </c>
      <c r="B7919" s="31">
        <v>72</v>
      </c>
      <c r="C7919" s="3" t="s">
        <v>13172</v>
      </c>
      <c r="D7919" s="3" t="s">
        <v>13167</v>
      </c>
      <c r="E7919" s="3" t="s">
        <v>13099</v>
      </c>
      <c r="F7919" s="3" t="s">
        <v>12895</v>
      </c>
      <c r="G7919" s="3" t="s">
        <v>13173</v>
      </c>
      <c r="H7919" s="3"/>
      <c r="I7919" s="24">
        <v>105</v>
      </c>
      <c r="J7919" s="24">
        <v>94</v>
      </c>
      <c r="K7919" s="24">
        <v>10</v>
      </c>
      <c r="L7919" s="42"/>
      <c r="M7919" s="24"/>
      <c r="N7919" s="24">
        <v>1</v>
      </c>
      <c r="O7919" s="24"/>
      <c r="P7919" s="24"/>
      <c r="Q7919" s="24"/>
      <c r="R7919" s="24"/>
      <c r="S7919" s="24"/>
      <c r="T7919" s="24"/>
      <c r="U7919" s="24"/>
      <c r="V7919" s="24"/>
      <c r="W7919" s="24"/>
      <c r="X7919" s="24">
        <f t="shared" si="300"/>
        <v>105</v>
      </c>
      <c r="Y7919" s="2">
        <f t="shared" si="299"/>
        <v>0</v>
      </c>
      <c r="Z7919" s="3"/>
    </row>
    <row r="7920" spans="1:26" customFormat="1" x14ac:dyDescent="0.25">
      <c r="A7920" s="31">
        <v>71</v>
      </c>
      <c r="B7920" s="31">
        <v>73</v>
      </c>
      <c r="C7920" s="3" t="s">
        <v>13172</v>
      </c>
      <c r="D7920" s="3" t="s">
        <v>13167</v>
      </c>
      <c r="E7920" s="3" t="s">
        <v>13099</v>
      </c>
      <c r="F7920" s="3" t="s">
        <v>12895</v>
      </c>
      <c r="G7920" s="3" t="s">
        <v>13174</v>
      </c>
      <c r="H7920" s="3"/>
      <c r="I7920" s="24">
        <v>105</v>
      </c>
      <c r="J7920" s="24">
        <v>59.5</v>
      </c>
      <c r="K7920" s="24">
        <v>17</v>
      </c>
      <c r="L7920" s="24">
        <v>15.5</v>
      </c>
      <c r="M7920" s="24"/>
      <c r="N7920" s="24">
        <v>1</v>
      </c>
      <c r="O7920" s="24"/>
      <c r="P7920" s="24">
        <v>12</v>
      </c>
      <c r="Q7920" s="24"/>
      <c r="R7920" s="24"/>
      <c r="S7920" s="24"/>
      <c r="T7920" s="24"/>
      <c r="U7920" s="24"/>
      <c r="V7920" s="24"/>
      <c r="W7920" s="24"/>
      <c r="X7920" s="24">
        <f t="shared" si="300"/>
        <v>105</v>
      </c>
      <c r="Y7920" s="2">
        <f t="shared" si="299"/>
        <v>0</v>
      </c>
      <c r="Z7920" s="3"/>
    </row>
    <row r="7921" spans="1:26" customFormat="1" x14ac:dyDescent="0.25">
      <c r="A7921" s="31">
        <v>72</v>
      </c>
      <c r="B7921" s="31">
        <v>74</v>
      </c>
      <c r="C7921" s="3" t="s">
        <v>13172</v>
      </c>
      <c r="D7921" s="3" t="s">
        <v>13167</v>
      </c>
      <c r="E7921" s="3" t="s">
        <v>13099</v>
      </c>
      <c r="F7921" s="3" t="s">
        <v>12895</v>
      </c>
      <c r="G7921" s="3" t="s">
        <v>13175</v>
      </c>
      <c r="H7921" s="3"/>
      <c r="I7921" s="24">
        <v>76</v>
      </c>
      <c r="J7921" s="24">
        <v>65.5</v>
      </c>
      <c r="K7921" s="24">
        <v>7.5</v>
      </c>
      <c r="L7921" s="24"/>
      <c r="M7921" s="24"/>
      <c r="N7921" s="24">
        <v>1</v>
      </c>
      <c r="O7921" s="24"/>
      <c r="P7921" s="24">
        <v>2</v>
      </c>
      <c r="Q7921" s="24"/>
      <c r="R7921" s="24"/>
      <c r="S7921" s="24"/>
      <c r="T7921" s="24"/>
      <c r="U7921" s="24"/>
      <c r="V7921" s="24"/>
      <c r="W7921" s="24"/>
      <c r="X7921" s="24">
        <f t="shared" si="300"/>
        <v>76</v>
      </c>
      <c r="Y7921" s="2">
        <f t="shared" si="299"/>
        <v>0</v>
      </c>
      <c r="Z7921" s="3"/>
    </row>
    <row r="7922" spans="1:26" customFormat="1" x14ac:dyDescent="0.25">
      <c r="A7922" s="31">
        <v>73</v>
      </c>
      <c r="B7922" s="31">
        <v>75</v>
      </c>
      <c r="C7922" s="3" t="s">
        <v>13172</v>
      </c>
      <c r="D7922" s="3" t="s">
        <v>13167</v>
      </c>
      <c r="E7922" s="3" t="s">
        <v>13099</v>
      </c>
      <c r="F7922" s="3" t="s">
        <v>12895</v>
      </c>
      <c r="G7922" s="3" t="s">
        <v>13176</v>
      </c>
      <c r="H7922" s="3"/>
      <c r="I7922" s="24">
        <v>65</v>
      </c>
      <c r="J7922" s="24">
        <v>55</v>
      </c>
      <c r="K7922" s="24">
        <v>8.75</v>
      </c>
      <c r="L7922" s="24"/>
      <c r="M7922" s="24"/>
      <c r="N7922" s="24">
        <v>0.25</v>
      </c>
      <c r="O7922" s="24"/>
      <c r="P7922" s="24">
        <v>1</v>
      </c>
      <c r="Q7922" s="24"/>
      <c r="R7922" s="24"/>
      <c r="S7922" s="24"/>
      <c r="T7922" s="24"/>
      <c r="U7922" s="24"/>
      <c r="V7922" s="24"/>
      <c r="W7922" s="24"/>
      <c r="X7922" s="24">
        <f>SUM(J7922:W7922)</f>
        <v>65</v>
      </c>
      <c r="Y7922" s="2">
        <f t="shared" si="299"/>
        <v>0</v>
      </c>
      <c r="Z7922" s="3"/>
    </row>
    <row r="7923" spans="1:26" customFormat="1" x14ac:dyDescent="0.25">
      <c r="A7923" s="31">
        <v>74</v>
      </c>
      <c r="B7923" s="31">
        <v>76</v>
      </c>
      <c r="C7923" s="3" t="s">
        <v>13172</v>
      </c>
      <c r="D7923" s="3" t="s">
        <v>13167</v>
      </c>
      <c r="E7923" s="3" t="s">
        <v>13099</v>
      </c>
      <c r="F7923" s="3" t="s">
        <v>12895</v>
      </c>
      <c r="G7923" s="3" t="s">
        <v>13177</v>
      </c>
      <c r="H7923" s="3"/>
      <c r="I7923" s="24">
        <v>60</v>
      </c>
      <c r="J7923" s="24">
        <v>52.5</v>
      </c>
      <c r="K7923" s="24">
        <v>7.5</v>
      </c>
      <c r="L7923" s="24"/>
      <c r="M7923" s="24"/>
      <c r="N7923" s="24"/>
      <c r="O7923" s="24"/>
      <c r="P7923" s="24"/>
      <c r="Q7923" s="24"/>
      <c r="R7923" s="24"/>
      <c r="S7923" s="24"/>
      <c r="T7923" s="24"/>
      <c r="U7923" s="24"/>
      <c r="V7923" s="24"/>
      <c r="W7923" s="24"/>
      <c r="X7923" s="24">
        <f t="shared" si="300"/>
        <v>60</v>
      </c>
      <c r="Y7923" s="2">
        <f t="shared" si="299"/>
        <v>0</v>
      </c>
      <c r="Z7923" s="3"/>
    </row>
    <row r="7924" spans="1:26" customFormat="1" x14ac:dyDescent="0.25">
      <c r="A7924" s="31">
        <v>75</v>
      </c>
      <c r="B7924" s="31">
        <v>77</v>
      </c>
      <c r="C7924" s="3" t="s">
        <v>13172</v>
      </c>
      <c r="D7924" s="3" t="s">
        <v>13167</v>
      </c>
      <c r="E7924" s="3" t="s">
        <v>13099</v>
      </c>
      <c r="F7924" s="3" t="s">
        <v>12895</v>
      </c>
      <c r="G7924" s="3" t="s">
        <v>13168</v>
      </c>
      <c r="H7924" s="3"/>
      <c r="I7924" s="24">
        <v>88</v>
      </c>
      <c r="J7924" s="24">
        <v>61</v>
      </c>
      <c r="K7924" s="24">
        <v>21</v>
      </c>
      <c r="L7924" s="24">
        <v>4.5</v>
      </c>
      <c r="M7924" s="24"/>
      <c r="N7924" s="24"/>
      <c r="O7924" s="24">
        <v>1</v>
      </c>
      <c r="P7924" s="24"/>
      <c r="Q7924" s="24">
        <v>0.5</v>
      </c>
      <c r="R7924" s="24"/>
      <c r="S7924" s="24"/>
      <c r="T7924" s="24"/>
      <c r="U7924" s="24"/>
      <c r="V7924" s="24"/>
      <c r="W7924" s="24"/>
      <c r="X7924" s="24">
        <f t="shared" si="300"/>
        <v>88</v>
      </c>
      <c r="Y7924" s="2">
        <f t="shared" si="299"/>
        <v>0</v>
      </c>
      <c r="Z7924" s="3"/>
    </row>
    <row r="7925" spans="1:26" customFormat="1" x14ac:dyDescent="0.25">
      <c r="A7925" s="31">
        <v>76</v>
      </c>
      <c r="B7925" s="31">
        <v>78</v>
      </c>
      <c r="C7925" s="3" t="s">
        <v>13167</v>
      </c>
      <c r="D7925" s="3" t="s">
        <v>13167</v>
      </c>
      <c r="E7925" s="3" t="s">
        <v>13099</v>
      </c>
      <c r="F7925" s="3" t="s">
        <v>12895</v>
      </c>
      <c r="G7925" s="3" t="s">
        <v>13177</v>
      </c>
      <c r="H7925" s="3"/>
      <c r="I7925" s="24">
        <v>53</v>
      </c>
      <c r="J7925" s="24">
        <v>40.5</v>
      </c>
      <c r="K7925" s="24">
        <v>1.5</v>
      </c>
      <c r="L7925" s="24"/>
      <c r="M7925" s="24"/>
      <c r="N7925" s="24"/>
      <c r="O7925" s="24">
        <v>3.5</v>
      </c>
      <c r="P7925" s="24"/>
      <c r="Q7925" s="24"/>
      <c r="R7925" s="24"/>
      <c r="S7925" s="24"/>
      <c r="T7925" s="24">
        <v>7.5</v>
      </c>
      <c r="U7925" s="24"/>
      <c r="V7925" s="24"/>
      <c r="W7925" s="24"/>
      <c r="X7925" s="24">
        <f t="shared" si="300"/>
        <v>53</v>
      </c>
      <c r="Y7925" s="2">
        <f t="shared" si="299"/>
        <v>0</v>
      </c>
      <c r="Z7925" s="3"/>
    </row>
    <row r="7926" spans="1:26" customFormat="1" x14ac:dyDescent="0.25">
      <c r="A7926" s="31">
        <v>77</v>
      </c>
      <c r="B7926" s="31">
        <v>79</v>
      </c>
      <c r="C7926" s="3" t="s">
        <v>13167</v>
      </c>
      <c r="D7926" s="3" t="s">
        <v>13167</v>
      </c>
      <c r="E7926" s="3" t="s">
        <v>13099</v>
      </c>
      <c r="F7926" s="3" t="s">
        <v>12895</v>
      </c>
      <c r="G7926" s="3" t="s">
        <v>13178</v>
      </c>
      <c r="H7926" s="3"/>
      <c r="I7926" s="24">
        <v>103.42</v>
      </c>
      <c r="J7926" s="24">
        <v>98.24</v>
      </c>
      <c r="K7926" s="24"/>
      <c r="L7926" s="24"/>
      <c r="M7926" s="24"/>
      <c r="N7926" s="24"/>
      <c r="O7926" s="24">
        <v>3.12</v>
      </c>
      <c r="P7926" s="24">
        <v>0.56000000000000005</v>
      </c>
      <c r="Q7926" s="24">
        <v>0.06</v>
      </c>
      <c r="R7926" s="24">
        <v>1.36</v>
      </c>
      <c r="S7926" s="24">
        <v>0.08</v>
      </c>
      <c r="T7926" s="24"/>
      <c r="U7926" s="24"/>
      <c r="V7926" s="24"/>
      <c r="W7926" s="24"/>
      <c r="X7926" s="24">
        <f t="shared" si="300"/>
        <v>103.42</v>
      </c>
      <c r="Y7926" s="2">
        <f t="shared" si="299"/>
        <v>0</v>
      </c>
      <c r="Z7926" s="3"/>
    </row>
    <row r="7927" spans="1:26" customFormat="1" x14ac:dyDescent="0.25">
      <c r="A7927" s="31">
        <v>78</v>
      </c>
      <c r="B7927" s="31">
        <v>80</v>
      </c>
      <c r="C7927" s="3" t="s">
        <v>13167</v>
      </c>
      <c r="D7927" s="3" t="s">
        <v>13167</v>
      </c>
      <c r="E7927" s="3" t="s">
        <v>13099</v>
      </c>
      <c r="F7927" s="3" t="s">
        <v>12895</v>
      </c>
      <c r="G7927" s="3" t="s">
        <v>13179</v>
      </c>
      <c r="H7927" s="3"/>
      <c r="I7927" s="24">
        <v>110</v>
      </c>
      <c r="J7927" s="24">
        <v>102</v>
      </c>
      <c r="K7927" s="24">
        <v>4</v>
      </c>
      <c r="L7927" s="24"/>
      <c r="M7927" s="24">
        <v>0.5</v>
      </c>
      <c r="N7927" s="24"/>
      <c r="O7927" s="24">
        <v>1.5</v>
      </c>
      <c r="P7927" s="24">
        <v>1</v>
      </c>
      <c r="Q7927" s="24"/>
      <c r="R7927" s="24"/>
      <c r="S7927" s="24"/>
      <c r="T7927" s="24">
        <v>1</v>
      </c>
      <c r="U7927" s="24"/>
      <c r="V7927" s="24"/>
      <c r="W7927" s="24"/>
      <c r="X7927" s="24">
        <f t="shared" si="300"/>
        <v>110</v>
      </c>
      <c r="Y7927" s="2">
        <f t="shared" si="299"/>
        <v>0</v>
      </c>
      <c r="Z7927" s="3"/>
    </row>
    <row r="7928" spans="1:26" customFormat="1" x14ac:dyDescent="0.25">
      <c r="A7928" s="31">
        <v>79</v>
      </c>
      <c r="B7928" s="31">
        <v>81</v>
      </c>
      <c r="C7928" s="3" t="s">
        <v>13180</v>
      </c>
      <c r="D7928" s="3" t="s">
        <v>13167</v>
      </c>
      <c r="E7928" s="3" t="s">
        <v>13099</v>
      </c>
      <c r="F7928" s="3" t="s">
        <v>12895</v>
      </c>
      <c r="G7928" s="3" t="s">
        <v>13181</v>
      </c>
      <c r="H7928" s="3"/>
      <c r="I7928" s="24">
        <v>67</v>
      </c>
      <c r="J7928" s="24">
        <v>55</v>
      </c>
      <c r="K7928" s="24">
        <v>5.5</v>
      </c>
      <c r="L7928" s="24"/>
      <c r="M7928" s="24"/>
      <c r="N7928" s="24"/>
      <c r="O7928" s="24">
        <v>1.5</v>
      </c>
      <c r="P7928" s="24"/>
      <c r="Q7928" s="24">
        <v>2</v>
      </c>
      <c r="R7928" s="24"/>
      <c r="S7928" s="24"/>
      <c r="T7928" s="24">
        <v>3</v>
      </c>
      <c r="U7928" s="24"/>
      <c r="V7928" s="24"/>
      <c r="W7928" s="24"/>
      <c r="X7928" s="24">
        <f t="shared" si="300"/>
        <v>67</v>
      </c>
      <c r="Y7928" s="2">
        <f t="shared" si="299"/>
        <v>0</v>
      </c>
      <c r="Z7928" s="3"/>
    </row>
    <row r="7929" spans="1:26" customFormat="1" x14ac:dyDescent="0.25">
      <c r="A7929" s="31">
        <v>80</v>
      </c>
      <c r="B7929" s="31">
        <v>82</v>
      </c>
      <c r="C7929" s="3" t="s">
        <v>13180</v>
      </c>
      <c r="D7929" s="3" t="s">
        <v>13167</v>
      </c>
      <c r="E7929" s="3" t="s">
        <v>13099</v>
      </c>
      <c r="F7929" s="3" t="s">
        <v>12895</v>
      </c>
      <c r="G7929" s="3" t="s">
        <v>13168</v>
      </c>
      <c r="H7929" s="3"/>
      <c r="I7929" s="24">
        <v>70</v>
      </c>
      <c r="J7929" s="24">
        <v>64.25</v>
      </c>
      <c r="K7929" s="24">
        <v>1.5</v>
      </c>
      <c r="L7929" s="24"/>
      <c r="M7929" s="24"/>
      <c r="N7929" s="24">
        <v>0.25</v>
      </c>
      <c r="O7929" s="24">
        <v>1.75</v>
      </c>
      <c r="P7929" s="24">
        <v>0.25</v>
      </c>
      <c r="Q7929" s="24">
        <v>0.5</v>
      </c>
      <c r="R7929" s="24"/>
      <c r="S7929" s="24"/>
      <c r="T7929" s="24">
        <v>1.5</v>
      </c>
      <c r="U7929" s="24"/>
      <c r="V7929" s="24"/>
      <c r="W7929" s="24"/>
      <c r="X7929" s="24">
        <f t="shared" si="300"/>
        <v>70</v>
      </c>
      <c r="Y7929" s="2">
        <f t="shared" si="299"/>
        <v>0</v>
      </c>
      <c r="Z7929" s="3"/>
    </row>
    <row r="7930" spans="1:26" customFormat="1" x14ac:dyDescent="0.25">
      <c r="A7930" s="31">
        <v>81</v>
      </c>
      <c r="B7930" s="31">
        <v>83</v>
      </c>
      <c r="C7930" s="3" t="s">
        <v>13182</v>
      </c>
      <c r="D7930" s="3" t="s">
        <v>13167</v>
      </c>
      <c r="E7930" s="3" t="s">
        <v>13099</v>
      </c>
      <c r="F7930" s="3" t="s">
        <v>12895</v>
      </c>
      <c r="G7930" s="3" t="s">
        <v>13183</v>
      </c>
      <c r="H7930" s="3"/>
      <c r="I7930" s="24">
        <v>175</v>
      </c>
      <c r="J7930" s="24">
        <v>154.5</v>
      </c>
      <c r="K7930" s="24">
        <v>14</v>
      </c>
      <c r="L7930" s="24"/>
      <c r="M7930" s="24"/>
      <c r="N7930" s="24">
        <v>1</v>
      </c>
      <c r="O7930" s="24">
        <v>5.5</v>
      </c>
      <c r="P7930" s="24"/>
      <c r="Q7930" s="24"/>
      <c r="R7930" s="24"/>
      <c r="S7930" s="24"/>
      <c r="T7930" s="24"/>
      <c r="U7930" s="24"/>
      <c r="V7930" s="24"/>
      <c r="W7930" s="24"/>
      <c r="X7930" s="24">
        <f t="shared" si="300"/>
        <v>175</v>
      </c>
      <c r="Y7930" s="2">
        <f t="shared" si="299"/>
        <v>0</v>
      </c>
      <c r="Z7930" s="3"/>
    </row>
    <row r="7931" spans="1:26" customFormat="1" x14ac:dyDescent="0.25">
      <c r="A7931" s="31">
        <v>82</v>
      </c>
      <c r="B7931" s="31">
        <v>84</v>
      </c>
      <c r="C7931" s="3" t="s">
        <v>13182</v>
      </c>
      <c r="D7931" s="3" t="s">
        <v>13167</v>
      </c>
      <c r="E7931" s="3" t="s">
        <v>13099</v>
      </c>
      <c r="F7931" s="3" t="s">
        <v>12895</v>
      </c>
      <c r="G7931" s="3" t="s">
        <v>13184</v>
      </c>
      <c r="H7931" s="3"/>
      <c r="I7931" s="24">
        <v>64</v>
      </c>
      <c r="J7931" s="24">
        <v>48.75</v>
      </c>
      <c r="K7931" s="24">
        <v>10</v>
      </c>
      <c r="L7931" s="24">
        <v>0.25</v>
      </c>
      <c r="M7931" s="24"/>
      <c r="N7931" s="24"/>
      <c r="O7931" s="24">
        <v>3</v>
      </c>
      <c r="P7931" s="24"/>
      <c r="Q7931" s="24">
        <v>2</v>
      </c>
      <c r="R7931" s="24"/>
      <c r="S7931" s="24"/>
      <c r="T7931" s="24"/>
      <c r="U7931" s="24"/>
      <c r="V7931" s="24"/>
      <c r="W7931" s="24"/>
      <c r="X7931" s="24">
        <f t="shared" si="300"/>
        <v>64</v>
      </c>
      <c r="Y7931" s="2">
        <f t="shared" si="299"/>
        <v>0</v>
      </c>
      <c r="Z7931" s="3"/>
    </row>
    <row r="7932" spans="1:26" customFormat="1" x14ac:dyDescent="0.25">
      <c r="A7932" s="31">
        <v>83</v>
      </c>
      <c r="B7932" s="31">
        <v>85</v>
      </c>
      <c r="C7932" s="3" t="s">
        <v>13182</v>
      </c>
      <c r="D7932" s="3" t="s">
        <v>13167</v>
      </c>
      <c r="E7932" s="3" t="s">
        <v>13099</v>
      </c>
      <c r="F7932" s="3" t="s">
        <v>12895</v>
      </c>
      <c r="G7932" s="3" t="s">
        <v>13168</v>
      </c>
      <c r="H7932" s="3"/>
      <c r="I7932" s="24">
        <v>100</v>
      </c>
      <c r="J7932" s="24">
        <v>78.7</v>
      </c>
      <c r="K7932" s="24">
        <v>18.8</v>
      </c>
      <c r="L7932" s="24"/>
      <c r="M7932" s="24">
        <v>0.75</v>
      </c>
      <c r="N7932" s="24"/>
      <c r="O7932" s="24">
        <v>1</v>
      </c>
      <c r="P7932" s="24">
        <v>0.25</v>
      </c>
      <c r="Q7932" s="24"/>
      <c r="R7932" s="24">
        <v>0.5</v>
      </c>
      <c r="S7932" s="24"/>
      <c r="T7932" s="24"/>
      <c r="U7932" s="24"/>
      <c r="V7932" s="24"/>
      <c r="W7932" s="24"/>
      <c r="X7932" s="24">
        <f t="shared" si="300"/>
        <v>100</v>
      </c>
      <c r="Y7932" s="2">
        <f t="shared" si="299"/>
        <v>0</v>
      </c>
      <c r="Z7932" s="3"/>
    </row>
    <row r="7933" spans="1:26" customFormat="1" x14ac:dyDescent="0.25">
      <c r="A7933" s="31">
        <v>84</v>
      </c>
      <c r="B7933" s="31">
        <v>86</v>
      </c>
      <c r="C7933" s="3" t="s">
        <v>10791</v>
      </c>
      <c r="D7933" s="3" t="s">
        <v>13167</v>
      </c>
      <c r="E7933" s="3" t="s">
        <v>13099</v>
      </c>
      <c r="F7933" s="3" t="s">
        <v>12895</v>
      </c>
      <c r="G7933" s="3" t="s">
        <v>13185</v>
      </c>
      <c r="H7933" s="3"/>
      <c r="I7933" s="24">
        <v>107.5</v>
      </c>
      <c r="J7933" s="24">
        <v>75</v>
      </c>
      <c r="K7933" s="24">
        <v>3.75</v>
      </c>
      <c r="L7933" s="24"/>
      <c r="M7933" s="24"/>
      <c r="N7933" s="24"/>
      <c r="O7933" s="24">
        <v>2</v>
      </c>
      <c r="P7933" s="24"/>
      <c r="Q7933" s="24">
        <v>1.5</v>
      </c>
      <c r="R7933" s="24">
        <v>0.25</v>
      </c>
      <c r="S7933" s="24"/>
      <c r="T7933" s="24">
        <v>25</v>
      </c>
      <c r="U7933" s="24"/>
      <c r="V7933" s="24"/>
      <c r="W7933" s="24"/>
      <c r="X7933" s="24">
        <f t="shared" si="300"/>
        <v>107.5</v>
      </c>
      <c r="Y7933" s="2">
        <f t="shared" si="299"/>
        <v>0</v>
      </c>
      <c r="Z7933" s="3"/>
    </row>
    <row r="7934" spans="1:26" customFormat="1" x14ac:dyDescent="0.25">
      <c r="A7934" s="31">
        <v>85</v>
      </c>
      <c r="B7934" s="31">
        <v>87</v>
      </c>
      <c r="C7934" s="3" t="s">
        <v>13186</v>
      </c>
      <c r="D7934" s="3" t="s">
        <v>13167</v>
      </c>
      <c r="E7934" s="3" t="s">
        <v>13099</v>
      </c>
      <c r="F7934" s="3" t="s">
        <v>12895</v>
      </c>
      <c r="G7934" s="3" t="s">
        <v>460</v>
      </c>
      <c r="H7934" s="3"/>
      <c r="I7934" s="24">
        <v>344.72</v>
      </c>
      <c r="J7934" s="24">
        <v>232.55</v>
      </c>
      <c r="K7934" s="24">
        <v>8.1</v>
      </c>
      <c r="L7934" s="24"/>
      <c r="M7934" s="24"/>
      <c r="N7934" s="24"/>
      <c r="O7934" s="24">
        <v>5.3</v>
      </c>
      <c r="P7934" s="24"/>
      <c r="Q7934" s="24">
        <v>0.05</v>
      </c>
      <c r="R7934" s="24">
        <v>3.66</v>
      </c>
      <c r="S7934" s="24">
        <v>0.06</v>
      </c>
      <c r="T7934" s="24">
        <v>95</v>
      </c>
      <c r="U7934" s="24"/>
      <c r="V7934" s="24"/>
      <c r="W7934" s="24"/>
      <c r="X7934" s="24">
        <f t="shared" si="300"/>
        <v>344.72</v>
      </c>
      <c r="Y7934" s="2">
        <f t="shared" si="299"/>
        <v>0</v>
      </c>
      <c r="Z7934" s="3"/>
    </row>
    <row r="7935" spans="1:26" customFormat="1" x14ac:dyDescent="0.25">
      <c r="A7935" s="31">
        <v>86</v>
      </c>
      <c r="B7935" s="31">
        <v>88</v>
      </c>
      <c r="C7935" s="3" t="s">
        <v>13187</v>
      </c>
      <c r="D7935" s="3" t="s">
        <v>13167</v>
      </c>
      <c r="E7935" s="3" t="s">
        <v>13099</v>
      </c>
      <c r="F7935" s="3" t="s">
        <v>12895</v>
      </c>
      <c r="G7935" s="3" t="s">
        <v>5976</v>
      </c>
      <c r="H7935" s="3"/>
      <c r="I7935" s="24">
        <v>259.64999999999998</v>
      </c>
      <c r="J7935" s="24">
        <v>219.15</v>
      </c>
      <c r="K7935" s="24">
        <v>19.57</v>
      </c>
      <c r="L7935" s="24"/>
      <c r="M7935" s="24"/>
      <c r="N7935" s="24"/>
      <c r="O7935" s="24">
        <v>15.72</v>
      </c>
      <c r="P7935" s="24">
        <v>0.1</v>
      </c>
      <c r="Q7935" s="24"/>
      <c r="R7935" s="24">
        <v>3.87</v>
      </c>
      <c r="S7935" s="24">
        <v>1.04</v>
      </c>
      <c r="T7935" s="24">
        <v>0.2</v>
      </c>
      <c r="U7935" s="24"/>
      <c r="V7935" s="24"/>
      <c r="W7935" s="24"/>
      <c r="X7935" s="24">
        <f t="shared" si="300"/>
        <v>259.64999999999998</v>
      </c>
      <c r="Y7935" s="2">
        <f t="shared" si="299"/>
        <v>0</v>
      </c>
      <c r="Z7935" s="3"/>
    </row>
    <row r="7936" spans="1:26" customFormat="1" x14ac:dyDescent="0.25">
      <c r="A7936" s="31">
        <v>87</v>
      </c>
      <c r="B7936" s="31">
        <v>89</v>
      </c>
      <c r="C7936" s="3" t="s">
        <v>438</v>
      </c>
      <c r="D7936" s="3" t="s">
        <v>13167</v>
      </c>
      <c r="E7936" s="3" t="s">
        <v>13099</v>
      </c>
      <c r="F7936" s="3" t="s">
        <v>12895</v>
      </c>
      <c r="G7936" s="3" t="s">
        <v>13188</v>
      </c>
      <c r="H7936" s="3"/>
      <c r="I7936" s="24">
        <v>241.59</v>
      </c>
      <c r="J7936" s="24">
        <v>176.47</v>
      </c>
      <c r="K7936" s="24">
        <v>31.09</v>
      </c>
      <c r="L7936" s="24">
        <v>20</v>
      </c>
      <c r="M7936" s="24"/>
      <c r="N7936" s="24"/>
      <c r="O7936" s="24">
        <v>5.79</v>
      </c>
      <c r="P7936" s="24">
        <v>2.93</v>
      </c>
      <c r="Q7936" s="24"/>
      <c r="R7936" s="24">
        <v>3.29</v>
      </c>
      <c r="S7936" s="24">
        <v>1.0900000000000001</v>
      </c>
      <c r="T7936" s="24">
        <v>0.93</v>
      </c>
      <c r="U7936" s="24"/>
      <c r="V7936" s="24"/>
      <c r="W7936" s="24"/>
      <c r="X7936" s="24">
        <f t="shared" si="300"/>
        <v>241.59</v>
      </c>
      <c r="Y7936" s="2">
        <f t="shared" si="299"/>
        <v>0</v>
      </c>
      <c r="Z7936" s="3"/>
    </row>
    <row r="7937" spans="1:26" customFormat="1" x14ac:dyDescent="0.25">
      <c r="A7937" s="31">
        <v>88</v>
      </c>
      <c r="B7937" s="31">
        <v>90</v>
      </c>
      <c r="C7937" s="3" t="s">
        <v>438</v>
      </c>
      <c r="D7937" s="3" t="s">
        <v>13167</v>
      </c>
      <c r="E7937" s="3" t="s">
        <v>13099</v>
      </c>
      <c r="F7937" s="3" t="s">
        <v>12895</v>
      </c>
      <c r="G7937" s="3" t="s">
        <v>3816</v>
      </c>
      <c r="H7937" s="3"/>
      <c r="I7937" s="24">
        <v>162.1</v>
      </c>
      <c r="J7937" s="24">
        <v>130.19999999999999</v>
      </c>
      <c r="K7937" s="24">
        <v>17.02</v>
      </c>
      <c r="L7937" s="24"/>
      <c r="M7937" s="24"/>
      <c r="N7937" s="24"/>
      <c r="O7937" s="24">
        <v>6.3</v>
      </c>
      <c r="P7937" s="24">
        <v>4.9800000000000004</v>
      </c>
      <c r="Q7937" s="24"/>
      <c r="R7937" s="24">
        <v>3.21</v>
      </c>
      <c r="S7937" s="24">
        <v>0.39</v>
      </c>
      <c r="T7937" s="24"/>
      <c r="U7937" s="24"/>
      <c r="V7937" s="24"/>
      <c r="W7937" s="24"/>
      <c r="X7937" s="24">
        <f t="shared" si="300"/>
        <v>162.1</v>
      </c>
      <c r="Y7937" s="2">
        <f t="shared" si="299"/>
        <v>0</v>
      </c>
      <c r="Z7937" s="3"/>
    </row>
    <row r="7938" spans="1:26" customFormat="1" x14ac:dyDescent="0.25">
      <c r="A7938" s="31">
        <v>89</v>
      </c>
      <c r="B7938" s="31">
        <v>91</v>
      </c>
      <c r="C7938" s="3" t="s">
        <v>6955</v>
      </c>
      <c r="D7938" s="3" t="s">
        <v>13167</v>
      </c>
      <c r="E7938" s="3" t="s">
        <v>13099</v>
      </c>
      <c r="F7938" s="3" t="s">
        <v>12895</v>
      </c>
      <c r="G7938" s="3" t="s">
        <v>5546</v>
      </c>
      <c r="H7938" s="3"/>
      <c r="I7938" s="24">
        <v>92</v>
      </c>
      <c r="J7938" s="24">
        <v>75.5</v>
      </c>
      <c r="K7938" s="24">
        <v>14.5</v>
      </c>
      <c r="L7938" s="24"/>
      <c r="M7938" s="24"/>
      <c r="N7938" s="24"/>
      <c r="O7938" s="24">
        <v>1</v>
      </c>
      <c r="P7938" s="24"/>
      <c r="Q7938" s="24"/>
      <c r="R7938" s="24"/>
      <c r="S7938" s="24"/>
      <c r="T7938" s="24">
        <v>1</v>
      </c>
      <c r="U7938" s="24"/>
      <c r="V7938" s="24"/>
      <c r="W7938" s="24"/>
      <c r="X7938" s="24">
        <f t="shared" si="300"/>
        <v>92</v>
      </c>
      <c r="Y7938" s="2">
        <f t="shared" si="299"/>
        <v>0</v>
      </c>
      <c r="Z7938" s="3"/>
    </row>
    <row r="7939" spans="1:26" customFormat="1" x14ac:dyDescent="0.25">
      <c r="A7939" s="31">
        <v>90</v>
      </c>
      <c r="B7939" s="31">
        <v>92</v>
      </c>
      <c r="C7939" s="3" t="s">
        <v>6955</v>
      </c>
      <c r="D7939" s="3" t="s">
        <v>13167</v>
      </c>
      <c r="E7939" s="3" t="s">
        <v>13099</v>
      </c>
      <c r="F7939" s="3" t="s">
        <v>12895</v>
      </c>
      <c r="G7939" s="3" t="s">
        <v>1224</v>
      </c>
      <c r="H7939" s="3"/>
      <c r="I7939" s="24">
        <v>70</v>
      </c>
      <c r="J7939" s="24">
        <v>58</v>
      </c>
      <c r="K7939" s="24">
        <v>3</v>
      </c>
      <c r="L7939" s="24"/>
      <c r="M7939" s="24"/>
      <c r="N7939" s="24"/>
      <c r="O7939" s="24">
        <v>3</v>
      </c>
      <c r="P7939" s="42"/>
      <c r="Q7939" s="24">
        <v>4</v>
      </c>
      <c r="R7939" s="24"/>
      <c r="S7939" s="24"/>
      <c r="T7939" s="24">
        <v>2</v>
      </c>
      <c r="U7939" s="24"/>
      <c r="V7939" s="24"/>
      <c r="W7939" s="24"/>
      <c r="X7939" s="24">
        <f t="shared" si="300"/>
        <v>70</v>
      </c>
      <c r="Y7939" s="2">
        <f t="shared" si="299"/>
        <v>0</v>
      </c>
      <c r="Z7939" s="3"/>
    </row>
    <row r="7940" spans="1:26" customFormat="1" x14ac:dyDescent="0.25">
      <c r="A7940" s="31">
        <v>91</v>
      </c>
      <c r="B7940" s="31">
        <v>93</v>
      </c>
      <c r="C7940" s="3" t="s">
        <v>13189</v>
      </c>
      <c r="D7940" s="3" t="s">
        <v>13167</v>
      </c>
      <c r="E7940" s="3" t="s">
        <v>13099</v>
      </c>
      <c r="F7940" s="3" t="s">
        <v>12895</v>
      </c>
      <c r="G7940" s="3" t="s">
        <v>13190</v>
      </c>
      <c r="H7940" s="3"/>
      <c r="I7940" s="24">
        <v>128</v>
      </c>
      <c r="J7940" s="24">
        <v>111.5</v>
      </c>
      <c r="K7940" s="24">
        <v>7</v>
      </c>
      <c r="L7940" s="24"/>
      <c r="M7940" s="24">
        <v>0.5</v>
      </c>
      <c r="N7940" s="24"/>
      <c r="O7940" s="24">
        <v>3</v>
      </c>
      <c r="P7940" s="42"/>
      <c r="Q7940" s="24"/>
      <c r="R7940" s="24"/>
      <c r="S7940" s="24"/>
      <c r="T7940" s="24">
        <v>6</v>
      </c>
      <c r="U7940" s="24"/>
      <c r="V7940" s="24"/>
      <c r="W7940" s="24"/>
      <c r="X7940" s="24">
        <f t="shared" si="300"/>
        <v>128</v>
      </c>
      <c r="Y7940" s="2">
        <f t="shared" si="299"/>
        <v>0</v>
      </c>
      <c r="Z7940" s="3"/>
    </row>
    <row r="7941" spans="1:26" customFormat="1" x14ac:dyDescent="0.25">
      <c r="A7941" s="31">
        <v>92</v>
      </c>
      <c r="B7941" s="31">
        <v>94</v>
      </c>
      <c r="C7941" s="3" t="s">
        <v>10588</v>
      </c>
      <c r="D7941" s="3" t="s">
        <v>13167</v>
      </c>
      <c r="E7941" s="3" t="s">
        <v>13099</v>
      </c>
      <c r="F7941" s="3" t="s">
        <v>12895</v>
      </c>
      <c r="G7941" s="3" t="s">
        <v>13191</v>
      </c>
      <c r="H7941" s="3"/>
      <c r="I7941" s="24">
        <v>157</v>
      </c>
      <c r="J7941" s="24">
        <v>100</v>
      </c>
      <c r="K7941" s="24">
        <v>10</v>
      </c>
      <c r="L7941" s="24">
        <v>3</v>
      </c>
      <c r="M7941" s="24"/>
      <c r="N7941" s="24"/>
      <c r="O7941" s="24">
        <v>2</v>
      </c>
      <c r="P7941" s="42"/>
      <c r="Q7941" s="24">
        <v>7</v>
      </c>
      <c r="R7941" s="24"/>
      <c r="S7941" s="24"/>
      <c r="T7941" s="24">
        <v>35</v>
      </c>
      <c r="U7941" s="24"/>
      <c r="V7941" s="24"/>
      <c r="W7941" s="24"/>
      <c r="X7941" s="24">
        <f t="shared" si="300"/>
        <v>157</v>
      </c>
      <c r="Y7941" s="2">
        <f t="shared" si="299"/>
        <v>0</v>
      </c>
      <c r="Z7941" s="3"/>
    </row>
    <row r="7942" spans="1:26" customFormat="1" x14ac:dyDescent="0.25">
      <c r="A7942" s="31">
        <v>93</v>
      </c>
      <c r="B7942" s="31">
        <v>95</v>
      </c>
      <c r="C7942" s="3" t="s">
        <v>10588</v>
      </c>
      <c r="D7942" s="3" t="s">
        <v>13167</v>
      </c>
      <c r="E7942" s="3" t="s">
        <v>13099</v>
      </c>
      <c r="F7942" s="3" t="s">
        <v>12895</v>
      </c>
      <c r="G7942" s="3" t="s">
        <v>13192</v>
      </c>
      <c r="H7942" s="3"/>
      <c r="I7942" s="24">
        <v>79</v>
      </c>
      <c r="J7942" s="24">
        <v>64.5</v>
      </c>
      <c r="K7942" s="24">
        <v>8</v>
      </c>
      <c r="L7942" s="24"/>
      <c r="M7942" s="24"/>
      <c r="N7942" s="24"/>
      <c r="O7942" s="24">
        <v>0.5</v>
      </c>
      <c r="P7942" s="42"/>
      <c r="Q7942" s="24">
        <v>2</v>
      </c>
      <c r="R7942" s="24"/>
      <c r="S7942" s="24"/>
      <c r="T7942" s="24">
        <v>4</v>
      </c>
      <c r="U7942" s="24"/>
      <c r="V7942" s="24"/>
      <c r="W7942" s="24"/>
      <c r="X7942" s="24">
        <f t="shared" si="300"/>
        <v>79</v>
      </c>
      <c r="Y7942" s="2">
        <f t="shared" si="299"/>
        <v>0</v>
      </c>
      <c r="Z7942" s="3"/>
    </row>
    <row r="7943" spans="1:26" customFormat="1" x14ac:dyDescent="0.25">
      <c r="A7943" s="31">
        <v>94</v>
      </c>
      <c r="B7943" s="31">
        <v>96</v>
      </c>
      <c r="C7943" s="3" t="s">
        <v>10588</v>
      </c>
      <c r="D7943" s="3" t="s">
        <v>13167</v>
      </c>
      <c r="E7943" s="3" t="s">
        <v>13099</v>
      </c>
      <c r="F7943" s="3" t="s">
        <v>12895</v>
      </c>
      <c r="G7943" s="3" t="s">
        <v>13193</v>
      </c>
      <c r="H7943" s="3"/>
      <c r="I7943" s="24">
        <v>168</v>
      </c>
      <c r="J7943" s="24">
        <v>124</v>
      </c>
      <c r="K7943" s="24">
        <v>27</v>
      </c>
      <c r="L7943" s="24">
        <v>5.5</v>
      </c>
      <c r="M7943" s="24"/>
      <c r="N7943" s="24"/>
      <c r="O7943" s="24">
        <v>1.5</v>
      </c>
      <c r="P7943" s="24"/>
      <c r="Q7943" s="24">
        <v>2</v>
      </c>
      <c r="R7943" s="24"/>
      <c r="S7943" s="24"/>
      <c r="T7943" s="24">
        <v>8</v>
      </c>
      <c r="U7943" s="24"/>
      <c r="V7943" s="24"/>
      <c r="W7943" s="24"/>
      <c r="X7943" s="24">
        <f t="shared" si="300"/>
        <v>168</v>
      </c>
      <c r="Y7943" s="2">
        <f t="shared" si="299"/>
        <v>0</v>
      </c>
      <c r="Z7943" s="3"/>
    </row>
    <row r="7944" spans="1:26" customFormat="1" x14ac:dyDescent="0.25">
      <c r="A7944" s="31">
        <v>95</v>
      </c>
      <c r="B7944" s="31">
        <v>97</v>
      </c>
      <c r="C7944" s="3" t="s">
        <v>13194</v>
      </c>
      <c r="D7944" s="3" t="s">
        <v>13167</v>
      </c>
      <c r="E7944" s="3" t="s">
        <v>13099</v>
      </c>
      <c r="F7944" s="3" t="s">
        <v>12895</v>
      </c>
      <c r="G7944" s="3" t="s">
        <v>13195</v>
      </c>
      <c r="H7944" s="3"/>
      <c r="I7944" s="24">
        <v>54</v>
      </c>
      <c r="J7944" s="24">
        <v>36.75</v>
      </c>
      <c r="K7944" s="24">
        <v>2</v>
      </c>
      <c r="L7944" s="24"/>
      <c r="M7944" s="24">
        <v>0.25</v>
      </c>
      <c r="N7944" s="24"/>
      <c r="O7944" s="24">
        <v>5</v>
      </c>
      <c r="P7944" s="24"/>
      <c r="Q7944" s="24">
        <v>10</v>
      </c>
      <c r="R7944" s="24"/>
      <c r="S7944" s="24"/>
      <c r="T7944" s="24"/>
      <c r="U7944" s="24"/>
      <c r="V7944" s="24"/>
      <c r="W7944" s="24"/>
      <c r="X7944" s="24">
        <f t="shared" si="300"/>
        <v>54</v>
      </c>
      <c r="Y7944" s="2">
        <f t="shared" si="299"/>
        <v>0</v>
      </c>
      <c r="Z7944" s="3"/>
    </row>
    <row r="7945" spans="1:26" customFormat="1" x14ac:dyDescent="0.25">
      <c r="A7945" s="31">
        <v>96</v>
      </c>
      <c r="B7945" s="31">
        <v>98</v>
      </c>
      <c r="C7945" s="3" t="s">
        <v>13194</v>
      </c>
      <c r="D7945" s="3" t="s">
        <v>13167</v>
      </c>
      <c r="E7945" s="3" t="s">
        <v>13099</v>
      </c>
      <c r="F7945" s="3" t="s">
        <v>12895</v>
      </c>
      <c r="G7945" s="3" t="s">
        <v>13196</v>
      </c>
      <c r="H7945" s="3"/>
      <c r="I7945" s="24">
        <v>60</v>
      </c>
      <c r="J7945" s="24">
        <v>52.5</v>
      </c>
      <c r="K7945" s="24">
        <v>2</v>
      </c>
      <c r="L7945" s="24"/>
      <c r="M7945" s="24"/>
      <c r="N7945" s="24">
        <v>0.5</v>
      </c>
      <c r="O7945" s="24">
        <v>2</v>
      </c>
      <c r="P7945" s="24"/>
      <c r="Q7945" s="24">
        <v>3</v>
      </c>
      <c r="R7945" s="24"/>
      <c r="S7945" s="24"/>
      <c r="T7945" s="24"/>
      <c r="U7945" s="24"/>
      <c r="V7945" s="24"/>
      <c r="W7945" s="24"/>
      <c r="X7945" s="24">
        <f t="shared" si="300"/>
        <v>60</v>
      </c>
      <c r="Y7945" s="2">
        <f t="shared" si="299"/>
        <v>0</v>
      </c>
      <c r="Z7945" s="3"/>
    </row>
    <row r="7946" spans="1:26" customFormat="1" x14ac:dyDescent="0.25">
      <c r="A7946" s="31">
        <v>97</v>
      </c>
      <c r="B7946" s="31">
        <v>99</v>
      </c>
      <c r="C7946" s="3" t="s">
        <v>13197</v>
      </c>
      <c r="D7946" s="3" t="s">
        <v>13167</v>
      </c>
      <c r="E7946" s="3" t="s">
        <v>13099</v>
      </c>
      <c r="F7946" s="3" t="s">
        <v>12895</v>
      </c>
      <c r="G7946" s="3" t="s">
        <v>13163</v>
      </c>
      <c r="H7946" s="3"/>
      <c r="I7946" s="24">
        <v>60</v>
      </c>
      <c r="J7946" s="24">
        <v>49.5</v>
      </c>
      <c r="K7946" s="24">
        <v>4</v>
      </c>
      <c r="L7946" s="24">
        <v>2</v>
      </c>
      <c r="M7946" s="24"/>
      <c r="N7946" s="24"/>
      <c r="O7946" s="24">
        <v>1</v>
      </c>
      <c r="P7946" s="24"/>
      <c r="Q7946" s="24">
        <v>2</v>
      </c>
      <c r="R7946" s="24"/>
      <c r="S7946" s="24"/>
      <c r="T7946" s="24">
        <v>1.5</v>
      </c>
      <c r="U7946" s="24"/>
      <c r="V7946" s="24"/>
      <c r="W7946" s="24"/>
      <c r="X7946" s="24">
        <f t="shared" si="300"/>
        <v>60</v>
      </c>
      <c r="Y7946" s="2">
        <f t="shared" si="299"/>
        <v>0</v>
      </c>
      <c r="Z7946" s="3"/>
    </row>
    <row r="7947" spans="1:26" customFormat="1" x14ac:dyDescent="0.25">
      <c r="A7947" s="31">
        <v>98</v>
      </c>
      <c r="B7947" s="31">
        <v>100</v>
      </c>
      <c r="C7947" s="3" t="s">
        <v>13197</v>
      </c>
      <c r="D7947" s="3" t="s">
        <v>13167</v>
      </c>
      <c r="E7947" s="3" t="s">
        <v>13099</v>
      </c>
      <c r="F7947" s="3" t="s">
        <v>12895</v>
      </c>
      <c r="G7947" s="3" t="s">
        <v>13198</v>
      </c>
      <c r="H7947" s="3"/>
      <c r="I7947" s="24">
        <v>115</v>
      </c>
      <c r="J7947" s="24">
        <v>94</v>
      </c>
      <c r="K7947" s="24">
        <v>5</v>
      </c>
      <c r="L7947" s="24">
        <v>10</v>
      </c>
      <c r="M7947" s="24"/>
      <c r="N7947" s="24"/>
      <c r="O7947" s="24">
        <v>1</v>
      </c>
      <c r="P7947" s="24"/>
      <c r="Q7947" s="24">
        <v>1</v>
      </c>
      <c r="R7947" s="24"/>
      <c r="S7947" s="24"/>
      <c r="T7947" s="24">
        <v>4</v>
      </c>
      <c r="U7947" s="24"/>
      <c r="V7947" s="24"/>
      <c r="W7947" s="24"/>
      <c r="X7947" s="24">
        <f t="shared" si="300"/>
        <v>115</v>
      </c>
      <c r="Y7947" s="2">
        <f t="shared" si="299"/>
        <v>0</v>
      </c>
      <c r="Z7947" s="3"/>
    </row>
    <row r="7948" spans="1:26" customFormat="1" x14ac:dyDescent="0.25">
      <c r="A7948" s="31">
        <v>99</v>
      </c>
      <c r="B7948" s="31">
        <v>101</v>
      </c>
      <c r="C7948" s="3" t="s">
        <v>13197</v>
      </c>
      <c r="D7948" s="3" t="s">
        <v>13167</v>
      </c>
      <c r="E7948" s="3" t="s">
        <v>13099</v>
      </c>
      <c r="F7948" s="3" t="s">
        <v>12895</v>
      </c>
      <c r="G7948" s="3" t="s">
        <v>5111</v>
      </c>
      <c r="H7948" s="3"/>
      <c r="I7948" s="24">
        <v>56</v>
      </c>
      <c r="J7948" s="24">
        <v>41.5</v>
      </c>
      <c r="K7948" s="24">
        <v>6</v>
      </c>
      <c r="L7948" s="24">
        <v>5</v>
      </c>
      <c r="M7948" s="24"/>
      <c r="N7948" s="24"/>
      <c r="O7948" s="24">
        <v>1</v>
      </c>
      <c r="P7948" s="24"/>
      <c r="Q7948" s="24">
        <v>1</v>
      </c>
      <c r="R7948" s="24"/>
      <c r="S7948" s="24"/>
      <c r="T7948" s="24">
        <v>1.5</v>
      </c>
      <c r="U7948" s="24"/>
      <c r="V7948" s="24"/>
      <c r="W7948" s="24"/>
      <c r="X7948" s="24">
        <f t="shared" si="300"/>
        <v>56</v>
      </c>
      <c r="Y7948" s="2">
        <f t="shared" si="299"/>
        <v>0</v>
      </c>
      <c r="Z7948" s="3"/>
    </row>
    <row r="7949" spans="1:26" customFormat="1" x14ac:dyDescent="0.25">
      <c r="A7949" s="31">
        <v>100</v>
      </c>
      <c r="B7949" s="31">
        <v>102</v>
      </c>
      <c r="C7949" s="3" t="s">
        <v>13197</v>
      </c>
      <c r="D7949" s="3" t="s">
        <v>13167</v>
      </c>
      <c r="E7949" s="3" t="s">
        <v>13099</v>
      </c>
      <c r="F7949" s="3" t="s">
        <v>12895</v>
      </c>
      <c r="G7949" s="3" t="s">
        <v>13199</v>
      </c>
      <c r="H7949" s="3"/>
      <c r="I7949" s="24">
        <v>56</v>
      </c>
      <c r="J7949" s="24">
        <v>46.5</v>
      </c>
      <c r="K7949" s="24">
        <v>5</v>
      </c>
      <c r="L7949" s="24">
        <v>2</v>
      </c>
      <c r="M7949" s="24"/>
      <c r="N7949" s="24"/>
      <c r="O7949" s="24">
        <v>0.5</v>
      </c>
      <c r="P7949" s="24"/>
      <c r="Q7949" s="24">
        <v>2</v>
      </c>
      <c r="R7949" s="24"/>
      <c r="S7949" s="24"/>
      <c r="T7949" s="24"/>
      <c r="U7949" s="24"/>
      <c r="V7949" s="24"/>
      <c r="W7949" s="24"/>
      <c r="X7949" s="24">
        <f t="shared" si="300"/>
        <v>56</v>
      </c>
      <c r="Y7949" s="2">
        <f t="shared" si="299"/>
        <v>0</v>
      </c>
      <c r="Z7949" s="3"/>
    </row>
    <row r="7950" spans="1:26" customFormat="1" x14ac:dyDescent="0.25">
      <c r="A7950" s="31">
        <v>101</v>
      </c>
      <c r="B7950" s="31">
        <v>103</v>
      </c>
      <c r="C7950" s="3" t="s">
        <v>13197</v>
      </c>
      <c r="D7950" s="3" t="s">
        <v>13167</v>
      </c>
      <c r="E7950" s="3" t="s">
        <v>13099</v>
      </c>
      <c r="F7950" s="3" t="s">
        <v>12895</v>
      </c>
      <c r="G7950" s="3" t="s">
        <v>5996</v>
      </c>
      <c r="H7950" s="3"/>
      <c r="I7950" s="24">
        <v>75</v>
      </c>
      <c r="J7950" s="24">
        <v>54.5</v>
      </c>
      <c r="K7950" s="24">
        <v>7.5</v>
      </c>
      <c r="L7950" s="24">
        <v>10</v>
      </c>
      <c r="M7950" s="24"/>
      <c r="N7950" s="24"/>
      <c r="O7950" s="24">
        <v>1</v>
      </c>
      <c r="P7950" s="24"/>
      <c r="Q7950" s="24">
        <v>1</v>
      </c>
      <c r="R7950" s="24"/>
      <c r="S7950" s="24"/>
      <c r="T7950" s="24">
        <v>1</v>
      </c>
      <c r="U7950" s="24"/>
      <c r="V7950" s="24"/>
      <c r="W7950" s="24"/>
      <c r="X7950" s="24">
        <f t="shared" si="300"/>
        <v>75</v>
      </c>
      <c r="Y7950" s="2">
        <f t="shared" si="299"/>
        <v>0</v>
      </c>
      <c r="Z7950" s="3"/>
    </row>
    <row r="7951" spans="1:26" customFormat="1" x14ac:dyDescent="0.25">
      <c r="A7951" s="31">
        <v>102</v>
      </c>
      <c r="B7951" s="31">
        <v>104</v>
      </c>
      <c r="C7951" s="3" t="s">
        <v>13197</v>
      </c>
      <c r="D7951" s="3" t="s">
        <v>13167</v>
      </c>
      <c r="E7951" s="3" t="s">
        <v>13099</v>
      </c>
      <c r="F7951" s="3" t="s">
        <v>12895</v>
      </c>
      <c r="G7951" s="3" t="s">
        <v>13200</v>
      </c>
      <c r="H7951" s="3"/>
      <c r="I7951" s="24">
        <v>122</v>
      </c>
      <c r="J7951" s="24">
        <v>92</v>
      </c>
      <c r="K7951" s="24">
        <v>12</v>
      </c>
      <c r="L7951" s="24">
        <v>10</v>
      </c>
      <c r="M7951" s="24"/>
      <c r="N7951" s="24"/>
      <c r="O7951" s="24">
        <v>1</v>
      </c>
      <c r="P7951" s="24"/>
      <c r="Q7951" s="24">
        <v>5</v>
      </c>
      <c r="R7951" s="24"/>
      <c r="S7951" s="24"/>
      <c r="T7951" s="24">
        <v>2</v>
      </c>
      <c r="U7951" s="24"/>
      <c r="V7951" s="24"/>
      <c r="W7951" s="24"/>
      <c r="X7951" s="24">
        <f t="shared" si="300"/>
        <v>122</v>
      </c>
      <c r="Y7951" s="2">
        <f t="shared" si="299"/>
        <v>0</v>
      </c>
      <c r="Z7951" s="3"/>
    </row>
    <row r="7952" spans="1:26" customFormat="1" x14ac:dyDescent="0.25">
      <c r="A7952" s="31">
        <v>103</v>
      </c>
      <c r="B7952" s="31">
        <v>105</v>
      </c>
      <c r="C7952" s="3" t="s">
        <v>13197</v>
      </c>
      <c r="D7952" s="3" t="s">
        <v>13167</v>
      </c>
      <c r="E7952" s="3" t="s">
        <v>13099</v>
      </c>
      <c r="F7952" s="3" t="s">
        <v>12895</v>
      </c>
      <c r="G7952" s="3" t="s">
        <v>503</v>
      </c>
      <c r="H7952" s="3"/>
      <c r="I7952" s="24">
        <v>56</v>
      </c>
      <c r="J7952" s="24">
        <v>47.5</v>
      </c>
      <c r="K7952" s="24">
        <v>4</v>
      </c>
      <c r="L7952" s="24">
        <v>2</v>
      </c>
      <c r="M7952" s="24"/>
      <c r="N7952" s="24"/>
      <c r="O7952" s="24">
        <v>0.5</v>
      </c>
      <c r="P7952" s="24"/>
      <c r="Q7952" s="24">
        <v>2</v>
      </c>
      <c r="R7952" s="24"/>
      <c r="S7952" s="24"/>
      <c r="T7952" s="24"/>
      <c r="U7952" s="24"/>
      <c r="V7952" s="24"/>
      <c r="W7952" s="24"/>
      <c r="X7952" s="24">
        <f t="shared" si="300"/>
        <v>56</v>
      </c>
      <c r="Y7952" s="2">
        <f t="shared" si="299"/>
        <v>0</v>
      </c>
      <c r="Z7952" s="3"/>
    </row>
    <row r="7953" spans="1:26" customFormat="1" x14ac:dyDescent="0.25">
      <c r="A7953" s="31">
        <v>104</v>
      </c>
      <c r="B7953" s="31">
        <v>106</v>
      </c>
      <c r="C7953" s="3" t="s">
        <v>13172</v>
      </c>
      <c r="D7953" s="3" t="s">
        <v>13167</v>
      </c>
      <c r="E7953" s="3" t="s">
        <v>13099</v>
      </c>
      <c r="F7953" s="3" t="s">
        <v>12895</v>
      </c>
      <c r="G7953" s="3" t="s">
        <v>1519</v>
      </c>
      <c r="H7953" s="3"/>
      <c r="I7953" s="24">
        <v>107.5</v>
      </c>
      <c r="J7953" s="24">
        <v>84</v>
      </c>
      <c r="K7953" s="24">
        <v>20</v>
      </c>
      <c r="L7953" s="24"/>
      <c r="M7953" s="24"/>
      <c r="N7953" s="24"/>
      <c r="O7953" s="24">
        <v>0.5</v>
      </c>
      <c r="P7953" s="24"/>
      <c r="Q7953" s="24">
        <v>3</v>
      </c>
      <c r="R7953" s="24"/>
      <c r="S7953" s="24"/>
      <c r="T7953" s="24"/>
      <c r="U7953" s="24"/>
      <c r="V7953" s="24"/>
      <c r="W7953" s="24"/>
      <c r="X7953" s="24">
        <f t="shared" si="300"/>
        <v>107.5</v>
      </c>
      <c r="Y7953" s="2">
        <f t="shared" si="299"/>
        <v>0</v>
      </c>
      <c r="Z7953" s="3"/>
    </row>
    <row r="7954" spans="1:26" customFormat="1" x14ac:dyDescent="0.25">
      <c r="A7954" s="31">
        <v>105</v>
      </c>
      <c r="B7954" s="31">
        <v>107</v>
      </c>
      <c r="C7954" s="3" t="s">
        <v>13201</v>
      </c>
      <c r="D7954" s="3" t="s">
        <v>13202</v>
      </c>
      <c r="E7954" s="3" t="s">
        <v>13099</v>
      </c>
      <c r="F7954" s="3" t="s">
        <v>12895</v>
      </c>
      <c r="G7954" s="3" t="s">
        <v>13203</v>
      </c>
      <c r="H7954" s="3"/>
      <c r="I7954" s="24">
        <v>310.5</v>
      </c>
      <c r="J7954" s="24">
        <v>230.5</v>
      </c>
      <c r="K7954" s="24">
        <v>32</v>
      </c>
      <c r="L7954" s="24"/>
      <c r="M7954" s="24"/>
      <c r="N7954" s="24"/>
      <c r="O7954" s="24">
        <v>6</v>
      </c>
      <c r="P7954" s="24"/>
      <c r="Q7954" s="24">
        <v>6</v>
      </c>
      <c r="R7954" s="24">
        <v>2</v>
      </c>
      <c r="S7954" s="24"/>
      <c r="T7954" s="24">
        <v>34</v>
      </c>
      <c r="U7954" s="24"/>
      <c r="V7954" s="24"/>
      <c r="W7954" s="24"/>
      <c r="X7954" s="24">
        <f t="shared" si="300"/>
        <v>310.5</v>
      </c>
      <c r="Y7954" s="2">
        <f t="shared" si="299"/>
        <v>0</v>
      </c>
      <c r="Z7954" s="3"/>
    </row>
    <row r="7955" spans="1:26" customFormat="1" x14ac:dyDescent="0.25">
      <c r="A7955" s="31">
        <v>106</v>
      </c>
      <c r="B7955" s="31">
        <v>108</v>
      </c>
      <c r="C7955" s="3" t="s">
        <v>13204</v>
      </c>
      <c r="D7955" s="3" t="s">
        <v>13202</v>
      </c>
      <c r="E7955" s="3" t="s">
        <v>13099</v>
      </c>
      <c r="F7955" s="3" t="s">
        <v>12895</v>
      </c>
      <c r="G7955" s="3" t="s">
        <v>9890</v>
      </c>
      <c r="H7955" s="3"/>
      <c r="I7955" s="24">
        <v>718</v>
      </c>
      <c r="J7955" s="24">
        <v>350</v>
      </c>
      <c r="K7955" s="24">
        <v>35</v>
      </c>
      <c r="L7955" s="24">
        <v>139</v>
      </c>
      <c r="M7955" s="24">
        <v>1</v>
      </c>
      <c r="N7955" s="24"/>
      <c r="O7955" s="24">
        <v>8</v>
      </c>
      <c r="P7955" s="24">
        <v>125</v>
      </c>
      <c r="Q7955" s="24">
        <v>35</v>
      </c>
      <c r="R7955" s="24"/>
      <c r="S7955" s="24"/>
      <c r="T7955" s="24">
        <v>25</v>
      </c>
      <c r="U7955" s="24"/>
      <c r="V7955" s="24"/>
      <c r="W7955" s="24"/>
      <c r="X7955" s="24">
        <f t="shared" si="300"/>
        <v>718</v>
      </c>
      <c r="Y7955" s="2">
        <f t="shared" si="299"/>
        <v>0</v>
      </c>
      <c r="Z7955" s="3"/>
    </row>
    <row r="7956" spans="1:26" customFormat="1" x14ac:dyDescent="0.25">
      <c r="A7956" s="31">
        <v>107</v>
      </c>
      <c r="B7956" s="31">
        <v>109</v>
      </c>
      <c r="C7956" s="3" t="s">
        <v>13205</v>
      </c>
      <c r="D7956" s="3" t="s">
        <v>13202</v>
      </c>
      <c r="E7956" s="3" t="s">
        <v>13099</v>
      </c>
      <c r="F7956" s="3" t="s">
        <v>12895</v>
      </c>
      <c r="G7956" s="3" t="s">
        <v>13206</v>
      </c>
      <c r="H7956" s="3"/>
      <c r="I7956" s="24">
        <v>75</v>
      </c>
      <c r="J7956" s="24">
        <v>69</v>
      </c>
      <c r="K7956" s="24">
        <v>1</v>
      </c>
      <c r="L7956" s="24"/>
      <c r="M7956" s="24"/>
      <c r="N7956" s="24"/>
      <c r="O7956" s="24">
        <v>1.5</v>
      </c>
      <c r="P7956" s="24"/>
      <c r="Q7956" s="24">
        <v>3.5</v>
      </c>
      <c r="R7956" s="24"/>
      <c r="S7956" s="24"/>
      <c r="T7956" s="24"/>
      <c r="U7956" s="24"/>
      <c r="V7956" s="24"/>
      <c r="W7956" s="24"/>
      <c r="X7956" s="24">
        <f t="shared" si="300"/>
        <v>75</v>
      </c>
      <c r="Y7956" s="2">
        <f t="shared" si="299"/>
        <v>0</v>
      </c>
      <c r="Z7956" s="3"/>
    </row>
    <row r="7957" spans="1:26" customFormat="1" x14ac:dyDescent="0.25">
      <c r="A7957" s="31">
        <v>108</v>
      </c>
      <c r="B7957" s="31">
        <v>110</v>
      </c>
      <c r="C7957" s="3" t="s">
        <v>13207</v>
      </c>
      <c r="D7957" s="3" t="s">
        <v>13202</v>
      </c>
      <c r="E7957" s="3" t="s">
        <v>13099</v>
      </c>
      <c r="F7957" s="3" t="s">
        <v>12895</v>
      </c>
      <c r="G7957" s="3" t="s">
        <v>1376</v>
      </c>
      <c r="H7957" s="3"/>
      <c r="I7957" s="24">
        <v>700</v>
      </c>
      <c r="J7957" s="24">
        <v>318</v>
      </c>
      <c r="K7957" s="24">
        <v>50</v>
      </c>
      <c r="L7957" s="24">
        <v>50</v>
      </c>
      <c r="M7957" s="24"/>
      <c r="N7957" s="24"/>
      <c r="O7957" s="24">
        <v>2</v>
      </c>
      <c r="P7957" s="24">
        <v>50</v>
      </c>
      <c r="Q7957" s="24">
        <v>220</v>
      </c>
      <c r="R7957" s="24"/>
      <c r="S7957" s="24"/>
      <c r="T7957" s="24">
        <v>10</v>
      </c>
      <c r="U7957" s="24"/>
      <c r="V7957" s="24"/>
      <c r="W7957" s="24"/>
      <c r="X7957" s="24">
        <f t="shared" si="300"/>
        <v>700</v>
      </c>
      <c r="Y7957" s="2">
        <f t="shared" si="299"/>
        <v>0</v>
      </c>
      <c r="Z7957" s="3"/>
    </row>
    <row r="7958" spans="1:26" customFormat="1" x14ac:dyDescent="0.25">
      <c r="A7958" s="31">
        <v>109</v>
      </c>
      <c r="B7958" s="31">
        <v>111</v>
      </c>
      <c r="C7958" s="3" t="s">
        <v>13208</v>
      </c>
      <c r="D7958" s="3" t="s">
        <v>13202</v>
      </c>
      <c r="E7958" s="3" t="s">
        <v>13099</v>
      </c>
      <c r="F7958" s="3" t="s">
        <v>12895</v>
      </c>
      <c r="G7958" s="3" t="s">
        <v>8132</v>
      </c>
      <c r="H7958" s="3"/>
      <c r="I7958" s="24">
        <v>61.5</v>
      </c>
      <c r="J7958" s="24">
        <v>54</v>
      </c>
      <c r="K7958" s="24">
        <v>5</v>
      </c>
      <c r="L7958" s="24"/>
      <c r="M7958" s="24"/>
      <c r="N7958" s="24">
        <v>0.5</v>
      </c>
      <c r="O7958" s="24">
        <v>1</v>
      </c>
      <c r="P7958" s="24"/>
      <c r="Q7958" s="24">
        <v>1</v>
      </c>
      <c r="R7958" s="24"/>
      <c r="S7958" s="24"/>
      <c r="T7958" s="24"/>
      <c r="U7958" s="24"/>
      <c r="V7958" s="24"/>
      <c r="W7958" s="24"/>
      <c r="X7958" s="24">
        <f t="shared" si="300"/>
        <v>61.5</v>
      </c>
      <c r="Y7958" s="2">
        <f t="shared" si="299"/>
        <v>0</v>
      </c>
      <c r="Z7958" s="3"/>
    </row>
    <row r="7959" spans="1:26" customFormat="1" x14ac:dyDescent="0.25">
      <c r="A7959" s="31">
        <v>110</v>
      </c>
      <c r="B7959" s="31">
        <v>112</v>
      </c>
      <c r="C7959" s="3" t="s">
        <v>13202</v>
      </c>
      <c r="D7959" s="3" t="s">
        <v>13202</v>
      </c>
      <c r="E7959" s="3" t="s">
        <v>13099</v>
      </c>
      <c r="F7959" s="3" t="s">
        <v>12895</v>
      </c>
      <c r="G7959" s="3" t="s">
        <v>13209</v>
      </c>
      <c r="H7959" s="3"/>
      <c r="I7959" s="24">
        <v>200</v>
      </c>
      <c r="J7959" s="24">
        <v>163</v>
      </c>
      <c r="K7959" s="24">
        <v>20</v>
      </c>
      <c r="L7959" s="24"/>
      <c r="M7959" s="24"/>
      <c r="N7959" s="24">
        <v>1</v>
      </c>
      <c r="O7959" s="24">
        <v>12</v>
      </c>
      <c r="P7959" s="24">
        <v>4</v>
      </c>
      <c r="Q7959" s="24"/>
      <c r="R7959" s="24"/>
      <c r="S7959" s="24"/>
      <c r="T7959" s="24"/>
      <c r="U7959" s="24"/>
      <c r="V7959" s="24"/>
      <c r="W7959" s="24"/>
      <c r="X7959" s="24">
        <f t="shared" si="300"/>
        <v>200</v>
      </c>
      <c r="Y7959" s="2">
        <f t="shared" si="299"/>
        <v>0</v>
      </c>
      <c r="Z7959" s="3"/>
    </row>
    <row r="7960" spans="1:26" customFormat="1" x14ac:dyDescent="0.25">
      <c r="A7960" s="31">
        <v>111</v>
      </c>
      <c r="B7960" s="31">
        <v>113</v>
      </c>
      <c r="C7960" s="3" t="s">
        <v>13208</v>
      </c>
      <c r="D7960" s="3" t="s">
        <v>13202</v>
      </c>
      <c r="E7960" s="3" t="s">
        <v>13099</v>
      </c>
      <c r="F7960" s="3" t="s">
        <v>12895</v>
      </c>
      <c r="G7960" s="3" t="s">
        <v>1472</v>
      </c>
      <c r="H7960" s="3"/>
      <c r="I7960" s="24">
        <v>250</v>
      </c>
      <c r="J7960" s="24">
        <v>200</v>
      </c>
      <c r="K7960" s="24"/>
      <c r="L7960" s="24">
        <v>25</v>
      </c>
      <c r="M7960" s="24">
        <v>2</v>
      </c>
      <c r="N7960" s="24"/>
      <c r="O7960" s="24">
        <v>3</v>
      </c>
      <c r="P7960" s="24"/>
      <c r="Q7960" s="24"/>
      <c r="R7960" s="24"/>
      <c r="S7960" s="24"/>
      <c r="T7960" s="24">
        <v>20</v>
      </c>
      <c r="U7960" s="24"/>
      <c r="V7960" s="24"/>
      <c r="W7960" s="24"/>
      <c r="X7960" s="24">
        <f t="shared" si="300"/>
        <v>250</v>
      </c>
      <c r="Y7960" s="2">
        <f t="shared" si="299"/>
        <v>0</v>
      </c>
      <c r="Z7960" s="3"/>
    </row>
    <row r="7961" spans="1:26" customFormat="1" x14ac:dyDescent="0.25">
      <c r="A7961" s="31">
        <v>112</v>
      </c>
      <c r="B7961" s="31">
        <v>114</v>
      </c>
      <c r="C7961" s="3" t="s">
        <v>13210</v>
      </c>
      <c r="D7961" s="3" t="s">
        <v>13202</v>
      </c>
      <c r="E7961" s="3" t="s">
        <v>13099</v>
      </c>
      <c r="F7961" s="3" t="s">
        <v>12895</v>
      </c>
      <c r="G7961" s="3" t="s">
        <v>13211</v>
      </c>
      <c r="H7961" s="3"/>
      <c r="I7961" s="24">
        <v>86</v>
      </c>
      <c r="J7961" s="24">
        <v>65</v>
      </c>
      <c r="K7961" s="24">
        <v>17</v>
      </c>
      <c r="L7961" s="24"/>
      <c r="M7961" s="24">
        <v>1</v>
      </c>
      <c r="N7961" s="24"/>
      <c r="O7961" s="24">
        <v>1</v>
      </c>
      <c r="P7961" s="24"/>
      <c r="Q7961" s="24">
        <v>0.5</v>
      </c>
      <c r="R7961" s="24">
        <v>0.5</v>
      </c>
      <c r="S7961" s="24"/>
      <c r="T7961" s="24">
        <v>1</v>
      </c>
      <c r="U7961" s="24"/>
      <c r="V7961" s="24"/>
      <c r="W7961" s="24"/>
      <c r="X7961" s="24">
        <f t="shared" si="300"/>
        <v>86</v>
      </c>
      <c r="Y7961" s="2">
        <f t="shared" si="299"/>
        <v>0</v>
      </c>
      <c r="Z7961" s="3"/>
    </row>
    <row r="7962" spans="1:26" customFormat="1" x14ac:dyDescent="0.25">
      <c r="A7962" s="31">
        <v>113</v>
      </c>
      <c r="B7962" s="31">
        <v>115</v>
      </c>
      <c r="C7962" s="3" t="s">
        <v>13212</v>
      </c>
      <c r="D7962" s="3" t="s">
        <v>13202</v>
      </c>
      <c r="E7962" s="3" t="s">
        <v>13099</v>
      </c>
      <c r="F7962" s="3" t="s">
        <v>12895</v>
      </c>
      <c r="G7962" s="3" t="s">
        <v>5856</v>
      </c>
      <c r="H7962" s="3"/>
      <c r="I7962" s="24">
        <v>600</v>
      </c>
      <c r="J7962" s="24">
        <v>562</v>
      </c>
      <c r="K7962" s="24">
        <v>20</v>
      </c>
      <c r="L7962" s="24"/>
      <c r="M7962" s="24"/>
      <c r="N7962" s="24"/>
      <c r="O7962" s="24">
        <v>3</v>
      </c>
      <c r="P7962" s="24"/>
      <c r="Q7962" s="24"/>
      <c r="R7962" s="24"/>
      <c r="S7962" s="24"/>
      <c r="T7962" s="24">
        <v>15</v>
      </c>
      <c r="U7962" s="24"/>
      <c r="V7962" s="24"/>
      <c r="W7962" s="24"/>
      <c r="X7962" s="24">
        <f t="shared" si="300"/>
        <v>600</v>
      </c>
      <c r="Y7962" s="2">
        <f t="shared" si="299"/>
        <v>0</v>
      </c>
      <c r="Z7962" s="3"/>
    </row>
    <row r="7963" spans="1:26" customFormat="1" x14ac:dyDescent="0.25">
      <c r="A7963" s="31">
        <v>114</v>
      </c>
      <c r="B7963" s="31">
        <v>116</v>
      </c>
      <c r="C7963" s="3" t="s">
        <v>13213</v>
      </c>
      <c r="D7963" s="3" t="s">
        <v>13202</v>
      </c>
      <c r="E7963" s="3" t="s">
        <v>13099</v>
      </c>
      <c r="F7963" s="3" t="s">
        <v>12895</v>
      </c>
      <c r="G7963" s="3" t="s">
        <v>685</v>
      </c>
      <c r="H7963" s="3"/>
      <c r="I7963" s="24">
        <v>818.5</v>
      </c>
      <c r="J7963" s="24">
        <v>488</v>
      </c>
      <c r="K7963" s="24">
        <v>25</v>
      </c>
      <c r="L7963" s="24"/>
      <c r="M7963" s="24">
        <v>1</v>
      </c>
      <c r="N7963" s="24"/>
      <c r="O7963" s="24">
        <v>17</v>
      </c>
      <c r="P7963" s="24"/>
      <c r="Q7963" s="24">
        <v>3.5</v>
      </c>
      <c r="R7963" s="24"/>
      <c r="S7963" s="24"/>
      <c r="T7963" s="24">
        <v>284</v>
      </c>
      <c r="U7963" s="24"/>
      <c r="V7963" s="24"/>
      <c r="W7963" s="24"/>
      <c r="X7963" s="24">
        <f t="shared" si="300"/>
        <v>818.5</v>
      </c>
      <c r="Y7963" s="2">
        <f t="shared" si="299"/>
        <v>0</v>
      </c>
      <c r="Z7963" s="3"/>
    </row>
    <row r="7964" spans="1:26" customFormat="1" x14ac:dyDescent="0.25">
      <c r="A7964" s="31">
        <v>115</v>
      </c>
      <c r="B7964" s="31">
        <v>117</v>
      </c>
      <c r="C7964" s="3" t="s">
        <v>13214</v>
      </c>
      <c r="D7964" s="3" t="s">
        <v>13202</v>
      </c>
      <c r="E7964" s="3" t="s">
        <v>13099</v>
      </c>
      <c r="F7964" s="3" t="s">
        <v>12895</v>
      </c>
      <c r="G7964" s="3" t="s">
        <v>13215</v>
      </c>
      <c r="H7964" s="3"/>
      <c r="I7964" s="24">
        <v>1276.75</v>
      </c>
      <c r="J7964" s="24">
        <v>256</v>
      </c>
      <c r="K7964" s="24">
        <v>158.75</v>
      </c>
      <c r="L7964" s="24">
        <v>50</v>
      </c>
      <c r="M7964" s="24"/>
      <c r="N7964" s="24">
        <v>2</v>
      </c>
      <c r="O7964" s="24">
        <v>10</v>
      </c>
      <c r="P7964" s="24">
        <v>320</v>
      </c>
      <c r="Q7964" s="24">
        <v>40</v>
      </c>
      <c r="R7964" s="24"/>
      <c r="S7964" s="24"/>
      <c r="T7964" s="24">
        <v>440</v>
      </c>
      <c r="U7964" s="24"/>
      <c r="V7964" s="24"/>
      <c r="W7964" s="24"/>
      <c r="X7964" s="24">
        <f t="shared" si="300"/>
        <v>1276.75</v>
      </c>
      <c r="Y7964" s="2">
        <f t="shared" si="299"/>
        <v>0</v>
      </c>
      <c r="Z7964" s="3"/>
    </row>
    <row r="7965" spans="1:26" customFormat="1" x14ac:dyDescent="0.25">
      <c r="A7965" s="31">
        <v>116</v>
      </c>
      <c r="B7965" s="31">
        <v>118</v>
      </c>
      <c r="C7965" s="3" t="s">
        <v>13216</v>
      </c>
      <c r="D7965" s="3" t="s">
        <v>13202</v>
      </c>
      <c r="E7965" s="3" t="s">
        <v>13099</v>
      </c>
      <c r="F7965" s="3" t="s">
        <v>12895</v>
      </c>
      <c r="G7965" s="3" t="s">
        <v>13217</v>
      </c>
      <c r="H7965" s="3"/>
      <c r="I7965" s="24">
        <v>62.5</v>
      </c>
      <c r="J7965" s="24">
        <v>55.5</v>
      </c>
      <c r="K7965" s="24">
        <v>1</v>
      </c>
      <c r="L7965" s="24">
        <v>2</v>
      </c>
      <c r="M7965" s="24"/>
      <c r="N7965" s="24"/>
      <c r="O7965" s="24">
        <v>4</v>
      </c>
      <c r="P7965" s="24"/>
      <c r="Q7965" s="24"/>
      <c r="R7965" s="24"/>
      <c r="S7965" s="24"/>
      <c r="T7965" s="24"/>
      <c r="U7965" s="24"/>
      <c r="V7965" s="24"/>
      <c r="W7965" s="24"/>
      <c r="X7965" s="24">
        <f t="shared" si="300"/>
        <v>62.5</v>
      </c>
      <c r="Y7965" s="2">
        <f t="shared" si="299"/>
        <v>0</v>
      </c>
      <c r="Z7965" s="3"/>
    </row>
    <row r="7966" spans="1:26" customFormat="1" x14ac:dyDescent="0.25">
      <c r="A7966" s="31">
        <v>117</v>
      </c>
      <c r="B7966" s="31">
        <v>119</v>
      </c>
      <c r="C7966" s="3" t="s">
        <v>13208</v>
      </c>
      <c r="D7966" s="3" t="s">
        <v>13202</v>
      </c>
      <c r="E7966" s="3" t="s">
        <v>13099</v>
      </c>
      <c r="F7966" s="3" t="s">
        <v>12895</v>
      </c>
      <c r="G7966" s="3" t="s">
        <v>13218</v>
      </c>
      <c r="H7966" s="3"/>
      <c r="I7966" s="24">
        <v>90</v>
      </c>
      <c r="J7966" s="24">
        <v>64</v>
      </c>
      <c r="K7966" s="24">
        <v>15</v>
      </c>
      <c r="L7966" s="24"/>
      <c r="M7966" s="24"/>
      <c r="N7966" s="24"/>
      <c r="O7966" s="24">
        <v>1</v>
      </c>
      <c r="P7966" s="24"/>
      <c r="Q7966" s="24">
        <v>10</v>
      </c>
      <c r="R7966" s="24"/>
      <c r="S7966" s="24"/>
      <c r="T7966" s="24"/>
      <c r="U7966" s="24"/>
      <c r="V7966" s="24"/>
      <c r="W7966" s="24"/>
      <c r="X7966" s="24">
        <f t="shared" si="300"/>
        <v>90</v>
      </c>
      <c r="Y7966" s="2">
        <f t="shared" si="299"/>
        <v>0</v>
      </c>
      <c r="Z7966" s="3"/>
    </row>
    <row r="7967" spans="1:26" customFormat="1" x14ac:dyDescent="0.25">
      <c r="A7967" s="31">
        <v>118</v>
      </c>
      <c r="B7967" s="31">
        <v>120</v>
      </c>
      <c r="C7967" s="3" t="s">
        <v>4541</v>
      </c>
      <c r="D7967" s="3" t="s">
        <v>13219</v>
      </c>
      <c r="E7967" s="3" t="s">
        <v>13099</v>
      </c>
      <c r="F7967" s="3" t="s">
        <v>12895</v>
      </c>
      <c r="G7967" s="3" t="s">
        <v>13220</v>
      </c>
      <c r="H7967" s="3"/>
      <c r="I7967" s="24">
        <v>150</v>
      </c>
      <c r="J7967" s="24">
        <v>130</v>
      </c>
      <c r="K7967" s="24">
        <v>18</v>
      </c>
      <c r="L7967" s="24"/>
      <c r="M7967" s="24"/>
      <c r="N7967" s="24"/>
      <c r="O7967" s="24">
        <v>2</v>
      </c>
      <c r="P7967" s="24"/>
      <c r="Q7967" s="24"/>
      <c r="R7967" s="24"/>
      <c r="S7967" s="24"/>
      <c r="T7967" s="24"/>
      <c r="U7967" s="24"/>
      <c r="V7967" s="24"/>
      <c r="W7967" s="24"/>
      <c r="X7967" s="24">
        <f t="shared" si="300"/>
        <v>150</v>
      </c>
      <c r="Y7967" s="2">
        <f t="shared" si="299"/>
        <v>0</v>
      </c>
      <c r="Z7967" s="3"/>
    </row>
    <row r="7968" spans="1:26" customFormat="1" x14ac:dyDescent="0.25">
      <c r="A7968" s="31">
        <v>119</v>
      </c>
      <c r="B7968" s="31">
        <v>121</v>
      </c>
      <c r="C7968" s="3" t="s">
        <v>13221</v>
      </c>
      <c r="D7968" s="3" t="s">
        <v>13219</v>
      </c>
      <c r="E7968" s="3" t="s">
        <v>13099</v>
      </c>
      <c r="F7968" s="3" t="s">
        <v>12895</v>
      </c>
      <c r="G7968" s="3" t="s">
        <v>13220</v>
      </c>
      <c r="H7968" s="3"/>
      <c r="I7968" s="24">
        <v>1033.5</v>
      </c>
      <c r="J7968" s="24">
        <v>250</v>
      </c>
      <c r="K7968" s="24">
        <v>61</v>
      </c>
      <c r="L7968" s="24">
        <v>130</v>
      </c>
      <c r="M7968" s="24"/>
      <c r="N7968" s="24">
        <v>3</v>
      </c>
      <c r="O7968" s="24">
        <v>7.5</v>
      </c>
      <c r="P7968" s="24">
        <v>3</v>
      </c>
      <c r="Q7968" s="24">
        <v>4</v>
      </c>
      <c r="R7968" s="24"/>
      <c r="S7968" s="24"/>
      <c r="T7968" s="24">
        <v>575</v>
      </c>
      <c r="U7968" s="24"/>
      <c r="V7968" s="24"/>
      <c r="W7968" s="24"/>
      <c r="X7968" s="24">
        <f t="shared" si="300"/>
        <v>1033.5</v>
      </c>
      <c r="Y7968" s="2">
        <f t="shared" si="299"/>
        <v>0</v>
      </c>
      <c r="Z7968" s="3"/>
    </row>
    <row r="7969" spans="1:26" customFormat="1" x14ac:dyDescent="0.25">
      <c r="A7969" s="31">
        <v>120</v>
      </c>
      <c r="B7969" s="31">
        <v>122</v>
      </c>
      <c r="C7969" s="3" t="s">
        <v>13222</v>
      </c>
      <c r="D7969" s="3" t="s">
        <v>13219</v>
      </c>
      <c r="E7969" s="3" t="s">
        <v>13099</v>
      </c>
      <c r="F7969" s="3" t="s">
        <v>12895</v>
      </c>
      <c r="G7969" s="3" t="s">
        <v>13220</v>
      </c>
      <c r="H7969" s="3"/>
      <c r="I7969" s="24">
        <v>175.56</v>
      </c>
      <c r="J7969" s="24">
        <v>140.27000000000001</v>
      </c>
      <c r="K7969" s="24">
        <v>30.75</v>
      </c>
      <c r="L7969" s="24"/>
      <c r="M7969" s="24"/>
      <c r="N7969" s="24"/>
      <c r="O7969" s="24">
        <v>2.1</v>
      </c>
      <c r="P7969" s="24"/>
      <c r="Q7969" s="24"/>
      <c r="R7969" s="24">
        <v>2.0299999999999998</v>
      </c>
      <c r="S7969" s="24">
        <v>0.41</v>
      </c>
      <c r="T7969" s="24"/>
      <c r="U7969" s="24"/>
      <c r="V7969" s="24"/>
      <c r="W7969" s="24"/>
      <c r="X7969" s="24">
        <f t="shared" si="300"/>
        <v>175.56</v>
      </c>
      <c r="Y7969" s="2">
        <f t="shared" si="299"/>
        <v>0</v>
      </c>
      <c r="Z7969" s="3"/>
    </row>
    <row r="7970" spans="1:26" customFormat="1" x14ac:dyDescent="0.25">
      <c r="A7970" s="31">
        <v>121</v>
      </c>
      <c r="B7970" s="31">
        <v>123</v>
      </c>
      <c r="C7970" s="3" t="s">
        <v>13223</v>
      </c>
      <c r="D7970" s="3" t="s">
        <v>13219</v>
      </c>
      <c r="E7970" s="3" t="s">
        <v>13099</v>
      </c>
      <c r="F7970" s="3" t="s">
        <v>12895</v>
      </c>
      <c r="G7970" s="3" t="s">
        <v>5149</v>
      </c>
      <c r="H7970" s="3"/>
      <c r="I7970" s="24">
        <v>1389.57</v>
      </c>
      <c r="J7970" s="24">
        <v>673.5</v>
      </c>
      <c r="K7970" s="24">
        <v>25</v>
      </c>
      <c r="L7970" s="24"/>
      <c r="M7970" s="24">
        <v>1</v>
      </c>
      <c r="N7970" s="24">
        <v>1</v>
      </c>
      <c r="O7970" s="24">
        <v>4.5</v>
      </c>
      <c r="P7970" s="24"/>
      <c r="Q7970" s="24"/>
      <c r="R7970" s="24"/>
      <c r="S7970" s="24"/>
      <c r="T7970" s="24">
        <v>684.57</v>
      </c>
      <c r="U7970" s="24"/>
      <c r="V7970" s="24"/>
      <c r="W7970" s="24"/>
      <c r="X7970" s="24">
        <f t="shared" si="300"/>
        <v>1389.5700000000002</v>
      </c>
      <c r="Y7970" s="2">
        <f t="shared" si="299"/>
        <v>0</v>
      </c>
      <c r="Z7970" s="3"/>
    </row>
    <row r="7971" spans="1:26" customFormat="1" x14ac:dyDescent="0.25">
      <c r="A7971" s="31">
        <v>122</v>
      </c>
      <c r="B7971" s="31">
        <v>124</v>
      </c>
      <c r="C7971" s="3" t="s">
        <v>13224</v>
      </c>
      <c r="D7971" s="3" t="s">
        <v>13219</v>
      </c>
      <c r="E7971" s="3" t="s">
        <v>13099</v>
      </c>
      <c r="F7971" s="3" t="s">
        <v>12895</v>
      </c>
      <c r="G7971" s="3" t="s">
        <v>13225</v>
      </c>
      <c r="H7971" s="3"/>
      <c r="I7971" s="24">
        <v>121.36</v>
      </c>
      <c r="J7971" s="24">
        <v>114.8</v>
      </c>
      <c r="K7971" s="24"/>
      <c r="L7971" s="24"/>
      <c r="M7971" s="24"/>
      <c r="N7971" s="24"/>
      <c r="O7971" s="24">
        <v>2.13</v>
      </c>
      <c r="P7971" s="24">
        <v>0.88</v>
      </c>
      <c r="Q7971" s="24"/>
      <c r="R7971" s="24">
        <v>1.64</v>
      </c>
      <c r="S7971" s="24"/>
      <c r="T7971" s="24">
        <v>1.91</v>
      </c>
      <c r="U7971" s="24"/>
      <c r="V7971" s="24"/>
      <c r="W7971" s="24"/>
      <c r="X7971" s="24">
        <f t="shared" si="300"/>
        <v>121.35999999999999</v>
      </c>
      <c r="Y7971" s="2">
        <f t="shared" si="299"/>
        <v>0</v>
      </c>
      <c r="Z7971" s="3"/>
    </row>
    <row r="7972" spans="1:26" customFormat="1" x14ac:dyDescent="0.25">
      <c r="A7972" s="31">
        <v>123</v>
      </c>
      <c r="B7972" s="31">
        <v>125</v>
      </c>
      <c r="C7972" s="3" t="s">
        <v>530</v>
      </c>
      <c r="D7972" s="3" t="s">
        <v>13219</v>
      </c>
      <c r="E7972" s="3" t="s">
        <v>13099</v>
      </c>
      <c r="F7972" s="3" t="s">
        <v>12895</v>
      </c>
      <c r="G7972" s="3" t="s">
        <v>13177</v>
      </c>
      <c r="H7972" s="3"/>
      <c r="I7972" s="24">
        <v>66.349999999999994</v>
      </c>
      <c r="J7972" s="24">
        <v>60.11</v>
      </c>
      <c r="K7972" s="24">
        <v>2.84</v>
      </c>
      <c r="L7972" s="24"/>
      <c r="M7972" s="24"/>
      <c r="N7972" s="24"/>
      <c r="O7972" s="24">
        <v>2.0699999999999998</v>
      </c>
      <c r="P7972" s="24"/>
      <c r="Q7972" s="24">
        <v>0.43</v>
      </c>
      <c r="R7972" s="24">
        <v>0.9</v>
      </c>
      <c r="S7972" s="24"/>
      <c r="T7972" s="24"/>
      <c r="U7972" s="24"/>
      <c r="V7972" s="24"/>
      <c r="W7972" s="24"/>
      <c r="X7972" s="24">
        <f t="shared" si="300"/>
        <v>66.350000000000009</v>
      </c>
      <c r="Y7972" s="2">
        <f t="shared" si="299"/>
        <v>0</v>
      </c>
      <c r="Z7972" s="3"/>
    </row>
    <row r="7973" spans="1:26" customFormat="1" x14ac:dyDescent="0.25">
      <c r="A7973" s="31">
        <v>124</v>
      </c>
      <c r="B7973" s="31">
        <v>126</v>
      </c>
      <c r="C7973" s="3" t="s">
        <v>13226</v>
      </c>
      <c r="D7973" s="3" t="s">
        <v>13219</v>
      </c>
      <c r="E7973" s="3" t="s">
        <v>13099</v>
      </c>
      <c r="F7973" s="3" t="s">
        <v>12895</v>
      </c>
      <c r="G7973" s="3" t="s">
        <v>6834</v>
      </c>
      <c r="H7973" s="3"/>
      <c r="I7973" s="24">
        <v>211.88</v>
      </c>
      <c r="J7973" s="24">
        <v>155</v>
      </c>
      <c r="K7973" s="24">
        <v>25</v>
      </c>
      <c r="L7973" s="24"/>
      <c r="M7973" s="24"/>
      <c r="N7973" s="24">
        <v>4.1100000000000003</v>
      </c>
      <c r="O7973" s="24">
        <v>6.23</v>
      </c>
      <c r="P7973" s="24">
        <v>2.41</v>
      </c>
      <c r="Q7973" s="24">
        <v>0.44</v>
      </c>
      <c r="R7973" s="24"/>
      <c r="S7973" s="24">
        <v>18.690000000000001</v>
      </c>
      <c r="T7973" s="24"/>
      <c r="U7973" s="24"/>
      <c r="V7973" s="24"/>
      <c r="W7973" s="24"/>
      <c r="X7973" s="24">
        <f t="shared" si="300"/>
        <v>211.88</v>
      </c>
      <c r="Y7973" s="2">
        <f t="shared" si="299"/>
        <v>0</v>
      </c>
      <c r="Z7973" s="3"/>
    </row>
    <row r="7974" spans="1:26" customFormat="1" x14ac:dyDescent="0.25">
      <c r="A7974" s="31">
        <v>125</v>
      </c>
      <c r="B7974" s="31">
        <v>127</v>
      </c>
      <c r="C7974" s="3" t="s">
        <v>11237</v>
      </c>
      <c r="D7974" s="3" t="s">
        <v>13219</v>
      </c>
      <c r="E7974" s="3" t="s">
        <v>13099</v>
      </c>
      <c r="F7974" s="3" t="s">
        <v>12895</v>
      </c>
      <c r="G7974" s="3"/>
      <c r="H7974" s="3"/>
      <c r="I7974" s="24">
        <v>250</v>
      </c>
      <c r="J7974" s="24">
        <v>200</v>
      </c>
      <c r="K7974" s="24">
        <v>45</v>
      </c>
      <c r="L7974" s="24"/>
      <c r="M7974" s="24"/>
      <c r="N7974" s="24"/>
      <c r="O7974" s="24">
        <v>5</v>
      </c>
      <c r="P7974" s="24"/>
      <c r="Q7974" s="24"/>
      <c r="R7974" s="24"/>
      <c r="S7974" s="24"/>
      <c r="T7974" s="24"/>
      <c r="U7974" s="24"/>
      <c r="V7974" s="24"/>
      <c r="W7974" s="24"/>
      <c r="X7974" s="24">
        <f t="shared" si="300"/>
        <v>250</v>
      </c>
      <c r="Y7974" s="2">
        <f t="shared" si="299"/>
        <v>0</v>
      </c>
      <c r="Z7974" s="3"/>
    </row>
    <row r="7975" spans="1:26" customFormat="1" x14ac:dyDescent="0.25">
      <c r="A7975" s="31">
        <v>126</v>
      </c>
      <c r="B7975" s="31">
        <v>128</v>
      </c>
      <c r="C7975" s="3" t="s">
        <v>13227</v>
      </c>
      <c r="D7975" s="3" t="s">
        <v>13219</v>
      </c>
      <c r="E7975" s="3" t="s">
        <v>13099</v>
      </c>
      <c r="F7975" s="3" t="s">
        <v>12895</v>
      </c>
      <c r="G7975" s="3" t="s">
        <v>13228</v>
      </c>
      <c r="H7975" s="3"/>
      <c r="I7975" s="24">
        <v>480</v>
      </c>
      <c r="J7975" s="24">
        <v>300</v>
      </c>
      <c r="K7975" s="24">
        <v>15</v>
      </c>
      <c r="L7975" s="24">
        <v>20</v>
      </c>
      <c r="M7975" s="24"/>
      <c r="N7975" s="24">
        <v>4</v>
      </c>
      <c r="O7975" s="24">
        <v>6</v>
      </c>
      <c r="P7975" s="24"/>
      <c r="Q7975" s="24">
        <v>15</v>
      </c>
      <c r="R7975" s="24"/>
      <c r="S7975" s="24"/>
      <c r="T7975" s="24">
        <v>120</v>
      </c>
      <c r="U7975" s="24"/>
      <c r="V7975" s="24"/>
      <c r="W7975" s="24"/>
      <c r="X7975" s="24">
        <f t="shared" si="300"/>
        <v>480</v>
      </c>
      <c r="Y7975" s="2">
        <f t="shared" si="299"/>
        <v>0</v>
      </c>
      <c r="Z7975" s="3"/>
    </row>
    <row r="7976" spans="1:26" customFormat="1" x14ac:dyDescent="0.25">
      <c r="A7976" s="31">
        <v>127</v>
      </c>
      <c r="B7976" s="31">
        <v>129</v>
      </c>
      <c r="C7976" s="3" t="s">
        <v>13219</v>
      </c>
      <c r="D7976" s="3" t="s">
        <v>13229</v>
      </c>
      <c r="E7976" s="3" t="s">
        <v>13099</v>
      </c>
      <c r="F7976" s="3" t="s">
        <v>12895</v>
      </c>
      <c r="G7976" s="3" t="s">
        <v>13230</v>
      </c>
      <c r="H7976" s="3"/>
      <c r="I7976" s="24">
        <v>220</v>
      </c>
      <c r="J7976" s="24">
        <v>189</v>
      </c>
      <c r="K7976" s="24">
        <v>10</v>
      </c>
      <c r="L7976" s="24">
        <v>9</v>
      </c>
      <c r="M7976" s="24">
        <v>0.5</v>
      </c>
      <c r="N7976" s="24"/>
      <c r="O7976" s="24">
        <v>3.5</v>
      </c>
      <c r="P7976" s="24"/>
      <c r="Q7976" s="24"/>
      <c r="R7976" s="24"/>
      <c r="S7976" s="24"/>
      <c r="T7976" s="24">
        <v>8</v>
      </c>
      <c r="U7976" s="24"/>
      <c r="V7976" s="24"/>
      <c r="W7976" s="24"/>
      <c r="X7976" s="24">
        <f t="shared" si="300"/>
        <v>220</v>
      </c>
      <c r="Y7976" s="2">
        <f t="shared" si="299"/>
        <v>0</v>
      </c>
      <c r="Z7976" s="3"/>
    </row>
    <row r="7977" spans="1:26" customFormat="1" x14ac:dyDescent="0.25">
      <c r="A7977" s="31">
        <v>128</v>
      </c>
      <c r="B7977" s="31">
        <v>130</v>
      </c>
      <c r="C7977" s="3" t="s">
        <v>13231</v>
      </c>
      <c r="D7977" s="3" t="s">
        <v>13229</v>
      </c>
      <c r="E7977" s="3" t="s">
        <v>13099</v>
      </c>
      <c r="F7977" s="3" t="s">
        <v>12895</v>
      </c>
      <c r="G7977" s="3" t="s">
        <v>13232</v>
      </c>
      <c r="H7977" s="3"/>
      <c r="I7977" s="24">
        <v>250</v>
      </c>
      <c r="J7977" s="24">
        <v>178</v>
      </c>
      <c r="K7977" s="24">
        <v>8</v>
      </c>
      <c r="L7977" s="24">
        <v>22</v>
      </c>
      <c r="M7977" s="24"/>
      <c r="N7977" s="24">
        <v>1</v>
      </c>
      <c r="O7977" s="24">
        <v>3</v>
      </c>
      <c r="P7977" s="24"/>
      <c r="Q7977" s="24"/>
      <c r="R7977" s="24"/>
      <c r="S7977" s="24"/>
      <c r="T7977" s="24">
        <v>38</v>
      </c>
      <c r="U7977" s="24"/>
      <c r="V7977" s="24"/>
      <c r="W7977" s="24"/>
      <c r="X7977" s="24">
        <f t="shared" si="300"/>
        <v>250</v>
      </c>
      <c r="Y7977" s="2">
        <f t="shared" si="299"/>
        <v>0</v>
      </c>
      <c r="Z7977" s="3"/>
    </row>
    <row r="7978" spans="1:26" customFormat="1" x14ac:dyDescent="0.25">
      <c r="A7978" s="31">
        <v>129</v>
      </c>
      <c r="B7978" s="31">
        <v>131</v>
      </c>
      <c r="C7978" s="3" t="s">
        <v>10996</v>
      </c>
      <c r="D7978" s="3" t="s">
        <v>13229</v>
      </c>
      <c r="E7978" s="3" t="s">
        <v>13099</v>
      </c>
      <c r="F7978" s="3" t="s">
        <v>12895</v>
      </c>
      <c r="G7978" s="3" t="s">
        <v>4</v>
      </c>
      <c r="H7978" s="3"/>
      <c r="I7978" s="24">
        <v>112</v>
      </c>
      <c r="J7978" s="24">
        <v>75</v>
      </c>
      <c r="K7978" s="24">
        <v>3</v>
      </c>
      <c r="L7978" s="24"/>
      <c r="M7978" s="24"/>
      <c r="N7978" s="24">
        <v>0.5</v>
      </c>
      <c r="O7978" s="24">
        <v>0.5</v>
      </c>
      <c r="P7978" s="24"/>
      <c r="Q7978" s="24">
        <v>31</v>
      </c>
      <c r="R7978" s="24"/>
      <c r="S7978" s="24"/>
      <c r="T7978" s="24">
        <v>2</v>
      </c>
      <c r="U7978" s="24"/>
      <c r="V7978" s="24"/>
      <c r="W7978" s="24"/>
      <c r="X7978" s="24">
        <f t="shared" si="300"/>
        <v>112</v>
      </c>
      <c r="Y7978" s="2">
        <f t="shared" ref="Y7978:Y8041" si="301">I7978-X7978</f>
        <v>0</v>
      </c>
      <c r="Z7978" s="3"/>
    </row>
    <row r="7979" spans="1:26" customFormat="1" x14ac:dyDescent="0.25">
      <c r="A7979" s="31">
        <v>130</v>
      </c>
      <c r="B7979" s="31">
        <v>132</v>
      </c>
      <c r="C7979" s="3" t="s">
        <v>13233</v>
      </c>
      <c r="D7979" s="3" t="s">
        <v>13229</v>
      </c>
      <c r="E7979" s="3" t="s">
        <v>13099</v>
      </c>
      <c r="F7979" s="3" t="s">
        <v>12895</v>
      </c>
      <c r="G7979" s="3" t="s">
        <v>13234</v>
      </c>
      <c r="H7979" s="3"/>
      <c r="I7979" s="24">
        <v>60</v>
      </c>
      <c r="J7979" s="24">
        <v>48</v>
      </c>
      <c r="K7979" s="24">
        <v>10</v>
      </c>
      <c r="L7979" s="24"/>
      <c r="M7979" s="24"/>
      <c r="N7979" s="24"/>
      <c r="O7979" s="24">
        <v>1</v>
      </c>
      <c r="P7979" s="24"/>
      <c r="Q7979" s="24"/>
      <c r="R7979" s="24">
        <v>1</v>
      </c>
      <c r="S7979" s="24"/>
      <c r="T7979" s="24"/>
      <c r="U7979" s="24"/>
      <c r="V7979" s="24"/>
      <c r="W7979" s="24"/>
      <c r="X7979" s="24">
        <f t="shared" ref="X7979:X7994" si="302">SUM(J7979:W7979)</f>
        <v>60</v>
      </c>
      <c r="Y7979" s="2">
        <f t="shared" si="301"/>
        <v>0</v>
      </c>
      <c r="Z7979" s="3"/>
    </row>
    <row r="7980" spans="1:26" customFormat="1" x14ac:dyDescent="0.25">
      <c r="A7980" s="31">
        <v>131</v>
      </c>
      <c r="B7980" s="31">
        <v>133</v>
      </c>
      <c r="C7980" s="3" t="s">
        <v>13235</v>
      </c>
      <c r="D7980" s="3" t="s">
        <v>13236</v>
      </c>
      <c r="E7980" s="3" t="s">
        <v>13099</v>
      </c>
      <c r="F7980" s="3" t="s">
        <v>12895</v>
      </c>
      <c r="G7980" s="3" t="s">
        <v>459</v>
      </c>
      <c r="H7980" s="3"/>
      <c r="I7980" s="24">
        <v>59.5</v>
      </c>
      <c r="J7980" s="24">
        <v>51</v>
      </c>
      <c r="K7980" s="24">
        <v>4</v>
      </c>
      <c r="L7980" s="24"/>
      <c r="M7980" s="24">
        <v>0.5</v>
      </c>
      <c r="N7980" s="24"/>
      <c r="O7980" s="24">
        <v>2</v>
      </c>
      <c r="P7980" s="24"/>
      <c r="Q7980" s="24"/>
      <c r="R7980" s="24"/>
      <c r="S7980" s="24"/>
      <c r="T7980" s="24">
        <v>2</v>
      </c>
      <c r="U7980" s="24"/>
      <c r="V7980" s="24"/>
      <c r="W7980" s="24"/>
      <c r="X7980" s="24">
        <f t="shared" si="302"/>
        <v>59.5</v>
      </c>
      <c r="Y7980" s="2">
        <f t="shared" si="301"/>
        <v>0</v>
      </c>
      <c r="Z7980" s="3"/>
    </row>
    <row r="7981" spans="1:26" customFormat="1" x14ac:dyDescent="0.25">
      <c r="A7981" s="31">
        <v>132</v>
      </c>
      <c r="B7981" s="31">
        <v>134</v>
      </c>
      <c r="C7981" s="3" t="s">
        <v>13237</v>
      </c>
      <c r="D7981" s="3" t="s">
        <v>13236</v>
      </c>
      <c r="E7981" s="3" t="s">
        <v>13099</v>
      </c>
      <c r="F7981" s="3" t="s">
        <v>12895</v>
      </c>
      <c r="G7981" s="3" t="s">
        <v>13238</v>
      </c>
      <c r="H7981" s="3"/>
      <c r="I7981" s="24">
        <v>430</v>
      </c>
      <c r="J7981" s="24">
        <v>306</v>
      </c>
      <c r="K7981" s="24">
        <v>60</v>
      </c>
      <c r="L7981" s="24"/>
      <c r="M7981" s="24">
        <v>0.5</v>
      </c>
      <c r="N7981" s="24"/>
      <c r="O7981" s="24">
        <v>3.5</v>
      </c>
      <c r="P7981" s="24">
        <v>55</v>
      </c>
      <c r="Q7981" s="24">
        <v>5</v>
      </c>
      <c r="R7981" s="24"/>
      <c r="S7981" s="24"/>
      <c r="T7981" s="24"/>
      <c r="U7981" s="24"/>
      <c r="V7981" s="24"/>
      <c r="W7981" s="24"/>
      <c r="X7981" s="24">
        <f t="shared" si="302"/>
        <v>430</v>
      </c>
      <c r="Y7981" s="2">
        <f t="shared" si="301"/>
        <v>0</v>
      </c>
      <c r="Z7981" s="3"/>
    </row>
    <row r="7982" spans="1:26" customFormat="1" x14ac:dyDescent="0.25">
      <c r="A7982" s="31">
        <v>133</v>
      </c>
      <c r="B7982" s="31">
        <v>135</v>
      </c>
      <c r="C7982" s="3" t="s">
        <v>13239</v>
      </c>
      <c r="D7982" s="3" t="s">
        <v>13236</v>
      </c>
      <c r="E7982" s="3" t="s">
        <v>13099</v>
      </c>
      <c r="F7982" s="3" t="s">
        <v>12895</v>
      </c>
      <c r="G7982" s="3" t="s">
        <v>13240</v>
      </c>
      <c r="H7982" s="3"/>
      <c r="I7982" s="24">
        <v>69.33</v>
      </c>
      <c r="J7982" s="24">
        <v>49.15</v>
      </c>
      <c r="K7982" s="24">
        <v>7.89</v>
      </c>
      <c r="L7982" s="24"/>
      <c r="M7982" s="24"/>
      <c r="N7982" s="24"/>
      <c r="O7982" s="24">
        <v>0.79</v>
      </c>
      <c r="P7982" s="24"/>
      <c r="Q7982" s="24">
        <v>10.62</v>
      </c>
      <c r="R7982" s="24">
        <v>0.88</v>
      </c>
      <c r="S7982" s="24"/>
      <c r="T7982" s="24"/>
      <c r="U7982" s="24"/>
      <c r="V7982" s="24"/>
      <c r="W7982" s="24"/>
      <c r="X7982" s="24">
        <f t="shared" si="302"/>
        <v>69.33</v>
      </c>
      <c r="Y7982" s="2">
        <f t="shared" si="301"/>
        <v>0</v>
      </c>
      <c r="Z7982" s="3"/>
    </row>
    <row r="7983" spans="1:26" customFormat="1" x14ac:dyDescent="0.25">
      <c r="A7983" s="31">
        <v>134</v>
      </c>
      <c r="B7983" s="31">
        <v>136</v>
      </c>
      <c r="C7983" s="3" t="s">
        <v>13239</v>
      </c>
      <c r="D7983" s="3" t="s">
        <v>13236</v>
      </c>
      <c r="E7983" s="3" t="s">
        <v>13099</v>
      </c>
      <c r="F7983" s="3" t="s">
        <v>12895</v>
      </c>
      <c r="G7983" s="3" t="s">
        <v>1021</v>
      </c>
      <c r="H7983" s="3"/>
      <c r="I7983" s="24">
        <v>82.75</v>
      </c>
      <c r="J7983" s="24">
        <v>45</v>
      </c>
      <c r="K7983" s="24">
        <v>6</v>
      </c>
      <c r="L7983" s="24">
        <v>5</v>
      </c>
      <c r="M7983" s="24"/>
      <c r="N7983" s="24"/>
      <c r="O7983" s="24"/>
      <c r="P7983" s="24">
        <v>25</v>
      </c>
      <c r="Q7983" s="24">
        <v>1.5</v>
      </c>
      <c r="R7983" s="24"/>
      <c r="S7983" s="24"/>
      <c r="T7983" s="24">
        <v>0.25</v>
      </c>
      <c r="U7983" s="24"/>
      <c r="V7983" s="24"/>
      <c r="W7983" s="24"/>
      <c r="X7983" s="24">
        <f t="shared" si="302"/>
        <v>82.75</v>
      </c>
      <c r="Y7983" s="2">
        <f t="shared" si="301"/>
        <v>0</v>
      </c>
      <c r="Z7983" s="3"/>
    </row>
    <row r="7984" spans="1:26" customFormat="1" x14ac:dyDescent="0.25">
      <c r="A7984" s="31">
        <v>135</v>
      </c>
      <c r="B7984" s="31">
        <v>137</v>
      </c>
      <c r="C7984" s="3" t="s">
        <v>13239</v>
      </c>
      <c r="D7984" s="3" t="s">
        <v>13236</v>
      </c>
      <c r="E7984" s="3" t="s">
        <v>13099</v>
      </c>
      <c r="F7984" s="3" t="s">
        <v>12895</v>
      </c>
      <c r="G7984" s="3" t="s">
        <v>13241</v>
      </c>
      <c r="H7984" s="3"/>
      <c r="I7984" s="24">
        <v>70</v>
      </c>
      <c r="J7984" s="24">
        <v>55.5</v>
      </c>
      <c r="K7984" s="24">
        <v>9</v>
      </c>
      <c r="L7984" s="24"/>
      <c r="M7984" s="24">
        <v>0.5</v>
      </c>
      <c r="N7984" s="24"/>
      <c r="O7984" s="24">
        <v>1</v>
      </c>
      <c r="P7984" s="24">
        <v>1</v>
      </c>
      <c r="Q7984" s="24">
        <v>3</v>
      </c>
      <c r="R7984" s="24"/>
      <c r="S7984" s="24"/>
      <c r="T7984" s="24"/>
      <c r="U7984" s="24"/>
      <c r="V7984" s="24"/>
      <c r="W7984" s="24"/>
      <c r="X7984" s="24">
        <f t="shared" si="302"/>
        <v>70</v>
      </c>
      <c r="Y7984" s="2">
        <f t="shared" si="301"/>
        <v>0</v>
      </c>
      <c r="Z7984" s="3"/>
    </row>
    <row r="7985" spans="1:26" customFormat="1" x14ac:dyDescent="0.25">
      <c r="A7985" s="31">
        <v>136</v>
      </c>
      <c r="B7985" s="31">
        <v>138</v>
      </c>
      <c r="C7985" s="3" t="s">
        <v>13239</v>
      </c>
      <c r="D7985" s="3" t="s">
        <v>13236</v>
      </c>
      <c r="E7985" s="3" t="s">
        <v>13099</v>
      </c>
      <c r="F7985" s="3" t="s">
        <v>12895</v>
      </c>
      <c r="G7985" s="3" t="s">
        <v>13242</v>
      </c>
      <c r="H7985" s="3" t="s">
        <v>154</v>
      </c>
      <c r="I7985" s="24">
        <v>62</v>
      </c>
      <c r="J7985" s="24">
        <v>35.5</v>
      </c>
      <c r="K7985" s="24">
        <v>15</v>
      </c>
      <c r="L7985" s="24"/>
      <c r="M7985" s="24"/>
      <c r="N7985" s="24">
        <v>0.5</v>
      </c>
      <c r="O7985" s="24">
        <v>1</v>
      </c>
      <c r="P7985" s="24"/>
      <c r="Q7985" s="24">
        <v>10</v>
      </c>
      <c r="R7985" s="24"/>
      <c r="S7985" s="24"/>
      <c r="T7985" s="24"/>
      <c r="U7985" s="24"/>
      <c r="V7985" s="24"/>
      <c r="W7985" s="24"/>
      <c r="X7985" s="24">
        <f t="shared" si="302"/>
        <v>62</v>
      </c>
      <c r="Y7985" s="2">
        <f t="shared" si="301"/>
        <v>0</v>
      </c>
      <c r="Z7985" s="3"/>
    </row>
    <row r="7986" spans="1:26" customFormat="1" x14ac:dyDescent="0.25">
      <c r="A7986" s="31">
        <v>137</v>
      </c>
      <c r="B7986" s="31">
        <v>139</v>
      </c>
      <c r="C7986" s="3" t="s">
        <v>13239</v>
      </c>
      <c r="D7986" s="3" t="s">
        <v>13236</v>
      </c>
      <c r="E7986" s="3" t="s">
        <v>13099</v>
      </c>
      <c r="F7986" s="3" t="s">
        <v>12895</v>
      </c>
      <c r="G7986" s="3" t="s">
        <v>13242</v>
      </c>
      <c r="H7986" s="3" t="s">
        <v>248</v>
      </c>
      <c r="I7986" s="24">
        <v>62</v>
      </c>
      <c r="J7986" s="24">
        <v>42.5</v>
      </c>
      <c r="K7986" s="24">
        <v>12</v>
      </c>
      <c r="L7986" s="24"/>
      <c r="M7986" s="24"/>
      <c r="N7986" s="24"/>
      <c r="O7986" s="24">
        <v>0.5</v>
      </c>
      <c r="P7986" s="24">
        <v>1</v>
      </c>
      <c r="Q7986" s="24">
        <v>6</v>
      </c>
      <c r="R7986" s="24"/>
      <c r="S7986" s="24"/>
      <c r="T7986" s="24"/>
      <c r="U7986" s="24"/>
      <c r="V7986" s="24"/>
      <c r="W7986" s="24"/>
      <c r="X7986" s="24">
        <f t="shared" si="302"/>
        <v>62</v>
      </c>
      <c r="Y7986" s="2">
        <f t="shared" si="301"/>
        <v>0</v>
      </c>
      <c r="Z7986" s="3"/>
    </row>
    <row r="7987" spans="1:26" customFormat="1" x14ac:dyDescent="0.25">
      <c r="A7987" s="31">
        <v>138</v>
      </c>
      <c r="B7987" s="31">
        <v>140</v>
      </c>
      <c r="C7987" s="3" t="s">
        <v>13239</v>
      </c>
      <c r="D7987" s="3" t="s">
        <v>13236</v>
      </c>
      <c r="E7987" s="3" t="s">
        <v>13099</v>
      </c>
      <c r="F7987" s="3" t="s">
        <v>12895</v>
      </c>
      <c r="G7987" s="3" t="s">
        <v>13243</v>
      </c>
      <c r="H7987" s="3"/>
      <c r="I7987" s="24">
        <v>51.5</v>
      </c>
      <c r="J7987" s="24">
        <v>42.75</v>
      </c>
      <c r="K7987" s="24">
        <v>5</v>
      </c>
      <c r="L7987" s="24"/>
      <c r="M7987" s="24"/>
      <c r="N7987" s="24">
        <v>0.25</v>
      </c>
      <c r="O7987" s="24">
        <v>1.5</v>
      </c>
      <c r="P7987" s="24"/>
      <c r="Q7987" s="24">
        <v>2</v>
      </c>
      <c r="R7987" s="24"/>
      <c r="S7987" s="24"/>
      <c r="T7987" s="24"/>
      <c r="U7987" s="24"/>
      <c r="V7987" s="24"/>
      <c r="W7987" s="24"/>
      <c r="X7987" s="24">
        <f t="shared" si="302"/>
        <v>51.5</v>
      </c>
      <c r="Y7987" s="2">
        <f t="shared" si="301"/>
        <v>0</v>
      </c>
      <c r="Z7987" s="3"/>
    </row>
    <row r="7988" spans="1:26" customFormat="1" x14ac:dyDescent="0.25">
      <c r="A7988" s="31">
        <v>139</v>
      </c>
      <c r="B7988" s="31">
        <v>141</v>
      </c>
      <c r="C7988" s="3" t="s">
        <v>13239</v>
      </c>
      <c r="D7988" s="3" t="s">
        <v>13236</v>
      </c>
      <c r="E7988" s="3" t="s">
        <v>13099</v>
      </c>
      <c r="F7988" s="3" t="s">
        <v>12895</v>
      </c>
      <c r="G7988" s="3" t="s">
        <v>5663</v>
      </c>
      <c r="H7988" s="3"/>
      <c r="I7988" s="24">
        <v>57.6</v>
      </c>
      <c r="J7988" s="24">
        <v>42.9</v>
      </c>
      <c r="K7988" s="24">
        <v>4.0599999999999996</v>
      </c>
      <c r="L7988" s="24">
        <v>2.19</v>
      </c>
      <c r="M7988" s="24"/>
      <c r="N7988" s="24"/>
      <c r="O7988" s="24">
        <v>0.66</v>
      </c>
      <c r="P7988" s="24">
        <v>0.91</v>
      </c>
      <c r="Q7988" s="24">
        <v>4.2699999999999996</v>
      </c>
      <c r="R7988" s="24">
        <v>2.52</v>
      </c>
      <c r="S7988" s="24">
        <v>0.09</v>
      </c>
      <c r="T7988" s="24"/>
      <c r="U7988" s="24"/>
      <c r="V7988" s="24"/>
      <c r="W7988" s="24"/>
      <c r="X7988" s="24">
        <f t="shared" si="302"/>
        <v>57.6</v>
      </c>
      <c r="Y7988" s="2">
        <f t="shared" si="301"/>
        <v>0</v>
      </c>
      <c r="Z7988" s="3"/>
    </row>
    <row r="7989" spans="1:26" customFormat="1" x14ac:dyDescent="0.25">
      <c r="A7989" s="31">
        <v>140</v>
      </c>
      <c r="B7989" s="31">
        <v>142</v>
      </c>
      <c r="C7989" s="3" t="s">
        <v>13244</v>
      </c>
      <c r="D7989" s="3" t="s">
        <v>13236</v>
      </c>
      <c r="E7989" s="3" t="s">
        <v>13099</v>
      </c>
      <c r="F7989" s="3" t="s">
        <v>12895</v>
      </c>
      <c r="G7989" s="3" t="s">
        <v>13242</v>
      </c>
      <c r="H7989" s="3" t="s">
        <v>13245</v>
      </c>
      <c r="I7989" s="24">
        <v>70</v>
      </c>
      <c r="J7989" s="24">
        <v>56.25</v>
      </c>
      <c r="K7989" s="24">
        <v>2</v>
      </c>
      <c r="L7989" s="24"/>
      <c r="M7989" s="24"/>
      <c r="N7989" s="24">
        <v>0.25</v>
      </c>
      <c r="O7989" s="24">
        <v>1.5</v>
      </c>
      <c r="P7989" s="24"/>
      <c r="Q7989" s="24">
        <v>5</v>
      </c>
      <c r="R7989" s="24"/>
      <c r="S7989" s="24"/>
      <c r="T7989" s="24">
        <v>5</v>
      </c>
      <c r="U7989" s="24"/>
      <c r="V7989" s="24"/>
      <c r="W7989" s="24"/>
      <c r="X7989" s="24">
        <f t="shared" si="302"/>
        <v>70</v>
      </c>
      <c r="Y7989" s="2">
        <f t="shared" si="301"/>
        <v>0</v>
      </c>
      <c r="Z7989" s="3"/>
    </row>
    <row r="7990" spans="1:26" customFormat="1" x14ac:dyDescent="0.25">
      <c r="A7990" s="31">
        <v>141</v>
      </c>
      <c r="B7990" s="31">
        <v>143</v>
      </c>
      <c r="C7990" s="3" t="s">
        <v>13235</v>
      </c>
      <c r="D7990" s="3" t="s">
        <v>13236</v>
      </c>
      <c r="E7990" s="3" t="s">
        <v>13099</v>
      </c>
      <c r="F7990" s="3" t="s">
        <v>12895</v>
      </c>
      <c r="G7990" s="3" t="s">
        <v>13246</v>
      </c>
      <c r="H7990" s="3"/>
      <c r="I7990" s="24">
        <v>62.5</v>
      </c>
      <c r="J7990" s="24">
        <v>48.5</v>
      </c>
      <c r="K7990" s="24">
        <v>5</v>
      </c>
      <c r="L7990" s="24">
        <v>8</v>
      </c>
      <c r="M7990" s="24"/>
      <c r="N7990" s="24"/>
      <c r="O7990" s="24">
        <v>1</v>
      </c>
      <c r="P7990" s="24"/>
      <c r="Q7990" s="24"/>
      <c r="R7990" s="24"/>
      <c r="S7990" s="24"/>
      <c r="T7990" s="24"/>
      <c r="U7990" s="24"/>
      <c r="V7990" s="24"/>
      <c r="W7990" s="24"/>
      <c r="X7990" s="24">
        <f t="shared" si="302"/>
        <v>62.5</v>
      </c>
      <c r="Y7990" s="2">
        <f t="shared" si="301"/>
        <v>0</v>
      </c>
      <c r="Z7990" s="3"/>
    </row>
    <row r="7991" spans="1:26" customFormat="1" x14ac:dyDescent="0.25">
      <c r="A7991" s="31">
        <v>142</v>
      </c>
      <c r="B7991" s="31">
        <v>144</v>
      </c>
      <c r="C7991" s="3" t="s">
        <v>13247</v>
      </c>
      <c r="D7991" s="3" t="s">
        <v>7886</v>
      </c>
      <c r="E7991" s="3" t="s">
        <v>13099</v>
      </c>
      <c r="F7991" s="3" t="s">
        <v>12895</v>
      </c>
      <c r="G7991" s="3" t="s">
        <v>1650</v>
      </c>
      <c r="H7991" s="3"/>
      <c r="I7991" s="24">
        <v>145.99</v>
      </c>
      <c r="J7991" s="24">
        <v>83.86</v>
      </c>
      <c r="K7991" s="24"/>
      <c r="L7991" s="24">
        <v>2.75</v>
      </c>
      <c r="M7991" s="24"/>
      <c r="N7991" s="24"/>
      <c r="O7991" s="24">
        <v>2.58</v>
      </c>
      <c r="P7991" s="24"/>
      <c r="Q7991" s="24"/>
      <c r="R7991" s="24">
        <v>1.33</v>
      </c>
      <c r="S7991" s="24"/>
      <c r="T7991" s="24">
        <v>55.5</v>
      </c>
      <c r="U7991" s="24"/>
      <c r="V7991" s="24"/>
      <c r="W7991" s="24"/>
      <c r="X7991" s="24">
        <f t="shared" si="302"/>
        <v>146.01999999999998</v>
      </c>
      <c r="Y7991" s="2">
        <f t="shared" si="301"/>
        <v>-2.9999999999972715E-2</v>
      </c>
      <c r="Z7991" s="3"/>
    </row>
    <row r="7992" spans="1:26" customFormat="1" x14ac:dyDescent="0.25">
      <c r="A7992" s="31">
        <v>143</v>
      </c>
      <c r="B7992" s="31">
        <v>145</v>
      </c>
      <c r="C7992" s="3" t="s">
        <v>13248</v>
      </c>
      <c r="D7992" s="3" t="s">
        <v>7886</v>
      </c>
      <c r="E7992" s="3" t="s">
        <v>13099</v>
      </c>
      <c r="F7992" s="3" t="s">
        <v>12895</v>
      </c>
      <c r="G7992" s="3" t="s">
        <v>1585</v>
      </c>
      <c r="H7992" s="3"/>
      <c r="I7992" s="24">
        <v>498</v>
      </c>
      <c r="J7992" s="24">
        <v>223</v>
      </c>
      <c r="K7992" s="24">
        <v>25</v>
      </c>
      <c r="L7992" s="24"/>
      <c r="M7992" s="24">
        <v>2</v>
      </c>
      <c r="N7992" s="24"/>
      <c r="O7992" s="24">
        <v>3</v>
      </c>
      <c r="P7992" s="24">
        <v>75</v>
      </c>
      <c r="Q7992" s="24"/>
      <c r="R7992" s="24">
        <v>1</v>
      </c>
      <c r="S7992" s="24"/>
      <c r="T7992" s="24">
        <v>169</v>
      </c>
      <c r="U7992" s="24"/>
      <c r="V7992" s="24"/>
      <c r="W7992" s="24"/>
      <c r="X7992" s="24">
        <f t="shared" si="302"/>
        <v>498</v>
      </c>
      <c r="Y7992" s="2">
        <f t="shared" si="301"/>
        <v>0</v>
      </c>
      <c r="Z7992" s="3"/>
    </row>
    <row r="7993" spans="1:26" customFormat="1" x14ac:dyDescent="0.25">
      <c r="A7993" s="31">
        <v>144</v>
      </c>
      <c r="B7993" s="31">
        <v>146</v>
      </c>
      <c r="C7993" s="3" t="s">
        <v>13249</v>
      </c>
      <c r="D7993" s="3" t="s">
        <v>7886</v>
      </c>
      <c r="E7993" s="3" t="s">
        <v>13099</v>
      </c>
      <c r="F7993" s="3" t="s">
        <v>12895</v>
      </c>
      <c r="G7993" s="3" t="s">
        <v>13240</v>
      </c>
      <c r="H7993" s="3"/>
      <c r="I7993" s="24">
        <v>95</v>
      </c>
      <c r="J7993" s="24">
        <v>64.89</v>
      </c>
      <c r="K7993" s="24">
        <v>25.11</v>
      </c>
      <c r="L7993" s="24"/>
      <c r="M7993" s="24"/>
      <c r="N7993" s="24"/>
      <c r="O7993" s="24">
        <v>2.78</v>
      </c>
      <c r="P7993" s="24"/>
      <c r="Q7993" s="24"/>
      <c r="R7993" s="24">
        <v>1.92</v>
      </c>
      <c r="S7993" s="24">
        <v>0.3</v>
      </c>
      <c r="T7993" s="24"/>
      <c r="U7993" s="24"/>
      <c r="V7993" s="24"/>
      <c r="W7993" s="24"/>
      <c r="X7993" s="24">
        <f t="shared" si="302"/>
        <v>95</v>
      </c>
      <c r="Y7993" s="2">
        <f t="shared" si="301"/>
        <v>0</v>
      </c>
      <c r="Z7993" s="3"/>
    </row>
    <row r="7994" spans="1:26" customFormat="1" x14ac:dyDescent="0.25">
      <c r="A7994" s="31">
        <v>145</v>
      </c>
      <c r="B7994" s="31">
        <v>147</v>
      </c>
      <c r="C7994" s="3" t="s">
        <v>13250</v>
      </c>
      <c r="D7994" s="3" t="s">
        <v>7886</v>
      </c>
      <c r="E7994" s="3" t="s">
        <v>13099</v>
      </c>
      <c r="F7994" s="3" t="s">
        <v>12895</v>
      </c>
      <c r="G7994" s="3" t="s">
        <v>58</v>
      </c>
      <c r="H7994" s="3"/>
      <c r="I7994" s="24">
        <v>509</v>
      </c>
      <c r="J7994" s="24">
        <v>100</v>
      </c>
      <c r="K7994" s="24">
        <v>63</v>
      </c>
      <c r="L7994" s="24"/>
      <c r="M7994" s="24">
        <v>2</v>
      </c>
      <c r="N7994" s="24"/>
      <c r="O7994" s="24">
        <v>5</v>
      </c>
      <c r="P7994" s="24"/>
      <c r="Q7994" s="24"/>
      <c r="R7994" s="24"/>
      <c r="S7994" s="24"/>
      <c r="T7994" s="24">
        <v>339</v>
      </c>
      <c r="U7994" s="24"/>
      <c r="V7994" s="24"/>
      <c r="W7994" s="24"/>
      <c r="X7994" s="24">
        <f t="shared" si="302"/>
        <v>509</v>
      </c>
      <c r="Y7994" s="2">
        <f t="shared" si="301"/>
        <v>0</v>
      </c>
      <c r="Z7994" s="3"/>
    </row>
    <row r="7995" spans="1:26" customFormat="1" x14ac:dyDescent="0.25">
      <c r="A7995" s="31">
        <v>1</v>
      </c>
      <c r="B7995" s="31">
        <v>1</v>
      </c>
      <c r="C7995" s="3" t="s">
        <v>13251</v>
      </c>
      <c r="D7995" s="3" t="s">
        <v>13252</v>
      </c>
      <c r="E7995" s="3" t="s">
        <v>13253</v>
      </c>
      <c r="F7995" s="3" t="s">
        <v>12895</v>
      </c>
      <c r="G7995" s="3" t="s">
        <v>1655</v>
      </c>
      <c r="H7995" s="3" t="s">
        <v>960</v>
      </c>
      <c r="I7995" s="24">
        <v>261</v>
      </c>
      <c r="J7995" s="24">
        <v>150</v>
      </c>
      <c r="K7995" s="24">
        <v>16.14</v>
      </c>
      <c r="L7995" s="24">
        <v>0.51</v>
      </c>
      <c r="M7995" s="24">
        <v>0.66</v>
      </c>
      <c r="N7995" s="24">
        <v>1.08</v>
      </c>
      <c r="O7995" s="24">
        <v>1.35</v>
      </c>
      <c r="P7995" s="24">
        <v>3.5</v>
      </c>
      <c r="Q7995" s="24"/>
      <c r="R7995" s="24">
        <v>3.63</v>
      </c>
      <c r="S7995" s="24">
        <v>1.42</v>
      </c>
      <c r="T7995" s="24">
        <v>79.41</v>
      </c>
      <c r="U7995" s="24">
        <v>3.3</v>
      </c>
      <c r="V7995" s="24"/>
      <c r="W7995" s="24"/>
      <c r="X7995" s="24">
        <f>SUM(J7995:W7995)</f>
        <v>260.99999999999994</v>
      </c>
      <c r="Y7995" s="2">
        <f t="shared" si="301"/>
        <v>0</v>
      </c>
      <c r="Z7995" s="3"/>
    </row>
    <row r="7996" spans="1:26" customFormat="1" x14ac:dyDescent="0.25">
      <c r="A7996" s="31">
        <v>2</v>
      </c>
      <c r="B7996" s="31">
        <v>2</v>
      </c>
      <c r="C7996" s="3" t="s">
        <v>13254</v>
      </c>
      <c r="D7996" s="3" t="s">
        <v>13255</v>
      </c>
      <c r="E7996" s="3" t="s">
        <v>13253</v>
      </c>
      <c r="F7996" s="3" t="s">
        <v>12895</v>
      </c>
      <c r="G7996" s="3" t="s">
        <v>13256</v>
      </c>
      <c r="H7996" s="3" t="s">
        <v>896</v>
      </c>
      <c r="I7996" s="24">
        <v>206.19</v>
      </c>
      <c r="J7996" s="24">
        <v>95.5</v>
      </c>
      <c r="K7996" s="24">
        <v>41</v>
      </c>
      <c r="L7996" s="24"/>
      <c r="M7996" s="24">
        <v>9.0299999999999994</v>
      </c>
      <c r="N7996" s="24"/>
      <c r="O7996" s="24">
        <v>3</v>
      </c>
      <c r="P7996" s="24"/>
      <c r="Q7996" s="24"/>
      <c r="R7996" s="24">
        <v>4</v>
      </c>
      <c r="S7996" s="24"/>
      <c r="T7996" s="24">
        <v>52.19</v>
      </c>
      <c r="U7996" s="24">
        <v>1.47</v>
      </c>
      <c r="V7996" s="24"/>
      <c r="W7996" s="24"/>
      <c r="X7996" s="24">
        <f>SUM(J7996:W7996)</f>
        <v>206.19</v>
      </c>
      <c r="Y7996" s="2">
        <f t="shared" si="301"/>
        <v>0</v>
      </c>
      <c r="Z7996" s="3"/>
    </row>
    <row r="7997" spans="1:26" customFormat="1" x14ac:dyDescent="0.25">
      <c r="A7997" s="31">
        <v>3</v>
      </c>
      <c r="B7997" s="31">
        <v>4</v>
      </c>
      <c r="C7997" s="3" t="s">
        <v>13257</v>
      </c>
      <c r="D7997" s="3" t="s">
        <v>10119</v>
      </c>
      <c r="E7997" s="3" t="s">
        <v>13253</v>
      </c>
      <c r="F7997" s="3" t="s">
        <v>12895</v>
      </c>
      <c r="G7997" s="3" t="s">
        <v>13258</v>
      </c>
      <c r="H7997" s="3" t="s">
        <v>494</v>
      </c>
      <c r="I7997" s="24">
        <v>113.09</v>
      </c>
      <c r="J7997" s="24">
        <v>60.65</v>
      </c>
      <c r="K7997" s="24"/>
      <c r="L7997" s="24">
        <v>0.25</v>
      </c>
      <c r="M7997" s="24"/>
      <c r="N7997" s="24">
        <v>2</v>
      </c>
      <c r="O7997" s="24">
        <v>2</v>
      </c>
      <c r="P7997" s="24">
        <v>1.5</v>
      </c>
      <c r="Q7997" s="24"/>
      <c r="R7997" s="24">
        <v>1.52</v>
      </c>
      <c r="S7997" s="24"/>
      <c r="T7997" s="24">
        <v>43.29</v>
      </c>
      <c r="U7997" s="24">
        <v>1.88</v>
      </c>
      <c r="V7997" s="24"/>
      <c r="W7997" s="24"/>
      <c r="X7997" s="24">
        <f t="shared" ref="X7997:X8059" si="303">SUM(J7997:W7997)</f>
        <v>113.09</v>
      </c>
      <c r="Y7997" s="2">
        <f t="shared" si="301"/>
        <v>0</v>
      </c>
      <c r="Z7997" s="3"/>
    </row>
    <row r="7998" spans="1:26" customFormat="1" x14ac:dyDescent="0.25">
      <c r="A7998" s="31">
        <v>4</v>
      </c>
      <c r="B7998" s="31">
        <v>5</v>
      </c>
      <c r="C7998" s="3" t="s">
        <v>13259</v>
      </c>
      <c r="D7998" s="3" t="s">
        <v>13260</v>
      </c>
      <c r="E7998" s="3" t="s">
        <v>13253</v>
      </c>
      <c r="F7998" s="3" t="s">
        <v>12895</v>
      </c>
      <c r="G7998" s="3" t="s">
        <v>4650</v>
      </c>
      <c r="H7998" s="3" t="s">
        <v>213</v>
      </c>
      <c r="I7998" s="24">
        <v>102</v>
      </c>
      <c r="J7998" s="24">
        <v>68.7</v>
      </c>
      <c r="K7998" s="24">
        <v>1</v>
      </c>
      <c r="L7998" s="24"/>
      <c r="M7998" s="24">
        <v>1</v>
      </c>
      <c r="N7998" s="24">
        <v>1</v>
      </c>
      <c r="O7998" s="24">
        <v>1.5</v>
      </c>
      <c r="P7998" s="24">
        <v>17</v>
      </c>
      <c r="Q7998" s="24">
        <v>1</v>
      </c>
      <c r="R7998" s="24">
        <v>2</v>
      </c>
      <c r="S7998" s="24"/>
      <c r="T7998" s="24">
        <v>7.8</v>
      </c>
      <c r="U7998" s="24">
        <v>1</v>
      </c>
      <c r="V7998" s="24"/>
      <c r="W7998" s="24"/>
      <c r="X7998" s="24">
        <f t="shared" si="303"/>
        <v>102</v>
      </c>
      <c r="Y7998" s="2">
        <f t="shared" si="301"/>
        <v>0</v>
      </c>
      <c r="Z7998" s="3"/>
    </row>
    <row r="7999" spans="1:26" customFormat="1" x14ac:dyDescent="0.25">
      <c r="A7999" s="31">
        <v>5</v>
      </c>
      <c r="B7999" s="31">
        <v>6</v>
      </c>
      <c r="C7999" s="3" t="s">
        <v>13261</v>
      </c>
      <c r="D7999" s="3" t="s">
        <v>13262</v>
      </c>
      <c r="E7999" s="3" t="s">
        <v>13253</v>
      </c>
      <c r="F7999" s="3" t="s">
        <v>12895</v>
      </c>
      <c r="G7999" s="3" t="s">
        <v>13263</v>
      </c>
      <c r="H7999" s="3" t="s">
        <v>10</v>
      </c>
      <c r="I7999" s="24">
        <v>340.57</v>
      </c>
      <c r="J7999" s="24">
        <v>231.54</v>
      </c>
      <c r="K7999" s="24">
        <v>7.94</v>
      </c>
      <c r="L7999" s="24"/>
      <c r="M7999" s="24">
        <v>1.83</v>
      </c>
      <c r="N7999" s="24"/>
      <c r="O7999" s="24">
        <v>2.7</v>
      </c>
      <c r="P7999" s="24">
        <v>17.13</v>
      </c>
      <c r="Q7999" s="24"/>
      <c r="R7999" s="24"/>
      <c r="S7999" s="24"/>
      <c r="T7999" s="24">
        <v>78.58</v>
      </c>
      <c r="U7999" s="24">
        <v>0.85</v>
      </c>
      <c r="V7999" s="24"/>
      <c r="W7999" s="24"/>
      <c r="X7999" s="24">
        <f t="shared" si="303"/>
        <v>340.57</v>
      </c>
      <c r="Y7999" s="2">
        <f t="shared" si="301"/>
        <v>0</v>
      </c>
      <c r="Z7999" s="3"/>
    </row>
    <row r="8000" spans="1:26" customFormat="1" x14ac:dyDescent="0.25">
      <c r="A8000" s="31">
        <v>6</v>
      </c>
      <c r="B8000" s="31">
        <v>7</v>
      </c>
      <c r="C8000" s="3" t="s">
        <v>13264</v>
      </c>
      <c r="D8000" s="3" t="s">
        <v>10119</v>
      </c>
      <c r="E8000" s="3" t="s">
        <v>13253</v>
      </c>
      <c r="F8000" s="3" t="s">
        <v>12895</v>
      </c>
      <c r="G8000" s="2" t="s">
        <v>13265</v>
      </c>
      <c r="H8000" s="2" t="s">
        <v>277</v>
      </c>
      <c r="I8000" s="24">
        <v>138.5</v>
      </c>
      <c r="J8000" s="42">
        <v>62.5</v>
      </c>
      <c r="K8000" s="24">
        <v>20</v>
      </c>
      <c r="L8000" s="24">
        <v>21</v>
      </c>
      <c r="M8000" s="24"/>
      <c r="N8000" s="24">
        <v>3</v>
      </c>
      <c r="O8000" s="24">
        <v>3</v>
      </c>
      <c r="P8000" s="24">
        <v>21.65</v>
      </c>
      <c r="Q8000" s="24"/>
      <c r="R8000" s="24">
        <v>6.35</v>
      </c>
      <c r="S8000" s="24"/>
      <c r="T8000" s="24"/>
      <c r="U8000" s="24">
        <v>1</v>
      </c>
      <c r="V8000" s="24"/>
      <c r="W8000" s="24"/>
      <c r="X8000" s="24">
        <f t="shared" si="303"/>
        <v>138.5</v>
      </c>
      <c r="Y8000" s="2">
        <f t="shared" si="301"/>
        <v>0</v>
      </c>
      <c r="Z8000" s="3"/>
    </row>
    <row r="8001" spans="1:26" customFormat="1" ht="30" x14ac:dyDescent="0.25">
      <c r="A8001" s="31">
        <v>7</v>
      </c>
      <c r="B8001" s="31">
        <v>8</v>
      </c>
      <c r="C8001" s="3" t="s">
        <v>13266</v>
      </c>
      <c r="D8001" s="3" t="s">
        <v>13267</v>
      </c>
      <c r="E8001" s="3" t="s">
        <v>13253</v>
      </c>
      <c r="F8001" s="3" t="s">
        <v>12895</v>
      </c>
      <c r="G8001" s="1" t="s">
        <v>13268</v>
      </c>
      <c r="H8001" s="1" t="s">
        <v>13269</v>
      </c>
      <c r="I8001" s="24">
        <v>563.97</v>
      </c>
      <c r="J8001" s="24">
        <v>113.5</v>
      </c>
      <c r="K8001" s="24"/>
      <c r="L8001" s="24">
        <v>7.23</v>
      </c>
      <c r="M8001" s="24">
        <v>1</v>
      </c>
      <c r="N8001" s="24">
        <v>94.61</v>
      </c>
      <c r="O8001" s="24">
        <v>9.1199999999999992</v>
      </c>
      <c r="P8001" s="24">
        <v>9.2200000000000006</v>
      </c>
      <c r="Q8001" s="24">
        <v>20.190000000000001</v>
      </c>
      <c r="R8001" s="42"/>
      <c r="S8001" s="24"/>
      <c r="T8001" s="24">
        <v>301.10000000000002</v>
      </c>
      <c r="U8001" s="24">
        <v>8</v>
      </c>
      <c r="V8001" s="24"/>
      <c r="W8001" s="24"/>
      <c r="X8001" s="24">
        <f t="shared" si="303"/>
        <v>563.97</v>
      </c>
      <c r="Y8001" s="2">
        <f t="shared" si="301"/>
        <v>0</v>
      </c>
      <c r="Z8001" s="3"/>
    </row>
    <row r="8002" spans="1:26" customFormat="1" x14ac:dyDescent="0.25">
      <c r="A8002" s="31">
        <v>8</v>
      </c>
      <c r="B8002" s="31">
        <v>9</v>
      </c>
      <c r="C8002" s="3" t="s">
        <v>13270</v>
      </c>
      <c r="D8002" s="3" t="s">
        <v>13267</v>
      </c>
      <c r="E8002" s="3" t="s">
        <v>13253</v>
      </c>
      <c r="F8002" s="3" t="s">
        <v>12895</v>
      </c>
      <c r="G8002" s="3" t="s">
        <v>15473</v>
      </c>
      <c r="H8002" s="3" t="s">
        <v>358</v>
      </c>
      <c r="I8002" s="24">
        <v>154.69999999999999</v>
      </c>
      <c r="J8002" s="24">
        <v>91.79</v>
      </c>
      <c r="K8002" s="24">
        <v>8</v>
      </c>
      <c r="L8002" s="24">
        <v>2.2000000000000002</v>
      </c>
      <c r="M8002" s="24">
        <v>4</v>
      </c>
      <c r="N8002" s="24">
        <v>5</v>
      </c>
      <c r="O8002" s="24">
        <v>3.4</v>
      </c>
      <c r="P8002" s="24">
        <v>2</v>
      </c>
      <c r="Q8002" s="24">
        <v>1.8</v>
      </c>
      <c r="R8002" s="24">
        <v>2.71</v>
      </c>
      <c r="S8002" s="24">
        <v>1</v>
      </c>
      <c r="T8002" s="24">
        <v>32.799999999999997</v>
      </c>
      <c r="U8002" s="24"/>
      <c r="V8002" s="24"/>
      <c r="W8002" s="24"/>
      <c r="X8002" s="24">
        <f t="shared" si="303"/>
        <v>154.69999999999999</v>
      </c>
      <c r="Y8002" s="2">
        <f t="shared" si="301"/>
        <v>0</v>
      </c>
      <c r="Z8002" s="3"/>
    </row>
    <row r="8003" spans="1:26" customFormat="1" x14ac:dyDescent="0.25">
      <c r="A8003" s="31">
        <v>9</v>
      </c>
      <c r="B8003" s="31">
        <v>10</v>
      </c>
      <c r="C8003" s="3" t="s">
        <v>1512</v>
      </c>
      <c r="D8003" s="3" t="s">
        <v>10119</v>
      </c>
      <c r="E8003" s="3" t="s">
        <v>13253</v>
      </c>
      <c r="F8003" s="3" t="s">
        <v>12895</v>
      </c>
      <c r="G8003" s="3" t="s">
        <v>15474</v>
      </c>
      <c r="H8003" s="3" t="s">
        <v>198</v>
      </c>
      <c r="I8003" s="24">
        <v>68.739999999999995</v>
      </c>
      <c r="J8003" s="24">
        <v>11.93</v>
      </c>
      <c r="K8003" s="24">
        <v>27.45</v>
      </c>
      <c r="L8003" s="24">
        <v>18.170000000000002</v>
      </c>
      <c r="M8003" s="24"/>
      <c r="N8003" s="24">
        <v>0.83</v>
      </c>
      <c r="O8003" s="24">
        <v>1.91</v>
      </c>
      <c r="P8003" s="24">
        <v>1.9</v>
      </c>
      <c r="Q8003" s="24">
        <v>1.36</v>
      </c>
      <c r="R8003" s="24">
        <v>0.85</v>
      </c>
      <c r="S8003" s="24"/>
      <c r="T8003" s="24">
        <v>3.04</v>
      </c>
      <c r="U8003" s="24">
        <v>1.3</v>
      </c>
      <c r="V8003" s="24"/>
      <c r="W8003" s="24"/>
      <c r="X8003" s="24">
        <f t="shared" si="303"/>
        <v>68.739999999999995</v>
      </c>
      <c r="Y8003" s="2">
        <f t="shared" si="301"/>
        <v>0</v>
      </c>
      <c r="Z8003" s="3"/>
    </row>
    <row r="8004" spans="1:26" customFormat="1" x14ac:dyDescent="0.25">
      <c r="A8004" s="31">
        <v>10</v>
      </c>
      <c r="B8004" s="31">
        <v>11</v>
      </c>
      <c r="C8004" s="3" t="s">
        <v>10119</v>
      </c>
      <c r="D8004" s="3" t="s">
        <v>10119</v>
      </c>
      <c r="E8004" s="3" t="s">
        <v>13253</v>
      </c>
      <c r="F8004" s="3" t="s">
        <v>12895</v>
      </c>
      <c r="G8004" s="3" t="s">
        <v>13271</v>
      </c>
      <c r="H8004" s="3" t="s">
        <v>13272</v>
      </c>
      <c r="I8004" s="24">
        <v>227.42</v>
      </c>
      <c r="J8004" s="24">
        <v>155.88</v>
      </c>
      <c r="K8004" s="24">
        <v>22.3</v>
      </c>
      <c r="L8004" s="24">
        <v>15.26</v>
      </c>
      <c r="M8004" s="24"/>
      <c r="N8004" s="24">
        <v>2.5</v>
      </c>
      <c r="O8004" s="24">
        <v>2.5</v>
      </c>
      <c r="P8004" s="24">
        <v>0.47</v>
      </c>
      <c r="Q8004" s="24"/>
      <c r="R8004" s="24"/>
      <c r="S8004" s="24"/>
      <c r="T8004" s="24">
        <v>27.35</v>
      </c>
      <c r="U8004" s="24">
        <v>1.1599999999999999</v>
      </c>
      <c r="V8004" s="24"/>
      <c r="W8004" s="24"/>
      <c r="X8004" s="24">
        <f t="shared" si="303"/>
        <v>227.42</v>
      </c>
      <c r="Y8004" s="2">
        <f t="shared" si="301"/>
        <v>0</v>
      </c>
      <c r="Z8004" s="3"/>
    </row>
    <row r="8005" spans="1:26" customFormat="1" x14ac:dyDescent="0.25">
      <c r="A8005" s="31">
        <v>11</v>
      </c>
      <c r="B8005" s="31">
        <v>12</v>
      </c>
      <c r="C8005" s="3" t="s">
        <v>13273</v>
      </c>
      <c r="D8005" s="3" t="s">
        <v>13274</v>
      </c>
      <c r="E8005" s="3" t="s">
        <v>13253</v>
      </c>
      <c r="F8005" s="3" t="s">
        <v>12895</v>
      </c>
      <c r="G8005" s="3" t="s">
        <v>13275</v>
      </c>
      <c r="H8005" s="3" t="s">
        <v>358</v>
      </c>
      <c r="I8005" s="24">
        <v>139</v>
      </c>
      <c r="J8005" s="24">
        <v>86</v>
      </c>
      <c r="K8005" s="24">
        <v>18.5</v>
      </c>
      <c r="L8005" s="42"/>
      <c r="M8005" s="24"/>
      <c r="N8005" s="24">
        <v>2</v>
      </c>
      <c r="O8005" s="24">
        <v>1</v>
      </c>
      <c r="P8005" s="24">
        <v>0.5</v>
      </c>
      <c r="Q8005" s="24"/>
      <c r="R8005" s="24">
        <v>2.59</v>
      </c>
      <c r="S8005" s="24"/>
      <c r="T8005" s="24">
        <v>28.41</v>
      </c>
      <c r="U8005" s="24"/>
      <c r="V8005" s="24"/>
      <c r="W8005" s="24"/>
      <c r="X8005" s="24">
        <f t="shared" si="303"/>
        <v>139</v>
      </c>
      <c r="Y8005" s="2">
        <f t="shared" si="301"/>
        <v>0</v>
      </c>
      <c r="Z8005" s="3"/>
    </row>
    <row r="8006" spans="1:26" customFormat="1" x14ac:dyDescent="0.25">
      <c r="A8006" s="31">
        <v>12</v>
      </c>
      <c r="B8006" s="31">
        <v>13</v>
      </c>
      <c r="C8006" s="3" t="s">
        <v>13276</v>
      </c>
      <c r="D8006" s="3" t="s">
        <v>13277</v>
      </c>
      <c r="E8006" s="3" t="s">
        <v>13253</v>
      </c>
      <c r="F8006" s="3" t="s">
        <v>12895</v>
      </c>
      <c r="G8006" s="3" t="s">
        <v>45</v>
      </c>
      <c r="H8006" s="3"/>
      <c r="I8006" s="24">
        <v>195.44</v>
      </c>
      <c r="J8006" s="24"/>
      <c r="K8006" s="24"/>
      <c r="L8006" s="24"/>
      <c r="M8006" s="24"/>
      <c r="N8006" s="24"/>
      <c r="O8006" s="24"/>
      <c r="P8006" s="24"/>
      <c r="Q8006" s="24"/>
      <c r="R8006" s="24"/>
      <c r="S8006" s="24"/>
      <c r="T8006" s="24">
        <v>195.44</v>
      </c>
      <c r="U8006" s="24"/>
      <c r="V8006" s="24"/>
      <c r="W8006" s="24"/>
      <c r="X8006" s="24">
        <f t="shared" si="303"/>
        <v>195.44</v>
      </c>
      <c r="Y8006" s="2">
        <f t="shared" si="301"/>
        <v>0</v>
      </c>
      <c r="Z8006" s="3"/>
    </row>
    <row r="8007" spans="1:26" customFormat="1" x14ac:dyDescent="0.25">
      <c r="A8007" s="31">
        <v>13</v>
      </c>
      <c r="B8007" s="31">
        <v>14</v>
      </c>
      <c r="C8007" s="3" t="s">
        <v>13278</v>
      </c>
      <c r="D8007" s="3" t="s">
        <v>13262</v>
      </c>
      <c r="E8007" s="3" t="s">
        <v>13253</v>
      </c>
      <c r="F8007" s="3" t="s">
        <v>12895</v>
      </c>
      <c r="G8007" s="3" t="s">
        <v>4495</v>
      </c>
      <c r="H8007" s="3" t="s">
        <v>176</v>
      </c>
      <c r="I8007" s="24">
        <v>799.67</v>
      </c>
      <c r="J8007" s="24">
        <v>254.32</v>
      </c>
      <c r="K8007" s="24">
        <v>22.58</v>
      </c>
      <c r="L8007" s="24"/>
      <c r="M8007" s="24">
        <v>12.54</v>
      </c>
      <c r="N8007" s="24"/>
      <c r="O8007" s="24">
        <v>2.74</v>
      </c>
      <c r="P8007" s="24">
        <v>220.11</v>
      </c>
      <c r="Q8007" s="24">
        <v>2.83</v>
      </c>
      <c r="R8007" s="24">
        <v>10.4</v>
      </c>
      <c r="S8007" s="24">
        <v>2</v>
      </c>
      <c r="T8007" s="24">
        <v>269.79000000000002</v>
      </c>
      <c r="U8007" s="24">
        <v>2.36</v>
      </c>
      <c r="V8007" s="24"/>
      <c r="W8007" s="24"/>
      <c r="X8007" s="24">
        <f t="shared" si="303"/>
        <v>799.67</v>
      </c>
      <c r="Y8007" s="2">
        <f t="shared" si="301"/>
        <v>0</v>
      </c>
      <c r="Z8007" s="3"/>
    </row>
    <row r="8008" spans="1:26" customFormat="1" x14ac:dyDescent="0.25">
      <c r="A8008" s="31">
        <v>14</v>
      </c>
      <c r="B8008" s="31">
        <v>15</v>
      </c>
      <c r="C8008" s="3" t="s">
        <v>86</v>
      </c>
      <c r="D8008" s="3" t="s">
        <v>13252</v>
      </c>
      <c r="E8008" s="3" t="s">
        <v>13253</v>
      </c>
      <c r="F8008" s="3" t="s">
        <v>12895</v>
      </c>
      <c r="G8008" s="3" t="s">
        <v>13279</v>
      </c>
      <c r="H8008" s="3" t="s">
        <v>540</v>
      </c>
      <c r="I8008" s="24">
        <v>383.53</v>
      </c>
      <c r="J8008" s="24">
        <v>158.81</v>
      </c>
      <c r="K8008" s="24">
        <v>22.98</v>
      </c>
      <c r="L8008" s="24">
        <v>31.47</v>
      </c>
      <c r="M8008" s="24"/>
      <c r="N8008" s="24">
        <v>5.75</v>
      </c>
      <c r="O8008" s="24">
        <v>2.5</v>
      </c>
      <c r="P8008" s="24">
        <v>1.5</v>
      </c>
      <c r="Q8008" s="24"/>
      <c r="R8008" s="24"/>
      <c r="S8008" s="24">
        <v>0.52</v>
      </c>
      <c r="T8008" s="24">
        <v>156.93</v>
      </c>
      <c r="U8008" s="24">
        <v>3</v>
      </c>
      <c r="V8008" s="24"/>
      <c r="W8008" s="24"/>
      <c r="X8008" s="24">
        <f t="shared" si="303"/>
        <v>383.46000000000004</v>
      </c>
      <c r="Y8008" s="2">
        <f t="shared" si="301"/>
        <v>6.9999999999936335E-2</v>
      </c>
      <c r="Z8008" s="3"/>
    </row>
    <row r="8009" spans="1:26" customFormat="1" x14ac:dyDescent="0.25">
      <c r="A8009" s="31">
        <v>15</v>
      </c>
      <c r="B8009" s="31">
        <v>16</v>
      </c>
      <c r="C8009" s="3" t="s">
        <v>2331</v>
      </c>
      <c r="D8009" s="3" t="s">
        <v>13267</v>
      </c>
      <c r="E8009" s="3" t="s">
        <v>13253</v>
      </c>
      <c r="F8009" s="3" t="s">
        <v>12895</v>
      </c>
      <c r="G8009" s="3" t="s">
        <v>5034</v>
      </c>
      <c r="H8009" s="3" t="s">
        <v>429</v>
      </c>
      <c r="I8009" s="24">
        <v>253.73</v>
      </c>
      <c r="J8009" s="24">
        <v>183.91</v>
      </c>
      <c r="K8009" s="24"/>
      <c r="L8009" s="24">
        <v>6</v>
      </c>
      <c r="M8009" s="24">
        <v>1.75</v>
      </c>
      <c r="N8009" s="24">
        <v>8</v>
      </c>
      <c r="O8009" s="24">
        <v>2</v>
      </c>
      <c r="P8009" s="24">
        <v>27.52</v>
      </c>
      <c r="Q8009" s="24">
        <v>12.35</v>
      </c>
      <c r="R8009" s="24">
        <v>7</v>
      </c>
      <c r="S8009" s="24">
        <v>2.7</v>
      </c>
      <c r="T8009" s="24"/>
      <c r="U8009" s="24">
        <v>2.5</v>
      </c>
      <c r="V8009" s="24"/>
      <c r="W8009" s="24"/>
      <c r="X8009" s="24">
        <f t="shared" si="303"/>
        <v>253.73</v>
      </c>
      <c r="Y8009" s="2">
        <f t="shared" si="301"/>
        <v>0</v>
      </c>
      <c r="Z8009" s="3"/>
    </row>
    <row r="8010" spans="1:26" customFormat="1" x14ac:dyDescent="0.25">
      <c r="A8010" s="31">
        <v>16</v>
      </c>
      <c r="B8010" s="31">
        <v>17</v>
      </c>
      <c r="C8010" s="3" t="s">
        <v>13280</v>
      </c>
      <c r="D8010" s="3" t="s">
        <v>13267</v>
      </c>
      <c r="E8010" s="3" t="s">
        <v>13253</v>
      </c>
      <c r="F8010" s="3" t="s">
        <v>12895</v>
      </c>
      <c r="G8010" s="3" t="s">
        <v>13281</v>
      </c>
      <c r="H8010" s="3" t="s">
        <v>7663</v>
      </c>
      <c r="I8010" s="24">
        <v>110</v>
      </c>
      <c r="J8010" s="24">
        <v>73</v>
      </c>
      <c r="K8010" s="24">
        <v>18</v>
      </c>
      <c r="L8010" s="24">
        <v>17</v>
      </c>
      <c r="M8010" s="24"/>
      <c r="N8010" s="24"/>
      <c r="O8010" s="24">
        <v>3</v>
      </c>
      <c r="P8010" s="24">
        <v>1</v>
      </c>
      <c r="Q8010" s="24"/>
      <c r="R8010" s="24">
        <v>1</v>
      </c>
      <c r="S8010" s="24"/>
      <c r="T8010" s="24"/>
      <c r="U8010" s="24"/>
      <c r="V8010" s="24"/>
      <c r="W8010" s="24"/>
      <c r="X8010" s="24">
        <f t="shared" si="303"/>
        <v>113</v>
      </c>
      <c r="Y8010" s="2">
        <f t="shared" si="301"/>
        <v>-3</v>
      </c>
      <c r="Z8010" s="3"/>
    </row>
    <row r="8011" spans="1:26" customFormat="1" x14ac:dyDescent="0.25">
      <c r="A8011" s="31">
        <v>17</v>
      </c>
      <c r="B8011" s="31">
        <v>18</v>
      </c>
      <c r="C8011" s="3" t="s">
        <v>13282</v>
      </c>
      <c r="D8011" s="3" t="s">
        <v>13283</v>
      </c>
      <c r="E8011" s="3" t="s">
        <v>13253</v>
      </c>
      <c r="F8011" s="3" t="s">
        <v>12895</v>
      </c>
      <c r="G8011" s="3" t="s">
        <v>13284</v>
      </c>
      <c r="H8011" s="3" t="s">
        <v>485</v>
      </c>
      <c r="I8011" s="24">
        <v>773.24</v>
      </c>
      <c r="J8011" s="24">
        <v>146.12</v>
      </c>
      <c r="K8011" s="24">
        <v>39.94</v>
      </c>
      <c r="L8011" s="24"/>
      <c r="M8011" s="24"/>
      <c r="N8011" s="24">
        <v>3.14</v>
      </c>
      <c r="O8011" s="24">
        <v>3.55</v>
      </c>
      <c r="P8011" s="24">
        <v>45.9</v>
      </c>
      <c r="Q8011" s="24"/>
      <c r="R8011" s="24">
        <v>3.77</v>
      </c>
      <c r="S8011" s="24">
        <v>0.43</v>
      </c>
      <c r="T8011" s="24">
        <v>528.83000000000004</v>
      </c>
      <c r="U8011" s="24">
        <v>1.56</v>
      </c>
      <c r="V8011" s="24"/>
      <c r="W8011" s="24"/>
      <c r="X8011" s="24">
        <f t="shared" si="303"/>
        <v>773.24</v>
      </c>
      <c r="Y8011" s="2">
        <f t="shared" si="301"/>
        <v>0</v>
      </c>
      <c r="Z8011" s="3"/>
    </row>
    <row r="8012" spans="1:26" customFormat="1" ht="30" x14ac:dyDescent="0.25">
      <c r="A8012" s="31">
        <v>18</v>
      </c>
      <c r="B8012" s="31">
        <v>19</v>
      </c>
      <c r="C8012" s="3" t="s">
        <v>13285</v>
      </c>
      <c r="D8012" s="3" t="s">
        <v>10119</v>
      </c>
      <c r="E8012" s="3" t="s">
        <v>13253</v>
      </c>
      <c r="F8012" s="3" t="s">
        <v>12895</v>
      </c>
      <c r="G8012" s="1" t="s">
        <v>13286</v>
      </c>
      <c r="H8012" s="1" t="s">
        <v>13287</v>
      </c>
      <c r="I8012" s="24">
        <v>166.38</v>
      </c>
      <c r="J8012" s="24">
        <v>125.03</v>
      </c>
      <c r="K8012" s="24">
        <v>27.23</v>
      </c>
      <c r="L8012" s="24">
        <v>2.21</v>
      </c>
      <c r="M8012" s="24"/>
      <c r="N8012" s="24">
        <v>2.3199999999999998</v>
      </c>
      <c r="O8012" s="24">
        <v>2</v>
      </c>
      <c r="P8012" s="24">
        <v>3.45</v>
      </c>
      <c r="Q8012" s="24">
        <v>0.6</v>
      </c>
      <c r="R8012" s="24">
        <v>3.54</v>
      </c>
      <c r="S8012" s="24"/>
      <c r="T8012" s="24"/>
      <c r="U8012" s="24"/>
      <c r="V8012" s="24"/>
      <c r="W8012" s="24"/>
      <c r="X8012" s="24">
        <f t="shared" si="303"/>
        <v>166.37999999999997</v>
      </c>
      <c r="Y8012" s="2">
        <f t="shared" si="301"/>
        <v>0</v>
      </c>
      <c r="Z8012" s="3"/>
    </row>
    <row r="8013" spans="1:26" customFormat="1" x14ac:dyDescent="0.25">
      <c r="A8013" s="31">
        <v>19</v>
      </c>
      <c r="B8013" s="31">
        <v>20</v>
      </c>
      <c r="C8013" s="3" t="s">
        <v>13288</v>
      </c>
      <c r="D8013" s="3" t="s">
        <v>13289</v>
      </c>
      <c r="E8013" s="3" t="s">
        <v>13253</v>
      </c>
      <c r="F8013" s="3" t="s">
        <v>12895</v>
      </c>
      <c r="G8013" s="3" t="s">
        <v>13290</v>
      </c>
      <c r="H8013" s="3"/>
      <c r="I8013" s="24">
        <v>814.81</v>
      </c>
      <c r="J8013" s="24">
        <v>50.02</v>
      </c>
      <c r="K8013" s="24"/>
      <c r="L8013" s="24"/>
      <c r="M8013" s="24">
        <v>2</v>
      </c>
      <c r="N8013" s="24"/>
      <c r="O8013" s="24">
        <v>1.5</v>
      </c>
      <c r="P8013" s="24"/>
      <c r="Q8013" s="24"/>
      <c r="R8013" s="24"/>
      <c r="S8013" s="24"/>
      <c r="T8013" s="24">
        <v>761.29</v>
      </c>
      <c r="U8013" s="24"/>
      <c r="V8013" s="24"/>
      <c r="W8013" s="24"/>
      <c r="X8013" s="24">
        <f t="shared" si="303"/>
        <v>814.81</v>
      </c>
      <c r="Y8013" s="2">
        <f t="shared" si="301"/>
        <v>0</v>
      </c>
      <c r="Z8013" s="3"/>
    </row>
    <row r="8014" spans="1:26" customFormat="1" x14ac:dyDescent="0.25">
      <c r="A8014" s="31">
        <v>20</v>
      </c>
      <c r="B8014" s="31">
        <v>21</v>
      </c>
      <c r="C8014" s="3" t="s">
        <v>13291</v>
      </c>
      <c r="D8014" s="3" t="s">
        <v>13262</v>
      </c>
      <c r="E8014" s="3" t="s">
        <v>13253</v>
      </c>
      <c r="F8014" s="3" t="s">
        <v>12895</v>
      </c>
      <c r="G8014" s="3" t="s">
        <v>13292</v>
      </c>
      <c r="H8014" s="3" t="s">
        <v>960</v>
      </c>
      <c r="I8014" s="24">
        <v>146.69999999999999</v>
      </c>
      <c r="J8014" s="24">
        <v>110.2</v>
      </c>
      <c r="K8014" s="24">
        <v>1.92</v>
      </c>
      <c r="L8014" s="24"/>
      <c r="M8014" s="24"/>
      <c r="N8014" s="24">
        <v>1.5</v>
      </c>
      <c r="O8014" s="24">
        <v>4</v>
      </c>
      <c r="P8014" s="24">
        <v>14.06</v>
      </c>
      <c r="Q8014" s="24">
        <v>2.7</v>
      </c>
      <c r="R8014" s="24">
        <v>2.31</v>
      </c>
      <c r="S8014" s="24"/>
      <c r="T8014" s="24">
        <v>10.01</v>
      </c>
      <c r="U8014" s="24"/>
      <c r="V8014" s="24"/>
      <c r="W8014" s="24"/>
      <c r="X8014" s="24">
        <f t="shared" si="303"/>
        <v>146.69999999999999</v>
      </c>
      <c r="Y8014" s="2">
        <f t="shared" si="301"/>
        <v>0</v>
      </c>
      <c r="Z8014" s="3"/>
    </row>
    <row r="8015" spans="1:26" customFormat="1" x14ac:dyDescent="0.25">
      <c r="A8015" s="31">
        <v>21</v>
      </c>
      <c r="B8015" s="31">
        <v>22</v>
      </c>
      <c r="C8015" s="3" t="s">
        <v>13293</v>
      </c>
      <c r="D8015" s="3" t="s">
        <v>13294</v>
      </c>
      <c r="E8015" s="3" t="s">
        <v>13253</v>
      </c>
      <c r="F8015" s="3" t="s">
        <v>12895</v>
      </c>
      <c r="G8015" s="3" t="s">
        <v>13295</v>
      </c>
      <c r="H8015" s="3" t="s">
        <v>176</v>
      </c>
      <c r="I8015" s="24">
        <v>147</v>
      </c>
      <c r="J8015" s="24">
        <v>120.5</v>
      </c>
      <c r="K8015" s="24"/>
      <c r="L8015" s="24"/>
      <c r="M8015" s="24"/>
      <c r="N8015" s="24">
        <v>2</v>
      </c>
      <c r="O8015" s="24">
        <v>1.5</v>
      </c>
      <c r="P8015" s="24"/>
      <c r="Q8015" s="24"/>
      <c r="R8015" s="24">
        <v>2</v>
      </c>
      <c r="S8015" s="24">
        <v>1.5</v>
      </c>
      <c r="T8015" s="24">
        <v>19.5</v>
      </c>
      <c r="U8015" s="24"/>
      <c r="V8015" s="24"/>
      <c r="W8015" s="24"/>
      <c r="X8015" s="24">
        <f t="shared" si="303"/>
        <v>147</v>
      </c>
      <c r="Y8015" s="2">
        <f t="shared" si="301"/>
        <v>0</v>
      </c>
      <c r="Z8015" s="3"/>
    </row>
    <row r="8016" spans="1:26" customFormat="1" x14ac:dyDescent="0.25">
      <c r="A8016" s="31">
        <v>22</v>
      </c>
      <c r="B8016" s="31">
        <v>23</v>
      </c>
      <c r="C8016" s="3" t="s">
        <v>13252</v>
      </c>
      <c r="D8016" s="3" t="s">
        <v>13252</v>
      </c>
      <c r="E8016" s="3" t="s">
        <v>13253</v>
      </c>
      <c r="F8016" s="3" t="s">
        <v>12895</v>
      </c>
      <c r="G8016" s="3" t="s">
        <v>13296</v>
      </c>
      <c r="H8016" s="3"/>
      <c r="I8016" s="24">
        <v>1388.54</v>
      </c>
      <c r="J8016" s="24">
        <v>659.51</v>
      </c>
      <c r="K8016" s="24">
        <v>149.4</v>
      </c>
      <c r="L8016" s="24">
        <v>7</v>
      </c>
      <c r="M8016" s="24"/>
      <c r="N8016" s="24">
        <v>11.28</v>
      </c>
      <c r="O8016" s="24">
        <v>10</v>
      </c>
      <c r="P8016" s="24">
        <v>11.5</v>
      </c>
      <c r="Q8016" s="24">
        <v>1.61</v>
      </c>
      <c r="R8016" s="24">
        <v>15.2</v>
      </c>
      <c r="S8016" s="24"/>
      <c r="T8016" s="24">
        <v>522.66999999999996</v>
      </c>
      <c r="U8016" s="24">
        <v>0.37</v>
      </c>
      <c r="V8016" s="24"/>
      <c r="W8016" s="24"/>
      <c r="X8016" s="24">
        <f t="shared" si="303"/>
        <v>1388.54</v>
      </c>
      <c r="Y8016" s="2">
        <f t="shared" si="301"/>
        <v>0</v>
      </c>
      <c r="Z8016" s="3"/>
    </row>
    <row r="8017" spans="1:26" customFormat="1" x14ac:dyDescent="0.25">
      <c r="A8017" s="31">
        <v>23</v>
      </c>
      <c r="B8017" s="31">
        <v>24</v>
      </c>
      <c r="C8017" s="3" t="s">
        <v>13297</v>
      </c>
      <c r="D8017" s="3" t="s">
        <v>13298</v>
      </c>
      <c r="E8017" s="3" t="s">
        <v>13253</v>
      </c>
      <c r="F8017" s="3" t="s">
        <v>12895</v>
      </c>
      <c r="G8017" s="3" t="s">
        <v>3425</v>
      </c>
      <c r="H8017" s="3" t="s">
        <v>2658</v>
      </c>
      <c r="I8017" s="24">
        <v>100.15</v>
      </c>
      <c r="J8017" s="24">
        <v>61.5</v>
      </c>
      <c r="K8017" s="24">
        <v>7.75</v>
      </c>
      <c r="L8017" s="24"/>
      <c r="M8017" s="24">
        <v>3.2</v>
      </c>
      <c r="N8017" s="24"/>
      <c r="O8017" s="24">
        <v>2</v>
      </c>
      <c r="P8017" s="24">
        <v>19.899999999999999</v>
      </c>
      <c r="Q8017" s="24">
        <v>1.4</v>
      </c>
      <c r="R8017" s="24">
        <v>2</v>
      </c>
      <c r="S8017" s="24">
        <v>1</v>
      </c>
      <c r="T8017" s="24">
        <v>1.4</v>
      </c>
      <c r="U8017" s="24"/>
      <c r="V8017" s="24"/>
      <c r="W8017" s="24"/>
      <c r="X8017" s="24">
        <f t="shared" si="303"/>
        <v>100.15</v>
      </c>
      <c r="Y8017" s="2">
        <f t="shared" si="301"/>
        <v>0</v>
      </c>
      <c r="Z8017" s="3"/>
    </row>
    <row r="8018" spans="1:26" customFormat="1" x14ac:dyDescent="0.25">
      <c r="A8018" s="31">
        <v>24</v>
      </c>
      <c r="B8018" s="31">
        <v>25</v>
      </c>
      <c r="C8018" s="3" t="s">
        <v>13299</v>
      </c>
      <c r="D8018" s="3" t="s">
        <v>13300</v>
      </c>
      <c r="E8018" s="3" t="s">
        <v>13253</v>
      </c>
      <c r="F8018" s="3" t="s">
        <v>12895</v>
      </c>
      <c r="G8018" s="3" t="s">
        <v>1739</v>
      </c>
      <c r="H8018" s="3" t="s">
        <v>216</v>
      </c>
      <c r="I8018" s="24">
        <v>344.66</v>
      </c>
      <c r="J8018" s="24">
        <v>227.75</v>
      </c>
      <c r="K8018" s="24">
        <v>68.66</v>
      </c>
      <c r="L8018" s="24">
        <v>17.600000000000001</v>
      </c>
      <c r="M8018" s="24"/>
      <c r="N8018" s="24">
        <v>1.3</v>
      </c>
      <c r="O8018" s="24">
        <v>3</v>
      </c>
      <c r="P8018" s="24">
        <v>11</v>
      </c>
      <c r="Q8018" s="24">
        <v>4.3</v>
      </c>
      <c r="R8018" s="24">
        <v>8.6</v>
      </c>
      <c r="S8018" s="24">
        <v>2.4500000000000002</v>
      </c>
      <c r="T8018" s="24"/>
      <c r="U8018" s="24"/>
      <c r="V8018" s="24"/>
      <c r="W8018" s="24"/>
      <c r="X8018" s="24">
        <f t="shared" si="303"/>
        <v>344.66</v>
      </c>
      <c r="Y8018" s="2">
        <f t="shared" si="301"/>
        <v>0</v>
      </c>
      <c r="Z8018" s="3"/>
    </row>
    <row r="8019" spans="1:26" customFormat="1" x14ac:dyDescent="0.25">
      <c r="A8019" s="31">
        <v>25</v>
      </c>
      <c r="B8019" s="31">
        <v>26</v>
      </c>
      <c r="C8019" s="3" t="s">
        <v>13301</v>
      </c>
      <c r="D8019" s="3" t="s">
        <v>13274</v>
      </c>
      <c r="E8019" s="3" t="s">
        <v>13253</v>
      </c>
      <c r="F8019" s="3" t="s">
        <v>12895</v>
      </c>
      <c r="G8019" s="3" t="s">
        <v>13302</v>
      </c>
      <c r="H8019" s="3" t="s">
        <v>2179</v>
      </c>
      <c r="I8019" s="24">
        <v>162.65</v>
      </c>
      <c r="J8019" s="24">
        <v>104.9</v>
      </c>
      <c r="K8019" s="24">
        <v>7.65</v>
      </c>
      <c r="L8019" s="24">
        <v>45.9</v>
      </c>
      <c r="M8019" s="24"/>
      <c r="N8019" s="24">
        <v>1</v>
      </c>
      <c r="O8019" s="24">
        <v>1.75</v>
      </c>
      <c r="P8019" s="24"/>
      <c r="Q8019" s="24"/>
      <c r="R8019" s="24">
        <v>1.45</v>
      </c>
      <c r="S8019" s="24"/>
      <c r="T8019" s="24"/>
      <c r="U8019" s="24"/>
      <c r="V8019" s="24"/>
      <c r="W8019" s="24"/>
      <c r="X8019" s="24">
        <f t="shared" si="303"/>
        <v>162.65</v>
      </c>
      <c r="Y8019" s="2">
        <f t="shared" si="301"/>
        <v>0</v>
      </c>
      <c r="Z8019" s="3"/>
    </row>
    <row r="8020" spans="1:26" customFormat="1" x14ac:dyDescent="0.25">
      <c r="A8020" s="31">
        <v>26</v>
      </c>
      <c r="B8020" s="31">
        <v>27</v>
      </c>
      <c r="C8020" s="3" t="s">
        <v>13289</v>
      </c>
      <c r="D8020" s="3" t="s">
        <v>13289</v>
      </c>
      <c r="E8020" s="3" t="s">
        <v>13253</v>
      </c>
      <c r="F8020" s="3" t="s">
        <v>12895</v>
      </c>
      <c r="G8020" s="3" t="s">
        <v>13296</v>
      </c>
      <c r="H8020" s="3"/>
      <c r="I8020" s="24">
        <v>54.34</v>
      </c>
      <c r="J8020" s="24">
        <v>13.08</v>
      </c>
      <c r="K8020" s="24">
        <v>34.15</v>
      </c>
      <c r="L8020" s="24"/>
      <c r="M8020" s="24"/>
      <c r="N8020" s="24"/>
      <c r="O8020" s="24"/>
      <c r="P8020" s="24">
        <v>0.48</v>
      </c>
      <c r="Q8020" s="24">
        <v>4.9400000000000004</v>
      </c>
      <c r="R8020" s="24">
        <v>1.65</v>
      </c>
      <c r="S8020" s="24">
        <v>0.04</v>
      </c>
      <c r="T8020" s="24"/>
      <c r="U8020" s="24"/>
      <c r="V8020" s="24"/>
      <c r="W8020" s="24"/>
      <c r="X8020" s="24">
        <f t="shared" si="303"/>
        <v>54.339999999999989</v>
      </c>
      <c r="Y8020" s="2">
        <f t="shared" si="301"/>
        <v>0</v>
      </c>
      <c r="Z8020" s="3"/>
    </row>
    <row r="8021" spans="1:26" customFormat="1" x14ac:dyDescent="0.25">
      <c r="A8021" s="31">
        <v>27</v>
      </c>
      <c r="B8021" s="31">
        <v>28</v>
      </c>
      <c r="C8021" s="3" t="s">
        <v>4358</v>
      </c>
      <c r="D8021" s="3" t="s">
        <v>13298</v>
      </c>
      <c r="E8021" s="3" t="s">
        <v>13253</v>
      </c>
      <c r="F8021" s="3" t="s">
        <v>12895</v>
      </c>
      <c r="G8021" s="3" t="s">
        <v>13303</v>
      </c>
      <c r="H8021" s="3" t="s">
        <v>19</v>
      </c>
      <c r="I8021" s="24">
        <v>62.83</v>
      </c>
      <c r="J8021" s="24">
        <v>34.9</v>
      </c>
      <c r="K8021" s="24">
        <v>20.420000000000002</v>
      </c>
      <c r="L8021" s="24">
        <v>1.31</v>
      </c>
      <c r="M8021" s="24"/>
      <c r="N8021" s="24">
        <v>1</v>
      </c>
      <c r="O8021" s="24">
        <v>1.5</v>
      </c>
      <c r="P8021" s="24"/>
      <c r="Q8021" s="24"/>
      <c r="R8021" s="24">
        <v>3.7</v>
      </c>
      <c r="S8021" s="24"/>
      <c r="T8021" s="24"/>
      <c r="U8021" s="24"/>
      <c r="V8021" s="24"/>
      <c r="W8021" s="24"/>
      <c r="X8021" s="24">
        <f t="shared" si="303"/>
        <v>62.830000000000005</v>
      </c>
      <c r="Y8021" s="2">
        <f t="shared" si="301"/>
        <v>0</v>
      </c>
      <c r="Z8021" s="3"/>
    </row>
    <row r="8022" spans="1:26" customFormat="1" x14ac:dyDescent="0.25">
      <c r="A8022" s="31">
        <v>28</v>
      </c>
      <c r="B8022" s="31">
        <v>29</v>
      </c>
      <c r="C8022" s="3" t="s">
        <v>4666</v>
      </c>
      <c r="D8022" s="3" t="s">
        <v>13255</v>
      </c>
      <c r="E8022" s="3" t="s">
        <v>13253</v>
      </c>
      <c r="F8022" s="3" t="s">
        <v>12895</v>
      </c>
      <c r="G8022" s="3" t="s">
        <v>13304</v>
      </c>
      <c r="H8022" s="3" t="s">
        <v>277</v>
      </c>
      <c r="I8022" s="24">
        <v>59.83</v>
      </c>
      <c r="J8022" s="24">
        <v>52.81</v>
      </c>
      <c r="K8022" s="24">
        <v>3.06</v>
      </c>
      <c r="L8022" s="24"/>
      <c r="M8022" s="24"/>
      <c r="N8022" s="24"/>
      <c r="O8022" s="24">
        <v>1.27</v>
      </c>
      <c r="P8022" s="24">
        <v>1.52</v>
      </c>
      <c r="Q8022" s="24"/>
      <c r="R8022" s="24">
        <v>1.17</v>
      </c>
      <c r="S8022" s="24"/>
      <c r="T8022" s="24"/>
      <c r="U8022" s="24"/>
      <c r="V8022" s="24"/>
      <c r="W8022" s="24"/>
      <c r="X8022" s="24">
        <f t="shared" si="303"/>
        <v>59.830000000000013</v>
      </c>
      <c r="Y8022" s="2">
        <f t="shared" si="301"/>
        <v>0</v>
      </c>
      <c r="Z8022" s="3"/>
    </row>
    <row r="8023" spans="1:26" customFormat="1" x14ac:dyDescent="0.25">
      <c r="A8023" s="31">
        <v>29</v>
      </c>
      <c r="B8023" s="31">
        <v>30</v>
      </c>
      <c r="C8023" s="3" t="s">
        <v>13305</v>
      </c>
      <c r="D8023" s="3" t="s">
        <v>2231</v>
      </c>
      <c r="E8023" s="3" t="s">
        <v>13253</v>
      </c>
      <c r="F8023" s="3" t="s">
        <v>12895</v>
      </c>
      <c r="G8023" s="3" t="s">
        <v>45</v>
      </c>
      <c r="H8023" s="3"/>
      <c r="I8023" s="24">
        <v>159.05000000000001</v>
      </c>
      <c r="J8023" s="24">
        <v>86.04</v>
      </c>
      <c r="K8023" s="24">
        <v>53.75</v>
      </c>
      <c r="L8023" s="24"/>
      <c r="M8023" s="24"/>
      <c r="N8023" s="24">
        <v>2</v>
      </c>
      <c r="O8023" s="24">
        <v>2.2000000000000002</v>
      </c>
      <c r="P8023" s="24">
        <v>0.19</v>
      </c>
      <c r="Q8023" s="24">
        <v>8.9499999999999993</v>
      </c>
      <c r="R8023" s="24">
        <v>3.53</v>
      </c>
      <c r="S8023" s="24">
        <v>1.39</v>
      </c>
      <c r="T8023" s="24"/>
      <c r="U8023" s="24">
        <v>1</v>
      </c>
      <c r="V8023" s="24"/>
      <c r="W8023" s="24"/>
      <c r="X8023" s="24">
        <f t="shared" si="303"/>
        <v>159.04999999999998</v>
      </c>
      <c r="Y8023" s="2">
        <f t="shared" si="301"/>
        <v>0</v>
      </c>
      <c r="Z8023" s="3"/>
    </row>
    <row r="8024" spans="1:26" customFormat="1" x14ac:dyDescent="0.25">
      <c r="A8024" s="31">
        <v>30</v>
      </c>
      <c r="B8024" s="31">
        <v>31</v>
      </c>
      <c r="C8024" s="3" t="s">
        <v>9646</v>
      </c>
      <c r="D8024" s="3" t="s">
        <v>13300</v>
      </c>
      <c r="E8024" s="3" t="s">
        <v>13253</v>
      </c>
      <c r="F8024" s="3" t="s">
        <v>12895</v>
      </c>
      <c r="G8024" s="3" t="s">
        <v>1739</v>
      </c>
      <c r="H8024" s="3" t="s">
        <v>19</v>
      </c>
      <c r="I8024" s="24">
        <v>609.54999999999995</v>
      </c>
      <c r="J8024" s="24">
        <v>194.73</v>
      </c>
      <c r="K8024" s="24">
        <v>128.9</v>
      </c>
      <c r="L8024" s="24">
        <v>20</v>
      </c>
      <c r="M8024" s="24">
        <v>3.5</v>
      </c>
      <c r="N8024" s="24">
        <v>4.8</v>
      </c>
      <c r="O8024" s="24">
        <v>1.2</v>
      </c>
      <c r="P8024" s="24">
        <v>120</v>
      </c>
      <c r="Q8024" s="24">
        <v>5</v>
      </c>
      <c r="R8024" s="24"/>
      <c r="S8024" s="24"/>
      <c r="T8024" s="24">
        <v>131.41999999999999</v>
      </c>
      <c r="U8024" s="24"/>
      <c r="V8024" s="24"/>
      <c r="W8024" s="24"/>
      <c r="X8024" s="24">
        <f t="shared" si="303"/>
        <v>609.54999999999995</v>
      </c>
      <c r="Y8024" s="2">
        <f t="shared" si="301"/>
        <v>0</v>
      </c>
      <c r="Z8024" s="3"/>
    </row>
    <row r="8025" spans="1:26" customFormat="1" x14ac:dyDescent="0.25">
      <c r="A8025" s="31">
        <v>31</v>
      </c>
      <c r="B8025" s="31">
        <v>33</v>
      </c>
      <c r="C8025" s="3" t="s">
        <v>4589</v>
      </c>
      <c r="D8025" s="3" t="s">
        <v>13274</v>
      </c>
      <c r="E8025" s="3" t="s">
        <v>13253</v>
      </c>
      <c r="F8025" s="3" t="s">
        <v>12895</v>
      </c>
      <c r="G8025" s="3" t="s">
        <v>4794</v>
      </c>
      <c r="H8025" s="3" t="s">
        <v>2568</v>
      </c>
      <c r="I8025" s="24">
        <v>195</v>
      </c>
      <c r="J8025" s="24">
        <v>146.4</v>
      </c>
      <c r="K8025" s="24">
        <v>34.15</v>
      </c>
      <c r="L8025" s="24"/>
      <c r="M8025" s="24">
        <v>1.22</v>
      </c>
      <c r="N8025" s="24">
        <v>2.23</v>
      </c>
      <c r="O8025" s="24"/>
      <c r="P8025" s="24">
        <v>3.69</v>
      </c>
      <c r="Q8025" s="24">
        <v>5.31</v>
      </c>
      <c r="R8025" s="24">
        <v>2</v>
      </c>
      <c r="S8025" s="24"/>
      <c r="T8025" s="24"/>
      <c r="U8025" s="24"/>
      <c r="V8025" s="24"/>
      <c r="W8025" s="24"/>
      <c r="X8025" s="24">
        <f t="shared" si="303"/>
        <v>195</v>
      </c>
      <c r="Y8025" s="2">
        <f t="shared" si="301"/>
        <v>0</v>
      </c>
      <c r="Z8025" s="3"/>
    </row>
    <row r="8026" spans="1:26" customFormat="1" x14ac:dyDescent="0.25">
      <c r="A8026" s="31">
        <v>32</v>
      </c>
      <c r="B8026" s="31">
        <v>34</v>
      </c>
      <c r="C8026" s="3" t="s">
        <v>13306</v>
      </c>
      <c r="D8026" s="3" t="s">
        <v>13300</v>
      </c>
      <c r="E8026" s="3" t="s">
        <v>13253</v>
      </c>
      <c r="F8026" s="3" t="s">
        <v>12895</v>
      </c>
      <c r="G8026" s="3" t="s">
        <v>13307</v>
      </c>
      <c r="H8026" s="3" t="s">
        <v>216</v>
      </c>
      <c r="I8026" s="24">
        <v>116.89</v>
      </c>
      <c r="J8026" s="24">
        <v>80.39</v>
      </c>
      <c r="K8026" s="24">
        <v>30.39</v>
      </c>
      <c r="L8026" s="24"/>
      <c r="M8026" s="24"/>
      <c r="N8026" s="24">
        <v>1.5</v>
      </c>
      <c r="O8026" s="24">
        <v>1</v>
      </c>
      <c r="P8026" s="24"/>
      <c r="Q8026" s="24">
        <v>1.1299999999999999</v>
      </c>
      <c r="R8026" s="24">
        <v>1.48</v>
      </c>
      <c r="S8026" s="24"/>
      <c r="T8026" s="24"/>
      <c r="U8026" s="24">
        <v>1</v>
      </c>
      <c r="V8026" s="24"/>
      <c r="W8026" s="24"/>
      <c r="X8026" s="24">
        <f t="shared" si="303"/>
        <v>116.89</v>
      </c>
      <c r="Y8026" s="2">
        <f t="shared" si="301"/>
        <v>0</v>
      </c>
      <c r="Z8026" s="3"/>
    </row>
    <row r="8027" spans="1:26" customFormat="1" x14ac:dyDescent="0.25">
      <c r="A8027" s="31">
        <v>33</v>
      </c>
      <c r="B8027" s="31">
        <v>35</v>
      </c>
      <c r="C8027" s="3" t="s">
        <v>13308</v>
      </c>
      <c r="D8027" s="3" t="s">
        <v>13309</v>
      </c>
      <c r="E8027" s="3" t="s">
        <v>13253</v>
      </c>
      <c r="F8027" s="3" t="s">
        <v>12895</v>
      </c>
      <c r="G8027" s="3" t="s">
        <v>13310</v>
      </c>
      <c r="H8027" s="3" t="s">
        <v>896</v>
      </c>
      <c r="I8027" s="24">
        <v>459.58</v>
      </c>
      <c r="J8027" s="24">
        <v>59.53</v>
      </c>
      <c r="K8027" s="24"/>
      <c r="L8027" s="24"/>
      <c r="M8027" s="24">
        <v>0.45</v>
      </c>
      <c r="N8027" s="24"/>
      <c r="O8027" s="24">
        <v>1.1499999999999999</v>
      </c>
      <c r="P8027" s="24">
        <v>0.99</v>
      </c>
      <c r="Q8027" s="24"/>
      <c r="R8027" s="24">
        <v>4.6900000000000004</v>
      </c>
      <c r="S8027" s="24">
        <v>2</v>
      </c>
      <c r="T8027" s="24">
        <v>390.77</v>
      </c>
      <c r="U8027" s="24"/>
      <c r="V8027" s="24"/>
      <c r="W8027" s="24"/>
      <c r="X8027" s="24">
        <f t="shared" si="303"/>
        <v>459.58</v>
      </c>
      <c r="Y8027" s="2">
        <f t="shared" si="301"/>
        <v>0</v>
      </c>
      <c r="Z8027" s="3"/>
    </row>
    <row r="8028" spans="1:26" customFormat="1" x14ac:dyDescent="0.25">
      <c r="A8028" s="31">
        <v>34</v>
      </c>
      <c r="B8028" s="31">
        <v>36</v>
      </c>
      <c r="C8028" s="3" t="s">
        <v>13311</v>
      </c>
      <c r="D8028" s="3" t="s">
        <v>13309</v>
      </c>
      <c r="E8028" s="3" t="s">
        <v>13253</v>
      </c>
      <c r="F8028" s="3" t="s">
        <v>12895</v>
      </c>
      <c r="G8028" s="3" t="s">
        <v>13312</v>
      </c>
      <c r="H8028" s="3" t="s">
        <v>176</v>
      </c>
      <c r="I8028" s="24">
        <v>174.82</v>
      </c>
      <c r="J8028" s="24">
        <v>39.4</v>
      </c>
      <c r="K8028" s="24">
        <v>3.57</v>
      </c>
      <c r="L8028" s="24">
        <v>69</v>
      </c>
      <c r="M8028" s="24">
        <v>0.25</v>
      </c>
      <c r="N8028" s="24"/>
      <c r="O8028" s="24">
        <v>2</v>
      </c>
      <c r="P8028" s="24"/>
      <c r="Q8028" s="24">
        <v>13</v>
      </c>
      <c r="R8028" s="24">
        <v>1.4</v>
      </c>
      <c r="S8028" s="24"/>
      <c r="T8028" s="24">
        <v>46.2</v>
      </c>
      <c r="U8028" s="24"/>
      <c r="V8028" s="24"/>
      <c r="W8028" s="24"/>
      <c r="X8028" s="24">
        <f t="shared" si="303"/>
        <v>174.82</v>
      </c>
      <c r="Y8028" s="2">
        <f t="shared" si="301"/>
        <v>0</v>
      </c>
      <c r="Z8028" s="3"/>
    </row>
    <row r="8029" spans="1:26" customFormat="1" x14ac:dyDescent="0.25">
      <c r="A8029" s="31">
        <v>35</v>
      </c>
      <c r="B8029" s="31">
        <v>37</v>
      </c>
      <c r="C8029" s="3" t="s">
        <v>13313</v>
      </c>
      <c r="D8029" s="3" t="s">
        <v>13309</v>
      </c>
      <c r="E8029" s="3" t="s">
        <v>13253</v>
      </c>
      <c r="F8029" s="3" t="s">
        <v>12895</v>
      </c>
      <c r="G8029" s="3" t="s">
        <v>15475</v>
      </c>
      <c r="H8029" s="3"/>
      <c r="I8029" s="24">
        <v>155.82</v>
      </c>
      <c r="J8029" s="24">
        <v>30.04</v>
      </c>
      <c r="K8029" s="24"/>
      <c r="L8029" s="24">
        <v>18.02</v>
      </c>
      <c r="M8029" s="24"/>
      <c r="N8029" s="24">
        <v>2</v>
      </c>
      <c r="O8029" s="24">
        <v>1.5</v>
      </c>
      <c r="P8029" s="24"/>
      <c r="Q8029" s="24">
        <v>17.53</v>
      </c>
      <c r="R8029" s="24">
        <v>2</v>
      </c>
      <c r="S8029" s="24">
        <v>1</v>
      </c>
      <c r="T8029" s="24">
        <v>82.58</v>
      </c>
      <c r="U8029" s="24">
        <v>1.1499999999999999</v>
      </c>
      <c r="V8029" s="24"/>
      <c r="W8029" s="24"/>
      <c r="X8029" s="24">
        <f t="shared" si="303"/>
        <v>155.82000000000002</v>
      </c>
      <c r="Y8029" s="2">
        <f t="shared" si="301"/>
        <v>0</v>
      </c>
      <c r="Z8029" s="3"/>
    </row>
    <row r="8030" spans="1:26" customFormat="1" x14ac:dyDescent="0.25">
      <c r="A8030" s="31">
        <v>36</v>
      </c>
      <c r="B8030" s="31">
        <v>38</v>
      </c>
      <c r="C8030" s="3" t="s">
        <v>13314</v>
      </c>
      <c r="D8030" s="3" t="s">
        <v>13277</v>
      </c>
      <c r="E8030" s="3" t="s">
        <v>13253</v>
      </c>
      <c r="F8030" s="3" t="s">
        <v>12895</v>
      </c>
      <c r="G8030" s="3" t="s">
        <v>45</v>
      </c>
      <c r="H8030" s="3"/>
      <c r="I8030" s="24">
        <v>129.27000000000001</v>
      </c>
      <c r="J8030" s="24">
        <v>96.89</v>
      </c>
      <c r="K8030" s="24">
        <v>19.600000000000001</v>
      </c>
      <c r="L8030" s="24"/>
      <c r="M8030" s="24"/>
      <c r="N8030" s="24">
        <v>6.4</v>
      </c>
      <c r="O8030" s="24">
        <v>1.69</v>
      </c>
      <c r="P8030" s="24">
        <v>1.58</v>
      </c>
      <c r="Q8030" s="24"/>
      <c r="R8030" s="24">
        <v>3.11</v>
      </c>
      <c r="S8030" s="24"/>
      <c r="T8030" s="24"/>
      <c r="U8030" s="24"/>
      <c r="V8030" s="24"/>
      <c r="W8030" s="24"/>
      <c r="X8030" s="24">
        <f t="shared" si="303"/>
        <v>129.27000000000001</v>
      </c>
      <c r="Y8030" s="2">
        <f t="shared" si="301"/>
        <v>0</v>
      </c>
      <c r="Z8030" s="3"/>
    </row>
    <row r="8031" spans="1:26" customFormat="1" x14ac:dyDescent="0.25">
      <c r="A8031" s="31">
        <v>37</v>
      </c>
      <c r="B8031" s="31">
        <v>39</v>
      </c>
      <c r="C8031" s="3" t="s">
        <v>13315</v>
      </c>
      <c r="D8031" s="3" t="s">
        <v>13260</v>
      </c>
      <c r="E8031" s="3" t="s">
        <v>13253</v>
      </c>
      <c r="F8031" s="3" t="s">
        <v>12895</v>
      </c>
      <c r="G8031" s="3" t="s">
        <v>13316</v>
      </c>
      <c r="H8031" s="3" t="s">
        <v>245</v>
      </c>
      <c r="I8031" s="24">
        <v>70</v>
      </c>
      <c r="J8031" s="24">
        <v>59</v>
      </c>
      <c r="K8031" s="24"/>
      <c r="L8031" s="24"/>
      <c r="M8031" s="24">
        <v>2.5</v>
      </c>
      <c r="N8031" s="24"/>
      <c r="O8031" s="24">
        <v>1.66</v>
      </c>
      <c r="P8031" s="24"/>
      <c r="Q8031" s="24">
        <v>5.54</v>
      </c>
      <c r="R8031" s="24">
        <v>1.3</v>
      </c>
      <c r="S8031" s="24"/>
      <c r="T8031" s="24"/>
      <c r="U8031" s="24"/>
      <c r="V8031" s="24"/>
      <c r="W8031" s="24"/>
      <c r="X8031" s="24">
        <f t="shared" si="303"/>
        <v>70</v>
      </c>
      <c r="Y8031" s="2">
        <f t="shared" si="301"/>
        <v>0</v>
      </c>
      <c r="Z8031" s="3"/>
    </row>
    <row r="8032" spans="1:26" customFormat="1" x14ac:dyDescent="0.25">
      <c r="A8032" s="31">
        <v>38</v>
      </c>
      <c r="B8032" s="31">
        <v>40</v>
      </c>
      <c r="C8032" s="3" t="s">
        <v>13317</v>
      </c>
      <c r="D8032" s="3" t="s">
        <v>10119</v>
      </c>
      <c r="E8032" s="3" t="s">
        <v>13253</v>
      </c>
      <c r="F8032" s="3" t="s">
        <v>12895</v>
      </c>
      <c r="G8032" s="3" t="s">
        <v>13318</v>
      </c>
      <c r="H8032" s="3" t="s">
        <v>245</v>
      </c>
      <c r="I8032" s="24">
        <v>456.16</v>
      </c>
      <c r="J8032" s="24">
        <v>234.25</v>
      </c>
      <c r="K8032" s="24">
        <v>14.75</v>
      </c>
      <c r="L8032" s="24"/>
      <c r="M8032" s="24">
        <v>1</v>
      </c>
      <c r="N8032" s="24">
        <v>4</v>
      </c>
      <c r="O8032" s="24">
        <v>4</v>
      </c>
      <c r="P8032" s="24">
        <v>32</v>
      </c>
      <c r="Q8032" s="24"/>
      <c r="R8032" s="24">
        <v>2</v>
      </c>
      <c r="S8032" s="24">
        <v>3</v>
      </c>
      <c r="T8032" s="24">
        <v>155.16</v>
      </c>
      <c r="U8032" s="24">
        <v>6</v>
      </c>
      <c r="V8032" s="24"/>
      <c r="W8032" s="24"/>
      <c r="X8032" s="24">
        <f t="shared" si="303"/>
        <v>456.15999999999997</v>
      </c>
      <c r="Y8032" s="2">
        <f t="shared" si="301"/>
        <v>0</v>
      </c>
      <c r="Z8032" s="3"/>
    </row>
    <row r="8033" spans="1:26" customFormat="1" x14ac:dyDescent="0.25">
      <c r="A8033" s="31">
        <v>39</v>
      </c>
      <c r="B8033" s="31">
        <v>41</v>
      </c>
      <c r="C8033" s="3" t="s">
        <v>13319</v>
      </c>
      <c r="D8033" s="3" t="s">
        <v>13298</v>
      </c>
      <c r="E8033" s="3" t="s">
        <v>13253</v>
      </c>
      <c r="F8033" s="3" t="s">
        <v>12895</v>
      </c>
      <c r="G8033" s="3" t="s">
        <v>13320</v>
      </c>
      <c r="H8033" s="3"/>
      <c r="I8033" s="24">
        <v>593.70000000000005</v>
      </c>
      <c r="J8033" s="24">
        <v>298.39999999999998</v>
      </c>
      <c r="K8033" s="24">
        <v>4</v>
      </c>
      <c r="L8033" s="24"/>
      <c r="M8033" s="24">
        <v>0.7</v>
      </c>
      <c r="N8033" s="24"/>
      <c r="O8033" s="24">
        <v>2</v>
      </c>
      <c r="P8033" s="24">
        <v>57.1</v>
      </c>
      <c r="Q8033" s="24">
        <v>2.2999999999999998</v>
      </c>
      <c r="R8033" s="24"/>
      <c r="S8033" s="24"/>
      <c r="T8033" s="24">
        <v>226.7</v>
      </c>
      <c r="U8033" s="24">
        <v>2.5</v>
      </c>
      <c r="V8033" s="24"/>
      <c r="W8033" s="24"/>
      <c r="X8033" s="24">
        <f t="shared" si="303"/>
        <v>593.70000000000005</v>
      </c>
      <c r="Y8033" s="2">
        <f t="shared" si="301"/>
        <v>0</v>
      </c>
      <c r="Z8033" s="3"/>
    </row>
    <row r="8034" spans="1:26" customFormat="1" x14ac:dyDescent="0.25">
      <c r="A8034" s="31">
        <v>40</v>
      </c>
      <c r="B8034" s="31">
        <v>42</v>
      </c>
      <c r="C8034" s="3" t="s">
        <v>13321</v>
      </c>
      <c r="D8034" s="3" t="s">
        <v>13255</v>
      </c>
      <c r="E8034" s="3" t="s">
        <v>13253</v>
      </c>
      <c r="F8034" s="3" t="s">
        <v>12895</v>
      </c>
      <c r="G8034" s="3" t="s">
        <v>2470</v>
      </c>
      <c r="H8034" s="3" t="s">
        <v>369</v>
      </c>
      <c r="I8034" s="24">
        <v>217.74</v>
      </c>
      <c r="J8034" s="24">
        <v>125.7</v>
      </c>
      <c r="K8034" s="24">
        <v>22</v>
      </c>
      <c r="L8034" s="24">
        <v>2.93</v>
      </c>
      <c r="M8034" s="24">
        <v>4.38</v>
      </c>
      <c r="N8034" s="42"/>
      <c r="O8034" s="24">
        <v>1.69</v>
      </c>
      <c r="P8034" s="24">
        <v>10.78</v>
      </c>
      <c r="Q8034" s="24">
        <v>8.8000000000000007</v>
      </c>
      <c r="R8034" s="24">
        <v>0.92</v>
      </c>
      <c r="S8034" s="24"/>
      <c r="T8034" s="24">
        <v>37</v>
      </c>
      <c r="U8034" s="24">
        <v>3.54</v>
      </c>
      <c r="V8034" s="24"/>
      <c r="W8034" s="24"/>
      <c r="X8034" s="24">
        <f t="shared" si="303"/>
        <v>217.73999999999998</v>
      </c>
      <c r="Y8034" s="2">
        <f t="shared" si="301"/>
        <v>0</v>
      </c>
      <c r="Z8034" s="3"/>
    </row>
    <row r="8035" spans="1:26" customFormat="1" x14ac:dyDescent="0.25">
      <c r="A8035" s="31">
        <v>41</v>
      </c>
      <c r="B8035" s="31">
        <v>43</v>
      </c>
      <c r="C8035" s="3" t="s">
        <v>13322</v>
      </c>
      <c r="D8035" s="3" t="s">
        <v>10119</v>
      </c>
      <c r="E8035" s="3" t="s">
        <v>13253</v>
      </c>
      <c r="F8035" s="3" t="s">
        <v>12895</v>
      </c>
      <c r="G8035" s="3" t="s">
        <v>433</v>
      </c>
      <c r="H8035" s="3" t="s">
        <v>328</v>
      </c>
      <c r="I8035" s="24">
        <v>301.70999999999998</v>
      </c>
      <c r="J8035" s="24">
        <v>207.46</v>
      </c>
      <c r="K8035" s="42"/>
      <c r="L8035" s="24">
        <v>8</v>
      </c>
      <c r="M8035" s="24">
        <v>0.25</v>
      </c>
      <c r="N8035" s="24">
        <v>2</v>
      </c>
      <c r="O8035" s="24">
        <v>2</v>
      </c>
      <c r="P8035" s="24">
        <v>9</v>
      </c>
      <c r="Q8035" s="24">
        <v>5</v>
      </c>
      <c r="R8035" s="24">
        <v>2</v>
      </c>
      <c r="S8035" s="24"/>
      <c r="T8035" s="24">
        <v>66</v>
      </c>
      <c r="U8035" s="24"/>
      <c r="V8035" s="24"/>
      <c r="W8035" s="24"/>
      <c r="X8035" s="24">
        <f t="shared" si="303"/>
        <v>301.71000000000004</v>
      </c>
      <c r="Y8035" s="2">
        <f t="shared" si="301"/>
        <v>0</v>
      </c>
      <c r="Z8035" s="3"/>
    </row>
    <row r="8036" spans="1:26" customFormat="1" x14ac:dyDescent="0.25">
      <c r="A8036" s="31">
        <v>42</v>
      </c>
      <c r="B8036" s="31">
        <v>44</v>
      </c>
      <c r="C8036" s="3" t="s">
        <v>15394</v>
      </c>
      <c r="D8036" s="3" t="s">
        <v>13255</v>
      </c>
      <c r="E8036" s="3" t="s">
        <v>13253</v>
      </c>
      <c r="F8036" s="3" t="s">
        <v>12895</v>
      </c>
      <c r="G8036" s="3" t="s">
        <v>12166</v>
      </c>
      <c r="H8036" s="3" t="s">
        <v>176</v>
      </c>
      <c r="I8036" s="24">
        <v>1104.77</v>
      </c>
      <c r="J8036" s="24">
        <v>327.10000000000002</v>
      </c>
      <c r="K8036" s="24">
        <v>48</v>
      </c>
      <c r="L8036" s="24"/>
      <c r="M8036" s="24">
        <v>2.5</v>
      </c>
      <c r="N8036" s="24">
        <v>9.57</v>
      </c>
      <c r="O8036" s="24">
        <v>2</v>
      </c>
      <c r="P8036" s="24">
        <v>9.17</v>
      </c>
      <c r="Q8036" s="24">
        <v>6.9</v>
      </c>
      <c r="R8036" s="24">
        <v>8.32</v>
      </c>
      <c r="S8036" s="24"/>
      <c r="T8036" s="24">
        <v>688.21</v>
      </c>
      <c r="U8036" s="24">
        <v>3</v>
      </c>
      <c r="V8036" s="24"/>
      <c r="W8036" s="24"/>
      <c r="X8036" s="24">
        <f t="shared" si="303"/>
        <v>1104.77</v>
      </c>
      <c r="Y8036" s="2">
        <f t="shared" si="301"/>
        <v>0</v>
      </c>
      <c r="Z8036" s="3"/>
    </row>
    <row r="8037" spans="1:26" customFormat="1" x14ac:dyDescent="0.25">
      <c r="A8037" s="31">
        <v>43</v>
      </c>
      <c r="B8037" s="31">
        <v>45</v>
      </c>
      <c r="C8037" s="3" t="s">
        <v>13260</v>
      </c>
      <c r="D8037" s="3" t="s">
        <v>13260</v>
      </c>
      <c r="E8037" s="3" t="s">
        <v>13253</v>
      </c>
      <c r="F8037" s="3" t="s">
        <v>12895</v>
      </c>
      <c r="G8037" s="3" t="s">
        <v>15476</v>
      </c>
      <c r="H8037" s="3" t="s">
        <v>245</v>
      </c>
      <c r="I8037" s="24">
        <v>632.63</v>
      </c>
      <c r="J8037" s="24">
        <v>222.53</v>
      </c>
      <c r="K8037" s="24">
        <v>40.75</v>
      </c>
      <c r="L8037" s="24">
        <v>27</v>
      </c>
      <c r="M8037" s="24">
        <v>10.17</v>
      </c>
      <c r="N8037" s="24">
        <v>2</v>
      </c>
      <c r="O8037" s="24">
        <v>4</v>
      </c>
      <c r="P8037" s="24">
        <v>280</v>
      </c>
      <c r="Q8037" s="24">
        <v>1.1299999999999999</v>
      </c>
      <c r="R8037" s="24"/>
      <c r="S8037" s="24"/>
      <c r="T8037" s="24">
        <v>30</v>
      </c>
      <c r="U8037" s="24">
        <v>15.05</v>
      </c>
      <c r="V8037" s="24"/>
      <c r="W8037" s="24"/>
      <c r="X8037" s="24">
        <f t="shared" si="303"/>
        <v>632.63</v>
      </c>
      <c r="Y8037" s="2">
        <f t="shared" si="301"/>
        <v>0</v>
      </c>
      <c r="Z8037" s="3"/>
    </row>
    <row r="8038" spans="1:26" customFormat="1" x14ac:dyDescent="0.25">
      <c r="A8038" s="31">
        <v>44</v>
      </c>
      <c r="B8038" s="31">
        <v>46</v>
      </c>
      <c r="C8038" s="3" t="s">
        <v>13323</v>
      </c>
      <c r="D8038" s="3" t="s">
        <v>13298</v>
      </c>
      <c r="E8038" s="3" t="s">
        <v>13253</v>
      </c>
      <c r="F8038" s="3" t="s">
        <v>12895</v>
      </c>
      <c r="G8038" s="3" t="s">
        <v>13324</v>
      </c>
      <c r="H8038" s="3"/>
      <c r="I8038" s="24">
        <v>2048.15</v>
      </c>
      <c r="J8038" s="24">
        <v>340.78</v>
      </c>
      <c r="K8038" s="24">
        <v>126.13</v>
      </c>
      <c r="L8038" s="24"/>
      <c r="M8038" s="24"/>
      <c r="N8038" s="24">
        <v>8</v>
      </c>
      <c r="O8038" s="24">
        <v>5.84</v>
      </c>
      <c r="P8038" s="24">
        <v>265.87</v>
      </c>
      <c r="Q8038" s="24">
        <v>42.69</v>
      </c>
      <c r="R8038" s="24"/>
      <c r="S8038" s="24"/>
      <c r="T8038" s="24">
        <v>1258.8399999999999</v>
      </c>
      <c r="U8038" s="24"/>
      <c r="V8038" s="24"/>
      <c r="W8038" s="24"/>
      <c r="X8038" s="24">
        <f t="shared" si="303"/>
        <v>2048.1499999999996</v>
      </c>
      <c r="Y8038" s="2">
        <f t="shared" si="301"/>
        <v>0</v>
      </c>
      <c r="Z8038" s="3"/>
    </row>
    <row r="8039" spans="1:26" customFormat="1" x14ac:dyDescent="0.25">
      <c r="A8039" s="31">
        <v>45</v>
      </c>
      <c r="B8039" s="31">
        <v>47</v>
      </c>
      <c r="C8039" s="3" t="s">
        <v>13325</v>
      </c>
      <c r="D8039" s="3" t="s">
        <v>13326</v>
      </c>
      <c r="E8039" s="3" t="s">
        <v>13253</v>
      </c>
      <c r="F8039" s="3" t="s">
        <v>12895</v>
      </c>
      <c r="G8039" s="3" t="s">
        <v>13327</v>
      </c>
      <c r="H8039" s="3" t="s">
        <v>13328</v>
      </c>
      <c r="I8039" s="24">
        <v>375</v>
      </c>
      <c r="J8039" s="24">
        <v>50</v>
      </c>
      <c r="K8039" s="24">
        <v>10</v>
      </c>
      <c r="L8039" s="24"/>
      <c r="M8039" s="24">
        <v>7</v>
      </c>
      <c r="N8039" s="24">
        <v>10</v>
      </c>
      <c r="O8039" s="24">
        <v>8</v>
      </c>
      <c r="P8039" s="24">
        <v>128</v>
      </c>
      <c r="Q8039" s="24">
        <v>154</v>
      </c>
      <c r="R8039" s="24"/>
      <c r="S8039" s="24"/>
      <c r="T8039" s="24">
        <v>8</v>
      </c>
      <c r="U8039" s="24"/>
      <c r="V8039" s="24"/>
      <c r="W8039" s="24"/>
      <c r="X8039" s="24">
        <f t="shared" si="303"/>
        <v>375</v>
      </c>
      <c r="Y8039" s="2">
        <f t="shared" si="301"/>
        <v>0</v>
      </c>
      <c r="Z8039" s="3"/>
    </row>
    <row r="8040" spans="1:26" customFormat="1" x14ac:dyDescent="0.25">
      <c r="A8040" s="31">
        <v>46</v>
      </c>
      <c r="B8040" s="31">
        <v>48</v>
      </c>
      <c r="C8040" s="3" t="s">
        <v>13329</v>
      </c>
      <c r="D8040" s="3" t="s">
        <v>10119</v>
      </c>
      <c r="E8040" s="3" t="s">
        <v>13253</v>
      </c>
      <c r="F8040" s="3" t="s">
        <v>12895</v>
      </c>
      <c r="G8040" s="3" t="s">
        <v>13330</v>
      </c>
      <c r="H8040" s="3" t="s">
        <v>190</v>
      </c>
      <c r="I8040" s="24">
        <v>125.2</v>
      </c>
      <c r="J8040" s="24">
        <v>79.400000000000006</v>
      </c>
      <c r="K8040" s="24">
        <v>17.399999999999999</v>
      </c>
      <c r="L8040" s="24"/>
      <c r="M8040" s="24"/>
      <c r="N8040" s="24">
        <v>1.8</v>
      </c>
      <c r="O8040" s="24">
        <v>1</v>
      </c>
      <c r="P8040" s="24">
        <v>24</v>
      </c>
      <c r="Q8040" s="24">
        <v>0.6</v>
      </c>
      <c r="R8040" s="24"/>
      <c r="S8040" s="24"/>
      <c r="T8040" s="24"/>
      <c r="U8040" s="24">
        <v>1</v>
      </c>
      <c r="V8040" s="24"/>
      <c r="W8040" s="24"/>
      <c r="X8040" s="24">
        <f t="shared" si="303"/>
        <v>125.2</v>
      </c>
      <c r="Y8040" s="2">
        <f t="shared" si="301"/>
        <v>0</v>
      </c>
      <c r="Z8040" s="3"/>
    </row>
    <row r="8041" spans="1:26" customFormat="1" x14ac:dyDescent="0.25">
      <c r="A8041" s="31">
        <v>47</v>
      </c>
      <c r="B8041" s="31">
        <v>49</v>
      </c>
      <c r="C8041" s="3" t="s">
        <v>13331</v>
      </c>
      <c r="D8041" s="3" t="s">
        <v>10119</v>
      </c>
      <c r="E8041" s="3" t="s">
        <v>13253</v>
      </c>
      <c r="F8041" s="3" t="s">
        <v>12895</v>
      </c>
      <c r="G8041" s="3" t="s">
        <v>6461</v>
      </c>
      <c r="H8041" s="3" t="s">
        <v>377</v>
      </c>
      <c r="I8041" s="24">
        <v>131.55000000000001</v>
      </c>
      <c r="J8041" s="24">
        <v>113.85</v>
      </c>
      <c r="K8041" s="24">
        <v>4</v>
      </c>
      <c r="L8041" s="24"/>
      <c r="M8041" s="24"/>
      <c r="N8041" s="24">
        <v>6</v>
      </c>
      <c r="O8041" s="24">
        <v>2.5</v>
      </c>
      <c r="P8041" s="24">
        <v>2</v>
      </c>
      <c r="Q8041" s="24"/>
      <c r="R8041" s="24"/>
      <c r="S8041" s="24"/>
      <c r="T8041" s="24">
        <v>0.7</v>
      </c>
      <c r="U8041" s="24">
        <v>2.5</v>
      </c>
      <c r="V8041" s="24"/>
      <c r="W8041" s="24"/>
      <c r="X8041" s="24">
        <f t="shared" si="303"/>
        <v>131.54999999999998</v>
      </c>
      <c r="Y8041" s="2">
        <f t="shared" si="301"/>
        <v>0</v>
      </c>
      <c r="Z8041" s="3"/>
    </row>
    <row r="8042" spans="1:26" customFormat="1" x14ac:dyDescent="0.25">
      <c r="A8042" s="31">
        <v>48</v>
      </c>
      <c r="B8042" s="31">
        <v>50</v>
      </c>
      <c r="C8042" s="3" t="s">
        <v>13309</v>
      </c>
      <c r="D8042" s="3" t="s">
        <v>13309</v>
      </c>
      <c r="E8042" s="3" t="s">
        <v>13253</v>
      </c>
      <c r="F8042" s="3" t="s">
        <v>12895</v>
      </c>
      <c r="G8042" s="3" t="s">
        <v>7468</v>
      </c>
      <c r="H8042" s="3" t="s">
        <v>4001</v>
      </c>
      <c r="I8042" s="24">
        <v>221.88</v>
      </c>
      <c r="J8042" s="24">
        <v>61.88</v>
      </c>
      <c r="K8042" s="24">
        <v>6</v>
      </c>
      <c r="L8042" s="24"/>
      <c r="M8042" s="24"/>
      <c r="N8042" s="24"/>
      <c r="O8042" s="24">
        <v>4.26</v>
      </c>
      <c r="P8042" s="24">
        <v>94.03</v>
      </c>
      <c r="Q8042" s="24">
        <v>0.71</v>
      </c>
      <c r="R8042" s="24">
        <v>5</v>
      </c>
      <c r="S8042" s="24"/>
      <c r="T8042" s="24">
        <v>50</v>
      </c>
      <c r="U8042" s="24"/>
      <c r="V8042" s="24"/>
      <c r="W8042" s="24"/>
      <c r="X8042" s="24">
        <f t="shared" si="303"/>
        <v>221.88000000000002</v>
      </c>
      <c r="Y8042" s="2">
        <f t="shared" ref="Y8042:Y8105" si="304">I8042-X8042</f>
        <v>0</v>
      </c>
      <c r="Z8042" s="3"/>
    </row>
    <row r="8043" spans="1:26" customFormat="1" ht="30" x14ac:dyDescent="0.25">
      <c r="A8043" s="31">
        <v>49</v>
      </c>
      <c r="B8043" s="31">
        <v>51</v>
      </c>
      <c r="C8043" s="3" t="s">
        <v>13298</v>
      </c>
      <c r="D8043" s="3" t="s">
        <v>13298</v>
      </c>
      <c r="E8043" s="3" t="s">
        <v>13253</v>
      </c>
      <c r="F8043" s="3" t="s">
        <v>12895</v>
      </c>
      <c r="G8043" s="1" t="s">
        <v>13332</v>
      </c>
      <c r="H8043" s="1" t="s">
        <v>13333</v>
      </c>
      <c r="I8043" s="24">
        <v>417.22</v>
      </c>
      <c r="J8043" s="24">
        <v>170.55</v>
      </c>
      <c r="K8043" s="24">
        <v>13.21</v>
      </c>
      <c r="L8043" s="24">
        <v>49.93</v>
      </c>
      <c r="M8043" s="24"/>
      <c r="N8043" s="24">
        <v>23.46</v>
      </c>
      <c r="O8043" s="24">
        <v>0.92</v>
      </c>
      <c r="P8043" s="24">
        <v>138.97999999999999</v>
      </c>
      <c r="Q8043" s="24">
        <v>1.1100000000000001</v>
      </c>
      <c r="R8043" s="24">
        <v>12.31</v>
      </c>
      <c r="S8043" s="24"/>
      <c r="T8043" s="24">
        <v>6.75</v>
      </c>
      <c r="U8043" s="24"/>
      <c r="V8043" s="24"/>
      <c r="W8043" s="24"/>
      <c r="X8043" s="24">
        <f t="shared" si="303"/>
        <v>417.22000000000008</v>
      </c>
      <c r="Y8043" s="2">
        <f t="shared" si="304"/>
        <v>0</v>
      </c>
      <c r="Z8043" s="3"/>
    </row>
    <row r="8044" spans="1:26" customFormat="1" x14ac:dyDescent="0.25">
      <c r="A8044" s="31">
        <v>50</v>
      </c>
      <c r="B8044" s="31">
        <v>52</v>
      </c>
      <c r="C8044" s="3" t="s">
        <v>13334</v>
      </c>
      <c r="D8044" s="3" t="s">
        <v>13334</v>
      </c>
      <c r="E8044" s="3" t="s">
        <v>13253</v>
      </c>
      <c r="F8044" s="3" t="s">
        <v>12895</v>
      </c>
      <c r="G8044" s="3" t="s">
        <v>13335</v>
      </c>
      <c r="H8044" s="3" t="s">
        <v>201</v>
      </c>
      <c r="I8044" s="24">
        <v>273.45999999999998</v>
      </c>
      <c r="J8044" s="24">
        <v>126.91</v>
      </c>
      <c r="K8044" s="24">
        <v>24.57</v>
      </c>
      <c r="L8044" s="24"/>
      <c r="M8044" s="24"/>
      <c r="N8044" s="24">
        <v>5.05</v>
      </c>
      <c r="O8044" s="24">
        <v>2.13</v>
      </c>
      <c r="P8044" s="24">
        <v>99.31</v>
      </c>
      <c r="Q8044" s="24">
        <v>7.03</v>
      </c>
      <c r="R8044" s="24">
        <v>4.63</v>
      </c>
      <c r="S8044" s="24">
        <v>1.05</v>
      </c>
      <c r="T8044" s="24">
        <v>2.78</v>
      </c>
      <c r="U8044" s="24"/>
      <c r="V8044" s="24"/>
      <c r="W8044" s="24"/>
      <c r="X8044" s="24">
        <f t="shared" si="303"/>
        <v>273.45999999999998</v>
      </c>
      <c r="Y8044" s="2">
        <f t="shared" si="304"/>
        <v>0</v>
      </c>
      <c r="Z8044" s="3"/>
    </row>
    <row r="8045" spans="1:26" customFormat="1" x14ac:dyDescent="0.25">
      <c r="A8045" s="31">
        <v>51</v>
      </c>
      <c r="B8045" s="31">
        <v>53</v>
      </c>
      <c r="C8045" s="3" t="s">
        <v>8365</v>
      </c>
      <c r="D8045" s="3" t="s">
        <v>13255</v>
      </c>
      <c r="E8045" s="3" t="s">
        <v>13253</v>
      </c>
      <c r="F8045" s="3" t="s">
        <v>12895</v>
      </c>
      <c r="G8045" s="3" t="s">
        <v>13296</v>
      </c>
      <c r="H8045" s="3"/>
      <c r="I8045" s="24">
        <v>63.25</v>
      </c>
      <c r="J8045" s="24"/>
      <c r="K8045" s="24">
        <v>58.52</v>
      </c>
      <c r="L8045" s="24"/>
      <c r="M8045" s="24"/>
      <c r="N8045" s="24"/>
      <c r="O8045" s="24"/>
      <c r="P8045" s="24"/>
      <c r="Q8045" s="24"/>
      <c r="R8045" s="24">
        <v>3.19</v>
      </c>
      <c r="S8045" s="24">
        <v>1.54</v>
      </c>
      <c r="T8045" s="24"/>
      <c r="U8045" s="24"/>
      <c r="V8045" s="24"/>
      <c r="W8045" s="24"/>
      <c r="X8045" s="24">
        <f t="shared" si="303"/>
        <v>63.25</v>
      </c>
      <c r="Y8045" s="2">
        <f t="shared" si="304"/>
        <v>0</v>
      </c>
      <c r="Z8045" s="3"/>
    </row>
    <row r="8046" spans="1:26" customFormat="1" x14ac:dyDescent="0.25">
      <c r="A8046" s="31">
        <v>52</v>
      </c>
      <c r="B8046" s="31">
        <v>54</v>
      </c>
      <c r="C8046" s="3" t="s">
        <v>13336</v>
      </c>
      <c r="D8046" s="3" t="s">
        <v>13262</v>
      </c>
      <c r="E8046" s="3" t="s">
        <v>13253</v>
      </c>
      <c r="F8046" s="3" t="s">
        <v>12895</v>
      </c>
      <c r="G8046" s="3" t="s">
        <v>13292</v>
      </c>
      <c r="H8046" s="3" t="s">
        <v>39</v>
      </c>
      <c r="I8046" s="24">
        <v>70.099999999999994</v>
      </c>
      <c r="J8046" s="24">
        <v>55.72</v>
      </c>
      <c r="K8046" s="24">
        <v>2.83</v>
      </c>
      <c r="L8046" s="24"/>
      <c r="M8046" s="24"/>
      <c r="N8046" s="24">
        <v>1.7</v>
      </c>
      <c r="O8046" s="24">
        <v>1.5</v>
      </c>
      <c r="P8046" s="24">
        <v>8.15</v>
      </c>
      <c r="Q8046" s="24">
        <v>7.0000000000000007E-2</v>
      </c>
      <c r="R8046" s="24"/>
      <c r="S8046" s="24">
        <v>0.13</v>
      </c>
      <c r="T8046" s="24"/>
      <c r="U8046" s="24"/>
      <c r="V8046" s="24"/>
      <c r="W8046" s="24"/>
      <c r="X8046" s="24">
        <f t="shared" si="303"/>
        <v>70.099999999999994</v>
      </c>
      <c r="Y8046" s="2">
        <f t="shared" si="304"/>
        <v>0</v>
      </c>
      <c r="Z8046" s="3"/>
    </row>
    <row r="8047" spans="1:26" customFormat="1" x14ac:dyDescent="0.25">
      <c r="A8047" s="31">
        <v>53</v>
      </c>
      <c r="B8047" s="31">
        <v>55</v>
      </c>
      <c r="C8047" s="3" t="s">
        <v>13337</v>
      </c>
      <c r="D8047" s="3" t="s">
        <v>10119</v>
      </c>
      <c r="E8047" s="3" t="s">
        <v>13253</v>
      </c>
      <c r="F8047" s="3" t="s">
        <v>12895</v>
      </c>
      <c r="G8047" s="3" t="s">
        <v>5573</v>
      </c>
      <c r="H8047" s="3" t="s">
        <v>1100</v>
      </c>
      <c r="I8047" s="24">
        <v>128.30000000000001</v>
      </c>
      <c r="J8047" s="24">
        <v>84.49</v>
      </c>
      <c r="K8047" s="24">
        <v>16.13</v>
      </c>
      <c r="L8047" s="24">
        <v>7.75</v>
      </c>
      <c r="M8047" s="24"/>
      <c r="N8047" s="24">
        <v>1.85</v>
      </c>
      <c r="O8047" s="24">
        <v>1.7</v>
      </c>
      <c r="P8047" s="24">
        <v>1.2</v>
      </c>
      <c r="Q8047" s="24">
        <v>7.72</v>
      </c>
      <c r="R8047" s="24">
        <v>2.6</v>
      </c>
      <c r="S8047" s="24"/>
      <c r="T8047" s="24">
        <v>1.26</v>
      </c>
      <c r="U8047" s="24">
        <v>3.6</v>
      </c>
      <c r="V8047" s="24"/>
      <c r="W8047" s="24"/>
      <c r="X8047" s="24">
        <f t="shared" si="303"/>
        <v>128.29999999999998</v>
      </c>
      <c r="Y8047" s="2">
        <f t="shared" si="304"/>
        <v>0</v>
      </c>
      <c r="Z8047" s="3"/>
    </row>
    <row r="8048" spans="1:26" customFormat="1" x14ac:dyDescent="0.25">
      <c r="A8048" s="31">
        <v>54</v>
      </c>
      <c r="B8048" s="31">
        <v>56</v>
      </c>
      <c r="C8048" s="3" t="s">
        <v>13338</v>
      </c>
      <c r="D8048" s="3" t="s">
        <v>10119</v>
      </c>
      <c r="E8048" s="3" t="s">
        <v>13253</v>
      </c>
      <c r="F8048" s="3" t="s">
        <v>12895</v>
      </c>
      <c r="G8048" s="3" t="s">
        <v>13339</v>
      </c>
      <c r="H8048" s="3" t="s">
        <v>12884</v>
      </c>
      <c r="I8048" s="24">
        <v>92.16</v>
      </c>
      <c r="J8048" s="24">
        <v>21.5</v>
      </c>
      <c r="K8048" s="24">
        <v>15</v>
      </c>
      <c r="L8048" s="24">
        <v>10</v>
      </c>
      <c r="M8048" s="24"/>
      <c r="N8048" s="24"/>
      <c r="O8048" s="24">
        <v>0.5</v>
      </c>
      <c r="P8048" s="24">
        <v>10</v>
      </c>
      <c r="Q8048" s="24"/>
      <c r="R8048" s="24"/>
      <c r="S8048" s="24"/>
      <c r="T8048" s="24">
        <v>35.159999999999997</v>
      </c>
      <c r="U8048" s="24"/>
      <c r="V8048" s="24"/>
      <c r="W8048" s="24"/>
      <c r="X8048" s="24">
        <f t="shared" si="303"/>
        <v>92.16</v>
      </c>
      <c r="Y8048" s="2">
        <f t="shared" si="304"/>
        <v>0</v>
      </c>
      <c r="Z8048" s="3"/>
    </row>
    <row r="8049" spans="1:26" customFormat="1" x14ac:dyDescent="0.25">
      <c r="A8049" s="31">
        <v>55</v>
      </c>
      <c r="B8049" s="31">
        <v>58</v>
      </c>
      <c r="C8049" s="3" t="s">
        <v>13340</v>
      </c>
      <c r="D8049" s="3" t="s">
        <v>13262</v>
      </c>
      <c r="E8049" s="3" t="s">
        <v>13253</v>
      </c>
      <c r="F8049" s="3" t="s">
        <v>12895</v>
      </c>
      <c r="G8049" s="3" t="s">
        <v>13341</v>
      </c>
      <c r="H8049" s="3" t="s">
        <v>277</v>
      </c>
      <c r="I8049" s="24">
        <v>354.26</v>
      </c>
      <c r="J8049" s="24">
        <v>308.01</v>
      </c>
      <c r="K8049" s="24">
        <v>34.49</v>
      </c>
      <c r="L8049" s="24"/>
      <c r="M8049" s="24">
        <v>1</v>
      </c>
      <c r="N8049" s="24">
        <v>3</v>
      </c>
      <c r="O8049" s="24">
        <v>3</v>
      </c>
      <c r="P8049" s="42"/>
      <c r="Q8049" s="24"/>
      <c r="R8049" s="24">
        <v>1</v>
      </c>
      <c r="S8049" s="24">
        <v>1.56</v>
      </c>
      <c r="T8049" s="24"/>
      <c r="U8049" s="24">
        <v>2</v>
      </c>
      <c r="V8049" s="24"/>
      <c r="W8049" s="24"/>
      <c r="X8049" s="24">
        <f t="shared" si="303"/>
        <v>354.06</v>
      </c>
      <c r="Y8049" s="2">
        <f t="shared" si="304"/>
        <v>0.19999999999998863</v>
      </c>
      <c r="Z8049" s="3"/>
    </row>
    <row r="8050" spans="1:26" customFormat="1" x14ac:dyDescent="0.25">
      <c r="A8050" s="31">
        <v>56</v>
      </c>
      <c r="B8050" s="31">
        <v>59</v>
      </c>
      <c r="C8050" s="3" t="s">
        <v>13342</v>
      </c>
      <c r="D8050" s="3" t="s">
        <v>13260</v>
      </c>
      <c r="E8050" s="3" t="s">
        <v>13253</v>
      </c>
      <c r="F8050" s="3" t="s">
        <v>12895</v>
      </c>
      <c r="G8050" s="3" t="s">
        <v>13343</v>
      </c>
      <c r="H8050" s="3" t="s">
        <v>237</v>
      </c>
      <c r="I8050" s="24">
        <v>94.79</v>
      </c>
      <c r="J8050" s="24">
        <v>72.47</v>
      </c>
      <c r="K8050" s="24">
        <v>2.23</v>
      </c>
      <c r="L8050" s="24">
        <v>3.4</v>
      </c>
      <c r="M8050" s="24"/>
      <c r="N8050" s="24">
        <v>0.97</v>
      </c>
      <c r="O8050" s="24">
        <v>1.32</v>
      </c>
      <c r="P8050" s="24">
        <v>5.38</v>
      </c>
      <c r="Q8050" s="24"/>
      <c r="R8050" s="24">
        <v>0.88</v>
      </c>
      <c r="S8050" s="24"/>
      <c r="T8050" s="24">
        <v>8.14</v>
      </c>
      <c r="U8050" s="24"/>
      <c r="V8050" s="24"/>
      <c r="W8050" s="24"/>
      <c r="X8050" s="24">
        <f t="shared" si="303"/>
        <v>94.789999999999992</v>
      </c>
      <c r="Y8050" s="2">
        <f t="shared" si="304"/>
        <v>0</v>
      </c>
      <c r="Z8050" s="3"/>
    </row>
    <row r="8051" spans="1:26" customFormat="1" x14ac:dyDescent="0.25">
      <c r="A8051" s="31">
        <v>57</v>
      </c>
      <c r="B8051" s="31">
        <v>60</v>
      </c>
      <c r="C8051" s="3" t="s">
        <v>13344</v>
      </c>
      <c r="D8051" s="3" t="s">
        <v>13260</v>
      </c>
      <c r="E8051" s="3" t="s">
        <v>13253</v>
      </c>
      <c r="F8051" s="3" t="s">
        <v>12895</v>
      </c>
      <c r="G8051" s="3" t="s">
        <v>13345</v>
      </c>
      <c r="H8051" s="3" t="s">
        <v>3757</v>
      </c>
      <c r="I8051" s="24">
        <v>116.7</v>
      </c>
      <c r="J8051" s="24">
        <v>81.86</v>
      </c>
      <c r="K8051" s="24">
        <v>4.45</v>
      </c>
      <c r="L8051" s="24">
        <v>0.98</v>
      </c>
      <c r="M8051" s="24"/>
      <c r="N8051" s="24">
        <v>12.75</v>
      </c>
      <c r="O8051" s="24">
        <v>1.67</v>
      </c>
      <c r="P8051" s="24"/>
      <c r="Q8051" s="24"/>
      <c r="R8051" s="42">
        <v>1.71</v>
      </c>
      <c r="S8051" s="24"/>
      <c r="T8051" s="24">
        <v>11.79</v>
      </c>
      <c r="U8051" s="24">
        <v>1.49</v>
      </c>
      <c r="V8051" s="24"/>
      <c r="W8051" s="24"/>
      <c r="X8051" s="24">
        <f t="shared" si="303"/>
        <v>116.7</v>
      </c>
      <c r="Y8051" s="2">
        <f t="shared" si="304"/>
        <v>0</v>
      </c>
      <c r="Z8051" s="3"/>
    </row>
    <row r="8052" spans="1:26" customFormat="1" x14ac:dyDescent="0.25">
      <c r="A8052" s="31">
        <v>58</v>
      </c>
      <c r="B8052" s="31">
        <v>61</v>
      </c>
      <c r="C8052" s="3" t="s">
        <v>6296</v>
      </c>
      <c r="D8052" s="3" t="s">
        <v>13274</v>
      </c>
      <c r="E8052" s="3" t="s">
        <v>13253</v>
      </c>
      <c r="F8052" s="3" t="s">
        <v>12895</v>
      </c>
      <c r="G8052" s="3" t="s">
        <v>13346</v>
      </c>
      <c r="H8052" s="3"/>
      <c r="I8052" s="24">
        <v>172.97</v>
      </c>
      <c r="J8052" s="24">
        <v>135.77000000000001</v>
      </c>
      <c r="K8052" s="24"/>
      <c r="L8052" s="24">
        <v>25.57</v>
      </c>
      <c r="M8052" s="24"/>
      <c r="N8052" s="24">
        <v>3</v>
      </c>
      <c r="O8052" s="24">
        <v>1.46</v>
      </c>
      <c r="P8052" s="24">
        <v>1.1499999999999999</v>
      </c>
      <c r="Q8052" s="24">
        <v>0.75</v>
      </c>
      <c r="R8052" s="24">
        <v>4.2699999999999996</v>
      </c>
      <c r="S8052" s="42"/>
      <c r="T8052" s="24"/>
      <c r="U8052" s="24">
        <v>1</v>
      </c>
      <c r="V8052" s="24"/>
      <c r="W8052" s="24"/>
      <c r="X8052" s="24">
        <f t="shared" si="303"/>
        <v>172.97000000000003</v>
      </c>
      <c r="Y8052" s="2">
        <f t="shared" si="304"/>
        <v>0</v>
      </c>
      <c r="Z8052" s="3"/>
    </row>
    <row r="8053" spans="1:26" customFormat="1" x14ac:dyDescent="0.25">
      <c r="A8053" s="31">
        <v>59</v>
      </c>
      <c r="B8053" s="31">
        <v>62</v>
      </c>
      <c r="C8053" s="3" t="s">
        <v>13347</v>
      </c>
      <c r="D8053" s="3" t="s">
        <v>13347</v>
      </c>
      <c r="E8053" s="3" t="s">
        <v>13253</v>
      </c>
      <c r="F8053" s="3" t="s">
        <v>12895</v>
      </c>
      <c r="G8053" s="3" t="s">
        <v>13348</v>
      </c>
      <c r="H8053" s="3" t="s">
        <v>190</v>
      </c>
      <c r="I8053" s="24">
        <v>497</v>
      </c>
      <c r="J8053" s="24">
        <v>324</v>
      </c>
      <c r="K8053" s="24">
        <v>162</v>
      </c>
      <c r="L8053" s="24"/>
      <c r="M8053" s="24"/>
      <c r="N8053" s="24">
        <v>3</v>
      </c>
      <c r="O8053" s="24">
        <v>3</v>
      </c>
      <c r="P8053" s="24"/>
      <c r="Q8053" s="24"/>
      <c r="R8053" s="24">
        <v>1</v>
      </c>
      <c r="S8053" s="24">
        <v>2</v>
      </c>
      <c r="T8053" s="24"/>
      <c r="U8053" s="24">
        <v>2</v>
      </c>
      <c r="V8053" s="24"/>
      <c r="W8053" s="24"/>
      <c r="X8053" s="24">
        <f t="shared" si="303"/>
        <v>497</v>
      </c>
      <c r="Y8053" s="2">
        <f t="shared" si="304"/>
        <v>0</v>
      </c>
      <c r="Z8053" s="3"/>
    </row>
    <row r="8054" spans="1:26" customFormat="1" x14ac:dyDescent="0.25">
      <c r="A8054" s="31">
        <v>60</v>
      </c>
      <c r="B8054" s="31">
        <v>63</v>
      </c>
      <c r="C8054" s="3" t="s">
        <v>13297</v>
      </c>
      <c r="D8054" s="3" t="s">
        <v>13298</v>
      </c>
      <c r="E8054" s="3" t="s">
        <v>13253</v>
      </c>
      <c r="F8054" s="3" t="s">
        <v>12895</v>
      </c>
      <c r="G8054" s="3" t="s">
        <v>3425</v>
      </c>
      <c r="H8054" s="3" t="s">
        <v>2658</v>
      </c>
      <c r="I8054" s="24">
        <v>33.64</v>
      </c>
      <c r="J8054" s="24"/>
      <c r="K8054" s="24"/>
      <c r="L8054" s="24"/>
      <c r="M8054" s="24"/>
      <c r="N8054" s="24"/>
      <c r="O8054" s="24"/>
      <c r="P8054" s="24"/>
      <c r="Q8054" s="24"/>
      <c r="R8054" s="42"/>
      <c r="S8054" s="42"/>
      <c r="T8054" s="42">
        <v>33.64</v>
      </c>
      <c r="U8054" s="42"/>
      <c r="V8054" s="24"/>
      <c r="W8054" s="24"/>
      <c r="X8054" s="24">
        <f>SUM(J8054:W8054)</f>
        <v>33.64</v>
      </c>
      <c r="Y8054" s="2">
        <f t="shared" si="304"/>
        <v>0</v>
      </c>
      <c r="Z8054" s="3"/>
    </row>
    <row r="8055" spans="1:26" customFormat="1" x14ac:dyDescent="0.25">
      <c r="A8055" s="31">
        <v>61</v>
      </c>
      <c r="B8055" s="31">
        <v>64</v>
      </c>
      <c r="C8055" s="3" t="s">
        <v>13297</v>
      </c>
      <c r="D8055" s="3" t="s">
        <v>13298</v>
      </c>
      <c r="E8055" s="3" t="s">
        <v>13253</v>
      </c>
      <c r="F8055" s="3" t="s">
        <v>12895</v>
      </c>
      <c r="G8055" s="3" t="s">
        <v>3425</v>
      </c>
      <c r="H8055" s="3" t="s">
        <v>2658</v>
      </c>
      <c r="I8055" s="24">
        <v>50.22</v>
      </c>
      <c r="J8055" s="24"/>
      <c r="K8055" s="24"/>
      <c r="L8055" s="24"/>
      <c r="M8055" s="24"/>
      <c r="N8055" s="24"/>
      <c r="O8055" s="24"/>
      <c r="P8055" s="24"/>
      <c r="Q8055" s="24"/>
      <c r="R8055" s="24"/>
      <c r="S8055" s="24"/>
      <c r="T8055" s="24">
        <v>50.22</v>
      </c>
      <c r="U8055" s="24"/>
      <c r="V8055" s="24"/>
      <c r="W8055" s="24"/>
      <c r="X8055" s="24">
        <f t="shared" si="303"/>
        <v>50.22</v>
      </c>
      <c r="Y8055" s="2">
        <f t="shared" si="304"/>
        <v>0</v>
      </c>
      <c r="Z8055" s="3"/>
    </row>
    <row r="8056" spans="1:26" customFormat="1" x14ac:dyDescent="0.25">
      <c r="A8056" s="31">
        <v>62</v>
      </c>
      <c r="B8056" s="31">
        <v>65</v>
      </c>
      <c r="C8056" s="3" t="s">
        <v>13297</v>
      </c>
      <c r="D8056" s="3" t="s">
        <v>13298</v>
      </c>
      <c r="E8056" s="3" t="s">
        <v>13253</v>
      </c>
      <c r="F8056" s="3" t="s">
        <v>12895</v>
      </c>
      <c r="G8056" s="3" t="s">
        <v>3425</v>
      </c>
      <c r="H8056" s="3" t="s">
        <v>2658</v>
      </c>
      <c r="I8056" s="24">
        <v>43.92</v>
      </c>
      <c r="J8056" s="24"/>
      <c r="K8056" s="24"/>
      <c r="L8056" s="24"/>
      <c r="M8056" s="24"/>
      <c r="N8056" s="24"/>
      <c r="O8056" s="24"/>
      <c r="P8056" s="24"/>
      <c r="Q8056" s="24"/>
      <c r="R8056" s="24"/>
      <c r="S8056" s="24"/>
      <c r="T8056" s="24">
        <v>43.92</v>
      </c>
      <c r="U8056" s="24"/>
      <c r="V8056" s="24"/>
      <c r="W8056" s="24"/>
      <c r="X8056" s="24">
        <f t="shared" si="303"/>
        <v>43.92</v>
      </c>
      <c r="Y8056" s="2">
        <f t="shared" si="304"/>
        <v>0</v>
      </c>
      <c r="Z8056" s="3"/>
    </row>
    <row r="8057" spans="1:26" customFormat="1" x14ac:dyDescent="0.25">
      <c r="A8057" s="31">
        <v>63</v>
      </c>
      <c r="B8057" s="31">
        <v>66</v>
      </c>
      <c r="C8057" s="3" t="s">
        <v>13297</v>
      </c>
      <c r="D8057" s="3" t="s">
        <v>13298</v>
      </c>
      <c r="E8057" s="3" t="s">
        <v>13253</v>
      </c>
      <c r="F8057" s="3" t="s">
        <v>12895</v>
      </c>
      <c r="G8057" s="3" t="s">
        <v>3425</v>
      </c>
      <c r="H8057" s="3" t="s">
        <v>2658</v>
      </c>
      <c r="I8057" s="24">
        <v>69.92</v>
      </c>
      <c r="J8057" s="24"/>
      <c r="K8057" s="24"/>
      <c r="L8057" s="24"/>
      <c r="M8057" s="24"/>
      <c r="N8057" s="24"/>
      <c r="O8057" s="24"/>
      <c r="P8057" s="24"/>
      <c r="Q8057" s="24"/>
      <c r="R8057" s="24"/>
      <c r="S8057" s="24"/>
      <c r="T8057" s="24">
        <v>69.92</v>
      </c>
      <c r="U8057" s="24"/>
      <c r="V8057" s="24"/>
      <c r="W8057" s="24"/>
      <c r="X8057" s="24">
        <f t="shared" si="303"/>
        <v>69.92</v>
      </c>
      <c r="Y8057" s="2">
        <f t="shared" si="304"/>
        <v>0</v>
      </c>
      <c r="Z8057" s="3"/>
    </row>
    <row r="8058" spans="1:26" customFormat="1" x14ac:dyDescent="0.25">
      <c r="A8058" s="31">
        <v>64</v>
      </c>
      <c r="B8058" s="31">
        <v>67</v>
      </c>
      <c r="C8058" s="3" t="s">
        <v>13349</v>
      </c>
      <c r="D8058" s="3"/>
      <c r="E8058" s="3" t="s">
        <v>13253</v>
      </c>
      <c r="F8058" s="3" t="s">
        <v>12895</v>
      </c>
      <c r="G8058" s="3" t="s">
        <v>753</v>
      </c>
      <c r="H8058" s="3" t="s">
        <v>176</v>
      </c>
      <c r="I8058" s="24">
        <v>2041.2</v>
      </c>
      <c r="J8058" s="24"/>
      <c r="K8058" s="24"/>
      <c r="L8058" s="24"/>
      <c r="M8058" s="24"/>
      <c r="N8058" s="24"/>
      <c r="O8058" s="24"/>
      <c r="P8058" s="24"/>
      <c r="Q8058" s="24"/>
      <c r="R8058" s="24"/>
      <c r="S8058" s="24"/>
      <c r="T8058" s="24">
        <v>2041.2</v>
      </c>
      <c r="U8058" s="24"/>
      <c r="V8058" s="24"/>
      <c r="W8058" s="24"/>
      <c r="X8058" s="24">
        <f t="shared" si="303"/>
        <v>2041.2</v>
      </c>
      <c r="Y8058" s="2">
        <f t="shared" si="304"/>
        <v>0</v>
      </c>
      <c r="Z8058" s="3"/>
    </row>
    <row r="8059" spans="1:26" customFormat="1" x14ac:dyDescent="0.25">
      <c r="A8059" s="31">
        <v>65</v>
      </c>
      <c r="B8059" s="31">
        <v>68</v>
      </c>
      <c r="C8059" s="3" t="s">
        <v>13350</v>
      </c>
      <c r="D8059" s="3"/>
      <c r="E8059" s="3" t="s">
        <v>13253</v>
      </c>
      <c r="F8059" s="3" t="s">
        <v>12895</v>
      </c>
      <c r="G8059" s="3" t="s">
        <v>753</v>
      </c>
      <c r="H8059" s="3" t="s">
        <v>176</v>
      </c>
      <c r="I8059" s="24">
        <v>344.4</v>
      </c>
      <c r="J8059" s="24"/>
      <c r="K8059" s="24"/>
      <c r="L8059" s="24"/>
      <c r="M8059" s="24"/>
      <c r="N8059" s="24"/>
      <c r="O8059" s="24"/>
      <c r="P8059" s="24"/>
      <c r="Q8059" s="24"/>
      <c r="R8059" s="24"/>
      <c r="S8059" s="24"/>
      <c r="T8059" s="24">
        <v>344.4</v>
      </c>
      <c r="U8059" s="24"/>
      <c r="V8059" s="24"/>
      <c r="W8059" s="24"/>
      <c r="X8059" s="24">
        <f t="shared" si="303"/>
        <v>344.4</v>
      </c>
      <c r="Y8059" s="2">
        <f t="shared" si="304"/>
        <v>0</v>
      </c>
      <c r="Z8059" s="3"/>
    </row>
    <row r="8060" spans="1:26" customFormat="1" x14ac:dyDescent="0.25">
      <c r="A8060" s="31">
        <v>1</v>
      </c>
      <c r="B8060" s="31">
        <v>1</v>
      </c>
      <c r="C8060" s="3" t="s">
        <v>15399</v>
      </c>
      <c r="D8060" s="3" t="s">
        <v>1635</v>
      </c>
      <c r="E8060" s="3" t="s">
        <v>13351</v>
      </c>
      <c r="F8060" s="3" t="s">
        <v>12771</v>
      </c>
      <c r="G8060" s="3" t="s">
        <v>12923</v>
      </c>
      <c r="H8060" s="3"/>
      <c r="I8060" s="24">
        <v>175.42</v>
      </c>
      <c r="J8060" s="24">
        <v>159.15</v>
      </c>
      <c r="K8060" s="24">
        <v>8.25</v>
      </c>
      <c r="L8060" s="24"/>
      <c r="M8060" s="24">
        <v>0.12</v>
      </c>
      <c r="N8060" s="24">
        <v>1.93</v>
      </c>
      <c r="O8060" s="24">
        <v>2.5</v>
      </c>
      <c r="P8060" s="24"/>
      <c r="Q8060" s="24">
        <v>0.27</v>
      </c>
      <c r="R8060" s="24">
        <v>2.57</v>
      </c>
      <c r="S8060" s="24">
        <v>0.63</v>
      </c>
      <c r="T8060" s="24"/>
      <c r="U8060" s="24"/>
      <c r="V8060" s="24"/>
      <c r="W8060" s="24"/>
      <c r="X8060" s="24">
        <f>SUM(J8060:W8060)</f>
        <v>175.42000000000002</v>
      </c>
      <c r="Y8060" s="2">
        <f t="shared" si="304"/>
        <v>0</v>
      </c>
      <c r="Z8060" s="3"/>
    </row>
    <row r="8061" spans="1:26" customFormat="1" x14ac:dyDescent="0.25">
      <c r="A8061" s="31">
        <v>2</v>
      </c>
      <c r="B8061" s="31">
        <v>2</v>
      </c>
      <c r="C8061" s="3" t="s">
        <v>13352</v>
      </c>
      <c r="D8061" s="3" t="s">
        <v>1635</v>
      </c>
      <c r="E8061" s="3" t="s">
        <v>13351</v>
      </c>
      <c r="F8061" s="3" t="s">
        <v>12771</v>
      </c>
      <c r="G8061" s="3" t="s">
        <v>9722</v>
      </c>
      <c r="H8061" s="3" t="s">
        <v>1501</v>
      </c>
      <c r="I8061" s="24">
        <v>128.52000000000001</v>
      </c>
      <c r="J8061" s="24">
        <v>113.58</v>
      </c>
      <c r="K8061" s="24">
        <v>5.32</v>
      </c>
      <c r="L8061" s="24"/>
      <c r="M8061" s="24"/>
      <c r="N8061" s="24">
        <v>2.2999999999999998</v>
      </c>
      <c r="O8061" s="24">
        <v>0.8</v>
      </c>
      <c r="P8061" s="24"/>
      <c r="Q8061" s="24">
        <v>6.52</v>
      </c>
      <c r="R8061" s="24"/>
      <c r="S8061" s="24"/>
      <c r="T8061" s="24"/>
      <c r="U8061" s="24"/>
      <c r="V8061" s="24"/>
      <c r="W8061" s="24"/>
      <c r="X8061" s="24">
        <f t="shared" ref="X8061:X8110" si="305">SUM(J8061:W8061)</f>
        <v>128.52000000000001</v>
      </c>
      <c r="Y8061" s="2">
        <f t="shared" si="304"/>
        <v>0</v>
      </c>
      <c r="Z8061" s="3"/>
    </row>
    <row r="8062" spans="1:26" customFormat="1" x14ac:dyDescent="0.25">
      <c r="A8062" s="31">
        <v>3</v>
      </c>
      <c r="B8062" s="31">
        <v>3</v>
      </c>
      <c r="C8062" s="3" t="s">
        <v>8271</v>
      </c>
      <c r="D8062" s="3" t="s">
        <v>1635</v>
      </c>
      <c r="E8062" s="3" t="s">
        <v>13351</v>
      </c>
      <c r="F8062" s="3" t="s">
        <v>12771</v>
      </c>
      <c r="G8062" s="3" t="s">
        <v>1876</v>
      </c>
      <c r="H8062" s="3" t="s">
        <v>7504</v>
      </c>
      <c r="I8062" s="24">
        <v>175.68</v>
      </c>
      <c r="J8062" s="24">
        <v>156.66</v>
      </c>
      <c r="K8062" s="24">
        <v>6</v>
      </c>
      <c r="L8062" s="24"/>
      <c r="M8062" s="24">
        <v>4.5</v>
      </c>
      <c r="N8062" s="24"/>
      <c r="O8062" s="24">
        <v>1.76</v>
      </c>
      <c r="P8062" s="24"/>
      <c r="Q8062" s="24">
        <v>6.76</v>
      </c>
      <c r="R8062" s="24"/>
      <c r="S8062" s="24"/>
      <c r="T8062" s="24"/>
      <c r="U8062" s="24"/>
      <c r="V8062" s="24"/>
      <c r="W8062" s="24"/>
      <c r="X8062" s="24">
        <f t="shared" si="305"/>
        <v>175.67999999999998</v>
      </c>
      <c r="Y8062" s="2">
        <f t="shared" si="304"/>
        <v>0</v>
      </c>
      <c r="Z8062" s="3"/>
    </row>
    <row r="8063" spans="1:26" customFormat="1" x14ac:dyDescent="0.25">
      <c r="A8063" s="31">
        <v>4</v>
      </c>
      <c r="B8063" s="31">
        <v>4</v>
      </c>
      <c r="C8063" s="3" t="s">
        <v>13353</v>
      </c>
      <c r="D8063" s="3" t="s">
        <v>1635</v>
      </c>
      <c r="E8063" s="3" t="s">
        <v>13351</v>
      </c>
      <c r="F8063" s="3" t="s">
        <v>12771</v>
      </c>
      <c r="G8063" s="3" t="s">
        <v>13354</v>
      </c>
      <c r="H8063" s="3"/>
      <c r="I8063" s="24">
        <v>194.67</v>
      </c>
      <c r="J8063" s="24">
        <v>155.79</v>
      </c>
      <c r="K8063" s="24">
        <v>9.6300000000000008</v>
      </c>
      <c r="L8063" s="24">
        <v>19.91</v>
      </c>
      <c r="M8063" s="24"/>
      <c r="N8063" s="24"/>
      <c r="O8063" s="24">
        <v>3.56</v>
      </c>
      <c r="P8063" s="24">
        <v>0.96</v>
      </c>
      <c r="Q8063" s="24"/>
      <c r="R8063" s="24">
        <v>3.03</v>
      </c>
      <c r="S8063" s="24">
        <v>1.79</v>
      </c>
      <c r="T8063" s="24"/>
      <c r="U8063" s="24"/>
      <c r="V8063" s="24"/>
      <c r="W8063" s="24"/>
      <c r="X8063" s="24">
        <f t="shared" si="305"/>
        <v>194.67</v>
      </c>
      <c r="Y8063" s="2">
        <f t="shared" si="304"/>
        <v>0</v>
      </c>
      <c r="Z8063" s="3"/>
    </row>
    <row r="8064" spans="1:26" customFormat="1" x14ac:dyDescent="0.25">
      <c r="A8064" s="31">
        <v>5</v>
      </c>
      <c r="B8064" s="31">
        <v>5</v>
      </c>
      <c r="C8064" s="3" t="s">
        <v>13355</v>
      </c>
      <c r="D8064" s="3" t="s">
        <v>1635</v>
      </c>
      <c r="E8064" s="3" t="s">
        <v>13351</v>
      </c>
      <c r="F8064" s="3" t="s">
        <v>12771</v>
      </c>
      <c r="G8064" s="3" t="s">
        <v>13356</v>
      </c>
      <c r="H8064" s="3" t="s">
        <v>201</v>
      </c>
      <c r="I8064" s="24">
        <v>130.13999999999999</v>
      </c>
      <c r="J8064" s="24">
        <v>75.25</v>
      </c>
      <c r="K8064" s="24">
        <v>19.86</v>
      </c>
      <c r="L8064" s="24"/>
      <c r="M8064" s="24"/>
      <c r="N8064" s="24">
        <v>11</v>
      </c>
      <c r="O8064" s="24">
        <v>4.2</v>
      </c>
      <c r="P8064" s="24"/>
      <c r="Q8064" s="24">
        <v>16.09</v>
      </c>
      <c r="R8064" s="24">
        <v>2.21</v>
      </c>
      <c r="S8064" s="24">
        <v>1.53</v>
      </c>
      <c r="T8064" s="24"/>
      <c r="U8064" s="24"/>
      <c r="V8064" s="24"/>
      <c r="W8064" s="24"/>
      <c r="X8064" s="24">
        <f t="shared" si="305"/>
        <v>130.14000000000001</v>
      </c>
      <c r="Y8064" s="2">
        <f t="shared" si="304"/>
        <v>0</v>
      </c>
      <c r="Z8064" s="3"/>
    </row>
    <row r="8065" spans="1:26" customFormat="1" x14ac:dyDescent="0.25">
      <c r="A8065" s="31">
        <v>6</v>
      </c>
      <c r="B8065" s="31">
        <v>6</v>
      </c>
      <c r="C8065" s="3" t="s">
        <v>13357</v>
      </c>
      <c r="D8065" s="3" t="s">
        <v>1635</v>
      </c>
      <c r="E8065" s="3" t="s">
        <v>13351</v>
      </c>
      <c r="F8065" s="3" t="s">
        <v>12771</v>
      </c>
      <c r="G8065" s="3" t="s">
        <v>13358</v>
      </c>
      <c r="H8065" s="3" t="s">
        <v>39</v>
      </c>
      <c r="I8065" s="24">
        <v>398.05</v>
      </c>
      <c r="J8065" s="24">
        <v>324.70999999999998</v>
      </c>
      <c r="K8065" s="24">
        <v>47.44</v>
      </c>
      <c r="L8065" s="24"/>
      <c r="M8065" s="24">
        <v>4.45</v>
      </c>
      <c r="N8065" s="24"/>
      <c r="O8065" s="24">
        <v>4.4000000000000004</v>
      </c>
      <c r="P8065" s="24">
        <v>1.7</v>
      </c>
      <c r="Q8065" s="24">
        <v>0.13</v>
      </c>
      <c r="R8065" s="24">
        <v>12.22</v>
      </c>
      <c r="S8065" s="24">
        <v>3</v>
      </c>
      <c r="T8065" s="24"/>
      <c r="U8065" s="24"/>
      <c r="V8065" s="24"/>
      <c r="W8065" s="24"/>
      <c r="X8065" s="24">
        <f t="shared" si="305"/>
        <v>398.04999999999995</v>
      </c>
      <c r="Y8065" s="2">
        <f t="shared" si="304"/>
        <v>0</v>
      </c>
      <c r="Z8065" s="3"/>
    </row>
    <row r="8066" spans="1:26" customFormat="1" x14ac:dyDescent="0.25">
      <c r="A8066" s="31">
        <v>7</v>
      </c>
      <c r="B8066" s="31">
        <v>7</v>
      </c>
      <c r="C8066" s="3" t="s">
        <v>5724</v>
      </c>
      <c r="D8066" s="3" t="s">
        <v>1635</v>
      </c>
      <c r="E8066" s="3" t="s">
        <v>13351</v>
      </c>
      <c r="F8066" s="3" t="s">
        <v>12771</v>
      </c>
      <c r="G8066" s="3" t="s">
        <v>13359</v>
      </c>
      <c r="H8066" s="3" t="s">
        <v>10</v>
      </c>
      <c r="I8066" s="24">
        <v>206.02</v>
      </c>
      <c r="J8066" s="24">
        <v>163.52000000000001</v>
      </c>
      <c r="K8066" s="24">
        <v>19.43</v>
      </c>
      <c r="L8066" s="24"/>
      <c r="M8066" s="24"/>
      <c r="N8066" s="24">
        <v>4</v>
      </c>
      <c r="O8066" s="24">
        <v>6.82</v>
      </c>
      <c r="P8066" s="24"/>
      <c r="Q8066" s="24">
        <v>3.41</v>
      </c>
      <c r="R8066" s="24">
        <v>5.93</v>
      </c>
      <c r="S8066" s="24">
        <v>0.74</v>
      </c>
      <c r="T8066" s="24">
        <v>2.17</v>
      </c>
      <c r="U8066" s="24"/>
      <c r="V8066" s="24"/>
      <c r="W8066" s="24"/>
      <c r="X8066" s="24">
        <f t="shared" si="305"/>
        <v>206.02</v>
      </c>
      <c r="Y8066" s="2">
        <f t="shared" si="304"/>
        <v>0</v>
      </c>
      <c r="Z8066" s="3"/>
    </row>
    <row r="8067" spans="1:26" customFormat="1" x14ac:dyDescent="0.25">
      <c r="A8067" s="31">
        <v>8</v>
      </c>
      <c r="B8067" s="31">
        <v>8</v>
      </c>
      <c r="C8067" s="3" t="s">
        <v>15393</v>
      </c>
      <c r="D8067" s="3" t="s">
        <v>1635</v>
      </c>
      <c r="E8067" s="3" t="s">
        <v>13351</v>
      </c>
      <c r="F8067" s="3" t="s">
        <v>12771</v>
      </c>
      <c r="G8067" s="3" t="s">
        <v>13360</v>
      </c>
      <c r="H8067" s="3"/>
      <c r="I8067" s="24">
        <v>184.55</v>
      </c>
      <c r="J8067" s="24">
        <v>165.57</v>
      </c>
      <c r="K8067" s="24">
        <v>11.08</v>
      </c>
      <c r="L8067" s="24"/>
      <c r="M8067" s="24"/>
      <c r="N8067" s="24"/>
      <c r="O8067" s="24">
        <v>2.74</v>
      </c>
      <c r="P8067" s="24"/>
      <c r="Q8067" s="24"/>
      <c r="R8067" s="24">
        <v>4.7699999999999996</v>
      </c>
      <c r="S8067" s="24">
        <v>0.39</v>
      </c>
      <c r="T8067" s="24"/>
      <c r="U8067" s="24"/>
      <c r="V8067" s="24"/>
      <c r="W8067" s="24"/>
      <c r="X8067" s="24">
        <f t="shared" si="305"/>
        <v>184.55</v>
      </c>
      <c r="Y8067" s="2">
        <f t="shared" si="304"/>
        <v>0</v>
      </c>
      <c r="Z8067" s="3"/>
    </row>
    <row r="8068" spans="1:26" customFormat="1" x14ac:dyDescent="0.25">
      <c r="A8068" s="31">
        <v>9</v>
      </c>
      <c r="B8068" s="31">
        <v>9</v>
      </c>
      <c r="C8068" s="3" t="s">
        <v>1730</v>
      </c>
      <c r="D8068" s="3" t="s">
        <v>1635</v>
      </c>
      <c r="E8068" s="3" t="s">
        <v>13351</v>
      </c>
      <c r="F8068" s="3" t="s">
        <v>12771</v>
      </c>
      <c r="G8068" s="3" t="s">
        <v>13361</v>
      </c>
      <c r="H8068" s="3"/>
      <c r="I8068" s="24">
        <v>417.3</v>
      </c>
      <c r="J8068" s="24">
        <v>240.5</v>
      </c>
      <c r="K8068" s="24">
        <v>8.8000000000000007</v>
      </c>
      <c r="L8068" s="24">
        <v>23.5</v>
      </c>
      <c r="M8068" s="24">
        <v>0.33</v>
      </c>
      <c r="N8068" s="24">
        <v>20</v>
      </c>
      <c r="O8068" s="24">
        <v>1.75</v>
      </c>
      <c r="P8068" s="24">
        <v>2.83</v>
      </c>
      <c r="Q8068" s="24">
        <v>4.4400000000000004</v>
      </c>
      <c r="R8068" s="24">
        <v>4.03</v>
      </c>
      <c r="S8068" s="24">
        <v>0.86</v>
      </c>
      <c r="T8068" s="24">
        <v>110.26</v>
      </c>
      <c r="U8068" s="24"/>
      <c r="V8068" s="24"/>
      <c r="W8068" s="24"/>
      <c r="X8068" s="24">
        <f t="shared" si="305"/>
        <v>417.29999999999995</v>
      </c>
      <c r="Y8068" s="2">
        <f t="shared" si="304"/>
        <v>0</v>
      </c>
      <c r="Z8068" s="3"/>
    </row>
    <row r="8069" spans="1:26" customFormat="1" x14ac:dyDescent="0.25">
      <c r="A8069" s="31">
        <v>10</v>
      </c>
      <c r="B8069" s="31">
        <v>10</v>
      </c>
      <c r="C8069" s="3" t="s">
        <v>13224</v>
      </c>
      <c r="D8069" s="3" t="s">
        <v>13362</v>
      </c>
      <c r="E8069" s="3" t="s">
        <v>13351</v>
      </c>
      <c r="F8069" s="3" t="s">
        <v>12771</v>
      </c>
      <c r="G8069" s="3" t="s">
        <v>13363</v>
      </c>
      <c r="H8069" s="3"/>
      <c r="I8069" s="24">
        <v>225.5</v>
      </c>
      <c r="J8069" s="24">
        <v>194.64</v>
      </c>
      <c r="K8069" s="24">
        <v>8.81</v>
      </c>
      <c r="L8069" s="24">
        <v>9.0500000000000007</v>
      </c>
      <c r="M8069" s="24"/>
      <c r="N8069" s="24">
        <v>0.4</v>
      </c>
      <c r="O8069" s="24">
        <v>2.5</v>
      </c>
      <c r="P8069" s="24">
        <v>0.41</v>
      </c>
      <c r="Q8069" s="24">
        <v>4.0999999999999996</v>
      </c>
      <c r="R8069" s="24">
        <v>4.59</v>
      </c>
      <c r="S8069" s="24">
        <v>1</v>
      </c>
      <c r="T8069" s="24"/>
      <c r="U8069" s="24"/>
      <c r="V8069" s="24"/>
      <c r="W8069" s="24"/>
      <c r="X8069" s="24">
        <f t="shared" si="305"/>
        <v>225.5</v>
      </c>
      <c r="Y8069" s="2">
        <f t="shared" si="304"/>
        <v>0</v>
      </c>
      <c r="Z8069" s="3"/>
    </row>
    <row r="8070" spans="1:26" customFormat="1" x14ac:dyDescent="0.25">
      <c r="A8070" s="31">
        <v>11</v>
      </c>
      <c r="B8070" s="31">
        <v>11</v>
      </c>
      <c r="C8070" s="3" t="s">
        <v>199</v>
      </c>
      <c r="D8070" s="3" t="s">
        <v>13362</v>
      </c>
      <c r="E8070" s="3" t="s">
        <v>13351</v>
      </c>
      <c r="F8070" s="3" t="s">
        <v>12771</v>
      </c>
      <c r="G8070" s="3" t="s">
        <v>1483</v>
      </c>
      <c r="H8070" s="3" t="s">
        <v>10</v>
      </c>
      <c r="I8070" s="24">
        <v>392.6</v>
      </c>
      <c r="J8070" s="24">
        <v>205.12</v>
      </c>
      <c r="K8070" s="24">
        <v>127.94</v>
      </c>
      <c r="L8070" s="24">
        <v>17.34</v>
      </c>
      <c r="M8070" s="24"/>
      <c r="N8070" s="24">
        <v>0.3</v>
      </c>
      <c r="O8070" s="24">
        <v>9.6</v>
      </c>
      <c r="P8070" s="24">
        <v>0.8</v>
      </c>
      <c r="Q8070" s="24">
        <v>0.95</v>
      </c>
      <c r="R8070" s="24">
        <v>7.16</v>
      </c>
      <c r="S8070" s="24">
        <v>0.94</v>
      </c>
      <c r="T8070" s="24">
        <v>22.45</v>
      </c>
      <c r="U8070" s="24"/>
      <c r="V8070" s="24"/>
      <c r="W8070" s="24"/>
      <c r="X8070" s="24">
        <f t="shared" si="305"/>
        <v>392.6</v>
      </c>
      <c r="Y8070" s="2">
        <f t="shared" si="304"/>
        <v>0</v>
      </c>
      <c r="Z8070" s="3"/>
    </row>
    <row r="8071" spans="1:26" customFormat="1" x14ac:dyDescent="0.25">
      <c r="A8071" s="31">
        <v>12</v>
      </c>
      <c r="B8071" s="31">
        <v>12</v>
      </c>
      <c r="C8071" s="3" t="s">
        <v>5106</v>
      </c>
      <c r="D8071" s="3" t="s">
        <v>13362</v>
      </c>
      <c r="E8071" s="3" t="s">
        <v>13351</v>
      </c>
      <c r="F8071" s="3" t="s">
        <v>12771</v>
      </c>
      <c r="G8071" s="3" t="s">
        <v>13364</v>
      </c>
      <c r="H8071" s="3"/>
      <c r="I8071" s="24">
        <v>363.63</v>
      </c>
      <c r="J8071" s="24">
        <v>315.29000000000002</v>
      </c>
      <c r="K8071" s="24">
        <v>22.7</v>
      </c>
      <c r="L8071" s="42"/>
      <c r="M8071" s="24"/>
      <c r="N8071" s="24">
        <v>3.19</v>
      </c>
      <c r="O8071" s="24">
        <v>5.01</v>
      </c>
      <c r="P8071" s="24">
        <v>1.37</v>
      </c>
      <c r="Q8071" s="24">
        <v>2.93</v>
      </c>
      <c r="R8071" s="24">
        <v>8.82</v>
      </c>
      <c r="S8071" s="24">
        <v>4.32</v>
      </c>
      <c r="T8071" s="24"/>
      <c r="U8071" s="24"/>
      <c r="V8071" s="24"/>
      <c r="W8071" s="24"/>
      <c r="X8071" s="24">
        <f t="shared" si="305"/>
        <v>363.63</v>
      </c>
      <c r="Y8071" s="2">
        <f t="shared" si="304"/>
        <v>0</v>
      </c>
      <c r="Z8071" s="3"/>
    </row>
    <row r="8072" spans="1:26" customFormat="1" x14ac:dyDescent="0.25">
      <c r="A8072" s="31">
        <v>13</v>
      </c>
      <c r="B8072" s="31">
        <v>13</v>
      </c>
      <c r="C8072" s="3" t="s">
        <v>13365</v>
      </c>
      <c r="D8072" s="3" t="s">
        <v>13362</v>
      </c>
      <c r="E8072" s="3" t="s">
        <v>13351</v>
      </c>
      <c r="F8072" s="3" t="s">
        <v>12771</v>
      </c>
      <c r="G8072" s="3" t="s">
        <v>13364</v>
      </c>
      <c r="H8072" s="3"/>
      <c r="I8072" s="24">
        <v>1025.9000000000001</v>
      </c>
      <c r="J8072" s="24">
        <v>439.15</v>
      </c>
      <c r="K8072" s="24">
        <v>114.22</v>
      </c>
      <c r="L8072" s="24"/>
      <c r="M8072" s="24"/>
      <c r="N8072" s="24">
        <v>7.87</v>
      </c>
      <c r="O8072" s="24">
        <v>2.62</v>
      </c>
      <c r="P8072" s="24"/>
      <c r="Q8072" s="24">
        <v>10.07</v>
      </c>
      <c r="R8072" s="24">
        <v>23.85</v>
      </c>
      <c r="S8072" s="24">
        <v>8.6300000000000008</v>
      </c>
      <c r="T8072" s="24">
        <v>419.49</v>
      </c>
      <c r="U8072" s="24"/>
      <c r="V8072" s="24"/>
      <c r="W8072" s="24"/>
      <c r="X8072" s="24">
        <f t="shared" si="305"/>
        <v>1025.9000000000001</v>
      </c>
      <c r="Y8072" s="2">
        <f t="shared" si="304"/>
        <v>0</v>
      </c>
      <c r="Z8072" s="3"/>
    </row>
    <row r="8073" spans="1:26" customFormat="1" x14ac:dyDescent="0.25">
      <c r="A8073" s="31">
        <v>14</v>
      </c>
      <c r="B8073" s="31">
        <v>14</v>
      </c>
      <c r="C8073" s="3" t="s">
        <v>13366</v>
      </c>
      <c r="D8073" s="3" t="s">
        <v>13362</v>
      </c>
      <c r="E8073" s="3" t="s">
        <v>13351</v>
      </c>
      <c r="F8073" s="3" t="s">
        <v>12771</v>
      </c>
      <c r="G8073" s="3" t="s">
        <v>13364</v>
      </c>
      <c r="H8073" s="3"/>
      <c r="I8073" s="24">
        <v>93.7</v>
      </c>
      <c r="J8073" s="24">
        <v>23.66</v>
      </c>
      <c r="K8073" s="24">
        <v>1.1499999999999999</v>
      </c>
      <c r="L8073" s="24"/>
      <c r="M8073" s="24"/>
      <c r="N8073" s="24"/>
      <c r="O8073" s="24"/>
      <c r="P8073" s="24">
        <v>0.13</v>
      </c>
      <c r="Q8073" s="24"/>
      <c r="R8073" s="24">
        <v>3.04</v>
      </c>
      <c r="S8073" s="24">
        <v>0.97</v>
      </c>
      <c r="T8073" s="24">
        <v>64.75</v>
      </c>
      <c r="U8073" s="24"/>
      <c r="V8073" s="24"/>
      <c r="W8073" s="24"/>
      <c r="X8073" s="24">
        <f t="shared" si="305"/>
        <v>93.699999999999989</v>
      </c>
      <c r="Y8073" s="2">
        <f t="shared" si="304"/>
        <v>0</v>
      </c>
      <c r="Z8073" s="3"/>
    </row>
    <row r="8074" spans="1:26" customFormat="1" x14ac:dyDescent="0.25">
      <c r="A8074" s="31">
        <v>15</v>
      </c>
      <c r="B8074" s="31">
        <v>15</v>
      </c>
      <c r="C8074" s="3" t="s">
        <v>13367</v>
      </c>
      <c r="D8074" s="3" t="s">
        <v>13362</v>
      </c>
      <c r="E8074" s="3" t="s">
        <v>13351</v>
      </c>
      <c r="F8074" s="3" t="s">
        <v>12771</v>
      </c>
      <c r="G8074" s="3" t="s">
        <v>13364</v>
      </c>
      <c r="H8074" s="3"/>
      <c r="I8074" s="24">
        <v>172.2</v>
      </c>
      <c r="J8074" s="24">
        <v>76.319999999999993</v>
      </c>
      <c r="K8074" s="24">
        <v>84.26</v>
      </c>
      <c r="L8074" s="24"/>
      <c r="M8074" s="24"/>
      <c r="N8074" s="24"/>
      <c r="O8074" s="24">
        <v>1.1499999999999999</v>
      </c>
      <c r="P8074" s="24">
        <v>3.65</v>
      </c>
      <c r="Q8074" s="24"/>
      <c r="R8074" s="24">
        <v>4.3099999999999996</v>
      </c>
      <c r="S8074" s="24">
        <v>2.5099999999999998</v>
      </c>
      <c r="T8074" s="24"/>
      <c r="U8074" s="24"/>
      <c r="V8074" s="24"/>
      <c r="W8074" s="24"/>
      <c r="X8074" s="24">
        <f t="shared" si="305"/>
        <v>172.2</v>
      </c>
      <c r="Y8074" s="2">
        <f t="shared" si="304"/>
        <v>0</v>
      </c>
      <c r="Z8074" s="3"/>
    </row>
    <row r="8075" spans="1:26" customFormat="1" x14ac:dyDescent="0.25">
      <c r="A8075" s="31">
        <v>16</v>
      </c>
      <c r="B8075" s="31">
        <v>16</v>
      </c>
      <c r="C8075" s="3" t="s">
        <v>13368</v>
      </c>
      <c r="D8075" s="3" t="s">
        <v>13362</v>
      </c>
      <c r="E8075" s="3" t="s">
        <v>13351</v>
      </c>
      <c r="F8075" s="3" t="s">
        <v>12771</v>
      </c>
      <c r="G8075" s="3" t="s">
        <v>13369</v>
      </c>
      <c r="H8075" s="3" t="s">
        <v>391</v>
      </c>
      <c r="I8075" s="24">
        <v>708.81</v>
      </c>
      <c r="J8075" s="24">
        <v>463.08</v>
      </c>
      <c r="K8075" s="24">
        <v>196.33</v>
      </c>
      <c r="L8075" s="24">
        <v>4.83</v>
      </c>
      <c r="M8075" s="24"/>
      <c r="N8075" s="24"/>
      <c r="O8075" s="24">
        <v>11.36</v>
      </c>
      <c r="P8075" s="24">
        <v>3.69</v>
      </c>
      <c r="Q8075" s="24">
        <v>0.38</v>
      </c>
      <c r="R8075" s="24">
        <v>22.87</v>
      </c>
      <c r="S8075" s="24">
        <v>6.27</v>
      </c>
      <c r="T8075" s="24"/>
      <c r="U8075" s="24"/>
      <c r="V8075" s="24"/>
      <c r="W8075" s="24"/>
      <c r="X8075" s="24">
        <f t="shared" si="305"/>
        <v>708.81000000000006</v>
      </c>
      <c r="Y8075" s="2">
        <f t="shared" si="304"/>
        <v>0</v>
      </c>
      <c r="Z8075" s="3"/>
    </row>
    <row r="8076" spans="1:26" customFormat="1" x14ac:dyDescent="0.25">
      <c r="A8076" s="31">
        <v>17</v>
      </c>
      <c r="B8076" s="31">
        <v>17</v>
      </c>
      <c r="C8076" s="3" t="s">
        <v>1678</v>
      </c>
      <c r="D8076" s="3" t="s">
        <v>13362</v>
      </c>
      <c r="E8076" s="3" t="s">
        <v>13351</v>
      </c>
      <c r="F8076" s="3" t="s">
        <v>12771</v>
      </c>
      <c r="G8076" s="3" t="s">
        <v>141</v>
      </c>
      <c r="H8076" s="3" t="s">
        <v>896</v>
      </c>
      <c r="I8076" s="24">
        <v>347.38</v>
      </c>
      <c r="J8076" s="24">
        <v>242.81</v>
      </c>
      <c r="K8076" s="24">
        <v>63.91</v>
      </c>
      <c r="L8076" s="24">
        <v>25.85</v>
      </c>
      <c r="M8076" s="24"/>
      <c r="N8076" s="24">
        <v>2.58</v>
      </c>
      <c r="O8076" s="24">
        <v>5.44</v>
      </c>
      <c r="P8076" s="24">
        <v>0.82</v>
      </c>
      <c r="Q8076" s="24">
        <v>1.03</v>
      </c>
      <c r="R8076" s="24">
        <v>4.28</v>
      </c>
      <c r="S8076" s="24">
        <v>0.66</v>
      </c>
      <c r="T8076" s="24"/>
      <c r="U8076" s="24"/>
      <c r="V8076" s="24"/>
      <c r="W8076" s="24"/>
      <c r="X8076" s="24">
        <f t="shared" si="305"/>
        <v>347.38</v>
      </c>
      <c r="Y8076" s="2">
        <f t="shared" si="304"/>
        <v>0</v>
      </c>
      <c r="Z8076" s="3"/>
    </row>
    <row r="8077" spans="1:26" customFormat="1" x14ac:dyDescent="0.25">
      <c r="A8077" s="31">
        <v>18</v>
      </c>
      <c r="B8077" s="31">
        <v>18</v>
      </c>
      <c r="C8077" s="3" t="s">
        <v>13370</v>
      </c>
      <c r="D8077" s="3" t="s">
        <v>13370</v>
      </c>
      <c r="E8077" s="3" t="s">
        <v>13351</v>
      </c>
      <c r="F8077" s="3" t="s">
        <v>12771</v>
      </c>
      <c r="G8077" s="3" t="s">
        <v>13358</v>
      </c>
      <c r="H8077" s="3" t="s">
        <v>13371</v>
      </c>
      <c r="I8077" s="24">
        <v>953.5</v>
      </c>
      <c r="J8077" s="24">
        <v>270.91000000000003</v>
      </c>
      <c r="K8077" s="24">
        <v>40.53</v>
      </c>
      <c r="L8077" s="24"/>
      <c r="M8077" s="24"/>
      <c r="N8077" s="24">
        <v>2.85</v>
      </c>
      <c r="O8077" s="24">
        <v>5.41</v>
      </c>
      <c r="P8077" s="24">
        <v>0.81</v>
      </c>
      <c r="Q8077" s="24">
        <v>2</v>
      </c>
      <c r="R8077" s="24">
        <v>8.36</v>
      </c>
      <c r="S8077" s="24">
        <v>1.63</v>
      </c>
      <c r="T8077" s="24">
        <v>621</v>
      </c>
      <c r="U8077" s="24"/>
      <c r="V8077" s="24"/>
      <c r="W8077" s="24"/>
      <c r="X8077" s="24">
        <f t="shared" si="305"/>
        <v>953.50000000000011</v>
      </c>
      <c r="Y8077" s="2">
        <f t="shared" si="304"/>
        <v>0</v>
      </c>
      <c r="Z8077" s="3"/>
    </row>
    <row r="8078" spans="1:26" customFormat="1" x14ac:dyDescent="0.25">
      <c r="A8078" s="31">
        <v>19</v>
      </c>
      <c r="B8078" s="31">
        <v>19</v>
      </c>
      <c r="C8078" s="3" t="s">
        <v>13372</v>
      </c>
      <c r="D8078" s="3" t="s">
        <v>13370</v>
      </c>
      <c r="E8078" s="3" t="s">
        <v>13351</v>
      </c>
      <c r="F8078" s="3" t="s">
        <v>12771</v>
      </c>
      <c r="G8078" s="3" t="s">
        <v>13373</v>
      </c>
      <c r="H8078" s="3" t="s">
        <v>39</v>
      </c>
      <c r="I8078" s="24">
        <v>67.2</v>
      </c>
      <c r="J8078" s="24">
        <v>64.08</v>
      </c>
      <c r="K8078" s="24"/>
      <c r="L8078" s="24"/>
      <c r="M8078" s="24">
        <v>0.8</v>
      </c>
      <c r="N8078" s="24"/>
      <c r="O8078" s="24">
        <v>0.68</v>
      </c>
      <c r="P8078" s="24">
        <v>0.17</v>
      </c>
      <c r="Q8078" s="24">
        <v>0.1</v>
      </c>
      <c r="R8078" s="24">
        <v>1.1000000000000001</v>
      </c>
      <c r="S8078" s="24">
        <v>0.27</v>
      </c>
      <c r="T8078" s="24"/>
      <c r="U8078" s="24"/>
      <c r="V8078" s="24"/>
      <c r="W8078" s="24"/>
      <c r="X8078" s="24">
        <f t="shared" si="305"/>
        <v>67.199999999999989</v>
      </c>
      <c r="Y8078" s="2">
        <f t="shared" si="304"/>
        <v>0</v>
      </c>
      <c r="Z8078" s="3"/>
    </row>
    <row r="8079" spans="1:26" customFormat="1" x14ac:dyDescent="0.25">
      <c r="A8079" s="31">
        <v>20</v>
      </c>
      <c r="B8079" s="31">
        <v>20</v>
      </c>
      <c r="C8079" s="3" t="s">
        <v>5002</v>
      </c>
      <c r="D8079" s="3" t="s">
        <v>13370</v>
      </c>
      <c r="E8079" s="3" t="s">
        <v>13351</v>
      </c>
      <c r="F8079" s="3" t="s">
        <v>12771</v>
      </c>
      <c r="G8079" s="3" t="s">
        <v>13374</v>
      </c>
      <c r="H8079" s="3"/>
      <c r="I8079" s="24">
        <v>260</v>
      </c>
      <c r="J8079" s="24">
        <v>141.12</v>
      </c>
      <c r="K8079" s="24">
        <v>37.590000000000003</v>
      </c>
      <c r="L8079" s="24"/>
      <c r="M8079" s="24"/>
      <c r="N8079" s="24">
        <v>3</v>
      </c>
      <c r="O8079" s="24">
        <v>2.5</v>
      </c>
      <c r="P8079" s="24">
        <v>1.54</v>
      </c>
      <c r="Q8079" s="24">
        <v>22</v>
      </c>
      <c r="R8079" s="24">
        <v>3.61</v>
      </c>
      <c r="S8079" s="24">
        <v>1.49</v>
      </c>
      <c r="T8079" s="24">
        <v>47.15</v>
      </c>
      <c r="U8079" s="24"/>
      <c r="V8079" s="24"/>
      <c r="W8079" s="24"/>
      <c r="X8079" s="24">
        <f t="shared" si="305"/>
        <v>260</v>
      </c>
      <c r="Y8079" s="2">
        <f t="shared" si="304"/>
        <v>0</v>
      </c>
      <c r="Z8079" s="3"/>
    </row>
    <row r="8080" spans="1:26" customFormat="1" x14ac:dyDescent="0.25">
      <c r="A8080" s="31">
        <v>21</v>
      </c>
      <c r="B8080" s="31">
        <v>21</v>
      </c>
      <c r="C8080" s="3" t="s">
        <v>5175</v>
      </c>
      <c r="D8080" s="3" t="s">
        <v>13370</v>
      </c>
      <c r="E8080" s="3" t="s">
        <v>13351</v>
      </c>
      <c r="F8080" s="3" t="s">
        <v>12771</v>
      </c>
      <c r="G8080" s="3" t="s">
        <v>13375</v>
      </c>
      <c r="H8080" s="3" t="s">
        <v>39</v>
      </c>
      <c r="I8080" s="24">
        <v>56.26</v>
      </c>
      <c r="J8080" s="24">
        <v>45.92</v>
      </c>
      <c r="K8080" s="24">
        <v>3.63</v>
      </c>
      <c r="L8080" s="24"/>
      <c r="M8080" s="24"/>
      <c r="N8080" s="24">
        <v>1.88</v>
      </c>
      <c r="O8080" s="24">
        <v>1.02</v>
      </c>
      <c r="P8080" s="24">
        <v>1.0900000000000001</v>
      </c>
      <c r="Q8080" s="24"/>
      <c r="R8080" s="24">
        <v>2.57</v>
      </c>
      <c r="S8080" s="24">
        <v>0.15</v>
      </c>
      <c r="T8080" s="24"/>
      <c r="U8080" s="24"/>
      <c r="V8080" s="24"/>
      <c r="W8080" s="24"/>
      <c r="X8080" s="24">
        <f t="shared" si="305"/>
        <v>56.260000000000012</v>
      </c>
      <c r="Y8080" s="2">
        <f t="shared" si="304"/>
        <v>0</v>
      </c>
      <c r="Z8080" s="3"/>
    </row>
    <row r="8081" spans="1:26" customFormat="1" x14ac:dyDescent="0.25">
      <c r="A8081" s="31">
        <v>22</v>
      </c>
      <c r="B8081" s="31">
        <v>22</v>
      </c>
      <c r="C8081" s="3" t="s">
        <v>13376</v>
      </c>
      <c r="D8081" s="3" t="s">
        <v>13370</v>
      </c>
      <c r="E8081" s="3" t="s">
        <v>13351</v>
      </c>
      <c r="F8081" s="3" t="s">
        <v>12771</v>
      </c>
      <c r="G8081" s="3" t="s">
        <v>13377</v>
      </c>
      <c r="H8081" s="3" t="s">
        <v>804</v>
      </c>
      <c r="I8081" s="24">
        <v>186</v>
      </c>
      <c r="J8081" s="24">
        <v>23.14</v>
      </c>
      <c r="K8081" s="24">
        <v>4.16</v>
      </c>
      <c r="L8081" s="24">
        <v>2.73</v>
      </c>
      <c r="M8081" s="24">
        <v>10.77</v>
      </c>
      <c r="N8081" s="24"/>
      <c r="O8081" s="24">
        <v>1.4</v>
      </c>
      <c r="P8081" s="24">
        <v>2.8</v>
      </c>
      <c r="Q8081" s="24"/>
      <c r="R8081" s="24">
        <v>0.87</v>
      </c>
      <c r="S8081" s="24">
        <v>0.36</v>
      </c>
      <c r="T8081" s="24">
        <v>139.81</v>
      </c>
      <c r="U8081" s="24"/>
      <c r="V8081" s="24"/>
      <c r="W8081" s="24"/>
      <c r="X8081" s="24">
        <f t="shared" si="305"/>
        <v>186.04</v>
      </c>
      <c r="Y8081" s="2">
        <f t="shared" si="304"/>
        <v>-3.9999999999992042E-2</v>
      </c>
      <c r="Z8081" s="3"/>
    </row>
    <row r="8082" spans="1:26" customFormat="1" x14ac:dyDescent="0.25">
      <c r="A8082" s="31">
        <v>23</v>
      </c>
      <c r="B8082" s="31">
        <v>23</v>
      </c>
      <c r="C8082" s="3" t="s">
        <v>13378</v>
      </c>
      <c r="D8082" s="3" t="s">
        <v>13378</v>
      </c>
      <c r="E8082" s="3" t="s">
        <v>13351</v>
      </c>
      <c r="F8082" s="3" t="s">
        <v>12771</v>
      </c>
      <c r="G8082" s="3" t="s">
        <v>13379</v>
      </c>
      <c r="H8082" s="3" t="s">
        <v>1362</v>
      </c>
      <c r="I8082" s="24">
        <v>57.39</v>
      </c>
      <c r="J8082" s="24">
        <v>38.56</v>
      </c>
      <c r="K8082" s="24">
        <v>16.100000000000001</v>
      </c>
      <c r="L8082" s="24"/>
      <c r="M8082" s="24"/>
      <c r="N8082" s="24"/>
      <c r="O8082" s="24">
        <v>0.78</v>
      </c>
      <c r="P8082" s="24"/>
      <c r="Q8082" s="24">
        <v>1.01</v>
      </c>
      <c r="R8082" s="24">
        <v>0.84</v>
      </c>
      <c r="S8082" s="24">
        <v>0.1</v>
      </c>
      <c r="T8082" s="24"/>
      <c r="U8082" s="24"/>
      <c r="V8082" s="24"/>
      <c r="W8082" s="24"/>
      <c r="X8082" s="24">
        <f t="shared" si="305"/>
        <v>57.390000000000008</v>
      </c>
      <c r="Y8082" s="2">
        <f t="shared" si="304"/>
        <v>0</v>
      </c>
      <c r="Z8082" s="3"/>
    </row>
    <row r="8083" spans="1:26" customFormat="1" x14ac:dyDescent="0.25">
      <c r="A8083" s="31">
        <v>24</v>
      </c>
      <c r="B8083" s="31">
        <v>24</v>
      </c>
      <c r="C8083" s="3" t="s">
        <v>1512</v>
      </c>
      <c r="D8083" s="3" t="s">
        <v>13378</v>
      </c>
      <c r="E8083" s="3" t="s">
        <v>13351</v>
      </c>
      <c r="F8083" s="3" t="s">
        <v>12771</v>
      </c>
      <c r="G8083" s="3" t="s">
        <v>13380</v>
      </c>
      <c r="H8083" s="3"/>
      <c r="I8083" s="24">
        <v>125.9</v>
      </c>
      <c r="J8083" s="24">
        <v>78.7</v>
      </c>
      <c r="K8083" s="24">
        <v>23.75</v>
      </c>
      <c r="L8083" s="24"/>
      <c r="M8083" s="24"/>
      <c r="N8083" s="24"/>
      <c r="O8083" s="24">
        <v>1.06</v>
      </c>
      <c r="P8083" s="24"/>
      <c r="Q8083" s="24">
        <v>19.22</v>
      </c>
      <c r="R8083" s="24">
        <v>1.84</v>
      </c>
      <c r="S8083" s="24">
        <v>1.33</v>
      </c>
      <c r="T8083" s="24"/>
      <c r="U8083" s="24"/>
      <c r="V8083" s="24"/>
      <c r="W8083" s="24"/>
      <c r="X8083" s="24">
        <f t="shared" si="305"/>
        <v>125.9</v>
      </c>
      <c r="Y8083" s="2">
        <f t="shared" si="304"/>
        <v>0</v>
      </c>
      <c r="Z8083" s="3"/>
    </row>
    <row r="8084" spans="1:26" customFormat="1" x14ac:dyDescent="0.25">
      <c r="A8084" s="31">
        <v>25</v>
      </c>
      <c r="B8084" s="31">
        <v>25</v>
      </c>
      <c r="C8084" s="3" t="s">
        <v>13381</v>
      </c>
      <c r="D8084" s="3" t="s">
        <v>13381</v>
      </c>
      <c r="E8084" s="3" t="s">
        <v>13351</v>
      </c>
      <c r="F8084" s="3" t="s">
        <v>12771</v>
      </c>
      <c r="G8084" s="3" t="s">
        <v>13382</v>
      </c>
      <c r="H8084" s="3" t="s">
        <v>2231</v>
      </c>
      <c r="I8084" s="24">
        <v>176.27</v>
      </c>
      <c r="J8084" s="24">
        <v>87.1</v>
      </c>
      <c r="K8084" s="24">
        <v>34.74</v>
      </c>
      <c r="L8084" s="24">
        <v>31.34</v>
      </c>
      <c r="M8084" s="24"/>
      <c r="N8084" s="24">
        <v>10.25</v>
      </c>
      <c r="O8084" s="24">
        <v>2.13</v>
      </c>
      <c r="P8084" s="24">
        <v>1.1299999999999999</v>
      </c>
      <c r="Q8084" s="24">
        <v>8.4</v>
      </c>
      <c r="R8084" s="24">
        <v>0.75</v>
      </c>
      <c r="S8084" s="24">
        <v>0.43</v>
      </c>
      <c r="T8084" s="24"/>
      <c r="U8084" s="24"/>
      <c r="V8084" s="24"/>
      <c r="W8084" s="24"/>
      <c r="X8084" s="24">
        <f t="shared" si="305"/>
        <v>176.27</v>
      </c>
      <c r="Y8084" s="2">
        <f t="shared" si="304"/>
        <v>0</v>
      </c>
      <c r="Z8084" s="3"/>
    </row>
    <row r="8085" spans="1:26" customFormat="1" x14ac:dyDescent="0.25">
      <c r="A8085" s="31">
        <v>26</v>
      </c>
      <c r="B8085" s="31">
        <v>26</v>
      </c>
      <c r="C8085" s="3" t="s">
        <v>10465</v>
      </c>
      <c r="D8085" s="3" t="s">
        <v>13381</v>
      </c>
      <c r="E8085" s="3" t="s">
        <v>13351</v>
      </c>
      <c r="F8085" s="3" t="s">
        <v>12771</v>
      </c>
      <c r="G8085" s="3" t="s">
        <v>2840</v>
      </c>
      <c r="H8085" s="3" t="s">
        <v>13</v>
      </c>
      <c r="I8085" s="24">
        <v>450.8</v>
      </c>
      <c r="J8085" s="24">
        <v>145.83000000000001</v>
      </c>
      <c r="K8085" s="24">
        <v>33.17</v>
      </c>
      <c r="L8085" s="24">
        <v>1.75</v>
      </c>
      <c r="M8085" s="24">
        <v>4.1500000000000004</v>
      </c>
      <c r="N8085" s="24"/>
      <c r="O8085" s="24">
        <v>5.19</v>
      </c>
      <c r="P8085" s="24">
        <v>1.87</v>
      </c>
      <c r="Q8085" s="24">
        <v>1.4</v>
      </c>
      <c r="R8085" s="24">
        <v>5.41</v>
      </c>
      <c r="S8085" s="24">
        <v>0.62</v>
      </c>
      <c r="T8085" s="24">
        <v>251.41</v>
      </c>
      <c r="U8085" s="24"/>
      <c r="V8085" s="24"/>
      <c r="W8085" s="24"/>
      <c r="X8085" s="24">
        <f t="shared" si="305"/>
        <v>450.8</v>
      </c>
      <c r="Y8085" s="2">
        <f t="shared" si="304"/>
        <v>0</v>
      </c>
      <c r="Z8085" s="3"/>
    </row>
    <row r="8086" spans="1:26" customFormat="1" x14ac:dyDescent="0.25">
      <c r="A8086" s="31">
        <v>27</v>
      </c>
      <c r="B8086" s="31">
        <v>27</v>
      </c>
      <c r="C8086" s="3" t="s">
        <v>13383</v>
      </c>
      <c r="D8086" s="3" t="s">
        <v>13383</v>
      </c>
      <c r="E8086" s="3" t="s">
        <v>13351</v>
      </c>
      <c r="F8086" s="3" t="s">
        <v>12771</v>
      </c>
      <c r="G8086" s="3" t="s">
        <v>13384</v>
      </c>
      <c r="H8086" s="3" t="s">
        <v>358</v>
      </c>
      <c r="I8086" s="24">
        <v>2224.5</v>
      </c>
      <c r="J8086" s="24">
        <v>120.14</v>
      </c>
      <c r="K8086" s="24">
        <v>59.38</v>
      </c>
      <c r="L8086" s="24">
        <v>20.59</v>
      </c>
      <c r="M8086" s="24"/>
      <c r="N8086" s="24">
        <v>1.58</v>
      </c>
      <c r="O8086" s="24">
        <v>7.21</v>
      </c>
      <c r="P8086" s="24">
        <v>4.3499999999999996</v>
      </c>
      <c r="Q8086" s="24">
        <v>16.03</v>
      </c>
      <c r="R8086" s="24">
        <v>5.69</v>
      </c>
      <c r="S8086" s="24">
        <v>1.55</v>
      </c>
      <c r="T8086" s="24">
        <v>1987.98</v>
      </c>
      <c r="U8086" s="24"/>
      <c r="V8086" s="24"/>
      <c r="W8086" s="24"/>
      <c r="X8086" s="24">
        <f t="shared" si="305"/>
        <v>2224.5</v>
      </c>
      <c r="Y8086" s="2">
        <f t="shared" si="304"/>
        <v>0</v>
      </c>
      <c r="Z8086" s="3"/>
    </row>
    <row r="8087" spans="1:26" customFormat="1" x14ac:dyDescent="0.25">
      <c r="A8087" s="31">
        <v>28</v>
      </c>
      <c r="B8087" s="31">
        <v>28</v>
      </c>
      <c r="C8087" s="3" t="s">
        <v>13385</v>
      </c>
      <c r="D8087" s="3" t="s">
        <v>13385</v>
      </c>
      <c r="E8087" s="3" t="s">
        <v>13351</v>
      </c>
      <c r="F8087" s="3" t="s">
        <v>12771</v>
      </c>
      <c r="G8087" s="3" t="s">
        <v>9556</v>
      </c>
      <c r="H8087" s="3" t="s">
        <v>391</v>
      </c>
      <c r="I8087" s="24">
        <v>402.33</v>
      </c>
      <c r="J8087" s="24">
        <v>84.23</v>
      </c>
      <c r="K8087" s="24">
        <v>35.5</v>
      </c>
      <c r="L8087" s="24">
        <v>57.14</v>
      </c>
      <c r="M8087" s="24"/>
      <c r="N8087" s="24"/>
      <c r="O8087" s="24">
        <v>0.87</v>
      </c>
      <c r="P8087" s="24">
        <v>44.62</v>
      </c>
      <c r="Q8087" s="24">
        <v>149.38</v>
      </c>
      <c r="R8087" s="24">
        <v>7.03</v>
      </c>
      <c r="S8087" s="24">
        <v>4.01</v>
      </c>
      <c r="T8087" s="24">
        <v>19.55</v>
      </c>
      <c r="U8087" s="24"/>
      <c r="V8087" s="24"/>
      <c r="W8087" s="24"/>
      <c r="X8087" s="24">
        <f t="shared" si="305"/>
        <v>402.33</v>
      </c>
      <c r="Y8087" s="2">
        <f t="shared" si="304"/>
        <v>0</v>
      </c>
      <c r="Z8087" s="3"/>
    </row>
    <row r="8088" spans="1:26" customFormat="1" x14ac:dyDescent="0.25">
      <c r="A8088" s="31">
        <v>29</v>
      </c>
      <c r="B8088" s="31">
        <v>29</v>
      </c>
      <c r="C8088" s="3" t="s">
        <v>13386</v>
      </c>
      <c r="D8088" s="3" t="s">
        <v>13385</v>
      </c>
      <c r="E8088" s="3" t="s">
        <v>13351</v>
      </c>
      <c r="F8088" s="3" t="s">
        <v>12771</v>
      </c>
      <c r="G8088" s="3" t="s">
        <v>13387</v>
      </c>
      <c r="H8088" s="3"/>
      <c r="I8088" s="24">
        <v>212.94</v>
      </c>
      <c r="J8088" s="24">
        <v>142.1</v>
      </c>
      <c r="K8088" s="24">
        <v>14</v>
      </c>
      <c r="L8088" s="24">
        <v>13</v>
      </c>
      <c r="M8088" s="24"/>
      <c r="N8088" s="24">
        <v>1</v>
      </c>
      <c r="O8088" s="24">
        <v>2.11</v>
      </c>
      <c r="P8088" s="24">
        <v>0.62</v>
      </c>
      <c r="Q8088" s="24">
        <v>21.19</v>
      </c>
      <c r="R8088" s="24">
        <v>7.02</v>
      </c>
      <c r="S8088" s="24">
        <v>0.9</v>
      </c>
      <c r="T8088" s="24">
        <v>11</v>
      </c>
      <c r="U8088" s="24"/>
      <c r="V8088" s="24"/>
      <c r="W8088" s="24"/>
      <c r="X8088" s="24">
        <f t="shared" si="305"/>
        <v>212.94000000000003</v>
      </c>
      <c r="Y8088" s="2">
        <f t="shared" si="304"/>
        <v>0</v>
      </c>
      <c r="Z8088" s="3"/>
    </row>
    <row r="8089" spans="1:26" customFormat="1" x14ac:dyDescent="0.25">
      <c r="A8089" s="31">
        <v>30</v>
      </c>
      <c r="B8089" s="31">
        <v>30</v>
      </c>
      <c r="C8089" s="3" t="s">
        <v>13388</v>
      </c>
      <c r="D8089" s="3" t="s">
        <v>13385</v>
      </c>
      <c r="E8089" s="3" t="s">
        <v>13351</v>
      </c>
      <c r="F8089" s="3" t="s">
        <v>12771</v>
      </c>
      <c r="G8089" s="3" t="s">
        <v>13389</v>
      </c>
      <c r="H8089" s="3"/>
      <c r="I8089" s="24">
        <v>278.52999999999997</v>
      </c>
      <c r="J8089" s="24">
        <v>249.02</v>
      </c>
      <c r="K8089" s="24">
        <v>6.03</v>
      </c>
      <c r="L8089" s="24">
        <v>11.91</v>
      </c>
      <c r="M8089" s="24"/>
      <c r="N8089" s="24">
        <v>1.2</v>
      </c>
      <c r="O8089" s="24">
        <v>2.7</v>
      </c>
      <c r="P8089" s="24">
        <v>1.31</v>
      </c>
      <c r="Q8089" s="24"/>
      <c r="R8089" s="24">
        <v>4.7</v>
      </c>
      <c r="S8089" s="24">
        <v>1.66</v>
      </c>
      <c r="T8089" s="24"/>
      <c r="U8089" s="24"/>
      <c r="V8089" s="24"/>
      <c r="W8089" s="24"/>
      <c r="X8089" s="24">
        <f t="shared" si="305"/>
        <v>278.53000000000003</v>
      </c>
      <c r="Y8089" s="2">
        <f t="shared" si="304"/>
        <v>0</v>
      </c>
      <c r="Z8089" s="3"/>
    </row>
    <row r="8090" spans="1:26" customFormat="1" x14ac:dyDescent="0.25">
      <c r="A8090" s="31">
        <v>31</v>
      </c>
      <c r="B8090" s="31">
        <v>31</v>
      </c>
      <c r="C8090" s="3" t="s">
        <v>3797</v>
      </c>
      <c r="D8090" s="3" t="s">
        <v>13385</v>
      </c>
      <c r="E8090" s="3" t="s">
        <v>13351</v>
      </c>
      <c r="F8090" s="3" t="s">
        <v>12771</v>
      </c>
      <c r="G8090" s="3" t="s">
        <v>13390</v>
      </c>
      <c r="H8090" s="3" t="s">
        <v>804</v>
      </c>
      <c r="I8090" s="24">
        <v>231.13</v>
      </c>
      <c r="J8090" s="24">
        <v>205.14</v>
      </c>
      <c r="K8090" s="24">
        <v>13.43</v>
      </c>
      <c r="L8090" s="24"/>
      <c r="M8090" s="24"/>
      <c r="N8090" s="24">
        <v>3.77</v>
      </c>
      <c r="O8090" s="24">
        <v>2.95</v>
      </c>
      <c r="P8090" s="24">
        <v>1.41</v>
      </c>
      <c r="Q8090" s="24"/>
      <c r="R8090" s="24">
        <v>3.7</v>
      </c>
      <c r="S8090" s="24">
        <v>0.73</v>
      </c>
      <c r="T8090" s="24"/>
      <c r="U8090" s="24"/>
      <c r="V8090" s="24"/>
      <c r="W8090" s="24"/>
      <c r="X8090" s="24">
        <f t="shared" si="305"/>
        <v>231.12999999999997</v>
      </c>
      <c r="Y8090" s="2">
        <f t="shared" si="304"/>
        <v>0</v>
      </c>
      <c r="Z8090" s="3"/>
    </row>
    <row r="8091" spans="1:26" customFormat="1" x14ac:dyDescent="0.25">
      <c r="A8091" s="31">
        <v>32</v>
      </c>
      <c r="B8091" s="31">
        <v>32</v>
      </c>
      <c r="C8091" s="3" t="s">
        <v>13391</v>
      </c>
      <c r="D8091" s="3" t="s">
        <v>13385</v>
      </c>
      <c r="E8091" s="3" t="s">
        <v>13351</v>
      </c>
      <c r="F8091" s="3" t="s">
        <v>12771</v>
      </c>
      <c r="G8091" s="3" t="s">
        <v>1939</v>
      </c>
      <c r="H8091" s="3" t="s">
        <v>728</v>
      </c>
      <c r="I8091" s="24">
        <v>201.13</v>
      </c>
      <c r="J8091" s="24">
        <v>79.489999999999995</v>
      </c>
      <c r="K8091" s="24">
        <v>50.51</v>
      </c>
      <c r="L8091" s="24"/>
      <c r="M8091" s="24"/>
      <c r="N8091" s="24"/>
      <c r="O8091" s="24">
        <v>2.2000000000000002</v>
      </c>
      <c r="P8091" s="24">
        <v>0.56000000000000005</v>
      </c>
      <c r="Q8091" s="24">
        <v>35.67</v>
      </c>
      <c r="R8091" s="24">
        <v>4.16</v>
      </c>
      <c r="S8091" s="24">
        <v>0.64</v>
      </c>
      <c r="T8091" s="24">
        <v>27.9</v>
      </c>
      <c r="U8091" s="24"/>
      <c r="V8091" s="24"/>
      <c r="W8091" s="24"/>
      <c r="X8091" s="24">
        <f t="shared" si="305"/>
        <v>201.13</v>
      </c>
      <c r="Y8091" s="2">
        <f t="shared" si="304"/>
        <v>0</v>
      </c>
      <c r="Z8091" s="3"/>
    </row>
    <row r="8092" spans="1:26" customFormat="1" x14ac:dyDescent="0.25">
      <c r="A8092" s="31">
        <v>33</v>
      </c>
      <c r="B8092" s="31">
        <v>33</v>
      </c>
      <c r="C8092" s="3" t="s">
        <v>13392</v>
      </c>
      <c r="D8092" s="3" t="s">
        <v>13385</v>
      </c>
      <c r="E8092" s="3" t="s">
        <v>13351</v>
      </c>
      <c r="F8092" s="3" t="s">
        <v>12771</v>
      </c>
      <c r="G8092" s="3" t="s">
        <v>12877</v>
      </c>
      <c r="H8092" s="3" t="s">
        <v>1606</v>
      </c>
      <c r="I8092" s="24">
        <v>1006.32</v>
      </c>
      <c r="J8092" s="24">
        <v>581.34</v>
      </c>
      <c r="K8092" s="24">
        <v>162.71</v>
      </c>
      <c r="L8092" s="24">
        <v>5.85</v>
      </c>
      <c r="M8092" s="24">
        <v>8.48</v>
      </c>
      <c r="N8092" s="24">
        <v>2.75</v>
      </c>
      <c r="O8092" s="24">
        <v>6.28</v>
      </c>
      <c r="P8092" s="24">
        <v>0.57999999999999996</v>
      </c>
      <c r="Q8092" s="24">
        <v>3.97</v>
      </c>
      <c r="R8092" s="24">
        <v>21.52</v>
      </c>
      <c r="S8092" s="24">
        <v>5.09</v>
      </c>
      <c r="T8092" s="24">
        <v>207.75</v>
      </c>
      <c r="U8092" s="24"/>
      <c r="V8092" s="24"/>
      <c r="W8092" s="24"/>
      <c r="X8092" s="24">
        <f t="shared" si="305"/>
        <v>1006.3200000000002</v>
      </c>
      <c r="Y8092" s="2">
        <f t="shared" si="304"/>
        <v>0</v>
      </c>
      <c r="Z8092" s="3"/>
    </row>
    <row r="8093" spans="1:26" customFormat="1" x14ac:dyDescent="0.25">
      <c r="A8093" s="31">
        <v>34</v>
      </c>
      <c r="B8093" s="31">
        <v>34</v>
      </c>
      <c r="C8093" s="3" t="s">
        <v>13393</v>
      </c>
      <c r="D8093" s="3" t="s">
        <v>13385</v>
      </c>
      <c r="E8093" s="3" t="s">
        <v>13351</v>
      </c>
      <c r="F8093" s="3" t="s">
        <v>12771</v>
      </c>
      <c r="G8093" s="3" t="s">
        <v>13394</v>
      </c>
      <c r="H8093" s="3" t="s">
        <v>6070</v>
      </c>
      <c r="I8093" s="24">
        <v>339.9</v>
      </c>
      <c r="J8093" s="24">
        <v>234.81</v>
      </c>
      <c r="K8093" s="24"/>
      <c r="L8093" s="24"/>
      <c r="M8093" s="24"/>
      <c r="N8093" s="24">
        <v>2</v>
      </c>
      <c r="O8093" s="24">
        <v>2.65</v>
      </c>
      <c r="P8093" s="24"/>
      <c r="Q8093" s="24">
        <v>5.33</v>
      </c>
      <c r="R8093" s="24">
        <v>7.12</v>
      </c>
      <c r="S8093" s="24">
        <v>1.0900000000000001</v>
      </c>
      <c r="T8093" s="24">
        <v>86.9</v>
      </c>
      <c r="U8093" s="24"/>
      <c r="V8093" s="24"/>
      <c r="W8093" s="24"/>
      <c r="X8093" s="24">
        <f t="shared" si="305"/>
        <v>339.90000000000003</v>
      </c>
      <c r="Y8093" s="2">
        <f t="shared" si="304"/>
        <v>0</v>
      </c>
      <c r="Z8093" s="3"/>
    </row>
    <row r="8094" spans="1:26" customFormat="1" x14ac:dyDescent="0.25">
      <c r="A8094" s="31">
        <v>35</v>
      </c>
      <c r="B8094" s="31">
        <v>35</v>
      </c>
      <c r="C8094" s="3" t="s">
        <v>6494</v>
      </c>
      <c r="D8094" s="3" t="s">
        <v>13385</v>
      </c>
      <c r="E8094" s="3" t="s">
        <v>13351</v>
      </c>
      <c r="F8094" s="3" t="s">
        <v>12771</v>
      </c>
      <c r="G8094" s="3" t="s">
        <v>2213</v>
      </c>
      <c r="H8094" s="3"/>
      <c r="I8094" s="24">
        <v>198</v>
      </c>
      <c r="J8094" s="24">
        <v>188.74</v>
      </c>
      <c r="K8094" s="24">
        <v>1.7</v>
      </c>
      <c r="L8094" s="24"/>
      <c r="M8094" s="24"/>
      <c r="N8094" s="24">
        <v>2.66</v>
      </c>
      <c r="O8094" s="24">
        <v>0.66</v>
      </c>
      <c r="P8094" s="24">
        <v>0.13</v>
      </c>
      <c r="Q8094" s="42"/>
      <c r="R8094" s="24">
        <v>3.62</v>
      </c>
      <c r="S8094" s="24">
        <v>0.49</v>
      </c>
      <c r="T8094" s="24"/>
      <c r="U8094" s="24"/>
      <c r="V8094" s="24"/>
      <c r="W8094" s="24"/>
      <c r="X8094" s="24">
        <f t="shared" si="305"/>
        <v>198</v>
      </c>
      <c r="Y8094" s="2">
        <f t="shared" si="304"/>
        <v>0</v>
      </c>
      <c r="Z8094" s="3"/>
    </row>
    <row r="8095" spans="1:26" customFormat="1" x14ac:dyDescent="0.25">
      <c r="A8095" s="31">
        <v>36</v>
      </c>
      <c r="B8095" s="31">
        <v>36</v>
      </c>
      <c r="C8095" s="3" t="s">
        <v>13395</v>
      </c>
      <c r="D8095" s="3" t="s">
        <v>13385</v>
      </c>
      <c r="E8095" s="3" t="s">
        <v>13351</v>
      </c>
      <c r="F8095" s="3" t="s">
        <v>12771</v>
      </c>
      <c r="G8095" s="3" t="s">
        <v>2291</v>
      </c>
      <c r="H8095" s="3" t="s">
        <v>1606</v>
      </c>
      <c r="I8095" s="24">
        <v>642.91</v>
      </c>
      <c r="J8095" s="24">
        <v>306.68</v>
      </c>
      <c r="K8095" s="24">
        <v>26.13</v>
      </c>
      <c r="L8095" s="24">
        <v>3.13</v>
      </c>
      <c r="M8095" s="24"/>
      <c r="N8095" s="24">
        <v>1.76</v>
      </c>
      <c r="O8095" s="24">
        <v>2.08</v>
      </c>
      <c r="P8095" s="24">
        <v>0.41</v>
      </c>
      <c r="Q8095" s="24">
        <v>4.12</v>
      </c>
      <c r="R8095" s="24">
        <v>8.4</v>
      </c>
      <c r="S8095" s="24">
        <v>0.72</v>
      </c>
      <c r="T8095" s="24">
        <v>289.48</v>
      </c>
      <c r="U8095" s="24"/>
      <c r="V8095" s="24"/>
      <c r="W8095" s="24"/>
      <c r="X8095" s="24">
        <f t="shared" si="305"/>
        <v>642.91000000000008</v>
      </c>
      <c r="Y8095" s="2">
        <f t="shared" si="304"/>
        <v>0</v>
      </c>
      <c r="Z8095" s="3"/>
    </row>
    <row r="8096" spans="1:26" customFormat="1" x14ac:dyDescent="0.25">
      <c r="A8096" s="31">
        <v>37</v>
      </c>
      <c r="B8096" s="31">
        <v>37</v>
      </c>
      <c r="C8096" s="3" t="s">
        <v>13396</v>
      </c>
      <c r="D8096" s="3" t="s">
        <v>13385</v>
      </c>
      <c r="E8096" s="3" t="s">
        <v>13351</v>
      </c>
      <c r="F8096" s="3" t="s">
        <v>12771</v>
      </c>
      <c r="G8096" s="3" t="s">
        <v>685</v>
      </c>
      <c r="H8096" s="3" t="s">
        <v>391</v>
      </c>
      <c r="I8096" s="24">
        <v>315</v>
      </c>
      <c r="J8096" s="24">
        <v>297</v>
      </c>
      <c r="K8096" s="24">
        <v>6.5</v>
      </c>
      <c r="L8096" s="24"/>
      <c r="M8096" s="24"/>
      <c r="N8096" s="24">
        <v>3</v>
      </c>
      <c r="O8096" s="24">
        <v>2.0499999999999998</v>
      </c>
      <c r="P8096" s="24"/>
      <c r="Q8096" s="24">
        <v>2.66</v>
      </c>
      <c r="R8096" s="24">
        <v>3.2</v>
      </c>
      <c r="S8096" s="24">
        <v>0.59</v>
      </c>
      <c r="T8096" s="24"/>
      <c r="U8096" s="24"/>
      <c r="V8096" s="24"/>
      <c r="W8096" s="24"/>
      <c r="X8096" s="24">
        <f t="shared" si="305"/>
        <v>315</v>
      </c>
      <c r="Y8096" s="2">
        <f t="shared" si="304"/>
        <v>0</v>
      </c>
      <c r="Z8096" s="3"/>
    </row>
    <row r="8097" spans="1:26" customFormat="1" x14ac:dyDescent="0.25">
      <c r="A8097" s="31">
        <v>38</v>
      </c>
      <c r="B8097" s="31">
        <v>38</v>
      </c>
      <c r="C8097" s="3" t="s">
        <v>2206</v>
      </c>
      <c r="D8097" s="3" t="s">
        <v>13385</v>
      </c>
      <c r="E8097" s="3" t="s">
        <v>13351</v>
      </c>
      <c r="F8097" s="3" t="s">
        <v>12771</v>
      </c>
      <c r="G8097" s="3" t="s">
        <v>5313</v>
      </c>
      <c r="H8097" s="3" t="s">
        <v>9198</v>
      </c>
      <c r="I8097" s="24">
        <v>178.2</v>
      </c>
      <c r="J8097" s="24">
        <v>149.57</v>
      </c>
      <c r="K8097" s="24">
        <v>6.31</v>
      </c>
      <c r="L8097" s="24"/>
      <c r="M8097" s="24"/>
      <c r="N8097" s="24">
        <v>2.91</v>
      </c>
      <c r="O8097" s="24">
        <v>1.95</v>
      </c>
      <c r="P8097" s="24"/>
      <c r="Q8097" s="24">
        <v>8.3800000000000008</v>
      </c>
      <c r="R8097" s="24">
        <v>2.1</v>
      </c>
      <c r="S8097" s="24">
        <v>0.84</v>
      </c>
      <c r="T8097" s="24">
        <v>6.14</v>
      </c>
      <c r="U8097" s="24"/>
      <c r="V8097" s="24"/>
      <c r="W8097" s="24"/>
      <c r="X8097" s="24">
        <f t="shared" si="305"/>
        <v>178.19999999999996</v>
      </c>
      <c r="Y8097" s="2">
        <f t="shared" si="304"/>
        <v>0</v>
      </c>
      <c r="Z8097" s="3"/>
    </row>
    <row r="8098" spans="1:26" customFormat="1" x14ac:dyDescent="0.25">
      <c r="A8098" s="31">
        <v>39</v>
      </c>
      <c r="B8098" s="31">
        <v>39</v>
      </c>
      <c r="C8098" s="3" t="s">
        <v>13397</v>
      </c>
      <c r="D8098" s="3" t="s">
        <v>13397</v>
      </c>
      <c r="E8098" s="3" t="s">
        <v>13351</v>
      </c>
      <c r="F8098" s="3" t="s">
        <v>12771</v>
      </c>
      <c r="G8098" s="3" t="s">
        <v>13398</v>
      </c>
      <c r="H8098" s="3"/>
      <c r="I8098" s="24">
        <v>6589.22</v>
      </c>
      <c r="J8098" s="24">
        <v>172.05</v>
      </c>
      <c r="K8098" s="24">
        <v>17.3</v>
      </c>
      <c r="L8098" s="24"/>
      <c r="M8098" s="24"/>
      <c r="N8098" s="24">
        <v>3.5</v>
      </c>
      <c r="O8098" s="24"/>
      <c r="P8098" s="24"/>
      <c r="Q8098" s="24">
        <v>32.299999999999997</v>
      </c>
      <c r="R8098" s="24">
        <v>2</v>
      </c>
      <c r="S8098" s="24">
        <v>0.5</v>
      </c>
      <c r="T8098" s="24">
        <v>6361.57</v>
      </c>
      <c r="U8098" s="24"/>
      <c r="V8098" s="24"/>
      <c r="W8098" s="24"/>
      <c r="X8098" s="24">
        <f t="shared" si="305"/>
        <v>6589.2199999999993</v>
      </c>
      <c r="Y8098" s="2">
        <f t="shared" si="304"/>
        <v>0</v>
      </c>
      <c r="Z8098" s="3"/>
    </row>
    <row r="8099" spans="1:26" customFormat="1" x14ac:dyDescent="0.25">
      <c r="A8099" s="31">
        <v>40</v>
      </c>
      <c r="B8099" s="31">
        <v>40</v>
      </c>
      <c r="C8099" s="3" t="s">
        <v>3699</v>
      </c>
      <c r="D8099" s="3" t="s">
        <v>11040</v>
      </c>
      <c r="E8099" s="3" t="s">
        <v>13351</v>
      </c>
      <c r="F8099" s="3" t="s">
        <v>12771</v>
      </c>
      <c r="G8099" s="3" t="s">
        <v>13399</v>
      </c>
      <c r="H8099" s="3" t="s">
        <v>429</v>
      </c>
      <c r="I8099" s="24">
        <v>353</v>
      </c>
      <c r="J8099" s="24">
        <v>205.5</v>
      </c>
      <c r="K8099" s="24"/>
      <c r="L8099" s="24">
        <v>9</v>
      </c>
      <c r="M8099" s="24"/>
      <c r="N8099" s="24">
        <v>4.76</v>
      </c>
      <c r="O8099" s="24">
        <v>2.8</v>
      </c>
      <c r="P8099" s="24"/>
      <c r="Q8099" s="24">
        <v>3.01</v>
      </c>
      <c r="R8099" s="24">
        <v>8.1999999999999993</v>
      </c>
      <c r="S8099" s="24">
        <v>0.79</v>
      </c>
      <c r="T8099" s="24">
        <v>118.94</v>
      </c>
      <c r="U8099" s="24"/>
      <c r="V8099" s="24"/>
      <c r="W8099" s="24"/>
      <c r="X8099" s="24">
        <f t="shared" si="305"/>
        <v>353</v>
      </c>
      <c r="Y8099" s="2">
        <f t="shared" si="304"/>
        <v>0</v>
      </c>
      <c r="Z8099" s="3"/>
    </row>
    <row r="8100" spans="1:26" customFormat="1" x14ac:dyDescent="0.25">
      <c r="A8100" s="31">
        <v>41</v>
      </c>
      <c r="B8100" s="31">
        <v>41</v>
      </c>
      <c r="C8100" s="3" t="s">
        <v>11040</v>
      </c>
      <c r="D8100" s="3" t="s">
        <v>11040</v>
      </c>
      <c r="E8100" s="3" t="s">
        <v>13351</v>
      </c>
      <c r="F8100" s="3" t="s">
        <v>12771</v>
      </c>
      <c r="G8100" s="3" t="s">
        <v>13399</v>
      </c>
      <c r="H8100" s="3" t="s">
        <v>429</v>
      </c>
      <c r="I8100" s="24">
        <v>445.5</v>
      </c>
      <c r="J8100" s="24">
        <v>337.8</v>
      </c>
      <c r="K8100" s="24"/>
      <c r="L8100" s="24"/>
      <c r="M8100" s="24"/>
      <c r="N8100" s="24">
        <v>66.7</v>
      </c>
      <c r="O8100" s="24">
        <v>12</v>
      </c>
      <c r="P8100" s="24"/>
      <c r="Q8100" s="24">
        <v>7.6</v>
      </c>
      <c r="R8100" s="24">
        <v>5.45</v>
      </c>
      <c r="S8100" s="24">
        <v>1.95</v>
      </c>
      <c r="T8100" s="24">
        <v>14</v>
      </c>
      <c r="U8100" s="24"/>
      <c r="V8100" s="24"/>
      <c r="W8100" s="24"/>
      <c r="X8100" s="24">
        <f t="shared" si="305"/>
        <v>445.5</v>
      </c>
      <c r="Y8100" s="2">
        <f t="shared" si="304"/>
        <v>0</v>
      </c>
      <c r="Z8100" s="3"/>
    </row>
    <row r="8101" spans="1:26" customFormat="1" x14ac:dyDescent="0.25">
      <c r="A8101" s="31">
        <v>42</v>
      </c>
      <c r="B8101" s="31">
        <v>42</v>
      </c>
      <c r="C8101" s="3" t="s">
        <v>12995</v>
      </c>
      <c r="D8101" s="3" t="s">
        <v>11040</v>
      </c>
      <c r="E8101" s="3" t="s">
        <v>13351</v>
      </c>
      <c r="F8101" s="3" t="s">
        <v>12771</v>
      </c>
      <c r="G8101" s="3" t="s">
        <v>13399</v>
      </c>
      <c r="H8101" s="3" t="s">
        <v>429</v>
      </c>
      <c r="I8101" s="24">
        <v>252.9</v>
      </c>
      <c r="J8101" s="24">
        <v>200</v>
      </c>
      <c r="K8101" s="24">
        <v>28</v>
      </c>
      <c r="L8101" s="24">
        <v>15.5</v>
      </c>
      <c r="M8101" s="24"/>
      <c r="N8101" s="24">
        <v>3</v>
      </c>
      <c r="O8101" s="24">
        <v>1.85</v>
      </c>
      <c r="P8101" s="24">
        <v>0.8</v>
      </c>
      <c r="Q8101" s="24">
        <v>0.9</v>
      </c>
      <c r="R8101" s="24">
        <v>2.1</v>
      </c>
      <c r="S8101" s="24">
        <v>0.75</v>
      </c>
      <c r="T8101" s="24"/>
      <c r="U8101" s="24"/>
      <c r="V8101" s="24"/>
      <c r="W8101" s="24"/>
      <c r="X8101" s="24">
        <f t="shared" si="305"/>
        <v>252.9</v>
      </c>
      <c r="Y8101" s="2">
        <f t="shared" si="304"/>
        <v>0</v>
      </c>
      <c r="Z8101" s="3"/>
    </row>
    <row r="8102" spans="1:26" customFormat="1" x14ac:dyDescent="0.25">
      <c r="A8102" s="31">
        <v>43</v>
      </c>
      <c r="B8102" s="31">
        <v>43</v>
      </c>
      <c r="C8102" s="3" t="s">
        <v>13400</v>
      </c>
      <c r="D8102" s="3" t="s">
        <v>11040</v>
      </c>
      <c r="E8102" s="3" t="s">
        <v>13351</v>
      </c>
      <c r="F8102" s="3" t="s">
        <v>12771</v>
      </c>
      <c r="G8102" s="3" t="s">
        <v>13399</v>
      </c>
      <c r="H8102" s="3" t="s">
        <v>429</v>
      </c>
      <c r="I8102" s="24">
        <v>358.56</v>
      </c>
      <c r="J8102" s="24">
        <v>321.20999999999998</v>
      </c>
      <c r="K8102" s="24"/>
      <c r="L8102" s="24">
        <v>16.14</v>
      </c>
      <c r="M8102" s="24">
        <v>5</v>
      </c>
      <c r="N8102" s="24">
        <v>1.2</v>
      </c>
      <c r="O8102" s="24">
        <v>5.58</v>
      </c>
      <c r="P8102" s="24"/>
      <c r="Q8102" s="24"/>
      <c r="R8102" s="24">
        <v>7.7</v>
      </c>
      <c r="S8102" s="24">
        <v>1.73</v>
      </c>
      <c r="T8102" s="24"/>
      <c r="U8102" s="24"/>
      <c r="V8102" s="24"/>
      <c r="W8102" s="24"/>
      <c r="X8102" s="24">
        <f t="shared" si="305"/>
        <v>358.55999999999995</v>
      </c>
      <c r="Y8102" s="2">
        <f t="shared" si="304"/>
        <v>0</v>
      </c>
      <c r="Z8102" s="3"/>
    </row>
    <row r="8103" spans="1:26" customFormat="1" x14ac:dyDescent="0.25">
      <c r="A8103" s="31">
        <v>44</v>
      </c>
      <c r="B8103" s="31">
        <v>44</v>
      </c>
      <c r="C8103" s="3" t="s">
        <v>1635</v>
      </c>
      <c r="D8103" s="3" t="s">
        <v>13401</v>
      </c>
      <c r="E8103" s="3" t="s">
        <v>13351</v>
      </c>
      <c r="F8103" s="3" t="s">
        <v>12771</v>
      </c>
      <c r="G8103" s="3" t="s">
        <v>13358</v>
      </c>
      <c r="H8103" s="3"/>
      <c r="I8103" s="24">
        <v>369.68</v>
      </c>
      <c r="J8103" s="24">
        <v>214.16</v>
      </c>
      <c r="K8103" s="24">
        <v>49.04</v>
      </c>
      <c r="L8103" s="24"/>
      <c r="M8103" s="24">
        <v>2.6</v>
      </c>
      <c r="N8103" s="24">
        <v>4.68</v>
      </c>
      <c r="O8103" s="24">
        <v>2.2799999999999998</v>
      </c>
      <c r="P8103" s="24">
        <v>9.32</v>
      </c>
      <c r="Q8103" s="24">
        <v>4.76</v>
      </c>
      <c r="R8103" s="24">
        <v>10.08</v>
      </c>
      <c r="S8103" s="24">
        <v>0.71</v>
      </c>
      <c r="T8103" s="24">
        <v>72.05</v>
      </c>
      <c r="U8103" s="24"/>
      <c r="V8103" s="24"/>
      <c r="W8103" s="24"/>
      <c r="X8103" s="24">
        <f t="shared" si="305"/>
        <v>369.67999999999995</v>
      </c>
      <c r="Y8103" s="2">
        <f t="shared" si="304"/>
        <v>0</v>
      </c>
      <c r="Z8103" s="3"/>
    </row>
    <row r="8104" spans="1:26" customFormat="1" x14ac:dyDescent="0.25">
      <c r="A8104" s="31">
        <v>45</v>
      </c>
      <c r="B8104" s="31">
        <v>45</v>
      </c>
      <c r="C8104" s="3" t="s">
        <v>13402</v>
      </c>
      <c r="D8104" s="3" t="s">
        <v>13401</v>
      </c>
      <c r="E8104" s="3" t="s">
        <v>13351</v>
      </c>
      <c r="F8104" s="3" t="s">
        <v>12771</v>
      </c>
      <c r="G8104" s="3" t="s">
        <v>13403</v>
      </c>
      <c r="H8104" s="3" t="s">
        <v>22</v>
      </c>
      <c r="I8104" s="24">
        <v>68.86</v>
      </c>
      <c r="J8104" s="24">
        <v>36.799999999999997</v>
      </c>
      <c r="K8104" s="24">
        <v>14.1</v>
      </c>
      <c r="L8104" s="24"/>
      <c r="M8104" s="24"/>
      <c r="N8104" s="24">
        <v>4.51</v>
      </c>
      <c r="O8104" s="24">
        <v>2.35</v>
      </c>
      <c r="P8104" s="24">
        <v>0.95</v>
      </c>
      <c r="Q8104" s="24">
        <v>2.75</v>
      </c>
      <c r="R8104" s="24">
        <v>3.2</v>
      </c>
      <c r="S8104" s="24">
        <v>0.85</v>
      </c>
      <c r="T8104" s="24">
        <v>3.35</v>
      </c>
      <c r="U8104" s="24"/>
      <c r="V8104" s="24"/>
      <c r="W8104" s="24"/>
      <c r="X8104" s="24">
        <f t="shared" si="305"/>
        <v>68.859999999999985</v>
      </c>
      <c r="Y8104" s="2">
        <f t="shared" si="304"/>
        <v>0</v>
      </c>
      <c r="Z8104" s="3"/>
    </row>
    <row r="8105" spans="1:26" customFormat="1" x14ac:dyDescent="0.25">
      <c r="A8105" s="31">
        <v>46</v>
      </c>
      <c r="B8105" s="31">
        <v>46</v>
      </c>
      <c r="C8105" s="3" t="s">
        <v>3814</v>
      </c>
      <c r="D8105" s="3" t="s">
        <v>13401</v>
      </c>
      <c r="E8105" s="3" t="s">
        <v>13351</v>
      </c>
      <c r="F8105" s="3" t="s">
        <v>12771</v>
      </c>
      <c r="G8105" s="3" t="s">
        <v>5635</v>
      </c>
      <c r="H8105" s="3"/>
      <c r="I8105" s="24">
        <v>63.09</v>
      </c>
      <c r="J8105" s="24">
        <v>15.5</v>
      </c>
      <c r="K8105" s="24"/>
      <c r="L8105" s="24"/>
      <c r="M8105" s="24"/>
      <c r="N8105" s="24"/>
      <c r="O8105" s="24"/>
      <c r="P8105" s="24"/>
      <c r="Q8105" s="24">
        <v>4.5</v>
      </c>
      <c r="R8105" s="24">
        <v>2.25</v>
      </c>
      <c r="S8105" s="24">
        <v>1</v>
      </c>
      <c r="T8105" s="24">
        <v>39.840000000000003</v>
      </c>
      <c r="U8105" s="24"/>
      <c r="V8105" s="24"/>
      <c r="W8105" s="24"/>
      <c r="X8105" s="24">
        <f t="shared" si="305"/>
        <v>63.09</v>
      </c>
      <c r="Y8105" s="2">
        <f t="shared" si="304"/>
        <v>0</v>
      </c>
      <c r="Z8105" s="3"/>
    </row>
    <row r="8106" spans="1:26" customFormat="1" x14ac:dyDescent="0.25">
      <c r="A8106" s="31">
        <v>47</v>
      </c>
      <c r="B8106" s="31">
        <v>47</v>
      </c>
      <c r="C8106" s="3" t="s">
        <v>13404</v>
      </c>
      <c r="D8106" s="3" t="s">
        <v>13401</v>
      </c>
      <c r="E8106" s="3" t="s">
        <v>13351</v>
      </c>
      <c r="F8106" s="3" t="s">
        <v>12771</v>
      </c>
      <c r="G8106" s="3" t="s">
        <v>15400</v>
      </c>
      <c r="H8106" s="3"/>
      <c r="I8106" s="24">
        <v>184.8</v>
      </c>
      <c r="J8106" s="24">
        <v>130</v>
      </c>
      <c r="K8106" s="24"/>
      <c r="L8106" s="24"/>
      <c r="M8106" s="24"/>
      <c r="N8106" s="24">
        <v>2</v>
      </c>
      <c r="O8106" s="24">
        <v>4</v>
      </c>
      <c r="P8106" s="24"/>
      <c r="Q8106" s="24">
        <v>0.75</v>
      </c>
      <c r="R8106" s="24">
        <v>2.0499999999999998</v>
      </c>
      <c r="S8106" s="24"/>
      <c r="T8106" s="24">
        <v>46</v>
      </c>
      <c r="U8106" s="24"/>
      <c r="V8106" s="24"/>
      <c r="W8106" s="24"/>
      <c r="X8106" s="24">
        <f t="shared" si="305"/>
        <v>184.8</v>
      </c>
      <c r="Y8106" s="2">
        <f t="shared" ref="Y8106:Y8169" si="306">I8106-X8106</f>
        <v>0</v>
      </c>
      <c r="Z8106" s="3"/>
    </row>
    <row r="8107" spans="1:26" customFormat="1" x14ac:dyDescent="0.25">
      <c r="A8107" s="31">
        <v>48</v>
      </c>
      <c r="B8107" s="31">
        <v>48</v>
      </c>
      <c r="C8107" s="3" t="s">
        <v>13405</v>
      </c>
      <c r="D8107" s="3" t="s">
        <v>13406</v>
      </c>
      <c r="E8107" s="3" t="s">
        <v>13351</v>
      </c>
      <c r="F8107" s="3" t="s">
        <v>12771</v>
      </c>
      <c r="G8107" s="3" t="s">
        <v>13407</v>
      </c>
      <c r="H8107" s="3" t="s">
        <v>1362</v>
      </c>
      <c r="I8107" s="24">
        <v>273.3</v>
      </c>
      <c r="J8107" s="24">
        <v>162</v>
      </c>
      <c r="K8107" s="24">
        <v>6.5</v>
      </c>
      <c r="L8107" s="24">
        <v>13.75</v>
      </c>
      <c r="M8107" s="24"/>
      <c r="N8107" s="24">
        <v>3.2</v>
      </c>
      <c r="O8107" s="24">
        <v>3.35</v>
      </c>
      <c r="P8107" s="24"/>
      <c r="Q8107" s="24">
        <v>1.5</v>
      </c>
      <c r="R8107" s="24">
        <v>2.5</v>
      </c>
      <c r="S8107" s="24">
        <v>0.5</v>
      </c>
      <c r="T8107" s="24">
        <v>80</v>
      </c>
      <c r="U8107" s="24"/>
      <c r="V8107" s="24"/>
      <c r="W8107" s="24"/>
      <c r="X8107" s="24">
        <f t="shared" si="305"/>
        <v>273.29999999999995</v>
      </c>
      <c r="Y8107" s="2">
        <f t="shared" si="306"/>
        <v>0</v>
      </c>
      <c r="Z8107" s="3"/>
    </row>
    <row r="8108" spans="1:26" customFormat="1" x14ac:dyDescent="0.25">
      <c r="A8108" s="31">
        <v>49</v>
      </c>
      <c r="B8108" s="31">
        <v>49</v>
      </c>
      <c r="C8108" s="3" t="s">
        <v>2075</v>
      </c>
      <c r="D8108" s="3" t="s">
        <v>13406</v>
      </c>
      <c r="E8108" s="3" t="s">
        <v>13351</v>
      </c>
      <c r="F8108" s="3" t="s">
        <v>12771</v>
      </c>
      <c r="G8108" s="3" t="s">
        <v>15402</v>
      </c>
      <c r="H8108" s="3"/>
      <c r="I8108" s="24">
        <v>330.5</v>
      </c>
      <c r="J8108" s="24">
        <v>320.5</v>
      </c>
      <c r="K8108" s="24"/>
      <c r="L8108" s="24"/>
      <c r="M8108" s="24"/>
      <c r="N8108" s="24">
        <v>1.25</v>
      </c>
      <c r="O8108" s="24">
        <v>4.75</v>
      </c>
      <c r="P8108" s="24"/>
      <c r="Q8108" s="24">
        <v>4</v>
      </c>
      <c r="R8108" s="24"/>
      <c r="S8108" s="24"/>
      <c r="T8108" s="24"/>
      <c r="U8108" s="24"/>
      <c r="V8108" s="24"/>
      <c r="W8108" s="24"/>
      <c r="X8108" s="24">
        <f t="shared" si="305"/>
        <v>330.5</v>
      </c>
      <c r="Y8108" s="2">
        <f t="shared" si="306"/>
        <v>0</v>
      </c>
      <c r="Z8108" s="3"/>
    </row>
    <row r="8109" spans="1:26" customFormat="1" x14ac:dyDescent="0.25">
      <c r="A8109" s="31">
        <v>50</v>
      </c>
      <c r="B8109" s="31">
        <v>50</v>
      </c>
      <c r="C8109" s="3" t="s">
        <v>13408</v>
      </c>
      <c r="D8109" s="3" t="s">
        <v>13406</v>
      </c>
      <c r="E8109" s="3" t="s">
        <v>13351</v>
      </c>
      <c r="F8109" s="3" t="s">
        <v>12771</v>
      </c>
      <c r="G8109" s="3" t="s">
        <v>13409</v>
      </c>
      <c r="H8109" s="3"/>
      <c r="I8109" s="24">
        <v>113</v>
      </c>
      <c r="J8109" s="24">
        <v>43</v>
      </c>
      <c r="K8109" s="24"/>
      <c r="L8109" s="24">
        <v>48</v>
      </c>
      <c r="M8109" s="24"/>
      <c r="N8109" s="24"/>
      <c r="O8109" s="24">
        <v>2</v>
      </c>
      <c r="P8109" s="24"/>
      <c r="Q8109" s="24">
        <v>20</v>
      </c>
      <c r="R8109" s="24"/>
      <c r="S8109" s="24"/>
      <c r="T8109" s="24"/>
      <c r="U8109" s="24"/>
      <c r="V8109" s="24"/>
      <c r="W8109" s="24"/>
      <c r="X8109" s="24">
        <f t="shared" si="305"/>
        <v>113</v>
      </c>
      <c r="Y8109" s="2">
        <f t="shared" si="306"/>
        <v>0</v>
      </c>
      <c r="Z8109" s="3"/>
    </row>
    <row r="8110" spans="1:26" customFormat="1" x14ac:dyDescent="0.25">
      <c r="A8110" s="31">
        <v>51</v>
      </c>
      <c r="B8110" s="31">
        <v>51</v>
      </c>
      <c r="C8110" s="3" t="s">
        <v>13406</v>
      </c>
      <c r="D8110" s="3" t="s">
        <v>13406</v>
      </c>
      <c r="E8110" s="3" t="s">
        <v>13351</v>
      </c>
      <c r="F8110" s="3" t="s">
        <v>12771</v>
      </c>
      <c r="G8110" s="3" t="s">
        <v>15402</v>
      </c>
      <c r="H8110" s="3"/>
      <c r="I8110" s="24">
        <v>373</v>
      </c>
      <c r="J8110" s="24">
        <v>238</v>
      </c>
      <c r="K8110" s="24">
        <v>25</v>
      </c>
      <c r="L8110" s="24"/>
      <c r="M8110" s="24">
        <v>2.5</v>
      </c>
      <c r="N8110" s="24">
        <v>0.75</v>
      </c>
      <c r="O8110" s="24">
        <v>7.5</v>
      </c>
      <c r="P8110" s="24"/>
      <c r="Q8110" s="24">
        <v>9.25</v>
      </c>
      <c r="R8110" s="24"/>
      <c r="S8110" s="24"/>
      <c r="T8110" s="24">
        <v>90</v>
      </c>
      <c r="U8110" s="24"/>
      <c r="V8110" s="24"/>
      <c r="W8110" s="24"/>
      <c r="X8110" s="24">
        <f t="shared" si="305"/>
        <v>373</v>
      </c>
      <c r="Y8110" s="2">
        <f t="shared" si="306"/>
        <v>0</v>
      </c>
      <c r="Z8110" s="3"/>
    </row>
    <row r="8111" spans="1:26" customFormat="1" x14ac:dyDescent="0.25">
      <c r="A8111" s="31">
        <v>1</v>
      </c>
      <c r="B8111" s="31">
        <v>1</v>
      </c>
      <c r="C8111" s="3" t="s">
        <v>12769</v>
      </c>
      <c r="D8111" s="3" t="s">
        <v>250</v>
      </c>
      <c r="E8111" s="3" t="s">
        <v>12770</v>
      </c>
      <c r="F8111" s="3" t="s">
        <v>12895</v>
      </c>
      <c r="G8111" s="3" t="s">
        <v>12772</v>
      </c>
      <c r="H8111" s="3"/>
      <c r="I8111" s="24">
        <v>83</v>
      </c>
      <c r="J8111" s="24">
        <v>67.05</v>
      </c>
      <c r="K8111" s="24"/>
      <c r="L8111" s="24"/>
      <c r="M8111" s="24">
        <v>2.56</v>
      </c>
      <c r="N8111" s="24">
        <v>5.4</v>
      </c>
      <c r="O8111" s="24">
        <v>0.63</v>
      </c>
      <c r="P8111" s="24">
        <v>0.28000000000000003</v>
      </c>
      <c r="Q8111" s="24"/>
      <c r="R8111" s="24">
        <v>0.75</v>
      </c>
      <c r="S8111" s="24"/>
      <c r="T8111" s="24">
        <v>6.33</v>
      </c>
      <c r="U8111" s="24"/>
      <c r="V8111" s="24"/>
      <c r="W8111" s="24"/>
      <c r="X8111" s="24">
        <f>SUM(J8111:W8111)</f>
        <v>83</v>
      </c>
      <c r="Y8111" s="2">
        <f t="shared" si="306"/>
        <v>0</v>
      </c>
      <c r="Z8111" s="3"/>
    </row>
    <row r="8112" spans="1:26" customFormat="1" x14ac:dyDescent="0.25">
      <c r="A8112" s="31">
        <v>2</v>
      </c>
      <c r="B8112" s="31">
        <v>2</v>
      </c>
      <c r="C8112" s="3" t="s">
        <v>12773</v>
      </c>
      <c r="D8112" s="3" t="s">
        <v>250</v>
      </c>
      <c r="E8112" s="3" t="s">
        <v>12770</v>
      </c>
      <c r="F8112" s="3" t="s">
        <v>12895</v>
      </c>
      <c r="G8112" s="3" t="s">
        <v>12774</v>
      </c>
      <c r="H8112" s="3"/>
      <c r="I8112" s="24">
        <v>332.8</v>
      </c>
      <c r="J8112" s="24">
        <v>231.55</v>
      </c>
      <c r="K8112" s="24">
        <v>2.9</v>
      </c>
      <c r="L8112" s="24">
        <v>3.5</v>
      </c>
      <c r="M8112" s="24">
        <v>5.5</v>
      </c>
      <c r="N8112" s="24">
        <v>5</v>
      </c>
      <c r="O8112" s="24">
        <v>4.5</v>
      </c>
      <c r="P8112" s="24">
        <v>67.7</v>
      </c>
      <c r="Q8112" s="24">
        <v>4.5</v>
      </c>
      <c r="R8112" s="24">
        <v>3.15</v>
      </c>
      <c r="S8112" s="24">
        <v>1.5</v>
      </c>
      <c r="T8112" s="24">
        <v>3</v>
      </c>
      <c r="U8112" s="24"/>
      <c r="V8112" s="24"/>
      <c r="W8112" s="24"/>
      <c r="X8112" s="24">
        <f t="shared" ref="X8112:X8175" si="307">SUM(J8112:W8112)</f>
        <v>332.8</v>
      </c>
      <c r="Y8112" s="2">
        <f t="shared" si="306"/>
        <v>0</v>
      </c>
      <c r="Z8112" s="3"/>
    </row>
    <row r="8113" spans="1:26" customFormat="1" x14ac:dyDescent="0.25">
      <c r="A8113" s="31">
        <v>3</v>
      </c>
      <c r="B8113" s="31">
        <v>3</v>
      </c>
      <c r="C8113" s="3" t="s">
        <v>12775</v>
      </c>
      <c r="D8113" s="3" t="s">
        <v>250</v>
      </c>
      <c r="E8113" s="3" t="s">
        <v>12770</v>
      </c>
      <c r="F8113" s="3" t="s">
        <v>12895</v>
      </c>
      <c r="G8113" s="3" t="s">
        <v>5125</v>
      </c>
      <c r="H8113" s="3"/>
      <c r="I8113" s="24">
        <v>104.4</v>
      </c>
      <c r="J8113" s="24">
        <v>96</v>
      </c>
      <c r="K8113" s="24"/>
      <c r="L8113" s="24"/>
      <c r="M8113" s="24"/>
      <c r="N8113" s="24"/>
      <c r="O8113" s="24"/>
      <c r="P8113" s="24"/>
      <c r="Q8113" s="24">
        <v>4.18</v>
      </c>
      <c r="R8113" s="24">
        <v>2.96</v>
      </c>
      <c r="S8113" s="24">
        <v>1.26</v>
      </c>
      <c r="T8113" s="24"/>
      <c r="U8113" s="24"/>
      <c r="V8113" s="24"/>
      <c r="W8113" s="24"/>
      <c r="X8113" s="24">
        <f t="shared" si="307"/>
        <v>104.4</v>
      </c>
      <c r="Y8113" s="2">
        <f t="shared" si="306"/>
        <v>0</v>
      </c>
      <c r="Z8113" s="3"/>
    </row>
    <row r="8114" spans="1:26" customFormat="1" x14ac:dyDescent="0.25">
      <c r="A8114" s="31">
        <v>4</v>
      </c>
      <c r="B8114" s="31">
        <v>4</v>
      </c>
      <c r="C8114" s="3" t="s">
        <v>12776</v>
      </c>
      <c r="D8114" s="3" t="s">
        <v>250</v>
      </c>
      <c r="E8114" s="3" t="s">
        <v>12770</v>
      </c>
      <c r="F8114" s="3" t="s">
        <v>12895</v>
      </c>
      <c r="G8114" s="3" t="s">
        <v>1920</v>
      </c>
      <c r="H8114" s="3"/>
      <c r="I8114" s="24">
        <v>262.3</v>
      </c>
      <c r="J8114" s="24">
        <v>177.23</v>
      </c>
      <c r="K8114" s="24">
        <v>3.95</v>
      </c>
      <c r="L8114" s="24">
        <v>18.510000000000002</v>
      </c>
      <c r="M8114" s="24"/>
      <c r="N8114" s="24"/>
      <c r="O8114" s="24">
        <v>17.39</v>
      </c>
      <c r="P8114" s="24">
        <v>26.81</v>
      </c>
      <c r="Q8114" s="24">
        <v>1.86</v>
      </c>
      <c r="R8114" s="24">
        <v>6.67</v>
      </c>
      <c r="S8114" s="24"/>
      <c r="T8114" s="24">
        <v>9.8800000000000008</v>
      </c>
      <c r="U8114" s="24"/>
      <c r="V8114" s="24"/>
      <c r="W8114" s="24"/>
      <c r="X8114" s="24">
        <f t="shared" si="307"/>
        <v>262.3</v>
      </c>
      <c r="Y8114" s="2">
        <f t="shared" si="306"/>
        <v>0</v>
      </c>
      <c r="Z8114" s="3"/>
    </row>
    <row r="8115" spans="1:26" customFormat="1" x14ac:dyDescent="0.25">
      <c r="A8115" s="31">
        <v>5</v>
      </c>
      <c r="B8115" s="31">
        <v>5</v>
      </c>
      <c r="C8115" s="3" t="s">
        <v>12777</v>
      </c>
      <c r="D8115" s="3" t="s">
        <v>250</v>
      </c>
      <c r="E8115" s="3" t="s">
        <v>12770</v>
      </c>
      <c r="F8115" s="3" t="s">
        <v>12895</v>
      </c>
      <c r="G8115" s="3" t="s">
        <v>12778</v>
      </c>
      <c r="H8115" s="3"/>
      <c r="I8115" s="24">
        <v>166.1</v>
      </c>
      <c r="J8115" s="24">
        <v>129.68</v>
      </c>
      <c r="K8115" s="24">
        <v>13.95</v>
      </c>
      <c r="L8115" s="24">
        <v>0.95</v>
      </c>
      <c r="M8115" s="24">
        <v>1</v>
      </c>
      <c r="N8115" s="24">
        <v>3</v>
      </c>
      <c r="O8115" s="24">
        <v>2</v>
      </c>
      <c r="P8115" s="24">
        <v>2</v>
      </c>
      <c r="Q8115" s="24"/>
      <c r="R8115" s="24">
        <v>6.94</v>
      </c>
      <c r="S8115" s="24">
        <v>0.57999999999999996</v>
      </c>
      <c r="T8115" s="24"/>
      <c r="U8115" s="24"/>
      <c r="V8115" s="24"/>
      <c r="W8115" s="24">
        <v>6</v>
      </c>
      <c r="X8115" s="24">
        <f t="shared" si="307"/>
        <v>166.1</v>
      </c>
      <c r="Y8115" s="2">
        <f t="shared" si="306"/>
        <v>0</v>
      </c>
      <c r="Z8115" s="3"/>
    </row>
    <row r="8116" spans="1:26" customFormat="1" x14ac:dyDescent="0.25">
      <c r="A8116" s="31">
        <v>6</v>
      </c>
      <c r="B8116" s="31">
        <v>6</v>
      </c>
      <c r="C8116" s="3" t="s">
        <v>12779</v>
      </c>
      <c r="D8116" s="3" t="s">
        <v>250</v>
      </c>
      <c r="E8116" s="3" t="s">
        <v>12770</v>
      </c>
      <c r="F8116" s="3" t="s">
        <v>12895</v>
      </c>
      <c r="G8116" s="3" t="s">
        <v>12780</v>
      </c>
      <c r="H8116" s="3"/>
      <c r="I8116" s="24">
        <v>55.86</v>
      </c>
      <c r="J8116" s="24">
        <v>36.79</v>
      </c>
      <c r="K8116" s="24"/>
      <c r="L8116" s="24">
        <v>17.649999999999999</v>
      </c>
      <c r="M8116" s="24"/>
      <c r="N8116" s="24"/>
      <c r="O8116" s="24"/>
      <c r="P8116" s="24"/>
      <c r="Q8116" s="24">
        <v>0.44</v>
      </c>
      <c r="R8116" s="24">
        <v>0.98</v>
      </c>
      <c r="S8116" s="24"/>
      <c r="T8116" s="24"/>
      <c r="U8116" s="24"/>
      <c r="V8116" s="24"/>
      <c r="W8116" s="24"/>
      <c r="X8116" s="24">
        <f t="shared" si="307"/>
        <v>55.859999999999992</v>
      </c>
      <c r="Y8116" s="2">
        <f t="shared" si="306"/>
        <v>0</v>
      </c>
      <c r="Z8116" s="3"/>
    </row>
    <row r="8117" spans="1:26" customFormat="1" x14ac:dyDescent="0.25">
      <c r="A8117" s="31">
        <v>7</v>
      </c>
      <c r="B8117" s="31">
        <v>7</v>
      </c>
      <c r="C8117" s="3" t="s">
        <v>12781</v>
      </c>
      <c r="D8117" s="3" t="s">
        <v>250</v>
      </c>
      <c r="E8117" s="3" t="s">
        <v>12770</v>
      </c>
      <c r="F8117" s="3" t="s">
        <v>12895</v>
      </c>
      <c r="G8117" s="3" t="s">
        <v>12782</v>
      </c>
      <c r="H8117" s="3"/>
      <c r="I8117" s="24">
        <v>366.19</v>
      </c>
      <c r="J8117" s="24">
        <v>264.45999999999998</v>
      </c>
      <c r="K8117" s="24">
        <v>0.73</v>
      </c>
      <c r="L8117" s="24"/>
      <c r="M8117" s="24"/>
      <c r="N8117" s="24">
        <v>4</v>
      </c>
      <c r="O8117" s="24">
        <v>6.2</v>
      </c>
      <c r="P8117" s="24">
        <v>11.92</v>
      </c>
      <c r="Q8117" s="24">
        <v>4.49</v>
      </c>
      <c r="R8117" s="24">
        <v>1.72</v>
      </c>
      <c r="S8117" s="24"/>
      <c r="T8117" s="24">
        <v>72.67</v>
      </c>
      <c r="U8117" s="24"/>
      <c r="V8117" s="24"/>
      <c r="W8117" s="24"/>
      <c r="X8117" s="24">
        <f t="shared" si="307"/>
        <v>366.19000000000005</v>
      </c>
      <c r="Y8117" s="2">
        <f t="shared" si="306"/>
        <v>0</v>
      </c>
      <c r="Z8117" s="3"/>
    </row>
    <row r="8118" spans="1:26" customFormat="1" x14ac:dyDescent="0.25">
      <c r="A8118" s="31">
        <v>8</v>
      </c>
      <c r="B8118" s="31">
        <v>8</v>
      </c>
      <c r="C8118" s="3" t="s">
        <v>12783</v>
      </c>
      <c r="D8118" s="3" t="s">
        <v>250</v>
      </c>
      <c r="E8118" s="3" t="s">
        <v>12770</v>
      </c>
      <c r="F8118" s="3" t="s">
        <v>12895</v>
      </c>
      <c r="G8118" s="3" t="s">
        <v>12784</v>
      </c>
      <c r="H8118" s="3"/>
      <c r="I8118" s="24">
        <v>132.5</v>
      </c>
      <c r="J8118" s="24">
        <v>105.33</v>
      </c>
      <c r="K8118" s="24"/>
      <c r="L8118" s="24"/>
      <c r="M8118" s="24"/>
      <c r="N8118" s="24">
        <v>16.399999999999999</v>
      </c>
      <c r="O8118" s="24">
        <v>1.63</v>
      </c>
      <c r="P8118" s="24">
        <v>3.59</v>
      </c>
      <c r="Q8118" s="24">
        <v>1.03</v>
      </c>
      <c r="R8118" s="24">
        <v>1.63</v>
      </c>
      <c r="S8118" s="24"/>
      <c r="T8118" s="24">
        <v>2.21</v>
      </c>
      <c r="U8118" s="24"/>
      <c r="V8118" s="24"/>
      <c r="W8118" s="24">
        <v>0.68</v>
      </c>
      <c r="X8118" s="24">
        <f t="shared" si="307"/>
        <v>132.5</v>
      </c>
      <c r="Y8118" s="2">
        <f t="shared" si="306"/>
        <v>0</v>
      </c>
      <c r="Z8118" s="3"/>
    </row>
    <row r="8119" spans="1:26" customFormat="1" x14ac:dyDescent="0.25">
      <c r="A8119" s="31">
        <v>9</v>
      </c>
      <c r="B8119" s="31">
        <v>9</v>
      </c>
      <c r="C8119" s="3" t="s">
        <v>12785</v>
      </c>
      <c r="D8119" s="3" t="s">
        <v>250</v>
      </c>
      <c r="E8119" s="3" t="s">
        <v>12770</v>
      </c>
      <c r="F8119" s="3" t="s">
        <v>12895</v>
      </c>
      <c r="G8119" s="3" t="s">
        <v>12786</v>
      </c>
      <c r="H8119" s="3"/>
      <c r="I8119" s="24">
        <v>142.76</v>
      </c>
      <c r="J8119" s="24">
        <v>61.77</v>
      </c>
      <c r="K8119" s="24">
        <v>11.92</v>
      </c>
      <c r="L8119" s="24"/>
      <c r="M8119" s="24">
        <v>7.32</v>
      </c>
      <c r="N8119" s="24"/>
      <c r="O8119" s="24">
        <v>3.24</v>
      </c>
      <c r="P8119" s="24">
        <v>15.79</v>
      </c>
      <c r="Q8119" s="24">
        <v>2.4700000000000002</v>
      </c>
      <c r="R8119" s="24">
        <v>2.96</v>
      </c>
      <c r="S8119" s="24">
        <v>0.33</v>
      </c>
      <c r="T8119" s="24">
        <v>36.96</v>
      </c>
      <c r="U8119" s="24"/>
      <c r="V8119" s="24"/>
      <c r="W8119" s="24"/>
      <c r="X8119" s="24">
        <f t="shared" si="307"/>
        <v>142.76</v>
      </c>
      <c r="Y8119" s="2">
        <f t="shared" si="306"/>
        <v>0</v>
      </c>
      <c r="Z8119" s="3"/>
    </row>
    <row r="8120" spans="1:26" customFormat="1" x14ac:dyDescent="0.25">
      <c r="A8120" s="31">
        <v>10</v>
      </c>
      <c r="B8120" s="31">
        <v>10</v>
      </c>
      <c r="C8120" s="3" t="s">
        <v>12787</v>
      </c>
      <c r="D8120" s="3" t="s">
        <v>250</v>
      </c>
      <c r="E8120" s="3" t="s">
        <v>12770</v>
      </c>
      <c r="F8120" s="3" t="s">
        <v>12895</v>
      </c>
      <c r="G8120" s="3" t="s">
        <v>12788</v>
      </c>
      <c r="H8120" s="3"/>
      <c r="I8120" s="24">
        <v>89.93</v>
      </c>
      <c r="J8120" s="24">
        <v>65.66</v>
      </c>
      <c r="K8120" s="24">
        <v>13.01</v>
      </c>
      <c r="L8120" s="24"/>
      <c r="M8120" s="24"/>
      <c r="N8120" s="24">
        <v>2.71</v>
      </c>
      <c r="O8120" s="24">
        <v>1.25</v>
      </c>
      <c r="P8120" s="24">
        <v>2.4</v>
      </c>
      <c r="Q8120" s="24">
        <v>2.98</v>
      </c>
      <c r="R8120" s="24">
        <v>0.35</v>
      </c>
      <c r="S8120" s="24"/>
      <c r="T8120" s="24"/>
      <c r="U8120" s="24"/>
      <c r="V8120" s="24"/>
      <c r="W8120" s="24">
        <v>1.57</v>
      </c>
      <c r="X8120" s="24">
        <f t="shared" si="307"/>
        <v>89.929999999999993</v>
      </c>
      <c r="Y8120" s="2">
        <f t="shared" si="306"/>
        <v>0</v>
      </c>
      <c r="Z8120" s="3"/>
    </row>
    <row r="8121" spans="1:26" customFormat="1" x14ac:dyDescent="0.25">
      <c r="A8121" s="31">
        <v>11</v>
      </c>
      <c r="B8121" s="31">
        <v>11</v>
      </c>
      <c r="C8121" s="3" t="s">
        <v>12789</v>
      </c>
      <c r="D8121" s="3" t="s">
        <v>2096</v>
      </c>
      <c r="E8121" s="3" t="s">
        <v>12770</v>
      </c>
      <c r="F8121" s="3" t="s">
        <v>12895</v>
      </c>
      <c r="G8121" s="3" t="s">
        <v>12790</v>
      </c>
      <c r="H8121" s="3"/>
      <c r="I8121" s="24">
        <v>217</v>
      </c>
      <c r="J8121" s="24">
        <v>165.03</v>
      </c>
      <c r="K8121" s="24"/>
      <c r="L8121" s="24"/>
      <c r="M8121" s="24"/>
      <c r="N8121" s="42"/>
      <c r="O8121" s="24"/>
      <c r="P8121" s="24"/>
      <c r="Q8121" s="24">
        <v>51.97</v>
      </c>
      <c r="R8121" s="24"/>
      <c r="S8121" s="24"/>
      <c r="T8121" s="24"/>
      <c r="U8121" s="24"/>
      <c r="V8121" s="24"/>
      <c r="W8121" s="24"/>
      <c r="X8121" s="24">
        <f t="shared" si="307"/>
        <v>217</v>
      </c>
      <c r="Y8121" s="2">
        <f t="shared" si="306"/>
        <v>0</v>
      </c>
      <c r="Z8121" s="3"/>
    </row>
    <row r="8122" spans="1:26" customFormat="1" x14ac:dyDescent="0.25">
      <c r="A8122" s="31">
        <v>12</v>
      </c>
      <c r="B8122" s="31">
        <v>12</v>
      </c>
      <c r="C8122" s="3" t="s">
        <v>12791</v>
      </c>
      <c r="D8122" s="3" t="s">
        <v>2096</v>
      </c>
      <c r="E8122" s="3" t="s">
        <v>12770</v>
      </c>
      <c r="F8122" s="3" t="s">
        <v>12895</v>
      </c>
      <c r="G8122" s="3" t="s">
        <v>15403</v>
      </c>
      <c r="H8122" s="3"/>
      <c r="I8122" s="24">
        <v>66</v>
      </c>
      <c r="J8122" s="24">
        <v>48.17</v>
      </c>
      <c r="K8122" s="24"/>
      <c r="L8122" s="24"/>
      <c r="M8122" s="24">
        <v>2</v>
      </c>
      <c r="N8122" s="24"/>
      <c r="O8122" s="24">
        <v>3.3</v>
      </c>
      <c r="P8122" s="24">
        <v>0.35</v>
      </c>
      <c r="Q8122" s="24">
        <v>2.78</v>
      </c>
      <c r="R8122" s="24">
        <v>1.58</v>
      </c>
      <c r="S8122" s="24"/>
      <c r="T8122" s="24">
        <v>7.82</v>
      </c>
      <c r="U8122" s="24"/>
      <c r="V8122" s="24"/>
      <c r="W8122" s="24"/>
      <c r="X8122" s="24">
        <f t="shared" si="307"/>
        <v>66</v>
      </c>
      <c r="Y8122" s="2">
        <f t="shared" si="306"/>
        <v>0</v>
      </c>
      <c r="Z8122" s="3"/>
    </row>
    <row r="8123" spans="1:26" customFormat="1" x14ac:dyDescent="0.25">
      <c r="A8123" s="31">
        <v>13</v>
      </c>
      <c r="B8123" s="31">
        <v>13</v>
      </c>
      <c r="C8123" s="3" t="s">
        <v>12792</v>
      </c>
      <c r="D8123" s="3" t="s">
        <v>2096</v>
      </c>
      <c r="E8123" s="3" t="s">
        <v>12770</v>
      </c>
      <c r="F8123" s="3" t="s">
        <v>12895</v>
      </c>
      <c r="G8123" s="3" t="s">
        <v>15401</v>
      </c>
      <c r="H8123" s="3"/>
      <c r="I8123" s="24">
        <v>797.34</v>
      </c>
      <c r="J8123" s="24">
        <v>163.76</v>
      </c>
      <c r="K8123" s="24"/>
      <c r="L8123" s="24"/>
      <c r="M8123" s="24"/>
      <c r="N8123" s="24">
        <v>10.86</v>
      </c>
      <c r="O8123" s="24">
        <v>14.43</v>
      </c>
      <c r="P8123" s="24">
        <v>5.9</v>
      </c>
      <c r="Q8123" s="24">
        <v>3.05</v>
      </c>
      <c r="R8123" s="24">
        <v>1</v>
      </c>
      <c r="S8123" s="24"/>
      <c r="T8123" s="24">
        <v>591.34</v>
      </c>
      <c r="U8123" s="24"/>
      <c r="V8123" s="24"/>
      <c r="W8123" s="24">
        <v>7</v>
      </c>
      <c r="X8123" s="24">
        <f t="shared" si="307"/>
        <v>797.34</v>
      </c>
      <c r="Y8123" s="2">
        <f t="shared" si="306"/>
        <v>0</v>
      </c>
      <c r="Z8123" s="3"/>
    </row>
    <row r="8124" spans="1:26" customFormat="1" x14ac:dyDescent="0.25">
      <c r="A8124" s="31">
        <v>14</v>
      </c>
      <c r="B8124" s="31">
        <v>14</v>
      </c>
      <c r="C8124" s="3" t="s">
        <v>12793</v>
      </c>
      <c r="D8124" s="3" t="s">
        <v>2096</v>
      </c>
      <c r="E8124" s="3" t="s">
        <v>12770</v>
      </c>
      <c r="F8124" s="3" t="s">
        <v>12895</v>
      </c>
      <c r="G8124" s="3" t="s">
        <v>12794</v>
      </c>
      <c r="H8124" s="3"/>
      <c r="I8124" s="24">
        <v>232</v>
      </c>
      <c r="J8124" s="24">
        <v>113.46</v>
      </c>
      <c r="K8124" s="24"/>
      <c r="L8124" s="24">
        <v>8.94</v>
      </c>
      <c r="M8124" s="24"/>
      <c r="N8124" s="24">
        <v>7.5</v>
      </c>
      <c r="O8124" s="24">
        <v>2</v>
      </c>
      <c r="P8124" s="24">
        <v>19.5</v>
      </c>
      <c r="Q8124" s="24"/>
      <c r="R8124" s="24">
        <v>1.5</v>
      </c>
      <c r="S8124" s="24"/>
      <c r="T8124" s="24">
        <v>78.099999999999994</v>
      </c>
      <c r="U8124" s="24"/>
      <c r="V8124" s="24"/>
      <c r="W8124" s="24">
        <v>1</v>
      </c>
      <c r="X8124" s="24">
        <f t="shared" si="307"/>
        <v>231.99999999999997</v>
      </c>
      <c r="Y8124" s="2">
        <f t="shared" si="306"/>
        <v>0</v>
      </c>
      <c r="Z8124" s="3"/>
    </row>
    <row r="8125" spans="1:26" customFormat="1" x14ac:dyDescent="0.25">
      <c r="A8125" s="31">
        <v>15</v>
      </c>
      <c r="B8125" s="31">
        <v>15</v>
      </c>
      <c r="C8125" s="3" t="s">
        <v>12795</v>
      </c>
      <c r="D8125" s="3" t="s">
        <v>12796</v>
      </c>
      <c r="E8125" s="3" t="s">
        <v>12770</v>
      </c>
      <c r="F8125" s="3" t="s">
        <v>12895</v>
      </c>
      <c r="G8125" s="3" t="s">
        <v>12797</v>
      </c>
      <c r="H8125" s="3"/>
      <c r="I8125" s="24">
        <v>85.76</v>
      </c>
      <c r="J8125" s="24">
        <v>70.760000000000005</v>
      </c>
      <c r="K8125" s="24">
        <v>1</v>
      </c>
      <c r="L8125" s="24"/>
      <c r="M8125" s="24">
        <v>3</v>
      </c>
      <c r="N8125" s="24"/>
      <c r="O8125" s="24">
        <v>3</v>
      </c>
      <c r="P8125" s="24"/>
      <c r="Q8125" s="24">
        <v>2</v>
      </c>
      <c r="R8125" s="24">
        <v>1.6</v>
      </c>
      <c r="S8125" s="24">
        <v>1.4</v>
      </c>
      <c r="T8125" s="24"/>
      <c r="U8125" s="24"/>
      <c r="V8125" s="24"/>
      <c r="W8125" s="24">
        <v>3</v>
      </c>
      <c r="X8125" s="24">
        <f t="shared" si="307"/>
        <v>85.76</v>
      </c>
      <c r="Y8125" s="2">
        <f t="shared" si="306"/>
        <v>0</v>
      </c>
      <c r="Z8125" s="3"/>
    </row>
    <row r="8126" spans="1:26" customFormat="1" x14ac:dyDescent="0.25">
      <c r="A8126" s="31">
        <v>16</v>
      </c>
      <c r="B8126" s="31">
        <v>16</v>
      </c>
      <c r="C8126" s="3" t="s">
        <v>12798</v>
      </c>
      <c r="D8126" s="3" t="s">
        <v>12796</v>
      </c>
      <c r="E8126" s="3" t="s">
        <v>12770</v>
      </c>
      <c r="F8126" s="3" t="s">
        <v>12895</v>
      </c>
      <c r="G8126" s="3" t="s">
        <v>12799</v>
      </c>
      <c r="H8126" s="3"/>
      <c r="I8126" s="24">
        <v>70.55</v>
      </c>
      <c r="J8126" s="24">
        <v>63.05</v>
      </c>
      <c r="K8126" s="24"/>
      <c r="L8126" s="24"/>
      <c r="M8126" s="24"/>
      <c r="N8126" s="24"/>
      <c r="O8126" s="24">
        <v>1</v>
      </c>
      <c r="P8126" s="24">
        <v>0.5</v>
      </c>
      <c r="Q8126" s="24">
        <v>2</v>
      </c>
      <c r="R8126" s="24"/>
      <c r="S8126" s="24"/>
      <c r="T8126" s="24"/>
      <c r="U8126" s="24"/>
      <c r="V8126" s="24"/>
      <c r="W8126" s="24">
        <v>4</v>
      </c>
      <c r="X8126" s="24">
        <f t="shared" si="307"/>
        <v>70.55</v>
      </c>
      <c r="Y8126" s="2">
        <f t="shared" si="306"/>
        <v>0</v>
      </c>
      <c r="Z8126" s="3"/>
    </row>
    <row r="8127" spans="1:26" customFormat="1" x14ac:dyDescent="0.25">
      <c r="A8127" s="31">
        <v>17</v>
      </c>
      <c r="B8127" s="31">
        <v>17</v>
      </c>
      <c r="C8127" s="3" t="s">
        <v>12800</v>
      </c>
      <c r="D8127" s="3" t="s">
        <v>12796</v>
      </c>
      <c r="E8127" s="3" t="s">
        <v>12770</v>
      </c>
      <c r="F8127" s="3" t="s">
        <v>12895</v>
      </c>
      <c r="G8127" s="3" t="s">
        <v>12801</v>
      </c>
      <c r="H8127" s="3"/>
      <c r="I8127" s="24">
        <v>168</v>
      </c>
      <c r="J8127" s="24">
        <v>136.01</v>
      </c>
      <c r="K8127" s="24">
        <v>9.39</v>
      </c>
      <c r="L8127" s="24"/>
      <c r="M8127" s="24"/>
      <c r="N8127" s="24">
        <v>3.5</v>
      </c>
      <c r="O8127" s="24">
        <v>1.4</v>
      </c>
      <c r="P8127" s="24">
        <v>2.1</v>
      </c>
      <c r="Q8127" s="24">
        <v>1.6</v>
      </c>
      <c r="R8127" s="24">
        <v>1</v>
      </c>
      <c r="S8127" s="24">
        <v>1.2</v>
      </c>
      <c r="T8127" s="24"/>
      <c r="U8127" s="24"/>
      <c r="V8127" s="24"/>
      <c r="W8127" s="24">
        <v>11.8</v>
      </c>
      <c r="X8127" s="24">
        <f t="shared" si="307"/>
        <v>167.99999999999997</v>
      </c>
      <c r="Y8127" s="2">
        <f t="shared" si="306"/>
        <v>0</v>
      </c>
      <c r="Z8127" s="3"/>
    </row>
    <row r="8128" spans="1:26" customFormat="1" x14ac:dyDescent="0.25">
      <c r="A8128" s="31">
        <v>18</v>
      </c>
      <c r="B8128" s="31">
        <v>18</v>
      </c>
      <c r="C8128" s="3" t="s">
        <v>13410</v>
      </c>
      <c r="D8128" s="3" t="s">
        <v>12796</v>
      </c>
      <c r="E8128" s="3" t="s">
        <v>12770</v>
      </c>
      <c r="F8128" s="3" t="s">
        <v>12895</v>
      </c>
      <c r="G8128" s="3" t="s">
        <v>12802</v>
      </c>
      <c r="H8128" s="3"/>
      <c r="I8128" s="24">
        <v>146.68</v>
      </c>
      <c r="J8128" s="24">
        <v>132</v>
      </c>
      <c r="K8128" s="24">
        <v>0.31</v>
      </c>
      <c r="L8128" s="24">
        <v>6.92</v>
      </c>
      <c r="M8128" s="24">
        <v>1</v>
      </c>
      <c r="N8128" s="24"/>
      <c r="O8128" s="24">
        <v>1.65</v>
      </c>
      <c r="P8128" s="24">
        <v>0.8</v>
      </c>
      <c r="Q8128" s="24">
        <v>1.26</v>
      </c>
      <c r="R8128" s="24">
        <v>0.17</v>
      </c>
      <c r="S8128" s="24"/>
      <c r="T8128" s="24"/>
      <c r="U8128" s="24"/>
      <c r="V8128" s="24"/>
      <c r="W8128" s="24">
        <v>2.57</v>
      </c>
      <c r="X8128" s="24">
        <f t="shared" si="307"/>
        <v>146.67999999999998</v>
      </c>
      <c r="Y8128" s="2">
        <f t="shared" si="306"/>
        <v>0</v>
      </c>
      <c r="Z8128" s="3"/>
    </row>
    <row r="8129" spans="1:26" customFormat="1" x14ac:dyDescent="0.25">
      <c r="A8129" s="31">
        <v>19</v>
      </c>
      <c r="B8129" s="31">
        <v>19</v>
      </c>
      <c r="C8129" s="3" t="s">
        <v>12803</v>
      </c>
      <c r="D8129" s="3" t="s">
        <v>12796</v>
      </c>
      <c r="E8129" s="3" t="s">
        <v>12770</v>
      </c>
      <c r="F8129" s="3" t="s">
        <v>12895</v>
      </c>
      <c r="G8129" s="3" t="s">
        <v>3653</v>
      </c>
      <c r="H8129" s="3"/>
      <c r="I8129" s="24">
        <v>250.39</v>
      </c>
      <c r="J8129" s="24">
        <v>197.57</v>
      </c>
      <c r="K8129" s="24">
        <v>1</v>
      </c>
      <c r="L8129" s="24"/>
      <c r="M8129" s="24"/>
      <c r="N8129" s="24">
        <v>42</v>
      </c>
      <c r="O8129" s="24">
        <v>3</v>
      </c>
      <c r="P8129" s="24"/>
      <c r="Q8129" s="24">
        <v>2.5</v>
      </c>
      <c r="R8129" s="24">
        <v>4.32</v>
      </c>
      <c r="S8129" s="24"/>
      <c r="T8129" s="24"/>
      <c r="U8129" s="24"/>
      <c r="V8129" s="24"/>
      <c r="W8129" s="24"/>
      <c r="X8129" s="24">
        <f t="shared" si="307"/>
        <v>250.39</v>
      </c>
      <c r="Y8129" s="2">
        <f t="shared" si="306"/>
        <v>0</v>
      </c>
      <c r="Z8129" s="3"/>
    </row>
    <row r="8130" spans="1:26" customFormat="1" x14ac:dyDescent="0.25">
      <c r="A8130" s="31">
        <v>20</v>
      </c>
      <c r="B8130" s="31">
        <v>20</v>
      </c>
      <c r="C8130" s="3" t="s">
        <v>8649</v>
      </c>
      <c r="D8130" s="3" t="s">
        <v>12796</v>
      </c>
      <c r="E8130" s="3" t="s">
        <v>12770</v>
      </c>
      <c r="F8130" s="3" t="s">
        <v>12895</v>
      </c>
      <c r="G8130" s="3" t="s">
        <v>12804</v>
      </c>
      <c r="H8130" s="3"/>
      <c r="I8130" s="24">
        <v>73</v>
      </c>
      <c r="J8130" s="24">
        <v>61.84</v>
      </c>
      <c r="K8130" s="24"/>
      <c r="L8130" s="24">
        <v>1.79</v>
      </c>
      <c r="M8130" s="24"/>
      <c r="N8130" s="24"/>
      <c r="O8130" s="24">
        <v>2.46</v>
      </c>
      <c r="P8130" s="24">
        <v>0.35</v>
      </c>
      <c r="Q8130" s="24">
        <v>4.34</v>
      </c>
      <c r="R8130" s="24">
        <v>0.25</v>
      </c>
      <c r="S8130" s="24"/>
      <c r="T8130" s="24"/>
      <c r="U8130" s="24"/>
      <c r="V8130" s="24"/>
      <c r="W8130" s="24">
        <v>1.97</v>
      </c>
      <c r="X8130" s="24">
        <f t="shared" si="307"/>
        <v>73</v>
      </c>
      <c r="Y8130" s="2">
        <f t="shared" si="306"/>
        <v>0</v>
      </c>
      <c r="Z8130" s="3"/>
    </row>
    <row r="8131" spans="1:26" customFormat="1" x14ac:dyDescent="0.25">
      <c r="A8131" s="31">
        <v>21</v>
      </c>
      <c r="B8131" s="31">
        <v>21</v>
      </c>
      <c r="C8131" s="3" t="s">
        <v>12805</v>
      </c>
      <c r="D8131" s="3" t="s">
        <v>12796</v>
      </c>
      <c r="E8131" s="3" t="s">
        <v>12770</v>
      </c>
      <c r="F8131" s="3" t="s">
        <v>12895</v>
      </c>
      <c r="G8131" s="3" t="s">
        <v>12806</v>
      </c>
      <c r="H8131" s="3"/>
      <c r="I8131" s="24">
        <v>287.20999999999998</v>
      </c>
      <c r="J8131" s="24">
        <v>212.21</v>
      </c>
      <c r="K8131" s="24">
        <v>14</v>
      </c>
      <c r="L8131" s="24"/>
      <c r="M8131" s="24">
        <v>4</v>
      </c>
      <c r="N8131" s="24">
        <v>11</v>
      </c>
      <c r="O8131" s="24">
        <v>5</v>
      </c>
      <c r="P8131" s="24">
        <v>19.5</v>
      </c>
      <c r="Q8131" s="24">
        <v>3.5</v>
      </c>
      <c r="R8131" s="24"/>
      <c r="S8131" s="24"/>
      <c r="T8131" s="24">
        <v>16</v>
      </c>
      <c r="U8131" s="42"/>
      <c r="V8131" s="24"/>
      <c r="W8131" s="24">
        <v>2</v>
      </c>
      <c r="X8131" s="24">
        <f t="shared" si="307"/>
        <v>287.21000000000004</v>
      </c>
      <c r="Y8131" s="2">
        <f t="shared" si="306"/>
        <v>0</v>
      </c>
      <c r="Z8131" s="3"/>
    </row>
    <row r="8132" spans="1:26" customFormat="1" x14ac:dyDescent="0.25">
      <c r="A8132" s="31">
        <v>22</v>
      </c>
      <c r="B8132" s="31">
        <v>22</v>
      </c>
      <c r="C8132" s="3" t="s">
        <v>5336</v>
      </c>
      <c r="D8132" s="3" t="s">
        <v>12796</v>
      </c>
      <c r="E8132" s="3" t="s">
        <v>12770</v>
      </c>
      <c r="F8132" s="3" t="s">
        <v>12895</v>
      </c>
      <c r="G8132" s="3" t="s">
        <v>12807</v>
      </c>
      <c r="H8132" s="3"/>
      <c r="I8132" s="24">
        <v>105.79</v>
      </c>
      <c r="J8132" s="24">
        <v>90.79</v>
      </c>
      <c r="K8132" s="24"/>
      <c r="L8132" s="24"/>
      <c r="M8132" s="24"/>
      <c r="N8132" s="24">
        <v>4</v>
      </c>
      <c r="O8132" s="24">
        <v>3</v>
      </c>
      <c r="P8132" s="24">
        <v>2</v>
      </c>
      <c r="Q8132" s="24">
        <v>1.5</v>
      </c>
      <c r="R8132" s="24">
        <v>1.5</v>
      </c>
      <c r="S8132" s="24">
        <v>1</v>
      </c>
      <c r="T8132" s="24"/>
      <c r="U8132" s="42"/>
      <c r="V8132" s="24"/>
      <c r="W8132" s="24">
        <v>2</v>
      </c>
      <c r="X8132" s="24">
        <f t="shared" si="307"/>
        <v>105.79</v>
      </c>
      <c r="Y8132" s="2">
        <f t="shared" si="306"/>
        <v>0</v>
      </c>
      <c r="Z8132" s="3"/>
    </row>
    <row r="8133" spans="1:26" customFormat="1" x14ac:dyDescent="0.25">
      <c r="A8133" s="31">
        <v>23</v>
      </c>
      <c r="B8133" s="31">
        <v>23</v>
      </c>
      <c r="C8133" s="3" t="s">
        <v>12808</v>
      </c>
      <c r="D8133" s="3" t="s">
        <v>12796</v>
      </c>
      <c r="E8133" s="3" t="s">
        <v>12770</v>
      </c>
      <c r="F8133" s="3" t="s">
        <v>12895</v>
      </c>
      <c r="G8133" s="3" t="s">
        <v>12809</v>
      </c>
      <c r="H8133" s="3"/>
      <c r="I8133" s="24">
        <v>181.82</v>
      </c>
      <c r="J8133" s="24">
        <v>170.82</v>
      </c>
      <c r="K8133" s="24"/>
      <c r="L8133" s="24"/>
      <c r="M8133" s="24">
        <v>1</v>
      </c>
      <c r="N8133" s="24"/>
      <c r="O8133" s="24">
        <v>2</v>
      </c>
      <c r="P8133" s="24"/>
      <c r="Q8133" s="24">
        <v>5</v>
      </c>
      <c r="R8133" s="24"/>
      <c r="S8133" s="24"/>
      <c r="T8133" s="24">
        <v>2</v>
      </c>
      <c r="U8133" s="42"/>
      <c r="V8133" s="24"/>
      <c r="W8133" s="24">
        <v>1</v>
      </c>
      <c r="X8133" s="24">
        <f t="shared" si="307"/>
        <v>181.82</v>
      </c>
      <c r="Y8133" s="2">
        <f t="shared" si="306"/>
        <v>0</v>
      </c>
      <c r="Z8133" s="3"/>
    </row>
    <row r="8134" spans="1:26" customFormat="1" x14ac:dyDescent="0.25">
      <c r="A8134" s="31">
        <v>24</v>
      </c>
      <c r="B8134" s="31">
        <v>24</v>
      </c>
      <c r="C8134" s="3" t="s">
        <v>9341</v>
      </c>
      <c r="D8134" s="3" t="s">
        <v>12796</v>
      </c>
      <c r="E8134" s="3" t="s">
        <v>12770</v>
      </c>
      <c r="F8134" s="3" t="s">
        <v>12895</v>
      </c>
      <c r="G8134" s="3" t="s">
        <v>12810</v>
      </c>
      <c r="H8134" s="3" t="s">
        <v>277</v>
      </c>
      <c r="I8134" s="24">
        <v>81.66</v>
      </c>
      <c r="J8134" s="24">
        <v>78.16</v>
      </c>
      <c r="K8134" s="24"/>
      <c r="L8134" s="24"/>
      <c r="M8134" s="24"/>
      <c r="N8134" s="24"/>
      <c r="O8134" s="24">
        <v>0.5</v>
      </c>
      <c r="P8134" s="24"/>
      <c r="Q8134" s="24">
        <v>3</v>
      </c>
      <c r="R8134" s="24"/>
      <c r="S8134" s="24"/>
      <c r="T8134" s="24"/>
      <c r="U8134" s="42"/>
      <c r="V8134" s="24"/>
      <c r="W8134" s="24"/>
      <c r="X8134" s="24">
        <f t="shared" si="307"/>
        <v>81.66</v>
      </c>
      <c r="Y8134" s="2">
        <f t="shared" si="306"/>
        <v>0</v>
      </c>
      <c r="Z8134" s="3"/>
    </row>
    <row r="8135" spans="1:26" customFormat="1" x14ac:dyDescent="0.25">
      <c r="A8135" s="31">
        <v>25</v>
      </c>
      <c r="B8135" s="31">
        <v>25</v>
      </c>
      <c r="C8135" s="3" t="s">
        <v>12811</v>
      </c>
      <c r="D8135" s="3" t="s">
        <v>12796</v>
      </c>
      <c r="E8135" s="3" t="s">
        <v>12770</v>
      </c>
      <c r="F8135" s="3" t="s">
        <v>12895</v>
      </c>
      <c r="G8135" s="3" t="s">
        <v>15404</v>
      </c>
      <c r="H8135" s="3"/>
      <c r="I8135" s="24">
        <v>60.5</v>
      </c>
      <c r="J8135" s="24">
        <v>55.6</v>
      </c>
      <c r="K8135" s="24"/>
      <c r="L8135" s="24"/>
      <c r="M8135" s="24"/>
      <c r="N8135" s="24"/>
      <c r="O8135" s="24">
        <v>2.4</v>
      </c>
      <c r="P8135" s="24">
        <v>0.1</v>
      </c>
      <c r="Q8135" s="24">
        <v>2.4</v>
      </c>
      <c r="R8135" s="24"/>
      <c r="S8135" s="24"/>
      <c r="T8135" s="24"/>
      <c r="U8135" s="42"/>
      <c r="V8135" s="24"/>
      <c r="W8135" s="24"/>
      <c r="X8135" s="24">
        <f t="shared" si="307"/>
        <v>60.5</v>
      </c>
      <c r="Y8135" s="2">
        <f t="shared" si="306"/>
        <v>0</v>
      </c>
      <c r="Z8135" s="3"/>
    </row>
    <row r="8136" spans="1:26" customFormat="1" x14ac:dyDescent="0.25">
      <c r="A8136" s="31">
        <v>26</v>
      </c>
      <c r="B8136" s="31">
        <v>26</v>
      </c>
      <c r="C8136" s="3" t="s">
        <v>12812</v>
      </c>
      <c r="D8136" s="3" t="s">
        <v>12813</v>
      </c>
      <c r="E8136" s="3" t="s">
        <v>12770</v>
      </c>
      <c r="F8136" s="3" t="s">
        <v>12895</v>
      </c>
      <c r="G8136" s="3" t="s">
        <v>12814</v>
      </c>
      <c r="H8136" s="3"/>
      <c r="I8136" s="24">
        <v>165.04</v>
      </c>
      <c r="J8136" s="24">
        <v>155.38999999999999</v>
      </c>
      <c r="K8136" s="24"/>
      <c r="L8136" s="24">
        <v>1.22</v>
      </c>
      <c r="M8136" s="24">
        <v>0.85</v>
      </c>
      <c r="N8136" s="24"/>
      <c r="O8136" s="24">
        <v>3</v>
      </c>
      <c r="P8136" s="24">
        <v>0.75</v>
      </c>
      <c r="Q8136" s="24">
        <v>1.31</v>
      </c>
      <c r="R8136" s="24">
        <v>2.52</v>
      </c>
      <c r="S8136" s="24"/>
      <c r="T8136" s="24"/>
      <c r="U8136" s="42"/>
      <c r="V8136" s="24"/>
      <c r="W8136" s="24"/>
      <c r="X8136" s="24">
        <f t="shared" si="307"/>
        <v>165.04</v>
      </c>
      <c r="Y8136" s="2">
        <f t="shared" si="306"/>
        <v>0</v>
      </c>
      <c r="Z8136" s="3"/>
    </row>
    <row r="8137" spans="1:26" customFormat="1" x14ac:dyDescent="0.25">
      <c r="A8137" s="31">
        <v>27</v>
      </c>
      <c r="B8137" s="31">
        <v>27</v>
      </c>
      <c r="C8137" s="3" t="s">
        <v>4364</v>
      </c>
      <c r="D8137" s="3" t="s">
        <v>12815</v>
      </c>
      <c r="E8137" s="3" t="s">
        <v>12770</v>
      </c>
      <c r="F8137" s="3" t="s">
        <v>12895</v>
      </c>
      <c r="G8137" s="3" t="s">
        <v>12816</v>
      </c>
      <c r="H8137" s="3"/>
      <c r="I8137" s="24">
        <v>220.33</v>
      </c>
      <c r="J8137" s="24">
        <v>129.19</v>
      </c>
      <c r="K8137" s="24">
        <v>4.75</v>
      </c>
      <c r="L8137" s="24">
        <v>5.59</v>
      </c>
      <c r="M8137" s="24"/>
      <c r="N8137" s="24">
        <v>18.09</v>
      </c>
      <c r="O8137" s="24">
        <v>1.86</v>
      </c>
      <c r="P8137" s="24"/>
      <c r="Q8137" s="24">
        <v>4.95</v>
      </c>
      <c r="R8137" s="24">
        <v>6.91</v>
      </c>
      <c r="S8137" s="24">
        <v>0.45</v>
      </c>
      <c r="T8137" s="24">
        <v>48.54</v>
      </c>
      <c r="U8137" s="42"/>
      <c r="V8137" s="24"/>
      <c r="W8137" s="24"/>
      <c r="X8137" s="24">
        <f t="shared" si="307"/>
        <v>220.32999999999998</v>
      </c>
      <c r="Y8137" s="2">
        <f t="shared" si="306"/>
        <v>0</v>
      </c>
      <c r="Z8137" s="3"/>
    </row>
    <row r="8138" spans="1:26" customFormat="1" x14ac:dyDescent="0.25">
      <c r="A8138" s="31">
        <v>28</v>
      </c>
      <c r="B8138" s="31">
        <v>28</v>
      </c>
      <c r="C8138" s="3" t="s">
        <v>12817</v>
      </c>
      <c r="D8138" s="3" t="s">
        <v>12815</v>
      </c>
      <c r="E8138" s="3" t="s">
        <v>12770</v>
      </c>
      <c r="F8138" s="3" t="s">
        <v>12895</v>
      </c>
      <c r="G8138" s="3" t="s">
        <v>12818</v>
      </c>
      <c r="H8138" s="3"/>
      <c r="I8138" s="24">
        <v>142.32</v>
      </c>
      <c r="J8138" s="24">
        <v>117.09</v>
      </c>
      <c r="K8138" s="24">
        <v>5.39</v>
      </c>
      <c r="L8138" s="24"/>
      <c r="M8138" s="24"/>
      <c r="N8138" s="24">
        <v>1.9</v>
      </c>
      <c r="O8138" s="24">
        <v>1.3</v>
      </c>
      <c r="P8138" s="24">
        <v>0.7</v>
      </c>
      <c r="Q8138" s="24">
        <v>12.45</v>
      </c>
      <c r="R8138" s="24">
        <v>0.15</v>
      </c>
      <c r="S8138" s="24">
        <v>2.75</v>
      </c>
      <c r="T8138" s="24"/>
      <c r="U8138" s="42"/>
      <c r="V8138" s="24"/>
      <c r="W8138" s="24">
        <v>0.59</v>
      </c>
      <c r="X8138" s="24">
        <f t="shared" si="307"/>
        <v>142.32000000000002</v>
      </c>
      <c r="Y8138" s="2">
        <f t="shared" si="306"/>
        <v>0</v>
      </c>
      <c r="Z8138" s="3"/>
    </row>
    <row r="8139" spans="1:26" customFormat="1" x14ac:dyDescent="0.25">
      <c r="A8139" s="31">
        <v>29</v>
      </c>
      <c r="B8139" s="31">
        <v>29</v>
      </c>
      <c r="C8139" s="3" t="s">
        <v>2486</v>
      </c>
      <c r="D8139" s="3" t="s">
        <v>12815</v>
      </c>
      <c r="E8139" s="3" t="s">
        <v>12770</v>
      </c>
      <c r="F8139" s="3" t="s">
        <v>12895</v>
      </c>
      <c r="G8139" s="3" t="s">
        <v>3858</v>
      </c>
      <c r="H8139" s="3"/>
      <c r="I8139" s="24">
        <v>120.57</v>
      </c>
      <c r="J8139" s="24">
        <v>75.819999999999993</v>
      </c>
      <c r="K8139" s="24">
        <v>5.58</v>
      </c>
      <c r="L8139" s="24">
        <v>11.9</v>
      </c>
      <c r="M8139" s="24"/>
      <c r="N8139" s="24">
        <v>9.98</v>
      </c>
      <c r="O8139" s="24">
        <v>4.67</v>
      </c>
      <c r="P8139" s="24">
        <v>3.22</v>
      </c>
      <c r="Q8139" s="24">
        <v>7.0000000000000007E-2</v>
      </c>
      <c r="R8139" s="24">
        <v>4.93</v>
      </c>
      <c r="S8139" s="24"/>
      <c r="T8139" s="24"/>
      <c r="U8139" s="42"/>
      <c r="V8139" s="24"/>
      <c r="W8139" s="24">
        <v>4.4000000000000004</v>
      </c>
      <c r="X8139" s="24">
        <f t="shared" si="307"/>
        <v>120.57</v>
      </c>
      <c r="Y8139" s="2">
        <f t="shared" si="306"/>
        <v>0</v>
      </c>
      <c r="Z8139" s="3"/>
    </row>
    <row r="8140" spans="1:26" customFormat="1" x14ac:dyDescent="0.25">
      <c r="A8140" s="31">
        <v>30</v>
      </c>
      <c r="B8140" s="31">
        <v>30</v>
      </c>
      <c r="C8140" s="3" t="s">
        <v>12819</v>
      </c>
      <c r="D8140" s="3" t="s">
        <v>12815</v>
      </c>
      <c r="E8140" s="3" t="s">
        <v>12770</v>
      </c>
      <c r="F8140" s="3" t="s">
        <v>12895</v>
      </c>
      <c r="G8140" s="3" t="s">
        <v>2817</v>
      </c>
      <c r="H8140" s="3"/>
      <c r="I8140" s="24">
        <v>254.6</v>
      </c>
      <c r="J8140" s="24">
        <v>92.98</v>
      </c>
      <c r="K8140" s="24">
        <v>14.45</v>
      </c>
      <c r="L8140" s="24"/>
      <c r="M8140" s="24">
        <v>0.8</v>
      </c>
      <c r="N8140" s="24">
        <v>0.15</v>
      </c>
      <c r="O8140" s="24">
        <v>0.9</v>
      </c>
      <c r="P8140" s="24">
        <v>78.55</v>
      </c>
      <c r="Q8140" s="24"/>
      <c r="R8140" s="24">
        <v>7.35</v>
      </c>
      <c r="S8140" s="24"/>
      <c r="T8140" s="24">
        <v>53.42</v>
      </c>
      <c r="U8140" s="42"/>
      <c r="V8140" s="24"/>
      <c r="W8140" s="24">
        <v>6</v>
      </c>
      <c r="X8140" s="24">
        <f t="shared" si="307"/>
        <v>254.60000000000002</v>
      </c>
      <c r="Y8140" s="2">
        <f t="shared" si="306"/>
        <v>0</v>
      </c>
      <c r="Z8140" s="3"/>
    </row>
    <row r="8141" spans="1:26" customFormat="1" x14ac:dyDescent="0.25">
      <c r="A8141" s="31">
        <v>31</v>
      </c>
      <c r="B8141" s="31">
        <v>31</v>
      </c>
      <c r="C8141" s="3" t="s">
        <v>12820</v>
      </c>
      <c r="D8141" s="3" t="s">
        <v>12815</v>
      </c>
      <c r="E8141" s="3" t="s">
        <v>12770</v>
      </c>
      <c r="F8141" s="3" t="s">
        <v>12895</v>
      </c>
      <c r="G8141" s="3" t="s">
        <v>1668</v>
      </c>
      <c r="H8141" s="3"/>
      <c r="I8141" s="24">
        <v>163.19999999999999</v>
      </c>
      <c r="J8141" s="24">
        <v>110.61</v>
      </c>
      <c r="K8141" s="24">
        <v>18.54</v>
      </c>
      <c r="L8141" s="24"/>
      <c r="M8141" s="24">
        <v>6</v>
      </c>
      <c r="N8141" s="24">
        <v>9.5</v>
      </c>
      <c r="O8141" s="24">
        <v>3</v>
      </c>
      <c r="P8141" s="24">
        <v>2.68</v>
      </c>
      <c r="Q8141" s="24">
        <v>3.55</v>
      </c>
      <c r="R8141" s="24">
        <v>0.68</v>
      </c>
      <c r="S8141" s="24"/>
      <c r="T8141" s="24">
        <v>7.14</v>
      </c>
      <c r="U8141" s="42"/>
      <c r="V8141" s="24"/>
      <c r="W8141" s="24">
        <v>1.5</v>
      </c>
      <c r="X8141" s="24">
        <f t="shared" si="307"/>
        <v>163.20000000000002</v>
      </c>
      <c r="Y8141" s="2">
        <f t="shared" si="306"/>
        <v>0</v>
      </c>
      <c r="Z8141" s="3"/>
    </row>
    <row r="8142" spans="1:26" customFormat="1" x14ac:dyDescent="0.25">
      <c r="A8142" s="31">
        <v>32</v>
      </c>
      <c r="B8142" s="31">
        <v>32</v>
      </c>
      <c r="C8142" s="3" t="s">
        <v>12821</v>
      </c>
      <c r="D8142" s="3" t="s">
        <v>12815</v>
      </c>
      <c r="E8142" s="3" t="s">
        <v>12770</v>
      </c>
      <c r="F8142" s="3" t="s">
        <v>12895</v>
      </c>
      <c r="G8142" s="3" t="s">
        <v>12822</v>
      </c>
      <c r="H8142" s="3"/>
      <c r="I8142" s="24">
        <v>82.5</v>
      </c>
      <c r="J8142" s="24">
        <v>72.39</v>
      </c>
      <c r="K8142" s="24"/>
      <c r="L8142" s="24"/>
      <c r="M8142" s="24"/>
      <c r="N8142" s="24"/>
      <c r="O8142" s="24"/>
      <c r="P8142" s="24"/>
      <c r="Q8142" s="24"/>
      <c r="R8142" s="24">
        <v>10.11</v>
      </c>
      <c r="S8142" s="24"/>
      <c r="T8142" s="24"/>
      <c r="U8142" s="42"/>
      <c r="V8142" s="24"/>
      <c r="W8142" s="24"/>
      <c r="X8142" s="24">
        <f t="shared" si="307"/>
        <v>82.5</v>
      </c>
      <c r="Y8142" s="2">
        <f t="shared" si="306"/>
        <v>0</v>
      </c>
      <c r="Z8142" s="3"/>
    </row>
    <row r="8143" spans="1:26" customFormat="1" x14ac:dyDescent="0.25">
      <c r="A8143" s="31">
        <v>33</v>
      </c>
      <c r="B8143" s="31">
        <v>33</v>
      </c>
      <c r="C8143" s="3" t="s">
        <v>12823</v>
      </c>
      <c r="D8143" s="3" t="s">
        <v>12823</v>
      </c>
      <c r="E8143" s="3" t="s">
        <v>12770</v>
      </c>
      <c r="F8143" s="3" t="s">
        <v>12895</v>
      </c>
      <c r="G8143" s="3" t="s">
        <v>12824</v>
      </c>
      <c r="H8143" s="3"/>
      <c r="I8143" s="24">
        <v>1527.61</v>
      </c>
      <c r="J8143" s="24">
        <v>218.87</v>
      </c>
      <c r="K8143" s="24">
        <v>54.12</v>
      </c>
      <c r="L8143" s="24">
        <v>7.68</v>
      </c>
      <c r="M8143" s="24">
        <v>5.88</v>
      </c>
      <c r="N8143" s="24">
        <v>3</v>
      </c>
      <c r="O8143" s="24">
        <v>4</v>
      </c>
      <c r="P8143" s="24">
        <v>11</v>
      </c>
      <c r="Q8143" s="24">
        <v>12.87</v>
      </c>
      <c r="R8143" s="24">
        <v>0.88</v>
      </c>
      <c r="S8143" s="24"/>
      <c r="T8143" s="24">
        <v>1203.31</v>
      </c>
      <c r="U8143" s="42"/>
      <c r="V8143" s="24"/>
      <c r="W8143" s="24">
        <v>6</v>
      </c>
      <c r="X8143" s="24">
        <f t="shared" si="307"/>
        <v>1527.61</v>
      </c>
      <c r="Y8143" s="2">
        <f t="shared" si="306"/>
        <v>0</v>
      </c>
      <c r="Z8143" s="3"/>
    </row>
    <row r="8144" spans="1:26" customFormat="1" x14ac:dyDescent="0.25">
      <c r="A8144" s="31">
        <v>34</v>
      </c>
      <c r="B8144" s="31">
        <v>34</v>
      </c>
      <c r="C8144" s="3" t="s">
        <v>12825</v>
      </c>
      <c r="D8144" s="3" t="s">
        <v>12823</v>
      </c>
      <c r="E8144" s="3" t="s">
        <v>12770</v>
      </c>
      <c r="F8144" s="3" t="s">
        <v>12895</v>
      </c>
      <c r="G8144" s="3" t="s">
        <v>12826</v>
      </c>
      <c r="H8144" s="3"/>
      <c r="I8144" s="24">
        <v>213.26</v>
      </c>
      <c r="J8144" s="24">
        <v>100.6</v>
      </c>
      <c r="K8144" s="24">
        <v>12</v>
      </c>
      <c r="L8144" s="24">
        <v>5</v>
      </c>
      <c r="M8144" s="24">
        <v>2.4900000000000002</v>
      </c>
      <c r="N8144" s="24">
        <v>3.8</v>
      </c>
      <c r="O8144" s="24">
        <v>1.53</v>
      </c>
      <c r="P8144" s="24">
        <v>13.4</v>
      </c>
      <c r="Q8144" s="24">
        <v>5.32</v>
      </c>
      <c r="R8144" s="24"/>
      <c r="S8144" s="24"/>
      <c r="T8144" s="24">
        <v>69.12</v>
      </c>
      <c r="U8144" s="42"/>
      <c r="V8144" s="24"/>
      <c r="W8144" s="24"/>
      <c r="X8144" s="24">
        <f t="shared" si="307"/>
        <v>213.26</v>
      </c>
      <c r="Y8144" s="2">
        <f t="shared" si="306"/>
        <v>0</v>
      </c>
      <c r="Z8144" s="3"/>
    </row>
    <row r="8145" spans="1:26" customFormat="1" x14ac:dyDescent="0.25">
      <c r="A8145" s="31">
        <v>35</v>
      </c>
      <c r="B8145" s="31">
        <v>35</v>
      </c>
      <c r="C8145" s="3" t="s">
        <v>12827</v>
      </c>
      <c r="D8145" s="3" t="s">
        <v>12823</v>
      </c>
      <c r="E8145" s="3" t="s">
        <v>12770</v>
      </c>
      <c r="F8145" s="3" t="s">
        <v>12895</v>
      </c>
      <c r="G8145" s="3" t="s">
        <v>12828</v>
      </c>
      <c r="H8145" s="3"/>
      <c r="I8145" s="24">
        <v>91.79</v>
      </c>
      <c r="J8145" s="24">
        <v>86.69</v>
      </c>
      <c r="K8145" s="24">
        <v>3.48</v>
      </c>
      <c r="L8145" s="24"/>
      <c r="M8145" s="24"/>
      <c r="N8145" s="24"/>
      <c r="O8145" s="24"/>
      <c r="P8145" s="24">
        <v>0.11</v>
      </c>
      <c r="Q8145" s="24"/>
      <c r="R8145" s="24">
        <v>1.51</v>
      </c>
      <c r="S8145" s="24"/>
      <c r="T8145" s="24"/>
      <c r="U8145" s="42"/>
      <c r="V8145" s="24"/>
      <c r="W8145" s="24"/>
      <c r="X8145" s="24">
        <f t="shared" si="307"/>
        <v>91.79</v>
      </c>
      <c r="Y8145" s="2">
        <f t="shared" si="306"/>
        <v>0</v>
      </c>
      <c r="Z8145" s="3"/>
    </row>
    <row r="8146" spans="1:26" customFormat="1" x14ac:dyDescent="0.25">
      <c r="A8146" s="31">
        <v>36</v>
      </c>
      <c r="B8146" s="31">
        <v>36</v>
      </c>
      <c r="C8146" s="3" t="s">
        <v>12829</v>
      </c>
      <c r="D8146" s="3" t="s">
        <v>12830</v>
      </c>
      <c r="E8146" s="3" t="s">
        <v>12770</v>
      </c>
      <c r="F8146" s="3" t="s">
        <v>12895</v>
      </c>
      <c r="G8146" s="3" t="s">
        <v>12831</v>
      </c>
      <c r="H8146" s="3"/>
      <c r="I8146" s="24">
        <v>84.44</v>
      </c>
      <c r="J8146" s="24">
        <v>62.78</v>
      </c>
      <c r="K8146" s="24">
        <v>13.27</v>
      </c>
      <c r="L8146" s="24"/>
      <c r="M8146" s="24"/>
      <c r="N8146" s="24"/>
      <c r="O8146" s="24">
        <v>3.09</v>
      </c>
      <c r="P8146" s="24">
        <v>1.5</v>
      </c>
      <c r="Q8146" s="24"/>
      <c r="R8146" s="24">
        <v>2.6</v>
      </c>
      <c r="S8146" s="24">
        <v>1.2</v>
      </c>
      <c r="T8146" s="24"/>
      <c r="U8146" s="42"/>
      <c r="V8146" s="24"/>
      <c r="W8146" s="24"/>
      <c r="X8146" s="24">
        <f t="shared" si="307"/>
        <v>84.44</v>
      </c>
      <c r="Y8146" s="2">
        <f t="shared" si="306"/>
        <v>0</v>
      </c>
      <c r="Z8146" s="3"/>
    </row>
    <row r="8147" spans="1:26" customFormat="1" x14ac:dyDescent="0.25">
      <c r="A8147" s="31">
        <v>37</v>
      </c>
      <c r="B8147" s="31">
        <v>37</v>
      </c>
      <c r="C8147" s="3" t="s">
        <v>12830</v>
      </c>
      <c r="D8147" s="3" t="s">
        <v>12830</v>
      </c>
      <c r="E8147" s="3" t="s">
        <v>12770</v>
      </c>
      <c r="F8147" s="3" t="s">
        <v>12895</v>
      </c>
      <c r="G8147" s="3" t="s">
        <v>8516</v>
      </c>
      <c r="H8147" s="3"/>
      <c r="I8147" s="24">
        <v>167.13</v>
      </c>
      <c r="J8147" s="24">
        <v>139.30000000000001</v>
      </c>
      <c r="K8147" s="24">
        <v>18.3</v>
      </c>
      <c r="L8147" s="24"/>
      <c r="M8147" s="24">
        <v>1</v>
      </c>
      <c r="N8147" s="24">
        <v>1</v>
      </c>
      <c r="O8147" s="24">
        <v>2</v>
      </c>
      <c r="P8147" s="24">
        <v>0.27</v>
      </c>
      <c r="Q8147" s="24"/>
      <c r="R8147" s="24">
        <v>3.46</v>
      </c>
      <c r="S8147" s="24">
        <v>1.8</v>
      </c>
      <c r="T8147" s="24"/>
      <c r="U8147" s="42"/>
      <c r="V8147" s="24"/>
      <c r="W8147" s="24"/>
      <c r="X8147" s="24">
        <f t="shared" si="307"/>
        <v>167.13000000000005</v>
      </c>
      <c r="Y8147" s="2">
        <f t="shared" si="306"/>
        <v>0</v>
      </c>
      <c r="Z8147" s="3"/>
    </row>
    <row r="8148" spans="1:26" customFormat="1" x14ac:dyDescent="0.25">
      <c r="A8148" s="31">
        <v>38</v>
      </c>
      <c r="B8148" s="31">
        <v>38</v>
      </c>
      <c r="C8148" s="3" t="s">
        <v>12832</v>
      </c>
      <c r="D8148" s="3" t="s">
        <v>12830</v>
      </c>
      <c r="E8148" s="3" t="s">
        <v>12770</v>
      </c>
      <c r="F8148" s="3" t="s">
        <v>12895</v>
      </c>
      <c r="G8148" s="3" t="s">
        <v>2916</v>
      </c>
      <c r="H8148" s="3"/>
      <c r="I8148" s="24">
        <v>99.39</v>
      </c>
      <c r="J8148" s="24">
        <v>73.08</v>
      </c>
      <c r="K8148" s="24">
        <v>4.5</v>
      </c>
      <c r="L8148" s="24">
        <v>8.2200000000000006</v>
      </c>
      <c r="M8148" s="24">
        <v>4.46</v>
      </c>
      <c r="N8148" s="24"/>
      <c r="O8148" s="24">
        <v>1</v>
      </c>
      <c r="P8148" s="24">
        <v>0.05</v>
      </c>
      <c r="Q8148" s="24">
        <v>0.61</v>
      </c>
      <c r="R8148" s="24">
        <v>5</v>
      </c>
      <c r="S8148" s="24">
        <v>2.4700000000000002</v>
      </c>
      <c r="T8148" s="24"/>
      <c r="U8148" s="42"/>
      <c r="V8148" s="24"/>
      <c r="W8148" s="24"/>
      <c r="X8148" s="24">
        <f t="shared" si="307"/>
        <v>99.389999999999986</v>
      </c>
      <c r="Y8148" s="2">
        <f t="shared" si="306"/>
        <v>0</v>
      </c>
      <c r="Z8148" s="3"/>
    </row>
    <row r="8149" spans="1:26" customFormat="1" x14ac:dyDescent="0.25">
      <c r="A8149" s="31">
        <v>39</v>
      </c>
      <c r="B8149" s="31">
        <v>39</v>
      </c>
      <c r="C8149" s="3" t="s">
        <v>12833</v>
      </c>
      <c r="D8149" s="3" t="s">
        <v>12833</v>
      </c>
      <c r="E8149" s="3" t="s">
        <v>12770</v>
      </c>
      <c r="F8149" s="3" t="s">
        <v>12895</v>
      </c>
      <c r="G8149" s="3" t="s">
        <v>5920</v>
      </c>
      <c r="H8149" s="3"/>
      <c r="I8149" s="24">
        <v>1731.01</v>
      </c>
      <c r="J8149" s="24">
        <v>830.53</v>
      </c>
      <c r="K8149" s="24">
        <v>28.04</v>
      </c>
      <c r="L8149" s="24">
        <v>4.16</v>
      </c>
      <c r="M8149" s="24"/>
      <c r="N8149" s="24">
        <v>24.27</v>
      </c>
      <c r="O8149" s="24">
        <v>14.57</v>
      </c>
      <c r="P8149" s="24"/>
      <c r="Q8149" s="24">
        <v>3.49</v>
      </c>
      <c r="R8149" s="24">
        <v>16.02</v>
      </c>
      <c r="S8149" s="24">
        <v>14.26</v>
      </c>
      <c r="T8149" s="24">
        <v>784.8</v>
      </c>
      <c r="U8149" s="42"/>
      <c r="V8149" s="24"/>
      <c r="W8149" s="24">
        <v>10.87</v>
      </c>
      <c r="X8149" s="24">
        <f t="shared" si="307"/>
        <v>1731.0099999999998</v>
      </c>
      <c r="Y8149" s="2">
        <f t="shared" si="306"/>
        <v>0</v>
      </c>
      <c r="Z8149" s="3"/>
    </row>
    <row r="8150" spans="1:26" customFormat="1" x14ac:dyDescent="0.25">
      <c r="A8150" s="31">
        <v>40</v>
      </c>
      <c r="B8150" s="31">
        <v>40</v>
      </c>
      <c r="C8150" s="3" t="s">
        <v>12834</v>
      </c>
      <c r="D8150" s="3" t="s">
        <v>12833</v>
      </c>
      <c r="E8150" s="3" t="s">
        <v>12770</v>
      </c>
      <c r="F8150" s="3" t="s">
        <v>12895</v>
      </c>
      <c r="G8150" s="3" t="s">
        <v>12835</v>
      </c>
      <c r="H8150" s="3"/>
      <c r="I8150" s="24">
        <v>80.680000000000007</v>
      </c>
      <c r="J8150" s="24">
        <v>61.37</v>
      </c>
      <c r="K8150" s="24">
        <v>3.5</v>
      </c>
      <c r="L8150" s="24">
        <v>12.5</v>
      </c>
      <c r="M8150" s="24"/>
      <c r="N8150" s="24"/>
      <c r="O8150" s="24">
        <v>0.28000000000000003</v>
      </c>
      <c r="P8150" s="24"/>
      <c r="Q8150" s="24">
        <v>2.75</v>
      </c>
      <c r="R8150" s="24"/>
      <c r="S8150" s="24"/>
      <c r="T8150" s="24"/>
      <c r="U8150" s="42"/>
      <c r="V8150" s="24"/>
      <c r="W8150" s="24">
        <v>0.28000000000000003</v>
      </c>
      <c r="X8150" s="24">
        <f t="shared" si="307"/>
        <v>80.680000000000007</v>
      </c>
      <c r="Y8150" s="2">
        <f t="shared" si="306"/>
        <v>0</v>
      </c>
      <c r="Z8150" s="3"/>
    </row>
    <row r="8151" spans="1:26" customFormat="1" x14ac:dyDescent="0.25">
      <c r="A8151" s="31">
        <v>41</v>
      </c>
      <c r="B8151" s="31">
        <v>41</v>
      </c>
      <c r="C8151" s="3" t="s">
        <v>12836</v>
      </c>
      <c r="D8151" s="3" t="s">
        <v>12833</v>
      </c>
      <c r="E8151" s="3" t="s">
        <v>12770</v>
      </c>
      <c r="F8151" s="3" t="s">
        <v>12895</v>
      </c>
      <c r="G8151" s="3" t="s">
        <v>12837</v>
      </c>
      <c r="H8151" s="3"/>
      <c r="I8151" s="24">
        <v>459.9</v>
      </c>
      <c r="J8151" s="24">
        <v>76.760000000000005</v>
      </c>
      <c r="K8151" s="24">
        <v>5</v>
      </c>
      <c r="L8151" s="24">
        <v>3.55</v>
      </c>
      <c r="M8151" s="24">
        <v>3</v>
      </c>
      <c r="N8151" s="24"/>
      <c r="O8151" s="24"/>
      <c r="P8151" s="24">
        <v>1</v>
      </c>
      <c r="Q8151" s="24"/>
      <c r="R8151" s="24">
        <v>4.3</v>
      </c>
      <c r="S8151" s="24">
        <v>3.26</v>
      </c>
      <c r="T8151" s="24">
        <v>358.03</v>
      </c>
      <c r="U8151" s="42"/>
      <c r="V8151" s="24"/>
      <c r="W8151" s="24">
        <v>5</v>
      </c>
      <c r="X8151" s="24">
        <f t="shared" si="307"/>
        <v>459.9</v>
      </c>
      <c r="Y8151" s="2">
        <f t="shared" si="306"/>
        <v>0</v>
      </c>
      <c r="Z8151" s="3"/>
    </row>
    <row r="8152" spans="1:26" customFormat="1" x14ac:dyDescent="0.25">
      <c r="A8152" s="31">
        <v>42</v>
      </c>
      <c r="B8152" s="31">
        <v>42</v>
      </c>
      <c r="C8152" s="3" t="s">
        <v>4021</v>
      </c>
      <c r="D8152" s="3" t="s">
        <v>2574</v>
      </c>
      <c r="E8152" s="3" t="s">
        <v>12770</v>
      </c>
      <c r="F8152" s="3" t="s">
        <v>12895</v>
      </c>
      <c r="G8152" s="3" t="s">
        <v>12838</v>
      </c>
      <c r="H8152" s="3"/>
      <c r="I8152" s="24">
        <v>128.5</v>
      </c>
      <c r="J8152" s="24">
        <v>108</v>
      </c>
      <c r="K8152" s="24">
        <v>5</v>
      </c>
      <c r="L8152" s="24"/>
      <c r="M8152" s="24"/>
      <c r="N8152" s="24"/>
      <c r="O8152" s="24">
        <v>2.5</v>
      </c>
      <c r="P8152" s="24"/>
      <c r="Q8152" s="24">
        <v>13</v>
      </c>
      <c r="R8152" s="24"/>
      <c r="S8152" s="24"/>
      <c r="T8152" s="24"/>
      <c r="U8152" s="24"/>
      <c r="V8152" s="24"/>
      <c r="W8152" s="24"/>
      <c r="X8152" s="24">
        <f t="shared" si="307"/>
        <v>128.5</v>
      </c>
      <c r="Y8152" s="2">
        <f t="shared" si="306"/>
        <v>0</v>
      </c>
      <c r="Z8152" s="3"/>
    </row>
    <row r="8153" spans="1:26" customFormat="1" x14ac:dyDescent="0.25">
      <c r="A8153" s="31">
        <v>43</v>
      </c>
      <c r="B8153" s="31">
        <v>43</v>
      </c>
      <c r="C8153" s="3" t="s">
        <v>12839</v>
      </c>
      <c r="D8153" s="3" t="s">
        <v>2574</v>
      </c>
      <c r="E8153" s="3" t="s">
        <v>12770</v>
      </c>
      <c r="F8153" s="3" t="s">
        <v>12895</v>
      </c>
      <c r="G8153" s="3" t="s">
        <v>12840</v>
      </c>
      <c r="H8153" s="3"/>
      <c r="I8153" s="24">
        <v>110</v>
      </c>
      <c r="J8153" s="24">
        <v>103</v>
      </c>
      <c r="K8153" s="24">
        <v>0.8</v>
      </c>
      <c r="L8153" s="24"/>
      <c r="M8153" s="24">
        <v>2.8</v>
      </c>
      <c r="N8153" s="24"/>
      <c r="O8153" s="24"/>
      <c r="P8153" s="24"/>
      <c r="Q8153" s="24">
        <v>3.4</v>
      </c>
      <c r="R8153" s="24"/>
      <c r="S8153" s="24"/>
      <c r="T8153" s="24"/>
      <c r="U8153" s="24"/>
      <c r="V8153" s="24"/>
      <c r="W8153" s="24"/>
      <c r="X8153" s="24">
        <f t="shared" si="307"/>
        <v>110</v>
      </c>
      <c r="Y8153" s="2">
        <f t="shared" si="306"/>
        <v>0</v>
      </c>
      <c r="Z8153" s="3"/>
    </row>
    <row r="8154" spans="1:26" customFormat="1" x14ac:dyDescent="0.25">
      <c r="A8154" s="31">
        <v>44</v>
      </c>
      <c r="B8154" s="31">
        <v>44</v>
      </c>
      <c r="C8154" s="3" t="s">
        <v>12841</v>
      </c>
      <c r="D8154" s="3" t="s">
        <v>250</v>
      </c>
      <c r="E8154" s="3" t="s">
        <v>12770</v>
      </c>
      <c r="F8154" s="3" t="s">
        <v>12895</v>
      </c>
      <c r="G8154" s="3" t="s">
        <v>9783</v>
      </c>
      <c r="H8154" s="3"/>
      <c r="I8154" s="24">
        <v>151</v>
      </c>
      <c r="J8154" s="24">
        <v>141</v>
      </c>
      <c r="K8154" s="24"/>
      <c r="L8154" s="24"/>
      <c r="M8154" s="24">
        <v>4</v>
      </c>
      <c r="N8154" s="24"/>
      <c r="O8154" s="24">
        <v>5.5</v>
      </c>
      <c r="P8154" s="24">
        <v>0.5</v>
      </c>
      <c r="Q8154" s="24"/>
      <c r="R8154" s="24"/>
      <c r="S8154" s="24"/>
      <c r="T8154" s="24"/>
      <c r="U8154" s="24"/>
      <c r="V8154" s="24"/>
      <c r="W8154" s="24"/>
      <c r="X8154" s="24">
        <f t="shared" si="307"/>
        <v>151</v>
      </c>
      <c r="Y8154" s="2">
        <f t="shared" si="306"/>
        <v>0</v>
      </c>
      <c r="Z8154" s="3"/>
    </row>
    <row r="8155" spans="1:26" customFormat="1" x14ac:dyDescent="0.25">
      <c r="A8155" s="31">
        <v>45</v>
      </c>
      <c r="B8155" s="31">
        <v>45</v>
      </c>
      <c r="C8155" s="3" t="s">
        <v>12842</v>
      </c>
      <c r="D8155" s="3" t="s">
        <v>250</v>
      </c>
      <c r="E8155" s="3" t="s">
        <v>12770</v>
      </c>
      <c r="F8155" s="3" t="s">
        <v>12895</v>
      </c>
      <c r="G8155" s="3" t="s">
        <v>85</v>
      </c>
      <c r="H8155" s="3" t="s">
        <v>190</v>
      </c>
      <c r="I8155" s="24">
        <v>64</v>
      </c>
      <c r="J8155" s="24">
        <v>35.200000000000003</v>
      </c>
      <c r="K8155" s="24">
        <v>13</v>
      </c>
      <c r="L8155" s="24"/>
      <c r="M8155" s="24"/>
      <c r="N8155" s="24"/>
      <c r="O8155" s="24">
        <v>4</v>
      </c>
      <c r="P8155" s="24"/>
      <c r="Q8155" s="24">
        <v>7</v>
      </c>
      <c r="R8155" s="24">
        <v>4</v>
      </c>
      <c r="S8155" s="24"/>
      <c r="T8155" s="24"/>
      <c r="U8155" s="24"/>
      <c r="V8155" s="24"/>
      <c r="W8155" s="24">
        <v>0.8</v>
      </c>
      <c r="X8155" s="24">
        <f t="shared" si="307"/>
        <v>64</v>
      </c>
      <c r="Y8155" s="2">
        <f t="shared" si="306"/>
        <v>0</v>
      </c>
      <c r="Z8155" s="3"/>
    </row>
    <row r="8156" spans="1:26" customFormat="1" x14ac:dyDescent="0.25">
      <c r="A8156" s="31">
        <v>46</v>
      </c>
      <c r="B8156" s="31">
        <v>46</v>
      </c>
      <c r="C8156" s="3" t="s">
        <v>12843</v>
      </c>
      <c r="D8156" s="3" t="s">
        <v>250</v>
      </c>
      <c r="E8156" s="3" t="s">
        <v>12770</v>
      </c>
      <c r="F8156" s="3" t="s">
        <v>12895</v>
      </c>
      <c r="G8156" s="3" t="s">
        <v>12844</v>
      </c>
      <c r="H8156" s="3"/>
      <c r="I8156" s="24">
        <v>130.30000000000001</v>
      </c>
      <c r="J8156" s="24"/>
      <c r="K8156" s="24"/>
      <c r="L8156" s="24"/>
      <c r="M8156" s="24"/>
      <c r="N8156" s="24"/>
      <c r="O8156" s="24"/>
      <c r="P8156" s="24"/>
      <c r="Q8156" s="24">
        <v>5.42</v>
      </c>
      <c r="R8156" s="24"/>
      <c r="S8156" s="24"/>
      <c r="T8156" s="24">
        <v>124.88</v>
      </c>
      <c r="U8156" s="24"/>
      <c r="V8156" s="24"/>
      <c r="W8156" s="24"/>
      <c r="X8156" s="24">
        <f t="shared" si="307"/>
        <v>130.29999999999998</v>
      </c>
      <c r="Y8156" s="2">
        <f t="shared" si="306"/>
        <v>0</v>
      </c>
      <c r="Z8156" s="3"/>
    </row>
    <row r="8157" spans="1:26" customFormat="1" x14ac:dyDescent="0.25">
      <c r="A8157" s="31">
        <v>47</v>
      </c>
      <c r="B8157" s="31">
        <v>47</v>
      </c>
      <c r="C8157" s="3" t="s">
        <v>2331</v>
      </c>
      <c r="D8157" s="3" t="s">
        <v>250</v>
      </c>
      <c r="E8157" s="3" t="s">
        <v>12770</v>
      </c>
      <c r="F8157" s="3" t="s">
        <v>12895</v>
      </c>
      <c r="G8157" s="3" t="s">
        <v>5991</v>
      </c>
      <c r="H8157" s="3"/>
      <c r="I8157" s="24">
        <v>51</v>
      </c>
      <c r="J8157" s="24">
        <v>16.739999999999998</v>
      </c>
      <c r="K8157" s="24"/>
      <c r="L8157" s="24"/>
      <c r="M8157" s="24"/>
      <c r="N8157" s="24"/>
      <c r="O8157" s="24"/>
      <c r="P8157" s="24"/>
      <c r="Q8157" s="24"/>
      <c r="R8157" s="24"/>
      <c r="S8157" s="24"/>
      <c r="T8157" s="24">
        <v>34.26</v>
      </c>
      <c r="U8157" s="24"/>
      <c r="V8157" s="24"/>
      <c r="W8157" s="24"/>
      <c r="X8157" s="24">
        <f t="shared" si="307"/>
        <v>51</v>
      </c>
      <c r="Y8157" s="2">
        <f t="shared" si="306"/>
        <v>0</v>
      </c>
      <c r="Z8157" s="3"/>
    </row>
    <row r="8158" spans="1:26" customFormat="1" x14ac:dyDescent="0.25">
      <c r="A8158" s="31">
        <v>48</v>
      </c>
      <c r="B8158" s="31">
        <v>48</v>
      </c>
      <c r="C8158" s="3" t="s">
        <v>6137</v>
      </c>
      <c r="D8158" s="3" t="s">
        <v>10556</v>
      </c>
      <c r="E8158" s="3" t="s">
        <v>12770</v>
      </c>
      <c r="F8158" s="3" t="s">
        <v>12895</v>
      </c>
      <c r="G8158" s="3" t="s">
        <v>1994</v>
      </c>
      <c r="H8158" s="3"/>
      <c r="I8158" s="24">
        <v>157.47</v>
      </c>
      <c r="J8158" s="24">
        <v>120</v>
      </c>
      <c r="K8158" s="24">
        <v>16</v>
      </c>
      <c r="L8158" s="24"/>
      <c r="M8158" s="24"/>
      <c r="N8158" s="24"/>
      <c r="O8158" s="24">
        <v>3.17</v>
      </c>
      <c r="P8158" s="24">
        <v>3</v>
      </c>
      <c r="Q8158" s="24">
        <v>11</v>
      </c>
      <c r="R8158" s="24"/>
      <c r="S8158" s="24"/>
      <c r="T8158" s="42"/>
      <c r="U8158" s="24"/>
      <c r="V8158" s="24"/>
      <c r="W8158" s="24">
        <v>4</v>
      </c>
      <c r="X8158" s="24">
        <f t="shared" si="307"/>
        <v>157.16999999999999</v>
      </c>
      <c r="Y8158" s="2">
        <f t="shared" si="306"/>
        <v>0.30000000000001137</v>
      </c>
      <c r="Z8158" s="3"/>
    </row>
    <row r="8159" spans="1:26" customFormat="1" x14ac:dyDescent="0.25">
      <c r="A8159" s="31">
        <v>49</v>
      </c>
      <c r="B8159" s="31">
        <v>49</v>
      </c>
      <c r="C8159" s="3" t="s">
        <v>12845</v>
      </c>
      <c r="D8159" s="3" t="s">
        <v>10556</v>
      </c>
      <c r="E8159" s="3" t="s">
        <v>12770</v>
      </c>
      <c r="F8159" s="3" t="s">
        <v>12895</v>
      </c>
      <c r="G8159" s="3" t="s">
        <v>12846</v>
      </c>
      <c r="H8159" s="3"/>
      <c r="I8159" s="24">
        <v>174.4</v>
      </c>
      <c r="J8159" s="24">
        <v>153</v>
      </c>
      <c r="K8159" s="24"/>
      <c r="L8159" s="24"/>
      <c r="M8159" s="24">
        <v>11</v>
      </c>
      <c r="N8159" s="24">
        <v>0.4</v>
      </c>
      <c r="O8159" s="24">
        <v>4.2</v>
      </c>
      <c r="P8159" s="24">
        <v>0.5</v>
      </c>
      <c r="Q8159" s="24"/>
      <c r="R8159" s="24">
        <v>4.8</v>
      </c>
      <c r="S8159" s="24"/>
      <c r="T8159" s="24"/>
      <c r="U8159" s="24"/>
      <c r="V8159" s="24"/>
      <c r="W8159" s="24">
        <v>0.5</v>
      </c>
      <c r="X8159" s="24">
        <f t="shared" si="307"/>
        <v>174.4</v>
      </c>
      <c r="Y8159" s="2">
        <f t="shared" si="306"/>
        <v>0</v>
      </c>
      <c r="Z8159" s="3"/>
    </row>
    <row r="8160" spans="1:26" customFormat="1" x14ac:dyDescent="0.25">
      <c r="A8160" s="31">
        <v>50</v>
      </c>
      <c r="B8160" s="31">
        <v>50</v>
      </c>
      <c r="C8160" s="3" t="s">
        <v>10556</v>
      </c>
      <c r="D8160" s="3" t="s">
        <v>10556</v>
      </c>
      <c r="E8160" s="3" t="s">
        <v>12770</v>
      </c>
      <c r="F8160" s="3" t="s">
        <v>12895</v>
      </c>
      <c r="G8160" s="3" t="s">
        <v>12847</v>
      </c>
      <c r="H8160" s="3"/>
      <c r="I8160" s="24">
        <v>1037.2</v>
      </c>
      <c r="J8160" s="24">
        <v>525.58000000000004</v>
      </c>
      <c r="K8160" s="24">
        <v>80</v>
      </c>
      <c r="L8160" s="24">
        <v>57.42</v>
      </c>
      <c r="M8160" s="24"/>
      <c r="N8160" s="24">
        <v>40.08</v>
      </c>
      <c r="O8160" s="24">
        <v>5.61</v>
      </c>
      <c r="P8160" s="24">
        <v>31.31</v>
      </c>
      <c r="Q8160" s="24">
        <v>1.03</v>
      </c>
      <c r="R8160" s="24">
        <v>24.44</v>
      </c>
      <c r="S8160" s="24">
        <v>22.18</v>
      </c>
      <c r="T8160" s="24">
        <v>235.35</v>
      </c>
      <c r="U8160" s="24"/>
      <c r="V8160" s="24"/>
      <c r="W8160" s="24">
        <v>14.2</v>
      </c>
      <c r="X8160" s="24">
        <f t="shared" si="307"/>
        <v>1037.2</v>
      </c>
      <c r="Y8160" s="2">
        <f t="shared" si="306"/>
        <v>0</v>
      </c>
      <c r="Z8160" s="3"/>
    </row>
    <row r="8161" spans="1:26" customFormat="1" x14ac:dyDescent="0.25">
      <c r="A8161" s="31">
        <v>51</v>
      </c>
      <c r="B8161" s="31">
        <v>51</v>
      </c>
      <c r="C8161" s="3" t="s">
        <v>12848</v>
      </c>
      <c r="D8161" s="3" t="s">
        <v>10556</v>
      </c>
      <c r="E8161" s="3" t="s">
        <v>12770</v>
      </c>
      <c r="F8161" s="3" t="s">
        <v>12895</v>
      </c>
      <c r="G8161" s="3" t="s">
        <v>12846</v>
      </c>
      <c r="H8161" s="3"/>
      <c r="I8161" s="24">
        <v>161.5</v>
      </c>
      <c r="J8161" s="24">
        <v>148.5</v>
      </c>
      <c r="K8161" s="24"/>
      <c r="L8161" s="24"/>
      <c r="M8161" s="24">
        <v>1.6</v>
      </c>
      <c r="N8161" s="24"/>
      <c r="O8161" s="24">
        <v>2</v>
      </c>
      <c r="P8161" s="24">
        <v>2.2000000000000002</v>
      </c>
      <c r="Q8161" s="24">
        <v>3.6</v>
      </c>
      <c r="R8161" s="24">
        <v>3.6</v>
      </c>
      <c r="S8161" s="24"/>
      <c r="T8161" s="24"/>
      <c r="U8161" s="24"/>
      <c r="V8161" s="24"/>
      <c r="W8161" s="24"/>
      <c r="X8161" s="24">
        <f t="shared" si="307"/>
        <v>161.49999999999997</v>
      </c>
      <c r="Y8161" s="2">
        <f t="shared" si="306"/>
        <v>0</v>
      </c>
      <c r="Z8161" s="3"/>
    </row>
    <row r="8162" spans="1:26" customFormat="1" x14ac:dyDescent="0.25">
      <c r="A8162" s="31">
        <v>52</v>
      </c>
      <c r="B8162" s="31">
        <v>52</v>
      </c>
      <c r="C8162" s="3" t="s">
        <v>12849</v>
      </c>
      <c r="D8162" s="3" t="s">
        <v>12849</v>
      </c>
      <c r="E8162" s="3" t="s">
        <v>12770</v>
      </c>
      <c r="F8162" s="3" t="s">
        <v>12895</v>
      </c>
      <c r="G8162" s="3" t="s">
        <v>12846</v>
      </c>
      <c r="H8162" s="3"/>
      <c r="I8162" s="24">
        <v>134.5</v>
      </c>
      <c r="J8162" s="24">
        <v>112.7</v>
      </c>
      <c r="K8162" s="24"/>
      <c r="L8162" s="24"/>
      <c r="M8162" s="24">
        <v>3</v>
      </c>
      <c r="N8162" s="24">
        <v>0.3</v>
      </c>
      <c r="O8162" s="24">
        <v>2.5</v>
      </c>
      <c r="P8162" s="24">
        <v>2.5</v>
      </c>
      <c r="Q8162" s="24"/>
      <c r="R8162" s="24">
        <v>2.5099999999999998</v>
      </c>
      <c r="S8162" s="24"/>
      <c r="T8162" s="24"/>
      <c r="U8162" s="24"/>
      <c r="V8162" s="24"/>
      <c r="W8162" s="24">
        <v>10</v>
      </c>
      <c r="X8162" s="24">
        <f t="shared" si="307"/>
        <v>133.51</v>
      </c>
      <c r="Y8162" s="2">
        <f t="shared" si="306"/>
        <v>0.99000000000000909</v>
      </c>
      <c r="Z8162" s="3"/>
    </row>
    <row r="8163" spans="1:26" customFormat="1" x14ac:dyDescent="0.25">
      <c r="A8163" s="31">
        <v>53</v>
      </c>
      <c r="B8163" s="31">
        <v>53</v>
      </c>
      <c r="C8163" s="3" t="s">
        <v>12850</v>
      </c>
      <c r="D8163" s="3" t="s">
        <v>12851</v>
      </c>
      <c r="E8163" s="3" t="s">
        <v>12770</v>
      </c>
      <c r="F8163" s="3" t="s">
        <v>12895</v>
      </c>
      <c r="G8163" s="3" t="s">
        <v>12852</v>
      </c>
      <c r="H8163" s="3"/>
      <c r="I8163" s="24">
        <v>119.71</v>
      </c>
      <c r="J8163" s="24">
        <v>80.05</v>
      </c>
      <c r="K8163" s="24">
        <v>12.76</v>
      </c>
      <c r="L8163" s="24">
        <v>4.3600000000000003</v>
      </c>
      <c r="M8163" s="24"/>
      <c r="N8163" s="24">
        <v>2.99</v>
      </c>
      <c r="O8163" s="24">
        <v>1.17</v>
      </c>
      <c r="P8163" s="24">
        <v>0.3</v>
      </c>
      <c r="Q8163" s="24"/>
      <c r="R8163" s="24">
        <v>5.91</v>
      </c>
      <c r="S8163" s="24"/>
      <c r="T8163" s="24"/>
      <c r="U8163" s="24"/>
      <c r="V8163" s="24"/>
      <c r="W8163" s="24">
        <v>12.17</v>
      </c>
      <c r="X8163" s="24">
        <f t="shared" si="307"/>
        <v>119.71</v>
      </c>
      <c r="Y8163" s="2">
        <f t="shared" si="306"/>
        <v>0</v>
      </c>
      <c r="Z8163" s="3"/>
    </row>
    <row r="8164" spans="1:26" customFormat="1" x14ac:dyDescent="0.25">
      <c r="A8164" s="31">
        <v>54</v>
      </c>
      <c r="B8164" s="31">
        <v>54</v>
      </c>
      <c r="C8164" s="3" t="s">
        <v>12853</v>
      </c>
      <c r="D8164" s="3" t="s">
        <v>12851</v>
      </c>
      <c r="E8164" s="3" t="s">
        <v>12770</v>
      </c>
      <c r="F8164" s="3" t="s">
        <v>12895</v>
      </c>
      <c r="G8164" s="3" t="s">
        <v>12854</v>
      </c>
      <c r="H8164" s="3"/>
      <c r="I8164" s="24">
        <v>132</v>
      </c>
      <c r="J8164" s="24">
        <v>67.2</v>
      </c>
      <c r="K8164" s="24">
        <v>6</v>
      </c>
      <c r="L8164" s="24"/>
      <c r="M8164" s="24"/>
      <c r="N8164" s="24">
        <v>0.84</v>
      </c>
      <c r="O8164" s="24">
        <v>3.36</v>
      </c>
      <c r="P8164" s="24">
        <v>0.3</v>
      </c>
      <c r="Q8164" s="24">
        <v>45.34</v>
      </c>
      <c r="R8164" s="24"/>
      <c r="S8164" s="24"/>
      <c r="T8164" s="24">
        <v>3.36</v>
      </c>
      <c r="U8164" s="24"/>
      <c r="V8164" s="24"/>
      <c r="W8164" s="24">
        <v>5.6</v>
      </c>
      <c r="X8164" s="24">
        <f t="shared" si="307"/>
        <v>132</v>
      </c>
      <c r="Y8164" s="2">
        <f t="shared" si="306"/>
        <v>0</v>
      </c>
      <c r="Z8164" s="3"/>
    </row>
    <row r="8165" spans="1:26" customFormat="1" x14ac:dyDescent="0.25">
      <c r="A8165" s="31">
        <v>55</v>
      </c>
      <c r="B8165" s="31">
        <v>55</v>
      </c>
      <c r="C8165" s="3" t="s">
        <v>12855</v>
      </c>
      <c r="D8165" s="3" t="s">
        <v>12851</v>
      </c>
      <c r="E8165" s="3" t="s">
        <v>12770</v>
      </c>
      <c r="F8165" s="3" t="s">
        <v>12895</v>
      </c>
      <c r="G8165" s="3" t="s">
        <v>12856</v>
      </c>
      <c r="H8165" s="3"/>
      <c r="I8165" s="24">
        <v>252.3</v>
      </c>
      <c r="J8165" s="24">
        <v>106</v>
      </c>
      <c r="K8165" s="24">
        <v>11</v>
      </c>
      <c r="L8165" s="24"/>
      <c r="M8165" s="24">
        <v>1.5</v>
      </c>
      <c r="N8165" s="24">
        <v>3.5</v>
      </c>
      <c r="O8165" s="24">
        <v>8.5</v>
      </c>
      <c r="P8165" s="24">
        <v>1.5</v>
      </c>
      <c r="Q8165" s="24">
        <v>27.98</v>
      </c>
      <c r="R8165" s="24"/>
      <c r="S8165" s="24"/>
      <c r="T8165" s="24">
        <v>89.82</v>
      </c>
      <c r="U8165" s="24"/>
      <c r="V8165" s="24"/>
      <c r="W8165" s="24">
        <v>2.5</v>
      </c>
      <c r="X8165" s="24">
        <f t="shared" si="307"/>
        <v>252.29999999999998</v>
      </c>
      <c r="Y8165" s="2">
        <f t="shared" si="306"/>
        <v>0</v>
      </c>
      <c r="Z8165" s="3"/>
    </row>
    <row r="8166" spans="1:26" customFormat="1" x14ac:dyDescent="0.25">
      <c r="A8166" s="31">
        <v>56</v>
      </c>
      <c r="B8166" s="31">
        <v>56</v>
      </c>
      <c r="C8166" s="3" t="s">
        <v>12857</v>
      </c>
      <c r="D8166" s="3" t="s">
        <v>12851</v>
      </c>
      <c r="E8166" s="3" t="s">
        <v>12770</v>
      </c>
      <c r="F8166" s="3" t="s">
        <v>12895</v>
      </c>
      <c r="G8166" s="3" t="s">
        <v>12858</v>
      </c>
      <c r="H8166" s="3"/>
      <c r="I8166" s="24">
        <v>168.74</v>
      </c>
      <c r="J8166" s="24">
        <v>111</v>
      </c>
      <c r="K8166" s="24">
        <v>4.5</v>
      </c>
      <c r="L8166" s="24">
        <v>6.09</v>
      </c>
      <c r="M8166" s="24"/>
      <c r="N8166" s="24"/>
      <c r="O8166" s="24">
        <v>3.97</v>
      </c>
      <c r="P8166" s="24">
        <v>0.32</v>
      </c>
      <c r="Q8166" s="24">
        <v>19.8</v>
      </c>
      <c r="R8166" s="24"/>
      <c r="S8166" s="24"/>
      <c r="T8166" s="24">
        <v>23.06</v>
      </c>
      <c r="U8166" s="24"/>
      <c r="V8166" s="24"/>
      <c r="W8166" s="24"/>
      <c r="X8166" s="24">
        <f t="shared" si="307"/>
        <v>168.74</v>
      </c>
      <c r="Y8166" s="2">
        <f t="shared" si="306"/>
        <v>0</v>
      </c>
      <c r="Z8166" s="3"/>
    </row>
    <row r="8167" spans="1:26" customFormat="1" x14ac:dyDescent="0.25">
      <c r="A8167" s="31">
        <v>57</v>
      </c>
      <c r="B8167" s="31">
        <v>57</v>
      </c>
      <c r="C8167" s="3" t="s">
        <v>12851</v>
      </c>
      <c r="D8167" s="3" t="s">
        <v>12851</v>
      </c>
      <c r="E8167" s="3" t="s">
        <v>12770</v>
      </c>
      <c r="F8167" s="3" t="s">
        <v>12895</v>
      </c>
      <c r="G8167" s="3" t="s">
        <v>5087</v>
      </c>
      <c r="H8167" s="3"/>
      <c r="I8167" s="24">
        <v>1875.03</v>
      </c>
      <c r="J8167" s="24">
        <v>389.9</v>
      </c>
      <c r="K8167" s="24">
        <v>20</v>
      </c>
      <c r="L8167" s="24">
        <v>29.1</v>
      </c>
      <c r="M8167" s="24">
        <v>6.32</v>
      </c>
      <c r="N8167" s="24">
        <v>10</v>
      </c>
      <c r="O8167" s="24">
        <v>6.7</v>
      </c>
      <c r="P8167" s="24">
        <v>10</v>
      </c>
      <c r="Q8167" s="24">
        <v>25.68</v>
      </c>
      <c r="R8167" s="24"/>
      <c r="S8167" s="24"/>
      <c r="T8167" s="24">
        <v>1377.33</v>
      </c>
      <c r="U8167" s="24"/>
      <c r="V8167" s="24"/>
      <c r="W8167" s="24"/>
      <c r="X8167" s="24">
        <f t="shared" si="307"/>
        <v>1875.03</v>
      </c>
      <c r="Y8167" s="2">
        <f t="shared" si="306"/>
        <v>0</v>
      </c>
      <c r="Z8167" s="3"/>
    </row>
    <row r="8168" spans="1:26" customFormat="1" x14ac:dyDescent="0.25">
      <c r="A8168" s="31">
        <v>58</v>
      </c>
      <c r="B8168" s="31">
        <v>58</v>
      </c>
      <c r="C8168" s="3" t="s">
        <v>2220</v>
      </c>
      <c r="D8168" s="3" t="s">
        <v>12851</v>
      </c>
      <c r="E8168" s="3" t="s">
        <v>12770</v>
      </c>
      <c r="F8168" s="3" t="s">
        <v>12895</v>
      </c>
      <c r="G8168" s="3" t="s">
        <v>12859</v>
      </c>
      <c r="H8168" s="3"/>
      <c r="I8168" s="24">
        <v>83.22</v>
      </c>
      <c r="J8168" s="24">
        <v>38.630000000000003</v>
      </c>
      <c r="K8168" s="24">
        <v>4.2699999999999996</v>
      </c>
      <c r="L8168" s="24">
        <v>3.83</v>
      </c>
      <c r="M8168" s="24"/>
      <c r="N8168" s="24">
        <v>1.4</v>
      </c>
      <c r="O8168" s="24">
        <v>6.44</v>
      </c>
      <c r="P8168" s="24">
        <v>21.22</v>
      </c>
      <c r="Q8168" s="24">
        <v>4.2300000000000004</v>
      </c>
      <c r="R8168" s="24"/>
      <c r="S8168" s="24"/>
      <c r="T8168" s="24"/>
      <c r="U8168" s="24"/>
      <c r="V8168" s="24"/>
      <c r="W8168" s="24">
        <v>3.2</v>
      </c>
      <c r="X8168" s="24">
        <f t="shared" si="307"/>
        <v>83.22</v>
      </c>
      <c r="Y8168" s="2">
        <f t="shared" si="306"/>
        <v>0</v>
      </c>
      <c r="Z8168" s="3"/>
    </row>
    <row r="8169" spans="1:26" customFormat="1" x14ac:dyDescent="0.25">
      <c r="A8169" s="31">
        <v>59</v>
      </c>
      <c r="B8169" s="31">
        <v>59</v>
      </c>
      <c r="C8169" s="3" t="s">
        <v>12860</v>
      </c>
      <c r="D8169" s="3" t="s">
        <v>12851</v>
      </c>
      <c r="E8169" s="3" t="s">
        <v>12770</v>
      </c>
      <c r="F8169" s="3" t="s">
        <v>12895</v>
      </c>
      <c r="G8169" s="3" t="s">
        <v>347</v>
      </c>
      <c r="H8169" s="3"/>
      <c r="I8169" s="24">
        <v>170.3</v>
      </c>
      <c r="J8169" s="24">
        <v>85.87</v>
      </c>
      <c r="K8169" s="24">
        <v>7</v>
      </c>
      <c r="L8169" s="24">
        <v>9</v>
      </c>
      <c r="M8169" s="24"/>
      <c r="N8169" s="24">
        <v>10.9</v>
      </c>
      <c r="O8169" s="24">
        <v>2</v>
      </c>
      <c r="P8169" s="24">
        <v>0.27</v>
      </c>
      <c r="Q8169" s="24">
        <v>0.85</v>
      </c>
      <c r="R8169" s="24">
        <v>5.03</v>
      </c>
      <c r="S8169" s="24"/>
      <c r="T8169" s="24">
        <v>48.43</v>
      </c>
      <c r="U8169" s="24"/>
      <c r="V8169" s="24"/>
      <c r="W8169" s="24">
        <v>0.95</v>
      </c>
      <c r="X8169" s="24">
        <f t="shared" si="307"/>
        <v>170.29999999999998</v>
      </c>
      <c r="Y8169" s="2">
        <f t="shared" si="306"/>
        <v>0</v>
      </c>
      <c r="Z8169" s="3"/>
    </row>
    <row r="8170" spans="1:26" customFormat="1" x14ac:dyDescent="0.25">
      <c r="A8170" s="31">
        <v>60</v>
      </c>
      <c r="B8170" s="31">
        <v>60</v>
      </c>
      <c r="C8170" s="3" t="s">
        <v>12861</v>
      </c>
      <c r="D8170" s="3" t="s">
        <v>12851</v>
      </c>
      <c r="E8170" s="3" t="s">
        <v>12770</v>
      </c>
      <c r="F8170" s="3" t="s">
        <v>12895</v>
      </c>
      <c r="G8170" s="3" t="s">
        <v>12862</v>
      </c>
      <c r="H8170" s="3"/>
      <c r="I8170" s="24">
        <v>115.59</v>
      </c>
      <c r="J8170" s="24">
        <v>94.34</v>
      </c>
      <c r="K8170" s="24">
        <v>13.46</v>
      </c>
      <c r="L8170" s="24"/>
      <c r="M8170" s="24"/>
      <c r="N8170" s="24"/>
      <c r="O8170" s="24">
        <v>1</v>
      </c>
      <c r="P8170" s="24">
        <v>1</v>
      </c>
      <c r="Q8170" s="24"/>
      <c r="R8170" s="24">
        <v>5.79</v>
      </c>
      <c r="S8170" s="24"/>
      <c r="T8170" s="24"/>
      <c r="U8170" s="24"/>
      <c r="V8170" s="24"/>
      <c r="W8170" s="24"/>
      <c r="X8170" s="24">
        <f t="shared" si="307"/>
        <v>115.59000000000002</v>
      </c>
      <c r="Y8170" s="2">
        <f t="shared" ref="Y8170:Y8190" si="308">I8170-X8170</f>
        <v>0</v>
      </c>
      <c r="Z8170" s="3"/>
    </row>
    <row r="8171" spans="1:26" customFormat="1" x14ac:dyDescent="0.25">
      <c r="A8171" s="31">
        <v>61</v>
      </c>
      <c r="B8171" s="31">
        <v>61</v>
      </c>
      <c r="C8171" s="3" t="s">
        <v>12863</v>
      </c>
      <c r="D8171" s="3" t="s">
        <v>12851</v>
      </c>
      <c r="E8171" s="3" t="s">
        <v>12770</v>
      </c>
      <c r="F8171" s="3" t="s">
        <v>12895</v>
      </c>
      <c r="G8171" s="3" t="s">
        <v>12864</v>
      </c>
      <c r="H8171" s="3"/>
      <c r="I8171" s="24">
        <v>112</v>
      </c>
      <c r="J8171" s="24">
        <v>54.4</v>
      </c>
      <c r="K8171" s="24"/>
      <c r="L8171" s="24"/>
      <c r="M8171" s="24"/>
      <c r="N8171" s="24"/>
      <c r="O8171" s="24"/>
      <c r="P8171" s="24"/>
      <c r="Q8171" s="24">
        <v>57.6</v>
      </c>
      <c r="R8171" s="24"/>
      <c r="S8171" s="24"/>
      <c r="T8171" s="24"/>
      <c r="U8171" s="24"/>
      <c r="V8171" s="24"/>
      <c r="W8171" s="24"/>
      <c r="X8171" s="24">
        <f t="shared" si="307"/>
        <v>112</v>
      </c>
      <c r="Y8171" s="2">
        <f t="shared" si="308"/>
        <v>0</v>
      </c>
      <c r="Z8171" s="3"/>
    </row>
    <row r="8172" spans="1:26" customFormat="1" x14ac:dyDescent="0.25">
      <c r="A8172" s="31">
        <v>62</v>
      </c>
      <c r="B8172" s="31">
        <v>62</v>
      </c>
      <c r="C8172" s="3" t="s">
        <v>12865</v>
      </c>
      <c r="D8172" s="3" t="s">
        <v>12851</v>
      </c>
      <c r="E8172" s="3" t="s">
        <v>12770</v>
      </c>
      <c r="F8172" s="3" t="s">
        <v>12895</v>
      </c>
      <c r="G8172" s="3" t="s">
        <v>12866</v>
      </c>
      <c r="H8172" s="3" t="s">
        <v>328</v>
      </c>
      <c r="I8172" s="24">
        <v>137</v>
      </c>
      <c r="J8172" s="24">
        <v>96.6</v>
      </c>
      <c r="K8172" s="24">
        <v>10.9</v>
      </c>
      <c r="L8172" s="24"/>
      <c r="M8172" s="24"/>
      <c r="N8172" s="24">
        <v>5.18</v>
      </c>
      <c r="O8172" s="24">
        <v>1.1000000000000001</v>
      </c>
      <c r="P8172" s="24">
        <v>1.5</v>
      </c>
      <c r="Q8172" s="24">
        <v>11.48</v>
      </c>
      <c r="R8172" s="24"/>
      <c r="S8172" s="24"/>
      <c r="T8172" s="24"/>
      <c r="U8172" s="24"/>
      <c r="V8172" s="24"/>
      <c r="W8172" s="24">
        <v>10.24</v>
      </c>
      <c r="X8172" s="24">
        <f t="shared" si="307"/>
        <v>137</v>
      </c>
      <c r="Y8172" s="2">
        <f t="shared" si="308"/>
        <v>0</v>
      </c>
      <c r="Z8172" s="3"/>
    </row>
    <row r="8173" spans="1:26" customFormat="1" x14ac:dyDescent="0.25">
      <c r="A8173" s="31">
        <v>63</v>
      </c>
      <c r="B8173" s="31">
        <v>63</v>
      </c>
      <c r="C8173" s="3" t="s">
        <v>4884</v>
      </c>
      <c r="D8173" s="3" t="s">
        <v>12851</v>
      </c>
      <c r="E8173" s="3" t="s">
        <v>12770</v>
      </c>
      <c r="F8173" s="3" t="s">
        <v>12895</v>
      </c>
      <c r="G8173" s="3" t="s">
        <v>12854</v>
      </c>
      <c r="H8173" s="3"/>
      <c r="I8173" s="24">
        <v>242</v>
      </c>
      <c r="J8173" s="24">
        <v>223</v>
      </c>
      <c r="K8173" s="24"/>
      <c r="L8173" s="24"/>
      <c r="M8173" s="24">
        <v>1</v>
      </c>
      <c r="N8173" s="24">
        <v>4</v>
      </c>
      <c r="O8173" s="24">
        <v>2.5</v>
      </c>
      <c r="P8173" s="24"/>
      <c r="Q8173" s="24">
        <v>9.5</v>
      </c>
      <c r="R8173" s="24"/>
      <c r="S8173" s="24"/>
      <c r="T8173" s="24"/>
      <c r="U8173" s="24"/>
      <c r="V8173" s="24"/>
      <c r="W8173" s="24">
        <v>2</v>
      </c>
      <c r="X8173" s="24">
        <f t="shared" si="307"/>
        <v>242</v>
      </c>
      <c r="Y8173" s="2">
        <f t="shared" si="308"/>
        <v>0</v>
      </c>
      <c r="Z8173" s="3"/>
    </row>
    <row r="8174" spans="1:26" customFormat="1" x14ac:dyDescent="0.25">
      <c r="A8174" s="31">
        <v>64</v>
      </c>
      <c r="B8174" s="31">
        <v>64</v>
      </c>
      <c r="C8174" s="3" t="s">
        <v>12867</v>
      </c>
      <c r="D8174" s="3" t="s">
        <v>12796</v>
      </c>
      <c r="E8174" s="3" t="s">
        <v>12770</v>
      </c>
      <c r="F8174" s="3" t="s">
        <v>12895</v>
      </c>
      <c r="G8174" s="3" t="s">
        <v>12868</v>
      </c>
      <c r="H8174" s="3"/>
      <c r="I8174" s="24">
        <v>210</v>
      </c>
      <c r="J8174" s="24">
        <v>200</v>
      </c>
      <c r="K8174" s="24"/>
      <c r="L8174" s="24"/>
      <c r="M8174" s="24"/>
      <c r="N8174" s="24">
        <v>6</v>
      </c>
      <c r="O8174" s="24">
        <v>2</v>
      </c>
      <c r="P8174" s="24"/>
      <c r="Q8174" s="24"/>
      <c r="R8174" s="24"/>
      <c r="S8174" s="24"/>
      <c r="T8174" s="24"/>
      <c r="U8174" s="24"/>
      <c r="V8174" s="24"/>
      <c r="W8174" s="24">
        <v>2</v>
      </c>
      <c r="X8174" s="24">
        <f t="shared" si="307"/>
        <v>210</v>
      </c>
      <c r="Y8174" s="2">
        <f t="shared" si="308"/>
        <v>0</v>
      </c>
      <c r="Z8174" s="3"/>
    </row>
    <row r="8175" spans="1:26" customFormat="1" x14ac:dyDescent="0.25">
      <c r="A8175" s="31">
        <v>65</v>
      </c>
      <c r="B8175" s="31">
        <v>65</v>
      </c>
      <c r="C8175" s="3" t="s">
        <v>12796</v>
      </c>
      <c r="D8175" s="3" t="s">
        <v>12796</v>
      </c>
      <c r="E8175" s="3" t="s">
        <v>12770</v>
      </c>
      <c r="F8175" s="3" t="s">
        <v>12895</v>
      </c>
      <c r="G8175" s="3" t="s">
        <v>1582</v>
      </c>
      <c r="H8175" s="3"/>
      <c r="I8175" s="24">
        <v>316.10000000000002</v>
      </c>
      <c r="J8175" s="24">
        <v>214.98</v>
      </c>
      <c r="K8175" s="24">
        <v>20.6</v>
      </c>
      <c r="L8175" s="24">
        <v>63.42</v>
      </c>
      <c r="M8175" s="24"/>
      <c r="N8175" s="24"/>
      <c r="O8175" s="24">
        <v>3.8</v>
      </c>
      <c r="P8175" s="24">
        <v>3.8</v>
      </c>
      <c r="Q8175" s="24">
        <v>3</v>
      </c>
      <c r="R8175" s="24">
        <v>6.5</v>
      </c>
      <c r="S8175" s="24"/>
      <c r="T8175" s="24"/>
      <c r="U8175" s="24"/>
      <c r="V8175" s="24"/>
      <c r="W8175" s="24"/>
      <c r="X8175" s="24">
        <f t="shared" si="307"/>
        <v>316.10000000000002</v>
      </c>
      <c r="Y8175" s="2">
        <f t="shared" si="308"/>
        <v>0</v>
      </c>
      <c r="Z8175" s="3"/>
    </row>
    <row r="8176" spans="1:26" customFormat="1" x14ac:dyDescent="0.25">
      <c r="A8176" s="31">
        <v>66</v>
      </c>
      <c r="B8176" s="31">
        <v>66</v>
      </c>
      <c r="C8176" s="3" t="s">
        <v>12869</v>
      </c>
      <c r="D8176" s="3" t="s">
        <v>12796</v>
      </c>
      <c r="E8176" s="3" t="s">
        <v>12770</v>
      </c>
      <c r="F8176" s="3" t="s">
        <v>12895</v>
      </c>
      <c r="G8176" s="3" t="s">
        <v>413</v>
      </c>
      <c r="H8176" s="3"/>
      <c r="I8176" s="24">
        <v>213.46</v>
      </c>
      <c r="J8176" s="24">
        <v>191.72</v>
      </c>
      <c r="K8176" s="24"/>
      <c r="L8176" s="24">
        <v>4.8499999999999996</v>
      </c>
      <c r="M8176" s="24"/>
      <c r="N8176" s="24">
        <v>5.82</v>
      </c>
      <c r="O8176" s="24">
        <v>2.86</v>
      </c>
      <c r="P8176" s="24">
        <v>1.53</v>
      </c>
      <c r="Q8176" s="24"/>
      <c r="R8176" s="24">
        <v>6.07</v>
      </c>
      <c r="S8176" s="24"/>
      <c r="T8176" s="24">
        <v>0.61</v>
      </c>
      <c r="U8176" s="24"/>
      <c r="V8176" s="24"/>
      <c r="W8176" s="24"/>
      <c r="X8176" s="24">
        <f t="shared" ref="X8176:X8190" si="309">SUM(J8176:W8176)</f>
        <v>213.46</v>
      </c>
      <c r="Y8176" s="2">
        <f t="shared" si="308"/>
        <v>0</v>
      </c>
      <c r="Z8176" s="3"/>
    </row>
    <row r="8177" spans="1:26" customFormat="1" x14ac:dyDescent="0.25">
      <c r="A8177" s="31">
        <v>67</v>
      </c>
      <c r="B8177" s="31">
        <v>67</v>
      </c>
      <c r="C8177" s="3" t="s">
        <v>12870</v>
      </c>
      <c r="D8177" s="3" t="s">
        <v>12813</v>
      </c>
      <c r="E8177" s="3" t="s">
        <v>12770</v>
      </c>
      <c r="F8177" s="3" t="s">
        <v>12895</v>
      </c>
      <c r="G8177" s="3" t="s">
        <v>12871</v>
      </c>
      <c r="H8177" s="3" t="s">
        <v>7103</v>
      </c>
      <c r="I8177" s="24">
        <v>86</v>
      </c>
      <c r="J8177" s="24">
        <v>48</v>
      </c>
      <c r="K8177" s="24">
        <v>20</v>
      </c>
      <c r="L8177" s="24">
        <v>5</v>
      </c>
      <c r="M8177" s="24">
        <v>2</v>
      </c>
      <c r="N8177" s="24"/>
      <c r="O8177" s="24">
        <v>1</v>
      </c>
      <c r="P8177" s="24"/>
      <c r="Q8177" s="24">
        <v>10</v>
      </c>
      <c r="R8177" s="24"/>
      <c r="S8177" s="24"/>
      <c r="T8177" s="24"/>
      <c r="U8177" s="24"/>
      <c r="V8177" s="24"/>
      <c r="W8177" s="24"/>
      <c r="X8177" s="24">
        <f t="shared" si="309"/>
        <v>86</v>
      </c>
      <c r="Y8177" s="2">
        <f t="shared" si="308"/>
        <v>0</v>
      </c>
      <c r="Z8177" s="3"/>
    </row>
    <row r="8178" spans="1:26" customFormat="1" x14ac:dyDescent="0.25">
      <c r="A8178" s="31">
        <v>68</v>
      </c>
      <c r="B8178" s="31">
        <v>68</v>
      </c>
      <c r="C8178" s="3" t="s">
        <v>5522</v>
      </c>
      <c r="D8178" s="3" t="s">
        <v>12813</v>
      </c>
      <c r="E8178" s="3" t="s">
        <v>12770</v>
      </c>
      <c r="F8178" s="3" t="s">
        <v>12895</v>
      </c>
      <c r="G8178" s="3" t="s">
        <v>12872</v>
      </c>
      <c r="H8178" s="3"/>
      <c r="I8178" s="24">
        <v>930.32</v>
      </c>
      <c r="J8178" s="24">
        <v>786.5</v>
      </c>
      <c r="K8178" s="24">
        <v>43.24</v>
      </c>
      <c r="L8178" s="24"/>
      <c r="M8178" s="24"/>
      <c r="N8178" s="24">
        <v>49.82</v>
      </c>
      <c r="O8178" s="24">
        <v>23.35</v>
      </c>
      <c r="P8178" s="24">
        <v>1.89</v>
      </c>
      <c r="Q8178" s="24"/>
      <c r="R8178" s="24">
        <v>20.92</v>
      </c>
      <c r="S8178" s="24"/>
      <c r="T8178" s="24"/>
      <c r="U8178" s="24"/>
      <c r="V8178" s="24"/>
      <c r="W8178" s="24">
        <v>4.5999999999999996</v>
      </c>
      <c r="X8178" s="24">
        <f t="shared" si="309"/>
        <v>930.32</v>
      </c>
      <c r="Y8178" s="2">
        <f t="shared" si="308"/>
        <v>0</v>
      </c>
      <c r="Z8178" s="3"/>
    </row>
    <row r="8179" spans="1:26" customFormat="1" x14ac:dyDescent="0.25">
      <c r="A8179" s="31">
        <v>69</v>
      </c>
      <c r="B8179" s="31">
        <v>69</v>
      </c>
      <c r="C8179" s="3" t="s">
        <v>12873</v>
      </c>
      <c r="D8179" s="3" t="s">
        <v>12813</v>
      </c>
      <c r="E8179" s="3" t="s">
        <v>12770</v>
      </c>
      <c r="F8179" s="3" t="s">
        <v>12895</v>
      </c>
      <c r="G8179" s="3" t="s">
        <v>12874</v>
      </c>
      <c r="H8179" s="3"/>
      <c r="I8179" s="24">
        <v>243</v>
      </c>
      <c r="J8179" s="24">
        <v>196.6</v>
      </c>
      <c r="K8179" s="24">
        <v>4</v>
      </c>
      <c r="L8179" s="24">
        <v>19.7</v>
      </c>
      <c r="M8179" s="24"/>
      <c r="N8179" s="24">
        <v>6.5</v>
      </c>
      <c r="O8179" s="24"/>
      <c r="P8179" s="24"/>
      <c r="Q8179" s="24">
        <v>2.2000000000000002</v>
      </c>
      <c r="R8179" s="24">
        <v>8</v>
      </c>
      <c r="S8179" s="24"/>
      <c r="T8179" s="24"/>
      <c r="U8179" s="24"/>
      <c r="V8179" s="24"/>
      <c r="W8179" s="24">
        <v>6</v>
      </c>
      <c r="X8179" s="24">
        <f t="shared" si="309"/>
        <v>242.99999999999997</v>
      </c>
      <c r="Y8179" s="2">
        <f t="shared" si="308"/>
        <v>0</v>
      </c>
      <c r="Z8179" s="3"/>
    </row>
    <row r="8180" spans="1:26" customFormat="1" x14ac:dyDescent="0.25">
      <c r="A8180" s="31">
        <v>70</v>
      </c>
      <c r="B8180" s="31">
        <v>70</v>
      </c>
      <c r="C8180" s="3" t="s">
        <v>12875</v>
      </c>
      <c r="D8180" s="3" t="s">
        <v>12813</v>
      </c>
      <c r="E8180" s="3" t="s">
        <v>12770</v>
      </c>
      <c r="F8180" s="3" t="s">
        <v>12895</v>
      </c>
      <c r="G8180" s="3" t="s">
        <v>5198</v>
      </c>
      <c r="H8180" s="3"/>
      <c r="I8180" s="24">
        <v>130</v>
      </c>
      <c r="J8180" s="24">
        <v>90</v>
      </c>
      <c r="K8180" s="24">
        <v>20</v>
      </c>
      <c r="L8180" s="24">
        <v>5</v>
      </c>
      <c r="M8180" s="24"/>
      <c r="N8180" s="24">
        <v>4</v>
      </c>
      <c r="O8180" s="24">
        <v>3</v>
      </c>
      <c r="P8180" s="24"/>
      <c r="Q8180" s="24">
        <v>8</v>
      </c>
      <c r="R8180" s="24"/>
      <c r="S8180" s="24"/>
      <c r="T8180" s="24"/>
      <c r="U8180" s="24"/>
      <c r="V8180" s="24"/>
      <c r="W8180" s="24"/>
      <c r="X8180" s="24">
        <f t="shared" si="309"/>
        <v>130</v>
      </c>
      <c r="Y8180" s="2">
        <f t="shared" si="308"/>
        <v>0</v>
      </c>
      <c r="Z8180" s="3"/>
    </row>
    <row r="8181" spans="1:26" customFormat="1" x14ac:dyDescent="0.25">
      <c r="A8181" s="31">
        <v>71</v>
      </c>
      <c r="B8181" s="31">
        <v>71</v>
      </c>
      <c r="C8181" s="3" t="s">
        <v>12876</v>
      </c>
      <c r="D8181" s="3" t="s">
        <v>12813</v>
      </c>
      <c r="E8181" s="3" t="s">
        <v>12770</v>
      </c>
      <c r="F8181" s="3" t="s">
        <v>12895</v>
      </c>
      <c r="G8181" s="3" t="s">
        <v>12877</v>
      </c>
      <c r="H8181" s="3"/>
      <c r="I8181" s="24">
        <v>579.5</v>
      </c>
      <c r="J8181" s="24">
        <v>317.5</v>
      </c>
      <c r="K8181" s="24">
        <v>94</v>
      </c>
      <c r="L8181" s="24">
        <v>62.8</v>
      </c>
      <c r="M8181" s="24"/>
      <c r="N8181" s="24">
        <v>2.5</v>
      </c>
      <c r="O8181" s="24">
        <v>12</v>
      </c>
      <c r="P8181" s="24"/>
      <c r="Q8181" s="24">
        <v>19.5</v>
      </c>
      <c r="R8181" s="24">
        <v>10</v>
      </c>
      <c r="S8181" s="24">
        <v>10</v>
      </c>
      <c r="T8181" s="24">
        <v>48.57</v>
      </c>
      <c r="U8181" s="24"/>
      <c r="V8181" s="24"/>
      <c r="W8181" s="24">
        <v>2.63</v>
      </c>
      <c r="X8181" s="24">
        <f t="shared" si="309"/>
        <v>579.5</v>
      </c>
      <c r="Y8181" s="2">
        <f t="shared" si="308"/>
        <v>0</v>
      </c>
      <c r="Z8181" s="3"/>
    </row>
    <row r="8182" spans="1:26" customFormat="1" x14ac:dyDescent="0.25">
      <c r="A8182" s="31">
        <v>72</v>
      </c>
      <c r="B8182" s="31">
        <v>72</v>
      </c>
      <c r="C8182" s="3" t="s">
        <v>12813</v>
      </c>
      <c r="D8182" s="3" t="s">
        <v>12813</v>
      </c>
      <c r="E8182" s="3" t="s">
        <v>12770</v>
      </c>
      <c r="F8182" s="3" t="s">
        <v>12895</v>
      </c>
      <c r="G8182" s="3" t="s">
        <v>12878</v>
      </c>
      <c r="H8182" s="3"/>
      <c r="I8182" s="24">
        <v>414</v>
      </c>
      <c r="J8182" s="24">
        <v>333</v>
      </c>
      <c r="K8182" s="24">
        <v>35.5</v>
      </c>
      <c r="L8182" s="24">
        <v>9</v>
      </c>
      <c r="M8182" s="24"/>
      <c r="N8182" s="24">
        <v>15</v>
      </c>
      <c r="O8182" s="24">
        <v>13.5</v>
      </c>
      <c r="P8182" s="24">
        <v>3.5</v>
      </c>
      <c r="Q8182" s="24">
        <v>1</v>
      </c>
      <c r="R8182" s="24"/>
      <c r="S8182" s="24"/>
      <c r="T8182" s="24"/>
      <c r="U8182" s="24"/>
      <c r="V8182" s="24"/>
      <c r="W8182" s="24">
        <v>3.5</v>
      </c>
      <c r="X8182" s="24">
        <f t="shared" si="309"/>
        <v>414</v>
      </c>
      <c r="Y8182" s="2">
        <f t="shared" si="308"/>
        <v>0</v>
      </c>
      <c r="Z8182" s="3"/>
    </row>
    <row r="8183" spans="1:26" customFormat="1" x14ac:dyDescent="0.25">
      <c r="A8183" s="31">
        <v>73</v>
      </c>
      <c r="B8183" s="31">
        <v>73</v>
      </c>
      <c r="C8183" s="3" t="s">
        <v>12879</v>
      </c>
      <c r="D8183" s="3" t="s">
        <v>12813</v>
      </c>
      <c r="E8183" s="3" t="s">
        <v>12770</v>
      </c>
      <c r="F8183" s="3" t="s">
        <v>12895</v>
      </c>
      <c r="G8183" s="3" t="s">
        <v>12880</v>
      </c>
      <c r="H8183" s="3"/>
      <c r="I8183" s="24">
        <v>111</v>
      </c>
      <c r="J8183" s="24">
        <v>101</v>
      </c>
      <c r="K8183" s="24"/>
      <c r="L8183" s="24"/>
      <c r="M8183" s="24"/>
      <c r="N8183" s="24">
        <v>6</v>
      </c>
      <c r="O8183" s="24">
        <v>2</v>
      </c>
      <c r="P8183" s="24"/>
      <c r="Q8183" s="24">
        <v>2</v>
      </c>
      <c r="R8183" s="24"/>
      <c r="S8183" s="24"/>
      <c r="T8183" s="24"/>
      <c r="U8183" s="24"/>
      <c r="V8183" s="24"/>
      <c r="W8183" s="24"/>
      <c r="X8183" s="24">
        <f t="shared" si="309"/>
        <v>111</v>
      </c>
      <c r="Y8183" s="2">
        <f t="shared" si="308"/>
        <v>0</v>
      </c>
      <c r="Z8183" s="3"/>
    </row>
    <row r="8184" spans="1:26" customFormat="1" x14ac:dyDescent="0.25">
      <c r="A8184" s="31">
        <v>74</v>
      </c>
      <c r="B8184" s="31">
        <v>74</v>
      </c>
      <c r="C8184" s="3" t="s">
        <v>12881</v>
      </c>
      <c r="D8184" s="3" t="s">
        <v>12830</v>
      </c>
      <c r="E8184" s="3" t="s">
        <v>12770</v>
      </c>
      <c r="F8184" s="3" t="s">
        <v>12895</v>
      </c>
      <c r="G8184" s="3" t="s">
        <v>12882</v>
      </c>
      <c r="H8184" s="3"/>
      <c r="I8184" s="24">
        <v>102.88</v>
      </c>
      <c r="J8184" s="24">
        <v>18.39</v>
      </c>
      <c r="K8184" s="24">
        <v>8.27</v>
      </c>
      <c r="L8184" s="24">
        <v>2.9</v>
      </c>
      <c r="M8184" s="24"/>
      <c r="N8184" s="24"/>
      <c r="O8184" s="24">
        <v>0.7</v>
      </c>
      <c r="P8184" s="24">
        <v>72.62</v>
      </c>
      <c r="Q8184" s="24"/>
      <c r="R8184" s="24"/>
      <c r="S8184" s="24"/>
      <c r="T8184" s="24"/>
      <c r="U8184" s="24"/>
      <c r="V8184" s="24"/>
      <c r="W8184" s="24"/>
      <c r="X8184" s="24">
        <f t="shared" si="309"/>
        <v>102.88</v>
      </c>
      <c r="Y8184" s="2">
        <f t="shared" si="308"/>
        <v>0</v>
      </c>
      <c r="Z8184" s="3"/>
    </row>
    <row r="8185" spans="1:26" customFormat="1" x14ac:dyDescent="0.25">
      <c r="A8185" s="31">
        <v>75</v>
      </c>
      <c r="B8185" s="31">
        <v>75</v>
      </c>
      <c r="C8185" s="3" t="s">
        <v>15392</v>
      </c>
      <c r="D8185" s="3" t="s">
        <v>12823</v>
      </c>
      <c r="E8185" s="3" t="s">
        <v>12770</v>
      </c>
      <c r="F8185" s="3" t="s">
        <v>12895</v>
      </c>
      <c r="G8185" s="3" t="s">
        <v>12883</v>
      </c>
      <c r="H8185" s="3" t="s">
        <v>12884</v>
      </c>
      <c r="I8185" s="24">
        <v>62.72</v>
      </c>
      <c r="J8185" s="24">
        <v>43.82</v>
      </c>
      <c r="K8185" s="24">
        <v>2.8</v>
      </c>
      <c r="L8185" s="24">
        <v>7.7</v>
      </c>
      <c r="M8185" s="24"/>
      <c r="N8185" s="24"/>
      <c r="O8185" s="24">
        <v>0.4</v>
      </c>
      <c r="P8185" s="24"/>
      <c r="Q8185" s="24"/>
      <c r="R8185" s="24">
        <v>1.6</v>
      </c>
      <c r="S8185" s="24"/>
      <c r="T8185" s="24">
        <v>6.4</v>
      </c>
      <c r="U8185" s="24"/>
      <c r="V8185" s="24"/>
      <c r="W8185" s="24"/>
      <c r="X8185" s="24">
        <f t="shared" si="309"/>
        <v>62.72</v>
      </c>
      <c r="Y8185" s="2">
        <f t="shared" si="308"/>
        <v>0</v>
      </c>
      <c r="Z8185" s="3"/>
    </row>
    <row r="8186" spans="1:26" customFormat="1" x14ac:dyDescent="0.25">
      <c r="A8186" s="31">
        <v>76</v>
      </c>
      <c r="B8186" s="31">
        <v>76</v>
      </c>
      <c r="C8186" s="3" t="s">
        <v>12885</v>
      </c>
      <c r="D8186" s="3" t="s">
        <v>10556</v>
      </c>
      <c r="E8186" s="3" t="s">
        <v>12770</v>
      </c>
      <c r="F8186" s="3" t="s">
        <v>12895</v>
      </c>
      <c r="G8186" s="3" t="s">
        <v>12886</v>
      </c>
      <c r="H8186" s="3"/>
      <c r="I8186" s="24">
        <v>52.15</v>
      </c>
      <c r="J8186" s="24">
        <v>33.119999999999997</v>
      </c>
      <c r="K8186" s="24">
        <v>4.6100000000000003</v>
      </c>
      <c r="L8186" s="24"/>
      <c r="M8186" s="24">
        <v>6.05</v>
      </c>
      <c r="N8186" s="24"/>
      <c r="O8186" s="24">
        <v>0.95</v>
      </c>
      <c r="P8186" s="24">
        <v>0.32</v>
      </c>
      <c r="Q8186" s="24">
        <v>1.9</v>
      </c>
      <c r="R8186" s="24">
        <v>1.0900000000000001</v>
      </c>
      <c r="S8186" s="24"/>
      <c r="T8186" s="24">
        <v>1.88</v>
      </c>
      <c r="U8186" s="24"/>
      <c r="V8186" s="24"/>
      <c r="W8186" s="24">
        <v>2.23</v>
      </c>
      <c r="X8186" s="24">
        <f t="shared" si="309"/>
        <v>52.15</v>
      </c>
      <c r="Y8186" s="2">
        <f t="shared" si="308"/>
        <v>0</v>
      </c>
      <c r="Z8186" s="3"/>
    </row>
    <row r="8187" spans="1:26" customFormat="1" x14ac:dyDescent="0.25">
      <c r="A8187" s="31">
        <v>77</v>
      </c>
      <c r="B8187" s="31">
        <v>77</v>
      </c>
      <c r="C8187" s="3" t="s">
        <v>1176</v>
      </c>
      <c r="D8187" s="3" t="s">
        <v>250</v>
      </c>
      <c r="E8187" s="3" t="s">
        <v>12770</v>
      </c>
      <c r="F8187" s="3" t="s">
        <v>12895</v>
      </c>
      <c r="G8187" s="3" t="s">
        <v>12887</v>
      </c>
      <c r="H8187" s="3"/>
      <c r="I8187" s="24">
        <v>56</v>
      </c>
      <c r="J8187" s="24">
        <v>47.4</v>
      </c>
      <c r="K8187" s="24"/>
      <c r="L8187" s="24">
        <v>0.4</v>
      </c>
      <c r="M8187" s="24"/>
      <c r="N8187" s="24">
        <v>2</v>
      </c>
      <c r="O8187" s="24"/>
      <c r="P8187" s="24"/>
      <c r="Q8187" s="24">
        <v>2.9</v>
      </c>
      <c r="R8187" s="24"/>
      <c r="S8187" s="24"/>
      <c r="T8187" s="24"/>
      <c r="U8187" s="24"/>
      <c r="V8187" s="24"/>
      <c r="W8187" s="24">
        <v>3.3</v>
      </c>
      <c r="X8187" s="24">
        <f t="shared" si="309"/>
        <v>55.999999999999993</v>
      </c>
      <c r="Y8187" s="2">
        <f t="shared" si="308"/>
        <v>0</v>
      </c>
      <c r="Z8187" s="3"/>
    </row>
    <row r="8188" spans="1:26" customFormat="1" x14ac:dyDescent="0.25">
      <c r="A8188" s="31">
        <v>78</v>
      </c>
      <c r="B8188" s="31">
        <v>78</v>
      </c>
      <c r="C8188" s="3" t="s">
        <v>12888</v>
      </c>
      <c r="D8188" s="3" t="s">
        <v>10556</v>
      </c>
      <c r="E8188" s="3" t="s">
        <v>12770</v>
      </c>
      <c r="F8188" s="3" t="s">
        <v>12895</v>
      </c>
      <c r="G8188" s="3" t="s">
        <v>6261</v>
      </c>
      <c r="H8188" s="3"/>
      <c r="I8188" s="24">
        <v>134.6</v>
      </c>
      <c r="J8188" s="24">
        <v>47</v>
      </c>
      <c r="K8188" s="24"/>
      <c r="L8188" s="24">
        <v>1.6</v>
      </c>
      <c r="M8188" s="24">
        <v>2.5</v>
      </c>
      <c r="N8188" s="24"/>
      <c r="O8188" s="24"/>
      <c r="P8188" s="24">
        <v>58</v>
      </c>
      <c r="Q8188" s="24"/>
      <c r="R8188" s="24">
        <v>17</v>
      </c>
      <c r="S8188" s="24"/>
      <c r="T8188" s="24"/>
      <c r="U8188" s="24"/>
      <c r="V8188" s="24"/>
      <c r="W8188" s="24">
        <v>8.5</v>
      </c>
      <c r="X8188" s="24">
        <f t="shared" si="309"/>
        <v>134.6</v>
      </c>
      <c r="Y8188" s="2">
        <f t="shared" si="308"/>
        <v>0</v>
      </c>
      <c r="Z8188" s="3"/>
    </row>
    <row r="8189" spans="1:26" customFormat="1" x14ac:dyDescent="0.25">
      <c r="A8189" s="31">
        <v>79</v>
      </c>
      <c r="B8189" s="31">
        <v>79</v>
      </c>
      <c r="C8189" s="3" t="s">
        <v>12889</v>
      </c>
      <c r="D8189" s="3" t="s">
        <v>10556</v>
      </c>
      <c r="E8189" s="3" t="s">
        <v>12770</v>
      </c>
      <c r="F8189" s="3" t="s">
        <v>12895</v>
      </c>
      <c r="G8189" s="3" t="s">
        <v>12890</v>
      </c>
      <c r="H8189" s="3"/>
      <c r="I8189" s="24">
        <v>298.8</v>
      </c>
      <c r="J8189" s="24">
        <v>180.25</v>
      </c>
      <c r="K8189" s="24">
        <v>30.75</v>
      </c>
      <c r="L8189" s="24">
        <v>12</v>
      </c>
      <c r="M8189" s="24"/>
      <c r="N8189" s="24">
        <v>17.2</v>
      </c>
      <c r="O8189" s="24">
        <v>4.9000000000000004</v>
      </c>
      <c r="P8189" s="24">
        <v>7.7</v>
      </c>
      <c r="Q8189" s="24">
        <v>2.04</v>
      </c>
      <c r="R8189" s="24">
        <v>8.3000000000000007</v>
      </c>
      <c r="S8189" s="24"/>
      <c r="T8189" s="24">
        <v>30.86</v>
      </c>
      <c r="U8189" s="24"/>
      <c r="V8189" s="24"/>
      <c r="W8189" s="24">
        <v>4.8</v>
      </c>
      <c r="X8189" s="24">
        <f t="shared" si="309"/>
        <v>298.8</v>
      </c>
      <c r="Y8189" s="2">
        <f t="shared" si="308"/>
        <v>0</v>
      </c>
      <c r="Z8189" s="3"/>
    </row>
    <row r="8190" spans="1:26" customFormat="1" x14ac:dyDescent="0.25">
      <c r="A8190" s="31">
        <v>80</v>
      </c>
      <c r="B8190" s="31">
        <v>80</v>
      </c>
      <c r="C8190" s="3" t="s">
        <v>3673</v>
      </c>
      <c r="D8190" s="3" t="s">
        <v>12813</v>
      </c>
      <c r="E8190" s="3" t="s">
        <v>12770</v>
      </c>
      <c r="F8190" s="3" t="s">
        <v>12895</v>
      </c>
      <c r="G8190" s="3" t="s">
        <v>12891</v>
      </c>
      <c r="H8190" s="3"/>
      <c r="I8190" s="24">
        <v>152</v>
      </c>
      <c r="J8190" s="24">
        <v>125</v>
      </c>
      <c r="K8190" s="24">
        <v>3</v>
      </c>
      <c r="L8190" s="24">
        <v>3</v>
      </c>
      <c r="M8190" s="24">
        <v>11</v>
      </c>
      <c r="N8190" s="24">
        <v>4</v>
      </c>
      <c r="O8190" s="24">
        <v>1</v>
      </c>
      <c r="P8190" s="24"/>
      <c r="Q8190" s="24">
        <v>5</v>
      </c>
      <c r="R8190" s="24"/>
      <c r="S8190" s="24"/>
      <c r="T8190" s="24"/>
      <c r="U8190" s="24"/>
      <c r="V8190" s="24"/>
      <c r="W8190" s="24"/>
      <c r="X8190" s="24">
        <f t="shared" si="309"/>
        <v>152</v>
      </c>
      <c r="Y8190" s="2">
        <f t="shared" si="308"/>
        <v>0</v>
      </c>
      <c r="Z8190" s="3"/>
    </row>
    <row r="8191" spans="1:26" customFormat="1" x14ac:dyDescent="0.25">
      <c r="A8191" s="31"/>
      <c r="B8191" s="31">
        <v>1</v>
      </c>
      <c r="C8191" s="3" t="s">
        <v>4504</v>
      </c>
      <c r="D8191" s="3" t="s">
        <v>250</v>
      </c>
      <c r="E8191" s="3"/>
      <c r="F8191" s="3"/>
      <c r="G8191" s="3" t="s">
        <v>13411</v>
      </c>
      <c r="H8191" s="3"/>
      <c r="I8191" s="24">
        <v>55</v>
      </c>
      <c r="J8191" s="24"/>
      <c r="K8191" s="24"/>
      <c r="L8191" s="24"/>
      <c r="M8191" s="24"/>
      <c r="N8191" s="24"/>
      <c r="O8191" s="24"/>
      <c r="P8191" s="24"/>
      <c r="Q8191" s="24"/>
      <c r="R8191" s="24"/>
      <c r="S8191" s="24"/>
      <c r="T8191" s="24"/>
      <c r="U8191" s="24"/>
      <c r="V8191" s="24"/>
      <c r="W8191" s="24"/>
      <c r="X8191" s="24"/>
      <c r="Y8191" s="2"/>
      <c r="Z8191" s="3"/>
    </row>
    <row r="8192" spans="1:26" customFormat="1" x14ac:dyDescent="0.25">
      <c r="A8192" s="31"/>
      <c r="B8192" s="31">
        <v>2</v>
      </c>
      <c r="C8192" s="3" t="s">
        <v>12793</v>
      </c>
      <c r="D8192" s="3" t="s">
        <v>2096</v>
      </c>
      <c r="E8192" s="3" t="s">
        <v>12770</v>
      </c>
      <c r="F8192" s="3" t="s">
        <v>12895</v>
      </c>
      <c r="G8192" s="3" t="s">
        <v>13412</v>
      </c>
      <c r="H8192" s="3"/>
      <c r="I8192" s="24">
        <v>73</v>
      </c>
      <c r="J8192" s="24"/>
      <c r="K8192" s="24"/>
      <c r="L8192" s="24"/>
      <c r="M8192" s="24"/>
      <c r="N8192" s="24"/>
      <c r="O8192" s="24"/>
      <c r="P8192" s="24"/>
      <c r="Q8192" s="24"/>
      <c r="R8192" s="24"/>
      <c r="S8192" s="24"/>
      <c r="T8192" s="24"/>
      <c r="U8192" s="24"/>
      <c r="V8192" s="24"/>
      <c r="W8192" s="24"/>
      <c r="X8192" s="24"/>
      <c r="Y8192" s="2"/>
      <c r="Z8192" s="3"/>
    </row>
    <row r="8193" spans="1:26" customFormat="1" x14ac:dyDescent="0.25">
      <c r="A8193" s="31"/>
      <c r="B8193" s="31">
        <v>3</v>
      </c>
      <c r="C8193" s="3" t="s">
        <v>13413</v>
      </c>
      <c r="D8193" s="3" t="s">
        <v>12830</v>
      </c>
      <c r="E8193" s="3"/>
      <c r="F8193" s="3"/>
      <c r="G8193" s="3" t="s">
        <v>3076</v>
      </c>
      <c r="H8193" s="3"/>
      <c r="I8193" s="24">
        <v>64.400000000000006</v>
      </c>
      <c r="J8193" s="24"/>
      <c r="K8193" s="24"/>
      <c r="L8193" s="24"/>
      <c r="M8193" s="24"/>
      <c r="N8193" s="24"/>
      <c r="O8193" s="24"/>
      <c r="P8193" s="24"/>
      <c r="Q8193" s="24"/>
      <c r="R8193" s="24"/>
      <c r="S8193" s="24"/>
      <c r="T8193" s="24"/>
      <c r="U8193" s="24"/>
      <c r="V8193" s="24"/>
      <c r="W8193" s="24"/>
      <c r="X8193" s="24"/>
      <c r="Y8193" s="2"/>
      <c r="Z8193" s="3"/>
    </row>
    <row r="8194" spans="1:26" customFormat="1" x14ac:dyDescent="0.25">
      <c r="A8194" s="31"/>
      <c r="B8194" s="31">
        <v>4</v>
      </c>
      <c r="C8194" s="3" t="s">
        <v>13414</v>
      </c>
      <c r="D8194" s="3" t="s">
        <v>12830</v>
      </c>
      <c r="E8194" s="3"/>
      <c r="F8194" s="3"/>
      <c r="G8194" s="3" t="s">
        <v>38</v>
      </c>
      <c r="H8194" s="3"/>
      <c r="I8194" s="24">
        <v>52.3</v>
      </c>
      <c r="J8194" s="24"/>
      <c r="K8194" s="24"/>
      <c r="L8194" s="24"/>
      <c r="M8194" s="24"/>
      <c r="N8194" s="24"/>
      <c r="O8194" s="24"/>
      <c r="P8194" s="24"/>
      <c r="Q8194" s="24"/>
      <c r="R8194" s="24"/>
      <c r="S8194" s="24"/>
      <c r="T8194" s="24"/>
      <c r="U8194" s="24"/>
      <c r="V8194" s="24"/>
      <c r="W8194" s="24"/>
      <c r="X8194" s="24"/>
      <c r="Y8194" s="2"/>
      <c r="Z8194" s="3"/>
    </row>
    <row r="8195" spans="1:26" customFormat="1" x14ac:dyDescent="0.25">
      <c r="A8195" s="31"/>
      <c r="B8195" s="31">
        <v>5</v>
      </c>
      <c r="C8195" s="3" t="s">
        <v>13415</v>
      </c>
      <c r="D8195" s="3" t="s">
        <v>12830</v>
      </c>
      <c r="E8195" s="3"/>
      <c r="F8195" s="3"/>
      <c r="G8195" s="3"/>
      <c r="H8195" s="3"/>
      <c r="I8195" s="24">
        <v>98</v>
      </c>
      <c r="J8195" s="24"/>
      <c r="K8195" s="24"/>
      <c r="L8195" s="24"/>
      <c r="M8195" s="24"/>
      <c r="N8195" s="24"/>
      <c r="O8195" s="24"/>
      <c r="P8195" s="24"/>
      <c r="Q8195" s="24"/>
      <c r="R8195" s="24"/>
      <c r="S8195" s="24"/>
      <c r="T8195" s="24"/>
      <c r="U8195" s="24"/>
      <c r="V8195" s="24"/>
      <c r="W8195" s="24"/>
      <c r="X8195" s="24"/>
      <c r="Y8195" s="2"/>
      <c r="Z8195" s="3"/>
    </row>
    <row r="8196" spans="1:26" customFormat="1" x14ac:dyDescent="0.25">
      <c r="A8196" s="31"/>
      <c r="B8196" s="31">
        <v>6</v>
      </c>
      <c r="C8196" s="3" t="s">
        <v>13416</v>
      </c>
      <c r="D8196" s="3" t="s">
        <v>250</v>
      </c>
      <c r="E8196" s="3"/>
      <c r="F8196" s="3"/>
      <c r="G8196" s="3"/>
      <c r="H8196" s="3"/>
      <c r="I8196" s="24">
        <v>54</v>
      </c>
      <c r="J8196" s="24"/>
      <c r="K8196" s="24"/>
      <c r="L8196" s="24"/>
      <c r="M8196" s="24"/>
      <c r="N8196" s="24"/>
      <c r="O8196" s="24"/>
      <c r="P8196" s="24"/>
      <c r="Q8196" s="24"/>
      <c r="R8196" s="24"/>
      <c r="S8196" s="24"/>
      <c r="T8196" s="24"/>
      <c r="U8196" s="24"/>
      <c r="V8196" s="24"/>
      <c r="W8196" s="24"/>
      <c r="X8196" s="24"/>
      <c r="Y8196" s="2"/>
      <c r="Z8196" s="3"/>
    </row>
    <row r="8197" spans="1:26" customFormat="1" x14ac:dyDescent="0.25">
      <c r="A8197" s="31"/>
      <c r="B8197" s="31">
        <v>7</v>
      </c>
      <c r="C8197" s="3" t="s">
        <v>169</v>
      </c>
      <c r="D8197" s="3" t="s">
        <v>12851</v>
      </c>
      <c r="E8197" s="3"/>
      <c r="F8197" s="3"/>
      <c r="G8197" s="3"/>
      <c r="H8197" s="3"/>
      <c r="I8197" s="24">
        <v>58</v>
      </c>
      <c r="J8197" s="24"/>
      <c r="K8197" s="24"/>
      <c r="L8197" s="24"/>
      <c r="M8197" s="24"/>
      <c r="N8197" s="24"/>
      <c r="O8197" s="24"/>
      <c r="P8197" s="24"/>
      <c r="Q8197" s="24"/>
      <c r="R8197" s="24"/>
      <c r="S8197" s="24"/>
      <c r="T8197" s="24"/>
      <c r="U8197" s="24"/>
      <c r="V8197" s="24"/>
      <c r="W8197" s="24"/>
      <c r="X8197" s="24"/>
      <c r="Y8197" s="2"/>
      <c r="Z8197" s="3"/>
    </row>
    <row r="8198" spans="1:26" customFormat="1" x14ac:dyDescent="0.25">
      <c r="A8198" s="31">
        <v>1</v>
      </c>
      <c r="B8198" s="31">
        <v>1</v>
      </c>
      <c r="C8198" s="3" t="s">
        <v>13417</v>
      </c>
      <c r="D8198" s="3" t="s">
        <v>15171</v>
      </c>
      <c r="E8198" s="3" t="s">
        <v>13418</v>
      </c>
      <c r="F8198" s="3" t="s">
        <v>12895</v>
      </c>
      <c r="G8198" s="3" t="s">
        <v>13419</v>
      </c>
      <c r="H8198" s="3" t="s">
        <v>540</v>
      </c>
      <c r="I8198" s="24">
        <v>209.61</v>
      </c>
      <c r="J8198" s="24">
        <v>89</v>
      </c>
      <c r="K8198" s="24">
        <v>38</v>
      </c>
      <c r="L8198" s="24"/>
      <c r="M8198" s="24"/>
      <c r="N8198" s="24">
        <v>4.6100000000000003</v>
      </c>
      <c r="O8198" s="24">
        <v>1.0900000000000001</v>
      </c>
      <c r="P8198" s="24"/>
      <c r="Q8198" s="24"/>
      <c r="R8198" s="24">
        <v>9</v>
      </c>
      <c r="S8198" s="24"/>
      <c r="T8198" s="24">
        <v>67.91</v>
      </c>
      <c r="U8198" s="24"/>
      <c r="V8198" s="24"/>
      <c r="W8198" s="24"/>
      <c r="X8198" s="24">
        <f>SUM(J8198:W8198)</f>
        <v>209.61</v>
      </c>
      <c r="Y8198" s="2">
        <f t="shared" ref="Y8198:Y8229" si="310">I8198-X8198</f>
        <v>0</v>
      </c>
      <c r="Z8198" s="3"/>
    </row>
    <row r="8199" spans="1:26" customFormat="1" x14ac:dyDescent="0.25">
      <c r="A8199" s="31">
        <v>2</v>
      </c>
      <c r="B8199" s="31">
        <v>2</v>
      </c>
      <c r="C8199" s="3" t="s">
        <v>13420</v>
      </c>
      <c r="D8199" s="3" t="s">
        <v>15171</v>
      </c>
      <c r="E8199" s="3" t="s">
        <v>13418</v>
      </c>
      <c r="F8199" s="3" t="s">
        <v>12895</v>
      </c>
      <c r="G8199" s="3" t="s">
        <v>1910</v>
      </c>
      <c r="H8199" s="3" t="s">
        <v>237</v>
      </c>
      <c r="I8199" s="24">
        <v>695.45</v>
      </c>
      <c r="J8199" s="24">
        <v>275.42</v>
      </c>
      <c r="K8199" s="24">
        <v>6.27</v>
      </c>
      <c r="L8199" s="24"/>
      <c r="M8199" s="24"/>
      <c r="N8199" s="24">
        <v>1.1000000000000001</v>
      </c>
      <c r="O8199" s="24">
        <v>10</v>
      </c>
      <c r="P8199" s="24"/>
      <c r="Q8199" s="24">
        <v>2</v>
      </c>
      <c r="R8199" s="24">
        <v>1.43</v>
      </c>
      <c r="S8199" s="24"/>
      <c r="T8199" s="24">
        <v>399.23</v>
      </c>
      <c r="U8199" s="24"/>
      <c r="V8199" s="24"/>
      <c r="W8199" s="24"/>
      <c r="X8199" s="24">
        <f>SUM(J8199:W8199)</f>
        <v>695.45</v>
      </c>
      <c r="Y8199" s="2">
        <f t="shared" si="310"/>
        <v>0</v>
      </c>
      <c r="Z8199" s="3"/>
    </row>
    <row r="8200" spans="1:26" customFormat="1" x14ac:dyDescent="0.25">
      <c r="A8200" s="31">
        <v>3</v>
      </c>
      <c r="B8200" s="31">
        <v>3</v>
      </c>
      <c r="C8200" s="3" t="s">
        <v>13421</v>
      </c>
      <c r="D8200" s="3" t="s">
        <v>15171</v>
      </c>
      <c r="E8200" s="3" t="s">
        <v>13418</v>
      </c>
      <c r="F8200" s="3" t="s">
        <v>12895</v>
      </c>
      <c r="G8200" s="3" t="s">
        <v>1910</v>
      </c>
      <c r="H8200" s="3" t="s">
        <v>237</v>
      </c>
      <c r="I8200" s="24">
        <v>75.16</v>
      </c>
      <c r="J8200" s="24">
        <v>59.11</v>
      </c>
      <c r="K8200" s="24"/>
      <c r="L8200" s="24"/>
      <c r="M8200" s="24"/>
      <c r="N8200" s="24"/>
      <c r="O8200" s="24">
        <v>14.05</v>
      </c>
      <c r="P8200" s="24"/>
      <c r="Q8200" s="24"/>
      <c r="R8200" s="24">
        <v>2</v>
      </c>
      <c r="S8200" s="24"/>
      <c r="T8200" s="24"/>
      <c r="U8200" s="24"/>
      <c r="V8200" s="24"/>
      <c r="W8200" s="24"/>
      <c r="X8200" s="24">
        <f>SUM(J8200:W8200)</f>
        <v>75.16</v>
      </c>
      <c r="Y8200" s="2">
        <f t="shared" si="310"/>
        <v>0</v>
      </c>
      <c r="Z8200" s="3"/>
    </row>
    <row r="8201" spans="1:26" customFormat="1" ht="30" x14ac:dyDescent="0.25">
      <c r="A8201" s="31">
        <v>4</v>
      </c>
      <c r="B8201" s="31">
        <v>4</v>
      </c>
      <c r="C8201" s="1" t="s">
        <v>13422</v>
      </c>
      <c r="D8201" s="3" t="s">
        <v>15171</v>
      </c>
      <c r="E8201" s="3" t="s">
        <v>13418</v>
      </c>
      <c r="F8201" s="3" t="s">
        <v>12895</v>
      </c>
      <c r="G8201" s="3" t="s">
        <v>1910</v>
      </c>
      <c r="H8201" s="3" t="s">
        <v>237</v>
      </c>
      <c r="I8201" s="24">
        <v>1514.25</v>
      </c>
      <c r="J8201" s="24">
        <v>502.43</v>
      </c>
      <c r="K8201" s="24">
        <v>17.899999999999999</v>
      </c>
      <c r="L8201" s="24"/>
      <c r="M8201" s="24">
        <v>82.61</v>
      </c>
      <c r="N8201" s="24">
        <v>85.02</v>
      </c>
      <c r="O8201" s="24">
        <v>35</v>
      </c>
      <c r="P8201" s="24">
        <v>17</v>
      </c>
      <c r="Q8201" s="24">
        <v>29</v>
      </c>
      <c r="R8201" s="24">
        <v>13.7</v>
      </c>
      <c r="S8201" s="24"/>
      <c r="T8201" s="24">
        <v>731.59</v>
      </c>
      <c r="U8201" s="24"/>
      <c r="V8201" s="24"/>
      <c r="W8201" s="24"/>
      <c r="X8201" s="24">
        <f t="shared" ref="X8201:X8264" si="311">SUM(J8201:W8201)</f>
        <v>1514.25</v>
      </c>
      <c r="Y8201" s="2">
        <f t="shared" si="310"/>
        <v>0</v>
      </c>
      <c r="Z8201" s="3"/>
    </row>
    <row r="8202" spans="1:26" customFormat="1" x14ac:dyDescent="0.25">
      <c r="A8202" s="31">
        <v>5</v>
      </c>
      <c r="B8202" s="31">
        <v>5</v>
      </c>
      <c r="C8202" s="3" t="s">
        <v>13423</v>
      </c>
      <c r="D8202" s="3" t="s">
        <v>15171</v>
      </c>
      <c r="E8202" s="3" t="s">
        <v>13418</v>
      </c>
      <c r="F8202" s="3" t="s">
        <v>12895</v>
      </c>
      <c r="G8202" s="3" t="s">
        <v>13424</v>
      </c>
      <c r="H8202" s="3" t="s">
        <v>429</v>
      </c>
      <c r="I8202" s="24">
        <v>414.73</v>
      </c>
      <c r="J8202" s="24">
        <v>316.39999999999998</v>
      </c>
      <c r="K8202" s="24">
        <v>67.08</v>
      </c>
      <c r="L8202" s="24">
        <v>0.75</v>
      </c>
      <c r="M8202" s="24"/>
      <c r="N8202" s="24">
        <v>4.4800000000000004</v>
      </c>
      <c r="O8202" s="24">
        <v>4.55</v>
      </c>
      <c r="P8202" s="24"/>
      <c r="Q8202" s="24">
        <v>1.62</v>
      </c>
      <c r="R8202" s="24">
        <v>6.75</v>
      </c>
      <c r="S8202" s="24"/>
      <c r="T8202" s="24">
        <v>13.1</v>
      </c>
      <c r="U8202" s="24"/>
      <c r="V8202" s="24"/>
      <c r="W8202" s="24"/>
      <c r="X8202" s="24">
        <f t="shared" si="311"/>
        <v>414.73</v>
      </c>
      <c r="Y8202" s="2">
        <f t="shared" si="310"/>
        <v>0</v>
      </c>
      <c r="Z8202" s="3"/>
    </row>
    <row r="8203" spans="1:26" customFormat="1" ht="30" x14ac:dyDescent="0.25">
      <c r="A8203" s="31">
        <v>6</v>
      </c>
      <c r="B8203" s="31">
        <v>6</v>
      </c>
      <c r="C8203" s="3" t="s">
        <v>13425</v>
      </c>
      <c r="D8203" s="3" t="s">
        <v>15171</v>
      </c>
      <c r="E8203" s="3" t="s">
        <v>13418</v>
      </c>
      <c r="F8203" s="3" t="s">
        <v>12895</v>
      </c>
      <c r="G8203" s="1" t="s">
        <v>13426</v>
      </c>
      <c r="H8203" s="3" t="s">
        <v>13427</v>
      </c>
      <c r="I8203" s="24">
        <v>93.89</v>
      </c>
      <c r="J8203" s="24">
        <v>58</v>
      </c>
      <c r="K8203" s="24">
        <v>4.5</v>
      </c>
      <c r="L8203" s="24"/>
      <c r="M8203" s="24">
        <v>5.5</v>
      </c>
      <c r="N8203" s="24">
        <v>4.5</v>
      </c>
      <c r="O8203" s="24">
        <v>1.5</v>
      </c>
      <c r="P8203" s="24"/>
      <c r="Q8203" s="24"/>
      <c r="R8203" s="24">
        <v>0.95</v>
      </c>
      <c r="S8203" s="24"/>
      <c r="T8203" s="24">
        <v>18.940000000000001</v>
      </c>
      <c r="U8203" s="24"/>
      <c r="V8203" s="24"/>
      <c r="W8203" s="24"/>
      <c r="X8203" s="24">
        <f t="shared" si="311"/>
        <v>93.89</v>
      </c>
      <c r="Y8203" s="2">
        <f t="shared" si="310"/>
        <v>0</v>
      </c>
      <c r="Z8203" s="3"/>
    </row>
    <row r="8204" spans="1:26" customFormat="1" x14ac:dyDescent="0.25">
      <c r="A8204" s="31">
        <v>7</v>
      </c>
      <c r="B8204" s="31">
        <v>7</v>
      </c>
      <c r="C8204" s="3" t="s">
        <v>13428</v>
      </c>
      <c r="D8204" s="3" t="s">
        <v>15171</v>
      </c>
      <c r="E8204" s="3" t="s">
        <v>13418</v>
      </c>
      <c r="F8204" s="3" t="s">
        <v>12895</v>
      </c>
      <c r="G8204" s="3" t="s">
        <v>13424</v>
      </c>
      <c r="H8204" s="3" t="s">
        <v>391</v>
      </c>
      <c r="I8204" s="24">
        <v>286.8</v>
      </c>
      <c r="J8204" s="24">
        <v>231.21</v>
      </c>
      <c r="K8204" s="24"/>
      <c r="L8204" s="24"/>
      <c r="M8204" s="24"/>
      <c r="N8204" s="24"/>
      <c r="O8204" s="24">
        <v>2.1</v>
      </c>
      <c r="P8204" s="24">
        <v>3.69</v>
      </c>
      <c r="Q8204" s="24">
        <v>1.49</v>
      </c>
      <c r="R8204" s="24">
        <v>2.0099999999999998</v>
      </c>
      <c r="S8204" s="24"/>
      <c r="T8204" s="24">
        <v>46.3</v>
      </c>
      <c r="U8204" s="24"/>
      <c r="V8204" s="24"/>
      <c r="W8204" s="24"/>
      <c r="X8204" s="24">
        <f t="shared" si="311"/>
        <v>286.8</v>
      </c>
      <c r="Y8204" s="2">
        <f t="shared" si="310"/>
        <v>0</v>
      </c>
      <c r="Z8204" s="3"/>
    </row>
    <row r="8205" spans="1:26" customFormat="1" x14ac:dyDescent="0.25">
      <c r="A8205" s="31">
        <v>8</v>
      </c>
      <c r="B8205" s="31">
        <v>8</v>
      </c>
      <c r="C8205" s="3" t="s">
        <v>3662</v>
      </c>
      <c r="D8205" s="3" t="s">
        <v>9716</v>
      </c>
      <c r="E8205" s="3" t="s">
        <v>13418</v>
      </c>
      <c r="F8205" s="3" t="s">
        <v>12895</v>
      </c>
      <c r="G8205" s="3" t="s">
        <v>15172</v>
      </c>
      <c r="H8205" s="3" t="s">
        <v>13</v>
      </c>
      <c r="I8205" s="24">
        <v>226.8</v>
      </c>
      <c r="J8205" s="24">
        <v>199.8</v>
      </c>
      <c r="K8205" s="24"/>
      <c r="L8205" s="24"/>
      <c r="M8205" s="24"/>
      <c r="N8205" s="24">
        <v>4</v>
      </c>
      <c r="O8205" s="24">
        <v>7</v>
      </c>
      <c r="P8205" s="24"/>
      <c r="Q8205" s="24">
        <v>6</v>
      </c>
      <c r="R8205" s="24"/>
      <c r="S8205" s="24"/>
      <c r="T8205" s="24">
        <v>10</v>
      </c>
      <c r="U8205" s="24"/>
      <c r="V8205" s="24"/>
      <c r="W8205" s="24"/>
      <c r="X8205" s="24">
        <f t="shared" si="311"/>
        <v>226.8</v>
      </c>
      <c r="Y8205" s="2">
        <f t="shared" si="310"/>
        <v>0</v>
      </c>
      <c r="Z8205" s="3"/>
    </row>
    <row r="8206" spans="1:26" customFormat="1" x14ac:dyDescent="0.25">
      <c r="A8206" s="31">
        <v>9</v>
      </c>
      <c r="B8206" s="31">
        <v>9</v>
      </c>
      <c r="C8206" s="3" t="s">
        <v>15173</v>
      </c>
      <c r="D8206" s="3" t="s">
        <v>9716</v>
      </c>
      <c r="E8206" s="3" t="s">
        <v>13418</v>
      </c>
      <c r="F8206" s="3" t="s">
        <v>12895</v>
      </c>
      <c r="G8206" s="3" t="s">
        <v>2452</v>
      </c>
      <c r="H8206" s="3" t="s">
        <v>245</v>
      </c>
      <c r="I8206" s="24">
        <v>254.78</v>
      </c>
      <c r="J8206" s="24">
        <v>135.86000000000001</v>
      </c>
      <c r="K8206" s="24">
        <v>12</v>
      </c>
      <c r="L8206" s="24">
        <v>10.48</v>
      </c>
      <c r="M8206" s="24">
        <v>5</v>
      </c>
      <c r="N8206" s="24">
        <v>8.8000000000000007</v>
      </c>
      <c r="O8206" s="24">
        <v>3.64</v>
      </c>
      <c r="P8206" s="24">
        <v>2</v>
      </c>
      <c r="Q8206" s="24">
        <v>10</v>
      </c>
      <c r="R8206" s="24">
        <v>8</v>
      </c>
      <c r="S8206" s="24"/>
      <c r="T8206" s="24">
        <v>59</v>
      </c>
      <c r="U8206" s="24"/>
      <c r="V8206" s="24"/>
      <c r="W8206" s="24"/>
      <c r="X8206" s="24">
        <f t="shared" si="311"/>
        <v>254.78</v>
      </c>
      <c r="Y8206" s="2">
        <f t="shared" si="310"/>
        <v>0</v>
      </c>
      <c r="Z8206" s="3"/>
    </row>
    <row r="8207" spans="1:26" customFormat="1" x14ac:dyDescent="0.25">
      <c r="A8207" s="31">
        <v>10</v>
      </c>
      <c r="B8207" s="31">
        <v>10</v>
      </c>
      <c r="C8207" s="3" t="s">
        <v>13429</v>
      </c>
      <c r="D8207" s="3" t="s">
        <v>9716</v>
      </c>
      <c r="E8207" s="3" t="s">
        <v>13418</v>
      </c>
      <c r="F8207" s="3" t="s">
        <v>12895</v>
      </c>
      <c r="G8207" s="3" t="s">
        <v>577</v>
      </c>
      <c r="H8207" s="3"/>
      <c r="I8207" s="24">
        <v>452.48</v>
      </c>
      <c r="J8207" s="24">
        <v>376.51</v>
      </c>
      <c r="K8207" s="24">
        <v>32.03</v>
      </c>
      <c r="L8207" s="24"/>
      <c r="M8207" s="24"/>
      <c r="N8207" s="24">
        <v>21.58</v>
      </c>
      <c r="O8207" s="24">
        <v>19.510000000000002</v>
      </c>
      <c r="P8207" s="24"/>
      <c r="Q8207" s="24"/>
      <c r="R8207" s="24">
        <v>2.85</v>
      </c>
      <c r="S8207" s="24"/>
      <c r="T8207" s="24"/>
      <c r="U8207" s="24"/>
      <c r="V8207" s="24"/>
      <c r="W8207" s="24"/>
      <c r="X8207" s="24">
        <f t="shared" si="311"/>
        <v>452.47999999999996</v>
      </c>
      <c r="Y8207" s="2">
        <f t="shared" si="310"/>
        <v>0</v>
      </c>
      <c r="Z8207" s="3"/>
    </row>
    <row r="8208" spans="1:26" customFormat="1" x14ac:dyDescent="0.25">
      <c r="A8208" s="31">
        <v>11</v>
      </c>
      <c r="B8208" s="31">
        <v>11</v>
      </c>
      <c r="C8208" s="3" t="s">
        <v>6256</v>
      </c>
      <c r="D8208" s="3" t="s">
        <v>9716</v>
      </c>
      <c r="E8208" s="3" t="s">
        <v>13418</v>
      </c>
      <c r="F8208" s="3" t="s">
        <v>12895</v>
      </c>
      <c r="G8208" s="3" t="s">
        <v>13430</v>
      </c>
      <c r="H8208" s="3"/>
      <c r="I8208" s="24">
        <v>453</v>
      </c>
      <c r="J8208" s="24">
        <v>346</v>
      </c>
      <c r="K8208" s="24">
        <v>28.71</v>
      </c>
      <c r="L8208" s="24">
        <v>3.53</v>
      </c>
      <c r="M8208" s="24">
        <v>9</v>
      </c>
      <c r="N8208" s="24">
        <v>10</v>
      </c>
      <c r="O8208" s="24">
        <v>1</v>
      </c>
      <c r="P8208" s="24">
        <v>7.26</v>
      </c>
      <c r="Q8208" s="24">
        <v>7.5</v>
      </c>
      <c r="R8208" s="24"/>
      <c r="S8208" s="24"/>
      <c r="T8208" s="24">
        <v>40</v>
      </c>
      <c r="U8208" s="24"/>
      <c r="V8208" s="24"/>
      <c r="W8208" s="24"/>
      <c r="X8208" s="24">
        <f t="shared" si="311"/>
        <v>452.99999999999994</v>
      </c>
      <c r="Y8208" s="2">
        <f t="shared" si="310"/>
        <v>0</v>
      </c>
      <c r="Z8208" s="3"/>
    </row>
    <row r="8209" spans="1:26" customFormat="1" x14ac:dyDescent="0.25">
      <c r="A8209" s="31">
        <v>12</v>
      </c>
      <c r="B8209" s="31">
        <v>12</v>
      </c>
      <c r="C8209" s="3" t="s">
        <v>13431</v>
      </c>
      <c r="D8209" s="3" t="s">
        <v>13431</v>
      </c>
      <c r="E8209" s="3" t="s">
        <v>13418</v>
      </c>
      <c r="F8209" s="3" t="s">
        <v>12895</v>
      </c>
      <c r="G8209" s="3" t="s">
        <v>13432</v>
      </c>
      <c r="H8209" s="3" t="s">
        <v>1869</v>
      </c>
      <c r="I8209" s="24">
        <v>379.5</v>
      </c>
      <c r="J8209" s="24">
        <v>200.5</v>
      </c>
      <c r="K8209" s="24">
        <v>37</v>
      </c>
      <c r="L8209" s="24">
        <v>52</v>
      </c>
      <c r="M8209" s="24"/>
      <c r="N8209" s="24">
        <v>2.5</v>
      </c>
      <c r="O8209" s="24">
        <v>18.5</v>
      </c>
      <c r="P8209" s="24">
        <v>7</v>
      </c>
      <c r="Q8209" s="24">
        <v>4</v>
      </c>
      <c r="R8209" s="24"/>
      <c r="S8209" s="24"/>
      <c r="T8209" s="24">
        <v>58</v>
      </c>
      <c r="U8209" s="24"/>
      <c r="V8209" s="24"/>
      <c r="W8209" s="24"/>
      <c r="X8209" s="24">
        <f t="shared" si="311"/>
        <v>379.5</v>
      </c>
      <c r="Y8209" s="2">
        <f t="shared" si="310"/>
        <v>0</v>
      </c>
      <c r="Z8209" s="3"/>
    </row>
    <row r="8210" spans="1:26" customFormat="1" x14ac:dyDescent="0.25">
      <c r="A8210" s="31">
        <v>13</v>
      </c>
      <c r="B8210" s="31">
        <v>13</v>
      </c>
      <c r="C8210" s="3" t="s">
        <v>13433</v>
      </c>
      <c r="D8210" s="3" t="s">
        <v>13431</v>
      </c>
      <c r="E8210" s="3" t="s">
        <v>13418</v>
      </c>
      <c r="F8210" s="3" t="s">
        <v>12895</v>
      </c>
      <c r="G8210" s="3" t="s">
        <v>13434</v>
      </c>
      <c r="H8210" s="3" t="s">
        <v>429</v>
      </c>
      <c r="I8210" s="24">
        <v>676.97</v>
      </c>
      <c r="J8210" s="24">
        <v>449.95</v>
      </c>
      <c r="K8210" s="24">
        <v>18.46</v>
      </c>
      <c r="L8210" s="24">
        <v>41.47</v>
      </c>
      <c r="M8210" s="24"/>
      <c r="N8210" s="24">
        <v>0.98</v>
      </c>
      <c r="O8210" s="24">
        <v>2.09</v>
      </c>
      <c r="P8210" s="24">
        <v>1.5</v>
      </c>
      <c r="Q8210" s="24">
        <v>5.47</v>
      </c>
      <c r="R8210" s="24">
        <v>9.0500000000000007</v>
      </c>
      <c r="S8210" s="24"/>
      <c r="T8210" s="24">
        <v>148</v>
      </c>
      <c r="U8210" s="24"/>
      <c r="V8210" s="24"/>
      <c r="W8210" s="24"/>
      <c r="X8210" s="24">
        <f t="shared" si="311"/>
        <v>676.97</v>
      </c>
      <c r="Y8210" s="2">
        <f t="shared" si="310"/>
        <v>0</v>
      </c>
      <c r="Z8210" s="3"/>
    </row>
    <row r="8211" spans="1:26" customFormat="1" x14ac:dyDescent="0.25">
      <c r="A8211" s="31">
        <v>14</v>
      </c>
      <c r="B8211" s="31">
        <v>14</v>
      </c>
      <c r="C8211" s="3" t="s">
        <v>13435</v>
      </c>
      <c r="D8211" s="3" t="s">
        <v>13431</v>
      </c>
      <c r="E8211" s="3" t="s">
        <v>13418</v>
      </c>
      <c r="F8211" s="3" t="s">
        <v>12895</v>
      </c>
      <c r="G8211" s="3" t="s">
        <v>13436</v>
      </c>
      <c r="H8211" s="3" t="s">
        <v>1043</v>
      </c>
      <c r="I8211" s="24">
        <v>114.31</v>
      </c>
      <c r="J8211" s="24">
        <v>58.9</v>
      </c>
      <c r="K8211" s="24">
        <v>1.5</v>
      </c>
      <c r="L8211" s="24">
        <v>2</v>
      </c>
      <c r="M8211" s="24"/>
      <c r="N8211" s="24">
        <v>3.42</v>
      </c>
      <c r="O8211" s="24">
        <v>2.78</v>
      </c>
      <c r="P8211" s="24">
        <v>0.19</v>
      </c>
      <c r="Q8211" s="24"/>
      <c r="R8211" s="24">
        <v>3.02</v>
      </c>
      <c r="S8211" s="24"/>
      <c r="T8211" s="24">
        <v>32.5</v>
      </c>
      <c r="U8211" s="24"/>
      <c r="V8211" s="24"/>
      <c r="W8211" s="24"/>
      <c r="X8211" s="24">
        <f t="shared" si="311"/>
        <v>104.30999999999999</v>
      </c>
      <c r="Y8211" s="2">
        <f t="shared" si="310"/>
        <v>10.000000000000014</v>
      </c>
      <c r="Z8211" s="3"/>
    </row>
    <row r="8212" spans="1:26" s="20" customFormat="1" x14ac:dyDescent="0.25">
      <c r="A8212" s="31">
        <v>15</v>
      </c>
      <c r="B8212" s="31">
        <v>15</v>
      </c>
      <c r="C8212" s="3" t="s">
        <v>13437</v>
      </c>
      <c r="D8212" s="3" t="s">
        <v>13431</v>
      </c>
      <c r="E8212" s="3" t="s">
        <v>13418</v>
      </c>
      <c r="F8212" s="3" t="s">
        <v>12895</v>
      </c>
      <c r="G8212" s="3" t="s">
        <v>13438</v>
      </c>
      <c r="H8212" s="3" t="s">
        <v>358</v>
      </c>
      <c r="I8212" s="24">
        <v>221</v>
      </c>
      <c r="J8212" s="24">
        <v>178.12</v>
      </c>
      <c r="K8212" s="24"/>
      <c r="L8212" s="24">
        <v>11.93</v>
      </c>
      <c r="M8212" s="24"/>
      <c r="N8212" s="24">
        <v>2</v>
      </c>
      <c r="O8212" s="24">
        <v>11.95</v>
      </c>
      <c r="P8212" s="24"/>
      <c r="Q8212" s="24">
        <v>11</v>
      </c>
      <c r="R8212" s="24">
        <v>6</v>
      </c>
      <c r="S8212" s="24"/>
      <c r="T8212" s="24"/>
      <c r="U8212" s="24"/>
      <c r="V8212" s="24"/>
      <c r="W8212" s="24"/>
      <c r="X8212" s="24">
        <f t="shared" si="311"/>
        <v>221</v>
      </c>
      <c r="Y8212" s="2">
        <f t="shared" si="310"/>
        <v>0</v>
      </c>
      <c r="Z8212" s="6"/>
    </row>
    <row r="8213" spans="1:26" customFormat="1" x14ac:dyDescent="0.25">
      <c r="A8213" s="31">
        <v>16</v>
      </c>
      <c r="B8213" s="31">
        <v>16</v>
      </c>
      <c r="C8213" s="3" t="s">
        <v>13439</v>
      </c>
      <c r="D8213" s="3" t="s">
        <v>13431</v>
      </c>
      <c r="E8213" s="3" t="s">
        <v>13418</v>
      </c>
      <c r="F8213" s="3" t="s">
        <v>12895</v>
      </c>
      <c r="G8213" s="3" t="s">
        <v>2475</v>
      </c>
      <c r="H8213" s="3" t="s">
        <v>1797</v>
      </c>
      <c r="I8213" s="24">
        <v>315.7</v>
      </c>
      <c r="J8213" s="24">
        <v>121.22</v>
      </c>
      <c r="K8213" s="24">
        <v>14.26</v>
      </c>
      <c r="L8213" s="24">
        <v>1</v>
      </c>
      <c r="M8213" s="24"/>
      <c r="N8213" s="24">
        <v>1.3</v>
      </c>
      <c r="O8213" s="24">
        <v>1</v>
      </c>
      <c r="P8213" s="24"/>
      <c r="Q8213" s="24">
        <v>0.92</v>
      </c>
      <c r="R8213" s="24"/>
      <c r="S8213" s="24"/>
      <c r="T8213" s="24">
        <v>176</v>
      </c>
      <c r="U8213" s="24"/>
      <c r="V8213" s="24"/>
      <c r="W8213" s="24"/>
      <c r="X8213" s="24">
        <f t="shared" si="311"/>
        <v>315.7</v>
      </c>
      <c r="Y8213" s="2">
        <f t="shared" si="310"/>
        <v>0</v>
      </c>
      <c r="Z8213" s="3"/>
    </row>
    <row r="8214" spans="1:26" customFormat="1" x14ac:dyDescent="0.25">
      <c r="A8214" s="31">
        <v>17</v>
      </c>
      <c r="B8214" s="31">
        <v>17</v>
      </c>
      <c r="C8214" s="3" t="s">
        <v>4457</v>
      </c>
      <c r="D8214" s="3" t="s">
        <v>13431</v>
      </c>
      <c r="E8214" s="3" t="s">
        <v>13418</v>
      </c>
      <c r="F8214" s="3" t="s">
        <v>12895</v>
      </c>
      <c r="G8214" s="3" t="s">
        <v>2475</v>
      </c>
      <c r="H8214" s="3" t="s">
        <v>1797</v>
      </c>
      <c r="I8214" s="24">
        <v>332.28</v>
      </c>
      <c r="J8214" s="24">
        <v>181</v>
      </c>
      <c r="K8214" s="24">
        <v>17.059999999999999</v>
      </c>
      <c r="L8214" s="24">
        <v>24.81</v>
      </c>
      <c r="M8214" s="24"/>
      <c r="N8214" s="24">
        <v>13.48</v>
      </c>
      <c r="O8214" s="24">
        <v>15.14</v>
      </c>
      <c r="P8214" s="24">
        <v>8.08</v>
      </c>
      <c r="Q8214" s="24">
        <v>1.71</v>
      </c>
      <c r="R8214" s="24"/>
      <c r="S8214" s="24"/>
      <c r="T8214" s="24">
        <v>71</v>
      </c>
      <c r="U8214" s="24"/>
      <c r="V8214" s="24"/>
      <c r="W8214" s="24"/>
      <c r="X8214" s="24">
        <f t="shared" si="311"/>
        <v>332.28</v>
      </c>
      <c r="Y8214" s="2">
        <f t="shared" si="310"/>
        <v>0</v>
      </c>
      <c r="Z8214" s="3"/>
    </row>
    <row r="8215" spans="1:26" customFormat="1" ht="16.149999999999999" customHeight="1" x14ac:dyDescent="0.25">
      <c r="A8215" s="31">
        <v>18</v>
      </c>
      <c r="B8215" s="31">
        <v>18</v>
      </c>
      <c r="C8215" s="3" t="s">
        <v>13440</v>
      </c>
      <c r="D8215" s="3" t="s">
        <v>13431</v>
      </c>
      <c r="E8215" s="3" t="s">
        <v>13418</v>
      </c>
      <c r="F8215" s="3" t="s">
        <v>12895</v>
      </c>
      <c r="G8215" s="3" t="s">
        <v>2475</v>
      </c>
      <c r="H8215" s="3" t="s">
        <v>1797</v>
      </c>
      <c r="I8215" s="24">
        <v>672.68</v>
      </c>
      <c r="J8215" s="24">
        <v>376.79</v>
      </c>
      <c r="K8215" s="24">
        <v>90.44</v>
      </c>
      <c r="L8215" s="24">
        <v>70</v>
      </c>
      <c r="M8215" s="24"/>
      <c r="N8215" s="24">
        <v>12.35</v>
      </c>
      <c r="O8215" s="24"/>
      <c r="P8215" s="24">
        <v>5</v>
      </c>
      <c r="Q8215" s="24">
        <v>4.2</v>
      </c>
      <c r="R8215" s="24">
        <v>18.899999999999999</v>
      </c>
      <c r="S8215" s="24"/>
      <c r="T8215" s="24">
        <v>95</v>
      </c>
      <c r="U8215" s="24"/>
      <c r="V8215" s="24"/>
      <c r="W8215" s="24"/>
      <c r="X8215" s="24">
        <f t="shared" si="311"/>
        <v>672.68000000000006</v>
      </c>
      <c r="Y8215" s="2">
        <f t="shared" si="310"/>
        <v>0</v>
      </c>
      <c r="Z8215" s="3"/>
    </row>
    <row r="8216" spans="1:26" customFormat="1" ht="30" x14ac:dyDescent="0.25">
      <c r="A8216" s="31">
        <v>19</v>
      </c>
      <c r="B8216" s="31">
        <v>19</v>
      </c>
      <c r="C8216" s="3" t="s">
        <v>13441</v>
      </c>
      <c r="D8216" s="3" t="s">
        <v>13431</v>
      </c>
      <c r="E8216" s="3" t="s">
        <v>13418</v>
      </c>
      <c r="F8216" s="3" t="s">
        <v>12895</v>
      </c>
      <c r="G8216" s="1" t="s">
        <v>13442</v>
      </c>
      <c r="H8216" s="3" t="s">
        <v>2397</v>
      </c>
      <c r="I8216" s="24">
        <v>75</v>
      </c>
      <c r="J8216" s="24">
        <v>69</v>
      </c>
      <c r="K8216" s="24"/>
      <c r="L8216" s="24">
        <v>3.36</v>
      </c>
      <c r="M8216" s="24"/>
      <c r="N8216" s="24"/>
      <c r="O8216" s="24">
        <v>1.35</v>
      </c>
      <c r="P8216" s="24"/>
      <c r="Q8216" s="24"/>
      <c r="R8216" s="24">
        <v>1.29</v>
      </c>
      <c r="S8216" s="24"/>
      <c r="T8216" s="24"/>
      <c r="U8216" s="24"/>
      <c r="V8216" s="24"/>
      <c r="W8216" s="24"/>
      <c r="X8216" s="24">
        <f t="shared" si="311"/>
        <v>75</v>
      </c>
      <c r="Y8216" s="2">
        <f t="shared" si="310"/>
        <v>0</v>
      </c>
      <c r="Z8216" s="3"/>
    </row>
    <row r="8217" spans="1:26" customFormat="1" x14ac:dyDescent="0.25">
      <c r="A8217" s="31">
        <v>20</v>
      </c>
      <c r="B8217" s="31">
        <v>20</v>
      </c>
      <c r="C8217" s="3" t="s">
        <v>13443</v>
      </c>
      <c r="D8217" s="3" t="s">
        <v>13444</v>
      </c>
      <c r="E8217" s="3" t="s">
        <v>13418</v>
      </c>
      <c r="F8217" s="3" t="s">
        <v>12895</v>
      </c>
      <c r="G8217" s="3" t="s">
        <v>13445</v>
      </c>
      <c r="H8217" s="3" t="s">
        <v>19</v>
      </c>
      <c r="I8217" s="24">
        <v>246.01</v>
      </c>
      <c r="J8217" s="24">
        <v>129.33000000000001</v>
      </c>
      <c r="K8217" s="24">
        <v>7.8</v>
      </c>
      <c r="L8217" s="24">
        <v>1.54</v>
      </c>
      <c r="M8217" s="24"/>
      <c r="N8217" s="24">
        <v>5.58</v>
      </c>
      <c r="O8217" s="24">
        <v>4.5999999999999996</v>
      </c>
      <c r="P8217" s="24"/>
      <c r="Q8217" s="24"/>
      <c r="R8217" s="24"/>
      <c r="S8217" s="24">
        <v>1.68</v>
      </c>
      <c r="T8217" s="24">
        <v>95.48</v>
      </c>
      <c r="U8217" s="24"/>
      <c r="V8217" s="24"/>
      <c r="W8217" s="24"/>
      <c r="X8217" s="24">
        <f t="shared" si="311"/>
        <v>246.01000000000005</v>
      </c>
      <c r="Y8217" s="2">
        <f t="shared" si="310"/>
        <v>0</v>
      </c>
      <c r="Z8217" s="3"/>
    </row>
    <row r="8218" spans="1:26" customFormat="1" x14ac:dyDescent="0.25">
      <c r="A8218" s="31">
        <v>21</v>
      </c>
      <c r="B8218" s="31">
        <v>21</v>
      </c>
      <c r="C8218" s="3" t="s">
        <v>13446</v>
      </c>
      <c r="D8218" s="3" t="s">
        <v>13444</v>
      </c>
      <c r="E8218" s="3" t="s">
        <v>13418</v>
      </c>
      <c r="F8218" s="3" t="s">
        <v>12895</v>
      </c>
      <c r="G8218" s="3" t="s">
        <v>413</v>
      </c>
      <c r="H8218" s="3" t="s">
        <v>369</v>
      </c>
      <c r="I8218" s="24">
        <v>166</v>
      </c>
      <c r="J8218" s="24">
        <v>116.7</v>
      </c>
      <c r="K8218" s="24"/>
      <c r="L8218" s="24">
        <v>19</v>
      </c>
      <c r="M8218" s="24"/>
      <c r="N8218" s="24">
        <v>6</v>
      </c>
      <c r="O8218" s="24">
        <v>9</v>
      </c>
      <c r="P8218" s="24">
        <v>1</v>
      </c>
      <c r="Q8218" s="24">
        <v>5</v>
      </c>
      <c r="R8218" s="24">
        <v>4.8499999999999996</v>
      </c>
      <c r="S8218" s="24">
        <v>4.45</v>
      </c>
      <c r="T8218" s="24"/>
      <c r="U8218" s="24"/>
      <c r="V8218" s="24"/>
      <c r="W8218" s="24"/>
      <c r="X8218" s="24">
        <f t="shared" si="311"/>
        <v>165.99999999999997</v>
      </c>
      <c r="Y8218" s="2">
        <f t="shared" si="310"/>
        <v>0</v>
      </c>
      <c r="Z8218" s="3"/>
    </row>
    <row r="8219" spans="1:26" customFormat="1" x14ac:dyDescent="0.25">
      <c r="A8219" s="31">
        <v>22</v>
      </c>
      <c r="B8219" s="31">
        <v>22</v>
      </c>
      <c r="C8219" s="3" t="s">
        <v>13447</v>
      </c>
      <c r="D8219" s="3" t="s">
        <v>13444</v>
      </c>
      <c r="E8219" s="3" t="s">
        <v>13418</v>
      </c>
      <c r="F8219" s="3" t="s">
        <v>12895</v>
      </c>
      <c r="G8219" s="3" t="s">
        <v>13448</v>
      </c>
      <c r="H8219" s="3" t="s">
        <v>237</v>
      </c>
      <c r="I8219" s="24">
        <v>710.37</v>
      </c>
      <c r="J8219" s="24">
        <v>334.63</v>
      </c>
      <c r="K8219" s="24">
        <v>17</v>
      </c>
      <c r="L8219" s="24">
        <v>17</v>
      </c>
      <c r="M8219" s="24"/>
      <c r="N8219" s="24">
        <v>10</v>
      </c>
      <c r="O8219" s="24">
        <v>7</v>
      </c>
      <c r="P8219" s="24"/>
      <c r="Q8219" s="24">
        <v>10</v>
      </c>
      <c r="R8219" s="24"/>
      <c r="S8219" s="24"/>
      <c r="T8219" s="24">
        <v>314.74</v>
      </c>
      <c r="U8219" s="24"/>
      <c r="V8219" s="24"/>
      <c r="W8219" s="24"/>
      <c r="X8219" s="24">
        <f t="shared" si="311"/>
        <v>710.37</v>
      </c>
      <c r="Y8219" s="2">
        <f t="shared" si="310"/>
        <v>0</v>
      </c>
      <c r="Z8219" s="3"/>
    </row>
    <row r="8220" spans="1:26" s="20" customFormat="1" x14ac:dyDescent="0.25">
      <c r="A8220" s="31">
        <v>23</v>
      </c>
      <c r="B8220" s="31">
        <v>23</v>
      </c>
      <c r="C8220" s="3" t="s">
        <v>3323</v>
      </c>
      <c r="D8220" s="3" t="s">
        <v>13444</v>
      </c>
      <c r="E8220" s="3" t="s">
        <v>13418</v>
      </c>
      <c r="F8220" s="3" t="s">
        <v>12895</v>
      </c>
      <c r="G8220" s="3" t="s">
        <v>13449</v>
      </c>
      <c r="H8220" s="3" t="s">
        <v>198</v>
      </c>
      <c r="I8220" s="24">
        <v>235</v>
      </c>
      <c r="J8220" s="24">
        <v>132.83000000000001</v>
      </c>
      <c r="K8220" s="24">
        <v>12</v>
      </c>
      <c r="L8220" s="24">
        <v>14</v>
      </c>
      <c r="M8220" s="24"/>
      <c r="N8220" s="24">
        <v>2.5</v>
      </c>
      <c r="O8220" s="24">
        <v>14</v>
      </c>
      <c r="P8220" s="24">
        <v>1</v>
      </c>
      <c r="Q8220" s="24">
        <v>24</v>
      </c>
      <c r="R8220" s="24"/>
      <c r="S8220" s="24"/>
      <c r="T8220" s="24">
        <v>34.67</v>
      </c>
      <c r="U8220" s="24"/>
      <c r="V8220" s="24"/>
      <c r="W8220" s="24"/>
      <c r="X8220" s="24">
        <f t="shared" si="311"/>
        <v>235</v>
      </c>
      <c r="Y8220" s="2">
        <f t="shared" si="310"/>
        <v>0</v>
      </c>
      <c r="Z8220" s="6"/>
    </row>
    <row r="8221" spans="1:26" customFormat="1" x14ac:dyDescent="0.25">
      <c r="A8221" s="31">
        <v>24</v>
      </c>
      <c r="B8221" s="31">
        <v>24</v>
      </c>
      <c r="C8221" s="3" t="s">
        <v>13315</v>
      </c>
      <c r="D8221" s="3" t="s">
        <v>13444</v>
      </c>
      <c r="E8221" s="3" t="s">
        <v>13418</v>
      </c>
      <c r="F8221" s="3" t="s">
        <v>12895</v>
      </c>
      <c r="G8221" s="3" t="s">
        <v>6131</v>
      </c>
      <c r="H8221" s="3" t="s">
        <v>190</v>
      </c>
      <c r="I8221" s="24">
        <v>170.52</v>
      </c>
      <c r="J8221" s="24">
        <v>85</v>
      </c>
      <c r="K8221" s="24"/>
      <c r="L8221" s="24">
        <v>7.5</v>
      </c>
      <c r="M8221" s="24"/>
      <c r="N8221" s="24">
        <v>27</v>
      </c>
      <c r="O8221" s="24">
        <v>8</v>
      </c>
      <c r="P8221" s="24">
        <v>1</v>
      </c>
      <c r="Q8221" s="24">
        <v>2</v>
      </c>
      <c r="R8221" s="24"/>
      <c r="S8221" s="24"/>
      <c r="T8221" s="24">
        <v>40.020000000000003</v>
      </c>
      <c r="U8221" s="24"/>
      <c r="V8221" s="24"/>
      <c r="W8221" s="24"/>
      <c r="X8221" s="24">
        <f t="shared" si="311"/>
        <v>170.52</v>
      </c>
      <c r="Y8221" s="2">
        <f t="shared" si="310"/>
        <v>0</v>
      </c>
      <c r="Z8221" s="3"/>
    </row>
    <row r="8222" spans="1:26" customFormat="1" x14ac:dyDescent="0.25">
      <c r="A8222" s="31">
        <v>25</v>
      </c>
      <c r="B8222" s="31">
        <v>25</v>
      </c>
      <c r="C8222" s="3" t="s">
        <v>5552</v>
      </c>
      <c r="D8222" s="3" t="s">
        <v>13444</v>
      </c>
      <c r="E8222" s="3" t="s">
        <v>13418</v>
      </c>
      <c r="F8222" s="3" t="s">
        <v>12895</v>
      </c>
      <c r="G8222" s="3" t="s">
        <v>13450</v>
      </c>
      <c r="H8222" s="3"/>
      <c r="I8222" s="24">
        <v>262.10000000000002</v>
      </c>
      <c r="J8222" s="24">
        <v>46</v>
      </c>
      <c r="K8222" s="24">
        <v>15.8</v>
      </c>
      <c r="L8222" s="24">
        <v>25</v>
      </c>
      <c r="M8222" s="24">
        <v>5</v>
      </c>
      <c r="N8222" s="24">
        <v>7</v>
      </c>
      <c r="O8222" s="24">
        <v>15</v>
      </c>
      <c r="P8222" s="24">
        <v>5</v>
      </c>
      <c r="Q8222" s="24">
        <v>6.5</v>
      </c>
      <c r="R8222" s="24">
        <v>10.5</v>
      </c>
      <c r="S8222" s="24"/>
      <c r="T8222" s="24">
        <v>126.3</v>
      </c>
      <c r="U8222" s="24"/>
      <c r="V8222" s="24"/>
      <c r="W8222" s="24"/>
      <c r="X8222" s="24">
        <f t="shared" si="311"/>
        <v>262.10000000000002</v>
      </c>
      <c r="Y8222" s="2">
        <f t="shared" si="310"/>
        <v>0</v>
      </c>
      <c r="Z8222" s="3"/>
    </row>
    <row r="8223" spans="1:26" customFormat="1" x14ac:dyDescent="0.25">
      <c r="A8223" s="31">
        <v>26</v>
      </c>
      <c r="B8223" s="31">
        <v>26</v>
      </c>
      <c r="C8223" s="3" t="s">
        <v>13451</v>
      </c>
      <c r="D8223" s="3" t="s">
        <v>13452</v>
      </c>
      <c r="E8223" s="3" t="s">
        <v>13418</v>
      </c>
      <c r="F8223" s="3" t="s">
        <v>12895</v>
      </c>
      <c r="G8223" s="3" t="s">
        <v>13453</v>
      </c>
      <c r="H8223" s="3" t="s">
        <v>804</v>
      </c>
      <c r="I8223" s="24">
        <v>152.04</v>
      </c>
      <c r="J8223" s="24">
        <v>83.18</v>
      </c>
      <c r="K8223" s="24">
        <v>3.91</v>
      </c>
      <c r="L8223" s="24">
        <v>4.4800000000000004</v>
      </c>
      <c r="M8223" s="24"/>
      <c r="N8223" s="24">
        <v>7.02</v>
      </c>
      <c r="O8223" s="24">
        <v>9.93</v>
      </c>
      <c r="P8223" s="24">
        <v>1.3</v>
      </c>
      <c r="Q8223" s="24">
        <v>9.59</v>
      </c>
      <c r="R8223" s="24">
        <v>0.78</v>
      </c>
      <c r="S8223" s="24"/>
      <c r="T8223" s="24">
        <v>31.85</v>
      </c>
      <c r="U8223" s="24"/>
      <c r="V8223" s="24"/>
      <c r="W8223" s="24"/>
      <c r="X8223" s="24">
        <f t="shared" si="311"/>
        <v>152.04000000000002</v>
      </c>
      <c r="Y8223" s="2">
        <f t="shared" si="310"/>
        <v>0</v>
      </c>
      <c r="Z8223" s="3"/>
    </row>
    <row r="8224" spans="1:26" customFormat="1" x14ac:dyDescent="0.25">
      <c r="A8224" s="31">
        <v>27</v>
      </c>
      <c r="B8224" s="31">
        <v>27</v>
      </c>
      <c r="C8224" s="3" t="s">
        <v>13454</v>
      </c>
      <c r="D8224" s="3" t="s">
        <v>13452</v>
      </c>
      <c r="E8224" s="3" t="s">
        <v>13418</v>
      </c>
      <c r="F8224" s="3" t="s">
        <v>12895</v>
      </c>
      <c r="G8224" s="3" t="s">
        <v>13455</v>
      </c>
      <c r="H8224" s="3"/>
      <c r="I8224" s="24">
        <v>67.41</v>
      </c>
      <c r="J8224" s="24">
        <v>58.4</v>
      </c>
      <c r="K8224" s="24"/>
      <c r="L8224" s="24">
        <v>3.36</v>
      </c>
      <c r="M8224" s="24">
        <v>1</v>
      </c>
      <c r="N8224" s="24">
        <v>1</v>
      </c>
      <c r="O8224" s="24">
        <v>1</v>
      </c>
      <c r="P8224" s="24">
        <v>2.25</v>
      </c>
      <c r="Q8224" s="24"/>
      <c r="R8224" s="24">
        <v>0.4</v>
      </c>
      <c r="S8224" s="24"/>
      <c r="T8224" s="24"/>
      <c r="U8224" s="24"/>
      <c r="V8224" s="24"/>
      <c r="W8224" s="24"/>
      <c r="X8224" s="24">
        <f t="shared" si="311"/>
        <v>67.41</v>
      </c>
      <c r="Y8224" s="2">
        <f t="shared" si="310"/>
        <v>0</v>
      </c>
      <c r="Z8224" s="3"/>
    </row>
    <row r="8225" spans="1:26" customFormat="1" x14ac:dyDescent="0.25">
      <c r="A8225" s="31">
        <v>28</v>
      </c>
      <c r="B8225" s="31">
        <v>28</v>
      </c>
      <c r="C8225" s="3" t="s">
        <v>13452</v>
      </c>
      <c r="D8225" s="3" t="s">
        <v>13452</v>
      </c>
      <c r="E8225" s="3" t="s">
        <v>13418</v>
      </c>
      <c r="F8225" s="3" t="s">
        <v>12895</v>
      </c>
      <c r="G8225" s="3" t="s">
        <v>13456</v>
      </c>
      <c r="H8225" s="3"/>
      <c r="I8225" s="24">
        <v>478.48</v>
      </c>
      <c r="J8225" s="24">
        <v>362.06</v>
      </c>
      <c r="K8225" s="24">
        <v>15.15</v>
      </c>
      <c r="L8225" s="24">
        <v>22.17</v>
      </c>
      <c r="M8225" s="24"/>
      <c r="N8225" s="24">
        <v>30.9</v>
      </c>
      <c r="O8225" s="24">
        <v>17.649999999999999</v>
      </c>
      <c r="P8225" s="24">
        <v>2.1800000000000002</v>
      </c>
      <c r="Q8225" s="24">
        <v>1.27</v>
      </c>
      <c r="R8225" s="24"/>
      <c r="S8225" s="24"/>
      <c r="T8225" s="24">
        <v>27.1</v>
      </c>
      <c r="U8225" s="24"/>
      <c r="V8225" s="24"/>
      <c r="W8225" s="24"/>
      <c r="X8225" s="24">
        <f t="shared" si="311"/>
        <v>478.47999999999996</v>
      </c>
      <c r="Y8225" s="2">
        <f t="shared" si="310"/>
        <v>0</v>
      </c>
      <c r="Z8225" s="3"/>
    </row>
    <row r="8226" spans="1:26" customFormat="1" x14ac:dyDescent="0.25">
      <c r="A8226" s="31">
        <v>29</v>
      </c>
      <c r="B8226" s="31">
        <v>29</v>
      </c>
      <c r="C8226" s="3" t="s">
        <v>13457</v>
      </c>
      <c r="D8226" s="3" t="s">
        <v>13458</v>
      </c>
      <c r="E8226" s="3" t="s">
        <v>13418</v>
      </c>
      <c r="F8226" s="3" t="s">
        <v>12895</v>
      </c>
      <c r="G8226" s="3" t="s">
        <v>12872</v>
      </c>
      <c r="H8226" s="3" t="s">
        <v>7504</v>
      </c>
      <c r="I8226" s="24">
        <v>979</v>
      </c>
      <c r="J8226" s="24">
        <v>358.5</v>
      </c>
      <c r="K8226" s="24">
        <v>28</v>
      </c>
      <c r="L8226" s="24">
        <v>20</v>
      </c>
      <c r="M8226" s="24">
        <v>6</v>
      </c>
      <c r="N8226" s="24">
        <v>13</v>
      </c>
      <c r="O8226" s="24">
        <v>41</v>
      </c>
      <c r="P8226" s="24"/>
      <c r="Q8226" s="24">
        <v>18.079999999999998</v>
      </c>
      <c r="R8226" s="24">
        <v>6</v>
      </c>
      <c r="S8226" s="24"/>
      <c r="T8226" s="24">
        <v>488.42</v>
      </c>
      <c r="U8226" s="24"/>
      <c r="V8226" s="24"/>
      <c r="W8226" s="24"/>
      <c r="X8226" s="24">
        <f t="shared" si="311"/>
        <v>979</v>
      </c>
      <c r="Y8226" s="2">
        <f t="shared" si="310"/>
        <v>0</v>
      </c>
      <c r="Z8226" s="3"/>
    </row>
    <row r="8227" spans="1:26" customFormat="1" x14ac:dyDescent="0.25">
      <c r="A8227" s="31">
        <v>30</v>
      </c>
      <c r="B8227" s="31">
        <v>30</v>
      </c>
      <c r="C8227" s="3" t="s">
        <v>13459</v>
      </c>
      <c r="D8227" s="3" t="s">
        <v>13458</v>
      </c>
      <c r="E8227" s="3" t="s">
        <v>13418</v>
      </c>
      <c r="F8227" s="3" t="s">
        <v>12895</v>
      </c>
      <c r="G8227" s="3" t="s">
        <v>13460</v>
      </c>
      <c r="H8227" s="3" t="s">
        <v>283</v>
      </c>
      <c r="I8227" s="24">
        <v>425.94</v>
      </c>
      <c r="J8227" s="24">
        <v>310.41000000000003</v>
      </c>
      <c r="K8227" s="24">
        <v>33.75</v>
      </c>
      <c r="L8227" s="24">
        <v>23.48</v>
      </c>
      <c r="M8227" s="24"/>
      <c r="N8227" s="24"/>
      <c r="O8227" s="24">
        <v>13.4</v>
      </c>
      <c r="P8227" s="24">
        <v>3.37</v>
      </c>
      <c r="Q8227" s="24">
        <v>4.49</v>
      </c>
      <c r="R8227" s="24">
        <v>4.55</v>
      </c>
      <c r="S8227" s="24"/>
      <c r="T8227" s="24">
        <v>32.49</v>
      </c>
      <c r="U8227" s="24"/>
      <c r="V8227" s="24"/>
      <c r="W8227" s="24"/>
      <c r="X8227" s="24">
        <f t="shared" si="311"/>
        <v>425.94000000000005</v>
      </c>
      <c r="Y8227" s="2">
        <f t="shared" si="310"/>
        <v>0</v>
      </c>
      <c r="Z8227" s="3"/>
    </row>
    <row r="8228" spans="1:26" customFormat="1" x14ac:dyDescent="0.25">
      <c r="A8228" s="31">
        <v>31</v>
      </c>
      <c r="B8228" s="31">
        <v>31</v>
      </c>
      <c r="C8228" s="3" t="s">
        <v>13461</v>
      </c>
      <c r="D8228" s="3" t="s">
        <v>13458</v>
      </c>
      <c r="E8228" s="3" t="s">
        <v>13418</v>
      </c>
      <c r="F8228" s="3" t="s">
        <v>12895</v>
      </c>
      <c r="G8228" s="3" t="s">
        <v>12896</v>
      </c>
      <c r="H8228" s="3" t="s">
        <v>245</v>
      </c>
      <c r="I8228" s="24">
        <v>165.9</v>
      </c>
      <c r="J8228" s="24">
        <v>112.15</v>
      </c>
      <c r="K8228" s="24"/>
      <c r="L8228" s="24">
        <v>3.24</v>
      </c>
      <c r="M8228" s="24"/>
      <c r="N8228" s="24">
        <v>2.81</v>
      </c>
      <c r="O8228" s="24">
        <v>14</v>
      </c>
      <c r="P8228" s="24">
        <v>0.5</v>
      </c>
      <c r="Q8228" s="24">
        <v>1</v>
      </c>
      <c r="R8228" s="24">
        <v>3.3</v>
      </c>
      <c r="S8228" s="24"/>
      <c r="T8228" s="24">
        <v>28.9</v>
      </c>
      <c r="U8228" s="24"/>
      <c r="V8228" s="24"/>
      <c r="W8228" s="24"/>
      <c r="X8228" s="24">
        <f t="shared" si="311"/>
        <v>165.9</v>
      </c>
      <c r="Y8228" s="2">
        <f t="shared" si="310"/>
        <v>0</v>
      </c>
      <c r="Z8228" s="3"/>
    </row>
    <row r="8229" spans="1:26" customFormat="1" x14ac:dyDescent="0.25">
      <c r="A8229" s="31">
        <v>32</v>
      </c>
      <c r="B8229" s="31">
        <v>32</v>
      </c>
      <c r="C8229" s="3" t="s">
        <v>13462</v>
      </c>
      <c r="D8229" s="3" t="s">
        <v>13458</v>
      </c>
      <c r="E8229" s="3" t="s">
        <v>13418</v>
      </c>
      <c r="F8229" s="3" t="s">
        <v>12895</v>
      </c>
      <c r="G8229" s="3" t="s">
        <v>9772</v>
      </c>
      <c r="H8229" s="3"/>
      <c r="I8229" s="24">
        <v>79.13</v>
      </c>
      <c r="J8229" s="24">
        <v>61.82</v>
      </c>
      <c r="K8229" s="24"/>
      <c r="L8229" s="24"/>
      <c r="M8229" s="24"/>
      <c r="N8229" s="24"/>
      <c r="O8229" s="24">
        <v>1.25</v>
      </c>
      <c r="P8229" s="24"/>
      <c r="Q8229" s="24">
        <v>0.24</v>
      </c>
      <c r="R8229" s="24"/>
      <c r="S8229" s="24"/>
      <c r="T8229" s="24">
        <v>15.82</v>
      </c>
      <c r="U8229" s="24"/>
      <c r="V8229" s="24"/>
      <c r="W8229" s="24"/>
      <c r="X8229" s="24">
        <f t="shared" si="311"/>
        <v>79.13</v>
      </c>
      <c r="Y8229" s="2">
        <f t="shared" si="310"/>
        <v>0</v>
      </c>
      <c r="Z8229" s="3"/>
    </row>
    <row r="8230" spans="1:26" customFormat="1" x14ac:dyDescent="0.25">
      <c r="A8230" s="31">
        <v>33</v>
      </c>
      <c r="B8230" s="31">
        <v>33</v>
      </c>
      <c r="C8230" s="3" t="s">
        <v>13463</v>
      </c>
      <c r="D8230" s="3" t="s">
        <v>13458</v>
      </c>
      <c r="E8230" s="3" t="s">
        <v>13418</v>
      </c>
      <c r="F8230" s="3" t="s">
        <v>12895</v>
      </c>
      <c r="G8230" s="3" t="s">
        <v>3807</v>
      </c>
      <c r="H8230" s="3" t="s">
        <v>429</v>
      </c>
      <c r="I8230" s="24">
        <v>70.5</v>
      </c>
      <c r="J8230" s="24">
        <v>48.19</v>
      </c>
      <c r="K8230" s="24">
        <v>5</v>
      </c>
      <c r="L8230" s="24">
        <v>2</v>
      </c>
      <c r="M8230" s="24">
        <v>0.31</v>
      </c>
      <c r="N8230" s="24">
        <v>6</v>
      </c>
      <c r="O8230" s="24">
        <v>3</v>
      </c>
      <c r="P8230" s="24">
        <v>2</v>
      </c>
      <c r="Q8230" s="24">
        <v>4</v>
      </c>
      <c r="R8230" s="24"/>
      <c r="S8230" s="24"/>
      <c r="T8230" s="24"/>
      <c r="U8230" s="24"/>
      <c r="V8230" s="24"/>
      <c r="W8230" s="24"/>
      <c r="X8230" s="24">
        <f t="shared" si="311"/>
        <v>70.5</v>
      </c>
      <c r="Y8230" s="2">
        <f t="shared" ref="Y8230:Y8261" si="312">I8230-X8230</f>
        <v>0</v>
      </c>
      <c r="Z8230" s="3"/>
    </row>
    <row r="8231" spans="1:26" customFormat="1" x14ac:dyDescent="0.25">
      <c r="A8231" s="31">
        <v>34</v>
      </c>
      <c r="B8231" s="31">
        <v>34</v>
      </c>
      <c r="C8231" s="3" t="s">
        <v>13464</v>
      </c>
      <c r="D8231" s="3" t="s">
        <v>13458</v>
      </c>
      <c r="E8231" s="3" t="s">
        <v>13418</v>
      </c>
      <c r="F8231" s="3" t="s">
        <v>12895</v>
      </c>
      <c r="G8231" s="3" t="s">
        <v>13465</v>
      </c>
      <c r="H8231" s="3"/>
      <c r="I8231" s="24">
        <v>428</v>
      </c>
      <c r="J8231" s="24">
        <v>281.5</v>
      </c>
      <c r="K8231" s="24">
        <v>44.54</v>
      </c>
      <c r="L8231" s="24">
        <v>50</v>
      </c>
      <c r="M8231" s="24"/>
      <c r="N8231" s="24"/>
      <c r="O8231" s="24">
        <v>17.68</v>
      </c>
      <c r="P8231" s="24">
        <v>3.37</v>
      </c>
      <c r="Q8231" s="24">
        <v>23.09</v>
      </c>
      <c r="R8231" s="24"/>
      <c r="S8231" s="24"/>
      <c r="T8231" s="24">
        <v>7.82</v>
      </c>
      <c r="U8231" s="24"/>
      <c r="V8231" s="24"/>
      <c r="W8231" s="24"/>
      <c r="X8231" s="24">
        <f t="shared" si="311"/>
        <v>428</v>
      </c>
      <c r="Y8231" s="2">
        <f t="shared" si="312"/>
        <v>0</v>
      </c>
      <c r="Z8231" s="3"/>
    </row>
    <row r="8232" spans="1:26" customFormat="1" x14ac:dyDescent="0.25">
      <c r="A8232" s="31">
        <v>35</v>
      </c>
      <c r="B8232" s="31">
        <v>35</v>
      </c>
      <c r="C8232" s="3" t="s">
        <v>13466</v>
      </c>
      <c r="D8232" s="3" t="s">
        <v>13458</v>
      </c>
      <c r="E8232" s="3" t="s">
        <v>13418</v>
      </c>
      <c r="F8232" s="3" t="s">
        <v>12895</v>
      </c>
      <c r="G8232" s="3" t="s">
        <v>13467</v>
      </c>
      <c r="H8232" s="3" t="s">
        <v>5559</v>
      </c>
      <c r="I8232" s="24">
        <v>383.52</v>
      </c>
      <c r="J8232" s="24">
        <v>284.5</v>
      </c>
      <c r="K8232" s="24">
        <v>22.45</v>
      </c>
      <c r="L8232" s="24">
        <v>22.94</v>
      </c>
      <c r="M8232" s="24">
        <v>10</v>
      </c>
      <c r="N8232" s="24">
        <v>10.7</v>
      </c>
      <c r="O8232" s="24">
        <v>14.7</v>
      </c>
      <c r="P8232" s="24">
        <v>11.95</v>
      </c>
      <c r="Q8232" s="24">
        <v>1.5</v>
      </c>
      <c r="R8232" s="24">
        <v>1.78</v>
      </c>
      <c r="S8232" s="24"/>
      <c r="T8232" s="24"/>
      <c r="U8232" s="24"/>
      <c r="V8232" s="24"/>
      <c r="W8232" s="24"/>
      <c r="X8232" s="24">
        <f t="shared" si="311"/>
        <v>380.51999999999992</v>
      </c>
      <c r="Y8232" s="2">
        <f t="shared" si="312"/>
        <v>3.0000000000000568</v>
      </c>
      <c r="Z8232" s="3"/>
    </row>
    <row r="8233" spans="1:26" customFormat="1" x14ac:dyDescent="0.25">
      <c r="A8233" s="31">
        <v>36</v>
      </c>
      <c r="B8233" s="31">
        <v>36</v>
      </c>
      <c r="C8233" s="3" t="s">
        <v>13468</v>
      </c>
      <c r="D8233" s="3" t="s">
        <v>13458</v>
      </c>
      <c r="E8233" s="3" t="s">
        <v>13418</v>
      </c>
      <c r="F8233" s="3" t="s">
        <v>12895</v>
      </c>
      <c r="G8233" s="3" t="s">
        <v>13469</v>
      </c>
      <c r="H8233" s="3"/>
      <c r="I8233" s="24">
        <v>255.88</v>
      </c>
      <c r="J8233" s="24">
        <v>94.38</v>
      </c>
      <c r="K8233" s="24">
        <v>10.56</v>
      </c>
      <c r="L8233" s="24">
        <v>34.11</v>
      </c>
      <c r="M8233" s="24">
        <v>6.37</v>
      </c>
      <c r="N8233" s="24"/>
      <c r="O8233" s="24">
        <v>5.39</v>
      </c>
      <c r="P8233" s="24"/>
      <c r="Q8233" s="24">
        <v>1</v>
      </c>
      <c r="R8233" s="24">
        <v>5.65</v>
      </c>
      <c r="S8233" s="24"/>
      <c r="T8233" s="24">
        <v>98.42</v>
      </c>
      <c r="U8233" s="24"/>
      <c r="V8233" s="24"/>
      <c r="W8233" s="24"/>
      <c r="X8233" s="24">
        <f t="shared" si="311"/>
        <v>255.88</v>
      </c>
      <c r="Y8233" s="2">
        <f t="shared" si="312"/>
        <v>0</v>
      </c>
      <c r="Z8233" s="3"/>
    </row>
    <row r="8234" spans="1:26" customFormat="1" x14ac:dyDescent="0.25">
      <c r="A8234" s="31">
        <v>37</v>
      </c>
      <c r="B8234" s="31">
        <v>37</v>
      </c>
      <c r="C8234" s="3" t="s">
        <v>13264</v>
      </c>
      <c r="D8234" s="3" t="s">
        <v>13470</v>
      </c>
      <c r="E8234" s="3" t="s">
        <v>13418</v>
      </c>
      <c r="F8234" s="3" t="s">
        <v>12895</v>
      </c>
      <c r="G8234" s="3" t="s">
        <v>13471</v>
      </c>
      <c r="H8234" s="3"/>
      <c r="I8234" s="24">
        <v>101</v>
      </c>
      <c r="J8234" s="24">
        <v>37.89</v>
      </c>
      <c r="K8234" s="24">
        <v>10.02</v>
      </c>
      <c r="L8234" s="24">
        <v>4.17</v>
      </c>
      <c r="M8234" s="24"/>
      <c r="N8234" s="24">
        <v>6</v>
      </c>
      <c r="O8234" s="24">
        <v>2.17</v>
      </c>
      <c r="P8234" s="24">
        <v>22.6</v>
      </c>
      <c r="Q8234" s="24">
        <v>6.42</v>
      </c>
      <c r="R8234" s="24">
        <v>4</v>
      </c>
      <c r="S8234" s="24"/>
      <c r="T8234" s="24">
        <v>7.73</v>
      </c>
      <c r="U8234" s="24"/>
      <c r="V8234" s="24"/>
      <c r="W8234" s="24"/>
      <c r="X8234" s="24">
        <f t="shared" si="311"/>
        <v>101</v>
      </c>
      <c r="Y8234" s="2">
        <f t="shared" si="312"/>
        <v>0</v>
      </c>
      <c r="Z8234" s="3"/>
    </row>
    <row r="8235" spans="1:26" customFormat="1" x14ac:dyDescent="0.25">
      <c r="A8235" s="31">
        <v>38</v>
      </c>
      <c r="B8235" s="31">
        <v>38</v>
      </c>
      <c r="C8235" s="3" t="s">
        <v>13472</v>
      </c>
      <c r="D8235" s="3" t="s">
        <v>13470</v>
      </c>
      <c r="E8235" s="3" t="s">
        <v>13418</v>
      </c>
      <c r="F8235" s="3" t="s">
        <v>12895</v>
      </c>
      <c r="G8235" s="3" t="s">
        <v>13473</v>
      </c>
      <c r="H8235" s="3" t="s">
        <v>429</v>
      </c>
      <c r="I8235" s="24">
        <v>78.8</v>
      </c>
      <c r="J8235" s="24">
        <v>40.5</v>
      </c>
      <c r="K8235" s="24">
        <v>8</v>
      </c>
      <c r="L8235" s="24">
        <v>12</v>
      </c>
      <c r="M8235" s="24"/>
      <c r="N8235" s="24">
        <v>1</v>
      </c>
      <c r="O8235" s="24">
        <v>6</v>
      </c>
      <c r="P8235" s="24">
        <v>1</v>
      </c>
      <c r="Q8235" s="24">
        <v>7.43</v>
      </c>
      <c r="R8235" s="24">
        <v>2.87</v>
      </c>
      <c r="S8235" s="24"/>
      <c r="T8235" s="24"/>
      <c r="U8235" s="24"/>
      <c r="V8235" s="24"/>
      <c r="W8235" s="24"/>
      <c r="X8235" s="24">
        <f t="shared" si="311"/>
        <v>78.800000000000011</v>
      </c>
      <c r="Y8235" s="2">
        <f t="shared" si="312"/>
        <v>0</v>
      </c>
      <c r="Z8235" s="3"/>
    </row>
    <row r="8236" spans="1:26" customFormat="1" x14ac:dyDescent="0.25">
      <c r="A8236" s="31">
        <v>39</v>
      </c>
      <c r="B8236" s="31">
        <v>39</v>
      </c>
      <c r="C8236" s="3" t="s">
        <v>13474</v>
      </c>
      <c r="D8236" s="3" t="s">
        <v>13470</v>
      </c>
      <c r="E8236" s="3" t="s">
        <v>13418</v>
      </c>
      <c r="F8236" s="3" t="s">
        <v>12895</v>
      </c>
      <c r="G8236" s="3" t="s">
        <v>13471</v>
      </c>
      <c r="H8236" s="3"/>
      <c r="I8236" s="24">
        <v>225.8</v>
      </c>
      <c r="J8236" s="24">
        <v>157.6</v>
      </c>
      <c r="K8236" s="24">
        <v>20</v>
      </c>
      <c r="L8236" s="24">
        <v>20</v>
      </c>
      <c r="M8236" s="24"/>
      <c r="N8236" s="24">
        <v>18</v>
      </c>
      <c r="O8236" s="24">
        <v>8.1</v>
      </c>
      <c r="P8236" s="24"/>
      <c r="Q8236" s="24">
        <v>2.1</v>
      </c>
      <c r="R8236" s="24"/>
      <c r="S8236" s="24"/>
      <c r="T8236" s="24"/>
      <c r="U8236" s="24"/>
      <c r="V8236" s="24"/>
      <c r="W8236" s="24"/>
      <c r="X8236" s="24">
        <f t="shared" si="311"/>
        <v>225.79999999999998</v>
      </c>
      <c r="Y8236" s="2">
        <f t="shared" si="312"/>
        <v>0</v>
      </c>
      <c r="Z8236" s="3"/>
    </row>
    <row r="8237" spans="1:26" customFormat="1" x14ac:dyDescent="0.25">
      <c r="A8237" s="31">
        <v>40</v>
      </c>
      <c r="B8237" s="31">
        <v>40</v>
      </c>
      <c r="C8237" s="3" t="s">
        <v>13475</v>
      </c>
      <c r="D8237" s="3" t="s">
        <v>13470</v>
      </c>
      <c r="E8237" s="3" t="s">
        <v>13418</v>
      </c>
      <c r="F8237" s="3" t="s">
        <v>12895</v>
      </c>
      <c r="G8237" s="3" t="s">
        <v>13476</v>
      </c>
      <c r="H8237" s="3"/>
      <c r="I8237" s="24">
        <v>56.23</v>
      </c>
      <c r="J8237" s="24">
        <v>28.14</v>
      </c>
      <c r="K8237" s="24">
        <v>7.67</v>
      </c>
      <c r="L8237" s="24">
        <v>2.87</v>
      </c>
      <c r="M8237" s="24"/>
      <c r="N8237" s="24">
        <v>11.53</v>
      </c>
      <c r="O8237" s="24">
        <v>2.72</v>
      </c>
      <c r="P8237" s="24"/>
      <c r="Q8237" s="24">
        <v>3.3</v>
      </c>
      <c r="R8237" s="24"/>
      <c r="S8237" s="24"/>
      <c r="T8237" s="24"/>
      <c r="U8237" s="24"/>
      <c r="V8237" s="24"/>
      <c r="W8237" s="24"/>
      <c r="X8237" s="24">
        <f t="shared" si="311"/>
        <v>56.23</v>
      </c>
      <c r="Y8237" s="2">
        <f t="shared" si="312"/>
        <v>0</v>
      </c>
      <c r="Z8237" s="3"/>
    </row>
    <row r="8238" spans="1:26" customFormat="1" x14ac:dyDescent="0.25">
      <c r="A8238" s="31">
        <v>41</v>
      </c>
      <c r="B8238" s="31">
        <v>41</v>
      </c>
      <c r="C8238" s="3" t="s">
        <v>795</v>
      </c>
      <c r="D8238" s="3" t="s">
        <v>13470</v>
      </c>
      <c r="E8238" s="3" t="s">
        <v>13418</v>
      </c>
      <c r="F8238" s="3" t="s">
        <v>12895</v>
      </c>
      <c r="G8238" s="3" t="s">
        <v>13477</v>
      </c>
      <c r="H8238" s="3" t="s">
        <v>369</v>
      </c>
      <c r="I8238" s="24">
        <v>135.9</v>
      </c>
      <c r="J8238" s="24">
        <v>50.4</v>
      </c>
      <c r="K8238" s="24">
        <v>3</v>
      </c>
      <c r="L8238" s="24"/>
      <c r="M8238" s="24">
        <v>0.5</v>
      </c>
      <c r="N8238" s="24">
        <v>0.4</v>
      </c>
      <c r="O8238" s="24">
        <v>2.8</v>
      </c>
      <c r="P8238" s="24">
        <v>78</v>
      </c>
      <c r="Q8238" s="24">
        <v>0.8</v>
      </c>
      <c r="R8238" s="24"/>
      <c r="S8238" s="24"/>
      <c r="T8238" s="24"/>
      <c r="U8238" s="24"/>
      <c r="V8238" s="24"/>
      <c r="W8238" s="24"/>
      <c r="X8238" s="24">
        <f>SUM(J8238:W8238)</f>
        <v>135.9</v>
      </c>
      <c r="Y8238" s="2">
        <f t="shared" si="312"/>
        <v>0</v>
      </c>
      <c r="Z8238" s="3"/>
    </row>
    <row r="8239" spans="1:26" customFormat="1" x14ac:dyDescent="0.25">
      <c r="A8239" s="31">
        <v>42</v>
      </c>
      <c r="B8239" s="31">
        <v>42</v>
      </c>
      <c r="C8239" s="3" t="s">
        <v>13478</v>
      </c>
      <c r="D8239" s="3" t="s">
        <v>13470</v>
      </c>
      <c r="E8239" s="3" t="s">
        <v>13418</v>
      </c>
      <c r="F8239" s="3" t="s">
        <v>12895</v>
      </c>
      <c r="G8239" s="3" t="s">
        <v>13479</v>
      </c>
      <c r="H8239" s="3" t="s">
        <v>201</v>
      </c>
      <c r="I8239" s="24">
        <v>165.3</v>
      </c>
      <c r="J8239" s="24">
        <v>89.31</v>
      </c>
      <c r="K8239" s="24">
        <v>6.16</v>
      </c>
      <c r="L8239" s="24">
        <v>8.4</v>
      </c>
      <c r="M8239" s="24">
        <v>2.2400000000000002</v>
      </c>
      <c r="N8239" s="24">
        <v>5.6</v>
      </c>
      <c r="O8239" s="24">
        <v>5.5</v>
      </c>
      <c r="P8239" s="24"/>
      <c r="Q8239" s="24">
        <v>1</v>
      </c>
      <c r="R8239" s="24">
        <v>2</v>
      </c>
      <c r="S8239" s="24">
        <v>0.09</v>
      </c>
      <c r="T8239" s="24">
        <v>45</v>
      </c>
      <c r="U8239" s="24"/>
      <c r="V8239" s="24"/>
      <c r="W8239" s="24"/>
      <c r="X8239" s="24">
        <f t="shared" si="311"/>
        <v>165.3</v>
      </c>
      <c r="Y8239" s="2">
        <f t="shared" si="312"/>
        <v>0</v>
      </c>
      <c r="Z8239" s="3"/>
    </row>
    <row r="8240" spans="1:26" customFormat="1" ht="30" x14ac:dyDescent="0.25">
      <c r="A8240" s="31">
        <v>43</v>
      </c>
      <c r="B8240" s="31">
        <v>43</v>
      </c>
      <c r="C8240" s="3" t="s">
        <v>13480</v>
      </c>
      <c r="D8240" s="3" t="s">
        <v>13470</v>
      </c>
      <c r="E8240" s="3" t="s">
        <v>13418</v>
      </c>
      <c r="F8240" s="3" t="s">
        <v>12895</v>
      </c>
      <c r="G8240" s="3" t="s">
        <v>13481</v>
      </c>
      <c r="H8240" s="1" t="s">
        <v>13482</v>
      </c>
      <c r="I8240" s="24">
        <v>98.48</v>
      </c>
      <c r="J8240" s="24">
        <v>60</v>
      </c>
      <c r="K8240" s="24">
        <v>8</v>
      </c>
      <c r="L8240" s="24"/>
      <c r="M8240" s="24">
        <v>16.8</v>
      </c>
      <c r="N8240" s="24">
        <v>0.1</v>
      </c>
      <c r="O8240" s="24">
        <v>10</v>
      </c>
      <c r="P8240" s="24"/>
      <c r="Q8240" s="24">
        <v>1.08</v>
      </c>
      <c r="R8240" s="24">
        <v>2</v>
      </c>
      <c r="S8240" s="24">
        <v>0.5</v>
      </c>
      <c r="T8240" s="24"/>
      <c r="U8240" s="24"/>
      <c r="V8240" s="24"/>
      <c r="W8240" s="24"/>
      <c r="X8240" s="24">
        <f t="shared" si="311"/>
        <v>98.47999999999999</v>
      </c>
      <c r="Y8240" s="2">
        <f t="shared" si="312"/>
        <v>0</v>
      </c>
      <c r="Z8240" s="3"/>
    </row>
    <row r="8241" spans="1:26" customFormat="1" x14ac:dyDescent="0.25">
      <c r="A8241" s="31">
        <v>44</v>
      </c>
      <c r="B8241" s="31">
        <v>44</v>
      </c>
      <c r="C8241" s="3" t="s">
        <v>13483</v>
      </c>
      <c r="D8241" s="3" t="s">
        <v>199</v>
      </c>
      <c r="E8241" s="3" t="s">
        <v>13418</v>
      </c>
      <c r="F8241" s="3" t="s">
        <v>12895</v>
      </c>
      <c r="G8241" s="3" t="s">
        <v>13484</v>
      </c>
      <c r="H8241" s="3"/>
      <c r="I8241" s="24">
        <v>173.15</v>
      </c>
      <c r="J8241" s="24">
        <v>91.69</v>
      </c>
      <c r="K8241" s="24">
        <v>13</v>
      </c>
      <c r="L8241" s="24">
        <v>7</v>
      </c>
      <c r="M8241" s="24">
        <v>1</v>
      </c>
      <c r="N8241" s="24">
        <v>0.46</v>
      </c>
      <c r="O8241" s="24">
        <v>23</v>
      </c>
      <c r="P8241" s="24">
        <v>6</v>
      </c>
      <c r="Q8241" s="24">
        <v>26</v>
      </c>
      <c r="R8241" s="24">
        <v>4</v>
      </c>
      <c r="S8241" s="24">
        <v>1</v>
      </c>
      <c r="T8241" s="24"/>
      <c r="U8241" s="24"/>
      <c r="V8241" s="24"/>
      <c r="W8241" s="24"/>
      <c r="X8241" s="24">
        <f t="shared" si="311"/>
        <v>173.14999999999998</v>
      </c>
      <c r="Y8241" s="2">
        <f t="shared" si="312"/>
        <v>0</v>
      </c>
      <c r="Z8241" s="3"/>
    </row>
    <row r="8242" spans="1:26" customFormat="1" x14ac:dyDescent="0.25">
      <c r="A8242" s="31">
        <v>45</v>
      </c>
      <c r="B8242" s="31">
        <v>45</v>
      </c>
      <c r="C8242" s="3" t="s">
        <v>15174</v>
      </c>
      <c r="D8242" s="3" t="s">
        <v>199</v>
      </c>
      <c r="E8242" s="3" t="s">
        <v>13418</v>
      </c>
      <c r="F8242" s="3" t="s">
        <v>12895</v>
      </c>
      <c r="G8242" s="3" t="s">
        <v>13485</v>
      </c>
      <c r="H8242" s="3" t="s">
        <v>572</v>
      </c>
      <c r="I8242" s="24">
        <v>423</v>
      </c>
      <c r="J8242" s="24">
        <v>199</v>
      </c>
      <c r="K8242" s="24">
        <v>10</v>
      </c>
      <c r="L8242" s="24">
        <v>6</v>
      </c>
      <c r="M8242" s="24"/>
      <c r="N8242" s="24">
        <v>6</v>
      </c>
      <c r="O8242" s="24">
        <v>3</v>
      </c>
      <c r="P8242" s="24">
        <v>6</v>
      </c>
      <c r="Q8242" s="24">
        <v>4</v>
      </c>
      <c r="R8242" s="24">
        <v>3</v>
      </c>
      <c r="S8242" s="24"/>
      <c r="T8242" s="24">
        <v>186</v>
      </c>
      <c r="U8242" s="24"/>
      <c r="V8242" s="24"/>
      <c r="W8242" s="24"/>
      <c r="X8242" s="24">
        <f t="shared" si="311"/>
        <v>423</v>
      </c>
      <c r="Y8242" s="2">
        <f t="shared" si="312"/>
        <v>0</v>
      </c>
      <c r="Z8242" s="3"/>
    </row>
    <row r="8243" spans="1:26" customFormat="1" x14ac:dyDescent="0.25">
      <c r="A8243" s="31">
        <v>46</v>
      </c>
      <c r="B8243" s="31">
        <v>46</v>
      </c>
      <c r="C8243" s="3" t="s">
        <v>13486</v>
      </c>
      <c r="D8243" s="3" t="s">
        <v>199</v>
      </c>
      <c r="E8243" s="3" t="s">
        <v>13418</v>
      </c>
      <c r="F8243" s="3" t="s">
        <v>12895</v>
      </c>
      <c r="G8243" s="3" t="s">
        <v>13487</v>
      </c>
      <c r="H8243" s="3" t="s">
        <v>3445</v>
      </c>
      <c r="I8243" s="24">
        <v>226.23</v>
      </c>
      <c r="J8243" s="24">
        <v>76.91</v>
      </c>
      <c r="K8243" s="24">
        <v>21.52</v>
      </c>
      <c r="L8243" s="24">
        <v>53.02</v>
      </c>
      <c r="M8243" s="24">
        <v>2</v>
      </c>
      <c r="N8243" s="24">
        <v>0.82</v>
      </c>
      <c r="O8243" s="24">
        <v>21.46</v>
      </c>
      <c r="P8243" s="24">
        <v>6.94</v>
      </c>
      <c r="Q8243" s="24">
        <v>28.83</v>
      </c>
      <c r="R8243" s="24">
        <v>6.73</v>
      </c>
      <c r="S8243" s="24">
        <v>8</v>
      </c>
      <c r="T8243" s="24"/>
      <c r="U8243" s="24"/>
      <c r="V8243" s="24"/>
      <c r="W8243" s="24"/>
      <c r="X8243" s="24">
        <f t="shared" si="311"/>
        <v>226.23</v>
      </c>
      <c r="Y8243" s="2">
        <f t="shared" si="312"/>
        <v>0</v>
      </c>
      <c r="Z8243" s="3"/>
    </row>
    <row r="8244" spans="1:26" customFormat="1" x14ac:dyDescent="0.25">
      <c r="A8244" s="31">
        <v>47</v>
      </c>
      <c r="B8244" s="31">
        <v>47</v>
      </c>
      <c r="C8244" s="3" t="s">
        <v>13488</v>
      </c>
      <c r="D8244" s="3" t="s">
        <v>199</v>
      </c>
      <c r="E8244" s="3" t="s">
        <v>13418</v>
      </c>
      <c r="F8244" s="3" t="s">
        <v>12895</v>
      </c>
      <c r="G8244" s="3" t="s">
        <v>13489</v>
      </c>
      <c r="H8244" s="3" t="s">
        <v>245</v>
      </c>
      <c r="I8244" s="24">
        <v>159</v>
      </c>
      <c r="J8244" s="24">
        <v>145</v>
      </c>
      <c r="K8244" s="24"/>
      <c r="L8244" s="24"/>
      <c r="M8244" s="24"/>
      <c r="N8244" s="24">
        <v>9</v>
      </c>
      <c r="O8244" s="24">
        <v>2</v>
      </c>
      <c r="P8244" s="24">
        <v>1</v>
      </c>
      <c r="Q8244" s="24"/>
      <c r="R8244" s="24">
        <v>2</v>
      </c>
      <c r="S8244" s="24"/>
      <c r="T8244" s="24"/>
      <c r="U8244" s="24"/>
      <c r="V8244" s="24"/>
      <c r="W8244" s="24"/>
      <c r="X8244" s="24">
        <f t="shared" si="311"/>
        <v>159</v>
      </c>
      <c r="Y8244" s="2">
        <f t="shared" si="312"/>
        <v>0</v>
      </c>
      <c r="Z8244" s="3"/>
    </row>
    <row r="8245" spans="1:26" customFormat="1" x14ac:dyDescent="0.25">
      <c r="A8245" s="31">
        <v>48</v>
      </c>
      <c r="B8245" s="31">
        <v>48</v>
      </c>
      <c r="C8245" s="3" t="s">
        <v>4340</v>
      </c>
      <c r="D8245" s="3" t="s">
        <v>199</v>
      </c>
      <c r="E8245" s="3" t="s">
        <v>13418</v>
      </c>
      <c r="F8245" s="3" t="s">
        <v>12895</v>
      </c>
      <c r="G8245" s="3" t="s">
        <v>13487</v>
      </c>
      <c r="H8245" s="3" t="s">
        <v>3445</v>
      </c>
      <c r="I8245" s="42">
        <v>56</v>
      </c>
      <c r="J8245" s="42">
        <v>20</v>
      </c>
      <c r="K8245" s="42">
        <v>3</v>
      </c>
      <c r="L8245" s="38"/>
      <c r="M8245" s="42">
        <v>2</v>
      </c>
      <c r="N8245" s="42">
        <v>26</v>
      </c>
      <c r="O8245" s="38">
        <v>1.5</v>
      </c>
      <c r="P8245" s="38">
        <v>2</v>
      </c>
      <c r="Q8245" s="38">
        <v>1.5</v>
      </c>
      <c r="R8245" s="24"/>
      <c r="S8245" s="24"/>
      <c r="T8245" s="24"/>
      <c r="U8245" s="24"/>
      <c r="V8245" s="24"/>
      <c r="W8245" s="24"/>
      <c r="X8245" s="24">
        <f t="shared" si="311"/>
        <v>56</v>
      </c>
      <c r="Y8245" s="2">
        <f t="shared" si="312"/>
        <v>0</v>
      </c>
      <c r="Z8245" s="3"/>
    </row>
    <row r="8246" spans="1:26" customFormat="1" x14ac:dyDescent="0.25">
      <c r="A8246" s="31">
        <v>49</v>
      </c>
      <c r="B8246" s="31">
        <v>49</v>
      </c>
      <c r="C8246" s="3" t="s">
        <v>13490</v>
      </c>
      <c r="D8246" s="3" t="s">
        <v>199</v>
      </c>
      <c r="E8246" s="3" t="s">
        <v>13418</v>
      </c>
      <c r="F8246" s="3" t="s">
        <v>12895</v>
      </c>
      <c r="G8246" s="3" t="s">
        <v>13491</v>
      </c>
      <c r="H8246" s="3" t="s">
        <v>283</v>
      </c>
      <c r="I8246" s="24">
        <v>183</v>
      </c>
      <c r="J8246" s="24">
        <v>48</v>
      </c>
      <c r="K8246" s="24"/>
      <c r="L8246" s="24"/>
      <c r="M8246" s="24"/>
      <c r="N8246" s="24">
        <v>3</v>
      </c>
      <c r="O8246" s="24">
        <v>7</v>
      </c>
      <c r="P8246" s="24">
        <v>2</v>
      </c>
      <c r="Q8246" s="24">
        <v>2</v>
      </c>
      <c r="R8246" s="24">
        <v>3</v>
      </c>
      <c r="S8246" s="24"/>
      <c r="T8246" s="24">
        <v>118</v>
      </c>
      <c r="U8246" s="24"/>
      <c r="V8246" s="24"/>
      <c r="W8246" s="24"/>
      <c r="X8246" s="24">
        <f t="shared" si="311"/>
        <v>183</v>
      </c>
      <c r="Y8246" s="2">
        <f t="shared" si="312"/>
        <v>0</v>
      </c>
      <c r="Z8246" s="3"/>
    </row>
    <row r="8247" spans="1:26" customFormat="1" x14ac:dyDescent="0.25">
      <c r="A8247" s="31">
        <v>50</v>
      </c>
      <c r="B8247" s="31">
        <v>50</v>
      </c>
      <c r="C8247" s="3" t="s">
        <v>13492</v>
      </c>
      <c r="D8247" s="3" t="s">
        <v>778</v>
      </c>
      <c r="E8247" s="3" t="s">
        <v>13418</v>
      </c>
      <c r="F8247" s="3" t="s">
        <v>12895</v>
      </c>
      <c r="G8247" s="3" t="s">
        <v>13493</v>
      </c>
      <c r="H8247" s="3"/>
      <c r="I8247" s="24">
        <v>424.11</v>
      </c>
      <c r="J8247" s="24">
        <v>263.76</v>
      </c>
      <c r="K8247" s="24">
        <v>32</v>
      </c>
      <c r="L8247" s="24">
        <v>10.11</v>
      </c>
      <c r="M8247" s="24">
        <v>5</v>
      </c>
      <c r="N8247" s="24">
        <v>4</v>
      </c>
      <c r="O8247" s="24">
        <v>6</v>
      </c>
      <c r="P8247" s="24">
        <v>6</v>
      </c>
      <c r="Q8247" s="24">
        <v>17</v>
      </c>
      <c r="R8247" s="24">
        <v>5</v>
      </c>
      <c r="S8247" s="24"/>
      <c r="T8247" s="24">
        <v>75.239999999999995</v>
      </c>
      <c r="U8247" s="24"/>
      <c r="V8247" s="24"/>
      <c r="W8247" s="24"/>
      <c r="X8247" s="24">
        <f t="shared" si="311"/>
        <v>424.11</v>
      </c>
      <c r="Y8247" s="2">
        <f t="shared" si="312"/>
        <v>0</v>
      </c>
      <c r="Z8247" s="3"/>
    </row>
    <row r="8248" spans="1:26" customFormat="1" x14ac:dyDescent="0.25">
      <c r="A8248" s="31">
        <v>51</v>
      </c>
      <c r="B8248" s="31">
        <v>51</v>
      </c>
      <c r="C8248" s="3" t="s">
        <v>5363</v>
      </c>
      <c r="D8248" s="3" t="s">
        <v>778</v>
      </c>
      <c r="E8248" s="3" t="s">
        <v>13418</v>
      </c>
      <c r="F8248" s="3" t="s">
        <v>12895</v>
      </c>
      <c r="G8248" s="3" t="s">
        <v>13494</v>
      </c>
      <c r="H8248" s="3" t="s">
        <v>176</v>
      </c>
      <c r="I8248" s="24">
        <v>407.01</v>
      </c>
      <c r="J8248" s="24">
        <v>152.5</v>
      </c>
      <c r="K8248" s="24"/>
      <c r="L8248" s="24">
        <v>4.6100000000000003</v>
      </c>
      <c r="M8248" s="24"/>
      <c r="N8248" s="24">
        <v>2.17</v>
      </c>
      <c r="O8248" s="24">
        <v>10</v>
      </c>
      <c r="P8248" s="24">
        <v>57.74</v>
      </c>
      <c r="Q8248" s="24">
        <v>0.33</v>
      </c>
      <c r="R8248" s="24">
        <v>1.19</v>
      </c>
      <c r="S8248" s="24">
        <v>2.2999999999999998</v>
      </c>
      <c r="T8248" s="24">
        <v>176.17</v>
      </c>
      <c r="U8248" s="24"/>
      <c r="V8248" s="24"/>
      <c r="W8248" s="24"/>
      <c r="X8248" s="24">
        <f t="shared" si="311"/>
        <v>407.01</v>
      </c>
      <c r="Y8248" s="2">
        <f t="shared" si="312"/>
        <v>0</v>
      </c>
      <c r="Z8248" s="3"/>
    </row>
    <row r="8249" spans="1:26" customFormat="1" x14ac:dyDescent="0.25">
      <c r="A8249" s="31">
        <v>52</v>
      </c>
      <c r="B8249" s="31">
        <v>52</v>
      </c>
      <c r="C8249" s="3" t="s">
        <v>5757</v>
      </c>
      <c r="D8249" s="3" t="s">
        <v>778</v>
      </c>
      <c r="E8249" s="3" t="s">
        <v>13418</v>
      </c>
      <c r="F8249" s="3" t="s">
        <v>12895</v>
      </c>
      <c r="G8249" s="3" t="s">
        <v>13495</v>
      </c>
      <c r="H8249" s="3" t="s">
        <v>572</v>
      </c>
      <c r="I8249" s="24">
        <v>301</v>
      </c>
      <c r="J8249" s="24">
        <v>222.35</v>
      </c>
      <c r="K8249" s="24">
        <v>15.88</v>
      </c>
      <c r="L8249" s="24">
        <v>1.08</v>
      </c>
      <c r="M8249" s="24"/>
      <c r="N8249" s="24">
        <v>6.48</v>
      </c>
      <c r="O8249" s="24">
        <v>12.61</v>
      </c>
      <c r="P8249" s="24">
        <v>1.26</v>
      </c>
      <c r="Q8249" s="24">
        <v>1.84</v>
      </c>
      <c r="R8249" s="24"/>
      <c r="S8249" s="24"/>
      <c r="T8249" s="24">
        <v>39.5</v>
      </c>
      <c r="U8249" s="24"/>
      <c r="V8249" s="24"/>
      <c r="W8249" s="24"/>
      <c r="X8249" s="24">
        <f t="shared" si="311"/>
        <v>300.99999999999994</v>
      </c>
      <c r="Y8249" s="2">
        <f t="shared" si="312"/>
        <v>0</v>
      </c>
      <c r="Z8249" s="3"/>
    </row>
    <row r="8250" spans="1:26" customFormat="1" x14ac:dyDescent="0.25">
      <c r="A8250" s="31">
        <v>53</v>
      </c>
      <c r="B8250" s="31">
        <v>53</v>
      </c>
      <c r="C8250" s="3" t="s">
        <v>4512</v>
      </c>
      <c r="D8250" s="3" t="s">
        <v>778</v>
      </c>
      <c r="E8250" s="3" t="s">
        <v>13418</v>
      </c>
      <c r="F8250" s="3" t="s">
        <v>12895</v>
      </c>
      <c r="G8250" s="3" t="s">
        <v>13496</v>
      </c>
      <c r="H8250" s="3" t="s">
        <v>19</v>
      </c>
      <c r="I8250" s="24">
        <v>235.56</v>
      </c>
      <c r="J8250" s="24">
        <v>116.3</v>
      </c>
      <c r="K8250" s="24">
        <v>5</v>
      </c>
      <c r="L8250" s="24"/>
      <c r="M8250" s="24"/>
      <c r="N8250" s="24">
        <v>1</v>
      </c>
      <c r="O8250" s="24">
        <v>3.3</v>
      </c>
      <c r="P8250" s="24">
        <v>42</v>
      </c>
      <c r="Q8250" s="24">
        <v>4.25</v>
      </c>
      <c r="R8250" s="24">
        <v>3.79</v>
      </c>
      <c r="S8250" s="24"/>
      <c r="T8250" s="24">
        <v>59.92</v>
      </c>
      <c r="U8250" s="24"/>
      <c r="V8250" s="24"/>
      <c r="W8250" s="24"/>
      <c r="X8250" s="24">
        <f t="shared" si="311"/>
        <v>235.56</v>
      </c>
      <c r="Y8250" s="2">
        <f t="shared" si="312"/>
        <v>0</v>
      </c>
      <c r="Z8250" s="3"/>
    </row>
    <row r="8251" spans="1:26" customFormat="1" x14ac:dyDescent="0.25">
      <c r="A8251" s="31">
        <v>54</v>
      </c>
      <c r="B8251" s="31">
        <v>54</v>
      </c>
      <c r="C8251" s="3" t="s">
        <v>13497</v>
      </c>
      <c r="D8251" s="3" t="s">
        <v>778</v>
      </c>
      <c r="E8251" s="3" t="s">
        <v>13418</v>
      </c>
      <c r="F8251" s="3" t="s">
        <v>12895</v>
      </c>
      <c r="G8251" s="3" t="s">
        <v>13498</v>
      </c>
      <c r="H8251" s="3"/>
      <c r="I8251" s="24">
        <v>167</v>
      </c>
      <c r="J8251" s="24">
        <v>137</v>
      </c>
      <c r="K8251" s="24">
        <v>5.0999999999999996</v>
      </c>
      <c r="L8251" s="24"/>
      <c r="M8251" s="24"/>
      <c r="N8251" s="24">
        <v>4.25</v>
      </c>
      <c r="O8251" s="24">
        <v>4.5999999999999996</v>
      </c>
      <c r="P8251" s="24">
        <v>4.2</v>
      </c>
      <c r="Q8251" s="24">
        <v>6.87</v>
      </c>
      <c r="R8251" s="24">
        <v>4.9800000000000004</v>
      </c>
      <c r="S8251" s="24"/>
      <c r="T8251" s="24"/>
      <c r="U8251" s="24"/>
      <c r="V8251" s="24"/>
      <c r="W8251" s="24"/>
      <c r="X8251" s="24">
        <f t="shared" si="311"/>
        <v>166.99999999999997</v>
      </c>
      <c r="Y8251" s="2">
        <f t="shared" si="312"/>
        <v>0</v>
      </c>
      <c r="Z8251" s="3"/>
    </row>
    <row r="8252" spans="1:26" customFormat="1" x14ac:dyDescent="0.25">
      <c r="A8252" s="31">
        <v>55</v>
      </c>
      <c r="B8252" s="31">
        <v>56</v>
      </c>
      <c r="C8252" s="3" t="s">
        <v>13499</v>
      </c>
      <c r="D8252" s="3" t="s">
        <v>778</v>
      </c>
      <c r="E8252" s="3" t="s">
        <v>13418</v>
      </c>
      <c r="F8252" s="3" t="s">
        <v>12895</v>
      </c>
      <c r="G8252" s="3" t="s">
        <v>2178</v>
      </c>
      <c r="H8252" s="3" t="s">
        <v>103</v>
      </c>
      <c r="I8252" s="24">
        <v>231</v>
      </c>
      <c r="J8252" s="24">
        <v>130</v>
      </c>
      <c r="K8252" s="24">
        <v>9</v>
      </c>
      <c r="L8252" s="24">
        <v>6</v>
      </c>
      <c r="M8252" s="24">
        <v>4.3</v>
      </c>
      <c r="N8252" s="24">
        <v>6</v>
      </c>
      <c r="O8252" s="24">
        <v>3</v>
      </c>
      <c r="P8252" s="24">
        <v>14.5</v>
      </c>
      <c r="Q8252" s="24"/>
      <c r="R8252" s="24">
        <v>5.5</v>
      </c>
      <c r="S8252" s="24"/>
      <c r="T8252" s="24">
        <v>52.7</v>
      </c>
      <c r="U8252" s="24"/>
      <c r="V8252" s="24"/>
      <c r="W8252" s="24"/>
      <c r="X8252" s="24">
        <f t="shared" si="311"/>
        <v>231</v>
      </c>
      <c r="Y8252" s="2">
        <f t="shared" si="312"/>
        <v>0</v>
      </c>
      <c r="Z8252" s="3"/>
    </row>
    <row r="8253" spans="1:26" customFormat="1" x14ac:dyDescent="0.25">
      <c r="A8253" s="31">
        <v>56</v>
      </c>
      <c r="B8253" s="31">
        <v>57</v>
      </c>
      <c r="C8253" s="3" t="s">
        <v>13500</v>
      </c>
      <c r="D8253" s="3" t="s">
        <v>778</v>
      </c>
      <c r="E8253" s="3" t="s">
        <v>13418</v>
      </c>
      <c r="F8253" s="3" t="s">
        <v>12895</v>
      </c>
      <c r="G8253" s="3" t="s">
        <v>3653</v>
      </c>
      <c r="H8253" s="3" t="s">
        <v>791</v>
      </c>
      <c r="I8253" s="24">
        <v>160.5</v>
      </c>
      <c r="J8253" s="24">
        <v>104</v>
      </c>
      <c r="K8253" s="24">
        <v>14</v>
      </c>
      <c r="L8253" s="24">
        <v>6</v>
      </c>
      <c r="M8253" s="24"/>
      <c r="N8253" s="24"/>
      <c r="O8253" s="24">
        <v>3.5</v>
      </c>
      <c r="P8253" s="24">
        <v>7</v>
      </c>
      <c r="Q8253" s="24">
        <v>18</v>
      </c>
      <c r="R8253" s="24">
        <v>1</v>
      </c>
      <c r="S8253" s="24"/>
      <c r="T8253" s="24">
        <v>7</v>
      </c>
      <c r="U8253" s="24"/>
      <c r="V8253" s="24"/>
      <c r="W8253" s="24"/>
      <c r="X8253" s="24">
        <f t="shared" si="311"/>
        <v>160.5</v>
      </c>
      <c r="Y8253" s="2">
        <f t="shared" si="312"/>
        <v>0</v>
      </c>
      <c r="Z8253" s="3"/>
    </row>
    <row r="8254" spans="1:26" customFormat="1" x14ac:dyDescent="0.25">
      <c r="A8254" s="31">
        <v>57</v>
      </c>
      <c r="B8254" s="31">
        <v>58</v>
      </c>
      <c r="C8254" s="3" t="s">
        <v>13501</v>
      </c>
      <c r="D8254" s="3" t="s">
        <v>778</v>
      </c>
      <c r="E8254" s="3" t="s">
        <v>13418</v>
      </c>
      <c r="F8254" s="3" t="s">
        <v>12895</v>
      </c>
      <c r="G8254" s="3" t="s">
        <v>1918</v>
      </c>
      <c r="H8254" s="3" t="s">
        <v>277</v>
      </c>
      <c r="I8254" s="24">
        <v>352.4</v>
      </c>
      <c r="J8254" s="24">
        <v>302.81</v>
      </c>
      <c r="K8254" s="24">
        <v>10</v>
      </c>
      <c r="L8254" s="24">
        <v>2.6</v>
      </c>
      <c r="M8254" s="24">
        <v>9</v>
      </c>
      <c r="N8254" s="24">
        <v>11.2</v>
      </c>
      <c r="O8254" s="24">
        <v>13.2</v>
      </c>
      <c r="P8254" s="24"/>
      <c r="Q8254" s="24">
        <v>1.7</v>
      </c>
      <c r="R8254" s="24">
        <v>1.89</v>
      </c>
      <c r="S8254" s="24"/>
      <c r="T8254" s="24"/>
      <c r="U8254" s="24"/>
      <c r="V8254" s="24"/>
      <c r="W8254" s="24"/>
      <c r="X8254" s="24">
        <f t="shared" si="311"/>
        <v>352.4</v>
      </c>
      <c r="Y8254" s="2">
        <f t="shared" si="312"/>
        <v>0</v>
      </c>
      <c r="Z8254" s="3"/>
    </row>
    <row r="8255" spans="1:26" customFormat="1" x14ac:dyDescent="0.25">
      <c r="A8255" s="31">
        <v>58</v>
      </c>
      <c r="B8255" s="31">
        <v>59</v>
      </c>
      <c r="C8255" s="3" t="s">
        <v>15175</v>
      </c>
      <c r="D8255" s="3" t="s">
        <v>778</v>
      </c>
      <c r="E8255" s="3" t="s">
        <v>13418</v>
      </c>
      <c r="F8255" s="3" t="s">
        <v>12895</v>
      </c>
      <c r="G8255" s="3" t="s">
        <v>13502</v>
      </c>
      <c r="H8255" s="3" t="s">
        <v>13503</v>
      </c>
      <c r="I8255" s="24">
        <v>459.3</v>
      </c>
      <c r="J8255" s="24">
        <v>322.3</v>
      </c>
      <c r="K8255" s="24">
        <v>50.5</v>
      </c>
      <c r="L8255" s="24">
        <v>12.1</v>
      </c>
      <c r="M8255" s="24"/>
      <c r="N8255" s="24">
        <v>3.3</v>
      </c>
      <c r="O8255" s="24">
        <v>23.4</v>
      </c>
      <c r="P8255" s="24">
        <v>2.1</v>
      </c>
      <c r="Q8255" s="24">
        <v>7.6</v>
      </c>
      <c r="R8255" s="24"/>
      <c r="S8255" s="24"/>
      <c r="T8255" s="24">
        <v>38</v>
      </c>
      <c r="U8255" s="24"/>
      <c r="V8255" s="24"/>
      <c r="W8255" s="24"/>
      <c r="X8255" s="24">
        <f t="shared" si="311"/>
        <v>459.30000000000007</v>
      </c>
      <c r="Y8255" s="2">
        <f t="shared" si="312"/>
        <v>0</v>
      </c>
      <c r="Z8255" s="3"/>
    </row>
    <row r="8256" spans="1:26" customFormat="1" x14ac:dyDescent="0.25">
      <c r="A8256" s="31">
        <v>59</v>
      </c>
      <c r="B8256" s="31">
        <v>60</v>
      </c>
      <c r="C8256" s="3" t="s">
        <v>13504</v>
      </c>
      <c r="D8256" s="3" t="s">
        <v>778</v>
      </c>
      <c r="E8256" s="3" t="s">
        <v>13418</v>
      </c>
      <c r="F8256" s="3" t="s">
        <v>12895</v>
      </c>
      <c r="G8256" s="3" t="s">
        <v>7669</v>
      </c>
      <c r="H8256" s="3" t="s">
        <v>429</v>
      </c>
      <c r="I8256" s="24">
        <v>99.8</v>
      </c>
      <c r="J8256" s="24">
        <v>89.58</v>
      </c>
      <c r="K8256" s="24">
        <v>3.5</v>
      </c>
      <c r="L8256" s="24">
        <v>2</v>
      </c>
      <c r="M8256" s="24"/>
      <c r="N8256" s="24">
        <v>2</v>
      </c>
      <c r="O8256" s="24">
        <v>2.72</v>
      </c>
      <c r="P8256" s="24"/>
      <c r="Q8256" s="24"/>
      <c r="R8256" s="24"/>
      <c r="S8256" s="24"/>
      <c r="T8256" s="24"/>
      <c r="U8256" s="24"/>
      <c r="V8256" s="24"/>
      <c r="W8256" s="24"/>
      <c r="X8256" s="24">
        <f t="shared" si="311"/>
        <v>99.8</v>
      </c>
      <c r="Y8256" s="2">
        <f t="shared" si="312"/>
        <v>0</v>
      </c>
      <c r="Z8256" s="3"/>
    </row>
    <row r="8257" spans="1:26" customFormat="1" x14ac:dyDescent="0.25">
      <c r="A8257" s="31">
        <v>60</v>
      </c>
      <c r="B8257" s="31">
        <v>61</v>
      </c>
      <c r="C8257" s="3" t="s">
        <v>13505</v>
      </c>
      <c r="D8257" s="3" t="s">
        <v>778</v>
      </c>
      <c r="E8257" s="3" t="s">
        <v>13418</v>
      </c>
      <c r="F8257" s="3" t="s">
        <v>12895</v>
      </c>
      <c r="G8257" s="3" t="s">
        <v>12738</v>
      </c>
      <c r="H8257" s="3"/>
      <c r="I8257" s="24">
        <v>202.07</v>
      </c>
      <c r="J8257" s="24">
        <v>160.38999999999999</v>
      </c>
      <c r="K8257" s="24">
        <v>10</v>
      </c>
      <c r="L8257" s="24">
        <v>3.75</v>
      </c>
      <c r="M8257" s="24"/>
      <c r="N8257" s="24">
        <v>5.25</v>
      </c>
      <c r="O8257" s="24">
        <v>9.66</v>
      </c>
      <c r="P8257" s="24">
        <v>2.36</v>
      </c>
      <c r="Q8257" s="24">
        <v>0.2</v>
      </c>
      <c r="R8257" s="24">
        <v>0.24</v>
      </c>
      <c r="S8257" s="24"/>
      <c r="T8257" s="24">
        <v>10.220000000000001</v>
      </c>
      <c r="U8257" s="24"/>
      <c r="V8257" s="24"/>
      <c r="W8257" s="24"/>
      <c r="X8257" s="24">
        <f t="shared" si="311"/>
        <v>202.07</v>
      </c>
      <c r="Y8257" s="2">
        <f t="shared" si="312"/>
        <v>0</v>
      </c>
      <c r="Z8257" s="3"/>
    </row>
    <row r="8258" spans="1:26" customFormat="1" x14ac:dyDescent="0.25">
      <c r="A8258" s="31">
        <v>61</v>
      </c>
      <c r="B8258" s="31">
        <v>62</v>
      </c>
      <c r="C8258" s="3" t="s">
        <v>13506</v>
      </c>
      <c r="D8258" s="3" t="s">
        <v>778</v>
      </c>
      <c r="E8258" s="3" t="s">
        <v>13418</v>
      </c>
      <c r="F8258" s="3" t="s">
        <v>12895</v>
      </c>
      <c r="G8258" s="3" t="s">
        <v>13507</v>
      </c>
      <c r="H8258" s="3" t="s">
        <v>230</v>
      </c>
      <c r="I8258" s="24">
        <v>315.52999999999997</v>
      </c>
      <c r="J8258" s="24">
        <v>191.23</v>
      </c>
      <c r="K8258" s="24">
        <v>9.9</v>
      </c>
      <c r="L8258" s="24">
        <v>9.06</v>
      </c>
      <c r="M8258" s="24"/>
      <c r="N8258" s="24">
        <v>6.6</v>
      </c>
      <c r="O8258" s="24">
        <v>10.44</v>
      </c>
      <c r="P8258" s="24">
        <v>2.7</v>
      </c>
      <c r="Q8258" s="24">
        <v>9</v>
      </c>
      <c r="R8258" s="24"/>
      <c r="S8258" s="24"/>
      <c r="T8258" s="24">
        <v>76.599999999999994</v>
      </c>
      <c r="U8258" s="24"/>
      <c r="V8258" s="24"/>
      <c r="W8258" s="24"/>
      <c r="X8258" s="24">
        <f t="shared" si="311"/>
        <v>315.52999999999997</v>
      </c>
      <c r="Y8258" s="2">
        <f t="shared" si="312"/>
        <v>0</v>
      </c>
      <c r="Z8258" s="3"/>
    </row>
    <row r="8259" spans="1:26" customFormat="1" x14ac:dyDescent="0.25">
      <c r="A8259" s="31">
        <v>62</v>
      </c>
      <c r="B8259" s="31">
        <v>63</v>
      </c>
      <c r="C8259" s="3" t="s">
        <v>13508</v>
      </c>
      <c r="D8259" s="3" t="s">
        <v>778</v>
      </c>
      <c r="E8259" s="3" t="s">
        <v>13418</v>
      </c>
      <c r="F8259" s="3" t="s">
        <v>12895</v>
      </c>
      <c r="G8259" s="3" t="s">
        <v>13509</v>
      </c>
      <c r="H8259" s="3" t="s">
        <v>237</v>
      </c>
      <c r="I8259" s="24">
        <v>456.41</v>
      </c>
      <c r="J8259" s="24">
        <v>267.39999999999998</v>
      </c>
      <c r="K8259" s="24">
        <v>11.8</v>
      </c>
      <c r="L8259" s="24"/>
      <c r="M8259" s="24"/>
      <c r="N8259" s="24">
        <v>8.86</v>
      </c>
      <c r="O8259" s="24">
        <v>19.72</v>
      </c>
      <c r="P8259" s="24">
        <v>3.37</v>
      </c>
      <c r="Q8259" s="24">
        <v>11.91</v>
      </c>
      <c r="R8259" s="24">
        <v>2</v>
      </c>
      <c r="S8259" s="24"/>
      <c r="T8259" s="24">
        <v>131.35</v>
      </c>
      <c r="U8259" s="24"/>
      <c r="V8259" s="24"/>
      <c r="W8259" s="24"/>
      <c r="X8259" s="24">
        <f t="shared" si="311"/>
        <v>456.40999999999997</v>
      </c>
      <c r="Y8259" s="2">
        <f t="shared" si="312"/>
        <v>0</v>
      </c>
      <c r="Z8259" s="3"/>
    </row>
    <row r="8260" spans="1:26" customFormat="1" x14ac:dyDescent="0.25">
      <c r="A8260" s="31">
        <v>63</v>
      </c>
      <c r="B8260" s="31">
        <v>64</v>
      </c>
      <c r="C8260" s="3" t="s">
        <v>13510</v>
      </c>
      <c r="D8260" s="3" t="s">
        <v>10588</v>
      </c>
      <c r="E8260" s="3" t="s">
        <v>13418</v>
      </c>
      <c r="F8260" s="3" t="s">
        <v>12895</v>
      </c>
      <c r="G8260" s="3" t="s">
        <v>13511</v>
      </c>
      <c r="H8260" s="3" t="s">
        <v>154</v>
      </c>
      <c r="I8260" s="24">
        <v>81.8</v>
      </c>
      <c r="J8260" s="24">
        <v>59</v>
      </c>
      <c r="K8260" s="24"/>
      <c r="L8260" s="24">
        <v>6</v>
      </c>
      <c r="M8260" s="24"/>
      <c r="N8260" s="24">
        <v>6</v>
      </c>
      <c r="O8260" s="24">
        <v>3.62</v>
      </c>
      <c r="P8260" s="24">
        <v>2</v>
      </c>
      <c r="Q8260" s="24">
        <v>3.18</v>
      </c>
      <c r="R8260" s="24">
        <v>2</v>
      </c>
      <c r="S8260" s="24"/>
      <c r="T8260" s="24"/>
      <c r="U8260" s="24"/>
      <c r="V8260" s="24"/>
      <c r="W8260" s="24"/>
      <c r="X8260" s="24">
        <f t="shared" si="311"/>
        <v>81.800000000000011</v>
      </c>
      <c r="Y8260" s="2">
        <f t="shared" si="312"/>
        <v>0</v>
      </c>
      <c r="Z8260" s="3"/>
    </row>
    <row r="8261" spans="1:26" customFormat="1" x14ac:dyDescent="0.25">
      <c r="A8261" s="31">
        <v>64</v>
      </c>
      <c r="B8261" s="31">
        <v>65</v>
      </c>
      <c r="C8261" s="3" t="s">
        <v>13512</v>
      </c>
      <c r="D8261" s="3" t="s">
        <v>10588</v>
      </c>
      <c r="E8261" s="3" t="s">
        <v>13418</v>
      </c>
      <c r="F8261" s="3" t="s">
        <v>12895</v>
      </c>
      <c r="G8261" s="3" t="s">
        <v>13513</v>
      </c>
      <c r="H8261" s="3" t="s">
        <v>265</v>
      </c>
      <c r="I8261" s="24">
        <v>355.27</v>
      </c>
      <c r="J8261" s="24">
        <v>118</v>
      </c>
      <c r="K8261" s="24">
        <v>27</v>
      </c>
      <c r="L8261" s="24"/>
      <c r="M8261" s="24"/>
      <c r="N8261" s="24">
        <v>16</v>
      </c>
      <c r="O8261" s="24">
        <v>8</v>
      </c>
      <c r="P8261" s="24">
        <v>41</v>
      </c>
      <c r="Q8261" s="24"/>
      <c r="R8261" s="24"/>
      <c r="S8261" s="24"/>
      <c r="T8261" s="24">
        <v>145.27000000000001</v>
      </c>
      <c r="U8261" s="24"/>
      <c r="V8261" s="24"/>
      <c r="W8261" s="24"/>
      <c r="X8261" s="24">
        <f t="shared" si="311"/>
        <v>355.27</v>
      </c>
      <c r="Y8261" s="2">
        <f t="shared" si="312"/>
        <v>0</v>
      </c>
      <c r="Z8261" s="3"/>
    </row>
    <row r="8262" spans="1:26" customFormat="1" ht="30" x14ac:dyDescent="0.25">
      <c r="A8262" s="31">
        <v>65</v>
      </c>
      <c r="B8262" s="31">
        <v>66</v>
      </c>
      <c r="C8262" s="3" t="s">
        <v>13514</v>
      </c>
      <c r="D8262" s="3" t="s">
        <v>10588</v>
      </c>
      <c r="E8262" s="3" t="s">
        <v>13418</v>
      </c>
      <c r="F8262" s="3" t="s">
        <v>12895</v>
      </c>
      <c r="G8262" s="1" t="s">
        <v>13515</v>
      </c>
      <c r="H8262" s="1" t="s">
        <v>13516</v>
      </c>
      <c r="I8262" s="24">
        <v>70.2</v>
      </c>
      <c r="J8262" s="24">
        <v>49.9</v>
      </c>
      <c r="K8262" s="24">
        <v>6.67</v>
      </c>
      <c r="L8262" s="24">
        <v>1</v>
      </c>
      <c r="M8262" s="24"/>
      <c r="N8262" s="24">
        <v>4</v>
      </c>
      <c r="O8262" s="24">
        <v>3.49</v>
      </c>
      <c r="P8262" s="24">
        <v>0.45</v>
      </c>
      <c r="Q8262" s="24">
        <v>4.6900000000000004</v>
      </c>
      <c r="R8262" s="24"/>
      <c r="S8262" s="24"/>
      <c r="T8262" s="24"/>
      <c r="U8262" s="24"/>
      <c r="V8262" s="24"/>
      <c r="W8262" s="24"/>
      <c r="X8262" s="24">
        <f t="shared" si="311"/>
        <v>70.2</v>
      </c>
      <c r="Y8262" s="2">
        <f t="shared" ref="Y8262:Y8293" si="313">I8262-X8262</f>
        <v>0</v>
      </c>
      <c r="Z8262" s="3"/>
    </row>
    <row r="8263" spans="1:26" customFormat="1" ht="30" x14ac:dyDescent="0.25">
      <c r="A8263" s="31">
        <v>66</v>
      </c>
      <c r="B8263" s="31">
        <v>67</v>
      </c>
      <c r="C8263" s="3" t="s">
        <v>13517</v>
      </c>
      <c r="D8263" s="3" t="s">
        <v>10588</v>
      </c>
      <c r="E8263" s="3" t="s">
        <v>13418</v>
      </c>
      <c r="F8263" s="3" t="s">
        <v>12895</v>
      </c>
      <c r="G8263" s="1" t="s">
        <v>13518</v>
      </c>
      <c r="H8263" s="3"/>
      <c r="I8263" s="24">
        <v>150</v>
      </c>
      <c r="J8263" s="24">
        <v>114</v>
      </c>
      <c r="K8263" s="24">
        <v>22</v>
      </c>
      <c r="L8263" s="24"/>
      <c r="M8263" s="24"/>
      <c r="N8263" s="24">
        <v>1</v>
      </c>
      <c r="O8263" s="24">
        <v>4</v>
      </c>
      <c r="P8263" s="24">
        <v>6</v>
      </c>
      <c r="Q8263" s="24">
        <v>3</v>
      </c>
      <c r="R8263" s="24"/>
      <c r="S8263" s="24"/>
      <c r="T8263" s="24"/>
      <c r="U8263" s="24"/>
      <c r="V8263" s="24"/>
      <c r="W8263" s="24"/>
      <c r="X8263" s="24">
        <f t="shared" si="311"/>
        <v>150</v>
      </c>
      <c r="Y8263" s="2">
        <f t="shared" si="313"/>
        <v>0</v>
      </c>
      <c r="Z8263" s="3"/>
    </row>
    <row r="8264" spans="1:26" customFormat="1" x14ac:dyDescent="0.25">
      <c r="A8264" s="31">
        <v>67</v>
      </c>
      <c r="B8264" s="31">
        <v>68</v>
      </c>
      <c r="C8264" s="3" t="s">
        <v>2697</v>
      </c>
      <c r="D8264" s="3" t="s">
        <v>10588</v>
      </c>
      <c r="E8264" s="3" t="s">
        <v>13418</v>
      </c>
      <c r="F8264" s="3" t="s">
        <v>12895</v>
      </c>
      <c r="G8264" s="1" t="s">
        <v>9314</v>
      </c>
      <c r="H8264" s="3"/>
      <c r="I8264" s="24">
        <v>61</v>
      </c>
      <c r="J8264" s="24">
        <v>43</v>
      </c>
      <c r="K8264" s="24"/>
      <c r="L8264" s="24">
        <v>11</v>
      </c>
      <c r="M8264" s="24"/>
      <c r="N8264" s="24">
        <v>1</v>
      </c>
      <c r="O8264" s="24">
        <v>2.5</v>
      </c>
      <c r="P8264" s="24"/>
      <c r="Q8264" s="24">
        <v>1</v>
      </c>
      <c r="R8264" s="24">
        <v>2.5</v>
      </c>
      <c r="S8264" s="24"/>
      <c r="T8264" s="24"/>
      <c r="U8264" s="24"/>
      <c r="V8264" s="24"/>
      <c r="W8264" s="24"/>
      <c r="X8264" s="24">
        <f t="shared" si="311"/>
        <v>61</v>
      </c>
      <c r="Y8264" s="2">
        <f t="shared" si="313"/>
        <v>0</v>
      </c>
      <c r="Z8264" s="3"/>
    </row>
    <row r="8265" spans="1:26" customFormat="1" x14ac:dyDescent="0.25">
      <c r="A8265" s="31">
        <v>68</v>
      </c>
      <c r="B8265" s="31">
        <v>69</v>
      </c>
      <c r="C8265" s="3" t="s">
        <v>13519</v>
      </c>
      <c r="D8265" s="3" t="s">
        <v>10588</v>
      </c>
      <c r="E8265" s="3" t="s">
        <v>13418</v>
      </c>
      <c r="F8265" s="3" t="s">
        <v>12895</v>
      </c>
      <c r="G8265" s="1" t="s">
        <v>13520</v>
      </c>
      <c r="H8265" s="3" t="s">
        <v>791</v>
      </c>
      <c r="I8265" s="24">
        <v>296</v>
      </c>
      <c r="J8265" s="24">
        <v>77</v>
      </c>
      <c r="K8265" s="24">
        <v>5</v>
      </c>
      <c r="L8265" s="24"/>
      <c r="M8265" s="24">
        <v>8</v>
      </c>
      <c r="N8265" s="24">
        <v>16</v>
      </c>
      <c r="O8265" s="24">
        <v>4</v>
      </c>
      <c r="P8265" s="24">
        <v>4</v>
      </c>
      <c r="Q8265" s="24">
        <v>7</v>
      </c>
      <c r="R8265" s="24"/>
      <c r="S8265" s="24"/>
      <c r="T8265" s="24">
        <v>175</v>
      </c>
      <c r="U8265" s="24"/>
      <c r="V8265" s="24"/>
      <c r="W8265" s="24"/>
      <c r="X8265" s="24">
        <f t="shared" ref="X8265:X8290" si="314">SUM(J8265:W8265)</f>
        <v>296</v>
      </c>
      <c r="Y8265" s="2">
        <f t="shared" si="313"/>
        <v>0</v>
      </c>
      <c r="Z8265" s="3"/>
    </row>
    <row r="8266" spans="1:26" customFormat="1" ht="30" x14ac:dyDescent="0.25">
      <c r="A8266" s="31">
        <v>69</v>
      </c>
      <c r="B8266" s="31">
        <v>70</v>
      </c>
      <c r="C8266" s="3" t="s">
        <v>10588</v>
      </c>
      <c r="D8266" s="3" t="s">
        <v>10588</v>
      </c>
      <c r="E8266" s="3" t="s">
        <v>13418</v>
      </c>
      <c r="F8266" s="3" t="s">
        <v>12895</v>
      </c>
      <c r="G8266" s="1" t="s">
        <v>8608</v>
      </c>
      <c r="H8266" s="1" t="s">
        <v>13521</v>
      </c>
      <c r="I8266" s="24">
        <v>72</v>
      </c>
      <c r="J8266" s="24">
        <v>58.5</v>
      </c>
      <c r="K8266" s="24">
        <v>3</v>
      </c>
      <c r="L8266" s="24">
        <v>3</v>
      </c>
      <c r="M8266" s="24"/>
      <c r="N8266" s="24">
        <v>4</v>
      </c>
      <c r="O8266" s="24">
        <v>2.5</v>
      </c>
      <c r="P8266" s="24">
        <v>1</v>
      </c>
      <c r="Q8266" s="24"/>
      <c r="R8266" s="24"/>
      <c r="S8266" s="24"/>
      <c r="T8266" s="24"/>
      <c r="U8266" s="24"/>
      <c r="V8266" s="24"/>
      <c r="W8266" s="24"/>
      <c r="X8266" s="24">
        <f t="shared" si="314"/>
        <v>72</v>
      </c>
      <c r="Y8266" s="2">
        <f t="shared" si="313"/>
        <v>0</v>
      </c>
      <c r="Z8266" s="3"/>
    </row>
    <row r="8267" spans="1:26" customFormat="1" x14ac:dyDescent="0.25">
      <c r="A8267" s="31">
        <v>70</v>
      </c>
      <c r="B8267" s="31">
        <v>71</v>
      </c>
      <c r="C8267" s="3" t="s">
        <v>12853</v>
      </c>
      <c r="D8267" s="3" t="s">
        <v>10588</v>
      </c>
      <c r="E8267" s="3" t="s">
        <v>13418</v>
      </c>
      <c r="F8267" s="3" t="s">
        <v>12895</v>
      </c>
      <c r="G8267" s="1" t="s">
        <v>13522</v>
      </c>
      <c r="H8267" s="3" t="s">
        <v>186</v>
      </c>
      <c r="I8267" s="24">
        <v>116</v>
      </c>
      <c r="J8267" s="24">
        <v>96</v>
      </c>
      <c r="K8267" s="24"/>
      <c r="L8267" s="24"/>
      <c r="M8267" s="24"/>
      <c r="N8267" s="24">
        <v>10</v>
      </c>
      <c r="O8267" s="24">
        <v>6</v>
      </c>
      <c r="P8267" s="24"/>
      <c r="Q8267" s="24">
        <v>4</v>
      </c>
      <c r="R8267" s="24"/>
      <c r="S8267" s="24"/>
      <c r="T8267" s="24"/>
      <c r="U8267" s="24"/>
      <c r="V8267" s="24"/>
      <c r="W8267" s="24"/>
      <c r="X8267" s="24">
        <f t="shared" si="314"/>
        <v>116</v>
      </c>
      <c r="Y8267" s="2">
        <f t="shared" si="313"/>
        <v>0</v>
      </c>
      <c r="Z8267" s="3"/>
    </row>
    <row r="8268" spans="1:26" customFormat="1" x14ac:dyDescent="0.25">
      <c r="A8268" s="31">
        <v>71</v>
      </c>
      <c r="B8268" s="31">
        <v>72</v>
      </c>
      <c r="C8268" s="3" t="s">
        <v>2380</v>
      </c>
      <c r="D8268" s="3" t="s">
        <v>10588</v>
      </c>
      <c r="E8268" s="3" t="s">
        <v>13418</v>
      </c>
      <c r="F8268" s="3" t="s">
        <v>12895</v>
      </c>
      <c r="G8268" s="1" t="s">
        <v>12859</v>
      </c>
      <c r="H8268" s="3"/>
      <c r="I8268" s="24">
        <v>183.6</v>
      </c>
      <c r="J8268" s="24">
        <v>77</v>
      </c>
      <c r="K8268" s="24">
        <v>18</v>
      </c>
      <c r="L8268" s="24">
        <v>8.5</v>
      </c>
      <c r="M8268" s="24">
        <v>4</v>
      </c>
      <c r="N8268" s="24">
        <v>7</v>
      </c>
      <c r="O8268" s="24">
        <v>21.3</v>
      </c>
      <c r="P8268" s="24">
        <v>25</v>
      </c>
      <c r="Q8268" s="24">
        <v>18.8</v>
      </c>
      <c r="R8268" s="24">
        <v>2</v>
      </c>
      <c r="S8268" s="24">
        <v>2</v>
      </c>
      <c r="T8268" s="24"/>
      <c r="U8268" s="24"/>
      <c r="V8268" s="24"/>
      <c r="W8268" s="24"/>
      <c r="X8268" s="24">
        <f t="shared" si="314"/>
        <v>183.60000000000002</v>
      </c>
      <c r="Y8268" s="2">
        <f t="shared" si="313"/>
        <v>0</v>
      </c>
      <c r="Z8268" s="3"/>
    </row>
    <row r="8269" spans="1:26" customFormat="1" x14ac:dyDescent="0.25">
      <c r="A8269" s="31">
        <v>72</v>
      </c>
      <c r="B8269" s="31">
        <v>73</v>
      </c>
      <c r="C8269" s="3" t="s">
        <v>13523</v>
      </c>
      <c r="D8269" s="3" t="s">
        <v>10588</v>
      </c>
      <c r="E8269" s="3" t="s">
        <v>13418</v>
      </c>
      <c r="F8269" s="3" t="s">
        <v>12895</v>
      </c>
      <c r="G8269" s="1" t="s">
        <v>13524</v>
      </c>
      <c r="H8269" s="3" t="s">
        <v>485</v>
      </c>
      <c r="I8269" s="24">
        <v>163.56</v>
      </c>
      <c r="J8269" s="24">
        <v>147.28</v>
      </c>
      <c r="K8269" s="24">
        <v>4</v>
      </c>
      <c r="L8269" s="24"/>
      <c r="M8269" s="24"/>
      <c r="N8269" s="24">
        <v>3</v>
      </c>
      <c r="O8269" s="24">
        <v>3</v>
      </c>
      <c r="P8269" s="24"/>
      <c r="Q8269" s="24"/>
      <c r="R8269" s="24">
        <v>6.28</v>
      </c>
      <c r="S8269" s="24"/>
      <c r="T8269" s="24"/>
      <c r="U8269" s="24"/>
      <c r="V8269" s="24"/>
      <c r="W8269" s="24"/>
      <c r="X8269" s="24">
        <f t="shared" si="314"/>
        <v>163.56</v>
      </c>
      <c r="Y8269" s="2">
        <f t="shared" si="313"/>
        <v>0</v>
      </c>
      <c r="Z8269" s="3"/>
    </row>
    <row r="8270" spans="1:26" customFormat="1" x14ac:dyDescent="0.25">
      <c r="A8270" s="31">
        <v>73</v>
      </c>
      <c r="B8270" s="31">
        <v>74</v>
      </c>
      <c r="C8270" s="3" t="s">
        <v>13525</v>
      </c>
      <c r="D8270" s="3" t="s">
        <v>10588</v>
      </c>
      <c r="E8270" s="3" t="s">
        <v>13418</v>
      </c>
      <c r="F8270" s="3" t="s">
        <v>12895</v>
      </c>
      <c r="G8270" s="1" t="s">
        <v>2385</v>
      </c>
      <c r="H8270" s="3" t="s">
        <v>1154</v>
      </c>
      <c r="I8270" s="24">
        <v>85</v>
      </c>
      <c r="J8270" s="24">
        <v>63</v>
      </c>
      <c r="K8270" s="24"/>
      <c r="L8270" s="24">
        <v>6</v>
      </c>
      <c r="M8270" s="24">
        <v>2</v>
      </c>
      <c r="N8270" s="24"/>
      <c r="O8270" s="24">
        <v>6</v>
      </c>
      <c r="P8270" s="24">
        <v>8</v>
      </c>
      <c r="Q8270" s="24"/>
      <c r="R8270" s="24"/>
      <c r="S8270" s="24"/>
      <c r="T8270" s="24"/>
      <c r="U8270" s="24"/>
      <c r="V8270" s="24"/>
      <c r="W8270" s="24"/>
      <c r="X8270" s="24">
        <f t="shared" si="314"/>
        <v>85</v>
      </c>
      <c r="Y8270" s="2">
        <f t="shared" si="313"/>
        <v>0</v>
      </c>
      <c r="Z8270" s="3"/>
    </row>
    <row r="8271" spans="1:26" customFormat="1" ht="30" x14ac:dyDescent="0.25">
      <c r="A8271" s="31">
        <v>74</v>
      </c>
      <c r="B8271" s="31">
        <v>75</v>
      </c>
      <c r="C8271" s="3" t="s">
        <v>13526</v>
      </c>
      <c r="D8271" s="3" t="s">
        <v>10588</v>
      </c>
      <c r="E8271" s="3" t="s">
        <v>13418</v>
      </c>
      <c r="F8271" s="3" t="s">
        <v>12895</v>
      </c>
      <c r="G8271" s="1" t="s">
        <v>15165</v>
      </c>
      <c r="H8271" s="3"/>
      <c r="I8271" s="24">
        <v>300</v>
      </c>
      <c r="J8271" s="24">
        <v>160</v>
      </c>
      <c r="K8271" s="24">
        <v>20</v>
      </c>
      <c r="L8271" s="24">
        <v>32.06</v>
      </c>
      <c r="M8271" s="24"/>
      <c r="N8271" s="24"/>
      <c r="O8271" s="24"/>
      <c r="P8271" s="24"/>
      <c r="Q8271" s="24">
        <v>15</v>
      </c>
      <c r="R8271" s="24">
        <v>5</v>
      </c>
      <c r="S8271" s="24"/>
      <c r="T8271" s="24">
        <v>67.94</v>
      </c>
      <c r="U8271" s="24"/>
      <c r="V8271" s="24"/>
      <c r="W8271" s="24"/>
      <c r="X8271" s="24">
        <f t="shared" si="314"/>
        <v>300</v>
      </c>
      <c r="Y8271" s="2">
        <f t="shared" si="313"/>
        <v>0</v>
      </c>
      <c r="Z8271" s="3"/>
    </row>
    <row r="8272" spans="1:26" customFormat="1" x14ac:dyDescent="0.25">
      <c r="A8272" s="31">
        <v>75</v>
      </c>
      <c r="B8272" s="31">
        <v>76</v>
      </c>
      <c r="C8272" s="3" t="s">
        <v>13527</v>
      </c>
      <c r="D8272" s="3" t="s">
        <v>10588</v>
      </c>
      <c r="E8272" s="3" t="s">
        <v>13418</v>
      </c>
      <c r="F8272" s="3" t="s">
        <v>12895</v>
      </c>
      <c r="G8272" s="1" t="s">
        <v>13528</v>
      </c>
      <c r="H8272" s="3" t="s">
        <v>154</v>
      </c>
      <c r="I8272" s="24">
        <v>105</v>
      </c>
      <c r="J8272" s="24">
        <v>77</v>
      </c>
      <c r="K8272" s="24"/>
      <c r="L8272" s="24">
        <v>9</v>
      </c>
      <c r="M8272" s="24"/>
      <c r="N8272" s="24">
        <v>0.8</v>
      </c>
      <c r="O8272" s="24">
        <v>2</v>
      </c>
      <c r="P8272" s="24">
        <v>0.5</v>
      </c>
      <c r="Q8272" s="24">
        <v>5.83</v>
      </c>
      <c r="R8272" s="24">
        <v>0.7</v>
      </c>
      <c r="S8272" s="24">
        <v>4.5</v>
      </c>
      <c r="T8272" s="24">
        <v>4.67</v>
      </c>
      <c r="U8272" s="24"/>
      <c r="V8272" s="24"/>
      <c r="W8272" s="24"/>
      <c r="X8272" s="24">
        <f t="shared" si="314"/>
        <v>105</v>
      </c>
      <c r="Y8272" s="2">
        <f t="shared" si="313"/>
        <v>0</v>
      </c>
      <c r="Z8272" s="3"/>
    </row>
    <row r="8273" spans="1:26" customFormat="1" x14ac:dyDescent="0.25">
      <c r="A8273" s="31">
        <v>76</v>
      </c>
      <c r="B8273" s="31">
        <v>77</v>
      </c>
      <c r="C8273" s="3" t="s">
        <v>13529</v>
      </c>
      <c r="D8273" s="3" t="s">
        <v>10588</v>
      </c>
      <c r="E8273" s="3" t="s">
        <v>13418</v>
      </c>
      <c r="F8273" s="3" t="s">
        <v>12895</v>
      </c>
      <c r="G8273" s="1" t="s">
        <v>4264</v>
      </c>
      <c r="H8273" s="3" t="s">
        <v>2188</v>
      </c>
      <c r="I8273" s="24">
        <v>90.99</v>
      </c>
      <c r="J8273" s="24">
        <v>57.38</v>
      </c>
      <c r="K8273" s="24">
        <v>3.3</v>
      </c>
      <c r="L8273" s="24">
        <v>8.6</v>
      </c>
      <c r="M8273" s="24"/>
      <c r="N8273" s="24"/>
      <c r="O8273" s="24">
        <v>4.5</v>
      </c>
      <c r="P8273" s="24">
        <v>14.61</v>
      </c>
      <c r="Q8273" s="24">
        <v>2.6</v>
      </c>
      <c r="R8273" s="24"/>
      <c r="S8273" s="24"/>
      <c r="T8273" s="24"/>
      <c r="U8273" s="24"/>
      <c r="V8273" s="24"/>
      <c r="W8273" s="24"/>
      <c r="X8273" s="24">
        <f t="shared" si="314"/>
        <v>90.99</v>
      </c>
      <c r="Y8273" s="2">
        <f t="shared" si="313"/>
        <v>0</v>
      </c>
      <c r="Z8273" s="3"/>
    </row>
    <row r="8274" spans="1:26" customFormat="1" x14ac:dyDescent="0.25">
      <c r="A8274" s="31">
        <v>77</v>
      </c>
      <c r="B8274" s="31">
        <v>78</v>
      </c>
      <c r="C8274" s="3" t="s">
        <v>13530</v>
      </c>
      <c r="D8274" s="3" t="s">
        <v>2982</v>
      </c>
      <c r="E8274" s="3" t="s">
        <v>13418</v>
      </c>
      <c r="F8274" s="3" t="s">
        <v>12895</v>
      </c>
      <c r="G8274" s="1" t="s">
        <v>13531</v>
      </c>
      <c r="H8274" s="3"/>
      <c r="I8274" s="24">
        <v>371.31</v>
      </c>
      <c r="J8274" s="24">
        <v>237.14</v>
      </c>
      <c r="K8274" s="24"/>
      <c r="L8274" s="24">
        <v>12</v>
      </c>
      <c r="M8274" s="24"/>
      <c r="N8274" s="24"/>
      <c r="O8274" s="24">
        <v>7.09</v>
      </c>
      <c r="P8274" s="24">
        <v>1.29</v>
      </c>
      <c r="Q8274" s="24"/>
      <c r="R8274" s="24"/>
      <c r="S8274" s="24"/>
      <c r="T8274" s="24">
        <v>113.78</v>
      </c>
      <c r="U8274" s="24"/>
      <c r="V8274" s="24"/>
      <c r="W8274" s="24"/>
      <c r="X8274" s="24">
        <f t="shared" si="314"/>
        <v>371.29999999999995</v>
      </c>
      <c r="Y8274" s="2">
        <f t="shared" si="313"/>
        <v>1.0000000000047748E-2</v>
      </c>
      <c r="Z8274" s="3"/>
    </row>
    <row r="8275" spans="1:26" customFormat="1" x14ac:dyDescent="0.25">
      <c r="A8275" s="31">
        <v>78</v>
      </c>
      <c r="B8275" s="31">
        <v>79</v>
      </c>
      <c r="C8275" s="3" t="s">
        <v>3432</v>
      </c>
      <c r="D8275" s="3" t="s">
        <v>2982</v>
      </c>
      <c r="E8275" s="3" t="s">
        <v>13418</v>
      </c>
      <c r="F8275" s="3" t="s">
        <v>12895</v>
      </c>
      <c r="G8275" s="1" t="s">
        <v>3981</v>
      </c>
      <c r="H8275" s="3" t="s">
        <v>190</v>
      </c>
      <c r="I8275" s="24">
        <v>133.47999999999999</v>
      </c>
      <c r="J8275" s="24">
        <v>57.39</v>
      </c>
      <c r="K8275" s="24">
        <v>21.12</v>
      </c>
      <c r="L8275" s="24">
        <v>31.4</v>
      </c>
      <c r="M8275" s="24"/>
      <c r="N8275" s="24">
        <v>6.12</v>
      </c>
      <c r="O8275" s="24">
        <v>1.95</v>
      </c>
      <c r="P8275" s="24"/>
      <c r="Q8275" s="24">
        <v>15.5</v>
      </c>
      <c r="R8275" s="24"/>
      <c r="S8275" s="24"/>
      <c r="T8275" s="24"/>
      <c r="U8275" s="24"/>
      <c r="V8275" s="24"/>
      <c r="W8275" s="24"/>
      <c r="X8275" s="24">
        <f t="shared" si="314"/>
        <v>133.48000000000002</v>
      </c>
      <c r="Y8275" s="2">
        <f t="shared" si="313"/>
        <v>0</v>
      </c>
      <c r="Z8275" s="3"/>
    </row>
    <row r="8276" spans="1:26" customFormat="1" ht="30" x14ac:dyDescent="0.25">
      <c r="A8276" s="31">
        <v>79</v>
      </c>
      <c r="B8276" s="31">
        <v>80</v>
      </c>
      <c r="C8276" s="3" t="s">
        <v>13532</v>
      </c>
      <c r="D8276" s="3" t="s">
        <v>13533</v>
      </c>
      <c r="E8276" s="3" t="s">
        <v>13418</v>
      </c>
      <c r="F8276" s="3" t="s">
        <v>12895</v>
      </c>
      <c r="G8276" s="1" t="s">
        <v>13534</v>
      </c>
      <c r="H8276" s="3"/>
      <c r="I8276" s="24">
        <v>87.37</v>
      </c>
      <c r="J8276" s="24">
        <v>77.67</v>
      </c>
      <c r="K8276" s="24">
        <v>0.96</v>
      </c>
      <c r="L8276" s="24"/>
      <c r="M8276" s="24">
        <v>4.67</v>
      </c>
      <c r="N8276" s="24"/>
      <c r="O8276" s="24">
        <v>2.56</v>
      </c>
      <c r="P8276" s="24">
        <v>0.99</v>
      </c>
      <c r="Q8276" s="24">
        <v>0.52</v>
      </c>
      <c r="R8276" s="24"/>
      <c r="S8276" s="24"/>
      <c r="T8276" s="24"/>
      <c r="U8276" s="24"/>
      <c r="V8276" s="24"/>
      <c r="W8276" s="24"/>
      <c r="X8276" s="24">
        <f t="shared" si="314"/>
        <v>87.36999999999999</v>
      </c>
      <c r="Y8276" s="2">
        <f t="shared" si="313"/>
        <v>0</v>
      </c>
      <c r="Z8276" s="3"/>
    </row>
    <row r="8277" spans="1:26" customFormat="1" x14ac:dyDescent="0.25">
      <c r="A8277" s="31">
        <v>80</v>
      </c>
      <c r="B8277" s="31">
        <v>81</v>
      </c>
      <c r="C8277" s="3" t="s">
        <v>13535</v>
      </c>
      <c r="D8277" s="3" t="s">
        <v>13533</v>
      </c>
      <c r="E8277" s="3" t="s">
        <v>13418</v>
      </c>
      <c r="F8277" s="3" t="s">
        <v>12895</v>
      </c>
      <c r="G8277" s="1" t="s">
        <v>685</v>
      </c>
      <c r="H8277" s="3" t="s">
        <v>277</v>
      </c>
      <c r="I8277" s="24">
        <v>183.15</v>
      </c>
      <c r="J8277" s="24">
        <v>150.80000000000001</v>
      </c>
      <c r="K8277" s="24">
        <v>4.0999999999999996</v>
      </c>
      <c r="L8277" s="24">
        <v>3.9</v>
      </c>
      <c r="M8277" s="24">
        <v>6.9</v>
      </c>
      <c r="N8277" s="24"/>
      <c r="O8277" s="24">
        <v>1.95</v>
      </c>
      <c r="P8277" s="24">
        <v>1</v>
      </c>
      <c r="Q8277" s="24">
        <v>2</v>
      </c>
      <c r="R8277" s="24">
        <v>2.5</v>
      </c>
      <c r="S8277" s="24">
        <v>5</v>
      </c>
      <c r="T8277" s="24">
        <v>5</v>
      </c>
      <c r="U8277" s="24"/>
      <c r="V8277" s="24"/>
      <c r="W8277" s="24"/>
      <c r="X8277" s="24">
        <f t="shared" si="314"/>
        <v>183.15</v>
      </c>
      <c r="Y8277" s="2">
        <f t="shared" si="313"/>
        <v>0</v>
      </c>
      <c r="Z8277" s="3"/>
    </row>
    <row r="8278" spans="1:26" customFormat="1" x14ac:dyDescent="0.25">
      <c r="A8278" s="31">
        <v>81</v>
      </c>
      <c r="B8278" s="31">
        <v>82</v>
      </c>
      <c r="C8278" s="3" t="s">
        <v>13536</v>
      </c>
      <c r="D8278" s="3" t="s">
        <v>13533</v>
      </c>
      <c r="E8278" s="3" t="s">
        <v>13418</v>
      </c>
      <c r="F8278" s="3" t="s">
        <v>12895</v>
      </c>
      <c r="G8278" s="1" t="s">
        <v>13537</v>
      </c>
      <c r="H8278" s="3" t="s">
        <v>5168</v>
      </c>
      <c r="I8278" s="24">
        <v>112</v>
      </c>
      <c r="J8278" s="24">
        <v>96.68</v>
      </c>
      <c r="K8278" s="24"/>
      <c r="L8278" s="24"/>
      <c r="M8278" s="24"/>
      <c r="N8278" s="24">
        <v>2</v>
      </c>
      <c r="O8278" s="24">
        <v>5.25</v>
      </c>
      <c r="P8278" s="24"/>
      <c r="Q8278" s="24">
        <v>5.82</v>
      </c>
      <c r="R8278" s="24">
        <v>2.25</v>
      </c>
      <c r="S8278" s="24"/>
      <c r="T8278" s="24"/>
      <c r="U8278" s="24"/>
      <c r="V8278" s="24"/>
      <c r="W8278" s="24"/>
      <c r="X8278" s="24">
        <f t="shared" si="314"/>
        <v>112</v>
      </c>
      <c r="Y8278" s="2">
        <f t="shared" si="313"/>
        <v>0</v>
      </c>
      <c r="Z8278" s="3"/>
    </row>
    <row r="8279" spans="1:26" customFormat="1" x14ac:dyDescent="0.25">
      <c r="A8279" s="31">
        <v>82</v>
      </c>
      <c r="B8279" s="31">
        <v>83</v>
      </c>
      <c r="C8279" s="3" t="s">
        <v>4599</v>
      </c>
      <c r="D8279" s="3" t="s">
        <v>13533</v>
      </c>
      <c r="E8279" s="3" t="s">
        <v>13418</v>
      </c>
      <c r="F8279" s="3" t="s">
        <v>12895</v>
      </c>
      <c r="G8279" s="1" t="s">
        <v>13538</v>
      </c>
      <c r="H8279" s="3"/>
      <c r="I8279" s="24">
        <v>258</v>
      </c>
      <c r="J8279" s="24">
        <v>179</v>
      </c>
      <c r="K8279" s="24">
        <v>22.13</v>
      </c>
      <c r="L8279" s="24">
        <v>23.02</v>
      </c>
      <c r="M8279" s="24"/>
      <c r="N8279" s="24">
        <v>2.1</v>
      </c>
      <c r="O8279" s="24">
        <v>10.1</v>
      </c>
      <c r="P8279" s="24">
        <v>7.2</v>
      </c>
      <c r="Q8279" s="24">
        <v>5.9</v>
      </c>
      <c r="R8279" s="24">
        <v>2.65</v>
      </c>
      <c r="S8279" s="24"/>
      <c r="T8279" s="24">
        <v>5.9</v>
      </c>
      <c r="U8279" s="24"/>
      <c r="V8279" s="24"/>
      <c r="W8279" s="24"/>
      <c r="X8279" s="24">
        <f t="shared" si="314"/>
        <v>258</v>
      </c>
      <c r="Y8279" s="2">
        <f t="shared" si="313"/>
        <v>0</v>
      </c>
      <c r="Z8279" s="3"/>
    </row>
    <row r="8280" spans="1:26" customFormat="1" x14ac:dyDescent="0.25">
      <c r="A8280" s="31">
        <v>83</v>
      </c>
      <c r="B8280" s="31">
        <v>84</v>
      </c>
      <c r="C8280" s="3" t="s">
        <v>13539</v>
      </c>
      <c r="D8280" s="3" t="s">
        <v>13533</v>
      </c>
      <c r="E8280" s="3" t="s">
        <v>13418</v>
      </c>
      <c r="F8280" s="3" t="s">
        <v>12895</v>
      </c>
      <c r="G8280" s="1" t="s">
        <v>1655</v>
      </c>
      <c r="H8280" s="3" t="s">
        <v>237</v>
      </c>
      <c r="I8280" s="24">
        <v>84</v>
      </c>
      <c r="J8280" s="24">
        <v>77.5</v>
      </c>
      <c r="K8280" s="24"/>
      <c r="L8280" s="24"/>
      <c r="M8280" s="24"/>
      <c r="N8280" s="24"/>
      <c r="O8280" s="24">
        <v>1.66</v>
      </c>
      <c r="P8280" s="24">
        <v>2.2400000000000002</v>
      </c>
      <c r="Q8280" s="24"/>
      <c r="R8280" s="24">
        <v>2.6</v>
      </c>
      <c r="S8280" s="24"/>
      <c r="T8280" s="24"/>
      <c r="U8280" s="24"/>
      <c r="V8280" s="24"/>
      <c r="W8280" s="24"/>
      <c r="X8280" s="24">
        <f t="shared" si="314"/>
        <v>83.999999999999986</v>
      </c>
      <c r="Y8280" s="2">
        <f t="shared" si="313"/>
        <v>0</v>
      </c>
      <c r="Z8280" s="3"/>
    </row>
    <row r="8281" spans="1:26" customFormat="1" x14ac:dyDescent="0.25">
      <c r="A8281" s="31">
        <v>84</v>
      </c>
      <c r="B8281" s="31">
        <v>85</v>
      </c>
      <c r="C8281" s="3" t="s">
        <v>13540</v>
      </c>
      <c r="D8281" s="3" t="s">
        <v>13533</v>
      </c>
      <c r="E8281" s="3" t="s">
        <v>13418</v>
      </c>
      <c r="F8281" s="3" t="s">
        <v>12895</v>
      </c>
      <c r="G8281" s="1" t="s">
        <v>13541</v>
      </c>
      <c r="H8281" s="3" t="s">
        <v>2140</v>
      </c>
      <c r="I8281" s="24">
        <v>686.93</v>
      </c>
      <c r="J8281" s="24">
        <v>256.72000000000003</v>
      </c>
      <c r="K8281" s="24">
        <v>39.950000000000003</v>
      </c>
      <c r="L8281" s="24">
        <v>5.51</v>
      </c>
      <c r="M8281" s="24">
        <v>3.37</v>
      </c>
      <c r="N8281" s="24">
        <v>52</v>
      </c>
      <c r="O8281" s="24">
        <v>4</v>
      </c>
      <c r="P8281" s="24">
        <v>65.599999999999994</v>
      </c>
      <c r="Q8281" s="24">
        <v>11</v>
      </c>
      <c r="R8281" s="24">
        <v>10.78</v>
      </c>
      <c r="S8281" s="24"/>
      <c r="T8281" s="24">
        <v>238</v>
      </c>
      <c r="U8281" s="24"/>
      <c r="V8281" s="24"/>
      <c r="W8281" s="24"/>
      <c r="X8281" s="24">
        <f t="shared" si="314"/>
        <v>686.93</v>
      </c>
      <c r="Y8281" s="2">
        <f t="shared" si="313"/>
        <v>0</v>
      </c>
      <c r="Z8281" s="3"/>
    </row>
    <row r="8282" spans="1:26" customFormat="1" x14ac:dyDescent="0.25">
      <c r="A8282" s="31">
        <v>85</v>
      </c>
      <c r="B8282" s="31">
        <v>86</v>
      </c>
      <c r="C8282" s="3" t="s">
        <v>13542</v>
      </c>
      <c r="D8282" s="3" t="s">
        <v>13533</v>
      </c>
      <c r="E8282" s="3" t="s">
        <v>13418</v>
      </c>
      <c r="F8282" s="3" t="s">
        <v>12895</v>
      </c>
      <c r="G8282" s="1" t="s">
        <v>13543</v>
      </c>
      <c r="H8282" s="3" t="s">
        <v>245</v>
      </c>
      <c r="I8282" s="24">
        <v>131.32</v>
      </c>
      <c r="J8282" s="24">
        <v>92.02</v>
      </c>
      <c r="K8282" s="24"/>
      <c r="L8282" s="24">
        <v>2</v>
      </c>
      <c r="M8282" s="24"/>
      <c r="N8282" s="24">
        <v>2</v>
      </c>
      <c r="O8282" s="24">
        <v>5</v>
      </c>
      <c r="P8282" s="24">
        <v>3</v>
      </c>
      <c r="Q8282" s="24"/>
      <c r="R8282" s="24">
        <v>1.9</v>
      </c>
      <c r="S8282" s="24"/>
      <c r="T8282" s="24">
        <v>25.4</v>
      </c>
      <c r="U8282" s="24"/>
      <c r="V8282" s="24"/>
      <c r="W8282" s="24"/>
      <c r="X8282" s="24">
        <f t="shared" si="314"/>
        <v>131.32</v>
      </c>
      <c r="Y8282" s="2">
        <f t="shared" si="313"/>
        <v>0</v>
      </c>
      <c r="Z8282" s="3"/>
    </row>
    <row r="8283" spans="1:26" customFormat="1" x14ac:dyDescent="0.25">
      <c r="A8283" s="31">
        <v>86</v>
      </c>
      <c r="B8283" s="31">
        <v>87</v>
      </c>
      <c r="C8283" s="3" t="s">
        <v>13544</v>
      </c>
      <c r="D8283" s="3" t="s">
        <v>13533</v>
      </c>
      <c r="E8283" s="3" t="s">
        <v>13418</v>
      </c>
      <c r="F8283" s="3" t="s">
        <v>12895</v>
      </c>
      <c r="G8283" s="1" t="s">
        <v>13545</v>
      </c>
      <c r="H8283" s="3" t="s">
        <v>558</v>
      </c>
      <c r="I8283" s="24">
        <v>242</v>
      </c>
      <c r="J8283" s="24">
        <v>150.55000000000001</v>
      </c>
      <c r="K8283" s="24"/>
      <c r="L8283" s="24">
        <v>7</v>
      </c>
      <c r="M8283" s="24"/>
      <c r="N8283" s="24"/>
      <c r="O8283" s="24">
        <v>3</v>
      </c>
      <c r="P8283" s="24">
        <v>15.05</v>
      </c>
      <c r="Q8283" s="24">
        <v>10</v>
      </c>
      <c r="R8283" s="24">
        <v>1.75</v>
      </c>
      <c r="S8283" s="24"/>
      <c r="T8283" s="24">
        <v>54.65</v>
      </c>
      <c r="U8283" s="24"/>
      <c r="V8283" s="24"/>
      <c r="W8283" s="24"/>
      <c r="X8283" s="24">
        <f t="shared" si="314"/>
        <v>242.00000000000003</v>
      </c>
      <c r="Y8283" s="2">
        <f t="shared" si="313"/>
        <v>0</v>
      </c>
      <c r="Z8283" s="3"/>
    </row>
    <row r="8284" spans="1:26" customFormat="1" x14ac:dyDescent="0.25">
      <c r="A8284" s="31">
        <v>87</v>
      </c>
      <c r="B8284" s="31">
        <v>88</v>
      </c>
      <c r="C8284" s="3" t="s">
        <v>13546</v>
      </c>
      <c r="D8284" s="3" t="s">
        <v>13533</v>
      </c>
      <c r="E8284" s="3" t="s">
        <v>13418</v>
      </c>
      <c r="F8284" s="3" t="s">
        <v>12895</v>
      </c>
      <c r="G8284" s="1" t="s">
        <v>13513</v>
      </c>
      <c r="H8284" s="3" t="s">
        <v>19</v>
      </c>
      <c r="I8284" s="24">
        <v>449.97</v>
      </c>
      <c r="J8284" s="24">
        <v>85</v>
      </c>
      <c r="K8284" s="24">
        <v>2.5</v>
      </c>
      <c r="L8284" s="24">
        <v>29.24</v>
      </c>
      <c r="M8284" s="24">
        <v>1</v>
      </c>
      <c r="N8284" s="24">
        <v>1.25</v>
      </c>
      <c r="O8284" s="24">
        <v>3</v>
      </c>
      <c r="P8284" s="24"/>
      <c r="Q8284" s="24">
        <v>2</v>
      </c>
      <c r="R8284" s="24">
        <v>20</v>
      </c>
      <c r="S8284" s="24"/>
      <c r="T8284" s="24">
        <v>305.98</v>
      </c>
      <c r="U8284" s="24"/>
      <c r="V8284" s="24"/>
      <c r="W8284" s="24"/>
      <c r="X8284" s="24">
        <f t="shared" si="314"/>
        <v>449.97</v>
      </c>
      <c r="Y8284" s="2">
        <f t="shared" si="313"/>
        <v>0</v>
      </c>
      <c r="Z8284" s="3"/>
    </row>
    <row r="8285" spans="1:26" customFormat="1" x14ac:dyDescent="0.25">
      <c r="A8285" s="31">
        <v>88</v>
      </c>
      <c r="B8285" s="31">
        <v>89</v>
      </c>
      <c r="C8285" s="3" t="s">
        <v>10838</v>
      </c>
      <c r="D8285" s="3" t="s">
        <v>13533</v>
      </c>
      <c r="E8285" s="3" t="s">
        <v>13418</v>
      </c>
      <c r="F8285" s="3" t="s">
        <v>12895</v>
      </c>
      <c r="G8285" s="1" t="s">
        <v>13547</v>
      </c>
      <c r="H8285" s="3" t="s">
        <v>550</v>
      </c>
      <c r="I8285" s="24">
        <v>228.26</v>
      </c>
      <c r="J8285" s="24">
        <v>187.08</v>
      </c>
      <c r="K8285" s="24">
        <v>13.55</v>
      </c>
      <c r="L8285" s="24">
        <v>10.59</v>
      </c>
      <c r="M8285" s="24">
        <v>5.5</v>
      </c>
      <c r="N8285" s="24"/>
      <c r="O8285" s="24">
        <v>2.44</v>
      </c>
      <c r="P8285" s="24">
        <v>0.96</v>
      </c>
      <c r="Q8285" s="24"/>
      <c r="R8285" s="24">
        <v>1.93</v>
      </c>
      <c r="S8285" s="24"/>
      <c r="T8285" s="24">
        <v>6.21</v>
      </c>
      <c r="U8285" s="24"/>
      <c r="V8285" s="24"/>
      <c r="W8285" s="24"/>
      <c r="X8285" s="24">
        <f t="shared" si="314"/>
        <v>228.26000000000005</v>
      </c>
      <c r="Y8285" s="2">
        <f t="shared" si="313"/>
        <v>0</v>
      </c>
      <c r="Z8285" s="3"/>
    </row>
    <row r="8286" spans="1:26" customFormat="1" x14ac:dyDescent="0.25">
      <c r="A8286" s="31">
        <v>89</v>
      </c>
      <c r="B8286" s="31">
        <v>90</v>
      </c>
      <c r="C8286" s="3" t="s">
        <v>7190</v>
      </c>
      <c r="D8286" s="3" t="s">
        <v>13533</v>
      </c>
      <c r="E8286" s="3" t="s">
        <v>13418</v>
      </c>
      <c r="F8286" s="3" t="s">
        <v>12895</v>
      </c>
      <c r="G8286" s="1" t="s">
        <v>13548</v>
      </c>
      <c r="H8286" s="3" t="s">
        <v>5</v>
      </c>
      <c r="I8286" s="24">
        <v>126.08</v>
      </c>
      <c r="J8286" s="24">
        <v>103.64</v>
      </c>
      <c r="K8286" s="24"/>
      <c r="L8286" s="24">
        <v>10.36</v>
      </c>
      <c r="M8286" s="24"/>
      <c r="N8286" s="24">
        <v>6.16</v>
      </c>
      <c r="O8286" s="24">
        <v>0.6</v>
      </c>
      <c r="P8286" s="24">
        <v>1.4</v>
      </c>
      <c r="Q8286" s="24">
        <v>1.1200000000000001</v>
      </c>
      <c r="R8286" s="24">
        <v>2.8</v>
      </c>
      <c r="S8286" s="24"/>
      <c r="T8286" s="24"/>
      <c r="U8286" s="24"/>
      <c r="V8286" s="24"/>
      <c r="W8286" s="24"/>
      <c r="X8286" s="24">
        <f t="shared" si="314"/>
        <v>126.08</v>
      </c>
      <c r="Y8286" s="2">
        <f t="shared" si="313"/>
        <v>0</v>
      </c>
      <c r="Z8286" s="3"/>
    </row>
    <row r="8287" spans="1:26" customFormat="1" x14ac:dyDescent="0.25">
      <c r="A8287" s="31">
        <v>90</v>
      </c>
      <c r="B8287" s="31">
        <v>91</v>
      </c>
      <c r="C8287" s="3" t="s">
        <v>13549</v>
      </c>
      <c r="D8287" s="3" t="s">
        <v>13549</v>
      </c>
      <c r="E8287" s="3" t="s">
        <v>13418</v>
      </c>
      <c r="F8287" s="3" t="s">
        <v>12895</v>
      </c>
      <c r="G8287" s="1" t="s">
        <v>251</v>
      </c>
      <c r="H8287" s="3" t="s">
        <v>358</v>
      </c>
      <c r="I8287" s="24">
        <v>755</v>
      </c>
      <c r="J8287" s="24">
        <v>117.87</v>
      </c>
      <c r="K8287" s="24">
        <v>43.38</v>
      </c>
      <c r="L8287" s="24">
        <v>35.200000000000003</v>
      </c>
      <c r="M8287" s="24"/>
      <c r="N8287" s="24">
        <v>9</v>
      </c>
      <c r="O8287" s="24">
        <v>8.8699999999999992</v>
      </c>
      <c r="P8287" s="24">
        <v>29</v>
      </c>
      <c r="Q8287" s="24">
        <v>63.68</v>
      </c>
      <c r="R8287" s="24">
        <v>20</v>
      </c>
      <c r="S8287" s="24">
        <v>5</v>
      </c>
      <c r="T8287" s="24">
        <v>423</v>
      </c>
      <c r="U8287" s="24"/>
      <c r="V8287" s="24"/>
      <c r="W8287" s="24"/>
      <c r="X8287" s="24">
        <f t="shared" si="314"/>
        <v>755</v>
      </c>
      <c r="Y8287" s="2">
        <f t="shared" si="313"/>
        <v>0</v>
      </c>
      <c r="Z8287" s="3"/>
    </row>
    <row r="8288" spans="1:26" customFormat="1" x14ac:dyDescent="0.25">
      <c r="A8288" s="31">
        <v>91</v>
      </c>
      <c r="B8288" s="31">
        <v>92</v>
      </c>
      <c r="C8288" s="3" t="s">
        <v>1637</v>
      </c>
      <c r="D8288" s="3" t="s">
        <v>13549</v>
      </c>
      <c r="E8288" s="3" t="s">
        <v>13418</v>
      </c>
      <c r="F8288" s="3" t="s">
        <v>12895</v>
      </c>
      <c r="G8288" s="1" t="s">
        <v>1820</v>
      </c>
      <c r="H8288" s="3" t="s">
        <v>1821</v>
      </c>
      <c r="I8288" s="24">
        <v>1460</v>
      </c>
      <c r="J8288" s="24">
        <v>569</v>
      </c>
      <c r="K8288" s="24">
        <v>107.81</v>
      </c>
      <c r="L8288" s="24"/>
      <c r="M8288" s="24">
        <v>3</v>
      </c>
      <c r="N8288" s="24">
        <v>1</v>
      </c>
      <c r="O8288" s="24">
        <v>4</v>
      </c>
      <c r="P8288" s="24">
        <v>16</v>
      </c>
      <c r="Q8288" s="24">
        <v>8</v>
      </c>
      <c r="R8288" s="24">
        <v>6</v>
      </c>
      <c r="S8288" s="24">
        <v>2</v>
      </c>
      <c r="T8288" s="24">
        <v>743.19</v>
      </c>
      <c r="U8288" s="24"/>
      <c r="V8288" s="24"/>
      <c r="W8288" s="24"/>
      <c r="X8288" s="24">
        <f t="shared" si="314"/>
        <v>1460</v>
      </c>
      <c r="Y8288" s="2">
        <f t="shared" si="313"/>
        <v>0</v>
      </c>
      <c r="Z8288" s="3"/>
    </row>
    <row r="8289" spans="1:26" customFormat="1" x14ac:dyDescent="0.25">
      <c r="A8289" s="31">
        <v>92</v>
      </c>
      <c r="B8289" s="31">
        <v>93</v>
      </c>
      <c r="C8289" s="3" t="s">
        <v>13550</v>
      </c>
      <c r="D8289" s="3" t="s">
        <v>13549</v>
      </c>
      <c r="E8289" s="3" t="s">
        <v>13418</v>
      </c>
      <c r="F8289" s="3" t="s">
        <v>12895</v>
      </c>
      <c r="G8289" s="1" t="s">
        <v>2427</v>
      </c>
      <c r="H8289" s="3"/>
      <c r="I8289" s="24">
        <v>65.52</v>
      </c>
      <c r="J8289" s="24">
        <v>43</v>
      </c>
      <c r="K8289" s="24">
        <v>3.52</v>
      </c>
      <c r="L8289" s="24">
        <v>12</v>
      </c>
      <c r="M8289" s="24">
        <v>4</v>
      </c>
      <c r="N8289" s="24"/>
      <c r="O8289" s="24">
        <v>1</v>
      </c>
      <c r="P8289" s="24"/>
      <c r="Q8289" s="24">
        <v>2</v>
      </c>
      <c r="R8289" s="24"/>
      <c r="S8289" s="24"/>
      <c r="T8289" s="24"/>
      <c r="U8289" s="24"/>
      <c r="V8289" s="24"/>
      <c r="W8289" s="24"/>
      <c r="X8289" s="24">
        <f t="shared" si="314"/>
        <v>65.52000000000001</v>
      </c>
      <c r="Y8289" s="2">
        <f t="shared" si="313"/>
        <v>0</v>
      </c>
      <c r="Z8289" s="3"/>
    </row>
    <row r="8290" spans="1:26" customFormat="1" x14ac:dyDescent="0.25">
      <c r="A8290" s="31">
        <v>93</v>
      </c>
      <c r="B8290" s="31">
        <v>94</v>
      </c>
      <c r="C8290" s="3" t="s">
        <v>1824</v>
      </c>
      <c r="D8290" s="3" t="s">
        <v>13549</v>
      </c>
      <c r="E8290" s="3" t="s">
        <v>13418</v>
      </c>
      <c r="F8290" s="3" t="s">
        <v>12895</v>
      </c>
      <c r="G8290" s="1" t="s">
        <v>5996</v>
      </c>
      <c r="H8290" s="3"/>
      <c r="I8290" s="24">
        <v>1200</v>
      </c>
      <c r="J8290" s="24">
        <v>315.89999999999998</v>
      </c>
      <c r="K8290" s="24">
        <v>79.459999999999994</v>
      </c>
      <c r="L8290" s="24">
        <v>38.64</v>
      </c>
      <c r="M8290" s="24">
        <v>0.5</v>
      </c>
      <c r="N8290" s="24">
        <v>4.5</v>
      </c>
      <c r="O8290" s="24">
        <v>24.9</v>
      </c>
      <c r="P8290" s="24"/>
      <c r="Q8290" s="24"/>
      <c r="R8290" s="24">
        <v>12.1</v>
      </c>
      <c r="S8290" s="24"/>
      <c r="T8290" s="24">
        <v>724</v>
      </c>
      <c r="U8290" s="24"/>
      <c r="V8290" s="24"/>
      <c r="W8290" s="24"/>
      <c r="X8290" s="24">
        <f t="shared" si="314"/>
        <v>1200</v>
      </c>
      <c r="Y8290" s="2">
        <f t="shared" si="313"/>
        <v>0</v>
      </c>
      <c r="Z8290" s="3"/>
    </row>
    <row r="8291" spans="1:26" customFormat="1" x14ac:dyDescent="0.25">
      <c r="A8291" s="31">
        <v>94</v>
      </c>
      <c r="B8291" s="31">
        <v>95</v>
      </c>
      <c r="C8291" s="3" t="s">
        <v>13551</v>
      </c>
      <c r="D8291" s="3" t="s">
        <v>2290</v>
      </c>
      <c r="E8291" s="3" t="s">
        <v>13418</v>
      </c>
      <c r="F8291" s="3" t="s">
        <v>12895</v>
      </c>
      <c r="G8291" s="1" t="s">
        <v>5920</v>
      </c>
      <c r="H8291" s="3" t="s">
        <v>988</v>
      </c>
      <c r="I8291" s="24">
        <v>154.9</v>
      </c>
      <c r="J8291" s="24">
        <v>139.56</v>
      </c>
      <c r="K8291" s="24"/>
      <c r="L8291" s="24"/>
      <c r="M8291" s="24"/>
      <c r="N8291" s="24">
        <v>7</v>
      </c>
      <c r="O8291" s="24">
        <v>8.34</v>
      </c>
      <c r="P8291" s="24"/>
      <c r="Q8291" s="24"/>
      <c r="R8291" s="24"/>
      <c r="S8291" s="24"/>
      <c r="T8291" s="24"/>
      <c r="U8291" s="24"/>
      <c r="V8291" s="24"/>
      <c r="W8291" s="24"/>
      <c r="X8291" s="24">
        <f>SUM(J8291:W8291)</f>
        <v>154.9</v>
      </c>
      <c r="Y8291" s="2">
        <f t="shared" si="313"/>
        <v>0</v>
      </c>
      <c r="Z8291" s="3"/>
    </row>
    <row r="8292" spans="1:26" customFormat="1" x14ac:dyDescent="0.25">
      <c r="A8292" s="31">
        <v>95</v>
      </c>
      <c r="B8292" s="31">
        <v>97</v>
      </c>
      <c r="C8292" s="3" t="s">
        <v>13552</v>
      </c>
      <c r="D8292" s="3" t="s">
        <v>2290</v>
      </c>
      <c r="E8292" s="3" t="s">
        <v>13418</v>
      </c>
      <c r="F8292" s="3" t="s">
        <v>12895</v>
      </c>
      <c r="G8292" s="1" t="s">
        <v>13453</v>
      </c>
      <c r="H8292" s="3"/>
      <c r="I8292" s="24">
        <v>153.25</v>
      </c>
      <c r="J8292" s="24">
        <v>128.25</v>
      </c>
      <c r="K8292" s="24">
        <v>1</v>
      </c>
      <c r="L8292" s="24"/>
      <c r="M8292" s="24"/>
      <c r="N8292" s="24">
        <v>1</v>
      </c>
      <c r="O8292" s="24">
        <v>5</v>
      </c>
      <c r="P8292" s="24"/>
      <c r="Q8292" s="24">
        <v>18</v>
      </c>
      <c r="R8292" s="24"/>
      <c r="S8292" s="24"/>
      <c r="T8292" s="24"/>
      <c r="U8292" s="24"/>
      <c r="V8292" s="24"/>
      <c r="W8292" s="24"/>
      <c r="X8292" s="24">
        <f t="shared" ref="X8292:X8355" si="315">SUM(J8292:W8292)</f>
        <v>153.25</v>
      </c>
      <c r="Y8292" s="2">
        <f t="shared" si="313"/>
        <v>0</v>
      </c>
      <c r="Z8292" s="3"/>
    </row>
    <row r="8293" spans="1:26" customFormat="1" ht="30" x14ac:dyDescent="0.25">
      <c r="A8293" s="31">
        <v>96</v>
      </c>
      <c r="B8293" s="31">
        <v>98</v>
      </c>
      <c r="C8293" s="3" t="s">
        <v>2290</v>
      </c>
      <c r="D8293" s="3" t="s">
        <v>2290</v>
      </c>
      <c r="E8293" s="3" t="s">
        <v>13418</v>
      </c>
      <c r="F8293" s="3" t="s">
        <v>12895</v>
      </c>
      <c r="G8293" s="1" t="s">
        <v>15165</v>
      </c>
      <c r="H8293" s="3"/>
      <c r="I8293" s="24">
        <v>186.23</v>
      </c>
      <c r="J8293" s="24">
        <v>131.13</v>
      </c>
      <c r="K8293" s="24">
        <v>3.52</v>
      </c>
      <c r="L8293" s="24">
        <v>3.98</v>
      </c>
      <c r="M8293" s="24"/>
      <c r="N8293" s="24">
        <v>9.43</v>
      </c>
      <c r="O8293" s="24">
        <v>2.79</v>
      </c>
      <c r="P8293" s="24">
        <v>1.03</v>
      </c>
      <c r="Q8293" s="24"/>
      <c r="R8293" s="24">
        <v>3</v>
      </c>
      <c r="S8293" s="24"/>
      <c r="T8293" s="24">
        <v>31.35</v>
      </c>
      <c r="U8293" s="24"/>
      <c r="V8293" s="24"/>
      <c r="W8293" s="24"/>
      <c r="X8293" s="24">
        <f t="shared" si="315"/>
        <v>186.23</v>
      </c>
      <c r="Y8293" s="2">
        <f t="shared" si="313"/>
        <v>0</v>
      </c>
      <c r="Z8293" s="3"/>
    </row>
    <row r="8294" spans="1:26" customFormat="1" x14ac:dyDescent="0.25">
      <c r="A8294" s="31">
        <v>97</v>
      </c>
      <c r="B8294" s="31">
        <v>99</v>
      </c>
      <c r="C8294" s="3" t="s">
        <v>13553</v>
      </c>
      <c r="D8294" s="3" t="s">
        <v>2290</v>
      </c>
      <c r="E8294" s="3" t="s">
        <v>13418</v>
      </c>
      <c r="F8294" s="3" t="s">
        <v>12895</v>
      </c>
      <c r="G8294" s="1" t="s">
        <v>13554</v>
      </c>
      <c r="H8294" s="3" t="s">
        <v>190</v>
      </c>
      <c r="I8294" s="24">
        <v>317</v>
      </c>
      <c r="J8294" s="24">
        <v>228.85</v>
      </c>
      <c r="K8294" s="24"/>
      <c r="L8294" s="24">
        <v>34.229999999999997</v>
      </c>
      <c r="M8294" s="24"/>
      <c r="N8294" s="24">
        <v>8</v>
      </c>
      <c r="O8294" s="24">
        <v>9.5</v>
      </c>
      <c r="P8294" s="24">
        <v>0.5</v>
      </c>
      <c r="Q8294" s="24"/>
      <c r="R8294" s="24"/>
      <c r="S8294" s="24"/>
      <c r="T8294" s="24">
        <v>35.92</v>
      </c>
      <c r="U8294" s="24"/>
      <c r="V8294" s="24"/>
      <c r="W8294" s="24"/>
      <c r="X8294" s="24">
        <f t="shared" si="315"/>
        <v>317</v>
      </c>
      <c r="Y8294" s="2">
        <f t="shared" ref="Y8294:Y8325" si="316">I8294-X8294</f>
        <v>0</v>
      </c>
      <c r="Z8294" s="3"/>
    </row>
    <row r="8295" spans="1:26" customFormat="1" x14ac:dyDescent="0.25">
      <c r="A8295" s="31">
        <v>98</v>
      </c>
      <c r="B8295" s="31">
        <v>100</v>
      </c>
      <c r="C8295" s="3" t="s">
        <v>13555</v>
      </c>
      <c r="D8295" s="3" t="s">
        <v>2290</v>
      </c>
      <c r="E8295" s="3" t="s">
        <v>13418</v>
      </c>
      <c r="F8295" s="3" t="s">
        <v>12895</v>
      </c>
      <c r="G8295" s="1" t="s">
        <v>8545</v>
      </c>
      <c r="H8295" s="3" t="s">
        <v>277</v>
      </c>
      <c r="I8295" s="24">
        <v>201.55</v>
      </c>
      <c r="J8295" s="24">
        <v>148.97999999999999</v>
      </c>
      <c r="K8295" s="24">
        <v>28.64</v>
      </c>
      <c r="L8295" s="24"/>
      <c r="M8295" s="24">
        <v>10.66</v>
      </c>
      <c r="N8295" s="24"/>
      <c r="O8295" s="24">
        <v>8.81</v>
      </c>
      <c r="P8295" s="24">
        <v>2.06</v>
      </c>
      <c r="Q8295" s="24">
        <v>2.4</v>
      </c>
      <c r="R8295" s="24"/>
      <c r="S8295" s="24"/>
      <c r="T8295" s="24"/>
      <c r="U8295" s="24"/>
      <c r="V8295" s="24"/>
      <c r="W8295" s="24"/>
      <c r="X8295" s="24">
        <f t="shared" si="315"/>
        <v>201.55</v>
      </c>
      <c r="Y8295" s="2">
        <f t="shared" si="316"/>
        <v>0</v>
      </c>
      <c r="Z8295" s="3"/>
    </row>
    <row r="8296" spans="1:26" customFormat="1" x14ac:dyDescent="0.25">
      <c r="A8296" s="31">
        <v>99</v>
      </c>
      <c r="B8296" s="31">
        <v>101</v>
      </c>
      <c r="C8296" s="3" t="s">
        <v>13556</v>
      </c>
      <c r="D8296" s="3" t="s">
        <v>2290</v>
      </c>
      <c r="E8296" s="3" t="s">
        <v>13418</v>
      </c>
      <c r="F8296" s="3" t="s">
        <v>12895</v>
      </c>
      <c r="G8296" s="1" t="s">
        <v>5125</v>
      </c>
      <c r="H8296" s="3" t="s">
        <v>19</v>
      </c>
      <c r="I8296" s="24">
        <v>293</v>
      </c>
      <c r="J8296" s="24">
        <v>240</v>
      </c>
      <c r="K8296" s="24">
        <v>8</v>
      </c>
      <c r="L8296" s="24">
        <v>5</v>
      </c>
      <c r="M8296" s="24">
        <v>10</v>
      </c>
      <c r="N8296" s="24"/>
      <c r="O8296" s="24">
        <v>2</v>
      </c>
      <c r="P8296" s="24">
        <v>7</v>
      </c>
      <c r="Q8296" s="24">
        <v>13</v>
      </c>
      <c r="R8296" s="24">
        <v>8</v>
      </c>
      <c r="S8296" s="24"/>
      <c r="T8296" s="24"/>
      <c r="U8296" s="24"/>
      <c r="V8296" s="24"/>
      <c r="W8296" s="24"/>
      <c r="X8296" s="24">
        <f t="shared" si="315"/>
        <v>293</v>
      </c>
      <c r="Y8296" s="2">
        <f t="shared" si="316"/>
        <v>0</v>
      </c>
      <c r="Z8296" s="3"/>
    </row>
    <row r="8297" spans="1:26" customFormat="1" x14ac:dyDescent="0.25">
      <c r="A8297" s="31">
        <v>100</v>
      </c>
      <c r="B8297" s="31">
        <v>102</v>
      </c>
      <c r="C8297" s="3" t="s">
        <v>3240</v>
      </c>
      <c r="D8297" s="3" t="s">
        <v>2290</v>
      </c>
      <c r="E8297" s="3" t="s">
        <v>13418</v>
      </c>
      <c r="F8297" s="3" t="s">
        <v>12895</v>
      </c>
      <c r="G8297" s="1" t="s">
        <v>1519</v>
      </c>
      <c r="H8297" s="3" t="s">
        <v>1420</v>
      </c>
      <c r="I8297" s="24">
        <v>610</v>
      </c>
      <c r="J8297" s="24">
        <v>386</v>
      </c>
      <c r="K8297" s="24"/>
      <c r="L8297" s="24">
        <v>33.6</v>
      </c>
      <c r="M8297" s="24">
        <v>2.2400000000000002</v>
      </c>
      <c r="N8297" s="24">
        <v>2.5</v>
      </c>
      <c r="O8297" s="24">
        <v>29.12</v>
      </c>
      <c r="P8297" s="24"/>
      <c r="Q8297" s="24">
        <v>2.54</v>
      </c>
      <c r="R8297" s="24"/>
      <c r="S8297" s="24"/>
      <c r="T8297" s="24">
        <v>154</v>
      </c>
      <c r="U8297" s="24"/>
      <c r="V8297" s="24"/>
      <c r="W8297" s="24"/>
      <c r="X8297" s="24">
        <f t="shared" si="315"/>
        <v>610</v>
      </c>
      <c r="Y8297" s="2">
        <f t="shared" si="316"/>
        <v>0</v>
      </c>
      <c r="Z8297" s="3"/>
    </row>
    <row r="8298" spans="1:26" customFormat="1" x14ac:dyDescent="0.25">
      <c r="A8298" s="31">
        <v>101</v>
      </c>
      <c r="B8298" s="31">
        <v>103</v>
      </c>
      <c r="C8298" s="3" t="s">
        <v>13557</v>
      </c>
      <c r="D8298" s="3" t="s">
        <v>2290</v>
      </c>
      <c r="E8298" s="3" t="s">
        <v>13418</v>
      </c>
      <c r="F8298" s="3" t="s">
        <v>12895</v>
      </c>
      <c r="G8298" s="1" t="s">
        <v>768</v>
      </c>
      <c r="H8298" s="3" t="s">
        <v>1567</v>
      </c>
      <c r="I8298" s="24">
        <v>132.19999999999999</v>
      </c>
      <c r="J8298" s="24">
        <v>119.2</v>
      </c>
      <c r="K8298" s="24">
        <v>0.25</v>
      </c>
      <c r="L8298" s="24">
        <v>8.25</v>
      </c>
      <c r="M8298" s="24"/>
      <c r="N8298" s="24">
        <v>0.5</v>
      </c>
      <c r="O8298" s="24">
        <v>3.5</v>
      </c>
      <c r="P8298" s="24">
        <v>0.25</v>
      </c>
      <c r="Q8298" s="24">
        <v>0.25</v>
      </c>
      <c r="R8298" s="24"/>
      <c r="S8298" s="24"/>
      <c r="T8298" s="24"/>
      <c r="U8298" s="24"/>
      <c r="V8298" s="24"/>
      <c r="W8298" s="24"/>
      <c r="X8298" s="24">
        <f t="shared" si="315"/>
        <v>132.19999999999999</v>
      </c>
      <c r="Y8298" s="2">
        <f t="shared" si="316"/>
        <v>0</v>
      </c>
      <c r="Z8298" s="3"/>
    </row>
    <row r="8299" spans="1:26" customFormat="1" x14ac:dyDescent="0.25">
      <c r="A8299" s="31">
        <v>102</v>
      </c>
      <c r="B8299" s="31">
        <v>104</v>
      </c>
      <c r="C8299" s="3" t="s">
        <v>13558</v>
      </c>
      <c r="D8299" s="3" t="s">
        <v>131</v>
      </c>
      <c r="E8299" s="3" t="s">
        <v>13418</v>
      </c>
      <c r="F8299" s="3" t="s">
        <v>12895</v>
      </c>
      <c r="G8299" s="1" t="s">
        <v>13559</v>
      </c>
      <c r="H8299" s="3" t="s">
        <v>804</v>
      </c>
      <c r="I8299" s="24">
        <v>262.5</v>
      </c>
      <c r="J8299" s="24">
        <v>216.18</v>
      </c>
      <c r="K8299" s="24">
        <v>0.69</v>
      </c>
      <c r="L8299" s="24">
        <v>16.809999999999999</v>
      </c>
      <c r="M8299" s="24">
        <v>18.190000000000001</v>
      </c>
      <c r="N8299" s="24"/>
      <c r="O8299" s="24">
        <v>5.76</v>
      </c>
      <c r="P8299" s="24">
        <v>1</v>
      </c>
      <c r="Q8299" s="24"/>
      <c r="R8299" s="24">
        <v>3.87</v>
      </c>
      <c r="S8299" s="24"/>
      <c r="T8299" s="24"/>
      <c r="U8299" s="24"/>
      <c r="V8299" s="24"/>
      <c r="W8299" s="24"/>
      <c r="X8299" s="24">
        <f t="shared" si="315"/>
        <v>262.5</v>
      </c>
      <c r="Y8299" s="2">
        <f t="shared" si="316"/>
        <v>0</v>
      </c>
      <c r="Z8299" s="3"/>
    </row>
    <row r="8300" spans="1:26" customFormat="1" x14ac:dyDescent="0.25">
      <c r="A8300" s="31">
        <v>103</v>
      </c>
      <c r="B8300" s="31">
        <v>105</v>
      </c>
      <c r="C8300" s="3" t="s">
        <v>5809</v>
      </c>
      <c r="D8300" s="3" t="s">
        <v>131</v>
      </c>
      <c r="E8300" s="3" t="s">
        <v>13418</v>
      </c>
      <c r="F8300" s="3" t="s">
        <v>12895</v>
      </c>
      <c r="G8300" s="1" t="s">
        <v>13424</v>
      </c>
      <c r="H8300" s="3" t="s">
        <v>4105</v>
      </c>
      <c r="I8300" s="24">
        <v>586.86</v>
      </c>
      <c r="J8300" s="24">
        <v>360</v>
      </c>
      <c r="K8300" s="24"/>
      <c r="L8300" s="24"/>
      <c r="M8300" s="24">
        <v>25</v>
      </c>
      <c r="N8300" s="24"/>
      <c r="O8300" s="24">
        <v>14</v>
      </c>
      <c r="P8300" s="24"/>
      <c r="Q8300" s="24"/>
      <c r="R8300" s="24"/>
      <c r="S8300" s="24"/>
      <c r="T8300" s="24">
        <v>187.86</v>
      </c>
      <c r="U8300" s="24"/>
      <c r="V8300" s="24"/>
      <c r="W8300" s="24"/>
      <c r="X8300" s="24">
        <f t="shared" si="315"/>
        <v>586.86</v>
      </c>
      <c r="Y8300" s="2">
        <f t="shared" si="316"/>
        <v>0</v>
      </c>
      <c r="Z8300" s="3"/>
    </row>
    <row r="8301" spans="1:26" customFormat="1" x14ac:dyDescent="0.25">
      <c r="A8301" s="31">
        <v>104</v>
      </c>
      <c r="B8301" s="31">
        <v>106</v>
      </c>
      <c r="C8301" s="3" t="s">
        <v>2751</v>
      </c>
      <c r="D8301" s="3" t="s">
        <v>131</v>
      </c>
      <c r="E8301" s="3" t="s">
        <v>13418</v>
      </c>
      <c r="F8301" s="3" t="s">
        <v>12895</v>
      </c>
      <c r="G8301" s="1" t="s">
        <v>2470</v>
      </c>
      <c r="H8301" s="3" t="s">
        <v>237</v>
      </c>
      <c r="I8301" s="24">
        <v>169</v>
      </c>
      <c r="J8301" s="24">
        <v>75</v>
      </c>
      <c r="K8301" s="24">
        <v>15</v>
      </c>
      <c r="L8301" s="24"/>
      <c r="M8301" s="24"/>
      <c r="N8301" s="24">
        <v>60</v>
      </c>
      <c r="O8301" s="24">
        <v>1</v>
      </c>
      <c r="P8301" s="24">
        <v>1.5</v>
      </c>
      <c r="Q8301" s="24">
        <v>16.5</v>
      </c>
      <c r="R8301" s="24"/>
      <c r="S8301" s="24"/>
      <c r="T8301" s="24"/>
      <c r="U8301" s="24"/>
      <c r="V8301" s="24"/>
      <c r="W8301" s="24"/>
      <c r="X8301" s="24">
        <f t="shared" si="315"/>
        <v>169</v>
      </c>
      <c r="Y8301" s="2">
        <f t="shared" si="316"/>
        <v>0</v>
      </c>
      <c r="Z8301" s="3"/>
    </row>
    <row r="8302" spans="1:26" customFormat="1" ht="75" x14ac:dyDescent="0.25">
      <c r="A8302" s="31">
        <v>105</v>
      </c>
      <c r="B8302" s="31">
        <v>107</v>
      </c>
      <c r="C8302" s="3" t="s">
        <v>13560</v>
      </c>
      <c r="D8302" s="3" t="s">
        <v>131</v>
      </c>
      <c r="E8302" s="3" t="s">
        <v>13418</v>
      </c>
      <c r="F8302" s="3" t="s">
        <v>12895</v>
      </c>
      <c r="G8302" s="1" t="s">
        <v>13561</v>
      </c>
      <c r="H8302" s="3"/>
      <c r="I8302" s="24">
        <v>902</v>
      </c>
      <c r="J8302" s="24">
        <v>87</v>
      </c>
      <c r="K8302" s="24">
        <v>6</v>
      </c>
      <c r="L8302" s="24">
        <v>6.5</v>
      </c>
      <c r="M8302" s="24"/>
      <c r="N8302" s="24">
        <v>2</v>
      </c>
      <c r="O8302" s="24">
        <v>4.5</v>
      </c>
      <c r="P8302" s="24"/>
      <c r="Q8302" s="24">
        <v>18</v>
      </c>
      <c r="R8302" s="24"/>
      <c r="S8302" s="24"/>
      <c r="T8302" s="24">
        <v>778</v>
      </c>
      <c r="U8302" s="24"/>
      <c r="V8302" s="24"/>
      <c r="W8302" s="24"/>
      <c r="X8302" s="24">
        <f t="shared" si="315"/>
        <v>902</v>
      </c>
      <c r="Y8302" s="2">
        <f t="shared" si="316"/>
        <v>0</v>
      </c>
      <c r="Z8302" s="3"/>
    </row>
    <row r="8303" spans="1:26" customFormat="1" x14ac:dyDescent="0.25">
      <c r="A8303" s="31">
        <v>106</v>
      </c>
      <c r="B8303" s="31">
        <v>108</v>
      </c>
      <c r="C8303" s="3" t="s">
        <v>2633</v>
      </c>
      <c r="D8303" s="3" t="s">
        <v>131</v>
      </c>
      <c r="E8303" s="3" t="s">
        <v>13418</v>
      </c>
      <c r="F8303" s="3" t="s">
        <v>12895</v>
      </c>
      <c r="G8303" s="1" t="s">
        <v>13562</v>
      </c>
      <c r="H8303" s="3" t="s">
        <v>391</v>
      </c>
      <c r="I8303" s="24">
        <v>900</v>
      </c>
      <c r="J8303" s="24">
        <v>150</v>
      </c>
      <c r="K8303" s="24">
        <v>54</v>
      </c>
      <c r="L8303" s="24">
        <v>20</v>
      </c>
      <c r="M8303" s="24">
        <v>10</v>
      </c>
      <c r="N8303" s="24">
        <v>3</v>
      </c>
      <c r="O8303" s="24">
        <v>10</v>
      </c>
      <c r="P8303" s="24"/>
      <c r="Q8303" s="24">
        <v>5</v>
      </c>
      <c r="R8303" s="24">
        <v>5</v>
      </c>
      <c r="S8303" s="24"/>
      <c r="T8303" s="24">
        <v>643</v>
      </c>
      <c r="U8303" s="24"/>
      <c r="V8303" s="24"/>
      <c r="W8303" s="24"/>
      <c r="X8303" s="24">
        <f t="shared" si="315"/>
        <v>900</v>
      </c>
      <c r="Y8303" s="2">
        <f t="shared" si="316"/>
        <v>0</v>
      </c>
      <c r="Z8303" s="3"/>
    </row>
    <row r="8304" spans="1:26" customFormat="1" x14ac:dyDescent="0.25">
      <c r="A8304" s="31">
        <v>107</v>
      </c>
      <c r="B8304" s="31">
        <v>109</v>
      </c>
      <c r="C8304" s="3" t="s">
        <v>13563</v>
      </c>
      <c r="D8304" s="3" t="s">
        <v>13564</v>
      </c>
      <c r="E8304" s="3" t="s">
        <v>13418</v>
      </c>
      <c r="F8304" s="3" t="s">
        <v>12895</v>
      </c>
      <c r="G8304" s="1" t="s">
        <v>13565</v>
      </c>
      <c r="H8304" s="3" t="s">
        <v>358</v>
      </c>
      <c r="I8304" s="24">
        <v>65.8</v>
      </c>
      <c r="J8304" s="24">
        <v>24</v>
      </c>
      <c r="K8304" s="24">
        <v>12</v>
      </c>
      <c r="L8304" s="24">
        <v>7.8</v>
      </c>
      <c r="M8304" s="24">
        <v>2</v>
      </c>
      <c r="N8304" s="24"/>
      <c r="O8304" s="24">
        <v>2</v>
      </c>
      <c r="P8304" s="24"/>
      <c r="Q8304" s="24"/>
      <c r="R8304" s="24">
        <v>2</v>
      </c>
      <c r="S8304" s="24"/>
      <c r="T8304" s="24">
        <v>16</v>
      </c>
      <c r="U8304" s="24"/>
      <c r="V8304" s="24"/>
      <c r="W8304" s="24"/>
      <c r="X8304" s="24">
        <f t="shared" si="315"/>
        <v>65.8</v>
      </c>
      <c r="Y8304" s="2">
        <f t="shared" si="316"/>
        <v>0</v>
      </c>
      <c r="Z8304" s="3"/>
    </row>
    <row r="8305" spans="1:26" customFormat="1" ht="30" x14ac:dyDescent="0.25">
      <c r="A8305" s="31">
        <v>108</v>
      </c>
      <c r="B8305" s="31">
        <v>110</v>
      </c>
      <c r="C8305" s="3" t="s">
        <v>13566</v>
      </c>
      <c r="D8305" s="3" t="s">
        <v>13564</v>
      </c>
      <c r="E8305" s="3" t="s">
        <v>13418</v>
      </c>
      <c r="F8305" s="3" t="s">
        <v>12895</v>
      </c>
      <c r="G8305" s="1" t="s">
        <v>13567</v>
      </c>
      <c r="H8305" s="3" t="s">
        <v>13568</v>
      </c>
      <c r="I8305" s="24">
        <v>93</v>
      </c>
      <c r="J8305" s="24">
        <v>33.39</v>
      </c>
      <c r="K8305" s="24">
        <v>6</v>
      </c>
      <c r="L8305" s="24">
        <v>10.71</v>
      </c>
      <c r="M8305" s="24">
        <v>0.63</v>
      </c>
      <c r="N8305" s="24"/>
      <c r="O8305" s="24">
        <v>13.3</v>
      </c>
      <c r="P8305" s="24">
        <v>0.67</v>
      </c>
      <c r="Q8305" s="24">
        <v>16.350000000000001</v>
      </c>
      <c r="R8305" s="24">
        <v>3.45</v>
      </c>
      <c r="S8305" s="24"/>
      <c r="T8305" s="24">
        <v>8.5</v>
      </c>
      <c r="U8305" s="24"/>
      <c r="V8305" s="24"/>
      <c r="W8305" s="24"/>
      <c r="X8305" s="24">
        <f t="shared" si="315"/>
        <v>93.000000000000014</v>
      </c>
      <c r="Y8305" s="2">
        <f t="shared" si="316"/>
        <v>0</v>
      </c>
      <c r="Z8305" s="3"/>
    </row>
    <row r="8306" spans="1:26" customFormat="1" x14ac:dyDescent="0.25">
      <c r="A8306" s="31">
        <v>109</v>
      </c>
      <c r="B8306" s="31">
        <v>111</v>
      </c>
      <c r="C8306" s="3" t="s">
        <v>13569</v>
      </c>
      <c r="D8306" s="3" t="s">
        <v>13564</v>
      </c>
      <c r="E8306" s="3" t="s">
        <v>13418</v>
      </c>
      <c r="F8306" s="3" t="s">
        <v>12895</v>
      </c>
      <c r="G8306" s="1" t="s">
        <v>2097</v>
      </c>
      <c r="H8306" s="3" t="s">
        <v>13568</v>
      </c>
      <c r="I8306" s="24">
        <v>211.7</v>
      </c>
      <c r="J8306" s="24">
        <v>189</v>
      </c>
      <c r="K8306" s="24">
        <v>8</v>
      </c>
      <c r="L8306" s="24">
        <v>7</v>
      </c>
      <c r="M8306" s="24"/>
      <c r="N8306" s="24">
        <v>3</v>
      </c>
      <c r="O8306" s="24">
        <v>2.2000000000000002</v>
      </c>
      <c r="P8306" s="24">
        <v>1</v>
      </c>
      <c r="Q8306" s="24">
        <v>1.5</v>
      </c>
      <c r="R8306" s="24"/>
      <c r="S8306" s="24"/>
      <c r="T8306" s="24"/>
      <c r="U8306" s="24"/>
      <c r="V8306" s="24"/>
      <c r="W8306" s="24"/>
      <c r="X8306" s="24">
        <f t="shared" si="315"/>
        <v>211.7</v>
      </c>
      <c r="Y8306" s="2">
        <f t="shared" si="316"/>
        <v>0</v>
      </c>
      <c r="Z8306" s="3"/>
    </row>
    <row r="8307" spans="1:26" customFormat="1" x14ac:dyDescent="0.25">
      <c r="A8307" s="31">
        <v>110</v>
      </c>
      <c r="B8307" s="31">
        <v>112</v>
      </c>
      <c r="C8307" s="3" t="s">
        <v>13570</v>
      </c>
      <c r="D8307" s="3" t="s">
        <v>13564</v>
      </c>
      <c r="E8307" s="3" t="s">
        <v>13418</v>
      </c>
      <c r="F8307" s="3" t="s">
        <v>12895</v>
      </c>
      <c r="G8307" s="1" t="s">
        <v>5680</v>
      </c>
      <c r="H8307" s="3" t="s">
        <v>19</v>
      </c>
      <c r="I8307" s="24">
        <v>230.5</v>
      </c>
      <c r="J8307" s="24">
        <v>146</v>
      </c>
      <c r="K8307" s="24">
        <v>8</v>
      </c>
      <c r="L8307" s="24">
        <v>2</v>
      </c>
      <c r="M8307" s="24"/>
      <c r="N8307" s="24">
        <v>2</v>
      </c>
      <c r="O8307" s="24">
        <v>3</v>
      </c>
      <c r="P8307" s="24">
        <v>1.02</v>
      </c>
      <c r="Q8307" s="24"/>
      <c r="R8307" s="24">
        <v>7.13</v>
      </c>
      <c r="S8307" s="24"/>
      <c r="T8307" s="24">
        <v>61.25</v>
      </c>
      <c r="U8307" s="24"/>
      <c r="V8307" s="24"/>
      <c r="W8307" s="24"/>
      <c r="X8307" s="24">
        <f t="shared" si="315"/>
        <v>230.4</v>
      </c>
      <c r="Y8307" s="2">
        <f t="shared" si="316"/>
        <v>9.9999999999994316E-2</v>
      </c>
      <c r="Z8307" s="3"/>
    </row>
    <row r="8308" spans="1:26" customFormat="1" x14ac:dyDescent="0.25">
      <c r="A8308" s="31">
        <v>111</v>
      </c>
      <c r="B8308" s="31">
        <v>113</v>
      </c>
      <c r="C8308" s="3" t="s">
        <v>13571</v>
      </c>
      <c r="D8308" s="3" t="s">
        <v>13564</v>
      </c>
      <c r="E8308" s="3" t="s">
        <v>13418</v>
      </c>
      <c r="F8308" s="3" t="s">
        <v>12895</v>
      </c>
      <c r="G8308" s="1" t="s">
        <v>13572</v>
      </c>
      <c r="H8308" s="3" t="s">
        <v>13</v>
      </c>
      <c r="I8308" s="24">
        <v>108</v>
      </c>
      <c r="J8308" s="24">
        <v>77.5</v>
      </c>
      <c r="K8308" s="24">
        <v>8</v>
      </c>
      <c r="L8308" s="24">
        <v>11</v>
      </c>
      <c r="M8308" s="24"/>
      <c r="N8308" s="24">
        <v>5</v>
      </c>
      <c r="O8308" s="24">
        <v>6.5</v>
      </c>
      <c r="P8308" s="24"/>
      <c r="Q8308" s="24"/>
      <c r="R8308" s="24"/>
      <c r="S8308" s="24"/>
      <c r="T8308" s="24"/>
      <c r="U8308" s="24"/>
      <c r="V8308" s="24"/>
      <c r="W8308" s="24"/>
      <c r="X8308" s="24">
        <f t="shared" si="315"/>
        <v>108</v>
      </c>
      <c r="Y8308" s="2">
        <f t="shared" si="316"/>
        <v>0</v>
      </c>
      <c r="Z8308" s="3"/>
    </row>
    <row r="8309" spans="1:26" customFormat="1" x14ac:dyDescent="0.25">
      <c r="A8309" s="31">
        <v>112</v>
      </c>
      <c r="B8309" s="31">
        <v>114</v>
      </c>
      <c r="C8309" s="3" t="s">
        <v>13573</v>
      </c>
      <c r="D8309" s="3" t="s">
        <v>13574</v>
      </c>
      <c r="E8309" s="3" t="s">
        <v>13418</v>
      </c>
      <c r="F8309" s="3" t="s">
        <v>12895</v>
      </c>
      <c r="G8309" s="1" t="s">
        <v>10614</v>
      </c>
      <c r="H8309" s="3" t="s">
        <v>277</v>
      </c>
      <c r="I8309" s="24">
        <v>188.02</v>
      </c>
      <c r="J8309" s="24">
        <v>131.24</v>
      </c>
      <c r="K8309" s="24">
        <v>30.3</v>
      </c>
      <c r="L8309" s="24">
        <v>4.22</v>
      </c>
      <c r="M8309" s="24">
        <v>3.82</v>
      </c>
      <c r="N8309" s="24"/>
      <c r="O8309" s="24">
        <v>2</v>
      </c>
      <c r="P8309" s="24">
        <v>0.43</v>
      </c>
      <c r="Q8309" s="24">
        <v>3.74</v>
      </c>
      <c r="R8309" s="24">
        <v>12.27</v>
      </c>
      <c r="S8309" s="24"/>
      <c r="T8309" s="24"/>
      <c r="U8309" s="24"/>
      <c r="V8309" s="24"/>
      <c r="W8309" s="24"/>
      <c r="X8309" s="24">
        <f t="shared" si="315"/>
        <v>188.02000000000004</v>
      </c>
      <c r="Y8309" s="2">
        <f t="shared" si="316"/>
        <v>0</v>
      </c>
      <c r="Z8309" s="3"/>
    </row>
    <row r="8310" spans="1:26" customFormat="1" x14ac:dyDescent="0.25">
      <c r="A8310" s="31">
        <v>113</v>
      </c>
      <c r="B8310" s="31">
        <v>115</v>
      </c>
      <c r="C8310" s="3" t="s">
        <v>53</v>
      </c>
      <c r="D8310" s="3" t="s">
        <v>3808</v>
      </c>
      <c r="E8310" s="3" t="s">
        <v>13418</v>
      </c>
      <c r="F8310" s="3" t="s">
        <v>12895</v>
      </c>
      <c r="G8310" s="1" t="s">
        <v>13575</v>
      </c>
      <c r="H8310" s="3"/>
      <c r="I8310" s="24">
        <v>141</v>
      </c>
      <c r="J8310" s="24">
        <v>98</v>
      </c>
      <c r="K8310" s="24"/>
      <c r="L8310" s="24"/>
      <c r="M8310" s="24">
        <v>2</v>
      </c>
      <c r="N8310" s="24"/>
      <c r="O8310" s="24">
        <v>2.5</v>
      </c>
      <c r="P8310" s="24">
        <v>0.5</v>
      </c>
      <c r="Q8310" s="24"/>
      <c r="R8310" s="24"/>
      <c r="S8310" s="24"/>
      <c r="T8310" s="24">
        <v>38</v>
      </c>
      <c r="U8310" s="24"/>
      <c r="V8310" s="24"/>
      <c r="W8310" s="24"/>
      <c r="X8310" s="24">
        <f t="shared" si="315"/>
        <v>141</v>
      </c>
      <c r="Y8310" s="2">
        <f t="shared" si="316"/>
        <v>0</v>
      </c>
      <c r="Z8310" s="3"/>
    </row>
    <row r="8311" spans="1:26" customFormat="1" x14ac:dyDescent="0.25">
      <c r="A8311" s="31">
        <v>114</v>
      </c>
      <c r="B8311" s="31">
        <v>116</v>
      </c>
      <c r="C8311" s="3" t="s">
        <v>6639</v>
      </c>
      <c r="D8311" s="3" t="s">
        <v>13574</v>
      </c>
      <c r="E8311" s="3" t="s">
        <v>13418</v>
      </c>
      <c r="F8311" s="3" t="s">
        <v>12895</v>
      </c>
      <c r="G8311" s="1" t="s">
        <v>13434</v>
      </c>
      <c r="H8311" s="3" t="s">
        <v>429</v>
      </c>
      <c r="I8311" s="24">
        <v>349.23</v>
      </c>
      <c r="J8311" s="24">
        <v>224.37</v>
      </c>
      <c r="K8311" s="24">
        <v>10.55</v>
      </c>
      <c r="L8311" s="24">
        <v>7.55</v>
      </c>
      <c r="M8311" s="24"/>
      <c r="N8311" s="24">
        <v>1.35</v>
      </c>
      <c r="O8311" s="24">
        <v>3</v>
      </c>
      <c r="P8311" s="24">
        <v>2.35</v>
      </c>
      <c r="Q8311" s="24">
        <v>7.02</v>
      </c>
      <c r="R8311" s="24">
        <v>6.04</v>
      </c>
      <c r="S8311" s="24"/>
      <c r="T8311" s="24">
        <v>87</v>
      </c>
      <c r="U8311" s="24"/>
      <c r="V8311" s="24"/>
      <c r="W8311" s="24"/>
      <c r="X8311" s="24">
        <f t="shared" si="315"/>
        <v>349.23</v>
      </c>
      <c r="Y8311" s="2">
        <f t="shared" si="316"/>
        <v>0</v>
      </c>
      <c r="Z8311" s="3"/>
    </row>
    <row r="8312" spans="1:26" customFormat="1" x14ac:dyDescent="0.25">
      <c r="A8312" s="31">
        <v>115</v>
      </c>
      <c r="B8312" s="31">
        <v>117</v>
      </c>
      <c r="C8312" s="3" t="s">
        <v>13576</v>
      </c>
      <c r="D8312" s="3" t="s">
        <v>13574</v>
      </c>
      <c r="E8312" s="3" t="s">
        <v>13418</v>
      </c>
      <c r="F8312" s="3" t="s">
        <v>12895</v>
      </c>
      <c r="G8312" s="1" t="s">
        <v>13434</v>
      </c>
      <c r="H8312" s="3" t="s">
        <v>227</v>
      </c>
      <c r="I8312" s="24">
        <v>310.52999999999997</v>
      </c>
      <c r="J8312" s="24">
        <v>269.19</v>
      </c>
      <c r="K8312" s="24">
        <v>19.239999999999998</v>
      </c>
      <c r="L8312" s="24">
        <v>5.0999999999999996</v>
      </c>
      <c r="M8312" s="24"/>
      <c r="N8312" s="24">
        <v>5.46</v>
      </c>
      <c r="O8312" s="24">
        <v>9.65</v>
      </c>
      <c r="P8312" s="24">
        <v>1.89</v>
      </c>
      <c r="Q8312" s="24"/>
      <c r="R8312" s="24"/>
      <c r="S8312" s="24"/>
      <c r="T8312" s="24"/>
      <c r="U8312" s="24"/>
      <c r="V8312" s="24"/>
      <c r="W8312" s="24"/>
      <c r="X8312" s="24">
        <f t="shared" si="315"/>
        <v>310.52999999999997</v>
      </c>
      <c r="Y8312" s="2">
        <f t="shared" si="316"/>
        <v>0</v>
      </c>
      <c r="Z8312" s="3"/>
    </row>
    <row r="8313" spans="1:26" customFormat="1" x14ac:dyDescent="0.25">
      <c r="A8313" s="31">
        <v>116</v>
      </c>
      <c r="B8313" s="31">
        <v>118</v>
      </c>
      <c r="C8313" s="3" t="s">
        <v>13574</v>
      </c>
      <c r="D8313" s="3" t="s">
        <v>13574</v>
      </c>
      <c r="E8313" s="3" t="s">
        <v>13418</v>
      </c>
      <c r="F8313" s="3" t="s">
        <v>12895</v>
      </c>
      <c r="G8313" s="1" t="s">
        <v>13434</v>
      </c>
      <c r="H8313" s="3" t="s">
        <v>227</v>
      </c>
      <c r="I8313" s="24">
        <v>554.33000000000004</v>
      </c>
      <c r="J8313" s="24">
        <v>329.78</v>
      </c>
      <c r="K8313" s="24">
        <v>29.55</v>
      </c>
      <c r="L8313" s="24">
        <v>17.510000000000002</v>
      </c>
      <c r="M8313" s="24"/>
      <c r="N8313" s="24">
        <v>13.39</v>
      </c>
      <c r="O8313" s="24">
        <v>18.440000000000001</v>
      </c>
      <c r="P8313" s="24"/>
      <c r="Q8313" s="24">
        <v>3.66</v>
      </c>
      <c r="R8313" s="24"/>
      <c r="S8313" s="24"/>
      <c r="T8313" s="24">
        <v>142</v>
      </c>
      <c r="U8313" s="24"/>
      <c r="V8313" s="24"/>
      <c r="W8313" s="24"/>
      <c r="X8313" s="24">
        <f t="shared" si="315"/>
        <v>554.32999999999993</v>
      </c>
      <c r="Y8313" s="2">
        <f t="shared" si="316"/>
        <v>0</v>
      </c>
      <c r="Z8313" s="3"/>
    </row>
    <row r="8314" spans="1:26" customFormat="1" x14ac:dyDescent="0.25">
      <c r="A8314" s="31">
        <v>117</v>
      </c>
      <c r="B8314" s="31">
        <v>119</v>
      </c>
      <c r="C8314" s="3" t="s">
        <v>3780</v>
      </c>
      <c r="D8314" s="3" t="s">
        <v>13574</v>
      </c>
      <c r="E8314" s="3" t="s">
        <v>13418</v>
      </c>
      <c r="F8314" s="3" t="s">
        <v>12895</v>
      </c>
      <c r="G8314" s="1" t="s">
        <v>13577</v>
      </c>
      <c r="H8314" s="3"/>
      <c r="I8314" s="24">
        <v>173.26</v>
      </c>
      <c r="J8314" s="24">
        <v>130.28</v>
      </c>
      <c r="K8314" s="24">
        <v>15.32</v>
      </c>
      <c r="L8314" s="24"/>
      <c r="M8314" s="24">
        <v>3</v>
      </c>
      <c r="N8314" s="24">
        <v>4.54</v>
      </c>
      <c r="O8314" s="24">
        <v>5.0599999999999996</v>
      </c>
      <c r="P8314" s="24">
        <v>0.33</v>
      </c>
      <c r="Q8314" s="24">
        <v>0.35</v>
      </c>
      <c r="R8314" s="24">
        <v>3.48</v>
      </c>
      <c r="S8314" s="24">
        <v>3</v>
      </c>
      <c r="T8314" s="24">
        <v>7.9</v>
      </c>
      <c r="U8314" s="24"/>
      <c r="V8314" s="24"/>
      <c r="W8314" s="24"/>
      <c r="X8314" s="24">
        <f t="shared" si="315"/>
        <v>173.26</v>
      </c>
      <c r="Y8314" s="2">
        <f t="shared" si="316"/>
        <v>0</v>
      </c>
      <c r="Z8314" s="3"/>
    </row>
    <row r="8315" spans="1:26" customFormat="1" x14ac:dyDescent="0.25">
      <c r="A8315" s="31">
        <v>118</v>
      </c>
      <c r="B8315" s="31">
        <v>120</v>
      </c>
      <c r="C8315" s="3" t="s">
        <v>13578</v>
      </c>
      <c r="D8315" s="3" t="s">
        <v>13574</v>
      </c>
      <c r="E8315" s="3" t="s">
        <v>13418</v>
      </c>
      <c r="F8315" s="3" t="s">
        <v>12895</v>
      </c>
      <c r="G8315" s="1" t="s">
        <v>13579</v>
      </c>
      <c r="H8315" s="3"/>
      <c r="I8315" s="24">
        <v>136.55000000000001</v>
      </c>
      <c r="J8315" s="24">
        <v>72</v>
      </c>
      <c r="K8315" s="24"/>
      <c r="L8315" s="24">
        <v>3.18</v>
      </c>
      <c r="M8315" s="24"/>
      <c r="N8315" s="24">
        <v>2</v>
      </c>
      <c r="O8315" s="24"/>
      <c r="P8315" s="24">
        <v>1.02</v>
      </c>
      <c r="Q8315" s="24">
        <v>3.5</v>
      </c>
      <c r="R8315" s="24"/>
      <c r="S8315" s="24"/>
      <c r="T8315" s="24">
        <v>54.85</v>
      </c>
      <c r="U8315" s="24"/>
      <c r="V8315" s="24"/>
      <c r="W8315" s="24"/>
      <c r="X8315" s="24">
        <f t="shared" si="315"/>
        <v>136.55000000000001</v>
      </c>
      <c r="Y8315" s="2">
        <f t="shared" si="316"/>
        <v>0</v>
      </c>
      <c r="Z8315" s="3"/>
    </row>
    <row r="8316" spans="1:26" customFormat="1" ht="30" x14ac:dyDescent="0.25">
      <c r="A8316" s="31">
        <v>119</v>
      </c>
      <c r="B8316" s="31">
        <v>121</v>
      </c>
      <c r="C8316" s="3" t="s">
        <v>13580</v>
      </c>
      <c r="D8316" s="3" t="s">
        <v>13574</v>
      </c>
      <c r="E8316" s="3" t="s">
        <v>13418</v>
      </c>
      <c r="F8316" s="3" t="s">
        <v>12895</v>
      </c>
      <c r="G8316" s="1" t="s">
        <v>13581</v>
      </c>
      <c r="H8316" s="3"/>
      <c r="I8316" s="24">
        <v>239.6</v>
      </c>
      <c r="J8316" s="24">
        <v>182.42</v>
      </c>
      <c r="K8316" s="24">
        <v>33.82</v>
      </c>
      <c r="L8316" s="24">
        <v>3.62</v>
      </c>
      <c r="M8316" s="24">
        <v>2.8</v>
      </c>
      <c r="N8316" s="24">
        <v>3.04</v>
      </c>
      <c r="O8316" s="24">
        <v>10.24</v>
      </c>
      <c r="P8316" s="24">
        <v>0.9</v>
      </c>
      <c r="Q8316" s="24">
        <v>0.42</v>
      </c>
      <c r="R8316" s="24">
        <v>2.34</v>
      </c>
      <c r="S8316" s="24"/>
      <c r="T8316" s="24"/>
      <c r="U8316" s="24"/>
      <c r="V8316" s="24"/>
      <c r="W8316" s="24"/>
      <c r="X8316" s="24">
        <f t="shared" si="315"/>
        <v>239.6</v>
      </c>
      <c r="Y8316" s="2">
        <f t="shared" si="316"/>
        <v>0</v>
      </c>
      <c r="Z8316" s="3"/>
    </row>
    <row r="8317" spans="1:26" customFormat="1" x14ac:dyDescent="0.25">
      <c r="A8317" s="31">
        <v>120</v>
      </c>
      <c r="B8317" s="31">
        <v>122</v>
      </c>
      <c r="C8317" s="3" t="s">
        <v>1306</v>
      </c>
      <c r="D8317" s="3" t="s">
        <v>13574</v>
      </c>
      <c r="E8317" s="3" t="s">
        <v>13418</v>
      </c>
      <c r="F8317" s="3" t="s">
        <v>12895</v>
      </c>
      <c r="G8317" s="1" t="s">
        <v>11393</v>
      </c>
      <c r="H8317" s="3" t="s">
        <v>1940</v>
      </c>
      <c r="I8317" s="24">
        <v>226.5</v>
      </c>
      <c r="J8317" s="24">
        <v>154.1</v>
      </c>
      <c r="K8317" s="24">
        <v>11</v>
      </c>
      <c r="L8317" s="24">
        <v>14</v>
      </c>
      <c r="M8317" s="24"/>
      <c r="N8317" s="24">
        <v>6</v>
      </c>
      <c r="O8317" s="24">
        <v>8</v>
      </c>
      <c r="P8317" s="24">
        <v>0.5</v>
      </c>
      <c r="Q8317" s="24">
        <v>6.5</v>
      </c>
      <c r="R8317" s="24"/>
      <c r="S8317" s="24"/>
      <c r="T8317" s="24">
        <v>26.4</v>
      </c>
      <c r="U8317" s="24"/>
      <c r="V8317" s="24"/>
      <c r="W8317" s="24"/>
      <c r="X8317" s="24">
        <f t="shared" si="315"/>
        <v>226.5</v>
      </c>
      <c r="Y8317" s="2">
        <f t="shared" si="316"/>
        <v>0</v>
      </c>
      <c r="Z8317" s="3"/>
    </row>
    <row r="8318" spans="1:26" customFormat="1" x14ac:dyDescent="0.25">
      <c r="A8318" s="31">
        <v>121</v>
      </c>
      <c r="B8318" s="31">
        <v>123</v>
      </c>
      <c r="C8318" s="3" t="s">
        <v>13582</v>
      </c>
      <c r="D8318" s="3" t="s">
        <v>13583</v>
      </c>
      <c r="E8318" s="3" t="s">
        <v>13418</v>
      </c>
      <c r="F8318" s="3" t="s">
        <v>12895</v>
      </c>
      <c r="G8318" s="1" t="s">
        <v>13424</v>
      </c>
      <c r="H8318" s="3" t="s">
        <v>13</v>
      </c>
      <c r="I8318" s="24">
        <v>1315.52</v>
      </c>
      <c r="J8318" s="24">
        <v>427</v>
      </c>
      <c r="K8318" s="24">
        <v>40</v>
      </c>
      <c r="L8318" s="24"/>
      <c r="M8318" s="24"/>
      <c r="N8318" s="24">
        <v>3</v>
      </c>
      <c r="O8318" s="24">
        <v>3</v>
      </c>
      <c r="P8318" s="24">
        <v>12</v>
      </c>
      <c r="Q8318" s="24">
        <v>19.149999999999999</v>
      </c>
      <c r="R8318" s="24"/>
      <c r="S8318" s="24"/>
      <c r="T8318" s="24">
        <v>811.37</v>
      </c>
      <c r="U8318" s="24"/>
      <c r="V8318" s="24"/>
      <c r="W8318" s="24"/>
      <c r="X8318" s="24">
        <f t="shared" si="315"/>
        <v>1315.52</v>
      </c>
      <c r="Y8318" s="2">
        <f t="shared" si="316"/>
        <v>0</v>
      </c>
      <c r="Z8318" s="3"/>
    </row>
    <row r="8319" spans="1:26" customFormat="1" ht="45" x14ac:dyDescent="0.25">
      <c r="A8319" s="31">
        <v>122</v>
      </c>
      <c r="B8319" s="31">
        <v>124</v>
      </c>
      <c r="C8319" s="3" t="s">
        <v>13584</v>
      </c>
      <c r="D8319" s="3" t="s">
        <v>13583</v>
      </c>
      <c r="E8319" s="3" t="s">
        <v>13418</v>
      </c>
      <c r="F8319" s="3" t="s">
        <v>12895</v>
      </c>
      <c r="G8319" s="1" t="s">
        <v>13585</v>
      </c>
      <c r="H8319" s="3"/>
      <c r="I8319" s="24">
        <v>205.6</v>
      </c>
      <c r="J8319" s="24">
        <v>152.6</v>
      </c>
      <c r="K8319" s="24">
        <v>25</v>
      </c>
      <c r="L8319" s="24">
        <v>12</v>
      </c>
      <c r="M8319" s="24">
        <v>7</v>
      </c>
      <c r="N8319" s="24"/>
      <c r="O8319" s="24">
        <v>9</v>
      </c>
      <c r="P8319" s="24"/>
      <c r="Q8319" s="24"/>
      <c r="R8319" s="24"/>
      <c r="S8319" s="24"/>
      <c r="T8319" s="24"/>
      <c r="U8319" s="24"/>
      <c r="V8319" s="24"/>
      <c r="W8319" s="24"/>
      <c r="X8319" s="24">
        <f t="shared" si="315"/>
        <v>205.6</v>
      </c>
      <c r="Y8319" s="2">
        <f t="shared" si="316"/>
        <v>0</v>
      </c>
      <c r="Z8319" s="3"/>
    </row>
    <row r="8320" spans="1:26" customFormat="1" x14ac:dyDescent="0.25">
      <c r="A8320" s="31">
        <v>123</v>
      </c>
      <c r="B8320" s="31">
        <v>125</v>
      </c>
      <c r="C8320" s="3" t="s">
        <v>13586</v>
      </c>
      <c r="D8320" s="3" t="s">
        <v>13583</v>
      </c>
      <c r="E8320" s="3" t="s">
        <v>13418</v>
      </c>
      <c r="F8320" s="3" t="s">
        <v>12895</v>
      </c>
      <c r="G8320" s="1" t="s">
        <v>13587</v>
      </c>
      <c r="H8320" s="3" t="s">
        <v>429</v>
      </c>
      <c r="I8320" s="24">
        <v>100.44</v>
      </c>
      <c r="J8320" s="24">
        <v>73.5</v>
      </c>
      <c r="K8320" s="24">
        <v>10.75</v>
      </c>
      <c r="L8320" s="24"/>
      <c r="M8320" s="24">
        <v>1</v>
      </c>
      <c r="N8320" s="24">
        <v>2.72</v>
      </c>
      <c r="O8320" s="24">
        <v>1.42</v>
      </c>
      <c r="P8320" s="24">
        <v>0.55000000000000004</v>
      </c>
      <c r="Q8320" s="24">
        <v>10</v>
      </c>
      <c r="R8320" s="24">
        <v>0.5</v>
      </c>
      <c r="S8320" s="24"/>
      <c r="T8320" s="24"/>
      <c r="U8320" s="24"/>
      <c r="V8320" s="24"/>
      <c r="W8320" s="24"/>
      <c r="X8320" s="24">
        <f t="shared" si="315"/>
        <v>100.44</v>
      </c>
      <c r="Y8320" s="2">
        <f t="shared" si="316"/>
        <v>0</v>
      </c>
      <c r="Z8320" s="3"/>
    </row>
    <row r="8321" spans="1:26" customFormat="1" x14ac:dyDescent="0.25">
      <c r="A8321" s="31">
        <v>124</v>
      </c>
      <c r="B8321" s="31">
        <v>126</v>
      </c>
      <c r="C8321" s="3" t="s">
        <v>13588</v>
      </c>
      <c r="D8321" s="3" t="s">
        <v>13583</v>
      </c>
      <c r="E8321" s="3" t="s">
        <v>13418</v>
      </c>
      <c r="F8321" s="3" t="s">
        <v>12895</v>
      </c>
      <c r="G8321" s="1" t="s">
        <v>13589</v>
      </c>
      <c r="H8321" s="3" t="s">
        <v>391</v>
      </c>
      <c r="I8321" s="24">
        <v>466.36</v>
      </c>
      <c r="J8321" s="24">
        <v>218.08</v>
      </c>
      <c r="K8321" s="24">
        <v>15.42</v>
      </c>
      <c r="L8321" s="24">
        <v>11.08</v>
      </c>
      <c r="M8321" s="24"/>
      <c r="N8321" s="24">
        <v>5</v>
      </c>
      <c r="O8321" s="24">
        <v>14.37</v>
      </c>
      <c r="P8321" s="24"/>
      <c r="Q8321" s="24">
        <v>5</v>
      </c>
      <c r="R8321" s="24"/>
      <c r="S8321" s="24"/>
      <c r="T8321" s="24">
        <v>197.41</v>
      </c>
      <c r="U8321" s="24"/>
      <c r="V8321" s="24"/>
      <c r="W8321" s="24"/>
      <c r="X8321" s="24">
        <f t="shared" si="315"/>
        <v>466.36</v>
      </c>
      <c r="Y8321" s="2">
        <f t="shared" si="316"/>
        <v>0</v>
      </c>
      <c r="Z8321" s="3"/>
    </row>
    <row r="8322" spans="1:26" customFormat="1" x14ac:dyDescent="0.25">
      <c r="A8322" s="31">
        <v>1</v>
      </c>
      <c r="B8322" s="31">
        <v>1</v>
      </c>
      <c r="C8322" s="3" t="s">
        <v>13590</v>
      </c>
      <c r="D8322" s="4" t="s">
        <v>13046</v>
      </c>
      <c r="E8322" s="3" t="s">
        <v>13591</v>
      </c>
      <c r="F8322" s="4" t="s">
        <v>12895</v>
      </c>
      <c r="G8322" s="3" t="s">
        <v>4651</v>
      </c>
      <c r="H8322" s="3" t="s">
        <v>13592</v>
      </c>
      <c r="I8322" s="24">
        <v>106</v>
      </c>
      <c r="J8322" s="24">
        <v>85.2</v>
      </c>
      <c r="K8322" s="24"/>
      <c r="L8322" s="24"/>
      <c r="M8322" s="24">
        <v>7</v>
      </c>
      <c r="N8322" s="24"/>
      <c r="O8322" s="24">
        <v>11</v>
      </c>
      <c r="P8322" s="24">
        <v>1.5</v>
      </c>
      <c r="Q8322" s="24"/>
      <c r="R8322" s="24">
        <v>1.3</v>
      </c>
      <c r="S8322" s="24"/>
      <c r="T8322" s="24"/>
      <c r="U8322" s="24"/>
      <c r="V8322" s="24"/>
      <c r="W8322" s="24"/>
      <c r="X8322" s="24">
        <f t="shared" si="315"/>
        <v>106</v>
      </c>
      <c r="Y8322" s="2">
        <f t="shared" si="316"/>
        <v>0</v>
      </c>
      <c r="Z8322" s="3"/>
    </row>
    <row r="8323" spans="1:26" customFormat="1" x14ac:dyDescent="0.25">
      <c r="A8323" s="31">
        <v>2</v>
      </c>
      <c r="B8323" s="31">
        <v>2</v>
      </c>
      <c r="C8323" s="3" t="s">
        <v>13593</v>
      </c>
      <c r="D8323" s="4" t="s">
        <v>13046</v>
      </c>
      <c r="E8323" s="3" t="s">
        <v>13591</v>
      </c>
      <c r="F8323" s="4" t="s">
        <v>12895</v>
      </c>
      <c r="G8323" s="3" t="s">
        <v>5138</v>
      </c>
      <c r="H8323" s="3" t="s">
        <v>237</v>
      </c>
      <c r="I8323" s="24">
        <v>220.9</v>
      </c>
      <c r="J8323" s="24">
        <v>202.9</v>
      </c>
      <c r="K8323" s="24">
        <v>3</v>
      </c>
      <c r="L8323" s="24"/>
      <c r="M8323" s="24">
        <v>1.75</v>
      </c>
      <c r="N8323" s="24"/>
      <c r="O8323" s="24">
        <v>7.75</v>
      </c>
      <c r="P8323" s="24">
        <v>0.5</v>
      </c>
      <c r="Q8323" s="24"/>
      <c r="R8323" s="24">
        <v>2.5</v>
      </c>
      <c r="S8323" s="24">
        <v>2.5</v>
      </c>
      <c r="T8323" s="24"/>
      <c r="U8323" s="24"/>
      <c r="V8323" s="24"/>
      <c r="W8323" s="24"/>
      <c r="X8323" s="24">
        <f t="shared" si="315"/>
        <v>220.9</v>
      </c>
      <c r="Y8323" s="2">
        <f t="shared" si="316"/>
        <v>0</v>
      </c>
      <c r="Z8323" s="3"/>
    </row>
    <row r="8324" spans="1:26" customFormat="1" x14ac:dyDescent="0.25">
      <c r="A8324" s="31">
        <v>3</v>
      </c>
      <c r="B8324" s="31">
        <v>3</v>
      </c>
      <c r="C8324" s="3" t="s">
        <v>13594</v>
      </c>
      <c r="D8324" s="4" t="s">
        <v>13046</v>
      </c>
      <c r="E8324" s="3" t="s">
        <v>13591</v>
      </c>
      <c r="F8324" s="4" t="s">
        <v>12895</v>
      </c>
      <c r="G8324" s="3" t="s">
        <v>13595</v>
      </c>
      <c r="H8324" s="3" t="s">
        <v>471</v>
      </c>
      <c r="I8324" s="24">
        <v>74</v>
      </c>
      <c r="J8324" s="24">
        <v>59</v>
      </c>
      <c r="K8324" s="24">
        <v>8</v>
      </c>
      <c r="L8324" s="24"/>
      <c r="M8324" s="24">
        <v>2.2999999999999998</v>
      </c>
      <c r="N8324" s="24"/>
      <c r="O8324" s="24">
        <v>3.7</v>
      </c>
      <c r="P8324" s="24"/>
      <c r="Q8324" s="24"/>
      <c r="R8324" s="24">
        <v>0.5</v>
      </c>
      <c r="S8324" s="24">
        <v>0.5</v>
      </c>
      <c r="T8324" s="24"/>
      <c r="U8324" s="24"/>
      <c r="V8324" s="24"/>
      <c r="W8324" s="24"/>
      <c r="X8324" s="24">
        <f t="shared" si="315"/>
        <v>74</v>
      </c>
      <c r="Y8324" s="2">
        <f t="shared" si="316"/>
        <v>0</v>
      </c>
      <c r="Z8324" s="3"/>
    </row>
    <row r="8325" spans="1:26" customFormat="1" x14ac:dyDescent="0.25">
      <c r="A8325" s="31">
        <v>4</v>
      </c>
      <c r="B8325" s="31">
        <v>4</v>
      </c>
      <c r="C8325" s="3" t="s">
        <v>2758</v>
      </c>
      <c r="D8325" s="4" t="s">
        <v>13046</v>
      </c>
      <c r="E8325" s="3" t="s">
        <v>13591</v>
      </c>
      <c r="F8325" s="4" t="s">
        <v>12895</v>
      </c>
      <c r="G8325" s="3" t="s">
        <v>15477</v>
      </c>
      <c r="H8325" s="4" t="s">
        <v>374</v>
      </c>
      <c r="I8325" s="24">
        <v>156.6</v>
      </c>
      <c r="J8325" s="24">
        <v>143.1</v>
      </c>
      <c r="K8325" s="24"/>
      <c r="L8325" s="24"/>
      <c r="M8325" s="24">
        <v>1.5</v>
      </c>
      <c r="N8325" s="24"/>
      <c r="O8325" s="24">
        <v>8</v>
      </c>
      <c r="P8325" s="24"/>
      <c r="Q8325" s="24"/>
      <c r="R8325" s="24">
        <v>4</v>
      </c>
      <c r="S8325" s="24"/>
      <c r="T8325" s="24"/>
      <c r="U8325" s="24"/>
      <c r="V8325" s="24"/>
      <c r="W8325" s="24"/>
      <c r="X8325" s="24">
        <f t="shared" si="315"/>
        <v>156.6</v>
      </c>
      <c r="Y8325" s="2">
        <f t="shared" si="316"/>
        <v>0</v>
      </c>
      <c r="Z8325" s="3"/>
    </row>
    <row r="8326" spans="1:26" customFormat="1" ht="30" x14ac:dyDescent="0.25">
      <c r="A8326" s="31">
        <v>5</v>
      </c>
      <c r="B8326" s="31">
        <v>5</v>
      </c>
      <c r="C8326" s="3" t="s">
        <v>9099</v>
      </c>
      <c r="D8326" s="4" t="s">
        <v>13046</v>
      </c>
      <c r="E8326" s="3" t="s">
        <v>13591</v>
      </c>
      <c r="F8326" s="4" t="s">
        <v>12895</v>
      </c>
      <c r="G8326" s="1" t="s">
        <v>13596</v>
      </c>
      <c r="H8326" s="3" t="s">
        <v>39</v>
      </c>
      <c r="I8326" s="24">
        <v>141.28</v>
      </c>
      <c r="J8326" s="24">
        <v>112.32</v>
      </c>
      <c r="K8326" s="24">
        <v>6.74</v>
      </c>
      <c r="L8326" s="24">
        <v>10</v>
      </c>
      <c r="M8326" s="24">
        <v>3.5</v>
      </c>
      <c r="N8326" s="24"/>
      <c r="O8326" s="24">
        <v>1.8</v>
      </c>
      <c r="P8326" s="24"/>
      <c r="Q8326" s="24"/>
      <c r="R8326" s="24">
        <v>3.25</v>
      </c>
      <c r="S8326" s="24">
        <v>3.67</v>
      </c>
      <c r="T8326" s="24"/>
      <c r="U8326" s="24"/>
      <c r="V8326" s="24"/>
      <c r="W8326" s="24"/>
      <c r="X8326" s="24">
        <f t="shared" si="315"/>
        <v>141.28</v>
      </c>
      <c r="Y8326" s="2">
        <f t="shared" ref="Y8326:Y8357" si="317">I8326-X8326</f>
        <v>0</v>
      </c>
      <c r="Z8326" s="3"/>
    </row>
    <row r="8327" spans="1:26" customFormat="1" x14ac:dyDescent="0.25">
      <c r="A8327" s="31">
        <v>6</v>
      </c>
      <c r="B8327" s="31">
        <v>6</v>
      </c>
      <c r="C8327" s="3" t="s">
        <v>10408</v>
      </c>
      <c r="D8327" s="4" t="s">
        <v>13046</v>
      </c>
      <c r="E8327" s="3" t="s">
        <v>13591</v>
      </c>
      <c r="F8327" s="4" t="s">
        <v>12895</v>
      </c>
      <c r="G8327" s="1" t="s">
        <v>13597</v>
      </c>
      <c r="H8327" s="3" t="s">
        <v>791</v>
      </c>
      <c r="I8327" s="24">
        <v>267.25</v>
      </c>
      <c r="J8327" s="24">
        <v>240.05</v>
      </c>
      <c r="K8327" s="24">
        <v>8</v>
      </c>
      <c r="L8327" s="24"/>
      <c r="M8327" s="24">
        <v>2.7</v>
      </c>
      <c r="N8327" s="24"/>
      <c r="O8327" s="24">
        <v>9.5</v>
      </c>
      <c r="P8327" s="24"/>
      <c r="Q8327" s="24">
        <v>2.5</v>
      </c>
      <c r="R8327" s="24">
        <v>4.5</v>
      </c>
      <c r="S8327" s="24"/>
      <c r="T8327" s="24"/>
      <c r="U8327" s="24"/>
      <c r="V8327" s="24"/>
      <c r="W8327" s="24"/>
      <c r="X8327" s="24">
        <f t="shared" si="315"/>
        <v>267.25</v>
      </c>
      <c r="Y8327" s="2">
        <f t="shared" si="317"/>
        <v>0</v>
      </c>
      <c r="Z8327" s="3"/>
    </row>
    <row r="8328" spans="1:26" customFormat="1" x14ac:dyDescent="0.25">
      <c r="A8328" s="31">
        <v>7</v>
      </c>
      <c r="B8328" s="31">
        <v>7</v>
      </c>
      <c r="C8328" s="3" t="s">
        <v>13598</v>
      </c>
      <c r="D8328" s="4" t="s">
        <v>13046</v>
      </c>
      <c r="E8328" s="3" t="s">
        <v>13591</v>
      </c>
      <c r="F8328" s="4" t="s">
        <v>12895</v>
      </c>
      <c r="G8328" s="3" t="s">
        <v>13599</v>
      </c>
      <c r="H8328" s="3" t="s">
        <v>1103</v>
      </c>
      <c r="I8328" s="24">
        <v>116.9</v>
      </c>
      <c r="J8328" s="24">
        <v>100</v>
      </c>
      <c r="K8328" s="24">
        <v>11.1</v>
      </c>
      <c r="L8328" s="24"/>
      <c r="M8328" s="24"/>
      <c r="N8328" s="24"/>
      <c r="O8328" s="24">
        <v>2.8</v>
      </c>
      <c r="P8328" s="24"/>
      <c r="Q8328" s="24"/>
      <c r="R8328" s="24">
        <v>2.6</v>
      </c>
      <c r="S8328" s="24">
        <v>0.4</v>
      </c>
      <c r="T8328" s="24"/>
      <c r="U8328" s="24"/>
      <c r="V8328" s="24"/>
      <c r="W8328" s="24"/>
      <c r="X8328" s="24">
        <f t="shared" si="315"/>
        <v>116.89999999999999</v>
      </c>
      <c r="Y8328" s="2">
        <f t="shared" si="317"/>
        <v>0</v>
      </c>
      <c r="Z8328" s="3"/>
    </row>
    <row r="8329" spans="1:26" customFormat="1" x14ac:dyDescent="0.25">
      <c r="A8329" s="31">
        <v>8</v>
      </c>
      <c r="B8329" s="31">
        <v>8</v>
      </c>
      <c r="C8329" s="3" t="s">
        <v>13600</v>
      </c>
      <c r="D8329" s="4" t="s">
        <v>13046</v>
      </c>
      <c r="E8329" s="3" t="s">
        <v>13591</v>
      </c>
      <c r="F8329" s="4" t="s">
        <v>12895</v>
      </c>
      <c r="G8329" s="3" t="s">
        <v>7769</v>
      </c>
      <c r="H8329" s="3" t="s">
        <v>471</v>
      </c>
      <c r="I8329" s="24">
        <v>235</v>
      </c>
      <c r="J8329" s="24">
        <v>212.15</v>
      </c>
      <c r="K8329" s="24">
        <v>14.85</v>
      </c>
      <c r="L8329" s="24"/>
      <c r="M8329" s="24">
        <v>1.75</v>
      </c>
      <c r="N8329" s="24"/>
      <c r="O8329" s="24">
        <v>2.15</v>
      </c>
      <c r="P8329" s="24">
        <v>0.1</v>
      </c>
      <c r="Q8329" s="24"/>
      <c r="R8329" s="24">
        <v>3</v>
      </c>
      <c r="S8329" s="24">
        <v>1</v>
      </c>
      <c r="T8329" s="24"/>
      <c r="U8329" s="24"/>
      <c r="V8329" s="24"/>
      <c r="W8329" s="24"/>
      <c r="X8329" s="24">
        <f t="shared" si="315"/>
        <v>235</v>
      </c>
      <c r="Y8329" s="2">
        <f t="shared" si="317"/>
        <v>0</v>
      </c>
      <c r="Z8329" s="3"/>
    </row>
    <row r="8330" spans="1:26" customFormat="1" x14ac:dyDescent="0.25">
      <c r="A8330" s="31">
        <v>9</v>
      </c>
      <c r="B8330" s="31">
        <v>9</v>
      </c>
      <c r="C8330" s="3" t="s">
        <v>13601</v>
      </c>
      <c r="D8330" s="4" t="s">
        <v>13046</v>
      </c>
      <c r="E8330" s="3" t="s">
        <v>13591</v>
      </c>
      <c r="F8330" s="4" t="s">
        <v>12895</v>
      </c>
      <c r="G8330" s="3" t="s">
        <v>13602</v>
      </c>
      <c r="H8330" s="3" t="s">
        <v>391</v>
      </c>
      <c r="I8330" s="24">
        <v>246</v>
      </c>
      <c r="J8330" s="24">
        <v>231</v>
      </c>
      <c r="K8330" s="24"/>
      <c r="L8330" s="24"/>
      <c r="M8330" s="24">
        <v>2.5</v>
      </c>
      <c r="N8330" s="24"/>
      <c r="O8330" s="24">
        <v>4.25</v>
      </c>
      <c r="P8330" s="24">
        <v>0.25</v>
      </c>
      <c r="Q8330" s="24">
        <v>3</v>
      </c>
      <c r="R8330" s="24">
        <v>5</v>
      </c>
      <c r="S8330" s="24"/>
      <c r="T8330" s="24"/>
      <c r="U8330" s="24"/>
      <c r="V8330" s="24"/>
      <c r="W8330" s="24"/>
      <c r="X8330" s="24">
        <f t="shared" si="315"/>
        <v>246</v>
      </c>
      <c r="Y8330" s="2">
        <f t="shared" si="317"/>
        <v>0</v>
      </c>
      <c r="Z8330" s="3"/>
    </row>
    <row r="8331" spans="1:26" customFormat="1" x14ac:dyDescent="0.25">
      <c r="A8331" s="31">
        <v>10</v>
      </c>
      <c r="B8331" s="31">
        <v>10</v>
      </c>
      <c r="C8331" s="3" t="s">
        <v>12817</v>
      </c>
      <c r="D8331" s="4" t="s">
        <v>13046</v>
      </c>
      <c r="E8331" s="3" t="s">
        <v>13591</v>
      </c>
      <c r="F8331" s="4" t="s">
        <v>12895</v>
      </c>
      <c r="G8331" s="3" t="s">
        <v>5151</v>
      </c>
      <c r="H8331" s="3" t="s">
        <v>19</v>
      </c>
      <c r="I8331" s="24">
        <v>177</v>
      </c>
      <c r="J8331" s="24">
        <v>167.5</v>
      </c>
      <c r="K8331" s="24">
        <v>2</v>
      </c>
      <c r="L8331" s="24">
        <v>1.5</v>
      </c>
      <c r="M8331" s="24">
        <v>1</v>
      </c>
      <c r="N8331" s="24"/>
      <c r="O8331" s="24">
        <v>2</v>
      </c>
      <c r="P8331" s="24"/>
      <c r="Q8331" s="24">
        <v>1</v>
      </c>
      <c r="R8331" s="24">
        <v>1.5</v>
      </c>
      <c r="S8331" s="24">
        <v>0.5</v>
      </c>
      <c r="T8331" s="24"/>
      <c r="U8331" s="24"/>
      <c r="V8331" s="24"/>
      <c r="W8331" s="24"/>
      <c r="X8331" s="24">
        <f t="shared" si="315"/>
        <v>177</v>
      </c>
      <c r="Y8331" s="2">
        <f t="shared" si="317"/>
        <v>0</v>
      </c>
      <c r="Z8331" s="3"/>
    </row>
    <row r="8332" spans="1:26" customFormat="1" x14ac:dyDescent="0.25">
      <c r="A8332" s="31">
        <v>11</v>
      </c>
      <c r="B8332" s="31">
        <v>11</v>
      </c>
      <c r="C8332" s="3" t="s">
        <v>13603</v>
      </c>
      <c r="D8332" s="4" t="s">
        <v>13046</v>
      </c>
      <c r="E8332" s="3" t="s">
        <v>13591</v>
      </c>
      <c r="F8332" s="4" t="s">
        <v>12895</v>
      </c>
      <c r="G8332" s="3" t="s">
        <v>13604</v>
      </c>
      <c r="H8332" s="3" t="s">
        <v>374</v>
      </c>
      <c r="I8332" s="24">
        <v>165</v>
      </c>
      <c r="J8332" s="24">
        <v>155.5</v>
      </c>
      <c r="K8332" s="24"/>
      <c r="L8332" s="24"/>
      <c r="M8332" s="24">
        <v>1</v>
      </c>
      <c r="N8332" s="24"/>
      <c r="O8332" s="24">
        <v>2</v>
      </c>
      <c r="P8332" s="24"/>
      <c r="Q8332" s="24">
        <v>3</v>
      </c>
      <c r="R8332" s="24">
        <v>3.5</v>
      </c>
      <c r="S8332" s="24"/>
      <c r="T8332" s="24"/>
      <c r="U8332" s="24"/>
      <c r="V8332" s="24"/>
      <c r="W8332" s="24"/>
      <c r="X8332" s="24">
        <f t="shared" si="315"/>
        <v>165</v>
      </c>
      <c r="Y8332" s="2">
        <f t="shared" si="317"/>
        <v>0</v>
      </c>
      <c r="Z8332" s="3"/>
    </row>
    <row r="8333" spans="1:26" customFormat="1" x14ac:dyDescent="0.25">
      <c r="A8333" s="31">
        <v>12</v>
      </c>
      <c r="B8333" s="31">
        <v>12</v>
      </c>
      <c r="C8333" s="3" t="s">
        <v>13605</v>
      </c>
      <c r="D8333" s="4" t="s">
        <v>13606</v>
      </c>
      <c r="E8333" s="3" t="s">
        <v>13591</v>
      </c>
      <c r="F8333" s="4" t="s">
        <v>12895</v>
      </c>
      <c r="G8333" s="3" t="s">
        <v>12981</v>
      </c>
      <c r="H8333" s="3" t="s">
        <v>286</v>
      </c>
      <c r="I8333" s="24">
        <v>223.6</v>
      </c>
      <c r="J8333" s="24">
        <v>186.3</v>
      </c>
      <c r="K8333" s="24">
        <v>14.9</v>
      </c>
      <c r="L8333" s="24">
        <v>11.6</v>
      </c>
      <c r="M8333" s="24">
        <v>3.5</v>
      </c>
      <c r="N8333" s="24"/>
      <c r="O8333" s="24">
        <v>1.5</v>
      </c>
      <c r="P8333" s="24"/>
      <c r="Q8333" s="24"/>
      <c r="R8333" s="24">
        <v>5.5</v>
      </c>
      <c r="S8333" s="24">
        <v>0.3</v>
      </c>
      <c r="T8333" s="24"/>
      <c r="U8333" s="24"/>
      <c r="V8333" s="24"/>
      <c r="W8333" s="24"/>
      <c r="X8333" s="24">
        <f t="shared" si="315"/>
        <v>223.60000000000002</v>
      </c>
      <c r="Y8333" s="2">
        <f t="shared" si="317"/>
        <v>0</v>
      </c>
      <c r="Z8333" s="3"/>
    </row>
    <row r="8334" spans="1:26" customFormat="1" x14ac:dyDescent="0.25">
      <c r="A8334" s="31">
        <v>13</v>
      </c>
      <c r="B8334" s="31">
        <v>13</v>
      </c>
      <c r="C8334" s="3" t="s">
        <v>13607</v>
      </c>
      <c r="D8334" s="4" t="s">
        <v>13606</v>
      </c>
      <c r="E8334" s="3" t="s">
        <v>13591</v>
      </c>
      <c r="F8334" s="4" t="s">
        <v>12895</v>
      </c>
      <c r="G8334" s="3" t="s">
        <v>815</v>
      </c>
      <c r="H8334" s="3" t="s">
        <v>213</v>
      </c>
      <c r="I8334" s="24">
        <v>108</v>
      </c>
      <c r="J8334" s="24">
        <v>91.8</v>
      </c>
      <c r="K8334" s="24">
        <v>7</v>
      </c>
      <c r="L8334" s="24"/>
      <c r="M8334" s="24">
        <v>5.5</v>
      </c>
      <c r="N8334" s="24"/>
      <c r="O8334" s="24">
        <v>2.5</v>
      </c>
      <c r="P8334" s="24"/>
      <c r="Q8334" s="24"/>
      <c r="R8334" s="24">
        <v>1.2</v>
      </c>
      <c r="S8334" s="24"/>
      <c r="T8334" s="24"/>
      <c r="U8334" s="24"/>
      <c r="V8334" s="24"/>
      <c r="W8334" s="24"/>
      <c r="X8334" s="24">
        <f t="shared" si="315"/>
        <v>108</v>
      </c>
      <c r="Y8334" s="2">
        <f t="shared" si="317"/>
        <v>0</v>
      </c>
      <c r="Z8334" s="3"/>
    </row>
    <row r="8335" spans="1:26" customFormat="1" x14ac:dyDescent="0.25">
      <c r="A8335" s="31">
        <v>14</v>
      </c>
      <c r="B8335" s="31">
        <v>14</v>
      </c>
      <c r="C8335" s="3" t="s">
        <v>13608</v>
      </c>
      <c r="D8335" s="4" t="s">
        <v>13606</v>
      </c>
      <c r="E8335" s="3" t="s">
        <v>13591</v>
      </c>
      <c r="F8335" s="4" t="s">
        <v>12895</v>
      </c>
      <c r="G8335" s="3" t="s">
        <v>13609</v>
      </c>
      <c r="H8335" s="3" t="s">
        <v>507</v>
      </c>
      <c r="I8335" s="24">
        <v>460</v>
      </c>
      <c r="J8335" s="24">
        <v>140</v>
      </c>
      <c r="K8335" s="24">
        <v>112</v>
      </c>
      <c r="L8335" s="24">
        <v>196</v>
      </c>
      <c r="M8335" s="24"/>
      <c r="N8335" s="24"/>
      <c r="O8335" s="24"/>
      <c r="P8335" s="24">
        <v>12</v>
      </c>
      <c r="Q8335" s="24"/>
      <c r="R8335" s="24"/>
      <c r="S8335" s="24"/>
      <c r="T8335" s="24"/>
      <c r="U8335" s="24"/>
      <c r="V8335" s="24"/>
      <c r="W8335" s="24"/>
      <c r="X8335" s="24">
        <f t="shared" si="315"/>
        <v>460</v>
      </c>
      <c r="Y8335" s="2">
        <f t="shared" si="317"/>
        <v>0</v>
      </c>
      <c r="Z8335" s="3"/>
    </row>
    <row r="8336" spans="1:26" s="20" customFormat="1" x14ac:dyDescent="0.25">
      <c r="A8336" s="31">
        <v>15</v>
      </c>
      <c r="B8336" s="31">
        <v>15</v>
      </c>
      <c r="C8336" s="3" t="s">
        <v>13610</v>
      </c>
      <c r="D8336" s="4" t="s">
        <v>13606</v>
      </c>
      <c r="E8336" s="3" t="s">
        <v>13591</v>
      </c>
      <c r="F8336" s="4" t="s">
        <v>12895</v>
      </c>
      <c r="G8336" s="3" t="s">
        <v>15478</v>
      </c>
      <c r="H8336" s="4" t="s">
        <v>230</v>
      </c>
      <c r="I8336" s="42">
        <v>72</v>
      </c>
      <c r="J8336" s="24">
        <v>49</v>
      </c>
      <c r="K8336" s="24"/>
      <c r="L8336" s="24"/>
      <c r="M8336" s="24"/>
      <c r="N8336" s="24"/>
      <c r="O8336" s="24">
        <v>1.5</v>
      </c>
      <c r="P8336" s="24"/>
      <c r="Q8336" s="24">
        <v>1.5</v>
      </c>
      <c r="R8336" s="24">
        <v>3.5</v>
      </c>
      <c r="S8336" s="24">
        <v>1.5</v>
      </c>
      <c r="T8336" s="24">
        <v>15</v>
      </c>
      <c r="U8336" s="24"/>
      <c r="V8336" s="24"/>
      <c r="W8336" s="24"/>
      <c r="X8336" s="24">
        <f t="shared" si="315"/>
        <v>72</v>
      </c>
      <c r="Y8336" s="2">
        <f t="shared" si="317"/>
        <v>0</v>
      </c>
      <c r="Z8336" s="6"/>
    </row>
    <row r="8337" spans="1:26" customFormat="1" ht="30" x14ac:dyDescent="0.25">
      <c r="A8337" s="31">
        <v>16</v>
      </c>
      <c r="B8337" s="31">
        <v>16</v>
      </c>
      <c r="C8337" s="3" t="s">
        <v>13611</v>
      </c>
      <c r="D8337" s="4" t="s">
        <v>13612</v>
      </c>
      <c r="E8337" s="3" t="s">
        <v>13591</v>
      </c>
      <c r="F8337" s="4" t="s">
        <v>12895</v>
      </c>
      <c r="G8337" s="1" t="s">
        <v>13613</v>
      </c>
      <c r="H8337" s="3" t="s">
        <v>13614</v>
      </c>
      <c r="I8337" s="24">
        <v>574</v>
      </c>
      <c r="J8337" s="24">
        <v>56</v>
      </c>
      <c r="K8337" s="24">
        <v>54</v>
      </c>
      <c r="L8337" s="24">
        <v>56</v>
      </c>
      <c r="M8337" s="24"/>
      <c r="N8337" s="24"/>
      <c r="O8337" s="24">
        <v>0.8</v>
      </c>
      <c r="P8337" s="24">
        <v>67.2</v>
      </c>
      <c r="Q8337" s="24">
        <v>30</v>
      </c>
      <c r="R8337" s="24">
        <v>10</v>
      </c>
      <c r="S8337" s="24"/>
      <c r="T8337" s="24">
        <v>300</v>
      </c>
      <c r="U8337" s="24"/>
      <c r="V8337" s="24"/>
      <c r="W8337" s="24"/>
      <c r="X8337" s="24">
        <f t="shared" si="315"/>
        <v>574</v>
      </c>
      <c r="Y8337" s="2">
        <f t="shared" si="317"/>
        <v>0</v>
      </c>
      <c r="Z8337" s="3"/>
    </row>
    <row r="8338" spans="1:26" customFormat="1" x14ac:dyDescent="0.25">
      <c r="A8338" s="31">
        <v>17</v>
      </c>
      <c r="B8338" s="31">
        <v>17</v>
      </c>
      <c r="C8338" s="3" t="s">
        <v>7679</v>
      </c>
      <c r="D8338" s="4" t="s">
        <v>13612</v>
      </c>
      <c r="E8338" s="3" t="s">
        <v>13591</v>
      </c>
      <c r="F8338" s="4" t="s">
        <v>12895</v>
      </c>
      <c r="G8338" s="3" t="s">
        <v>13615</v>
      </c>
      <c r="H8338" s="3" t="s">
        <v>286</v>
      </c>
      <c r="I8338" s="24">
        <v>100</v>
      </c>
      <c r="J8338" s="24">
        <v>46</v>
      </c>
      <c r="K8338" s="24">
        <v>10</v>
      </c>
      <c r="L8338" s="24">
        <v>10</v>
      </c>
      <c r="M8338" s="24">
        <v>0.5</v>
      </c>
      <c r="N8338" s="24"/>
      <c r="O8338" s="24">
        <v>1</v>
      </c>
      <c r="P8338" s="24">
        <v>0.2</v>
      </c>
      <c r="Q8338" s="24">
        <v>8.3000000000000007</v>
      </c>
      <c r="R8338" s="24">
        <v>2</v>
      </c>
      <c r="S8338" s="24">
        <v>2</v>
      </c>
      <c r="T8338" s="24">
        <v>20</v>
      </c>
      <c r="U8338" s="24"/>
      <c r="V8338" s="24"/>
      <c r="W8338" s="24"/>
      <c r="X8338" s="24">
        <f t="shared" si="315"/>
        <v>100</v>
      </c>
      <c r="Y8338" s="2">
        <f t="shared" si="317"/>
        <v>0</v>
      </c>
      <c r="Z8338" s="3"/>
    </row>
    <row r="8339" spans="1:26" customFormat="1" x14ac:dyDescent="0.25">
      <c r="A8339" s="31">
        <v>18</v>
      </c>
      <c r="B8339" s="31">
        <v>18</v>
      </c>
      <c r="C8339" s="3" t="s">
        <v>13616</v>
      </c>
      <c r="D8339" s="4" t="s">
        <v>13612</v>
      </c>
      <c r="E8339" s="3" t="s">
        <v>13591</v>
      </c>
      <c r="F8339" s="4" t="s">
        <v>12895</v>
      </c>
      <c r="G8339" s="3" t="s">
        <v>13617</v>
      </c>
      <c r="H8339" s="3" t="s">
        <v>13618</v>
      </c>
      <c r="I8339" s="24">
        <v>79</v>
      </c>
      <c r="J8339" s="24">
        <v>54</v>
      </c>
      <c r="K8339" s="24">
        <v>1</v>
      </c>
      <c r="L8339" s="24">
        <v>10.5</v>
      </c>
      <c r="M8339" s="24"/>
      <c r="N8339" s="24">
        <v>1</v>
      </c>
      <c r="O8339" s="24">
        <v>0.5</v>
      </c>
      <c r="P8339" s="24"/>
      <c r="Q8339" s="24"/>
      <c r="R8339" s="24">
        <v>0.5</v>
      </c>
      <c r="S8339" s="24">
        <v>0.5</v>
      </c>
      <c r="T8339" s="24">
        <v>11</v>
      </c>
      <c r="U8339" s="24"/>
      <c r="V8339" s="24"/>
      <c r="W8339" s="24"/>
      <c r="X8339" s="24">
        <f t="shared" si="315"/>
        <v>79</v>
      </c>
      <c r="Y8339" s="2">
        <f t="shared" si="317"/>
        <v>0</v>
      </c>
      <c r="Z8339" s="3"/>
    </row>
    <row r="8340" spans="1:26" customFormat="1" x14ac:dyDescent="0.25">
      <c r="A8340" s="31">
        <v>19</v>
      </c>
      <c r="B8340" s="31">
        <v>19</v>
      </c>
      <c r="C8340" s="3" t="s">
        <v>13619</v>
      </c>
      <c r="D8340" s="4" t="s">
        <v>13620</v>
      </c>
      <c r="E8340" s="3" t="s">
        <v>13591</v>
      </c>
      <c r="F8340" s="4" t="s">
        <v>12895</v>
      </c>
      <c r="G8340" s="3" t="s">
        <v>15479</v>
      </c>
      <c r="H8340" s="4" t="s">
        <v>292</v>
      </c>
      <c r="I8340" s="24">
        <v>90</v>
      </c>
      <c r="J8340" s="24">
        <v>47</v>
      </c>
      <c r="K8340" s="24">
        <v>21</v>
      </c>
      <c r="L8340" s="24"/>
      <c r="M8340" s="24"/>
      <c r="N8340" s="24"/>
      <c r="O8340" s="24">
        <v>1</v>
      </c>
      <c r="P8340" s="24">
        <v>1</v>
      </c>
      <c r="Q8340" s="24">
        <v>4</v>
      </c>
      <c r="R8340" s="24">
        <v>1.3</v>
      </c>
      <c r="S8340" s="24">
        <v>1.7</v>
      </c>
      <c r="T8340" s="24">
        <v>13</v>
      </c>
      <c r="U8340" s="24"/>
      <c r="V8340" s="24"/>
      <c r="W8340" s="24"/>
      <c r="X8340" s="24">
        <f t="shared" si="315"/>
        <v>90</v>
      </c>
      <c r="Y8340" s="2">
        <f t="shared" si="317"/>
        <v>0</v>
      </c>
      <c r="Z8340" s="3"/>
    </row>
    <row r="8341" spans="1:26" customFormat="1" x14ac:dyDescent="0.25">
      <c r="A8341" s="31">
        <v>20</v>
      </c>
      <c r="B8341" s="31">
        <v>20</v>
      </c>
      <c r="C8341" s="3" t="s">
        <v>13621</v>
      </c>
      <c r="D8341" s="4" t="s">
        <v>8036</v>
      </c>
      <c r="E8341" s="3" t="s">
        <v>13591</v>
      </c>
      <c r="F8341" s="4" t="s">
        <v>12895</v>
      </c>
      <c r="G8341" s="3" t="s">
        <v>13622</v>
      </c>
      <c r="H8341" s="3" t="s">
        <v>230</v>
      </c>
      <c r="I8341" s="24">
        <v>1856.24</v>
      </c>
      <c r="J8341" s="24">
        <v>29.58</v>
      </c>
      <c r="K8341" s="24">
        <v>77.78</v>
      </c>
      <c r="L8341" s="24">
        <v>64.14</v>
      </c>
      <c r="M8341" s="24">
        <v>1.06</v>
      </c>
      <c r="N8341" s="24"/>
      <c r="O8341" s="24">
        <v>1.32</v>
      </c>
      <c r="P8341" s="24">
        <v>5.0999999999999996</v>
      </c>
      <c r="Q8341" s="24"/>
      <c r="R8341" s="24">
        <v>2.04</v>
      </c>
      <c r="S8341" s="24">
        <v>9.2100000000000009</v>
      </c>
      <c r="T8341" s="24">
        <v>1664</v>
      </c>
      <c r="U8341" s="24">
        <v>2.0099999999999998</v>
      </c>
      <c r="V8341" s="24"/>
      <c r="W8341" s="24"/>
      <c r="X8341" s="24">
        <f t="shared" si="315"/>
        <v>1856.24</v>
      </c>
      <c r="Y8341" s="2">
        <f t="shared" si="317"/>
        <v>0</v>
      </c>
      <c r="Z8341" s="3"/>
    </row>
    <row r="8342" spans="1:26" customFormat="1" x14ac:dyDescent="0.25">
      <c r="A8342" s="31">
        <v>21</v>
      </c>
      <c r="B8342" s="31">
        <v>21</v>
      </c>
      <c r="C8342" s="3" t="s">
        <v>13623</v>
      </c>
      <c r="D8342" s="4" t="s">
        <v>13046</v>
      </c>
      <c r="E8342" s="3" t="s">
        <v>13591</v>
      </c>
      <c r="F8342" s="4" t="s">
        <v>12895</v>
      </c>
      <c r="G8342" s="3" t="s">
        <v>5008</v>
      </c>
      <c r="H8342" s="3" t="s">
        <v>2500</v>
      </c>
      <c r="I8342" s="24">
        <v>285</v>
      </c>
      <c r="J8342" s="24">
        <v>172</v>
      </c>
      <c r="K8342" s="24">
        <v>10</v>
      </c>
      <c r="L8342" s="24"/>
      <c r="M8342" s="24">
        <v>1</v>
      </c>
      <c r="N8342" s="24"/>
      <c r="O8342" s="24">
        <v>1</v>
      </c>
      <c r="P8342" s="24">
        <v>1</v>
      </c>
      <c r="Q8342" s="24"/>
      <c r="R8342" s="24"/>
      <c r="S8342" s="24"/>
      <c r="T8342" s="24">
        <v>100</v>
      </c>
      <c r="U8342" s="24"/>
      <c r="V8342" s="24"/>
      <c r="W8342" s="24"/>
      <c r="X8342" s="24">
        <f t="shared" si="315"/>
        <v>285</v>
      </c>
      <c r="Y8342" s="2">
        <f t="shared" si="317"/>
        <v>0</v>
      </c>
      <c r="Z8342" s="3"/>
    </row>
    <row r="8343" spans="1:26" customFormat="1" x14ac:dyDescent="0.25">
      <c r="A8343" s="31">
        <v>22</v>
      </c>
      <c r="B8343" s="31">
        <v>22</v>
      </c>
      <c r="C8343" s="3" t="s">
        <v>13624</v>
      </c>
      <c r="D8343" s="4" t="s">
        <v>13612</v>
      </c>
      <c r="E8343" s="3" t="s">
        <v>13591</v>
      </c>
      <c r="F8343" s="4" t="s">
        <v>12895</v>
      </c>
      <c r="G8343" s="3" t="s">
        <v>2385</v>
      </c>
      <c r="H8343" s="3" t="s">
        <v>213</v>
      </c>
      <c r="I8343" s="24">
        <v>163</v>
      </c>
      <c r="J8343" s="24">
        <v>50</v>
      </c>
      <c r="K8343" s="24">
        <v>32</v>
      </c>
      <c r="L8343" s="24">
        <v>10</v>
      </c>
      <c r="M8343" s="24">
        <v>2</v>
      </c>
      <c r="N8343" s="24"/>
      <c r="O8343" s="24">
        <v>1</v>
      </c>
      <c r="P8343" s="24">
        <v>3</v>
      </c>
      <c r="Q8343" s="24"/>
      <c r="R8343" s="24">
        <v>1</v>
      </c>
      <c r="S8343" s="24">
        <v>1</v>
      </c>
      <c r="T8343" s="24">
        <v>63</v>
      </c>
      <c r="U8343" s="24"/>
      <c r="V8343" s="24"/>
      <c r="W8343" s="24"/>
      <c r="X8343" s="24">
        <f t="shared" si="315"/>
        <v>163</v>
      </c>
      <c r="Y8343" s="2">
        <f t="shared" si="317"/>
        <v>0</v>
      </c>
      <c r="Z8343" s="3"/>
    </row>
    <row r="8344" spans="1:26" customFormat="1" x14ac:dyDescent="0.25">
      <c r="A8344" s="31">
        <v>23</v>
      </c>
      <c r="B8344" s="31">
        <v>23</v>
      </c>
      <c r="C8344" s="3" t="s">
        <v>13625</v>
      </c>
      <c r="D8344" s="4" t="s">
        <v>13612</v>
      </c>
      <c r="E8344" s="3" t="s">
        <v>13591</v>
      </c>
      <c r="F8344" s="4" t="s">
        <v>12895</v>
      </c>
      <c r="G8344" s="3" t="s">
        <v>4</v>
      </c>
      <c r="H8344" s="3" t="s">
        <v>213</v>
      </c>
      <c r="I8344" s="24">
        <v>75</v>
      </c>
      <c r="J8344" s="24">
        <v>69.7</v>
      </c>
      <c r="K8344" s="24"/>
      <c r="L8344" s="24"/>
      <c r="M8344" s="24">
        <v>0.25</v>
      </c>
      <c r="N8344" s="24">
        <v>0.25</v>
      </c>
      <c r="O8344" s="24">
        <v>0.8</v>
      </c>
      <c r="P8344" s="24">
        <v>1</v>
      </c>
      <c r="Q8344" s="24"/>
      <c r="R8344" s="24">
        <v>1.5</v>
      </c>
      <c r="S8344" s="24">
        <v>0.5</v>
      </c>
      <c r="T8344" s="24"/>
      <c r="U8344" s="24">
        <v>1</v>
      </c>
      <c r="V8344" s="24"/>
      <c r="W8344" s="24"/>
      <c r="X8344" s="24">
        <f t="shared" si="315"/>
        <v>75</v>
      </c>
      <c r="Y8344" s="2">
        <f t="shared" si="317"/>
        <v>0</v>
      </c>
      <c r="Z8344" s="3"/>
    </row>
    <row r="8345" spans="1:26" s="20" customFormat="1" x14ac:dyDescent="0.25">
      <c r="A8345" s="31">
        <v>24</v>
      </c>
      <c r="B8345" s="31">
        <v>24</v>
      </c>
      <c r="C8345" s="3" t="s">
        <v>13626</v>
      </c>
      <c r="D8345" s="4" t="s">
        <v>13627</v>
      </c>
      <c r="E8345" s="3" t="s">
        <v>13591</v>
      </c>
      <c r="F8345" s="4" t="s">
        <v>12895</v>
      </c>
      <c r="G8345" s="3" t="s">
        <v>45</v>
      </c>
      <c r="H8345" s="3"/>
      <c r="I8345" s="24">
        <v>230</v>
      </c>
      <c r="J8345" s="24">
        <v>190</v>
      </c>
      <c r="K8345" s="24">
        <v>28</v>
      </c>
      <c r="L8345" s="24"/>
      <c r="M8345" s="24">
        <v>5</v>
      </c>
      <c r="N8345" s="24"/>
      <c r="O8345" s="24">
        <v>3</v>
      </c>
      <c r="P8345" s="24">
        <v>2</v>
      </c>
      <c r="Q8345" s="24"/>
      <c r="R8345" s="24">
        <v>2</v>
      </c>
      <c r="S8345" s="24"/>
      <c r="T8345" s="24"/>
      <c r="U8345" s="24"/>
      <c r="V8345" s="24"/>
      <c r="W8345" s="24"/>
      <c r="X8345" s="24">
        <f t="shared" si="315"/>
        <v>230</v>
      </c>
      <c r="Y8345" s="2">
        <f t="shared" si="317"/>
        <v>0</v>
      </c>
      <c r="Z8345" s="6"/>
    </row>
    <row r="8346" spans="1:26" customFormat="1" x14ac:dyDescent="0.25">
      <c r="A8346" s="31">
        <v>25</v>
      </c>
      <c r="B8346" s="31">
        <v>25</v>
      </c>
      <c r="C8346" s="3" t="s">
        <v>13628</v>
      </c>
      <c r="D8346" s="4" t="s">
        <v>13046</v>
      </c>
      <c r="E8346" s="3" t="s">
        <v>13591</v>
      </c>
      <c r="F8346" s="4" t="s">
        <v>12895</v>
      </c>
      <c r="G8346" s="3" t="s">
        <v>13629</v>
      </c>
      <c r="H8346" s="3" t="s">
        <v>494</v>
      </c>
      <c r="I8346" s="24">
        <v>61.2</v>
      </c>
      <c r="J8346" s="24">
        <v>40</v>
      </c>
      <c r="K8346" s="24"/>
      <c r="L8346" s="24">
        <v>7.2</v>
      </c>
      <c r="M8346" s="24"/>
      <c r="N8346" s="24"/>
      <c r="O8346" s="24"/>
      <c r="P8346" s="24"/>
      <c r="Q8346" s="24">
        <v>4</v>
      </c>
      <c r="R8346" s="24"/>
      <c r="S8346" s="24"/>
      <c r="T8346" s="24">
        <v>10</v>
      </c>
      <c r="U8346" s="24"/>
      <c r="V8346" s="24"/>
      <c r="W8346" s="24"/>
      <c r="X8346" s="24">
        <f t="shared" si="315"/>
        <v>61.2</v>
      </c>
      <c r="Y8346" s="2">
        <f t="shared" si="317"/>
        <v>0</v>
      </c>
      <c r="Z8346" s="3"/>
    </row>
    <row r="8347" spans="1:26" customFormat="1" x14ac:dyDescent="0.25">
      <c r="A8347" s="31">
        <v>26</v>
      </c>
      <c r="B8347" s="31">
        <v>26</v>
      </c>
      <c r="C8347" s="3" t="s">
        <v>13630</v>
      </c>
      <c r="D8347" s="4" t="s">
        <v>13612</v>
      </c>
      <c r="E8347" s="3" t="s">
        <v>13591</v>
      </c>
      <c r="F8347" s="4" t="s">
        <v>12895</v>
      </c>
      <c r="G8347" s="3" t="s">
        <v>3425</v>
      </c>
      <c r="H8347" s="3" t="s">
        <v>728</v>
      </c>
      <c r="I8347" s="24">
        <v>2944.5</v>
      </c>
      <c r="J8347" s="24">
        <v>48.2</v>
      </c>
      <c r="K8347" s="24">
        <v>47.6</v>
      </c>
      <c r="L8347" s="24"/>
      <c r="M8347" s="24"/>
      <c r="N8347" s="24"/>
      <c r="O8347" s="24">
        <v>8.8000000000000007</v>
      </c>
      <c r="P8347" s="24">
        <v>4</v>
      </c>
      <c r="Q8347" s="24">
        <v>45.5</v>
      </c>
      <c r="R8347" s="24"/>
      <c r="S8347" s="24">
        <v>75.7</v>
      </c>
      <c r="T8347" s="24">
        <v>2714.7</v>
      </c>
      <c r="U8347" s="24"/>
      <c r="V8347" s="24"/>
      <c r="W8347" s="24"/>
      <c r="X8347" s="24">
        <f t="shared" si="315"/>
        <v>2944.5</v>
      </c>
      <c r="Y8347" s="2">
        <f t="shared" si="317"/>
        <v>0</v>
      </c>
      <c r="Z8347" s="3"/>
    </row>
    <row r="8348" spans="1:26" customFormat="1" x14ac:dyDescent="0.25">
      <c r="A8348" s="31">
        <v>27</v>
      </c>
      <c r="B8348" s="31">
        <v>27</v>
      </c>
      <c r="C8348" s="3" t="s">
        <v>13631</v>
      </c>
      <c r="D8348" s="4" t="s">
        <v>13620</v>
      </c>
      <c r="E8348" s="3" t="s">
        <v>13591</v>
      </c>
      <c r="F8348" s="4" t="s">
        <v>12895</v>
      </c>
      <c r="G8348" s="3" t="s">
        <v>4427</v>
      </c>
      <c r="H8348" s="3" t="s">
        <v>361</v>
      </c>
      <c r="I8348" s="24">
        <v>53</v>
      </c>
      <c r="J8348" s="24">
        <v>20</v>
      </c>
      <c r="K8348" s="24">
        <v>1</v>
      </c>
      <c r="L8348" s="24">
        <v>1</v>
      </c>
      <c r="M8348" s="24"/>
      <c r="N8348" s="24"/>
      <c r="O8348" s="24"/>
      <c r="P8348" s="24"/>
      <c r="Q8348" s="24">
        <v>31</v>
      </c>
      <c r="R8348" s="24"/>
      <c r="S8348" s="24"/>
      <c r="T8348" s="24"/>
      <c r="U8348" s="24"/>
      <c r="V8348" s="24"/>
      <c r="W8348" s="24"/>
      <c r="X8348" s="24">
        <f t="shared" si="315"/>
        <v>53</v>
      </c>
      <c r="Y8348" s="2">
        <f t="shared" si="317"/>
        <v>0</v>
      </c>
      <c r="Z8348" s="3"/>
    </row>
    <row r="8349" spans="1:26" customFormat="1" x14ac:dyDescent="0.25">
      <c r="A8349" s="31">
        <v>28</v>
      </c>
      <c r="B8349" s="31">
        <v>29</v>
      </c>
      <c r="C8349" s="3" t="s">
        <v>415</v>
      </c>
      <c r="D8349" s="4" t="s">
        <v>13632</v>
      </c>
      <c r="E8349" s="3" t="s">
        <v>13591</v>
      </c>
      <c r="F8349" s="4" t="s">
        <v>12895</v>
      </c>
      <c r="G8349" s="3" t="s">
        <v>13633</v>
      </c>
      <c r="H8349" s="3" t="s">
        <v>39</v>
      </c>
      <c r="I8349" s="24">
        <v>73.5</v>
      </c>
      <c r="J8349" s="24">
        <v>10</v>
      </c>
      <c r="K8349" s="24">
        <v>3.5</v>
      </c>
      <c r="L8349" s="24">
        <v>15</v>
      </c>
      <c r="M8349" s="24"/>
      <c r="N8349" s="24"/>
      <c r="O8349" s="24"/>
      <c r="P8349" s="24"/>
      <c r="Q8349" s="24">
        <v>25</v>
      </c>
      <c r="R8349" s="24"/>
      <c r="S8349" s="24"/>
      <c r="T8349" s="24">
        <v>20</v>
      </c>
      <c r="U8349" s="24"/>
      <c r="V8349" s="24"/>
      <c r="W8349" s="24"/>
      <c r="X8349" s="24">
        <f t="shared" si="315"/>
        <v>73.5</v>
      </c>
      <c r="Y8349" s="2">
        <f t="shared" si="317"/>
        <v>0</v>
      </c>
      <c r="Z8349" s="3"/>
    </row>
    <row r="8350" spans="1:26" customFormat="1" x14ac:dyDescent="0.25">
      <c r="A8350" s="31">
        <v>29</v>
      </c>
      <c r="B8350" s="31">
        <v>30</v>
      </c>
      <c r="C8350" s="3" t="s">
        <v>13634</v>
      </c>
      <c r="D8350" s="4" t="s">
        <v>13627</v>
      </c>
      <c r="E8350" s="3" t="s">
        <v>13591</v>
      </c>
      <c r="F8350" s="4" t="s">
        <v>12895</v>
      </c>
      <c r="G8350" s="3" t="s">
        <v>15417</v>
      </c>
      <c r="H8350" s="4" t="s">
        <v>39</v>
      </c>
      <c r="I8350" s="24">
        <v>73.400000000000006</v>
      </c>
      <c r="J8350" s="24">
        <v>42.4</v>
      </c>
      <c r="K8350" s="24">
        <v>6</v>
      </c>
      <c r="L8350" s="24">
        <v>13</v>
      </c>
      <c r="M8350" s="24"/>
      <c r="N8350" s="24"/>
      <c r="O8350" s="24"/>
      <c r="P8350" s="24"/>
      <c r="Q8350" s="24">
        <v>3</v>
      </c>
      <c r="R8350" s="24"/>
      <c r="S8350" s="24"/>
      <c r="T8350" s="24">
        <v>9</v>
      </c>
      <c r="U8350" s="24"/>
      <c r="V8350" s="24"/>
      <c r="W8350" s="24"/>
      <c r="X8350" s="24">
        <f t="shared" si="315"/>
        <v>73.400000000000006</v>
      </c>
      <c r="Y8350" s="2">
        <f t="shared" si="317"/>
        <v>0</v>
      </c>
      <c r="Z8350" s="3"/>
    </row>
    <row r="8351" spans="1:26" customFormat="1" x14ac:dyDescent="0.25">
      <c r="A8351" s="31">
        <v>30</v>
      </c>
      <c r="B8351" s="31">
        <v>31</v>
      </c>
      <c r="C8351" s="3" t="s">
        <v>13635</v>
      </c>
      <c r="D8351" s="4" t="s">
        <v>13627</v>
      </c>
      <c r="E8351" s="3" t="s">
        <v>13591</v>
      </c>
      <c r="F8351" s="4" t="s">
        <v>12895</v>
      </c>
      <c r="G8351" s="3" t="s">
        <v>7946</v>
      </c>
      <c r="H8351" s="3" t="s">
        <v>494</v>
      </c>
      <c r="I8351" s="24">
        <v>62.2</v>
      </c>
      <c r="J8351" s="24">
        <v>45.2</v>
      </c>
      <c r="K8351" s="24">
        <v>2</v>
      </c>
      <c r="L8351" s="24">
        <v>2</v>
      </c>
      <c r="M8351" s="24"/>
      <c r="N8351" s="24"/>
      <c r="O8351" s="24"/>
      <c r="P8351" s="24"/>
      <c r="Q8351" s="24">
        <v>2.5</v>
      </c>
      <c r="R8351" s="24"/>
      <c r="S8351" s="24"/>
      <c r="T8351" s="24">
        <v>10.5</v>
      </c>
      <c r="U8351" s="24"/>
      <c r="V8351" s="24"/>
      <c r="W8351" s="24"/>
      <c r="X8351" s="24">
        <f t="shared" si="315"/>
        <v>62.2</v>
      </c>
      <c r="Y8351" s="2">
        <f t="shared" si="317"/>
        <v>0</v>
      </c>
      <c r="Z8351" s="3"/>
    </row>
    <row r="8352" spans="1:26" customFormat="1" x14ac:dyDescent="0.25">
      <c r="A8352" s="31">
        <v>31</v>
      </c>
      <c r="B8352" s="31">
        <v>32</v>
      </c>
      <c r="C8352" s="3" t="s">
        <v>13635</v>
      </c>
      <c r="D8352" s="4" t="s">
        <v>13627</v>
      </c>
      <c r="E8352" s="3" t="s">
        <v>13591</v>
      </c>
      <c r="F8352" s="4" t="s">
        <v>12895</v>
      </c>
      <c r="G8352" s="3" t="s">
        <v>12816</v>
      </c>
      <c r="H8352" s="3" t="s">
        <v>1797</v>
      </c>
      <c r="I8352" s="24">
        <v>65.2</v>
      </c>
      <c r="J8352" s="24">
        <v>10.6</v>
      </c>
      <c r="K8352" s="24"/>
      <c r="L8352" s="24"/>
      <c r="M8352" s="24"/>
      <c r="N8352" s="24"/>
      <c r="O8352" s="24"/>
      <c r="P8352" s="24"/>
      <c r="Q8352" s="24"/>
      <c r="R8352" s="24"/>
      <c r="S8352" s="24"/>
      <c r="T8352" s="24">
        <v>54.6</v>
      </c>
      <c r="U8352" s="24"/>
      <c r="V8352" s="24"/>
      <c r="W8352" s="24"/>
      <c r="X8352" s="24">
        <f t="shared" si="315"/>
        <v>65.2</v>
      </c>
      <c r="Y8352" s="2">
        <f t="shared" si="317"/>
        <v>0</v>
      </c>
      <c r="Z8352" s="3"/>
    </row>
    <row r="8353" spans="1:26" customFormat="1" x14ac:dyDescent="0.25">
      <c r="A8353" s="31">
        <v>32</v>
      </c>
      <c r="B8353" s="31">
        <v>33</v>
      </c>
      <c r="C8353" s="3" t="s">
        <v>13636</v>
      </c>
      <c r="D8353" s="4" t="s">
        <v>13627</v>
      </c>
      <c r="E8353" s="3" t="s">
        <v>13591</v>
      </c>
      <c r="F8353" s="4" t="s">
        <v>12895</v>
      </c>
      <c r="G8353" s="3" t="s">
        <v>1609</v>
      </c>
      <c r="H8353" s="3" t="s">
        <v>374</v>
      </c>
      <c r="I8353" s="24">
        <v>83.4</v>
      </c>
      <c r="J8353" s="24">
        <v>40.4</v>
      </c>
      <c r="K8353" s="24">
        <v>4</v>
      </c>
      <c r="L8353" s="24">
        <v>17</v>
      </c>
      <c r="M8353" s="24"/>
      <c r="N8353" s="24"/>
      <c r="O8353" s="24"/>
      <c r="P8353" s="24"/>
      <c r="Q8353" s="24">
        <v>7</v>
      </c>
      <c r="R8353" s="24"/>
      <c r="S8353" s="24"/>
      <c r="T8353" s="24">
        <v>15</v>
      </c>
      <c r="U8353" s="24"/>
      <c r="V8353" s="24"/>
      <c r="W8353" s="24"/>
      <c r="X8353" s="24">
        <f t="shared" si="315"/>
        <v>83.4</v>
      </c>
      <c r="Y8353" s="2">
        <f t="shared" si="317"/>
        <v>0</v>
      </c>
      <c r="Z8353" s="3"/>
    </row>
    <row r="8354" spans="1:26" customFormat="1" x14ac:dyDescent="0.25">
      <c r="A8354" s="31">
        <v>33</v>
      </c>
      <c r="B8354" s="31">
        <v>34</v>
      </c>
      <c r="C8354" s="3" t="s">
        <v>13637</v>
      </c>
      <c r="D8354" s="4" t="s">
        <v>13627</v>
      </c>
      <c r="E8354" s="3" t="s">
        <v>13591</v>
      </c>
      <c r="F8354" s="4" t="s">
        <v>12895</v>
      </c>
      <c r="G8354" s="3" t="s">
        <v>3789</v>
      </c>
      <c r="H8354" s="3" t="s">
        <v>409</v>
      </c>
      <c r="I8354" s="24">
        <v>79</v>
      </c>
      <c r="J8354" s="24">
        <v>45</v>
      </c>
      <c r="K8354" s="24"/>
      <c r="L8354" s="24"/>
      <c r="M8354" s="24"/>
      <c r="N8354" s="24"/>
      <c r="O8354" s="24"/>
      <c r="P8354" s="24"/>
      <c r="Q8354" s="24"/>
      <c r="R8354" s="24"/>
      <c r="S8354" s="24"/>
      <c r="T8354" s="24">
        <v>34</v>
      </c>
      <c r="U8354" s="24"/>
      <c r="V8354" s="24"/>
      <c r="W8354" s="24"/>
      <c r="X8354" s="24">
        <f t="shared" si="315"/>
        <v>79</v>
      </c>
      <c r="Y8354" s="2">
        <f t="shared" si="317"/>
        <v>0</v>
      </c>
      <c r="Z8354" s="3"/>
    </row>
    <row r="8355" spans="1:26" customFormat="1" x14ac:dyDescent="0.25">
      <c r="A8355" s="31">
        <v>34</v>
      </c>
      <c r="B8355" s="31">
        <v>35</v>
      </c>
      <c r="C8355" s="3" t="s">
        <v>13638</v>
      </c>
      <c r="D8355" s="4" t="s">
        <v>8036</v>
      </c>
      <c r="E8355" s="3" t="s">
        <v>13591</v>
      </c>
      <c r="F8355" s="4" t="s">
        <v>12895</v>
      </c>
      <c r="G8355" s="3" t="s">
        <v>13087</v>
      </c>
      <c r="H8355" s="3" t="s">
        <v>1109</v>
      </c>
      <c r="I8355" s="24">
        <v>58.2</v>
      </c>
      <c r="J8355" s="24">
        <v>10.199999999999999</v>
      </c>
      <c r="K8355" s="24">
        <v>3</v>
      </c>
      <c r="L8355" s="24">
        <v>2</v>
      </c>
      <c r="M8355" s="24"/>
      <c r="N8355" s="24"/>
      <c r="O8355" s="24"/>
      <c r="P8355" s="24"/>
      <c r="Q8355" s="24">
        <v>9</v>
      </c>
      <c r="R8355" s="24"/>
      <c r="S8355" s="24"/>
      <c r="T8355" s="24">
        <v>34</v>
      </c>
      <c r="U8355" s="24"/>
      <c r="V8355" s="24"/>
      <c r="W8355" s="24"/>
      <c r="X8355" s="24">
        <f t="shared" si="315"/>
        <v>58.2</v>
      </c>
      <c r="Y8355" s="2">
        <f t="shared" si="317"/>
        <v>0</v>
      </c>
      <c r="Z8355" s="3"/>
    </row>
    <row r="8356" spans="1:26" customFormat="1" x14ac:dyDescent="0.25">
      <c r="A8356" s="31">
        <v>35</v>
      </c>
      <c r="B8356" s="31">
        <v>36</v>
      </c>
      <c r="C8356" s="3" t="s">
        <v>13639</v>
      </c>
      <c r="D8356" s="4" t="s">
        <v>8036</v>
      </c>
      <c r="E8356" s="3" t="s">
        <v>13591</v>
      </c>
      <c r="F8356" s="4" t="s">
        <v>12895</v>
      </c>
      <c r="G8356" s="3" t="s">
        <v>3925</v>
      </c>
      <c r="H8356" s="3" t="s">
        <v>245</v>
      </c>
      <c r="I8356" s="24">
        <v>55.7</v>
      </c>
      <c r="J8356" s="24">
        <v>20.399999999999999</v>
      </c>
      <c r="K8356" s="24">
        <v>12.6</v>
      </c>
      <c r="L8356" s="24">
        <v>5.7</v>
      </c>
      <c r="M8356" s="24"/>
      <c r="N8356" s="24"/>
      <c r="O8356" s="24"/>
      <c r="P8356" s="24"/>
      <c r="Q8356" s="24">
        <v>10</v>
      </c>
      <c r="R8356" s="24"/>
      <c r="S8356" s="24"/>
      <c r="T8356" s="24">
        <v>7</v>
      </c>
      <c r="U8356" s="24"/>
      <c r="V8356" s="24"/>
      <c r="W8356" s="24"/>
      <c r="X8356" s="24">
        <f t="shared" ref="X8356:X8419" si="318">SUM(J8356:W8356)</f>
        <v>55.7</v>
      </c>
      <c r="Y8356" s="2">
        <f t="shared" si="317"/>
        <v>0</v>
      </c>
      <c r="Z8356" s="3"/>
    </row>
    <row r="8357" spans="1:26" customFormat="1" x14ac:dyDescent="0.25">
      <c r="A8357" s="31">
        <v>1</v>
      </c>
      <c r="B8357" s="31">
        <v>1</v>
      </c>
      <c r="C8357" s="3" t="s">
        <v>15414</v>
      </c>
      <c r="D8357" s="3" t="s">
        <v>13640</v>
      </c>
      <c r="E8357" s="3" t="s">
        <v>13641</v>
      </c>
      <c r="F8357" s="3" t="s">
        <v>12895</v>
      </c>
      <c r="G8357" s="3" t="s">
        <v>7630</v>
      </c>
      <c r="H8357" s="3" t="s">
        <v>1164</v>
      </c>
      <c r="I8357" s="24">
        <v>150.54</v>
      </c>
      <c r="J8357" s="24">
        <v>128.69999999999999</v>
      </c>
      <c r="K8357" s="24">
        <v>2.4</v>
      </c>
      <c r="L8357" s="24">
        <v>1</v>
      </c>
      <c r="M8357" s="24"/>
      <c r="N8357" s="24">
        <v>0.5</v>
      </c>
      <c r="O8357" s="24">
        <v>2.6</v>
      </c>
      <c r="P8357" s="24">
        <v>0.14000000000000001</v>
      </c>
      <c r="Q8357" s="24">
        <v>10.8</v>
      </c>
      <c r="R8357" s="24">
        <v>4.4000000000000004</v>
      </c>
      <c r="S8357" s="24"/>
      <c r="T8357" s="24"/>
      <c r="U8357" s="24"/>
      <c r="V8357" s="24"/>
      <c r="W8357" s="24"/>
      <c r="X8357" s="24">
        <f t="shared" si="318"/>
        <v>150.54</v>
      </c>
      <c r="Y8357" s="2">
        <f t="shared" si="317"/>
        <v>0</v>
      </c>
      <c r="Z8357" s="3"/>
    </row>
    <row r="8358" spans="1:26" customFormat="1" x14ac:dyDescent="0.25">
      <c r="A8358" s="31">
        <v>2</v>
      </c>
      <c r="B8358" s="31">
        <v>2</v>
      </c>
      <c r="C8358" s="3" t="s">
        <v>13642</v>
      </c>
      <c r="D8358" s="3" t="s">
        <v>13640</v>
      </c>
      <c r="E8358" s="3" t="s">
        <v>13641</v>
      </c>
      <c r="F8358" s="3" t="s">
        <v>12895</v>
      </c>
      <c r="G8358" s="3" t="s">
        <v>15416</v>
      </c>
      <c r="H8358" s="3"/>
      <c r="I8358" s="24">
        <v>2712</v>
      </c>
      <c r="J8358" s="24">
        <v>212</v>
      </c>
      <c r="K8358" s="24">
        <v>20</v>
      </c>
      <c r="L8358" s="24"/>
      <c r="M8358" s="24">
        <v>7</v>
      </c>
      <c r="N8358" s="24">
        <v>5</v>
      </c>
      <c r="O8358" s="24">
        <v>11</v>
      </c>
      <c r="P8358" s="24">
        <v>2</v>
      </c>
      <c r="Q8358" s="24"/>
      <c r="R8358" s="24"/>
      <c r="S8358" s="24"/>
      <c r="T8358" s="24">
        <v>2455</v>
      </c>
      <c r="U8358" s="24"/>
      <c r="V8358" s="24"/>
      <c r="W8358" s="24"/>
      <c r="X8358" s="24">
        <f t="shared" si="318"/>
        <v>2712</v>
      </c>
      <c r="Y8358" s="2">
        <f t="shared" ref="Y8358:Y8359" si="319">I8358-X8358</f>
        <v>0</v>
      </c>
      <c r="Z8358" s="3"/>
    </row>
    <row r="8359" spans="1:26" customFormat="1" ht="30" x14ac:dyDescent="0.25">
      <c r="A8359" s="31">
        <v>3</v>
      </c>
      <c r="B8359" s="31">
        <v>3</v>
      </c>
      <c r="C8359" s="1" t="s">
        <v>13643</v>
      </c>
      <c r="D8359" s="3" t="s">
        <v>13644</v>
      </c>
      <c r="E8359" s="3" t="s">
        <v>13641</v>
      </c>
      <c r="F8359" s="3" t="s">
        <v>12895</v>
      </c>
      <c r="G8359" s="3" t="s">
        <v>13645</v>
      </c>
      <c r="H8359" s="1" t="s">
        <v>13646</v>
      </c>
      <c r="I8359" s="24">
        <v>109.9</v>
      </c>
      <c r="J8359" s="24">
        <v>30.5</v>
      </c>
      <c r="K8359" s="24">
        <v>0.5</v>
      </c>
      <c r="L8359" s="24">
        <v>2.9</v>
      </c>
      <c r="M8359" s="24"/>
      <c r="N8359" s="24"/>
      <c r="O8359" s="24"/>
      <c r="P8359" s="24"/>
      <c r="Q8359" s="24">
        <v>1.3</v>
      </c>
      <c r="R8359" s="24"/>
      <c r="S8359" s="24"/>
      <c r="T8359" s="24">
        <v>74.7</v>
      </c>
      <c r="U8359" s="24"/>
      <c r="V8359" s="24"/>
      <c r="W8359" s="24"/>
      <c r="X8359" s="24">
        <f t="shared" si="318"/>
        <v>109.9</v>
      </c>
      <c r="Y8359" s="2">
        <f t="shared" si="319"/>
        <v>0</v>
      </c>
      <c r="Z8359" s="3"/>
    </row>
    <row r="8360" spans="1:26" customFormat="1" ht="30" x14ac:dyDescent="0.25">
      <c r="A8360" s="31">
        <v>4</v>
      </c>
      <c r="B8360" s="31">
        <v>4</v>
      </c>
      <c r="C8360" s="1" t="s">
        <v>13647</v>
      </c>
      <c r="D8360" s="3" t="s">
        <v>13644</v>
      </c>
      <c r="E8360" s="3"/>
      <c r="F8360" s="3"/>
      <c r="G8360" s="1" t="s">
        <v>13648</v>
      </c>
      <c r="H8360" s="1" t="s">
        <v>13649</v>
      </c>
      <c r="I8360" s="24">
        <v>1225.0999999999999</v>
      </c>
      <c r="J8360" s="24">
        <v>306.39999999999998</v>
      </c>
      <c r="K8360" s="24">
        <v>12.4</v>
      </c>
      <c r="L8360" s="24"/>
      <c r="M8360" s="24">
        <v>2</v>
      </c>
      <c r="N8360" s="24"/>
      <c r="O8360" s="24">
        <v>12.6</v>
      </c>
      <c r="P8360" s="24">
        <v>0.5</v>
      </c>
      <c r="Q8360" s="24">
        <v>0.6</v>
      </c>
      <c r="R8360" s="24"/>
      <c r="S8360" s="24"/>
      <c r="T8360" s="24">
        <v>890.6</v>
      </c>
      <c r="U8360" s="24"/>
      <c r="V8360" s="24"/>
      <c r="W8360" s="24"/>
      <c r="X8360" s="24"/>
      <c r="Y8360" s="2"/>
      <c r="Z8360" s="3"/>
    </row>
    <row r="8361" spans="1:26" customFormat="1" x14ac:dyDescent="0.25">
      <c r="A8361" s="31">
        <v>5</v>
      </c>
      <c r="B8361" s="31">
        <v>5</v>
      </c>
      <c r="C8361" s="3" t="s">
        <v>13650</v>
      </c>
      <c r="D8361" s="3" t="s">
        <v>13644</v>
      </c>
      <c r="E8361" s="3" t="s">
        <v>13641</v>
      </c>
      <c r="F8361" s="3" t="s">
        <v>12895</v>
      </c>
      <c r="G8361" s="3" t="s">
        <v>13651</v>
      </c>
      <c r="H8361" s="3" t="s">
        <v>2231</v>
      </c>
      <c r="I8361" s="24">
        <v>105.5</v>
      </c>
      <c r="J8361" s="24">
        <v>73</v>
      </c>
      <c r="K8361" s="24">
        <v>7.5</v>
      </c>
      <c r="L8361" s="24">
        <v>2.2000000000000002</v>
      </c>
      <c r="M8361" s="24"/>
      <c r="N8361" s="24">
        <v>1.5</v>
      </c>
      <c r="O8361" s="24">
        <v>3.5</v>
      </c>
      <c r="P8361" s="24"/>
      <c r="Q8361" s="24">
        <v>1.3</v>
      </c>
      <c r="R8361" s="24">
        <v>3.1</v>
      </c>
      <c r="S8361" s="24"/>
      <c r="T8361" s="24">
        <v>13.4</v>
      </c>
      <c r="U8361" s="24"/>
      <c r="V8361" s="24"/>
      <c r="W8361" s="24"/>
      <c r="X8361" s="24">
        <f t="shared" si="318"/>
        <v>105.5</v>
      </c>
      <c r="Y8361" s="2">
        <f t="shared" ref="Y8361:Y8392" si="320">I8361-X8361</f>
        <v>0</v>
      </c>
      <c r="Z8361" s="3"/>
    </row>
    <row r="8362" spans="1:26" customFormat="1" x14ac:dyDescent="0.25">
      <c r="A8362" s="31">
        <v>6</v>
      </c>
      <c r="B8362" s="31">
        <v>6</v>
      </c>
      <c r="C8362" s="3" t="s">
        <v>13652</v>
      </c>
      <c r="D8362" s="3" t="s">
        <v>13644</v>
      </c>
      <c r="E8362" s="3" t="s">
        <v>13641</v>
      </c>
      <c r="F8362" s="3" t="s">
        <v>12895</v>
      </c>
      <c r="G8362" s="3" t="s">
        <v>13653</v>
      </c>
      <c r="H8362" s="3" t="s">
        <v>13654</v>
      </c>
      <c r="I8362" s="24">
        <v>142.19999999999999</v>
      </c>
      <c r="J8362" s="24">
        <v>2.7</v>
      </c>
      <c r="K8362" s="24">
        <v>2</v>
      </c>
      <c r="L8362" s="24"/>
      <c r="M8362" s="24"/>
      <c r="N8362" s="24"/>
      <c r="O8362" s="24">
        <v>4</v>
      </c>
      <c r="P8362" s="24">
        <v>97.5</v>
      </c>
      <c r="Q8362" s="24">
        <v>4.5</v>
      </c>
      <c r="R8362" s="24">
        <v>2.5</v>
      </c>
      <c r="S8362" s="24"/>
      <c r="T8362" s="24">
        <v>29</v>
      </c>
      <c r="U8362" s="24"/>
      <c r="V8362" s="24"/>
      <c r="W8362" s="24"/>
      <c r="X8362" s="24">
        <f t="shared" si="318"/>
        <v>142.19999999999999</v>
      </c>
      <c r="Y8362" s="2">
        <f t="shared" si="320"/>
        <v>0</v>
      </c>
      <c r="Z8362" s="3"/>
    </row>
    <row r="8363" spans="1:26" customFormat="1" ht="30" x14ac:dyDescent="0.25">
      <c r="A8363" s="31">
        <v>7</v>
      </c>
      <c r="B8363" s="31">
        <v>7</v>
      </c>
      <c r="C8363" s="3" t="s">
        <v>13655</v>
      </c>
      <c r="D8363" s="3" t="s">
        <v>13656</v>
      </c>
      <c r="E8363" s="3" t="s">
        <v>13641</v>
      </c>
      <c r="F8363" s="3" t="s">
        <v>12895</v>
      </c>
      <c r="G8363" s="3" t="s">
        <v>13657</v>
      </c>
      <c r="H8363" s="1" t="s">
        <v>13658</v>
      </c>
      <c r="I8363" s="24">
        <v>311.04000000000002</v>
      </c>
      <c r="J8363" s="24">
        <v>213.2</v>
      </c>
      <c r="K8363" s="24">
        <v>42.4</v>
      </c>
      <c r="L8363" s="24"/>
      <c r="M8363" s="24">
        <v>9.6</v>
      </c>
      <c r="N8363" s="24">
        <v>5.04</v>
      </c>
      <c r="O8363" s="24">
        <v>6.83</v>
      </c>
      <c r="P8363" s="24"/>
      <c r="Q8363" s="24">
        <v>9.9700000000000006</v>
      </c>
      <c r="R8363" s="24"/>
      <c r="S8363" s="24"/>
      <c r="T8363" s="24">
        <v>24</v>
      </c>
      <c r="U8363" s="24"/>
      <c r="V8363" s="24"/>
      <c r="W8363" s="24"/>
      <c r="X8363" s="24">
        <f t="shared" si="318"/>
        <v>311.04000000000002</v>
      </c>
      <c r="Y8363" s="2">
        <f t="shared" si="320"/>
        <v>0</v>
      </c>
      <c r="Z8363" s="3"/>
    </row>
    <row r="8364" spans="1:26" customFormat="1" x14ac:dyDescent="0.25">
      <c r="A8364" s="31">
        <v>8</v>
      </c>
      <c r="B8364" s="31">
        <v>8</v>
      </c>
      <c r="C8364" s="3" t="s">
        <v>13656</v>
      </c>
      <c r="D8364" s="3" t="s">
        <v>13656</v>
      </c>
      <c r="E8364" s="3" t="s">
        <v>13641</v>
      </c>
      <c r="F8364" s="3" t="s">
        <v>12895</v>
      </c>
      <c r="G8364" s="3" t="s">
        <v>13659</v>
      </c>
      <c r="H8364" s="3" t="s">
        <v>109</v>
      </c>
      <c r="I8364" s="24">
        <v>105.01</v>
      </c>
      <c r="J8364" s="24">
        <v>40.94</v>
      </c>
      <c r="K8364" s="24">
        <v>4.8499999999999996</v>
      </c>
      <c r="L8364" s="24">
        <v>6.01</v>
      </c>
      <c r="M8364" s="24">
        <v>2</v>
      </c>
      <c r="N8364" s="24">
        <v>3.73</v>
      </c>
      <c r="O8364" s="24">
        <v>10.039999999999999</v>
      </c>
      <c r="P8364" s="24">
        <v>4.62</v>
      </c>
      <c r="Q8364" s="24">
        <v>7.88</v>
      </c>
      <c r="R8364" s="24">
        <v>4.0599999999999996</v>
      </c>
      <c r="S8364" s="24">
        <v>0.67</v>
      </c>
      <c r="T8364" s="24">
        <v>20.21</v>
      </c>
      <c r="U8364" s="24"/>
      <c r="V8364" s="24"/>
      <c r="W8364" s="24"/>
      <c r="X8364" s="24">
        <f t="shared" si="318"/>
        <v>105.00999999999999</v>
      </c>
      <c r="Y8364" s="2">
        <f t="shared" si="320"/>
        <v>0</v>
      </c>
      <c r="Z8364" s="3"/>
    </row>
    <row r="8365" spans="1:26" customFormat="1" x14ac:dyDescent="0.25">
      <c r="A8365" s="31">
        <v>9</v>
      </c>
      <c r="B8365" s="31">
        <v>9</v>
      </c>
      <c r="C8365" s="3" t="s">
        <v>1141</v>
      </c>
      <c r="D8365" s="3" t="s">
        <v>13656</v>
      </c>
      <c r="E8365" s="3" t="s">
        <v>13641</v>
      </c>
      <c r="F8365" s="3" t="s">
        <v>12895</v>
      </c>
      <c r="G8365" s="3" t="s">
        <v>15418</v>
      </c>
      <c r="H8365" s="3" t="s">
        <v>286</v>
      </c>
      <c r="I8365" s="24">
        <v>611</v>
      </c>
      <c r="J8365" s="24">
        <v>85.8</v>
      </c>
      <c r="K8365" s="24">
        <v>39.6</v>
      </c>
      <c r="L8365" s="24">
        <v>67.5</v>
      </c>
      <c r="M8365" s="24">
        <v>4</v>
      </c>
      <c r="N8365" s="24">
        <v>2</v>
      </c>
      <c r="O8365" s="24">
        <v>9</v>
      </c>
      <c r="P8365" s="24">
        <v>128</v>
      </c>
      <c r="Q8365" s="24">
        <v>8.1</v>
      </c>
      <c r="R8365" s="24">
        <v>5</v>
      </c>
      <c r="S8365" s="24"/>
      <c r="T8365" s="24">
        <v>262</v>
      </c>
      <c r="U8365" s="24"/>
      <c r="V8365" s="24"/>
      <c r="W8365" s="24"/>
      <c r="X8365" s="24">
        <f t="shared" si="318"/>
        <v>611</v>
      </c>
      <c r="Y8365" s="2">
        <f t="shared" si="320"/>
        <v>0</v>
      </c>
      <c r="Z8365" s="3"/>
    </row>
    <row r="8366" spans="1:26" customFormat="1" x14ac:dyDescent="0.25">
      <c r="A8366" s="31">
        <v>10</v>
      </c>
      <c r="B8366" s="31">
        <v>10</v>
      </c>
      <c r="C8366" s="3" t="s">
        <v>13660</v>
      </c>
      <c r="D8366" s="3" t="s">
        <v>13656</v>
      </c>
      <c r="E8366" s="3" t="s">
        <v>13641</v>
      </c>
      <c r="F8366" s="3" t="s">
        <v>12895</v>
      </c>
      <c r="G8366" s="3" t="s">
        <v>13661</v>
      </c>
      <c r="H8366" s="3" t="s">
        <v>39</v>
      </c>
      <c r="I8366" s="24">
        <v>177.7</v>
      </c>
      <c r="J8366" s="24">
        <v>101.1</v>
      </c>
      <c r="K8366" s="24">
        <v>17.8</v>
      </c>
      <c r="L8366" s="24">
        <v>0.5</v>
      </c>
      <c r="M8366" s="24"/>
      <c r="N8366" s="24">
        <v>1.5</v>
      </c>
      <c r="O8366" s="24">
        <v>3</v>
      </c>
      <c r="P8366" s="24">
        <v>6.5</v>
      </c>
      <c r="Q8366" s="24">
        <v>9.8000000000000007</v>
      </c>
      <c r="R8366" s="24">
        <v>5.6</v>
      </c>
      <c r="S8366" s="24"/>
      <c r="T8366" s="24">
        <v>31.9</v>
      </c>
      <c r="U8366" s="24"/>
      <c r="V8366" s="24"/>
      <c r="W8366" s="24"/>
      <c r="X8366" s="24">
        <f t="shared" si="318"/>
        <v>177.7</v>
      </c>
      <c r="Y8366" s="2">
        <f t="shared" si="320"/>
        <v>0</v>
      </c>
      <c r="Z8366" s="3"/>
    </row>
    <row r="8367" spans="1:26" customFormat="1" x14ac:dyDescent="0.25">
      <c r="A8367" s="31">
        <v>11</v>
      </c>
      <c r="B8367" s="31">
        <v>11</v>
      </c>
      <c r="C8367" s="3" t="s">
        <v>13662</v>
      </c>
      <c r="D8367" s="3" t="s">
        <v>13656</v>
      </c>
      <c r="E8367" s="3" t="s">
        <v>13641</v>
      </c>
      <c r="F8367" s="3" t="s">
        <v>12895</v>
      </c>
      <c r="G8367" s="3" t="s">
        <v>13663</v>
      </c>
      <c r="H8367" s="3" t="s">
        <v>1567</v>
      </c>
      <c r="I8367" s="24">
        <v>299.3</v>
      </c>
      <c r="J8367" s="24"/>
      <c r="K8367" s="24"/>
      <c r="L8367" s="24"/>
      <c r="M8367" s="24"/>
      <c r="N8367" s="24"/>
      <c r="O8367" s="24"/>
      <c r="P8367" s="24"/>
      <c r="Q8367" s="24"/>
      <c r="R8367" s="24"/>
      <c r="S8367" s="24"/>
      <c r="T8367" s="24">
        <v>299.3</v>
      </c>
      <c r="U8367" s="24"/>
      <c r="V8367" s="24"/>
      <c r="W8367" s="24"/>
      <c r="X8367" s="24">
        <f t="shared" si="318"/>
        <v>299.3</v>
      </c>
      <c r="Y8367" s="2">
        <f t="shared" si="320"/>
        <v>0</v>
      </c>
      <c r="Z8367" s="3"/>
    </row>
    <row r="8368" spans="1:26" customFormat="1" x14ac:dyDescent="0.25">
      <c r="A8368" s="31">
        <v>12</v>
      </c>
      <c r="B8368" s="31">
        <v>12</v>
      </c>
      <c r="C8368" s="3" t="s">
        <v>13664</v>
      </c>
      <c r="D8368" s="3" t="s">
        <v>13664</v>
      </c>
      <c r="E8368" s="3" t="s">
        <v>13641</v>
      </c>
      <c r="F8368" s="3" t="s">
        <v>12895</v>
      </c>
      <c r="G8368" s="1" t="s">
        <v>45</v>
      </c>
      <c r="H8368" s="3"/>
      <c r="I8368" s="24">
        <v>265.3</v>
      </c>
      <c r="J8368" s="24">
        <v>213.3</v>
      </c>
      <c r="K8368" s="24">
        <v>17.100000000000001</v>
      </c>
      <c r="L8368" s="24">
        <v>15</v>
      </c>
      <c r="M8368" s="24"/>
      <c r="N8368" s="24">
        <v>3</v>
      </c>
      <c r="O8368" s="24">
        <v>3</v>
      </c>
      <c r="P8368" s="24"/>
      <c r="Q8368" s="24">
        <v>7.5</v>
      </c>
      <c r="R8368" s="24">
        <v>6</v>
      </c>
      <c r="S8368" s="24">
        <v>0.4</v>
      </c>
      <c r="T8368" s="24"/>
      <c r="U8368" s="24"/>
      <c r="V8368" s="24"/>
      <c r="W8368" s="24"/>
      <c r="X8368" s="24">
        <f t="shared" si="318"/>
        <v>265.29999999999995</v>
      </c>
      <c r="Y8368" s="2">
        <f t="shared" si="320"/>
        <v>0</v>
      </c>
      <c r="Z8368" s="3"/>
    </row>
    <row r="8369" spans="1:26" customFormat="1" x14ac:dyDescent="0.25">
      <c r="A8369" s="31">
        <v>13</v>
      </c>
      <c r="B8369" s="31">
        <v>13</v>
      </c>
      <c r="C8369" s="3" t="s">
        <v>13665</v>
      </c>
      <c r="D8369" s="3" t="s">
        <v>13664</v>
      </c>
      <c r="E8369" s="3" t="s">
        <v>13641</v>
      </c>
      <c r="F8369" s="3" t="s">
        <v>12895</v>
      </c>
      <c r="G8369" s="3" t="s">
        <v>12854</v>
      </c>
      <c r="H8369" s="3" t="s">
        <v>103</v>
      </c>
      <c r="I8369" s="24">
        <v>418</v>
      </c>
      <c r="J8369" s="24">
        <v>245.6</v>
      </c>
      <c r="K8369" s="24">
        <v>12.3</v>
      </c>
      <c r="L8369" s="24"/>
      <c r="M8369" s="24"/>
      <c r="N8369" s="24">
        <v>3.5</v>
      </c>
      <c r="O8369" s="24">
        <v>2.5</v>
      </c>
      <c r="P8369" s="24">
        <v>28</v>
      </c>
      <c r="Q8369" s="24"/>
      <c r="R8369" s="24">
        <v>7</v>
      </c>
      <c r="S8369" s="24"/>
      <c r="T8369" s="24">
        <v>119.1</v>
      </c>
      <c r="U8369" s="24"/>
      <c r="V8369" s="24"/>
      <c r="W8369" s="24"/>
      <c r="X8369" s="24">
        <f t="shared" si="318"/>
        <v>418</v>
      </c>
      <c r="Y8369" s="2">
        <f t="shared" si="320"/>
        <v>0</v>
      </c>
      <c r="Z8369" s="3"/>
    </row>
    <row r="8370" spans="1:26" customFormat="1" x14ac:dyDescent="0.25">
      <c r="A8370" s="31">
        <v>14</v>
      </c>
      <c r="B8370" s="31">
        <v>14</v>
      </c>
      <c r="C8370" s="3" t="s">
        <v>13666</v>
      </c>
      <c r="D8370" s="3" t="s">
        <v>13667</v>
      </c>
      <c r="E8370" s="3" t="s">
        <v>13641</v>
      </c>
      <c r="F8370" s="3" t="s">
        <v>12895</v>
      </c>
      <c r="G8370" s="3" t="s">
        <v>15419</v>
      </c>
      <c r="H8370" s="3" t="s">
        <v>369</v>
      </c>
      <c r="I8370" s="24">
        <v>73.150000000000006</v>
      </c>
      <c r="J8370" s="24">
        <v>49.62</v>
      </c>
      <c r="K8370" s="24">
        <v>5.72</v>
      </c>
      <c r="L8370" s="24">
        <v>2.88</v>
      </c>
      <c r="M8370" s="24">
        <v>0.09</v>
      </c>
      <c r="N8370" s="24">
        <v>0.4</v>
      </c>
      <c r="O8370" s="24">
        <v>1.01</v>
      </c>
      <c r="P8370" s="24">
        <v>2.61</v>
      </c>
      <c r="Q8370" s="24">
        <v>0.03</v>
      </c>
      <c r="R8370" s="24">
        <v>1.36</v>
      </c>
      <c r="S8370" s="24"/>
      <c r="T8370" s="24">
        <v>9.43</v>
      </c>
      <c r="U8370" s="24"/>
      <c r="V8370" s="24"/>
      <c r="W8370" s="24"/>
      <c r="X8370" s="24">
        <f>SUM(J8370:W8370)</f>
        <v>73.150000000000006</v>
      </c>
      <c r="Y8370" s="2">
        <f t="shared" si="320"/>
        <v>0</v>
      </c>
      <c r="Z8370" s="3"/>
    </row>
    <row r="8371" spans="1:26" s="20" customFormat="1" ht="30" x14ac:dyDescent="0.25">
      <c r="A8371" s="31">
        <v>15</v>
      </c>
      <c r="B8371" s="31">
        <v>15</v>
      </c>
      <c r="C8371" s="3" t="s">
        <v>13668</v>
      </c>
      <c r="D8371" s="3" t="s">
        <v>13669</v>
      </c>
      <c r="E8371" s="3" t="s">
        <v>13641</v>
      </c>
      <c r="F8371" s="3" t="s">
        <v>12895</v>
      </c>
      <c r="G8371" s="1" t="s">
        <v>13670</v>
      </c>
      <c r="H8371" s="3" t="s">
        <v>13671</v>
      </c>
      <c r="I8371" s="24">
        <v>478</v>
      </c>
      <c r="J8371" s="24"/>
      <c r="K8371" s="24"/>
      <c r="L8371" s="24"/>
      <c r="M8371" s="24"/>
      <c r="N8371" s="24"/>
      <c r="O8371" s="24"/>
      <c r="P8371" s="24"/>
      <c r="Q8371" s="24"/>
      <c r="R8371" s="24"/>
      <c r="S8371" s="24"/>
      <c r="T8371" s="24">
        <v>478</v>
      </c>
      <c r="U8371" s="24"/>
      <c r="V8371" s="24"/>
      <c r="W8371" s="24"/>
      <c r="X8371" s="24">
        <f t="shared" si="318"/>
        <v>478</v>
      </c>
      <c r="Y8371" s="2">
        <f t="shared" si="320"/>
        <v>0</v>
      </c>
      <c r="Z8371" s="6"/>
    </row>
    <row r="8372" spans="1:26" customFormat="1" x14ac:dyDescent="0.25">
      <c r="A8372" s="31">
        <v>16</v>
      </c>
      <c r="B8372" s="31">
        <v>16</v>
      </c>
      <c r="C8372" s="3" t="s">
        <v>13672</v>
      </c>
      <c r="D8372" s="3" t="s">
        <v>13669</v>
      </c>
      <c r="E8372" s="3" t="s">
        <v>13641</v>
      </c>
      <c r="F8372" s="3" t="s">
        <v>12895</v>
      </c>
      <c r="G8372" s="3" t="s">
        <v>13673</v>
      </c>
      <c r="H8372" s="3" t="s">
        <v>471</v>
      </c>
      <c r="I8372" s="24">
        <v>86.7</v>
      </c>
      <c r="J8372" s="24">
        <v>43.2</v>
      </c>
      <c r="K8372" s="24">
        <v>20.3</v>
      </c>
      <c r="L8372" s="24"/>
      <c r="M8372" s="24"/>
      <c r="N8372" s="24">
        <v>2.6</v>
      </c>
      <c r="O8372" s="24">
        <v>2.4</v>
      </c>
      <c r="P8372" s="24">
        <v>3.3</v>
      </c>
      <c r="Q8372" s="24">
        <v>1</v>
      </c>
      <c r="R8372" s="24"/>
      <c r="S8372" s="24"/>
      <c r="T8372" s="24">
        <v>13.9</v>
      </c>
      <c r="U8372" s="24"/>
      <c r="V8372" s="24"/>
      <c r="W8372" s="24"/>
      <c r="X8372" s="24">
        <f t="shared" si="318"/>
        <v>86.7</v>
      </c>
      <c r="Y8372" s="2">
        <f t="shared" si="320"/>
        <v>0</v>
      </c>
      <c r="Z8372" s="3"/>
    </row>
    <row r="8373" spans="1:26" customFormat="1" ht="30" x14ac:dyDescent="0.25">
      <c r="A8373" s="31">
        <v>17</v>
      </c>
      <c r="B8373" s="31">
        <v>17</v>
      </c>
      <c r="C8373" s="1" t="s">
        <v>13674</v>
      </c>
      <c r="D8373" s="3" t="s">
        <v>13669</v>
      </c>
      <c r="E8373" s="3" t="s">
        <v>13641</v>
      </c>
      <c r="F8373" s="3" t="s">
        <v>12895</v>
      </c>
      <c r="G8373" s="3" t="s">
        <v>13675</v>
      </c>
      <c r="H8373" s="3" t="s">
        <v>328</v>
      </c>
      <c r="I8373" s="24">
        <v>138.1</v>
      </c>
      <c r="J8373" s="24">
        <v>34.9</v>
      </c>
      <c r="K8373" s="24">
        <v>3.3</v>
      </c>
      <c r="L8373" s="24">
        <v>3.3</v>
      </c>
      <c r="M8373" s="24"/>
      <c r="N8373" s="24">
        <v>0.6</v>
      </c>
      <c r="O8373" s="24">
        <v>2</v>
      </c>
      <c r="P8373" s="24">
        <v>70</v>
      </c>
      <c r="Q8373" s="24">
        <v>21.8</v>
      </c>
      <c r="R8373" s="24">
        <v>2.2000000000000002</v>
      </c>
      <c r="S8373" s="24"/>
      <c r="T8373" s="24"/>
      <c r="U8373" s="24"/>
      <c r="V8373" s="24"/>
      <c r="W8373" s="24"/>
      <c r="X8373" s="24">
        <f t="shared" si="318"/>
        <v>138.1</v>
      </c>
      <c r="Y8373" s="2">
        <f t="shared" si="320"/>
        <v>0</v>
      </c>
      <c r="Z8373" s="3"/>
    </row>
    <row r="8374" spans="1:26" customFormat="1" x14ac:dyDescent="0.25">
      <c r="A8374" s="31">
        <v>18</v>
      </c>
      <c r="B8374" s="31">
        <v>18</v>
      </c>
      <c r="C8374" s="3" t="s">
        <v>15415</v>
      </c>
      <c r="D8374" s="3" t="s">
        <v>13669</v>
      </c>
      <c r="E8374" s="3" t="s">
        <v>13641</v>
      </c>
      <c r="F8374" s="3" t="s">
        <v>12895</v>
      </c>
      <c r="G8374" s="3" t="s">
        <v>13676</v>
      </c>
      <c r="H8374" s="3" t="s">
        <v>3794</v>
      </c>
      <c r="I8374" s="24">
        <v>70.040000000000006</v>
      </c>
      <c r="J8374" s="24">
        <v>60</v>
      </c>
      <c r="K8374" s="24"/>
      <c r="L8374" s="24"/>
      <c r="M8374" s="24"/>
      <c r="N8374" s="24">
        <v>1.1000000000000001</v>
      </c>
      <c r="O8374" s="24">
        <v>0.9</v>
      </c>
      <c r="P8374" s="24"/>
      <c r="Q8374" s="24">
        <v>7.04</v>
      </c>
      <c r="R8374" s="24">
        <v>1</v>
      </c>
      <c r="S8374" s="24"/>
      <c r="T8374" s="24"/>
      <c r="U8374" s="24"/>
      <c r="V8374" s="24"/>
      <c r="W8374" s="24"/>
      <c r="X8374" s="24">
        <f t="shared" si="318"/>
        <v>70.040000000000006</v>
      </c>
      <c r="Y8374" s="2">
        <f t="shared" si="320"/>
        <v>0</v>
      </c>
      <c r="Z8374" s="3"/>
    </row>
    <row r="8375" spans="1:26" customFormat="1" x14ac:dyDescent="0.25">
      <c r="A8375" s="31">
        <v>19</v>
      </c>
      <c r="B8375" s="31">
        <v>19</v>
      </c>
      <c r="C8375" s="3" t="s">
        <v>13677</v>
      </c>
      <c r="D8375" s="3" t="s">
        <v>13669</v>
      </c>
      <c r="E8375" s="3" t="s">
        <v>13641</v>
      </c>
      <c r="F8375" s="3" t="s">
        <v>12895</v>
      </c>
      <c r="G8375" s="3" t="s">
        <v>13678</v>
      </c>
      <c r="H8375" s="3" t="s">
        <v>391</v>
      </c>
      <c r="I8375" s="24">
        <v>337.9</v>
      </c>
      <c r="J8375" s="24">
        <v>254.9</v>
      </c>
      <c r="K8375" s="24">
        <v>20.5</v>
      </c>
      <c r="L8375" s="24">
        <v>0.4</v>
      </c>
      <c r="M8375" s="24"/>
      <c r="N8375" s="24">
        <v>1.9</v>
      </c>
      <c r="O8375" s="24">
        <v>2.6</v>
      </c>
      <c r="P8375" s="24"/>
      <c r="Q8375" s="24"/>
      <c r="R8375" s="24"/>
      <c r="S8375" s="24"/>
      <c r="T8375" s="24">
        <v>57.6</v>
      </c>
      <c r="U8375" s="24"/>
      <c r="V8375" s="24"/>
      <c r="W8375" s="24"/>
      <c r="X8375" s="24">
        <f t="shared" si="318"/>
        <v>337.9</v>
      </c>
      <c r="Y8375" s="2">
        <f t="shared" si="320"/>
        <v>0</v>
      </c>
      <c r="Z8375" s="3"/>
    </row>
    <row r="8376" spans="1:26" customFormat="1" x14ac:dyDescent="0.25">
      <c r="A8376" s="31">
        <v>20</v>
      </c>
      <c r="B8376" s="31">
        <v>20</v>
      </c>
      <c r="C8376" s="3" t="s">
        <v>1554</v>
      </c>
      <c r="D8376" s="3" t="s">
        <v>13679</v>
      </c>
      <c r="E8376" s="3" t="s">
        <v>13641</v>
      </c>
      <c r="F8376" s="3" t="s">
        <v>12895</v>
      </c>
      <c r="G8376" s="3" t="s">
        <v>13661</v>
      </c>
      <c r="H8376" s="3" t="s">
        <v>265</v>
      </c>
      <c r="I8376" s="24">
        <v>152</v>
      </c>
      <c r="J8376" s="24">
        <v>124.4</v>
      </c>
      <c r="K8376" s="24">
        <v>18.8</v>
      </c>
      <c r="L8376" s="24"/>
      <c r="M8376" s="24"/>
      <c r="N8376" s="24">
        <v>4</v>
      </c>
      <c r="O8376" s="24">
        <v>2.5</v>
      </c>
      <c r="P8376" s="24">
        <v>1</v>
      </c>
      <c r="Q8376" s="24"/>
      <c r="R8376" s="24">
        <v>1.3</v>
      </c>
      <c r="S8376" s="24"/>
      <c r="T8376" s="24"/>
      <c r="U8376" s="24"/>
      <c r="V8376" s="24"/>
      <c r="W8376" s="24"/>
      <c r="X8376" s="24">
        <f t="shared" si="318"/>
        <v>152.00000000000003</v>
      </c>
      <c r="Y8376" s="2">
        <f t="shared" si="320"/>
        <v>0</v>
      </c>
      <c r="Z8376" s="3"/>
    </row>
    <row r="8377" spans="1:26" customFormat="1" x14ac:dyDescent="0.25">
      <c r="A8377" s="31">
        <v>21</v>
      </c>
      <c r="B8377" s="31">
        <v>21</v>
      </c>
      <c r="C8377" s="3" t="s">
        <v>13680</v>
      </c>
      <c r="D8377" s="3" t="s">
        <v>13679</v>
      </c>
      <c r="E8377" s="3" t="s">
        <v>13641</v>
      </c>
      <c r="F8377" s="3" t="s">
        <v>12895</v>
      </c>
      <c r="G8377" s="3" t="s">
        <v>698</v>
      </c>
      <c r="H8377" s="3" t="s">
        <v>39</v>
      </c>
      <c r="I8377" s="24">
        <v>393.5</v>
      </c>
      <c r="J8377" s="24">
        <v>132.30000000000001</v>
      </c>
      <c r="K8377" s="24">
        <v>25.7</v>
      </c>
      <c r="L8377" s="24">
        <v>4.2</v>
      </c>
      <c r="M8377" s="24"/>
      <c r="N8377" s="24">
        <v>2.2999999999999998</v>
      </c>
      <c r="O8377" s="24">
        <v>1</v>
      </c>
      <c r="P8377" s="24">
        <v>3</v>
      </c>
      <c r="Q8377" s="24"/>
      <c r="R8377" s="24">
        <v>3</v>
      </c>
      <c r="S8377" s="24"/>
      <c r="T8377" s="24">
        <v>222</v>
      </c>
      <c r="U8377" s="24"/>
      <c r="V8377" s="24"/>
      <c r="W8377" s="24"/>
      <c r="X8377" s="24">
        <f t="shared" si="318"/>
        <v>393.5</v>
      </c>
      <c r="Y8377" s="2">
        <f t="shared" si="320"/>
        <v>0</v>
      </c>
      <c r="Z8377" s="3"/>
    </row>
    <row r="8378" spans="1:26" customFormat="1" x14ac:dyDescent="0.25">
      <c r="A8378" s="31">
        <v>22</v>
      </c>
      <c r="B8378" s="31">
        <v>22</v>
      </c>
      <c r="C8378" s="3" t="s">
        <v>2762</v>
      </c>
      <c r="D8378" s="3" t="s">
        <v>13679</v>
      </c>
      <c r="E8378" s="3" t="s">
        <v>13641</v>
      </c>
      <c r="F8378" s="3" t="s">
        <v>12895</v>
      </c>
      <c r="G8378" s="3" t="s">
        <v>15255</v>
      </c>
      <c r="H8378" s="3"/>
      <c r="I8378" s="24">
        <v>1326.19</v>
      </c>
      <c r="J8378" s="24">
        <v>306.5</v>
      </c>
      <c r="K8378" s="24">
        <v>73.7</v>
      </c>
      <c r="L8378" s="24">
        <v>22</v>
      </c>
      <c r="M8378" s="24"/>
      <c r="N8378" s="24">
        <v>5.3</v>
      </c>
      <c r="O8378" s="24">
        <v>12.3</v>
      </c>
      <c r="P8378" s="24">
        <v>1.5</v>
      </c>
      <c r="Q8378" s="24">
        <v>3.6</v>
      </c>
      <c r="R8378" s="24">
        <v>7.09</v>
      </c>
      <c r="S8378" s="24"/>
      <c r="T8378" s="24">
        <v>894.2</v>
      </c>
      <c r="U8378" s="24"/>
      <c r="V8378" s="42"/>
      <c r="W8378" s="24"/>
      <c r="X8378" s="24">
        <f t="shared" si="318"/>
        <v>1326.19</v>
      </c>
      <c r="Y8378" s="2">
        <f t="shared" si="320"/>
        <v>0</v>
      </c>
      <c r="Z8378" s="3"/>
    </row>
    <row r="8379" spans="1:26" s="20" customFormat="1" ht="30" x14ac:dyDescent="0.25">
      <c r="A8379" s="31">
        <v>23</v>
      </c>
      <c r="B8379" s="31">
        <v>23</v>
      </c>
      <c r="C8379" s="3" t="s">
        <v>13681</v>
      </c>
      <c r="D8379" s="3" t="s">
        <v>13679</v>
      </c>
      <c r="E8379" s="3" t="s">
        <v>13641</v>
      </c>
      <c r="F8379" s="3" t="s">
        <v>12895</v>
      </c>
      <c r="G8379" s="3" t="s">
        <v>13682</v>
      </c>
      <c r="H8379" s="1" t="s">
        <v>13683</v>
      </c>
      <c r="I8379" s="24">
        <v>61</v>
      </c>
      <c r="J8379" s="24">
        <v>26.6</v>
      </c>
      <c r="K8379" s="24">
        <v>11.6</v>
      </c>
      <c r="L8379" s="24"/>
      <c r="M8379" s="24"/>
      <c r="N8379" s="24">
        <v>5</v>
      </c>
      <c r="O8379" s="24">
        <v>1</v>
      </c>
      <c r="P8379" s="24">
        <v>4</v>
      </c>
      <c r="Q8379" s="24"/>
      <c r="R8379" s="24"/>
      <c r="S8379" s="24"/>
      <c r="T8379" s="24">
        <v>12.8</v>
      </c>
      <c r="U8379" s="24"/>
      <c r="V8379" s="43"/>
      <c r="W8379" s="24"/>
      <c r="X8379" s="24">
        <f t="shared" si="318"/>
        <v>61</v>
      </c>
      <c r="Y8379" s="2">
        <f t="shared" si="320"/>
        <v>0</v>
      </c>
      <c r="Z8379" s="6"/>
    </row>
    <row r="8380" spans="1:26" customFormat="1" x14ac:dyDescent="0.25">
      <c r="A8380" s="31">
        <v>24</v>
      </c>
      <c r="B8380" s="31">
        <v>24</v>
      </c>
      <c r="C8380" s="3" t="s">
        <v>13684</v>
      </c>
      <c r="D8380" s="3" t="s">
        <v>13684</v>
      </c>
      <c r="E8380" s="3" t="s">
        <v>13641</v>
      </c>
      <c r="F8380" s="3" t="s">
        <v>12895</v>
      </c>
      <c r="G8380" s="3" t="s">
        <v>45</v>
      </c>
      <c r="H8380" s="3"/>
      <c r="I8380" s="24">
        <v>982.7</v>
      </c>
      <c r="J8380" s="24">
        <v>399.8</v>
      </c>
      <c r="K8380" s="24">
        <v>545.1</v>
      </c>
      <c r="L8380" s="24"/>
      <c r="M8380" s="24"/>
      <c r="N8380" s="24">
        <v>16</v>
      </c>
      <c r="O8380" s="24">
        <v>1</v>
      </c>
      <c r="P8380" s="24">
        <v>8</v>
      </c>
      <c r="Q8380" s="24"/>
      <c r="R8380" s="24">
        <v>8.8000000000000007</v>
      </c>
      <c r="S8380" s="24">
        <v>4</v>
      </c>
      <c r="T8380" s="24"/>
      <c r="U8380" s="24"/>
      <c r="V8380" s="42"/>
      <c r="W8380" s="24"/>
      <c r="X8380" s="24">
        <f t="shared" si="318"/>
        <v>982.7</v>
      </c>
      <c r="Y8380" s="2">
        <f t="shared" si="320"/>
        <v>0</v>
      </c>
      <c r="Z8380" s="3"/>
    </row>
    <row r="8381" spans="1:26" customFormat="1" x14ac:dyDescent="0.25">
      <c r="A8381" s="31">
        <v>25</v>
      </c>
      <c r="B8381" s="31">
        <v>25</v>
      </c>
      <c r="C8381" s="3" t="s">
        <v>13685</v>
      </c>
      <c r="D8381" s="3" t="s">
        <v>13684</v>
      </c>
      <c r="E8381" s="3" t="s">
        <v>13641</v>
      </c>
      <c r="F8381" s="3" t="s">
        <v>12895</v>
      </c>
      <c r="G8381" s="3" t="s">
        <v>45</v>
      </c>
      <c r="H8381" s="3"/>
      <c r="I8381" s="24">
        <v>373.5</v>
      </c>
      <c r="J8381" s="24">
        <v>282</v>
      </c>
      <c r="K8381" s="24">
        <v>91.5</v>
      </c>
      <c r="L8381" s="24"/>
      <c r="M8381" s="24"/>
      <c r="N8381" s="24"/>
      <c r="O8381" s="24"/>
      <c r="P8381" s="24"/>
      <c r="Q8381" s="24"/>
      <c r="R8381" s="24"/>
      <c r="S8381" s="24"/>
      <c r="T8381" s="24"/>
      <c r="U8381" s="24"/>
      <c r="V8381" s="42"/>
      <c r="W8381" s="24"/>
      <c r="X8381" s="24">
        <f t="shared" si="318"/>
        <v>373.5</v>
      </c>
      <c r="Y8381" s="2">
        <f t="shared" si="320"/>
        <v>0</v>
      </c>
      <c r="Z8381" s="3"/>
    </row>
    <row r="8382" spans="1:26" customFormat="1" x14ac:dyDescent="0.25">
      <c r="A8382" s="31">
        <v>26</v>
      </c>
      <c r="B8382" s="31">
        <v>26</v>
      </c>
      <c r="C8382" s="3" t="s">
        <v>13686</v>
      </c>
      <c r="D8382" s="3" t="s">
        <v>13684</v>
      </c>
      <c r="E8382" s="3" t="s">
        <v>13641</v>
      </c>
      <c r="F8382" s="3" t="s">
        <v>12895</v>
      </c>
      <c r="G8382" s="3" t="s">
        <v>45</v>
      </c>
      <c r="H8382" s="3"/>
      <c r="I8382" s="24">
        <v>474.2</v>
      </c>
      <c r="J8382" s="24">
        <v>33.799999999999997</v>
      </c>
      <c r="K8382" s="24"/>
      <c r="L8382" s="24"/>
      <c r="M8382" s="24"/>
      <c r="N8382" s="24">
        <v>0.5</v>
      </c>
      <c r="O8382" s="24">
        <v>7.1</v>
      </c>
      <c r="P8382" s="24"/>
      <c r="Q8382" s="24"/>
      <c r="R8382" s="24"/>
      <c r="S8382" s="24"/>
      <c r="T8382" s="24">
        <v>432.8</v>
      </c>
      <c r="U8382" s="24"/>
      <c r="V8382" s="42"/>
      <c r="W8382" s="24"/>
      <c r="X8382" s="24">
        <f t="shared" si="318"/>
        <v>474.2</v>
      </c>
      <c r="Y8382" s="2">
        <f t="shared" si="320"/>
        <v>0</v>
      </c>
      <c r="Z8382" s="3"/>
    </row>
    <row r="8383" spans="1:26" customFormat="1" x14ac:dyDescent="0.25">
      <c r="A8383" s="31">
        <v>27</v>
      </c>
      <c r="B8383" s="31">
        <v>27</v>
      </c>
      <c r="C8383" s="3" t="s">
        <v>13687</v>
      </c>
      <c r="D8383" s="3" t="s">
        <v>13684</v>
      </c>
      <c r="E8383" s="3" t="s">
        <v>13641</v>
      </c>
      <c r="F8383" s="3" t="s">
        <v>12895</v>
      </c>
      <c r="G8383" s="3" t="s">
        <v>1866</v>
      </c>
      <c r="H8383" s="3" t="s">
        <v>13688</v>
      </c>
      <c r="I8383" s="24">
        <v>102.7</v>
      </c>
      <c r="J8383" s="24">
        <v>74.69</v>
      </c>
      <c r="K8383" s="24"/>
      <c r="L8383" s="24">
        <v>2.74</v>
      </c>
      <c r="M8383" s="24"/>
      <c r="N8383" s="24"/>
      <c r="O8383" s="24">
        <v>2.8</v>
      </c>
      <c r="P8383" s="24">
        <v>16.5</v>
      </c>
      <c r="Q8383" s="24">
        <v>0.25</v>
      </c>
      <c r="R8383" s="24">
        <v>2.52</v>
      </c>
      <c r="S8383" s="24"/>
      <c r="T8383" s="24">
        <v>3.2</v>
      </c>
      <c r="U8383" s="24"/>
      <c r="V8383" s="42"/>
      <c r="W8383" s="24"/>
      <c r="X8383" s="24">
        <f t="shared" si="318"/>
        <v>102.69999999999999</v>
      </c>
      <c r="Y8383" s="2">
        <f t="shared" si="320"/>
        <v>0</v>
      </c>
      <c r="Z8383" s="3"/>
    </row>
    <row r="8384" spans="1:26" customFormat="1" x14ac:dyDescent="0.25">
      <c r="A8384" s="31">
        <v>28</v>
      </c>
      <c r="B8384" s="31">
        <v>28</v>
      </c>
      <c r="C8384" s="3" t="s">
        <v>1456</v>
      </c>
      <c r="D8384" s="3" t="s">
        <v>13689</v>
      </c>
      <c r="E8384" s="3" t="s">
        <v>13641</v>
      </c>
      <c r="F8384" s="3" t="s">
        <v>12895</v>
      </c>
      <c r="G8384" s="3" t="s">
        <v>15420</v>
      </c>
      <c r="H8384" s="3" t="s">
        <v>758</v>
      </c>
      <c r="I8384" s="24">
        <v>462.09</v>
      </c>
      <c r="J8384" s="24">
        <v>272.5</v>
      </c>
      <c r="K8384" s="24">
        <v>20.99</v>
      </c>
      <c r="L8384" s="24">
        <v>1.3</v>
      </c>
      <c r="M8384" s="24"/>
      <c r="N8384" s="24">
        <v>19.91</v>
      </c>
      <c r="O8384" s="24">
        <v>6.26</v>
      </c>
      <c r="P8384" s="24">
        <v>3.83</v>
      </c>
      <c r="Q8384" s="24"/>
      <c r="R8384" s="24">
        <v>5.93</v>
      </c>
      <c r="S8384" s="24">
        <v>5.16</v>
      </c>
      <c r="T8384" s="24">
        <v>119.89</v>
      </c>
      <c r="U8384" s="24">
        <v>6.32</v>
      </c>
      <c r="V8384" s="42"/>
      <c r="W8384" s="24"/>
      <c r="X8384" s="24">
        <f t="shared" si="318"/>
        <v>462.09000000000003</v>
      </c>
      <c r="Y8384" s="2">
        <f t="shared" si="320"/>
        <v>0</v>
      </c>
      <c r="Z8384" s="3"/>
    </row>
    <row r="8385" spans="1:26" s="21" customFormat="1" x14ac:dyDescent="0.25">
      <c r="A8385" s="31">
        <v>29</v>
      </c>
      <c r="B8385" s="31">
        <v>29</v>
      </c>
      <c r="C8385" s="3" t="s">
        <v>13690</v>
      </c>
      <c r="D8385" s="3" t="s">
        <v>13689</v>
      </c>
      <c r="E8385" s="3" t="s">
        <v>13641</v>
      </c>
      <c r="F8385" s="3" t="s">
        <v>12895</v>
      </c>
      <c r="G8385" s="3" t="s">
        <v>13691</v>
      </c>
      <c r="H8385" s="3" t="s">
        <v>13692</v>
      </c>
      <c r="I8385" s="24">
        <v>477.48</v>
      </c>
      <c r="J8385" s="24">
        <v>158.34</v>
      </c>
      <c r="K8385" s="24">
        <v>8.33</v>
      </c>
      <c r="L8385" s="24">
        <v>0.98</v>
      </c>
      <c r="M8385" s="24">
        <v>0.67</v>
      </c>
      <c r="N8385" s="24">
        <v>5</v>
      </c>
      <c r="O8385" s="24">
        <v>17.13</v>
      </c>
      <c r="P8385" s="24">
        <v>6.56</v>
      </c>
      <c r="Q8385" s="24">
        <v>8.5299999999999994</v>
      </c>
      <c r="R8385" s="24">
        <v>3.19</v>
      </c>
      <c r="S8385" s="24">
        <v>1.0900000000000001</v>
      </c>
      <c r="T8385" s="24">
        <v>267.66000000000003</v>
      </c>
      <c r="U8385" s="24"/>
      <c r="V8385" s="42"/>
      <c r="W8385" s="24"/>
      <c r="X8385" s="24">
        <f t="shared" si="318"/>
        <v>477.48</v>
      </c>
      <c r="Y8385" s="2">
        <f t="shared" si="320"/>
        <v>0</v>
      </c>
      <c r="Z8385" s="3"/>
    </row>
    <row r="8386" spans="1:26" customFormat="1" x14ac:dyDescent="0.25">
      <c r="A8386" s="31">
        <v>31</v>
      </c>
      <c r="B8386" s="31">
        <v>30</v>
      </c>
      <c r="C8386" s="3" t="s">
        <v>13693</v>
      </c>
      <c r="D8386" s="3" t="s">
        <v>13689</v>
      </c>
      <c r="E8386" s="3" t="s">
        <v>13641</v>
      </c>
      <c r="F8386" s="3" t="s">
        <v>12895</v>
      </c>
      <c r="G8386" s="3" t="s">
        <v>13694</v>
      </c>
      <c r="H8386" s="3" t="s">
        <v>13</v>
      </c>
      <c r="I8386" s="24">
        <v>63.42</v>
      </c>
      <c r="J8386" s="24">
        <v>48.55</v>
      </c>
      <c r="K8386" s="24">
        <v>6.57</v>
      </c>
      <c r="L8386" s="24"/>
      <c r="M8386" s="24"/>
      <c r="N8386" s="24">
        <v>1</v>
      </c>
      <c r="O8386" s="24">
        <v>2.2400000000000002</v>
      </c>
      <c r="P8386" s="24"/>
      <c r="Q8386" s="24"/>
      <c r="R8386" s="24">
        <v>1.1299999999999999</v>
      </c>
      <c r="S8386" s="24"/>
      <c r="T8386" s="24">
        <v>3.93</v>
      </c>
      <c r="U8386" s="24"/>
      <c r="V8386" s="42"/>
      <c r="W8386" s="24"/>
      <c r="X8386" s="24">
        <f t="shared" si="318"/>
        <v>63.42</v>
      </c>
      <c r="Y8386" s="2">
        <f t="shared" si="320"/>
        <v>0</v>
      </c>
      <c r="Z8386" s="3"/>
    </row>
    <row r="8387" spans="1:26" customFormat="1" x14ac:dyDescent="0.25">
      <c r="A8387" s="31">
        <v>32</v>
      </c>
      <c r="B8387" s="31">
        <v>31</v>
      </c>
      <c r="C8387" s="3" t="s">
        <v>13695</v>
      </c>
      <c r="D8387" s="3" t="s">
        <v>13689</v>
      </c>
      <c r="E8387" s="3" t="s">
        <v>13641</v>
      </c>
      <c r="F8387" s="3" t="s">
        <v>12895</v>
      </c>
      <c r="G8387" s="3" t="s">
        <v>6019</v>
      </c>
      <c r="H8387" s="3" t="s">
        <v>1442</v>
      </c>
      <c r="I8387" s="24">
        <v>219.94</v>
      </c>
      <c r="J8387" s="24"/>
      <c r="K8387" s="24"/>
      <c r="L8387" s="24"/>
      <c r="M8387" s="24"/>
      <c r="N8387" s="24"/>
      <c r="O8387" s="24"/>
      <c r="P8387" s="24"/>
      <c r="Q8387" s="24"/>
      <c r="R8387" s="24"/>
      <c r="S8387" s="24"/>
      <c r="T8387" s="24">
        <v>219.94</v>
      </c>
      <c r="U8387" s="24"/>
      <c r="V8387" s="42"/>
      <c r="W8387" s="24"/>
      <c r="X8387" s="24">
        <f t="shared" si="318"/>
        <v>219.94</v>
      </c>
      <c r="Y8387" s="2">
        <f t="shared" si="320"/>
        <v>0</v>
      </c>
      <c r="Z8387" s="3"/>
    </row>
    <row r="8388" spans="1:26" customFormat="1" ht="45" x14ac:dyDescent="0.25">
      <c r="A8388" s="31">
        <v>33</v>
      </c>
      <c r="B8388" s="31">
        <v>32</v>
      </c>
      <c r="C8388" s="3" t="s">
        <v>13696</v>
      </c>
      <c r="D8388" s="3" t="s">
        <v>13689</v>
      </c>
      <c r="E8388" s="3" t="s">
        <v>13641</v>
      </c>
      <c r="F8388" s="3" t="s">
        <v>12895</v>
      </c>
      <c r="G8388" s="1" t="s">
        <v>13697</v>
      </c>
      <c r="H8388" s="1" t="s">
        <v>13698</v>
      </c>
      <c r="I8388" s="24">
        <v>91.4</v>
      </c>
      <c r="J8388" s="24">
        <v>66.5</v>
      </c>
      <c r="K8388" s="24">
        <v>1</v>
      </c>
      <c r="L8388" s="24"/>
      <c r="M8388" s="24">
        <v>2.2200000000000002</v>
      </c>
      <c r="N8388" s="24">
        <v>5.76</v>
      </c>
      <c r="O8388" s="24">
        <v>2.17</v>
      </c>
      <c r="P8388" s="24">
        <v>1.56</v>
      </c>
      <c r="Q8388" s="24"/>
      <c r="R8388" s="24">
        <v>1.96</v>
      </c>
      <c r="S8388" s="24">
        <v>0.66</v>
      </c>
      <c r="T8388" s="24">
        <v>9.57</v>
      </c>
      <c r="U8388" s="24"/>
      <c r="V8388" s="42"/>
      <c r="W8388" s="24"/>
      <c r="X8388" s="24">
        <f t="shared" si="318"/>
        <v>91.4</v>
      </c>
      <c r="Y8388" s="2">
        <f t="shared" si="320"/>
        <v>0</v>
      </c>
      <c r="Z8388" s="3"/>
    </row>
    <row r="8389" spans="1:26" customFormat="1" x14ac:dyDescent="0.25">
      <c r="A8389" s="31">
        <v>34</v>
      </c>
      <c r="B8389" s="31">
        <v>33</v>
      </c>
      <c r="C8389" s="3" t="s">
        <v>13699</v>
      </c>
      <c r="D8389" s="3" t="s">
        <v>13689</v>
      </c>
      <c r="E8389" s="3" t="s">
        <v>13641</v>
      </c>
      <c r="F8389" s="3" t="s">
        <v>12895</v>
      </c>
      <c r="G8389" s="3" t="s">
        <v>8516</v>
      </c>
      <c r="H8389" s="3" t="s">
        <v>5283</v>
      </c>
      <c r="I8389" s="24">
        <v>104</v>
      </c>
      <c r="J8389" s="24">
        <v>29.8</v>
      </c>
      <c r="K8389" s="24"/>
      <c r="L8389" s="24"/>
      <c r="M8389" s="24"/>
      <c r="N8389" s="24"/>
      <c r="O8389" s="24">
        <v>2</v>
      </c>
      <c r="P8389" s="24"/>
      <c r="Q8389" s="24">
        <v>8</v>
      </c>
      <c r="R8389" s="24"/>
      <c r="S8389" s="24"/>
      <c r="T8389" s="24">
        <v>64.2</v>
      </c>
      <c r="U8389" s="24"/>
      <c r="V8389" s="42"/>
      <c r="W8389" s="24"/>
      <c r="X8389" s="24">
        <f t="shared" si="318"/>
        <v>104</v>
      </c>
      <c r="Y8389" s="2">
        <f t="shared" si="320"/>
        <v>0</v>
      </c>
      <c r="Z8389" s="3"/>
    </row>
    <row r="8390" spans="1:26" customFormat="1" ht="45" x14ac:dyDescent="0.25">
      <c r="A8390" s="31">
        <v>35</v>
      </c>
      <c r="B8390" s="31">
        <v>34</v>
      </c>
      <c r="C8390" s="3" t="s">
        <v>13700</v>
      </c>
      <c r="D8390" s="3" t="s">
        <v>13689</v>
      </c>
      <c r="E8390" s="3" t="s">
        <v>13641</v>
      </c>
      <c r="F8390" s="3" t="s">
        <v>12895</v>
      </c>
      <c r="G8390" s="1" t="s">
        <v>13701</v>
      </c>
      <c r="H8390" s="1" t="s">
        <v>13702</v>
      </c>
      <c r="I8390" s="24">
        <v>138.88</v>
      </c>
      <c r="J8390" s="24"/>
      <c r="K8390" s="24"/>
      <c r="L8390" s="24"/>
      <c r="M8390" s="24"/>
      <c r="N8390" s="24"/>
      <c r="O8390" s="24"/>
      <c r="P8390" s="24"/>
      <c r="Q8390" s="24"/>
      <c r="R8390" s="24"/>
      <c r="S8390" s="24"/>
      <c r="T8390" s="24">
        <v>138.88</v>
      </c>
      <c r="U8390" s="24"/>
      <c r="V8390" s="42"/>
      <c r="W8390" s="24"/>
      <c r="X8390" s="24">
        <f t="shared" si="318"/>
        <v>138.88</v>
      </c>
      <c r="Y8390" s="2">
        <f t="shared" si="320"/>
        <v>0</v>
      </c>
      <c r="Z8390" s="3"/>
    </row>
    <row r="8391" spans="1:26" customFormat="1" ht="60" x14ac:dyDescent="0.25">
      <c r="A8391" s="31">
        <v>36</v>
      </c>
      <c r="B8391" s="31">
        <v>35</v>
      </c>
      <c r="C8391" s="3" t="s">
        <v>11675</v>
      </c>
      <c r="D8391" s="3" t="s">
        <v>13660</v>
      </c>
      <c r="E8391" s="3" t="s">
        <v>13641</v>
      </c>
      <c r="F8391" s="3" t="s">
        <v>12895</v>
      </c>
      <c r="G8391" s="1" t="s">
        <v>15421</v>
      </c>
      <c r="H8391" s="3" t="s">
        <v>774</v>
      </c>
      <c r="I8391" s="24">
        <v>154.22</v>
      </c>
      <c r="J8391" s="24">
        <v>117.7</v>
      </c>
      <c r="K8391" s="24">
        <v>4.9000000000000004</v>
      </c>
      <c r="L8391" s="24">
        <v>5.9</v>
      </c>
      <c r="M8391" s="24"/>
      <c r="N8391" s="24">
        <v>1</v>
      </c>
      <c r="O8391" s="24">
        <v>1.3</v>
      </c>
      <c r="P8391" s="24">
        <v>1</v>
      </c>
      <c r="Q8391" s="24">
        <v>9.5</v>
      </c>
      <c r="R8391" s="24">
        <v>5.62</v>
      </c>
      <c r="S8391" s="24"/>
      <c r="T8391" s="24">
        <v>7.3</v>
      </c>
      <c r="U8391" s="24"/>
      <c r="V8391" s="42"/>
      <c r="W8391" s="24"/>
      <c r="X8391" s="24">
        <f t="shared" si="318"/>
        <v>154.22000000000003</v>
      </c>
      <c r="Y8391" s="2">
        <f t="shared" si="320"/>
        <v>0</v>
      </c>
      <c r="Z8391" s="3"/>
    </row>
    <row r="8392" spans="1:26" customFormat="1" ht="30" x14ac:dyDescent="0.25">
      <c r="A8392" s="31">
        <v>37</v>
      </c>
      <c r="B8392" s="31">
        <v>36</v>
      </c>
      <c r="C8392" s="3" t="s">
        <v>13703</v>
      </c>
      <c r="D8392" s="3" t="s">
        <v>13660</v>
      </c>
      <c r="E8392" s="3" t="s">
        <v>13641</v>
      </c>
      <c r="F8392" s="3" t="s">
        <v>12895</v>
      </c>
      <c r="G8392" s="3" t="s">
        <v>13704</v>
      </c>
      <c r="H8392" s="1" t="s">
        <v>13705</v>
      </c>
      <c r="I8392" s="24">
        <v>189.1</v>
      </c>
      <c r="J8392" s="24">
        <v>155.4</v>
      </c>
      <c r="K8392" s="24">
        <v>6.5</v>
      </c>
      <c r="L8392" s="24"/>
      <c r="M8392" s="24"/>
      <c r="N8392" s="24">
        <v>3.1</v>
      </c>
      <c r="O8392" s="24">
        <v>2.1</v>
      </c>
      <c r="P8392" s="24">
        <v>0.3</v>
      </c>
      <c r="Q8392" s="24"/>
      <c r="R8392" s="24">
        <v>5.6</v>
      </c>
      <c r="S8392" s="24"/>
      <c r="T8392" s="24">
        <v>16.100000000000001</v>
      </c>
      <c r="U8392" s="24"/>
      <c r="V8392" s="42"/>
      <c r="W8392" s="24"/>
      <c r="X8392" s="24">
        <f t="shared" si="318"/>
        <v>189.1</v>
      </c>
      <c r="Y8392" s="2">
        <f t="shared" si="320"/>
        <v>0</v>
      </c>
      <c r="Z8392" s="3"/>
    </row>
    <row r="8393" spans="1:26" customFormat="1" x14ac:dyDescent="0.25">
      <c r="A8393" s="31">
        <v>38</v>
      </c>
      <c r="B8393" s="31">
        <v>37</v>
      </c>
      <c r="C8393" s="3" t="s">
        <v>13660</v>
      </c>
      <c r="D8393" s="3" t="s">
        <v>13660</v>
      </c>
      <c r="E8393" s="3" t="s">
        <v>13641</v>
      </c>
      <c r="F8393" s="3" t="s">
        <v>12895</v>
      </c>
      <c r="G8393" s="3" t="s">
        <v>5256</v>
      </c>
      <c r="H8393" s="3" t="s">
        <v>358</v>
      </c>
      <c r="I8393" s="24">
        <v>268.7</v>
      </c>
      <c r="J8393" s="24">
        <v>188.5</v>
      </c>
      <c r="K8393" s="24">
        <v>2.1</v>
      </c>
      <c r="L8393" s="24">
        <v>0.9</v>
      </c>
      <c r="M8393" s="24"/>
      <c r="N8393" s="24">
        <v>12.2</v>
      </c>
      <c r="O8393" s="24">
        <v>5.9</v>
      </c>
      <c r="P8393" s="24">
        <v>5.8</v>
      </c>
      <c r="Q8393" s="24">
        <v>5</v>
      </c>
      <c r="R8393" s="24">
        <v>5.7</v>
      </c>
      <c r="S8393" s="24">
        <v>3.1</v>
      </c>
      <c r="T8393" s="24">
        <v>39.5</v>
      </c>
      <c r="U8393" s="24"/>
      <c r="V8393" s="42"/>
      <c r="W8393" s="24"/>
      <c r="X8393" s="24">
        <f t="shared" si="318"/>
        <v>268.7</v>
      </c>
      <c r="Y8393" s="2">
        <f t="shared" ref="Y8393:Y8424" si="321">I8393-X8393</f>
        <v>0</v>
      </c>
      <c r="Z8393" s="3"/>
    </row>
    <row r="8394" spans="1:26" customFormat="1" x14ac:dyDescent="0.25">
      <c r="A8394" s="31">
        <v>39</v>
      </c>
      <c r="B8394" s="31">
        <v>38</v>
      </c>
      <c r="C8394" s="3" t="s">
        <v>4979</v>
      </c>
      <c r="D8394" s="3" t="s">
        <v>13660</v>
      </c>
      <c r="E8394" s="3" t="s">
        <v>13641</v>
      </c>
      <c r="F8394" s="3" t="s">
        <v>12895</v>
      </c>
      <c r="G8394" s="3" t="s">
        <v>13706</v>
      </c>
      <c r="H8394" s="3" t="s">
        <v>369</v>
      </c>
      <c r="I8394" s="24">
        <v>57.7</v>
      </c>
      <c r="J8394" s="24">
        <v>32.4</v>
      </c>
      <c r="K8394" s="24">
        <v>12.5</v>
      </c>
      <c r="L8394" s="24">
        <v>6.4</v>
      </c>
      <c r="M8394" s="24"/>
      <c r="N8394" s="24"/>
      <c r="O8394" s="24">
        <v>2.1</v>
      </c>
      <c r="P8394" s="24">
        <v>0.5</v>
      </c>
      <c r="Q8394" s="24"/>
      <c r="R8394" s="24">
        <v>1.9</v>
      </c>
      <c r="S8394" s="24"/>
      <c r="T8394" s="24">
        <v>1.9</v>
      </c>
      <c r="U8394" s="24"/>
      <c r="V8394" s="42"/>
      <c r="W8394" s="24"/>
      <c r="X8394" s="24">
        <f t="shared" si="318"/>
        <v>57.699999999999996</v>
      </c>
      <c r="Y8394" s="2">
        <f t="shared" si="321"/>
        <v>0</v>
      </c>
      <c r="Z8394" s="3"/>
    </row>
    <row r="8395" spans="1:26" customFormat="1" x14ac:dyDescent="0.25">
      <c r="A8395" s="31">
        <v>40</v>
      </c>
      <c r="B8395" s="31">
        <v>39</v>
      </c>
      <c r="C8395" s="3" t="s">
        <v>13707</v>
      </c>
      <c r="D8395" s="3" t="s">
        <v>13708</v>
      </c>
      <c r="E8395" s="3" t="s">
        <v>13641</v>
      </c>
      <c r="F8395" s="3" t="s">
        <v>12895</v>
      </c>
      <c r="G8395" s="3" t="s">
        <v>13709</v>
      </c>
      <c r="H8395" s="3" t="s">
        <v>176</v>
      </c>
      <c r="I8395" s="24">
        <v>256.25</v>
      </c>
      <c r="J8395" s="24">
        <v>177</v>
      </c>
      <c r="K8395" s="24">
        <v>54.5</v>
      </c>
      <c r="L8395" s="24"/>
      <c r="M8395" s="24"/>
      <c r="N8395" s="24">
        <v>4.7</v>
      </c>
      <c r="O8395" s="24">
        <v>7.8</v>
      </c>
      <c r="P8395" s="24">
        <v>2.56</v>
      </c>
      <c r="Q8395" s="24">
        <v>2.75</v>
      </c>
      <c r="R8395" s="24">
        <v>6.22</v>
      </c>
      <c r="S8395" s="24">
        <v>0.72</v>
      </c>
      <c r="T8395" s="24"/>
      <c r="U8395" s="24"/>
      <c r="V8395" s="42"/>
      <c r="W8395" s="24"/>
      <c r="X8395" s="24">
        <f t="shared" si="318"/>
        <v>256.25</v>
      </c>
      <c r="Y8395" s="2">
        <f t="shared" si="321"/>
        <v>0</v>
      </c>
      <c r="Z8395" s="3"/>
    </row>
    <row r="8396" spans="1:26" customFormat="1" x14ac:dyDescent="0.25">
      <c r="A8396" s="31">
        <v>41</v>
      </c>
      <c r="B8396" s="31">
        <v>40</v>
      </c>
      <c r="C8396" s="3" t="s">
        <v>13710</v>
      </c>
      <c r="D8396" s="3" t="s">
        <v>13708</v>
      </c>
      <c r="E8396" s="3" t="s">
        <v>13641</v>
      </c>
      <c r="F8396" s="3" t="s">
        <v>12895</v>
      </c>
      <c r="G8396" s="3" t="s">
        <v>13711</v>
      </c>
      <c r="H8396" s="3" t="s">
        <v>201</v>
      </c>
      <c r="I8396" s="24">
        <v>151.5</v>
      </c>
      <c r="J8396" s="24">
        <v>104.7</v>
      </c>
      <c r="K8396" s="24">
        <v>5.52</v>
      </c>
      <c r="L8396" s="24"/>
      <c r="M8396" s="24"/>
      <c r="N8396" s="24">
        <v>2.5</v>
      </c>
      <c r="O8396" s="24">
        <v>8</v>
      </c>
      <c r="P8396" s="24">
        <v>29</v>
      </c>
      <c r="Q8396" s="24"/>
      <c r="R8396" s="24">
        <v>1.48</v>
      </c>
      <c r="S8396" s="24">
        <v>0.3</v>
      </c>
      <c r="T8396" s="24"/>
      <c r="U8396" s="24"/>
      <c r="V8396" s="42"/>
      <c r="W8396" s="24"/>
      <c r="X8396" s="24">
        <f t="shared" si="318"/>
        <v>151.5</v>
      </c>
      <c r="Y8396" s="2">
        <f t="shared" si="321"/>
        <v>0</v>
      </c>
      <c r="Z8396" s="3"/>
    </row>
    <row r="8397" spans="1:26" customFormat="1" x14ac:dyDescent="0.25">
      <c r="A8397" s="31">
        <v>42</v>
      </c>
      <c r="B8397" s="31">
        <v>41</v>
      </c>
      <c r="C8397" s="3" t="s">
        <v>13712</v>
      </c>
      <c r="D8397" s="3" t="s">
        <v>13708</v>
      </c>
      <c r="E8397" s="3" t="s">
        <v>13641</v>
      </c>
      <c r="F8397" s="3" t="s">
        <v>12895</v>
      </c>
      <c r="G8397" s="3" t="s">
        <v>819</v>
      </c>
      <c r="H8397" s="3" t="s">
        <v>13713</v>
      </c>
      <c r="I8397" s="24">
        <v>161.19999999999999</v>
      </c>
      <c r="J8397" s="24">
        <v>126.9</v>
      </c>
      <c r="K8397" s="24">
        <v>12.3</v>
      </c>
      <c r="L8397" s="24"/>
      <c r="M8397" s="24">
        <v>4</v>
      </c>
      <c r="N8397" s="24">
        <v>6.7</v>
      </c>
      <c r="O8397" s="24">
        <v>2.7</v>
      </c>
      <c r="P8397" s="24">
        <v>2.6</v>
      </c>
      <c r="Q8397" s="24"/>
      <c r="R8397" s="24">
        <v>0.6</v>
      </c>
      <c r="S8397" s="24"/>
      <c r="T8397" s="24">
        <v>5.4</v>
      </c>
      <c r="U8397" s="24"/>
      <c r="V8397" s="24"/>
      <c r="W8397" s="24"/>
      <c r="X8397" s="24">
        <f t="shared" si="318"/>
        <v>161.19999999999999</v>
      </c>
      <c r="Y8397" s="2">
        <f t="shared" si="321"/>
        <v>0</v>
      </c>
      <c r="Z8397" s="3"/>
    </row>
    <row r="8398" spans="1:26" customFormat="1" x14ac:dyDescent="0.25">
      <c r="A8398" s="31">
        <v>43</v>
      </c>
      <c r="B8398" s="31">
        <v>42</v>
      </c>
      <c r="C8398" s="3" t="s">
        <v>13297</v>
      </c>
      <c r="D8398" s="3" t="s">
        <v>13708</v>
      </c>
      <c r="E8398" s="3" t="s">
        <v>13641</v>
      </c>
      <c r="F8398" s="3" t="s">
        <v>12895</v>
      </c>
      <c r="G8398" s="3" t="s">
        <v>13714</v>
      </c>
      <c r="H8398" s="3" t="s">
        <v>391</v>
      </c>
      <c r="I8398" s="24">
        <v>369.6</v>
      </c>
      <c r="J8398" s="24">
        <v>199</v>
      </c>
      <c r="K8398" s="24">
        <v>32.299999999999997</v>
      </c>
      <c r="L8398" s="24">
        <v>30</v>
      </c>
      <c r="M8398" s="24"/>
      <c r="N8398" s="24">
        <v>7.5</v>
      </c>
      <c r="O8398" s="24">
        <v>1.5</v>
      </c>
      <c r="P8398" s="24">
        <v>42.5</v>
      </c>
      <c r="Q8398" s="24"/>
      <c r="R8398" s="24">
        <v>0.9</v>
      </c>
      <c r="S8398" s="24">
        <v>0.4</v>
      </c>
      <c r="T8398" s="24">
        <v>55.5</v>
      </c>
      <c r="U8398" s="24"/>
      <c r="V8398" s="24"/>
      <c r="W8398" s="24"/>
      <c r="X8398" s="24">
        <f t="shared" si="318"/>
        <v>369.59999999999997</v>
      </c>
      <c r="Y8398" s="2">
        <f t="shared" si="321"/>
        <v>0</v>
      </c>
      <c r="Z8398" s="3"/>
    </row>
    <row r="8399" spans="1:26" customFormat="1" x14ac:dyDescent="0.25">
      <c r="A8399" s="31">
        <v>44</v>
      </c>
      <c r="B8399" s="31">
        <v>43</v>
      </c>
      <c r="C8399" s="3" t="s">
        <v>13708</v>
      </c>
      <c r="D8399" s="3" t="s">
        <v>13708</v>
      </c>
      <c r="E8399" s="3" t="s">
        <v>13641</v>
      </c>
      <c r="F8399" s="3" t="s">
        <v>12895</v>
      </c>
      <c r="G8399" s="3" t="s">
        <v>13715</v>
      </c>
      <c r="H8399" s="3" t="s">
        <v>22</v>
      </c>
      <c r="I8399" s="24">
        <v>454.2</v>
      </c>
      <c r="J8399" s="24">
        <v>370.6</v>
      </c>
      <c r="K8399" s="24">
        <v>11.5</v>
      </c>
      <c r="L8399" s="24">
        <v>1.3</v>
      </c>
      <c r="M8399" s="24"/>
      <c r="N8399" s="24">
        <v>5.2</v>
      </c>
      <c r="O8399" s="24">
        <v>3.9</v>
      </c>
      <c r="P8399" s="24">
        <v>19.5</v>
      </c>
      <c r="Q8399" s="24">
        <v>1</v>
      </c>
      <c r="R8399" s="24"/>
      <c r="S8399" s="24"/>
      <c r="T8399" s="24">
        <v>41.2</v>
      </c>
      <c r="U8399" s="24"/>
      <c r="V8399" s="24"/>
      <c r="W8399" s="24"/>
      <c r="X8399" s="24">
        <f t="shared" si="318"/>
        <v>454.2</v>
      </c>
      <c r="Y8399" s="2">
        <f t="shared" si="321"/>
        <v>0</v>
      </c>
      <c r="Z8399" s="3"/>
    </row>
    <row r="8400" spans="1:26" customFormat="1" x14ac:dyDescent="0.25">
      <c r="A8400" s="31">
        <v>45</v>
      </c>
      <c r="B8400" s="31">
        <v>44</v>
      </c>
      <c r="C8400" s="3" t="s">
        <v>3037</v>
      </c>
      <c r="D8400" s="3" t="s">
        <v>4679</v>
      </c>
      <c r="E8400" s="3" t="s">
        <v>13641</v>
      </c>
      <c r="F8400" s="3" t="s">
        <v>12895</v>
      </c>
      <c r="G8400" s="3" t="s">
        <v>13716</v>
      </c>
      <c r="H8400" s="3" t="s">
        <v>7011</v>
      </c>
      <c r="I8400" s="24">
        <v>228.2</v>
      </c>
      <c r="J8400" s="24">
        <v>128.5</v>
      </c>
      <c r="K8400" s="24">
        <v>12.7</v>
      </c>
      <c r="L8400" s="24">
        <v>26</v>
      </c>
      <c r="M8400" s="24"/>
      <c r="N8400" s="24">
        <v>2</v>
      </c>
      <c r="O8400" s="24">
        <v>1.6</v>
      </c>
      <c r="P8400" s="24"/>
      <c r="Q8400" s="24">
        <v>25.2</v>
      </c>
      <c r="R8400" s="24">
        <v>6.7</v>
      </c>
      <c r="S8400" s="24">
        <v>1.3</v>
      </c>
      <c r="T8400" s="24">
        <v>24.2</v>
      </c>
      <c r="U8400" s="24"/>
      <c r="V8400" s="24"/>
      <c r="W8400" s="24"/>
      <c r="X8400" s="24">
        <f t="shared" si="318"/>
        <v>228.19999999999996</v>
      </c>
      <c r="Y8400" s="2">
        <f t="shared" si="321"/>
        <v>0</v>
      </c>
      <c r="Z8400" s="3"/>
    </row>
    <row r="8401" spans="1:26" customFormat="1" ht="45" x14ac:dyDescent="0.25">
      <c r="A8401" s="31">
        <v>46</v>
      </c>
      <c r="B8401" s="31">
        <v>45</v>
      </c>
      <c r="C8401" s="3" t="s">
        <v>4679</v>
      </c>
      <c r="D8401" s="3" t="s">
        <v>4679</v>
      </c>
      <c r="E8401" s="3" t="s">
        <v>13641</v>
      </c>
      <c r="F8401" s="3" t="s">
        <v>12895</v>
      </c>
      <c r="G8401" s="1" t="s">
        <v>13717</v>
      </c>
      <c r="H8401" s="1" t="s">
        <v>13718</v>
      </c>
      <c r="I8401" s="24">
        <v>88.7</v>
      </c>
      <c r="J8401" s="24">
        <v>49</v>
      </c>
      <c r="K8401" s="24"/>
      <c r="L8401" s="24"/>
      <c r="M8401" s="24"/>
      <c r="N8401" s="24"/>
      <c r="O8401" s="24">
        <v>1.8</v>
      </c>
      <c r="P8401" s="24"/>
      <c r="Q8401" s="24"/>
      <c r="R8401" s="24">
        <v>1.5</v>
      </c>
      <c r="S8401" s="24">
        <v>0.5</v>
      </c>
      <c r="T8401" s="24">
        <v>35.9</v>
      </c>
      <c r="U8401" s="24"/>
      <c r="V8401" s="24"/>
      <c r="W8401" s="24"/>
      <c r="X8401" s="24">
        <f t="shared" si="318"/>
        <v>88.699999999999989</v>
      </c>
      <c r="Y8401" s="2">
        <f t="shared" si="321"/>
        <v>0</v>
      </c>
      <c r="Z8401" s="3"/>
    </row>
    <row r="8402" spans="1:26" customFormat="1" ht="30" x14ac:dyDescent="0.25">
      <c r="A8402" s="31">
        <v>47</v>
      </c>
      <c r="B8402" s="31">
        <v>46</v>
      </c>
      <c r="C8402" s="3" t="s">
        <v>13719</v>
      </c>
      <c r="D8402" s="3" t="s">
        <v>4679</v>
      </c>
      <c r="E8402" s="3" t="s">
        <v>13641</v>
      </c>
      <c r="F8402" s="3" t="s">
        <v>12895</v>
      </c>
      <c r="G8402" s="1" t="s">
        <v>13720</v>
      </c>
      <c r="H8402" s="1" t="s">
        <v>13721</v>
      </c>
      <c r="I8402" s="24">
        <v>159.4</v>
      </c>
      <c r="J8402" s="24">
        <v>87.5</v>
      </c>
      <c r="K8402" s="24">
        <v>2</v>
      </c>
      <c r="L8402" s="24">
        <v>8</v>
      </c>
      <c r="M8402" s="24"/>
      <c r="N8402" s="24">
        <v>1.6</v>
      </c>
      <c r="O8402" s="24">
        <v>1.3</v>
      </c>
      <c r="P8402" s="24">
        <v>0.6</v>
      </c>
      <c r="Q8402" s="24"/>
      <c r="R8402" s="24">
        <v>2.4</v>
      </c>
      <c r="S8402" s="24">
        <v>0.7</v>
      </c>
      <c r="T8402" s="24">
        <v>55.3</v>
      </c>
      <c r="U8402" s="24"/>
      <c r="V8402" s="24"/>
      <c r="W8402" s="24"/>
      <c r="X8402" s="24">
        <f t="shared" si="318"/>
        <v>159.39999999999998</v>
      </c>
      <c r="Y8402" s="2">
        <f t="shared" si="321"/>
        <v>0</v>
      </c>
      <c r="Z8402" s="3"/>
    </row>
    <row r="8403" spans="1:26" customFormat="1" ht="30" x14ac:dyDescent="0.25">
      <c r="A8403" s="31">
        <v>48</v>
      </c>
      <c r="B8403" s="31">
        <v>47</v>
      </c>
      <c r="C8403" s="3" t="s">
        <v>13722</v>
      </c>
      <c r="D8403" s="3" t="s">
        <v>4679</v>
      </c>
      <c r="E8403" s="3" t="s">
        <v>13641</v>
      </c>
      <c r="F8403" s="3" t="s">
        <v>12895</v>
      </c>
      <c r="G8403" s="1" t="s">
        <v>13723</v>
      </c>
      <c r="H8403" s="1" t="s">
        <v>13724</v>
      </c>
      <c r="I8403" s="24">
        <v>872.58</v>
      </c>
      <c r="J8403" s="24"/>
      <c r="K8403" s="24"/>
      <c r="L8403" s="24"/>
      <c r="M8403" s="24"/>
      <c r="N8403" s="24"/>
      <c r="O8403" s="24"/>
      <c r="P8403" s="24"/>
      <c r="Q8403" s="24"/>
      <c r="R8403" s="24"/>
      <c r="S8403" s="24"/>
      <c r="T8403" s="24">
        <v>872.58</v>
      </c>
      <c r="U8403" s="24"/>
      <c r="V8403" s="24"/>
      <c r="W8403" s="24"/>
      <c r="X8403" s="24">
        <f t="shared" si="318"/>
        <v>872.58</v>
      </c>
      <c r="Y8403" s="2">
        <f t="shared" si="321"/>
        <v>0</v>
      </c>
      <c r="Z8403" s="3"/>
    </row>
    <row r="8404" spans="1:26" customFormat="1" x14ac:dyDescent="0.25">
      <c r="A8404" s="31">
        <v>49</v>
      </c>
      <c r="B8404" s="31">
        <v>48</v>
      </c>
      <c r="C8404" s="3" t="s">
        <v>13725</v>
      </c>
      <c r="D8404" s="3" t="s">
        <v>4679</v>
      </c>
      <c r="E8404" s="3" t="s">
        <v>13641</v>
      </c>
      <c r="F8404" s="3" t="s">
        <v>12895</v>
      </c>
      <c r="G8404" s="3" t="s">
        <v>5917</v>
      </c>
      <c r="H8404" s="3" t="s">
        <v>441</v>
      </c>
      <c r="I8404" s="24">
        <v>210.07</v>
      </c>
      <c r="J8404" s="24"/>
      <c r="K8404" s="24"/>
      <c r="L8404" s="24"/>
      <c r="M8404" s="24"/>
      <c r="N8404" s="24"/>
      <c r="O8404" s="24"/>
      <c r="P8404" s="24"/>
      <c r="Q8404" s="24"/>
      <c r="R8404" s="24"/>
      <c r="S8404" s="24"/>
      <c r="T8404" s="24">
        <v>210.07</v>
      </c>
      <c r="U8404" s="24"/>
      <c r="V8404" s="24"/>
      <c r="W8404" s="24"/>
      <c r="X8404" s="24">
        <f t="shared" si="318"/>
        <v>210.07</v>
      </c>
      <c r="Y8404" s="2">
        <f t="shared" si="321"/>
        <v>0</v>
      </c>
      <c r="Z8404" s="3"/>
    </row>
    <row r="8405" spans="1:26" customFormat="1" x14ac:dyDescent="0.25">
      <c r="A8405" s="31">
        <v>50</v>
      </c>
      <c r="B8405" s="31">
        <v>49</v>
      </c>
      <c r="C8405" s="3" t="s">
        <v>13726</v>
      </c>
      <c r="D8405" s="3" t="s">
        <v>4679</v>
      </c>
      <c r="E8405" s="3" t="s">
        <v>13641</v>
      </c>
      <c r="F8405" s="3" t="s">
        <v>12895</v>
      </c>
      <c r="G8405" s="3" t="s">
        <v>13727</v>
      </c>
      <c r="H8405" s="3" t="s">
        <v>39</v>
      </c>
      <c r="I8405" s="24">
        <v>70.3</v>
      </c>
      <c r="J8405" s="24">
        <v>56.4</v>
      </c>
      <c r="K8405" s="24"/>
      <c r="L8405" s="24"/>
      <c r="M8405" s="24"/>
      <c r="N8405" s="24">
        <v>1.9</v>
      </c>
      <c r="O8405" s="24">
        <v>1</v>
      </c>
      <c r="P8405" s="24"/>
      <c r="Q8405" s="24"/>
      <c r="R8405" s="24">
        <v>1.4</v>
      </c>
      <c r="S8405" s="24"/>
      <c r="T8405" s="24">
        <v>9.6</v>
      </c>
      <c r="U8405" s="24"/>
      <c r="V8405" s="24"/>
      <c r="W8405" s="24"/>
      <c r="X8405" s="24">
        <f t="shared" si="318"/>
        <v>70.3</v>
      </c>
      <c r="Y8405" s="2">
        <f t="shared" si="321"/>
        <v>0</v>
      </c>
      <c r="Z8405" s="3"/>
    </row>
    <row r="8406" spans="1:26" customFormat="1" x14ac:dyDescent="0.25">
      <c r="A8406" s="31">
        <v>51</v>
      </c>
      <c r="B8406" s="31">
        <v>50</v>
      </c>
      <c r="C8406" s="3" t="s">
        <v>13728</v>
      </c>
      <c r="D8406" s="3" t="s">
        <v>13729</v>
      </c>
      <c r="E8406" s="3" t="s">
        <v>13641</v>
      </c>
      <c r="F8406" s="3" t="s">
        <v>12895</v>
      </c>
      <c r="G8406" s="3" t="s">
        <v>13730</v>
      </c>
      <c r="H8406" s="3" t="s">
        <v>3234</v>
      </c>
      <c r="I8406" s="24">
        <v>55.04</v>
      </c>
      <c r="J8406" s="24">
        <v>18.8</v>
      </c>
      <c r="K8406" s="24">
        <v>29.3</v>
      </c>
      <c r="L8406" s="24"/>
      <c r="M8406" s="24"/>
      <c r="N8406" s="24"/>
      <c r="O8406" s="24">
        <v>0.14000000000000001</v>
      </c>
      <c r="P8406" s="24"/>
      <c r="Q8406" s="24"/>
      <c r="R8406" s="24"/>
      <c r="S8406" s="24"/>
      <c r="T8406" s="24">
        <v>6.8</v>
      </c>
      <c r="U8406" s="24"/>
      <c r="V8406" s="24"/>
      <c r="W8406" s="24"/>
      <c r="X8406" s="24">
        <f t="shared" si="318"/>
        <v>55.04</v>
      </c>
      <c r="Y8406" s="2">
        <f t="shared" si="321"/>
        <v>0</v>
      </c>
      <c r="Z8406" s="3"/>
    </row>
    <row r="8407" spans="1:26" customFormat="1" x14ac:dyDescent="0.25">
      <c r="A8407" s="31">
        <v>52</v>
      </c>
      <c r="B8407" s="31">
        <v>51</v>
      </c>
      <c r="C8407" s="3" t="s">
        <v>13731</v>
      </c>
      <c r="D8407" s="3" t="s">
        <v>13729</v>
      </c>
      <c r="E8407" s="3" t="s">
        <v>13641</v>
      </c>
      <c r="F8407" s="3" t="s">
        <v>12895</v>
      </c>
      <c r="G8407" s="3" t="s">
        <v>13732</v>
      </c>
      <c r="H8407" s="3" t="s">
        <v>3249</v>
      </c>
      <c r="I8407" s="24">
        <v>114.15</v>
      </c>
      <c r="J8407" s="24">
        <v>46.05</v>
      </c>
      <c r="K8407" s="24">
        <v>6.3</v>
      </c>
      <c r="L8407" s="24"/>
      <c r="M8407" s="24"/>
      <c r="N8407" s="24"/>
      <c r="O8407" s="24">
        <v>0.77</v>
      </c>
      <c r="P8407" s="24"/>
      <c r="Q8407" s="24"/>
      <c r="R8407" s="24"/>
      <c r="S8407" s="24"/>
      <c r="T8407" s="24">
        <v>61.03</v>
      </c>
      <c r="U8407" s="24"/>
      <c r="V8407" s="24"/>
      <c r="W8407" s="24"/>
      <c r="X8407" s="24">
        <f t="shared" si="318"/>
        <v>114.15</v>
      </c>
      <c r="Y8407" s="2">
        <f t="shared" si="321"/>
        <v>0</v>
      </c>
      <c r="Z8407" s="3"/>
    </row>
    <row r="8408" spans="1:26" customFormat="1" ht="90" x14ac:dyDescent="0.25">
      <c r="A8408" s="31">
        <v>53</v>
      </c>
      <c r="B8408" s="31">
        <v>52</v>
      </c>
      <c r="C8408" s="3" t="s">
        <v>13733</v>
      </c>
      <c r="D8408" s="3" t="s">
        <v>13729</v>
      </c>
      <c r="E8408" s="3" t="s">
        <v>13641</v>
      </c>
      <c r="F8408" s="3" t="s">
        <v>12895</v>
      </c>
      <c r="G8408" s="1" t="s">
        <v>15422</v>
      </c>
      <c r="H8408" s="1" t="s">
        <v>13734</v>
      </c>
      <c r="I8408" s="24">
        <v>181.28</v>
      </c>
      <c r="J8408" s="24">
        <v>112.98</v>
      </c>
      <c r="K8408" s="24">
        <v>31.7</v>
      </c>
      <c r="L8408" s="24">
        <v>16.3</v>
      </c>
      <c r="M8408" s="24">
        <v>1.25</v>
      </c>
      <c r="N8408" s="24">
        <v>2.62</v>
      </c>
      <c r="O8408" s="24">
        <v>2.1</v>
      </c>
      <c r="P8408" s="24"/>
      <c r="Q8408" s="24"/>
      <c r="R8408" s="24">
        <v>6</v>
      </c>
      <c r="S8408" s="24">
        <v>0.8</v>
      </c>
      <c r="T8408" s="24">
        <v>7.53</v>
      </c>
      <c r="U8408" s="24"/>
      <c r="V8408" s="24"/>
      <c r="W8408" s="24"/>
      <c r="X8408" s="24">
        <f t="shared" si="318"/>
        <v>181.28000000000003</v>
      </c>
      <c r="Y8408" s="2">
        <f t="shared" si="321"/>
        <v>0</v>
      </c>
      <c r="Z8408" s="3"/>
    </row>
    <row r="8409" spans="1:26" customFormat="1" x14ac:dyDescent="0.25">
      <c r="A8409" s="31">
        <v>54</v>
      </c>
      <c r="B8409" s="31">
        <v>53</v>
      </c>
      <c r="C8409" s="3" t="s">
        <v>13735</v>
      </c>
      <c r="D8409" s="3" t="s">
        <v>13729</v>
      </c>
      <c r="E8409" s="3" t="s">
        <v>13641</v>
      </c>
      <c r="F8409" s="3" t="s">
        <v>12895</v>
      </c>
      <c r="G8409" s="3" t="s">
        <v>13736</v>
      </c>
      <c r="H8409" s="3" t="s">
        <v>283</v>
      </c>
      <c r="I8409" s="24">
        <v>133.03</v>
      </c>
      <c r="J8409" s="24">
        <v>70.430000000000007</v>
      </c>
      <c r="K8409" s="24">
        <v>45.4</v>
      </c>
      <c r="L8409" s="24">
        <v>8.5</v>
      </c>
      <c r="M8409" s="24"/>
      <c r="N8409" s="24">
        <v>5.7</v>
      </c>
      <c r="O8409" s="24">
        <v>3</v>
      </c>
      <c r="P8409" s="24"/>
      <c r="Q8409" s="24"/>
      <c r="R8409" s="24"/>
      <c r="S8409" s="24"/>
      <c r="T8409" s="24"/>
      <c r="U8409" s="24"/>
      <c r="V8409" s="24"/>
      <c r="W8409" s="24"/>
      <c r="X8409" s="24">
        <f t="shared" si="318"/>
        <v>133.03</v>
      </c>
      <c r="Y8409" s="2">
        <f t="shared" si="321"/>
        <v>0</v>
      </c>
      <c r="Z8409" s="3"/>
    </row>
    <row r="8410" spans="1:26" customFormat="1" x14ac:dyDescent="0.25">
      <c r="A8410" s="31">
        <v>55</v>
      </c>
      <c r="B8410" s="31">
        <v>54</v>
      </c>
      <c r="C8410" s="3" t="s">
        <v>12589</v>
      </c>
      <c r="D8410" s="3" t="s">
        <v>13729</v>
      </c>
      <c r="E8410" s="3" t="s">
        <v>13641</v>
      </c>
      <c r="F8410" s="3" t="s">
        <v>12895</v>
      </c>
      <c r="G8410" s="3" t="s">
        <v>13281</v>
      </c>
      <c r="H8410" s="3" t="s">
        <v>2485</v>
      </c>
      <c r="I8410" s="24">
        <v>80.8</v>
      </c>
      <c r="J8410" s="24">
        <v>38.15</v>
      </c>
      <c r="K8410" s="24">
        <v>32.19</v>
      </c>
      <c r="L8410" s="24"/>
      <c r="M8410" s="24"/>
      <c r="N8410" s="24"/>
      <c r="O8410" s="24">
        <v>1.88</v>
      </c>
      <c r="P8410" s="24"/>
      <c r="Q8410" s="24">
        <v>5.7</v>
      </c>
      <c r="R8410" s="24">
        <v>1.7</v>
      </c>
      <c r="S8410" s="24">
        <v>1.18</v>
      </c>
      <c r="T8410" s="24"/>
      <c r="U8410" s="24"/>
      <c r="V8410" s="24"/>
      <c r="W8410" s="24"/>
      <c r="X8410" s="24">
        <f t="shared" si="318"/>
        <v>80.800000000000011</v>
      </c>
      <c r="Y8410" s="2">
        <f t="shared" si="321"/>
        <v>0</v>
      </c>
      <c r="Z8410" s="3"/>
    </row>
    <row r="8411" spans="1:26" customFormat="1" x14ac:dyDescent="0.25">
      <c r="A8411" s="31">
        <v>56</v>
      </c>
      <c r="B8411" s="31">
        <v>55</v>
      </c>
      <c r="C8411" s="3" t="s">
        <v>3990</v>
      </c>
      <c r="D8411" s="3" t="s">
        <v>13729</v>
      </c>
      <c r="E8411" s="3" t="s">
        <v>13641</v>
      </c>
      <c r="F8411" s="3" t="s">
        <v>12895</v>
      </c>
      <c r="G8411" s="3" t="s">
        <v>13737</v>
      </c>
      <c r="H8411" s="3" t="s">
        <v>2086</v>
      </c>
      <c r="I8411" s="24">
        <v>54.42</v>
      </c>
      <c r="J8411" s="24">
        <v>41.42</v>
      </c>
      <c r="K8411" s="24">
        <v>6</v>
      </c>
      <c r="L8411" s="24"/>
      <c r="M8411" s="24"/>
      <c r="N8411" s="24">
        <v>1</v>
      </c>
      <c r="O8411" s="24">
        <v>0.8</v>
      </c>
      <c r="P8411" s="24"/>
      <c r="Q8411" s="24">
        <v>5.2</v>
      </c>
      <c r="R8411" s="24"/>
      <c r="S8411" s="24"/>
      <c r="T8411" s="24"/>
      <c r="U8411" s="24"/>
      <c r="V8411" s="24"/>
      <c r="W8411" s="24"/>
      <c r="X8411" s="24">
        <f t="shared" si="318"/>
        <v>54.42</v>
      </c>
      <c r="Y8411" s="2">
        <f t="shared" si="321"/>
        <v>0</v>
      </c>
      <c r="Z8411" s="3"/>
    </row>
    <row r="8412" spans="1:26" customFormat="1" x14ac:dyDescent="0.25">
      <c r="A8412" s="31">
        <v>57</v>
      </c>
      <c r="B8412" s="31">
        <v>56</v>
      </c>
      <c r="C8412" s="3" t="s">
        <v>13729</v>
      </c>
      <c r="D8412" s="3" t="s">
        <v>13729</v>
      </c>
      <c r="E8412" s="3" t="s">
        <v>13641</v>
      </c>
      <c r="F8412" s="3" t="s">
        <v>12895</v>
      </c>
      <c r="G8412" s="3" t="s">
        <v>13738</v>
      </c>
      <c r="H8412" s="3" t="s">
        <v>4835</v>
      </c>
      <c r="I8412" s="24">
        <v>528.5</v>
      </c>
      <c r="J8412" s="24">
        <v>342.2</v>
      </c>
      <c r="K8412" s="24">
        <v>21</v>
      </c>
      <c r="L8412" s="24"/>
      <c r="M8412" s="24">
        <v>1.8</v>
      </c>
      <c r="N8412" s="24">
        <v>13.7</v>
      </c>
      <c r="O8412" s="24">
        <v>6</v>
      </c>
      <c r="P8412" s="24"/>
      <c r="Q8412" s="24">
        <v>9.8000000000000007</v>
      </c>
      <c r="R8412" s="24">
        <v>4</v>
      </c>
      <c r="S8412" s="24">
        <v>1.5</v>
      </c>
      <c r="T8412" s="24">
        <v>128.5</v>
      </c>
      <c r="U8412" s="24"/>
      <c r="V8412" s="24"/>
      <c r="W8412" s="24"/>
      <c r="X8412" s="24">
        <f t="shared" si="318"/>
        <v>528.5</v>
      </c>
      <c r="Y8412" s="2">
        <f t="shared" si="321"/>
        <v>0</v>
      </c>
      <c r="Z8412" s="3"/>
    </row>
    <row r="8413" spans="1:26" customFormat="1" x14ac:dyDescent="0.25">
      <c r="A8413" s="31">
        <v>57</v>
      </c>
      <c r="B8413" s="31">
        <v>56</v>
      </c>
      <c r="C8413" s="3" t="s">
        <v>13739</v>
      </c>
      <c r="D8413" s="3" t="s">
        <v>13679</v>
      </c>
      <c r="E8413" s="3" t="s">
        <v>13641</v>
      </c>
      <c r="F8413" s="3" t="s">
        <v>12895</v>
      </c>
      <c r="G8413" s="1" t="s">
        <v>13740</v>
      </c>
      <c r="H8413" s="3" t="s">
        <v>12260</v>
      </c>
      <c r="I8413" s="24">
        <v>62.7</v>
      </c>
      <c r="J8413" s="24">
        <v>38.200000000000003</v>
      </c>
      <c r="K8413" s="24"/>
      <c r="L8413" s="24"/>
      <c r="M8413" s="24"/>
      <c r="N8413" s="24">
        <v>4.47</v>
      </c>
      <c r="O8413" s="24">
        <v>3.7</v>
      </c>
      <c r="P8413" s="24"/>
      <c r="Q8413" s="24">
        <v>7.77</v>
      </c>
      <c r="R8413" s="24"/>
      <c r="S8413" s="24"/>
      <c r="T8413" s="24">
        <v>8.26</v>
      </c>
      <c r="U8413" s="24">
        <v>0.3</v>
      </c>
      <c r="V8413" s="24"/>
      <c r="W8413" s="24"/>
      <c r="X8413" s="24">
        <f t="shared" si="318"/>
        <v>62.699999999999996</v>
      </c>
      <c r="Y8413" s="2">
        <f t="shared" si="321"/>
        <v>0</v>
      </c>
      <c r="Z8413" s="3"/>
    </row>
    <row r="8414" spans="1:26" customFormat="1" x14ac:dyDescent="0.25">
      <c r="A8414" s="31">
        <v>1</v>
      </c>
      <c r="B8414" s="31">
        <v>1</v>
      </c>
      <c r="C8414" s="3" t="s">
        <v>1140</v>
      </c>
      <c r="D8414" s="3" t="s">
        <v>13741</v>
      </c>
      <c r="E8414" s="3" t="s">
        <v>13742</v>
      </c>
      <c r="F8414" s="3" t="s">
        <v>12895</v>
      </c>
      <c r="G8414" s="3" t="s">
        <v>13743</v>
      </c>
      <c r="H8414" s="3" t="s">
        <v>580</v>
      </c>
      <c r="I8414" s="24">
        <v>248.5</v>
      </c>
      <c r="J8414" s="24">
        <v>117.2</v>
      </c>
      <c r="K8414" s="24">
        <v>122.24</v>
      </c>
      <c r="L8414" s="24"/>
      <c r="M8414" s="24">
        <v>1</v>
      </c>
      <c r="N8414" s="24"/>
      <c r="O8414" s="24">
        <v>1.27</v>
      </c>
      <c r="P8414" s="24"/>
      <c r="Q8414" s="24">
        <v>4.79</v>
      </c>
      <c r="R8414" s="24">
        <v>2</v>
      </c>
      <c r="S8414" s="24"/>
      <c r="T8414" s="24"/>
      <c r="U8414" s="24"/>
      <c r="V8414" s="24"/>
      <c r="W8414" s="24"/>
      <c r="X8414" s="24">
        <f t="shared" si="318"/>
        <v>248.5</v>
      </c>
      <c r="Y8414" s="2">
        <f t="shared" si="321"/>
        <v>0</v>
      </c>
      <c r="Z8414" s="3"/>
    </row>
    <row r="8415" spans="1:26" customFormat="1" ht="30" x14ac:dyDescent="0.25">
      <c r="A8415" s="31">
        <v>2</v>
      </c>
      <c r="B8415" s="31">
        <v>2</v>
      </c>
      <c r="C8415" s="3" t="s">
        <v>13744</v>
      </c>
      <c r="D8415" s="3" t="s">
        <v>13741</v>
      </c>
      <c r="E8415" s="3" t="s">
        <v>13742</v>
      </c>
      <c r="F8415" s="3" t="s">
        <v>12895</v>
      </c>
      <c r="G8415" s="1" t="s">
        <v>13745</v>
      </c>
      <c r="H8415" s="3" t="s">
        <v>3445</v>
      </c>
      <c r="I8415" s="24">
        <v>305.33999999999997</v>
      </c>
      <c r="J8415" s="24">
        <v>206.16</v>
      </c>
      <c r="K8415" s="24">
        <v>18.3</v>
      </c>
      <c r="L8415" s="24">
        <v>0.88</v>
      </c>
      <c r="M8415" s="24"/>
      <c r="N8415" s="24">
        <v>7.79</v>
      </c>
      <c r="O8415" s="24">
        <v>3.86</v>
      </c>
      <c r="P8415" s="24">
        <v>0.82</v>
      </c>
      <c r="Q8415" s="24">
        <v>0.62</v>
      </c>
      <c r="R8415" s="24">
        <v>4.6500000000000004</v>
      </c>
      <c r="S8415" s="24">
        <v>1.73</v>
      </c>
      <c r="T8415" s="24">
        <v>60.53</v>
      </c>
      <c r="U8415" s="24"/>
      <c r="V8415" s="24"/>
      <c r="W8415" s="24"/>
      <c r="X8415" s="24">
        <f t="shared" si="318"/>
        <v>305.34000000000003</v>
      </c>
      <c r="Y8415" s="2">
        <f t="shared" si="321"/>
        <v>0</v>
      </c>
      <c r="Z8415" s="3"/>
    </row>
    <row r="8416" spans="1:26" customFormat="1" ht="30" x14ac:dyDescent="0.25">
      <c r="A8416" s="31">
        <v>3</v>
      </c>
      <c r="B8416" s="31">
        <v>3</v>
      </c>
      <c r="C8416" s="3" t="s">
        <v>13746</v>
      </c>
      <c r="D8416" s="3" t="s">
        <v>13741</v>
      </c>
      <c r="E8416" s="3" t="s">
        <v>13742</v>
      </c>
      <c r="F8416" s="3" t="s">
        <v>12895</v>
      </c>
      <c r="G8416" s="1" t="s">
        <v>13747</v>
      </c>
      <c r="H8416" s="1" t="s">
        <v>13748</v>
      </c>
      <c r="I8416" s="24">
        <v>446</v>
      </c>
      <c r="J8416" s="24">
        <v>293.41000000000003</v>
      </c>
      <c r="K8416" s="24">
        <v>32.61</v>
      </c>
      <c r="L8416" s="24">
        <v>1.2</v>
      </c>
      <c r="M8416" s="24"/>
      <c r="N8416" s="24">
        <v>2</v>
      </c>
      <c r="O8416" s="24">
        <v>2</v>
      </c>
      <c r="P8416" s="24">
        <v>4.5</v>
      </c>
      <c r="Q8416" s="24">
        <v>1.1599999999999999</v>
      </c>
      <c r="R8416" s="24">
        <v>7.12</v>
      </c>
      <c r="S8416" s="24">
        <v>1.39</v>
      </c>
      <c r="T8416" s="24">
        <v>100.61</v>
      </c>
      <c r="U8416" s="24"/>
      <c r="V8416" s="24"/>
      <c r="W8416" s="24"/>
      <c r="X8416" s="24">
        <f t="shared" si="318"/>
        <v>446.00000000000006</v>
      </c>
      <c r="Y8416" s="2">
        <f t="shared" si="321"/>
        <v>0</v>
      </c>
      <c r="Z8416" s="3"/>
    </row>
    <row r="8417" spans="1:26" customFormat="1" x14ac:dyDescent="0.25">
      <c r="A8417" s="31">
        <v>4</v>
      </c>
      <c r="B8417" s="31">
        <v>4</v>
      </c>
      <c r="C8417" s="3" t="s">
        <v>13749</v>
      </c>
      <c r="D8417" s="3" t="s">
        <v>13741</v>
      </c>
      <c r="E8417" s="3" t="s">
        <v>13742</v>
      </c>
      <c r="F8417" s="3" t="s">
        <v>12895</v>
      </c>
      <c r="G8417" s="3" t="s">
        <v>13750</v>
      </c>
      <c r="H8417" s="3" t="s">
        <v>279</v>
      </c>
      <c r="I8417" s="24">
        <v>153.49</v>
      </c>
      <c r="J8417" s="24">
        <v>116.28</v>
      </c>
      <c r="K8417" s="24">
        <v>3.6</v>
      </c>
      <c r="L8417" s="24">
        <v>26.92</v>
      </c>
      <c r="M8417" s="24"/>
      <c r="N8417" s="24"/>
      <c r="O8417" s="24">
        <v>0.21</v>
      </c>
      <c r="P8417" s="24">
        <v>0.34</v>
      </c>
      <c r="Q8417" s="24">
        <v>2.5099999999999998</v>
      </c>
      <c r="R8417" s="24">
        <v>3.27</v>
      </c>
      <c r="S8417" s="24">
        <v>0.36</v>
      </c>
      <c r="T8417" s="24"/>
      <c r="U8417" s="24"/>
      <c r="V8417" s="24"/>
      <c r="W8417" s="24"/>
      <c r="X8417" s="24">
        <f t="shared" si="318"/>
        <v>153.49000000000004</v>
      </c>
      <c r="Y8417" s="2">
        <f t="shared" si="321"/>
        <v>0</v>
      </c>
      <c r="Z8417" s="3"/>
    </row>
    <row r="8418" spans="1:26" customFormat="1" x14ac:dyDescent="0.25">
      <c r="A8418" s="31">
        <v>5</v>
      </c>
      <c r="B8418" s="31">
        <v>5</v>
      </c>
      <c r="C8418" s="3" t="s">
        <v>13751</v>
      </c>
      <c r="D8418" s="3" t="s">
        <v>13741</v>
      </c>
      <c r="E8418" s="3" t="s">
        <v>13742</v>
      </c>
      <c r="F8418" s="3" t="s">
        <v>12895</v>
      </c>
      <c r="G8418" s="3" t="s">
        <v>13752</v>
      </c>
      <c r="H8418" s="3" t="s">
        <v>377</v>
      </c>
      <c r="I8418" s="24">
        <v>64.56</v>
      </c>
      <c r="J8418" s="24">
        <v>43.45</v>
      </c>
      <c r="K8418" s="24">
        <v>7.43</v>
      </c>
      <c r="L8418" s="24">
        <v>5.93</v>
      </c>
      <c r="M8418" s="24"/>
      <c r="N8418" s="24">
        <v>2.31</v>
      </c>
      <c r="O8418" s="24">
        <v>1.46</v>
      </c>
      <c r="P8418" s="24"/>
      <c r="Q8418" s="24">
        <v>2.09</v>
      </c>
      <c r="R8418" s="24">
        <v>1.76</v>
      </c>
      <c r="S8418" s="24">
        <v>0.13</v>
      </c>
      <c r="T8418" s="24"/>
      <c r="U8418" s="24"/>
      <c r="V8418" s="24"/>
      <c r="W8418" s="24"/>
      <c r="X8418" s="24">
        <f t="shared" si="318"/>
        <v>64.56</v>
      </c>
      <c r="Y8418" s="2">
        <f t="shared" si="321"/>
        <v>0</v>
      </c>
      <c r="Z8418" s="3"/>
    </row>
    <row r="8419" spans="1:26" customFormat="1" x14ac:dyDescent="0.25">
      <c r="A8419" s="31">
        <v>6</v>
      </c>
      <c r="B8419" s="31">
        <v>6</v>
      </c>
      <c r="C8419" s="3" t="s">
        <v>13753</v>
      </c>
      <c r="D8419" s="3" t="s">
        <v>13741</v>
      </c>
      <c r="E8419" s="3" t="s">
        <v>13742</v>
      </c>
      <c r="F8419" s="3" t="s">
        <v>12895</v>
      </c>
      <c r="G8419" s="3" t="s">
        <v>13754</v>
      </c>
      <c r="H8419" s="3" t="s">
        <v>283</v>
      </c>
      <c r="I8419" s="24">
        <v>75</v>
      </c>
      <c r="J8419" s="24">
        <v>37.520000000000003</v>
      </c>
      <c r="K8419" s="24">
        <v>7.52</v>
      </c>
      <c r="L8419" s="24"/>
      <c r="M8419" s="24">
        <v>0.5</v>
      </c>
      <c r="N8419" s="24"/>
      <c r="O8419" s="24">
        <v>1.18</v>
      </c>
      <c r="P8419" s="24">
        <v>0.5</v>
      </c>
      <c r="Q8419" s="24">
        <v>23.07</v>
      </c>
      <c r="R8419" s="24">
        <v>0.71</v>
      </c>
      <c r="S8419" s="24"/>
      <c r="T8419" s="24">
        <v>4</v>
      </c>
      <c r="U8419" s="24"/>
      <c r="V8419" s="24"/>
      <c r="W8419" s="24"/>
      <c r="X8419" s="24">
        <f t="shared" si="318"/>
        <v>75</v>
      </c>
      <c r="Y8419" s="2">
        <f t="shared" si="321"/>
        <v>0</v>
      </c>
      <c r="Z8419" s="3"/>
    </row>
    <row r="8420" spans="1:26" customFormat="1" x14ac:dyDescent="0.25">
      <c r="A8420" s="31">
        <v>7</v>
      </c>
      <c r="B8420" s="31">
        <v>7</v>
      </c>
      <c r="C8420" s="3" t="s">
        <v>10398</v>
      </c>
      <c r="D8420" s="3" t="s">
        <v>13741</v>
      </c>
      <c r="E8420" s="3" t="s">
        <v>13742</v>
      </c>
      <c r="F8420" s="3" t="s">
        <v>12895</v>
      </c>
      <c r="G8420" s="3" t="s">
        <v>13755</v>
      </c>
      <c r="H8420" s="3"/>
      <c r="I8420" s="24">
        <v>118.79</v>
      </c>
      <c r="J8420" s="24">
        <v>103.5</v>
      </c>
      <c r="K8420" s="24">
        <v>9.6</v>
      </c>
      <c r="L8420" s="24"/>
      <c r="M8420" s="24">
        <v>1.5</v>
      </c>
      <c r="N8420" s="24"/>
      <c r="O8420" s="24">
        <v>1</v>
      </c>
      <c r="P8420" s="24"/>
      <c r="Q8420" s="24">
        <v>2.23</v>
      </c>
      <c r="R8420" s="24">
        <v>0.96</v>
      </c>
      <c r="S8420" s="24"/>
      <c r="T8420" s="24"/>
      <c r="U8420" s="24"/>
      <c r="V8420" s="24"/>
      <c r="W8420" s="24"/>
      <c r="X8420" s="24">
        <f t="shared" ref="X8420:X8483" si="322">SUM(J8420:W8420)</f>
        <v>118.78999999999999</v>
      </c>
      <c r="Y8420" s="2">
        <f t="shared" si="321"/>
        <v>0</v>
      </c>
      <c r="Z8420" s="3"/>
    </row>
    <row r="8421" spans="1:26" customFormat="1" x14ac:dyDescent="0.25">
      <c r="A8421" s="31">
        <v>8</v>
      </c>
      <c r="B8421" s="31">
        <v>8</v>
      </c>
      <c r="C8421" s="3" t="s">
        <v>13756</v>
      </c>
      <c r="D8421" s="3" t="s">
        <v>13741</v>
      </c>
      <c r="E8421" s="3" t="s">
        <v>13742</v>
      </c>
      <c r="F8421" s="3" t="s">
        <v>12895</v>
      </c>
      <c r="G8421" s="3" t="s">
        <v>13757</v>
      </c>
      <c r="H8421" s="3" t="s">
        <v>3676</v>
      </c>
      <c r="I8421" s="24">
        <v>78.95</v>
      </c>
      <c r="J8421" s="24">
        <v>60.58</v>
      </c>
      <c r="K8421" s="24">
        <v>9.3800000000000008</v>
      </c>
      <c r="L8421" s="24"/>
      <c r="M8421" s="24">
        <v>4</v>
      </c>
      <c r="N8421" s="24"/>
      <c r="O8421" s="24">
        <v>1</v>
      </c>
      <c r="P8421" s="24">
        <v>1</v>
      </c>
      <c r="Q8421" s="24">
        <v>2</v>
      </c>
      <c r="R8421" s="24">
        <v>0.99</v>
      </c>
      <c r="S8421" s="24"/>
      <c r="T8421" s="24"/>
      <c r="U8421" s="24"/>
      <c r="V8421" s="24"/>
      <c r="W8421" s="24"/>
      <c r="X8421" s="24">
        <f t="shared" si="322"/>
        <v>78.949999999999989</v>
      </c>
      <c r="Y8421" s="2">
        <f t="shared" si="321"/>
        <v>0</v>
      </c>
      <c r="Z8421" s="3"/>
    </row>
    <row r="8422" spans="1:26" customFormat="1" x14ac:dyDescent="0.25">
      <c r="A8422" s="31">
        <v>9</v>
      </c>
      <c r="B8422" s="31">
        <v>9</v>
      </c>
      <c r="C8422" s="3" t="s">
        <v>13758</v>
      </c>
      <c r="D8422" s="3" t="s">
        <v>13741</v>
      </c>
      <c r="E8422" s="3" t="s">
        <v>13742</v>
      </c>
      <c r="F8422" s="3" t="s">
        <v>12895</v>
      </c>
      <c r="G8422" s="3" t="s">
        <v>6374</v>
      </c>
      <c r="H8422" s="3" t="s">
        <v>19</v>
      </c>
      <c r="I8422" s="24">
        <v>100.25</v>
      </c>
      <c r="J8422" s="24">
        <v>92.98</v>
      </c>
      <c r="K8422" s="24">
        <v>5</v>
      </c>
      <c r="L8422" s="24"/>
      <c r="M8422" s="24"/>
      <c r="N8422" s="24"/>
      <c r="O8422" s="24">
        <v>1</v>
      </c>
      <c r="P8422" s="24"/>
      <c r="Q8422" s="24"/>
      <c r="R8422" s="24">
        <v>1.27</v>
      </c>
      <c r="S8422" s="24"/>
      <c r="T8422" s="24"/>
      <c r="U8422" s="24"/>
      <c r="V8422" s="24"/>
      <c r="W8422" s="24"/>
      <c r="X8422" s="24">
        <f t="shared" si="322"/>
        <v>100.25</v>
      </c>
      <c r="Y8422" s="2">
        <f t="shared" si="321"/>
        <v>0</v>
      </c>
      <c r="Z8422" s="3"/>
    </row>
    <row r="8423" spans="1:26" customFormat="1" x14ac:dyDescent="0.25">
      <c r="A8423" s="31">
        <v>10</v>
      </c>
      <c r="B8423" s="31">
        <v>10</v>
      </c>
      <c r="C8423" s="3" t="s">
        <v>13759</v>
      </c>
      <c r="D8423" s="3" t="s">
        <v>13741</v>
      </c>
      <c r="E8423" s="3" t="s">
        <v>13742</v>
      </c>
      <c r="F8423" s="3" t="s">
        <v>12895</v>
      </c>
      <c r="G8423" s="3" t="s">
        <v>13760</v>
      </c>
      <c r="H8423" s="3" t="s">
        <v>213</v>
      </c>
      <c r="I8423" s="24">
        <v>228.47</v>
      </c>
      <c r="J8423" s="24">
        <v>153.85</v>
      </c>
      <c r="K8423" s="24">
        <v>39.51</v>
      </c>
      <c r="L8423" s="24">
        <v>4</v>
      </c>
      <c r="M8423" s="24"/>
      <c r="N8423" s="24">
        <v>18</v>
      </c>
      <c r="O8423" s="24">
        <v>3</v>
      </c>
      <c r="P8423" s="24">
        <v>2.8</v>
      </c>
      <c r="Q8423" s="24">
        <v>0.9</v>
      </c>
      <c r="R8423" s="24">
        <v>5.81</v>
      </c>
      <c r="S8423" s="24">
        <v>0.6</v>
      </c>
      <c r="T8423" s="24"/>
      <c r="U8423" s="24"/>
      <c r="V8423" s="24"/>
      <c r="W8423" s="24"/>
      <c r="X8423" s="24">
        <f t="shared" si="322"/>
        <v>228.47</v>
      </c>
      <c r="Y8423" s="2">
        <f t="shared" si="321"/>
        <v>0</v>
      </c>
      <c r="Z8423" s="3"/>
    </row>
    <row r="8424" spans="1:26" customFormat="1" x14ac:dyDescent="0.25">
      <c r="A8424" s="31">
        <v>11</v>
      </c>
      <c r="B8424" s="31">
        <v>11</v>
      </c>
      <c r="C8424" s="3" t="s">
        <v>13761</v>
      </c>
      <c r="D8424" s="3" t="s">
        <v>13741</v>
      </c>
      <c r="E8424" s="3" t="s">
        <v>13742</v>
      </c>
      <c r="F8424" s="3" t="s">
        <v>12895</v>
      </c>
      <c r="G8424" s="3" t="s">
        <v>13762</v>
      </c>
      <c r="H8424" s="3" t="s">
        <v>409</v>
      </c>
      <c r="I8424" s="24">
        <v>99.27</v>
      </c>
      <c r="J8424" s="24">
        <v>79.89</v>
      </c>
      <c r="K8424" s="24">
        <v>15.97</v>
      </c>
      <c r="L8424" s="24"/>
      <c r="M8424" s="24"/>
      <c r="N8424" s="24"/>
      <c r="O8424" s="24">
        <v>1</v>
      </c>
      <c r="P8424" s="24"/>
      <c r="Q8424" s="24"/>
      <c r="R8424" s="24">
        <v>1.76</v>
      </c>
      <c r="S8424" s="24">
        <v>0.65</v>
      </c>
      <c r="T8424" s="24"/>
      <c r="U8424" s="24"/>
      <c r="V8424" s="24"/>
      <c r="W8424" s="24"/>
      <c r="X8424" s="24">
        <f t="shared" si="322"/>
        <v>99.27000000000001</v>
      </c>
      <c r="Y8424" s="2">
        <f t="shared" si="321"/>
        <v>0</v>
      </c>
      <c r="Z8424" s="3"/>
    </row>
    <row r="8425" spans="1:26" customFormat="1" x14ac:dyDescent="0.25">
      <c r="A8425" s="31">
        <v>12</v>
      </c>
      <c r="B8425" s="31">
        <v>12</v>
      </c>
      <c r="C8425" s="3" t="s">
        <v>13763</v>
      </c>
      <c r="D8425" s="3" t="s">
        <v>13741</v>
      </c>
      <c r="E8425" s="3" t="s">
        <v>13742</v>
      </c>
      <c r="F8425" s="3" t="s">
        <v>12895</v>
      </c>
      <c r="G8425" s="3" t="s">
        <v>265</v>
      </c>
      <c r="H8425" s="3" t="s">
        <v>932</v>
      </c>
      <c r="I8425" s="24">
        <v>67.239999999999995</v>
      </c>
      <c r="J8425" s="24">
        <v>42.86</v>
      </c>
      <c r="K8425" s="24">
        <v>18.03</v>
      </c>
      <c r="L8425" s="24">
        <v>3.3</v>
      </c>
      <c r="M8425" s="24"/>
      <c r="N8425" s="24"/>
      <c r="O8425" s="24">
        <v>1.1000000000000001</v>
      </c>
      <c r="P8425" s="24"/>
      <c r="Q8425" s="24"/>
      <c r="R8425" s="24">
        <v>1.7</v>
      </c>
      <c r="S8425" s="24">
        <v>0.25</v>
      </c>
      <c r="T8425" s="24"/>
      <c r="U8425" s="24"/>
      <c r="V8425" s="24"/>
      <c r="W8425" s="24"/>
      <c r="X8425" s="24">
        <f t="shared" si="322"/>
        <v>67.239999999999995</v>
      </c>
      <c r="Y8425" s="2">
        <f t="shared" ref="Y8425:Y8456" si="323">I8425-X8425</f>
        <v>0</v>
      </c>
      <c r="Z8425" s="3"/>
    </row>
    <row r="8426" spans="1:26" customFormat="1" x14ac:dyDescent="0.25">
      <c r="A8426" s="31">
        <v>13</v>
      </c>
      <c r="B8426" s="31">
        <v>13</v>
      </c>
      <c r="C8426" s="3" t="s">
        <v>15176</v>
      </c>
      <c r="D8426" s="3" t="s">
        <v>13741</v>
      </c>
      <c r="E8426" s="3" t="s">
        <v>13742</v>
      </c>
      <c r="F8426" s="3" t="s">
        <v>12895</v>
      </c>
      <c r="G8426" s="3" t="s">
        <v>13764</v>
      </c>
      <c r="H8426" s="3" t="s">
        <v>429</v>
      </c>
      <c r="I8426" s="24">
        <v>64.069999999999993</v>
      </c>
      <c r="J8426" s="24">
        <v>56.37</v>
      </c>
      <c r="K8426" s="24">
        <v>3.25</v>
      </c>
      <c r="L8426" s="24">
        <v>0.97</v>
      </c>
      <c r="M8426" s="24"/>
      <c r="N8426" s="24"/>
      <c r="O8426" s="24">
        <v>0.54</v>
      </c>
      <c r="P8426" s="24"/>
      <c r="Q8426" s="24">
        <v>0.95</v>
      </c>
      <c r="R8426" s="24">
        <v>1.8</v>
      </c>
      <c r="S8426" s="24">
        <v>0.19</v>
      </c>
      <c r="T8426" s="24"/>
      <c r="U8426" s="24"/>
      <c r="V8426" s="24"/>
      <c r="W8426" s="24"/>
      <c r="X8426" s="24">
        <f t="shared" si="322"/>
        <v>64.069999999999993</v>
      </c>
      <c r="Y8426" s="2">
        <f t="shared" si="323"/>
        <v>0</v>
      </c>
      <c r="Z8426" s="3"/>
    </row>
    <row r="8427" spans="1:26" customFormat="1" ht="30" x14ac:dyDescent="0.25">
      <c r="A8427" s="31">
        <v>14</v>
      </c>
      <c r="B8427" s="31">
        <v>14</v>
      </c>
      <c r="C8427" s="3" t="s">
        <v>13765</v>
      </c>
      <c r="D8427" s="3" t="s">
        <v>13741</v>
      </c>
      <c r="E8427" s="3" t="s">
        <v>13742</v>
      </c>
      <c r="F8427" s="3" t="s">
        <v>12895</v>
      </c>
      <c r="G8427" s="3" t="s">
        <v>13766</v>
      </c>
      <c r="H8427" s="1" t="s">
        <v>13767</v>
      </c>
      <c r="I8427" s="24">
        <v>104.1</v>
      </c>
      <c r="J8427" s="24">
        <v>67.86</v>
      </c>
      <c r="K8427" s="24">
        <v>17.72</v>
      </c>
      <c r="L8427" s="24">
        <v>2.35</v>
      </c>
      <c r="M8427" s="24"/>
      <c r="N8427" s="24">
        <v>0.84</v>
      </c>
      <c r="O8427" s="24">
        <v>0.94</v>
      </c>
      <c r="P8427" s="24"/>
      <c r="Q8427" s="24">
        <v>2.59</v>
      </c>
      <c r="R8427" s="24">
        <v>2.65</v>
      </c>
      <c r="S8427" s="24">
        <v>0.6</v>
      </c>
      <c r="T8427" s="24">
        <v>8.5500000000000007</v>
      </c>
      <c r="U8427" s="24"/>
      <c r="V8427" s="24"/>
      <c r="W8427" s="24"/>
      <c r="X8427" s="24">
        <f t="shared" si="322"/>
        <v>104.1</v>
      </c>
      <c r="Y8427" s="2">
        <f t="shared" si="323"/>
        <v>0</v>
      </c>
      <c r="Z8427" s="3"/>
    </row>
    <row r="8428" spans="1:26" s="20" customFormat="1" x14ac:dyDescent="0.25">
      <c r="A8428" s="31">
        <v>15</v>
      </c>
      <c r="B8428" s="31">
        <v>15</v>
      </c>
      <c r="C8428" s="3" t="s">
        <v>13768</v>
      </c>
      <c r="D8428" s="3" t="s">
        <v>13741</v>
      </c>
      <c r="E8428" s="3" t="s">
        <v>13742</v>
      </c>
      <c r="F8428" s="3" t="s">
        <v>12895</v>
      </c>
      <c r="G8428" s="3" t="s">
        <v>4741</v>
      </c>
      <c r="H8428" s="3" t="s">
        <v>213</v>
      </c>
      <c r="I8428" s="24">
        <v>447</v>
      </c>
      <c r="J8428" s="24">
        <v>326</v>
      </c>
      <c r="K8428" s="24">
        <v>40</v>
      </c>
      <c r="L8428" s="24">
        <v>50</v>
      </c>
      <c r="M8428" s="24">
        <v>1</v>
      </c>
      <c r="N8428" s="24"/>
      <c r="O8428" s="24">
        <v>3</v>
      </c>
      <c r="P8428" s="24">
        <v>4</v>
      </c>
      <c r="Q8428" s="24">
        <v>16</v>
      </c>
      <c r="R8428" s="24">
        <v>2</v>
      </c>
      <c r="S8428" s="24">
        <v>1</v>
      </c>
      <c r="T8428" s="24">
        <v>4</v>
      </c>
      <c r="U8428" s="24"/>
      <c r="V8428" s="24"/>
      <c r="W8428" s="24"/>
      <c r="X8428" s="24">
        <f t="shared" si="322"/>
        <v>447</v>
      </c>
      <c r="Y8428" s="2">
        <f t="shared" si="323"/>
        <v>0</v>
      </c>
      <c r="Z8428" s="6"/>
    </row>
    <row r="8429" spans="1:26" customFormat="1" x14ac:dyDescent="0.25">
      <c r="A8429" s="31">
        <v>16</v>
      </c>
      <c r="B8429" s="31">
        <v>16</v>
      </c>
      <c r="C8429" s="3" t="s">
        <v>13769</v>
      </c>
      <c r="D8429" s="3" t="s">
        <v>13770</v>
      </c>
      <c r="E8429" s="3" t="s">
        <v>13742</v>
      </c>
      <c r="F8429" s="3" t="s">
        <v>12895</v>
      </c>
      <c r="G8429" s="3" t="s">
        <v>13771</v>
      </c>
      <c r="H8429" s="3" t="s">
        <v>3269</v>
      </c>
      <c r="I8429" s="24">
        <v>117.25</v>
      </c>
      <c r="J8429" s="24">
        <v>72.290000000000006</v>
      </c>
      <c r="K8429" s="24">
        <v>24.52</v>
      </c>
      <c r="L8429" s="24">
        <v>7.05</v>
      </c>
      <c r="M8429" s="24"/>
      <c r="N8429" s="24">
        <v>6.28</v>
      </c>
      <c r="O8429" s="24">
        <v>1.08</v>
      </c>
      <c r="P8429" s="24">
        <v>0.82</v>
      </c>
      <c r="Q8429" s="24">
        <v>0.88</v>
      </c>
      <c r="R8429" s="24">
        <v>3.79</v>
      </c>
      <c r="S8429" s="24">
        <v>0.54</v>
      </c>
      <c r="T8429" s="24"/>
      <c r="U8429" s="24"/>
      <c r="V8429" s="24"/>
      <c r="W8429" s="24"/>
      <c r="X8429" s="24">
        <f t="shared" si="322"/>
        <v>117.25</v>
      </c>
      <c r="Y8429" s="2">
        <f t="shared" si="323"/>
        <v>0</v>
      </c>
      <c r="Z8429" s="3"/>
    </row>
    <row r="8430" spans="1:26" customFormat="1" x14ac:dyDescent="0.25">
      <c r="A8430" s="31">
        <v>17</v>
      </c>
      <c r="B8430" s="31">
        <v>17</v>
      </c>
      <c r="C8430" s="3" t="s">
        <v>13772</v>
      </c>
      <c r="D8430" s="3" t="s">
        <v>520</v>
      </c>
      <c r="E8430" s="3" t="s">
        <v>13742</v>
      </c>
      <c r="F8430" s="3" t="s">
        <v>12895</v>
      </c>
      <c r="G8430" s="3" t="s">
        <v>13762</v>
      </c>
      <c r="H8430" s="3" t="s">
        <v>409</v>
      </c>
      <c r="I8430" s="24">
        <v>474.69</v>
      </c>
      <c r="J8430" s="24">
        <v>315.79000000000002</v>
      </c>
      <c r="K8430" s="24">
        <v>60.31</v>
      </c>
      <c r="L8430" s="24">
        <v>30.06</v>
      </c>
      <c r="M8430" s="24"/>
      <c r="N8430" s="24">
        <v>6.24</v>
      </c>
      <c r="O8430" s="24">
        <v>2.23</v>
      </c>
      <c r="P8430" s="24">
        <v>1.5</v>
      </c>
      <c r="Q8430" s="24">
        <v>1.48</v>
      </c>
      <c r="R8430" s="24">
        <v>8.06</v>
      </c>
      <c r="S8430" s="24">
        <v>4.91</v>
      </c>
      <c r="T8430" s="24">
        <v>44.11</v>
      </c>
      <c r="U8430" s="24"/>
      <c r="V8430" s="24"/>
      <c r="W8430" s="24"/>
      <c r="X8430" s="24">
        <f t="shared" si="322"/>
        <v>474.69000000000011</v>
      </c>
      <c r="Y8430" s="2">
        <f t="shared" si="323"/>
        <v>0</v>
      </c>
      <c r="Z8430" s="3"/>
    </row>
    <row r="8431" spans="1:26" customFormat="1" x14ac:dyDescent="0.25">
      <c r="A8431" s="31">
        <v>18</v>
      </c>
      <c r="B8431" s="31">
        <v>18</v>
      </c>
      <c r="C8431" s="3" t="s">
        <v>13773</v>
      </c>
      <c r="D8431" s="3" t="s">
        <v>520</v>
      </c>
      <c r="E8431" s="3" t="s">
        <v>13742</v>
      </c>
      <c r="F8431" s="3" t="s">
        <v>12895</v>
      </c>
      <c r="G8431" s="3" t="s">
        <v>256</v>
      </c>
      <c r="H8431" s="3" t="s">
        <v>2086</v>
      </c>
      <c r="I8431" s="24">
        <v>81.61</v>
      </c>
      <c r="J8431" s="24">
        <v>64.209999999999994</v>
      </c>
      <c r="K8431" s="24">
        <v>2.2400000000000002</v>
      </c>
      <c r="L8431" s="24">
        <v>9.4600000000000009</v>
      </c>
      <c r="M8431" s="24"/>
      <c r="N8431" s="24">
        <v>2.12</v>
      </c>
      <c r="O8431" s="24">
        <v>1.8</v>
      </c>
      <c r="P8431" s="24">
        <v>0.34</v>
      </c>
      <c r="Q8431" s="24"/>
      <c r="R8431" s="24">
        <v>0.83</v>
      </c>
      <c r="S8431" s="24">
        <v>0.61</v>
      </c>
      <c r="T8431" s="24"/>
      <c r="U8431" s="24"/>
      <c r="V8431" s="24"/>
      <c r="W8431" s="24"/>
      <c r="X8431" s="24">
        <f t="shared" si="322"/>
        <v>81.61</v>
      </c>
      <c r="Y8431" s="2">
        <f t="shared" si="323"/>
        <v>0</v>
      </c>
      <c r="Z8431" s="3"/>
    </row>
    <row r="8432" spans="1:26" customFormat="1" x14ac:dyDescent="0.25">
      <c r="A8432" s="31">
        <v>19</v>
      </c>
      <c r="B8432" s="31">
        <v>19</v>
      </c>
      <c r="C8432" s="3" t="s">
        <v>13774</v>
      </c>
      <c r="D8432" s="3" t="s">
        <v>520</v>
      </c>
      <c r="E8432" s="3" t="s">
        <v>13742</v>
      </c>
      <c r="F8432" s="3" t="s">
        <v>12895</v>
      </c>
      <c r="G8432" s="3" t="s">
        <v>13775</v>
      </c>
      <c r="H8432" s="3" t="s">
        <v>528</v>
      </c>
      <c r="I8432" s="24">
        <v>405</v>
      </c>
      <c r="J8432" s="24">
        <v>345.64</v>
      </c>
      <c r="K8432" s="24">
        <v>41.23</v>
      </c>
      <c r="L8432" s="24"/>
      <c r="M8432" s="24">
        <v>0.7</v>
      </c>
      <c r="N8432" s="24">
        <v>0.73</v>
      </c>
      <c r="O8432" s="24">
        <v>1.55</v>
      </c>
      <c r="P8432" s="24"/>
      <c r="Q8432" s="24">
        <v>6.51</v>
      </c>
      <c r="R8432" s="24">
        <v>4.3099999999999996</v>
      </c>
      <c r="S8432" s="24">
        <v>0.48</v>
      </c>
      <c r="T8432" s="24">
        <v>3.85</v>
      </c>
      <c r="U8432" s="24"/>
      <c r="V8432" s="24"/>
      <c r="W8432" s="24"/>
      <c r="X8432" s="24">
        <f t="shared" si="322"/>
        <v>405.00000000000006</v>
      </c>
      <c r="Y8432" s="2">
        <f t="shared" si="323"/>
        <v>0</v>
      </c>
      <c r="Z8432" s="3"/>
    </row>
    <row r="8433" spans="1:26" customFormat="1" x14ac:dyDescent="0.25">
      <c r="A8433" s="31">
        <v>20</v>
      </c>
      <c r="B8433" s="31">
        <v>20</v>
      </c>
      <c r="C8433" s="3" t="s">
        <v>13776</v>
      </c>
      <c r="D8433" s="3" t="s">
        <v>520</v>
      </c>
      <c r="E8433" s="3" t="s">
        <v>13742</v>
      </c>
      <c r="F8433" s="3" t="s">
        <v>12895</v>
      </c>
      <c r="G8433" s="3" t="s">
        <v>13777</v>
      </c>
      <c r="H8433" s="3" t="s">
        <v>13</v>
      </c>
      <c r="I8433" s="24">
        <v>209.36</v>
      </c>
      <c r="J8433" s="24">
        <v>130.62</v>
      </c>
      <c r="K8433" s="24">
        <v>12.18</v>
      </c>
      <c r="L8433" s="24">
        <v>26</v>
      </c>
      <c r="M8433" s="24">
        <v>2.34</v>
      </c>
      <c r="N8433" s="24"/>
      <c r="O8433" s="24">
        <v>3.2</v>
      </c>
      <c r="P8433" s="24"/>
      <c r="Q8433" s="24">
        <v>1.22</v>
      </c>
      <c r="R8433" s="24">
        <v>6.57</v>
      </c>
      <c r="S8433" s="24">
        <v>0.9</v>
      </c>
      <c r="T8433" s="24">
        <v>26.33</v>
      </c>
      <c r="U8433" s="24"/>
      <c r="V8433" s="24"/>
      <c r="W8433" s="24"/>
      <c r="X8433" s="24">
        <f t="shared" si="322"/>
        <v>209.36</v>
      </c>
      <c r="Y8433" s="2">
        <f t="shared" si="323"/>
        <v>0</v>
      </c>
      <c r="Z8433" s="3"/>
    </row>
    <row r="8434" spans="1:26" customFormat="1" x14ac:dyDescent="0.25">
      <c r="A8434" s="31">
        <v>21</v>
      </c>
      <c r="B8434" s="31">
        <v>21</v>
      </c>
      <c r="C8434" s="3" t="s">
        <v>13778</v>
      </c>
      <c r="D8434" s="3" t="s">
        <v>520</v>
      </c>
      <c r="E8434" s="3" t="s">
        <v>13742</v>
      </c>
      <c r="F8434" s="3" t="s">
        <v>12895</v>
      </c>
      <c r="G8434" s="3" t="s">
        <v>12975</v>
      </c>
      <c r="H8434" s="3" t="s">
        <v>1164</v>
      </c>
      <c r="I8434" s="24">
        <v>221.11</v>
      </c>
      <c r="J8434" s="24">
        <v>126.47</v>
      </c>
      <c r="K8434" s="24">
        <v>50.81</v>
      </c>
      <c r="L8434" s="24">
        <v>33.270000000000003</v>
      </c>
      <c r="M8434" s="24"/>
      <c r="N8434" s="24">
        <v>1.95</v>
      </c>
      <c r="O8434" s="24">
        <v>1.89</v>
      </c>
      <c r="P8434" s="24"/>
      <c r="Q8434" s="24"/>
      <c r="R8434" s="24">
        <v>6.39</v>
      </c>
      <c r="S8434" s="24">
        <v>0.33</v>
      </c>
      <c r="T8434" s="24"/>
      <c r="U8434" s="24"/>
      <c r="V8434" s="24"/>
      <c r="W8434" s="24"/>
      <c r="X8434" s="24">
        <f t="shared" si="322"/>
        <v>221.10999999999999</v>
      </c>
      <c r="Y8434" s="2">
        <f t="shared" si="323"/>
        <v>0</v>
      </c>
      <c r="Z8434" s="3"/>
    </row>
    <row r="8435" spans="1:26" customFormat="1" x14ac:dyDescent="0.25">
      <c r="A8435" s="31">
        <v>22</v>
      </c>
      <c r="B8435" s="31">
        <v>22</v>
      </c>
      <c r="C8435" s="3" t="s">
        <v>13779</v>
      </c>
      <c r="D8435" s="3" t="s">
        <v>520</v>
      </c>
      <c r="E8435" s="3" t="s">
        <v>13742</v>
      </c>
      <c r="F8435" s="3" t="s">
        <v>12895</v>
      </c>
      <c r="G8435" s="3" t="s">
        <v>13780</v>
      </c>
      <c r="H8435" s="3" t="s">
        <v>979</v>
      </c>
      <c r="I8435" s="24">
        <v>62.1</v>
      </c>
      <c r="J8435" s="24">
        <v>35.57</v>
      </c>
      <c r="K8435" s="24">
        <v>10.01</v>
      </c>
      <c r="L8435" s="24">
        <v>14.75</v>
      </c>
      <c r="M8435" s="24"/>
      <c r="N8435" s="24"/>
      <c r="O8435" s="24">
        <v>0.82</v>
      </c>
      <c r="P8435" s="24"/>
      <c r="Q8435" s="24"/>
      <c r="R8435" s="24">
        <v>0.84</v>
      </c>
      <c r="S8435" s="24">
        <v>0.11</v>
      </c>
      <c r="T8435" s="24"/>
      <c r="U8435" s="24"/>
      <c r="V8435" s="24"/>
      <c r="W8435" s="24"/>
      <c r="X8435" s="24">
        <f t="shared" si="322"/>
        <v>62.1</v>
      </c>
      <c r="Y8435" s="2">
        <f t="shared" si="323"/>
        <v>0</v>
      </c>
      <c r="Z8435" s="3"/>
    </row>
    <row r="8436" spans="1:26" customFormat="1" x14ac:dyDescent="0.25">
      <c r="A8436" s="31">
        <v>23</v>
      </c>
      <c r="B8436" s="31">
        <v>23</v>
      </c>
      <c r="C8436" s="3" t="s">
        <v>13781</v>
      </c>
      <c r="D8436" s="3" t="s">
        <v>520</v>
      </c>
      <c r="E8436" s="3" t="s">
        <v>13742</v>
      </c>
      <c r="F8436" s="3" t="s">
        <v>12895</v>
      </c>
      <c r="G8436" s="3" t="s">
        <v>5925</v>
      </c>
      <c r="H8436" s="3" t="s">
        <v>540</v>
      </c>
      <c r="I8436" s="24">
        <v>158.24</v>
      </c>
      <c r="J8436" s="24">
        <v>122.52</v>
      </c>
      <c r="K8436" s="24">
        <v>27.88</v>
      </c>
      <c r="L8436" s="24"/>
      <c r="M8436" s="24"/>
      <c r="N8436" s="24">
        <v>2.12</v>
      </c>
      <c r="O8436" s="24">
        <v>2.16</v>
      </c>
      <c r="P8436" s="24">
        <v>0.2</v>
      </c>
      <c r="Q8436" s="24">
        <v>0.6</v>
      </c>
      <c r="R8436" s="24">
        <v>1.92</v>
      </c>
      <c r="S8436" s="24">
        <v>0.84</v>
      </c>
      <c r="T8436" s="24"/>
      <c r="U8436" s="24"/>
      <c r="V8436" s="24"/>
      <c r="W8436" s="24"/>
      <c r="X8436" s="24">
        <f t="shared" si="322"/>
        <v>158.23999999999998</v>
      </c>
      <c r="Y8436" s="2">
        <f t="shared" si="323"/>
        <v>0</v>
      </c>
      <c r="Z8436" s="3"/>
    </row>
    <row r="8437" spans="1:26" s="20" customFormat="1" x14ac:dyDescent="0.25">
      <c r="A8437" s="31">
        <v>24</v>
      </c>
      <c r="B8437" s="31">
        <v>24</v>
      </c>
      <c r="C8437" s="3" t="s">
        <v>13782</v>
      </c>
      <c r="D8437" s="3" t="s">
        <v>520</v>
      </c>
      <c r="E8437" s="3" t="s">
        <v>13742</v>
      </c>
      <c r="F8437" s="3" t="s">
        <v>12895</v>
      </c>
      <c r="G8437" s="3" t="s">
        <v>13113</v>
      </c>
      <c r="H8437" s="3" t="s">
        <v>429</v>
      </c>
      <c r="I8437" s="24">
        <v>208.79</v>
      </c>
      <c r="J8437" s="24">
        <v>134.91999999999999</v>
      </c>
      <c r="K8437" s="24">
        <v>26.86</v>
      </c>
      <c r="L8437" s="24">
        <v>32.409999999999997</v>
      </c>
      <c r="M8437" s="24"/>
      <c r="N8437" s="24">
        <v>2.0699999999999998</v>
      </c>
      <c r="O8437" s="24">
        <v>1.64</v>
      </c>
      <c r="P8437" s="24"/>
      <c r="Q8437" s="24">
        <v>0.92</v>
      </c>
      <c r="R8437" s="24">
        <v>5.46</v>
      </c>
      <c r="S8437" s="24">
        <v>1.51</v>
      </c>
      <c r="T8437" s="24">
        <v>3</v>
      </c>
      <c r="U8437" s="24"/>
      <c r="V8437" s="24"/>
      <c r="W8437" s="24"/>
      <c r="X8437" s="24">
        <f t="shared" si="322"/>
        <v>208.78999999999994</v>
      </c>
      <c r="Y8437" s="2">
        <f t="shared" si="323"/>
        <v>0</v>
      </c>
      <c r="Z8437" s="6"/>
    </row>
    <row r="8438" spans="1:26" customFormat="1" x14ac:dyDescent="0.25">
      <c r="A8438" s="31">
        <v>25</v>
      </c>
      <c r="B8438" s="31">
        <v>25</v>
      </c>
      <c r="C8438" s="3" t="s">
        <v>13783</v>
      </c>
      <c r="D8438" s="3" t="s">
        <v>520</v>
      </c>
      <c r="E8438" s="3" t="s">
        <v>13742</v>
      </c>
      <c r="F8438" s="3" t="s">
        <v>12895</v>
      </c>
      <c r="G8438" s="3" t="s">
        <v>13784</v>
      </c>
      <c r="H8438" s="3" t="s">
        <v>19</v>
      </c>
      <c r="I8438" s="24">
        <v>176.1</v>
      </c>
      <c r="J8438" s="24">
        <v>164.95</v>
      </c>
      <c r="K8438" s="24">
        <v>4.99</v>
      </c>
      <c r="L8438" s="24">
        <v>1.87</v>
      </c>
      <c r="M8438" s="24"/>
      <c r="N8438" s="24"/>
      <c r="O8438" s="24">
        <v>1.49</v>
      </c>
      <c r="P8438" s="24"/>
      <c r="Q8438" s="24">
        <v>0.73</v>
      </c>
      <c r="R8438" s="24">
        <v>2.0099999999999998</v>
      </c>
      <c r="S8438" s="24">
        <v>0.06</v>
      </c>
      <c r="T8438" s="24"/>
      <c r="U8438" s="24"/>
      <c r="V8438" s="24"/>
      <c r="W8438" s="24"/>
      <c r="X8438" s="24">
        <f t="shared" si="322"/>
        <v>176.1</v>
      </c>
      <c r="Y8438" s="2">
        <f t="shared" si="323"/>
        <v>0</v>
      </c>
      <c r="Z8438" s="3"/>
    </row>
    <row r="8439" spans="1:26" customFormat="1" x14ac:dyDescent="0.25">
      <c r="A8439" s="31">
        <v>26</v>
      </c>
      <c r="B8439" s="31">
        <v>26</v>
      </c>
      <c r="C8439" s="3" t="s">
        <v>13785</v>
      </c>
      <c r="D8439" s="3" t="s">
        <v>520</v>
      </c>
      <c r="E8439" s="3" t="s">
        <v>13742</v>
      </c>
      <c r="F8439" s="3" t="s">
        <v>12895</v>
      </c>
      <c r="G8439" s="3" t="s">
        <v>13786</v>
      </c>
      <c r="H8439" s="3" t="s">
        <v>1362</v>
      </c>
      <c r="I8439" s="24">
        <v>244.15</v>
      </c>
      <c r="J8439" s="24">
        <v>178</v>
      </c>
      <c r="K8439" s="24">
        <v>12</v>
      </c>
      <c r="L8439" s="24">
        <v>15</v>
      </c>
      <c r="M8439" s="24"/>
      <c r="N8439" s="24">
        <v>3</v>
      </c>
      <c r="O8439" s="24">
        <v>2</v>
      </c>
      <c r="P8439" s="24">
        <v>14.35</v>
      </c>
      <c r="Q8439" s="24">
        <v>12.4</v>
      </c>
      <c r="R8439" s="24">
        <v>2</v>
      </c>
      <c r="S8439" s="24">
        <v>0.4</v>
      </c>
      <c r="T8439" s="24">
        <v>5</v>
      </c>
      <c r="U8439" s="24"/>
      <c r="V8439" s="24"/>
      <c r="W8439" s="24"/>
      <c r="X8439" s="24">
        <f t="shared" si="322"/>
        <v>244.15</v>
      </c>
      <c r="Y8439" s="2">
        <f t="shared" si="323"/>
        <v>0</v>
      </c>
      <c r="Z8439" s="3"/>
    </row>
    <row r="8440" spans="1:26" customFormat="1" x14ac:dyDescent="0.25">
      <c r="A8440" s="31">
        <v>27</v>
      </c>
      <c r="B8440" s="31">
        <v>27</v>
      </c>
      <c r="C8440" s="3" t="s">
        <v>13787</v>
      </c>
      <c r="D8440" s="3" t="s">
        <v>13788</v>
      </c>
      <c r="E8440" s="3" t="s">
        <v>13742</v>
      </c>
      <c r="F8440" s="3" t="s">
        <v>12895</v>
      </c>
      <c r="G8440" s="3" t="s">
        <v>13789</v>
      </c>
      <c r="H8440" s="3" t="s">
        <v>19</v>
      </c>
      <c r="I8440" s="24">
        <v>355.29</v>
      </c>
      <c r="J8440" s="24">
        <v>128.03</v>
      </c>
      <c r="K8440" s="24">
        <v>3.34</v>
      </c>
      <c r="L8440" s="24">
        <v>67.83</v>
      </c>
      <c r="M8440" s="24">
        <v>3.6</v>
      </c>
      <c r="N8440" s="24"/>
      <c r="O8440" s="24">
        <v>2.1</v>
      </c>
      <c r="P8440" s="24">
        <v>0.28999999999999998</v>
      </c>
      <c r="Q8440" s="24">
        <v>75.400000000000006</v>
      </c>
      <c r="R8440" s="24">
        <v>7.11</v>
      </c>
      <c r="S8440" s="24">
        <v>0.89</v>
      </c>
      <c r="T8440" s="24">
        <v>66.7</v>
      </c>
      <c r="U8440" s="24"/>
      <c r="V8440" s="24"/>
      <c r="W8440" s="24"/>
      <c r="X8440" s="24">
        <f t="shared" si="322"/>
        <v>355.28999999999996</v>
      </c>
      <c r="Y8440" s="2">
        <f t="shared" si="323"/>
        <v>0</v>
      </c>
      <c r="Z8440" s="3"/>
    </row>
    <row r="8441" spans="1:26" customFormat="1" ht="30" x14ac:dyDescent="0.25">
      <c r="A8441" s="31">
        <v>28</v>
      </c>
      <c r="B8441" s="31">
        <v>28</v>
      </c>
      <c r="C8441" s="3" t="s">
        <v>13790</v>
      </c>
      <c r="D8441" s="3" t="s">
        <v>13788</v>
      </c>
      <c r="E8441" s="3" t="s">
        <v>13742</v>
      </c>
      <c r="F8441" s="3" t="s">
        <v>12895</v>
      </c>
      <c r="G8441" s="3" t="s">
        <v>13791</v>
      </c>
      <c r="H8441" s="1" t="s">
        <v>13792</v>
      </c>
      <c r="I8441" s="24">
        <v>96.2</v>
      </c>
      <c r="J8441" s="24">
        <v>45.74</v>
      </c>
      <c r="K8441" s="24">
        <v>17.53</v>
      </c>
      <c r="L8441" s="24">
        <v>1.4</v>
      </c>
      <c r="M8441" s="24"/>
      <c r="N8441" s="24"/>
      <c r="O8441" s="24"/>
      <c r="P8441" s="24"/>
      <c r="Q8441" s="24">
        <v>30.37</v>
      </c>
      <c r="R8441" s="24">
        <v>1.03</v>
      </c>
      <c r="S8441" s="24">
        <v>0.13</v>
      </c>
      <c r="T8441" s="24"/>
      <c r="U8441" s="24"/>
      <c r="V8441" s="24"/>
      <c r="W8441" s="24"/>
      <c r="X8441" s="24">
        <f t="shared" si="322"/>
        <v>96.2</v>
      </c>
      <c r="Y8441" s="2">
        <f t="shared" si="323"/>
        <v>0</v>
      </c>
      <c r="Z8441" s="3"/>
    </row>
    <row r="8442" spans="1:26" customFormat="1" x14ac:dyDescent="0.25">
      <c r="A8442" s="31">
        <v>29</v>
      </c>
      <c r="B8442" s="31">
        <v>29</v>
      </c>
      <c r="C8442" s="3" t="s">
        <v>13793</v>
      </c>
      <c r="D8442" s="3" t="s">
        <v>13788</v>
      </c>
      <c r="E8442" s="3" t="s">
        <v>13742</v>
      </c>
      <c r="F8442" s="3" t="s">
        <v>12895</v>
      </c>
      <c r="G8442" s="3" t="s">
        <v>5151</v>
      </c>
      <c r="H8442" s="3" t="s">
        <v>19</v>
      </c>
      <c r="I8442" s="24">
        <v>310.27999999999997</v>
      </c>
      <c r="J8442" s="24">
        <v>196.4</v>
      </c>
      <c r="K8442" s="24">
        <v>91.28</v>
      </c>
      <c r="L8442" s="24"/>
      <c r="M8442" s="24">
        <v>0.73</v>
      </c>
      <c r="N8442" s="24"/>
      <c r="O8442" s="24">
        <v>1</v>
      </c>
      <c r="P8442" s="24">
        <v>0.31</v>
      </c>
      <c r="Q8442" s="24"/>
      <c r="R8442" s="24">
        <v>9.48</v>
      </c>
      <c r="S8442" s="24">
        <v>1.61</v>
      </c>
      <c r="T8442" s="24">
        <v>9.4700000000000006</v>
      </c>
      <c r="U8442" s="24"/>
      <c r="V8442" s="24"/>
      <c r="W8442" s="24"/>
      <c r="X8442" s="24">
        <f t="shared" si="322"/>
        <v>310.28000000000009</v>
      </c>
      <c r="Y8442" s="2">
        <f t="shared" si="323"/>
        <v>0</v>
      </c>
      <c r="Z8442" s="3"/>
    </row>
    <row r="8443" spans="1:26" customFormat="1" x14ac:dyDescent="0.25">
      <c r="A8443" s="31">
        <v>30</v>
      </c>
      <c r="B8443" s="31">
        <v>30</v>
      </c>
      <c r="C8443" s="3" t="s">
        <v>13794</v>
      </c>
      <c r="D8443" s="3" t="s">
        <v>13788</v>
      </c>
      <c r="E8443" s="3" t="s">
        <v>13742</v>
      </c>
      <c r="F8443" s="3" t="s">
        <v>12895</v>
      </c>
      <c r="G8443" s="3" t="s">
        <v>13795</v>
      </c>
      <c r="H8443" s="3" t="s">
        <v>485</v>
      </c>
      <c r="I8443" s="24">
        <v>296.81</v>
      </c>
      <c r="J8443" s="24">
        <v>260.63</v>
      </c>
      <c r="K8443" s="24">
        <v>16.04</v>
      </c>
      <c r="L8443" s="24">
        <v>1.63</v>
      </c>
      <c r="M8443" s="24">
        <v>3.75</v>
      </c>
      <c r="N8443" s="24"/>
      <c r="O8443" s="24">
        <v>3.97</v>
      </c>
      <c r="P8443" s="24">
        <v>2.76</v>
      </c>
      <c r="Q8443" s="24">
        <v>0.9</v>
      </c>
      <c r="R8443" s="24">
        <v>6.5</v>
      </c>
      <c r="S8443" s="24">
        <v>0.63</v>
      </c>
      <c r="T8443" s="24"/>
      <c r="U8443" s="24"/>
      <c r="V8443" s="24"/>
      <c r="W8443" s="24"/>
      <c r="X8443" s="24">
        <f t="shared" si="322"/>
        <v>296.81</v>
      </c>
      <c r="Y8443" s="2">
        <f t="shared" si="323"/>
        <v>0</v>
      </c>
      <c r="Z8443" s="3"/>
    </row>
    <row r="8444" spans="1:26" customFormat="1" x14ac:dyDescent="0.25">
      <c r="A8444" s="31">
        <v>31</v>
      </c>
      <c r="B8444" s="31">
        <v>31</v>
      </c>
      <c r="C8444" s="3" t="s">
        <v>13796</v>
      </c>
      <c r="D8444" s="3" t="s">
        <v>13788</v>
      </c>
      <c r="E8444" s="3" t="s">
        <v>13742</v>
      </c>
      <c r="F8444" s="3" t="s">
        <v>12895</v>
      </c>
      <c r="G8444" s="3" t="s">
        <v>13797</v>
      </c>
      <c r="H8444" s="3"/>
      <c r="I8444" s="24">
        <v>217.95</v>
      </c>
      <c r="J8444" s="24">
        <v>183.25</v>
      </c>
      <c r="K8444" s="24">
        <v>12.1</v>
      </c>
      <c r="L8444" s="24">
        <v>15.71</v>
      </c>
      <c r="M8444" s="24"/>
      <c r="N8444" s="24">
        <v>0.67</v>
      </c>
      <c r="O8444" s="24">
        <v>0.67</v>
      </c>
      <c r="P8444" s="24">
        <v>0.53</v>
      </c>
      <c r="Q8444" s="24"/>
      <c r="R8444" s="24">
        <v>4.7</v>
      </c>
      <c r="S8444" s="24">
        <v>0.32</v>
      </c>
      <c r="T8444" s="24"/>
      <c r="U8444" s="24"/>
      <c r="V8444" s="24"/>
      <c r="W8444" s="24"/>
      <c r="X8444" s="24">
        <f t="shared" si="322"/>
        <v>217.94999999999996</v>
      </c>
      <c r="Y8444" s="2">
        <f t="shared" si="323"/>
        <v>0</v>
      </c>
      <c r="Z8444" s="3"/>
    </row>
    <row r="8445" spans="1:26" customFormat="1" ht="17.25" x14ac:dyDescent="0.25">
      <c r="A8445" s="31">
        <v>32</v>
      </c>
      <c r="B8445" s="31">
        <v>32</v>
      </c>
      <c r="C8445" s="3" t="s">
        <v>13798</v>
      </c>
      <c r="D8445" s="3" t="s">
        <v>13788</v>
      </c>
      <c r="E8445" s="3" t="s">
        <v>13742</v>
      </c>
      <c r="F8445" s="3" t="s">
        <v>12895</v>
      </c>
      <c r="G8445" s="3" t="s">
        <v>13799</v>
      </c>
      <c r="H8445" s="3"/>
      <c r="I8445" s="24">
        <v>67.3</v>
      </c>
      <c r="J8445" s="24">
        <v>65.16</v>
      </c>
      <c r="K8445" s="24"/>
      <c r="L8445" s="24"/>
      <c r="M8445" s="24"/>
      <c r="N8445" s="24"/>
      <c r="O8445" s="24">
        <v>0.86</v>
      </c>
      <c r="P8445" s="24"/>
      <c r="Q8445" s="24"/>
      <c r="R8445" s="24">
        <v>1.1599999999999999</v>
      </c>
      <c r="S8445" s="24">
        <v>0.12</v>
      </c>
      <c r="T8445" s="24"/>
      <c r="U8445" s="24"/>
      <c r="V8445" s="24"/>
      <c r="W8445" s="24"/>
      <c r="X8445" s="24">
        <f t="shared" si="322"/>
        <v>67.3</v>
      </c>
      <c r="Y8445" s="2">
        <f t="shared" si="323"/>
        <v>0</v>
      </c>
      <c r="Z8445" s="3"/>
    </row>
    <row r="8446" spans="1:26" customFormat="1" x14ac:dyDescent="0.25">
      <c r="A8446" s="31">
        <v>33</v>
      </c>
      <c r="B8446" s="31">
        <v>33</v>
      </c>
      <c r="C8446" s="3" t="s">
        <v>13800</v>
      </c>
      <c r="D8446" s="3" t="s">
        <v>13788</v>
      </c>
      <c r="E8446" s="3" t="s">
        <v>13742</v>
      </c>
      <c r="F8446" s="3" t="s">
        <v>12895</v>
      </c>
      <c r="G8446" s="3" t="s">
        <v>13801</v>
      </c>
      <c r="H8446" s="3" t="s">
        <v>39</v>
      </c>
      <c r="I8446" s="24">
        <v>252.9</v>
      </c>
      <c r="J8446" s="24">
        <v>179.13</v>
      </c>
      <c r="K8446" s="24">
        <v>60.59</v>
      </c>
      <c r="L8446" s="24"/>
      <c r="M8446" s="24"/>
      <c r="N8446" s="24">
        <v>1.94</v>
      </c>
      <c r="O8446" s="24">
        <v>2.4700000000000002</v>
      </c>
      <c r="P8446" s="24">
        <v>0.37</v>
      </c>
      <c r="Q8446" s="24">
        <v>0.24</v>
      </c>
      <c r="R8446" s="24">
        <v>5.99</v>
      </c>
      <c r="S8446" s="24">
        <v>2.17</v>
      </c>
      <c r="T8446" s="24"/>
      <c r="U8446" s="24"/>
      <c r="V8446" s="24"/>
      <c r="W8446" s="24"/>
      <c r="X8446" s="24">
        <f t="shared" si="322"/>
        <v>252.9</v>
      </c>
      <c r="Y8446" s="2">
        <f t="shared" si="323"/>
        <v>0</v>
      </c>
      <c r="Z8446" s="3"/>
    </row>
    <row r="8447" spans="1:26" customFormat="1" ht="30" x14ac:dyDescent="0.25">
      <c r="A8447" s="31">
        <v>34</v>
      </c>
      <c r="B8447" s="31">
        <v>34</v>
      </c>
      <c r="C8447" s="3" t="s">
        <v>13802</v>
      </c>
      <c r="D8447" s="3" t="s">
        <v>13788</v>
      </c>
      <c r="E8447" s="3" t="s">
        <v>13742</v>
      </c>
      <c r="F8447" s="3" t="s">
        <v>12895</v>
      </c>
      <c r="G8447" s="3" t="s">
        <v>13803</v>
      </c>
      <c r="H8447" s="1" t="s">
        <v>13804</v>
      </c>
      <c r="I8447" s="24">
        <v>253.5</v>
      </c>
      <c r="J8447" s="24">
        <v>183.02</v>
      </c>
      <c r="K8447" s="24">
        <v>55.02</v>
      </c>
      <c r="L8447" s="24"/>
      <c r="M8447" s="24"/>
      <c r="N8447" s="24">
        <v>3.39</v>
      </c>
      <c r="O8447" s="24">
        <v>2</v>
      </c>
      <c r="P8447" s="24">
        <v>0.13</v>
      </c>
      <c r="Q8447" s="24">
        <v>0.06</v>
      </c>
      <c r="R8447" s="24">
        <v>6.3</v>
      </c>
      <c r="S8447" s="24">
        <v>3.58</v>
      </c>
      <c r="T8447" s="24"/>
      <c r="U8447" s="24"/>
      <c r="V8447" s="24"/>
      <c r="W8447" s="24"/>
      <c r="X8447" s="24">
        <f t="shared" si="322"/>
        <v>253.50000000000003</v>
      </c>
      <c r="Y8447" s="2">
        <f t="shared" si="323"/>
        <v>0</v>
      </c>
      <c r="Z8447" s="3"/>
    </row>
    <row r="8448" spans="1:26" customFormat="1" x14ac:dyDescent="0.25">
      <c r="A8448" s="31">
        <v>35</v>
      </c>
      <c r="B8448" s="31">
        <v>35</v>
      </c>
      <c r="C8448" s="3" t="s">
        <v>13805</v>
      </c>
      <c r="D8448" s="2" t="s">
        <v>13806</v>
      </c>
      <c r="E8448" s="3" t="s">
        <v>13742</v>
      </c>
      <c r="F8448" s="3" t="s">
        <v>12895</v>
      </c>
      <c r="G8448" s="3" t="s">
        <v>13602</v>
      </c>
      <c r="H8448" s="3" t="s">
        <v>283</v>
      </c>
      <c r="I8448" s="24">
        <v>150.07</v>
      </c>
      <c r="J8448" s="42">
        <v>130.77000000000001</v>
      </c>
      <c r="K8448" s="24">
        <v>1.58</v>
      </c>
      <c r="L8448" s="24">
        <v>1.66</v>
      </c>
      <c r="M8448" s="24"/>
      <c r="N8448" s="24"/>
      <c r="O8448" s="24">
        <v>1.1599999999999999</v>
      </c>
      <c r="P8448" s="24">
        <v>0.4</v>
      </c>
      <c r="Q8448" s="24">
        <v>11.92</v>
      </c>
      <c r="R8448" s="24">
        <v>2.42</v>
      </c>
      <c r="S8448" s="24">
        <v>0.16</v>
      </c>
      <c r="T8448" s="24"/>
      <c r="U8448" s="24"/>
      <c r="V8448" s="24"/>
      <c r="W8448" s="24"/>
      <c r="X8448" s="24">
        <f t="shared" si="322"/>
        <v>150.07</v>
      </c>
      <c r="Y8448" s="2">
        <f t="shared" si="323"/>
        <v>0</v>
      </c>
      <c r="Z8448" s="3"/>
    </row>
    <row r="8449" spans="1:26" customFormat="1" x14ac:dyDescent="0.25">
      <c r="A8449" s="31">
        <v>36</v>
      </c>
      <c r="B8449" s="31">
        <v>36</v>
      </c>
      <c r="C8449" s="3" t="s">
        <v>13807</v>
      </c>
      <c r="D8449" s="2" t="s">
        <v>13806</v>
      </c>
      <c r="E8449" s="3" t="s">
        <v>13742</v>
      </c>
      <c r="F8449" s="3" t="s">
        <v>12895</v>
      </c>
      <c r="G8449" s="3" t="s">
        <v>2039</v>
      </c>
      <c r="H8449" s="3" t="s">
        <v>377</v>
      </c>
      <c r="I8449" s="24">
        <v>161.76</v>
      </c>
      <c r="J8449" s="24">
        <v>89.06</v>
      </c>
      <c r="K8449" s="24">
        <v>16.48</v>
      </c>
      <c r="L8449" s="24">
        <v>27.15</v>
      </c>
      <c r="M8449" s="24"/>
      <c r="N8449" s="24">
        <v>0.3</v>
      </c>
      <c r="O8449" s="24">
        <v>1.37</v>
      </c>
      <c r="P8449" s="24">
        <v>0.14000000000000001</v>
      </c>
      <c r="Q8449" s="24">
        <v>17.84</v>
      </c>
      <c r="R8449" s="24">
        <v>2.09</v>
      </c>
      <c r="S8449" s="24">
        <v>0.04</v>
      </c>
      <c r="T8449" s="24">
        <v>7.29</v>
      </c>
      <c r="U8449" s="24"/>
      <c r="V8449" s="24"/>
      <c r="W8449" s="24"/>
      <c r="X8449" s="24">
        <f t="shared" si="322"/>
        <v>161.76</v>
      </c>
      <c r="Y8449" s="2">
        <f t="shared" si="323"/>
        <v>0</v>
      </c>
      <c r="Z8449" s="3"/>
    </row>
    <row r="8450" spans="1:26" customFormat="1" x14ac:dyDescent="0.25">
      <c r="A8450" s="31">
        <v>37</v>
      </c>
      <c r="B8450" s="31">
        <v>37</v>
      </c>
      <c r="C8450" s="3" t="s">
        <v>13808</v>
      </c>
      <c r="D8450" s="2" t="s">
        <v>13806</v>
      </c>
      <c r="E8450" s="3" t="s">
        <v>13742</v>
      </c>
      <c r="F8450" s="3" t="s">
        <v>12895</v>
      </c>
      <c r="G8450" s="3" t="s">
        <v>13809</v>
      </c>
      <c r="H8450" s="3" t="s">
        <v>471</v>
      </c>
      <c r="I8450" s="24">
        <v>99.76</v>
      </c>
      <c r="J8450" s="24">
        <v>90.65</v>
      </c>
      <c r="K8450" s="24"/>
      <c r="L8450" s="24"/>
      <c r="M8450" s="24">
        <v>0.28000000000000003</v>
      </c>
      <c r="N8450" s="24"/>
      <c r="O8450" s="24">
        <v>0.47</v>
      </c>
      <c r="P8450" s="24"/>
      <c r="Q8450" s="24">
        <v>2.96</v>
      </c>
      <c r="R8450" s="24">
        <v>0.71</v>
      </c>
      <c r="S8450" s="24">
        <v>0.13</v>
      </c>
      <c r="T8450" s="24">
        <v>4.5599999999999996</v>
      </c>
      <c r="U8450" s="24"/>
      <c r="V8450" s="24"/>
      <c r="W8450" s="24"/>
      <c r="X8450" s="24">
        <f t="shared" si="322"/>
        <v>99.759999999999991</v>
      </c>
      <c r="Y8450" s="2">
        <f t="shared" si="323"/>
        <v>0</v>
      </c>
      <c r="Z8450" s="3"/>
    </row>
    <row r="8451" spans="1:26" customFormat="1" x14ac:dyDescent="0.25">
      <c r="A8451" s="31">
        <v>38</v>
      </c>
      <c r="B8451" s="31">
        <v>38</v>
      </c>
      <c r="C8451" s="3" t="s">
        <v>13810</v>
      </c>
      <c r="D8451" s="2" t="s">
        <v>13806</v>
      </c>
      <c r="E8451" s="3" t="s">
        <v>13742</v>
      </c>
      <c r="F8451" s="3" t="s">
        <v>12895</v>
      </c>
      <c r="G8451" s="3" t="s">
        <v>6834</v>
      </c>
      <c r="H8451" s="1" t="s">
        <v>391</v>
      </c>
      <c r="I8451" s="24">
        <v>165</v>
      </c>
      <c r="J8451" s="24">
        <v>124.61</v>
      </c>
      <c r="K8451" s="24">
        <v>32.18</v>
      </c>
      <c r="L8451" s="24">
        <v>3.94</v>
      </c>
      <c r="M8451" s="24"/>
      <c r="N8451" s="24"/>
      <c r="O8451" s="24">
        <v>1.42</v>
      </c>
      <c r="P8451" s="24"/>
      <c r="Q8451" s="24"/>
      <c r="R8451" s="24">
        <v>2.78</v>
      </c>
      <c r="S8451" s="24">
        <v>7.0000000000000007E-2</v>
      </c>
      <c r="T8451" s="24"/>
      <c r="U8451" s="24"/>
      <c r="V8451" s="24"/>
      <c r="W8451" s="24"/>
      <c r="X8451" s="24">
        <f t="shared" si="322"/>
        <v>164.99999999999997</v>
      </c>
      <c r="Y8451" s="2">
        <f t="shared" si="323"/>
        <v>0</v>
      </c>
      <c r="Z8451" s="3"/>
    </row>
    <row r="8452" spans="1:26" customFormat="1" x14ac:dyDescent="0.25">
      <c r="A8452" s="31">
        <v>39</v>
      </c>
      <c r="B8452" s="31">
        <v>39</v>
      </c>
      <c r="C8452" s="3" t="s">
        <v>13811</v>
      </c>
      <c r="D8452" s="2" t="s">
        <v>13806</v>
      </c>
      <c r="E8452" s="3" t="s">
        <v>13742</v>
      </c>
      <c r="F8452" s="3" t="s">
        <v>12895</v>
      </c>
      <c r="G8452" s="3" t="s">
        <v>13812</v>
      </c>
      <c r="H8452" s="3" t="s">
        <v>216</v>
      </c>
      <c r="I8452" s="24">
        <v>315.05</v>
      </c>
      <c r="J8452" s="24">
        <v>141.1</v>
      </c>
      <c r="K8452" s="24">
        <v>14.2</v>
      </c>
      <c r="L8452" s="24"/>
      <c r="M8452" s="24">
        <v>1.5</v>
      </c>
      <c r="N8452" s="24"/>
      <c r="O8452" s="24">
        <v>1.9</v>
      </c>
      <c r="P8452" s="24"/>
      <c r="Q8452" s="24">
        <v>154</v>
      </c>
      <c r="R8452" s="24">
        <v>2.35</v>
      </c>
      <c r="S8452" s="42"/>
      <c r="T8452" s="24"/>
      <c r="U8452" s="24"/>
      <c r="V8452" s="24"/>
      <c r="W8452" s="24"/>
      <c r="X8452" s="24">
        <f t="shared" si="322"/>
        <v>315.05</v>
      </c>
      <c r="Y8452" s="2">
        <f t="shared" si="323"/>
        <v>0</v>
      </c>
      <c r="Z8452" s="3"/>
    </row>
    <row r="8453" spans="1:26" customFormat="1" x14ac:dyDescent="0.25">
      <c r="A8453" s="31">
        <v>40</v>
      </c>
      <c r="B8453" s="31">
        <v>40</v>
      </c>
      <c r="C8453" s="3" t="s">
        <v>13813</v>
      </c>
      <c r="D8453" s="2" t="s">
        <v>13806</v>
      </c>
      <c r="E8453" s="3" t="s">
        <v>13742</v>
      </c>
      <c r="F8453" s="3" t="s">
        <v>12895</v>
      </c>
      <c r="G8453" s="3" t="s">
        <v>6834</v>
      </c>
      <c r="H8453" s="3" t="s">
        <v>377</v>
      </c>
      <c r="I8453" s="24">
        <v>192</v>
      </c>
      <c r="J8453" s="24">
        <v>99.52</v>
      </c>
      <c r="K8453" s="24">
        <v>9</v>
      </c>
      <c r="L8453" s="24"/>
      <c r="M8453" s="24"/>
      <c r="N8453" s="24">
        <v>1.5</v>
      </c>
      <c r="O8453" s="24">
        <v>1</v>
      </c>
      <c r="P8453" s="24"/>
      <c r="Q8453" s="24"/>
      <c r="R8453" s="24"/>
      <c r="S8453" s="24">
        <v>0.4</v>
      </c>
      <c r="T8453" s="24">
        <v>80.58</v>
      </c>
      <c r="U8453" s="24"/>
      <c r="V8453" s="24"/>
      <c r="W8453" s="24"/>
      <c r="X8453" s="24">
        <f t="shared" si="322"/>
        <v>192</v>
      </c>
      <c r="Y8453" s="2">
        <f t="shared" si="323"/>
        <v>0</v>
      </c>
      <c r="Z8453" s="3"/>
    </row>
    <row r="8454" spans="1:26" customFormat="1" x14ac:dyDescent="0.25">
      <c r="A8454" s="31">
        <v>41</v>
      </c>
      <c r="B8454" s="31">
        <v>41</v>
      </c>
      <c r="C8454" s="3" t="s">
        <v>13814</v>
      </c>
      <c r="D8454" s="2" t="s">
        <v>13806</v>
      </c>
      <c r="E8454" s="3" t="s">
        <v>13742</v>
      </c>
      <c r="F8454" s="3" t="s">
        <v>12895</v>
      </c>
      <c r="G8454" s="3" t="s">
        <v>13815</v>
      </c>
      <c r="H8454" s="3" t="s">
        <v>22</v>
      </c>
      <c r="I8454" s="24">
        <v>91.22</v>
      </c>
      <c r="J8454" s="24">
        <v>67.91</v>
      </c>
      <c r="K8454" s="24">
        <v>4.68</v>
      </c>
      <c r="L8454" s="24">
        <v>8.1</v>
      </c>
      <c r="M8454" s="24"/>
      <c r="N8454" s="24">
        <v>0.25</v>
      </c>
      <c r="O8454" s="24">
        <v>1.07</v>
      </c>
      <c r="P8454" s="24">
        <v>0.17</v>
      </c>
      <c r="Q8454" s="24"/>
      <c r="R8454" s="24">
        <v>1.73</v>
      </c>
      <c r="S8454" s="42"/>
      <c r="T8454" s="24">
        <v>7.31</v>
      </c>
      <c r="U8454" s="24"/>
      <c r="V8454" s="24"/>
      <c r="W8454" s="24"/>
      <c r="X8454" s="24">
        <f t="shared" si="322"/>
        <v>91.22</v>
      </c>
      <c r="Y8454" s="2">
        <f t="shared" si="323"/>
        <v>0</v>
      </c>
      <c r="Z8454" s="3"/>
    </row>
    <row r="8455" spans="1:26" customFormat="1" x14ac:dyDescent="0.25">
      <c r="A8455" s="31">
        <v>42</v>
      </c>
      <c r="B8455" s="31">
        <v>42</v>
      </c>
      <c r="C8455" s="3" t="s">
        <v>13816</v>
      </c>
      <c r="D8455" s="2" t="s">
        <v>13806</v>
      </c>
      <c r="E8455" s="3" t="s">
        <v>13742</v>
      </c>
      <c r="F8455" s="3" t="s">
        <v>12895</v>
      </c>
      <c r="G8455" s="3" t="s">
        <v>10455</v>
      </c>
      <c r="H8455" s="3" t="s">
        <v>19</v>
      </c>
      <c r="I8455" s="24">
        <v>100.1</v>
      </c>
      <c r="J8455" s="24">
        <v>75.86</v>
      </c>
      <c r="K8455" s="24">
        <v>8.06</v>
      </c>
      <c r="L8455" s="24">
        <v>5.69</v>
      </c>
      <c r="M8455" s="24">
        <v>0.56999999999999995</v>
      </c>
      <c r="N8455" s="24"/>
      <c r="O8455" s="24">
        <v>2.2599999999999998</v>
      </c>
      <c r="P8455" s="24">
        <v>2.58</v>
      </c>
      <c r="Q8455" s="24">
        <v>0.15</v>
      </c>
      <c r="R8455" s="24">
        <v>2.84</v>
      </c>
      <c r="S8455" s="24">
        <v>0.2</v>
      </c>
      <c r="T8455" s="24">
        <v>1.89</v>
      </c>
      <c r="U8455" s="24"/>
      <c r="V8455" s="24"/>
      <c r="W8455" s="24"/>
      <c r="X8455" s="24">
        <f>SUM(J8455:W8455)</f>
        <v>100.10000000000001</v>
      </c>
      <c r="Y8455" s="2">
        <f t="shared" si="323"/>
        <v>0</v>
      </c>
      <c r="Z8455" s="3"/>
    </row>
    <row r="8456" spans="1:26" customFormat="1" ht="30" x14ac:dyDescent="0.25">
      <c r="A8456" s="31">
        <v>43</v>
      </c>
      <c r="B8456" s="31">
        <v>43</v>
      </c>
      <c r="C8456" s="3" t="s">
        <v>13817</v>
      </c>
      <c r="D8456" s="2" t="s">
        <v>13806</v>
      </c>
      <c r="E8456" s="3" t="s">
        <v>13742</v>
      </c>
      <c r="F8456" s="3" t="s">
        <v>12895</v>
      </c>
      <c r="G8456" s="3" t="s">
        <v>13791</v>
      </c>
      <c r="H8456" s="1" t="s">
        <v>13818</v>
      </c>
      <c r="I8456" s="24">
        <v>137.82</v>
      </c>
      <c r="J8456" s="24">
        <v>116.95</v>
      </c>
      <c r="K8456" s="24">
        <v>4.87</v>
      </c>
      <c r="L8456" s="24">
        <v>10.48</v>
      </c>
      <c r="M8456" s="24"/>
      <c r="N8456" s="24"/>
      <c r="O8456" s="24">
        <v>3.09</v>
      </c>
      <c r="P8456" s="24">
        <v>0.19</v>
      </c>
      <c r="Q8456" s="24">
        <v>0.72</v>
      </c>
      <c r="R8456" s="24">
        <v>1.34</v>
      </c>
      <c r="S8456" s="24">
        <v>0.18</v>
      </c>
      <c r="T8456" s="24"/>
      <c r="U8456" s="24"/>
      <c r="V8456" s="24"/>
      <c r="W8456" s="24"/>
      <c r="X8456" s="24">
        <f t="shared" si="322"/>
        <v>137.82000000000002</v>
      </c>
      <c r="Y8456" s="2">
        <f t="shared" si="323"/>
        <v>0</v>
      </c>
      <c r="Z8456" s="3"/>
    </row>
    <row r="8457" spans="1:26" customFormat="1" x14ac:dyDescent="0.25">
      <c r="A8457" s="31">
        <v>44</v>
      </c>
      <c r="B8457" s="31">
        <v>44</v>
      </c>
      <c r="C8457" s="3" t="s">
        <v>13819</v>
      </c>
      <c r="D8457" s="2" t="s">
        <v>13806</v>
      </c>
      <c r="E8457" s="3" t="s">
        <v>13742</v>
      </c>
      <c r="F8457" s="3" t="s">
        <v>12895</v>
      </c>
      <c r="G8457" s="3" t="s">
        <v>4</v>
      </c>
      <c r="H8457" s="3" t="s">
        <v>1103</v>
      </c>
      <c r="I8457" s="24">
        <v>183.51</v>
      </c>
      <c r="J8457" s="24">
        <v>164.81</v>
      </c>
      <c r="K8457" s="24">
        <v>7.08</v>
      </c>
      <c r="L8457" s="24">
        <v>1.65</v>
      </c>
      <c r="M8457" s="24">
        <v>0.67</v>
      </c>
      <c r="N8457" s="24">
        <v>0.5</v>
      </c>
      <c r="O8457" s="24">
        <v>1.83</v>
      </c>
      <c r="P8457" s="24">
        <v>0.47</v>
      </c>
      <c r="Q8457" s="24">
        <v>1.1599999999999999</v>
      </c>
      <c r="R8457" s="24">
        <v>1.34</v>
      </c>
      <c r="S8457" s="24">
        <v>0.25</v>
      </c>
      <c r="T8457" s="24">
        <v>3.75</v>
      </c>
      <c r="U8457" s="24"/>
      <c r="V8457" s="24"/>
      <c r="W8457" s="24"/>
      <c r="X8457" s="24">
        <f t="shared" si="322"/>
        <v>183.51000000000002</v>
      </c>
      <c r="Y8457" s="2">
        <f t="shared" ref="Y8457:Y8488" si="324">I8457-X8457</f>
        <v>0</v>
      </c>
      <c r="Z8457" s="3"/>
    </row>
    <row r="8458" spans="1:26" customFormat="1" x14ac:dyDescent="0.25">
      <c r="A8458" s="31">
        <v>45</v>
      </c>
      <c r="B8458" s="31">
        <v>45</v>
      </c>
      <c r="C8458" s="3" t="s">
        <v>13820</v>
      </c>
      <c r="D8458" s="2" t="s">
        <v>13806</v>
      </c>
      <c r="E8458" s="3" t="s">
        <v>13742</v>
      </c>
      <c r="F8458" s="3" t="s">
        <v>12895</v>
      </c>
      <c r="G8458" s="3" t="s">
        <v>13821</v>
      </c>
      <c r="H8458" s="3" t="s">
        <v>377</v>
      </c>
      <c r="I8458" s="24">
        <v>59.36</v>
      </c>
      <c r="J8458" s="24">
        <v>36.21</v>
      </c>
      <c r="K8458" s="24"/>
      <c r="L8458" s="24">
        <v>8</v>
      </c>
      <c r="M8458" s="24"/>
      <c r="N8458" s="24"/>
      <c r="O8458" s="24">
        <v>1</v>
      </c>
      <c r="P8458" s="24">
        <v>1</v>
      </c>
      <c r="Q8458" s="24">
        <v>7.36</v>
      </c>
      <c r="R8458" s="24">
        <v>0.79</v>
      </c>
      <c r="S8458" s="42"/>
      <c r="T8458" s="24">
        <v>5</v>
      </c>
      <c r="U8458" s="24"/>
      <c r="V8458" s="24"/>
      <c r="W8458" s="24"/>
      <c r="X8458" s="24">
        <f t="shared" si="322"/>
        <v>59.36</v>
      </c>
      <c r="Y8458" s="2">
        <f t="shared" si="324"/>
        <v>0</v>
      </c>
      <c r="Z8458" s="3"/>
    </row>
    <row r="8459" spans="1:26" customFormat="1" x14ac:dyDescent="0.25">
      <c r="A8459" s="31">
        <v>46</v>
      </c>
      <c r="B8459" s="31">
        <v>46</v>
      </c>
      <c r="C8459" s="3" t="s">
        <v>13822</v>
      </c>
      <c r="D8459" s="2" t="s">
        <v>13806</v>
      </c>
      <c r="E8459" s="3" t="s">
        <v>13742</v>
      </c>
      <c r="F8459" s="3" t="s">
        <v>12895</v>
      </c>
      <c r="G8459" s="3" t="s">
        <v>13823</v>
      </c>
      <c r="H8459" s="3" t="s">
        <v>2568</v>
      </c>
      <c r="I8459" s="24">
        <v>596.86</v>
      </c>
      <c r="J8459" s="24">
        <v>320.86</v>
      </c>
      <c r="K8459" s="24">
        <v>90</v>
      </c>
      <c r="L8459" s="24">
        <v>45</v>
      </c>
      <c r="M8459" s="24">
        <v>5</v>
      </c>
      <c r="N8459" s="24"/>
      <c r="O8459" s="24">
        <v>5</v>
      </c>
      <c r="P8459" s="24">
        <v>1</v>
      </c>
      <c r="Q8459" s="24">
        <v>76</v>
      </c>
      <c r="R8459" s="24">
        <v>6</v>
      </c>
      <c r="S8459" s="24">
        <v>2</v>
      </c>
      <c r="T8459" s="24">
        <v>46</v>
      </c>
      <c r="U8459" s="24"/>
      <c r="V8459" s="24"/>
      <c r="W8459" s="24"/>
      <c r="X8459" s="24">
        <f t="shared" si="322"/>
        <v>596.86</v>
      </c>
      <c r="Y8459" s="2">
        <f t="shared" si="324"/>
        <v>0</v>
      </c>
      <c r="Z8459" s="3"/>
    </row>
    <row r="8460" spans="1:26" customFormat="1" x14ac:dyDescent="0.25">
      <c r="A8460" s="31">
        <v>47</v>
      </c>
      <c r="B8460" s="31">
        <v>47</v>
      </c>
      <c r="C8460" s="3" t="s">
        <v>13824</v>
      </c>
      <c r="D8460" s="3" t="s">
        <v>13825</v>
      </c>
      <c r="E8460" s="3" t="s">
        <v>13742</v>
      </c>
      <c r="F8460" s="3" t="s">
        <v>12895</v>
      </c>
      <c r="G8460" s="3" t="s">
        <v>13826</v>
      </c>
      <c r="H8460" s="3"/>
      <c r="I8460" s="24">
        <v>243.21</v>
      </c>
      <c r="J8460" s="24">
        <v>118.77</v>
      </c>
      <c r="K8460" s="24"/>
      <c r="L8460" s="24">
        <v>11.2</v>
      </c>
      <c r="M8460" s="24">
        <v>1.38</v>
      </c>
      <c r="N8460" s="24"/>
      <c r="O8460" s="24">
        <v>1.7</v>
      </c>
      <c r="P8460" s="24"/>
      <c r="Q8460" s="24">
        <v>90.81</v>
      </c>
      <c r="R8460" s="24">
        <v>2.0299999999999998</v>
      </c>
      <c r="S8460" s="24"/>
      <c r="T8460" s="24">
        <v>17.32</v>
      </c>
      <c r="U8460" s="24"/>
      <c r="V8460" s="24"/>
      <c r="W8460" s="24"/>
      <c r="X8460" s="24">
        <f t="shared" si="322"/>
        <v>243.20999999999998</v>
      </c>
      <c r="Y8460" s="2">
        <f t="shared" si="324"/>
        <v>0</v>
      </c>
      <c r="Z8460" s="3"/>
    </row>
    <row r="8461" spans="1:26" customFormat="1" x14ac:dyDescent="0.25">
      <c r="A8461" s="31">
        <v>48</v>
      </c>
      <c r="B8461" s="31">
        <v>48</v>
      </c>
      <c r="C8461" s="3" t="s">
        <v>13827</v>
      </c>
      <c r="D8461" s="3" t="s">
        <v>13825</v>
      </c>
      <c r="E8461" s="3" t="s">
        <v>13742</v>
      </c>
      <c r="F8461" s="3" t="s">
        <v>12895</v>
      </c>
      <c r="G8461" s="3" t="s">
        <v>13828</v>
      </c>
      <c r="H8461" s="3" t="s">
        <v>2086</v>
      </c>
      <c r="I8461" s="24">
        <v>353.94</v>
      </c>
      <c r="J8461" s="24">
        <v>133.5</v>
      </c>
      <c r="K8461" s="24">
        <v>1.5</v>
      </c>
      <c r="L8461" s="24">
        <v>25.91</v>
      </c>
      <c r="M8461" s="24"/>
      <c r="N8461" s="24">
        <v>1.98</v>
      </c>
      <c r="O8461" s="24">
        <v>1.27</v>
      </c>
      <c r="P8461" s="24">
        <v>5.21</v>
      </c>
      <c r="Q8461" s="24">
        <v>133.88</v>
      </c>
      <c r="R8461" s="24">
        <v>5.69</v>
      </c>
      <c r="S8461" s="42"/>
      <c r="T8461" s="24">
        <v>45</v>
      </c>
      <c r="U8461" s="24"/>
      <c r="V8461" s="24"/>
      <c r="W8461" s="24"/>
      <c r="X8461" s="24">
        <f t="shared" si="322"/>
        <v>353.94</v>
      </c>
      <c r="Y8461" s="2">
        <f t="shared" si="324"/>
        <v>0</v>
      </c>
      <c r="Z8461" s="3"/>
    </row>
    <row r="8462" spans="1:26" customFormat="1" x14ac:dyDescent="0.25">
      <c r="A8462" s="31">
        <v>49</v>
      </c>
      <c r="B8462" s="31">
        <v>49</v>
      </c>
      <c r="C8462" s="3" t="s">
        <v>13829</v>
      </c>
      <c r="D8462" s="3" t="s">
        <v>13825</v>
      </c>
      <c r="E8462" s="3" t="s">
        <v>13742</v>
      </c>
      <c r="F8462" s="3" t="s">
        <v>12895</v>
      </c>
      <c r="G8462" s="3" t="s">
        <v>13113</v>
      </c>
      <c r="H8462" s="3" t="s">
        <v>572</v>
      </c>
      <c r="I8462" s="24">
        <v>335.94</v>
      </c>
      <c r="J8462" s="24">
        <v>154.46</v>
      </c>
      <c r="K8462" s="24">
        <v>28.36</v>
      </c>
      <c r="L8462" s="24">
        <v>11.58</v>
      </c>
      <c r="M8462" s="24"/>
      <c r="N8462" s="24">
        <v>3.76</v>
      </c>
      <c r="O8462" s="24">
        <v>2.4300000000000002</v>
      </c>
      <c r="P8462" s="24">
        <v>4.91</v>
      </c>
      <c r="Q8462" s="24">
        <v>1.28</v>
      </c>
      <c r="R8462" s="24">
        <v>6.73</v>
      </c>
      <c r="S8462" s="24">
        <v>1.52</v>
      </c>
      <c r="T8462" s="24">
        <v>120.91</v>
      </c>
      <c r="U8462" s="24"/>
      <c r="V8462" s="24"/>
      <c r="W8462" s="24"/>
      <c r="X8462" s="24">
        <f t="shared" si="322"/>
        <v>335.94</v>
      </c>
      <c r="Y8462" s="2">
        <f t="shared" si="324"/>
        <v>0</v>
      </c>
      <c r="Z8462" s="3"/>
    </row>
    <row r="8463" spans="1:26" customFormat="1" x14ac:dyDescent="0.25">
      <c r="A8463" s="31">
        <v>50</v>
      </c>
      <c r="B8463" s="31">
        <v>50</v>
      </c>
      <c r="C8463" s="3" t="s">
        <v>13830</v>
      </c>
      <c r="D8463" s="3" t="s">
        <v>13825</v>
      </c>
      <c r="E8463" s="3" t="s">
        <v>13742</v>
      </c>
      <c r="F8463" s="3" t="s">
        <v>12895</v>
      </c>
      <c r="G8463" s="3" t="s">
        <v>13831</v>
      </c>
      <c r="H8463" s="3" t="s">
        <v>19</v>
      </c>
      <c r="I8463" s="24">
        <v>93.2</v>
      </c>
      <c r="J8463" s="24">
        <v>74.599999999999994</v>
      </c>
      <c r="K8463" s="24"/>
      <c r="L8463" s="24">
        <v>14.14</v>
      </c>
      <c r="M8463" s="24">
        <v>0.49</v>
      </c>
      <c r="N8463" s="24"/>
      <c r="O8463" s="24">
        <v>0.95</v>
      </c>
      <c r="P8463" s="24"/>
      <c r="Q8463" s="24"/>
      <c r="R8463" s="24">
        <v>2.57</v>
      </c>
      <c r="S8463" s="24">
        <v>0.36</v>
      </c>
      <c r="T8463" s="24">
        <v>0.09</v>
      </c>
      <c r="U8463" s="24"/>
      <c r="V8463" s="24"/>
      <c r="W8463" s="24"/>
      <c r="X8463" s="24">
        <f t="shared" si="322"/>
        <v>93.199999999999989</v>
      </c>
      <c r="Y8463" s="2">
        <f t="shared" si="324"/>
        <v>0</v>
      </c>
      <c r="Z8463" s="3"/>
    </row>
    <row r="8464" spans="1:26" customFormat="1" x14ac:dyDescent="0.25">
      <c r="A8464" s="31">
        <v>51</v>
      </c>
      <c r="B8464" s="31">
        <v>51</v>
      </c>
      <c r="C8464" s="3" t="s">
        <v>13832</v>
      </c>
      <c r="D8464" s="3" t="s">
        <v>13833</v>
      </c>
      <c r="E8464" s="3" t="s">
        <v>13742</v>
      </c>
      <c r="F8464" s="3" t="s">
        <v>12895</v>
      </c>
      <c r="G8464" s="3" t="s">
        <v>2039</v>
      </c>
      <c r="H8464" s="3" t="s">
        <v>377</v>
      </c>
      <c r="I8464" s="24">
        <v>185.87</v>
      </c>
      <c r="J8464" s="24">
        <v>121.87</v>
      </c>
      <c r="K8464" s="24">
        <v>38.68</v>
      </c>
      <c r="L8464" s="24"/>
      <c r="M8464" s="24">
        <v>2.2000000000000002</v>
      </c>
      <c r="N8464" s="24"/>
      <c r="O8464" s="24">
        <v>0.78</v>
      </c>
      <c r="P8464" s="24"/>
      <c r="Q8464" s="24">
        <v>14.48</v>
      </c>
      <c r="R8464" s="24">
        <v>3</v>
      </c>
      <c r="S8464" s="24">
        <v>0.81</v>
      </c>
      <c r="T8464" s="24">
        <v>4.05</v>
      </c>
      <c r="U8464" s="24"/>
      <c r="V8464" s="24"/>
      <c r="W8464" s="24"/>
      <c r="X8464" s="24">
        <f t="shared" si="322"/>
        <v>185.87</v>
      </c>
      <c r="Y8464" s="2">
        <f t="shared" si="324"/>
        <v>0</v>
      </c>
      <c r="Z8464" s="3"/>
    </row>
    <row r="8465" spans="1:26" customFormat="1" x14ac:dyDescent="0.25">
      <c r="A8465" s="31">
        <v>52</v>
      </c>
      <c r="B8465" s="31">
        <v>52</v>
      </c>
      <c r="C8465" s="3" t="s">
        <v>13834</v>
      </c>
      <c r="D8465" s="3" t="s">
        <v>13833</v>
      </c>
      <c r="E8465" s="3" t="s">
        <v>13742</v>
      </c>
      <c r="F8465" s="3" t="s">
        <v>12895</v>
      </c>
      <c r="G8465" s="3" t="s">
        <v>13835</v>
      </c>
      <c r="H8465" s="3" t="s">
        <v>485</v>
      </c>
      <c r="I8465" s="24">
        <v>178.04</v>
      </c>
      <c r="J8465" s="24">
        <v>110.31</v>
      </c>
      <c r="K8465" s="24">
        <v>5.56</v>
      </c>
      <c r="L8465" s="24"/>
      <c r="M8465" s="24">
        <v>1</v>
      </c>
      <c r="N8465" s="24"/>
      <c r="O8465" s="24">
        <v>1.5</v>
      </c>
      <c r="P8465" s="24"/>
      <c r="Q8465" s="24">
        <v>58.04</v>
      </c>
      <c r="R8465" s="24">
        <v>1.31</v>
      </c>
      <c r="S8465" s="24">
        <v>0.32</v>
      </c>
      <c r="T8465" s="24"/>
      <c r="U8465" s="24"/>
      <c r="V8465" s="24"/>
      <c r="W8465" s="24"/>
      <c r="X8465" s="24">
        <f t="shared" si="322"/>
        <v>178.04</v>
      </c>
      <c r="Y8465" s="2">
        <f t="shared" si="324"/>
        <v>0</v>
      </c>
      <c r="Z8465" s="3"/>
    </row>
    <row r="8466" spans="1:26" customFormat="1" ht="30" x14ac:dyDescent="0.25">
      <c r="A8466" s="31">
        <v>53</v>
      </c>
      <c r="B8466" s="31">
        <v>53</v>
      </c>
      <c r="C8466" s="3" t="s">
        <v>13836</v>
      </c>
      <c r="D8466" s="3" t="s">
        <v>13833</v>
      </c>
      <c r="E8466" s="3" t="s">
        <v>13742</v>
      </c>
      <c r="F8466" s="3" t="s">
        <v>12895</v>
      </c>
      <c r="G8466" s="3" t="s">
        <v>13837</v>
      </c>
      <c r="H8466" s="1" t="s">
        <v>13838</v>
      </c>
      <c r="I8466" s="24">
        <v>280</v>
      </c>
      <c r="J8466" s="24">
        <v>193.45</v>
      </c>
      <c r="K8466" s="24">
        <v>16.14</v>
      </c>
      <c r="L8466" s="24"/>
      <c r="M8466" s="24">
        <v>2.66</v>
      </c>
      <c r="N8466" s="24"/>
      <c r="O8466" s="24">
        <v>1</v>
      </c>
      <c r="P8466" s="24">
        <v>0.56999999999999995</v>
      </c>
      <c r="Q8466" s="24">
        <v>60.62</v>
      </c>
      <c r="R8466" s="24">
        <v>4.91</v>
      </c>
      <c r="S8466" s="24">
        <v>0.65</v>
      </c>
      <c r="T8466" s="24"/>
      <c r="U8466" s="24"/>
      <c r="V8466" s="24"/>
      <c r="W8466" s="24"/>
      <c r="X8466" s="24">
        <f t="shared" si="322"/>
        <v>279.99999999999994</v>
      </c>
      <c r="Y8466" s="2">
        <f t="shared" si="324"/>
        <v>0</v>
      </c>
      <c r="Z8466" s="3"/>
    </row>
    <row r="8467" spans="1:26" customFormat="1" x14ac:dyDescent="0.25">
      <c r="A8467" s="31">
        <v>54</v>
      </c>
      <c r="B8467" s="31">
        <v>54</v>
      </c>
      <c r="C8467" s="3" t="s">
        <v>13839</v>
      </c>
      <c r="D8467" s="3" t="s">
        <v>13833</v>
      </c>
      <c r="E8467" s="3" t="s">
        <v>13742</v>
      </c>
      <c r="F8467" s="3" t="s">
        <v>12895</v>
      </c>
      <c r="G8467" s="3" t="s">
        <v>265</v>
      </c>
      <c r="H8467" s="3" t="s">
        <v>198</v>
      </c>
      <c r="I8467" s="24">
        <v>176.34</v>
      </c>
      <c r="J8467" s="24">
        <v>139.65</v>
      </c>
      <c r="K8467" s="24">
        <v>8.42</v>
      </c>
      <c r="L8467" s="24"/>
      <c r="M8467" s="24">
        <v>2</v>
      </c>
      <c r="N8467" s="24">
        <v>1</v>
      </c>
      <c r="O8467" s="24">
        <v>2</v>
      </c>
      <c r="P8467" s="24"/>
      <c r="Q8467" s="24">
        <v>21.78</v>
      </c>
      <c r="R8467" s="24">
        <v>1.27</v>
      </c>
      <c r="S8467" s="24">
        <v>0.22</v>
      </c>
      <c r="T8467" s="24"/>
      <c r="U8467" s="24"/>
      <c r="V8467" s="24"/>
      <c r="W8467" s="24"/>
      <c r="X8467" s="24">
        <f t="shared" si="322"/>
        <v>176.34</v>
      </c>
      <c r="Y8467" s="2">
        <f t="shared" si="324"/>
        <v>0</v>
      </c>
      <c r="Z8467" s="3"/>
    </row>
    <row r="8468" spans="1:26" customFormat="1" ht="30" x14ac:dyDescent="0.25">
      <c r="A8468" s="31">
        <v>55</v>
      </c>
      <c r="B8468" s="31">
        <v>55</v>
      </c>
      <c r="C8468" s="3" t="s">
        <v>13840</v>
      </c>
      <c r="D8468" s="3" t="s">
        <v>13833</v>
      </c>
      <c r="E8468" s="3" t="s">
        <v>13742</v>
      </c>
      <c r="F8468" s="3" t="s">
        <v>12895</v>
      </c>
      <c r="G8468" s="3" t="s">
        <v>13841</v>
      </c>
      <c r="H8468" s="1" t="s">
        <v>13842</v>
      </c>
      <c r="I8468" s="24">
        <v>145.47</v>
      </c>
      <c r="J8468" s="24">
        <v>23.87</v>
      </c>
      <c r="K8468" s="24">
        <v>17.71</v>
      </c>
      <c r="L8468" s="24"/>
      <c r="M8468" s="24">
        <v>1</v>
      </c>
      <c r="N8468" s="24"/>
      <c r="O8468" s="24">
        <v>0.95</v>
      </c>
      <c r="P8468" s="24"/>
      <c r="Q8468" s="24">
        <v>51.32</v>
      </c>
      <c r="R8468" s="24">
        <v>0.62</v>
      </c>
      <c r="S8468" s="42"/>
      <c r="T8468" s="24">
        <v>50</v>
      </c>
      <c r="U8468" s="24"/>
      <c r="V8468" s="24"/>
      <c r="W8468" s="24"/>
      <c r="X8468" s="24">
        <f t="shared" si="322"/>
        <v>145.47</v>
      </c>
      <c r="Y8468" s="2">
        <f t="shared" si="324"/>
        <v>0</v>
      </c>
      <c r="Z8468" s="3"/>
    </row>
    <row r="8469" spans="1:26" customFormat="1" x14ac:dyDescent="0.25">
      <c r="A8469" s="31">
        <v>56</v>
      </c>
      <c r="B8469" s="31">
        <v>56</v>
      </c>
      <c r="C8469" s="3" t="s">
        <v>15177</v>
      </c>
      <c r="D8469" s="3" t="s">
        <v>13833</v>
      </c>
      <c r="E8469" s="3" t="s">
        <v>13742</v>
      </c>
      <c r="F8469" s="3" t="s">
        <v>12895</v>
      </c>
      <c r="G8469" s="3" t="s">
        <v>10243</v>
      </c>
      <c r="H8469" s="3" t="s">
        <v>2025</v>
      </c>
      <c r="I8469" s="24">
        <v>250.5</v>
      </c>
      <c r="J8469" s="24">
        <v>123.16</v>
      </c>
      <c r="K8469" s="24">
        <v>41.69</v>
      </c>
      <c r="L8469" s="24">
        <v>18.899999999999999</v>
      </c>
      <c r="M8469" s="24">
        <v>1.5</v>
      </c>
      <c r="N8469" s="24">
        <v>2</v>
      </c>
      <c r="O8469" s="24">
        <v>2</v>
      </c>
      <c r="P8469" s="24">
        <v>1.5</v>
      </c>
      <c r="Q8469" s="24">
        <v>3.08</v>
      </c>
      <c r="R8469" s="24">
        <v>3.52</v>
      </c>
      <c r="S8469" s="24">
        <v>0.85</v>
      </c>
      <c r="T8469" s="24">
        <v>52.3</v>
      </c>
      <c r="U8469" s="24"/>
      <c r="V8469" s="24"/>
      <c r="W8469" s="24"/>
      <c r="X8469" s="24">
        <f t="shared" si="322"/>
        <v>250.5</v>
      </c>
      <c r="Y8469" s="2">
        <f t="shared" si="324"/>
        <v>0</v>
      </c>
      <c r="Z8469" s="3"/>
    </row>
    <row r="8470" spans="1:26" customFormat="1" ht="17.25" x14ac:dyDescent="0.25">
      <c r="A8470" s="31">
        <v>57</v>
      </c>
      <c r="B8470" s="31">
        <v>57</v>
      </c>
      <c r="C8470" s="3" t="s">
        <v>15178</v>
      </c>
      <c r="D8470" s="3" t="s">
        <v>13833</v>
      </c>
      <c r="E8470" s="3" t="s">
        <v>13742</v>
      </c>
      <c r="F8470" s="3" t="s">
        <v>12895</v>
      </c>
      <c r="G8470" s="3" t="s">
        <v>6834</v>
      </c>
      <c r="H8470" s="3" t="s">
        <v>429</v>
      </c>
      <c r="I8470" s="24">
        <v>222.98</v>
      </c>
      <c r="J8470" s="24">
        <v>168.94</v>
      </c>
      <c r="K8470" s="24">
        <v>3.01</v>
      </c>
      <c r="L8470" s="24">
        <v>35.340000000000003</v>
      </c>
      <c r="M8470" s="24">
        <v>2.13</v>
      </c>
      <c r="N8470" s="24"/>
      <c r="O8470" s="24">
        <v>1.38</v>
      </c>
      <c r="P8470" s="24">
        <v>0.55000000000000004</v>
      </c>
      <c r="Q8470" s="24">
        <v>8.65</v>
      </c>
      <c r="R8470" s="24">
        <v>2.33</v>
      </c>
      <c r="S8470" s="24">
        <v>0.65</v>
      </c>
      <c r="T8470" s="24"/>
      <c r="U8470" s="24"/>
      <c r="V8470" s="24"/>
      <c r="W8470" s="24"/>
      <c r="X8470" s="24">
        <f t="shared" si="322"/>
        <v>222.98000000000002</v>
      </c>
      <c r="Y8470" s="2">
        <f t="shared" si="324"/>
        <v>0</v>
      </c>
      <c r="Z8470" s="3"/>
    </row>
    <row r="8471" spans="1:26" customFormat="1" x14ac:dyDescent="0.25">
      <c r="A8471" s="31">
        <v>58</v>
      </c>
      <c r="B8471" s="31">
        <v>58</v>
      </c>
      <c r="C8471" s="3" t="s">
        <v>15179</v>
      </c>
      <c r="D8471" s="3" t="s">
        <v>13833</v>
      </c>
      <c r="E8471" s="3" t="s">
        <v>13742</v>
      </c>
      <c r="F8471" s="3" t="s">
        <v>12895</v>
      </c>
      <c r="G8471" s="3" t="s">
        <v>13843</v>
      </c>
      <c r="H8471" s="3" t="s">
        <v>198</v>
      </c>
      <c r="I8471" s="24">
        <v>237.54</v>
      </c>
      <c r="J8471" s="24">
        <v>197.92</v>
      </c>
      <c r="K8471" s="24"/>
      <c r="L8471" s="24">
        <v>14.3</v>
      </c>
      <c r="M8471" s="24"/>
      <c r="N8471" s="24"/>
      <c r="O8471" s="24">
        <v>2.82</v>
      </c>
      <c r="P8471" s="24"/>
      <c r="Q8471" s="24"/>
      <c r="R8471" s="24">
        <v>3.48</v>
      </c>
      <c r="S8471" s="24"/>
      <c r="T8471" s="24">
        <v>19.02</v>
      </c>
      <c r="U8471" s="24"/>
      <c r="V8471" s="24"/>
      <c r="W8471" s="24"/>
      <c r="X8471" s="24">
        <f t="shared" si="322"/>
        <v>237.54</v>
      </c>
      <c r="Y8471" s="2">
        <f t="shared" si="324"/>
        <v>0</v>
      </c>
      <c r="Z8471" s="3"/>
    </row>
    <row r="8472" spans="1:26" customFormat="1" ht="30" x14ac:dyDescent="0.25">
      <c r="A8472" s="31">
        <v>59</v>
      </c>
      <c r="B8472" s="31">
        <v>59</v>
      </c>
      <c r="C8472" s="3" t="s">
        <v>15180</v>
      </c>
      <c r="D8472" s="3" t="s">
        <v>13833</v>
      </c>
      <c r="E8472" s="3" t="s">
        <v>13742</v>
      </c>
      <c r="F8472" s="3" t="s">
        <v>12895</v>
      </c>
      <c r="G8472" s="3" t="s">
        <v>13844</v>
      </c>
      <c r="H8472" s="1" t="s">
        <v>13845</v>
      </c>
      <c r="I8472" s="24">
        <v>95.24</v>
      </c>
      <c r="J8472" s="24">
        <v>77.400000000000006</v>
      </c>
      <c r="K8472" s="24"/>
      <c r="L8472" s="24">
        <v>2.35</v>
      </c>
      <c r="M8472" s="24"/>
      <c r="N8472" s="24"/>
      <c r="O8472" s="24">
        <v>0.24</v>
      </c>
      <c r="P8472" s="24">
        <v>0.01</v>
      </c>
      <c r="Q8472" s="24">
        <v>14.72</v>
      </c>
      <c r="R8472" s="24">
        <v>0.52</v>
      </c>
      <c r="S8472" s="42"/>
      <c r="T8472" s="24"/>
      <c r="U8472" s="24"/>
      <c r="V8472" s="24"/>
      <c r="W8472" s="24"/>
      <c r="X8472" s="24">
        <f t="shared" si="322"/>
        <v>95.24</v>
      </c>
      <c r="Y8472" s="2">
        <f t="shared" si="324"/>
        <v>0</v>
      </c>
      <c r="Z8472" s="3"/>
    </row>
    <row r="8473" spans="1:26" customFormat="1" x14ac:dyDescent="0.25">
      <c r="A8473" s="31">
        <v>60</v>
      </c>
      <c r="B8473" s="31">
        <v>60</v>
      </c>
      <c r="C8473" s="3" t="s">
        <v>13846</v>
      </c>
      <c r="D8473" s="3" t="s">
        <v>13833</v>
      </c>
      <c r="E8473" s="3" t="s">
        <v>13742</v>
      </c>
      <c r="F8473" s="3" t="s">
        <v>12895</v>
      </c>
      <c r="G8473" s="3" t="s">
        <v>13847</v>
      </c>
      <c r="H8473" s="3" t="s">
        <v>198</v>
      </c>
      <c r="I8473" s="24">
        <v>204.77</v>
      </c>
      <c r="J8473" s="24">
        <v>173.49</v>
      </c>
      <c r="K8473" s="24">
        <v>24.04</v>
      </c>
      <c r="L8473" s="24">
        <v>0.95</v>
      </c>
      <c r="M8473" s="24"/>
      <c r="N8473" s="24"/>
      <c r="O8473" s="24">
        <v>2.11</v>
      </c>
      <c r="P8473" s="24">
        <v>2.16</v>
      </c>
      <c r="Q8473" s="24"/>
      <c r="R8473" s="24">
        <v>1.96</v>
      </c>
      <c r="S8473" s="24">
        <v>0.06</v>
      </c>
      <c r="T8473" s="24"/>
      <c r="U8473" s="24"/>
      <c r="V8473" s="24"/>
      <c r="W8473" s="24"/>
      <c r="X8473" s="24">
        <f t="shared" si="322"/>
        <v>204.77</v>
      </c>
      <c r="Y8473" s="2">
        <f t="shared" si="324"/>
        <v>0</v>
      </c>
      <c r="Z8473" s="3"/>
    </row>
    <row r="8474" spans="1:26" customFormat="1" x14ac:dyDescent="0.25">
      <c r="A8474" s="31">
        <v>61</v>
      </c>
      <c r="B8474" s="31">
        <v>61</v>
      </c>
      <c r="C8474" s="3" t="s">
        <v>13848</v>
      </c>
      <c r="D8474" s="3" t="s">
        <v>13833</v>
      </c>
      <c r="E8474" s="3" t="s">
        <v>13742</v>
      </c>
      <c r="F8474" s="3" t="s">
        <v>12895</v>
      </c>
      <c r="G8474" s="3" t="s">
        <v>13849</v>
      </c>
      <c r="H8474" s="3" t="s">
        <v>213</v>
      </c>
      <c r="I8474" s="24">
        <v>108</v>
      </c>
      <c r="J8474" s="24">
        <v>89.26</v>
      </c>
      <c r="K8474" s="24">
        <v>7.38</v>
      </c>
      <c r="L8474" s="24">
        <v>4.21</v>
      </c>
      <c r="M8474" s="24">
        <v>1.2</v>
      </c>
      <c r="N8474" s="24"/>
      <c r="O8474" s="24">
        <v>0.75</v>
      </c>
      <c r="P8474" s="24"/>
      <c r="Q8474" s="24">
        <v>4.51</v>
      </c>
      <c r="R8474" s="24">
        <v>0.69</v>
      </c>
      <c r="S8474" s="24"/>
      <c r="T8474" s="24"/>
      <c r="U8474" s="24"/>
      <c r="V8474" s="24"/>
      <c r="W8474" s="24"/>
      <c r="X8474" s="24">
        <f t="shared" si="322"/>
        <v>108</v>
      </c>
      <c r="Y8474" s="2">
        <f t="shared" si="324"/>
        <v>0</v>
      </c>
      <c r="Z8474" s="3"/>
    </row>
    <row r="8475" spans="1:26" customFormat="1" x14ac:dyDescent="0.25">
      <c r="A8475" s="31">
        <v>62</v>
      </c>
      <c r="B8475" s="31">
        <v>62</v>
      </c>
      <c r="C8475" s="3" t="s">
        <v>13850</v>
      </c>
      <c r="D8475" s="3" t="s">
        <v>13851</v>
      </c>
      <c r="E8475" s="3" t="s">
        <v>13742</v>
      </c>
      <c r="F8475" s="3" t="s">
        <v>12895</v>
      </c>
      <c r="G8475" s="3" t="s">
        <v>13852</v>
      </c>
      <c r="H8475" s="3" t="s">
        <v>2340</v>
      </c>
      <c r="I8475" s="24">
        <v>399.1</v>
      </c>
      <c r="J8475" s="24">
        <v>193.66</v>
      </c>
      <c r="K8475" s="24"/>
      <c r="L8475" s="24"/>
      <c r="M8475" s="24"/>
      <c r="N8475" s="24"/>
      <c r="O8475" s="24">
        <v>1.75</v>
      </c>
      <c r="P8475" s="24">
        <v>0.89</v>
      </c>
      <c r="Q8475" s="24">
        <v>199</v>
      </c>
      <c r="R8475" s="24">
        <v>3.8</v>
      </c>
      <c r="S8475" s="42"/>
      <c r="T8475" s="24"/>
      <c r="U8475" s="24"/>
      <c r="V8475" s="24"/>
      <c r="W8475" s="24"/>
      <c r="X8475" s="24">
        <f t="shared" si="322"/>
        <v>399.09999999999997</v>
      </c>
      <c r="Y8475" s="2">
        <f t="shared" si="324"/>
        <v>0</v>
      </c>
      <c r="Z8475" s="3"/>
    </row>
    <row r="8476" spans="1:26" customFormat="1" x14ac:dyDescent="0.25">
      <c r="A8476" s="31">
        <v>63</v>
      </c>
      <c r="B8476" s="31">
        <v>63</v>
      </c>
      <c r="C8476" s="3" t="s">
        <v>13853</v>
      </c>
      <c r="D8476" s="3" t="s">
        <v>13851</v>
      </c>
      <c r="E8476" s="3" t="s">
        <v>13742</v>
      </c>
      <c r="F8476" s="3" t="s">
        <v>12895</v>
      </c>
      <c r="G8476" s="3" t="s">
        <v>13854</v>
      </c>
      <c r="H8476" s="3" t="s">
        <v>154</v>
      </c>
      <c r="I8476" s="24">
        <v>449.1</v>
      </c>
      <c r="J8476" s="24">
        <v>384.1</v>
      </c>
      <c r="K8476" s="24">
        <v>25</v>
      </c>
      <c r="L8476" s="24"/>
      <c r="M8476" s="24"/>
      <c r="N8476" s="24">
        <v>13</v>
      </c>
      <c r="O8476" s="24">
        <v>3</v>
      </c>
      <c r="P8476" s="24"/>
      <c r="Q8476" s="24">
        <v>3</v>
      </c>
      <c r="R8476" s="24">
        <v>5</v>
      </c>
      <c r="S8476" s="24">
        <v>1</v>
      </c>
      <c r="T8476" s="24">
        <v>15</v>
      </c>
      <c r="U8476" s="24"/>
      <c r="V8476" s="24"/>
      <c r="W8476" s="24"/>
      <c r="X8476" s="24">
        <f t="shared" si="322"/>
        <v>449.1</v>
      </c>
      <c r="Y8476" s="2">
        <f t="shared" si="324"/>
        <v>0</v>
      </c>
      <c r="Z8476" s="3"/>
    </row>
    <row r="8477" spans="1:26" customFormat="1" x14ac:dyDescent="0.25">
      <c r="A8477" s="31">
        <v>64</v>
      </c>
      <c r="B8477" s="31">
        <v>64</v>
      </c>
      <c r="C8477" s="3" t="s">
        <v>13855</v>
      </c>
      <c r="D8477" s="3" t="s">
        <v>13851</v>
      </c>
      <c r="E8477" s="3" t="s">
        <v>13742</v>
      </c>
      <c r="F8477" s="3" t="s">
        <v>12895</v>
      </c>
      <c r="G8477" s="3" t="s">
        <v>12986</v>
      </c>
      <c r="H8477" s="3" t="s">
        <v>216</v>
      </c>
      <c r="I8477" s="24">
        <v>53.82</v>
      </c>
      <c r="J8477" s="24">
        <v>37.92</v>
      </c>
      <c r="K8477" s="24">
        <v>8.0299999999999994</v>
      </c>
      <c r="L8477" s="24">
        <v>6.11</v>
      </c>
      <c r="M8477" s="24"/>
      <c r="N8477" s="24">
        <v>0.48</v>
      </c>
      <c r="O8477" s="24">
        <v>0.34</v>
      </c>
      <c r="P8477" s="24"/>
      <c r="Q8477" s="24">
        <v>0.17</v>
      </c>
      <c r="R8477" s="24">
        <v>0.64</v>
      </c>
      <c r="S8477" s="24">
        <v>0.13</v>
      </c>
      <c r="T8477" s="24"/>
      <c r="U8477" s="24"/>
      <c r="V8477" s="24"/>
      <c r="W8477" s="24"/>
      <c r="X8477" s="24">
        <f t="shared" si="322"/>
        <v>53.820000000000007</v>
      </c>
      <c r="Y8477" s="2">
        <f t="shared" si="324"/>
        <v>0</v>
      </c>
      <c r="Z8477" s="3"/>
    </row>
    <row r="8478" spans="1:26" customFormat="1" x14ac:dyDescent="0.25">
      <c r="A8478" s="31">
        <v>65</v>
      </c>
      <c r="B8478" s="31">
        <v>65</v>
      </c>
      <c r="C8478" s="3" t="s">
        <v>741</v>
      </c>
      <c r="D8478" s="3" t="s">
        <v>13851</v>
      </c>
      <c r="E8478" s="3" t="s">
        <v>13742</v>
      </c>
      <c r="F8478" s="3" t="s">
        <v>12895</v>
      </c>
      <c r="G8478" s="3" t="s">
        <v>2385</v>
      </c>
      <c r="H8478" s="3" t="s">
        <v>213</v>
      </c>
      <c r="I8478" s="24">
        <v>423.66</v>
      </c>
      <c r="J8478" s="24">
        <v>285.85000000000002</v>
      </c>
      <c r="K8478" s="24">
        <v>44.83</v>
      </c>
      <c r="L8478" s="24">
        <v>31.22</v>
      </c>
      <c r="M8478" s="24"/>
      <c r="N8478" s="24">
        <v>3.91</v>
      </c>
      <c r="O8478" s="24">
        <v>2.39</v>
      </c>
      <c r="P8478" s="24">
        <v>0.16</v>
      </c>
      <c r="Q8478" s="24">
        <v>16.07</v>
      </c>
      <c r="R8478" s="24">
        <v>5.35</v>
      </c>
      <c r="S8478" s="24">
        <v>1.04</v>
      </c>
      <c r="T8478" s="24">
        <v>32.840000000000003</v>
      </c>
      <c r="U8478" s="24"/>
      <c r="V8478" s="24"/>
      <c r="W8478" s="24"/>
      <c r="X8478" s="24">
        <f t="shared" si="322"/>
        <v>423.66000000000008</v>
      </c>
      <c r="Y8478" s="2">
        <f t="shared" si="324"/>
        <v>0</v>
      </c>
      <c r="Z8478" s="3"/>
    </row>
    <row r="8479" spans="1:26" customFormat="1" x14ac:dyDescent="0.25">
      <c r="A8479" s="31">
        <v>66</v>
      </c>
      <c r="B8479" s="31">
        <v>66</v>
      </c>
      <c r="C8479" s="3" t="s">
        <v>13856</v>
      </c>
      <c r="D8479" s="3" t="s">
        <v>13851</v>
      </c>
      <c r="E8479" s="3" t="s">
        <v>13742</v>
      </c>
      <c r="F8479" s="3" t="s">
        <v>12895</v>
      </c>
      <c r="G8479" s="3" t="s">
        <v>13857</v>
      </c>
      <c r="H8479" s="3" t="s">
        <v>2485</v>
      </c>
      <c r="I8479" s="24">
        <v>63.41</v>
      </c>
      <c r="J8479" s="24">
        <v>20.3</v>
      </c>
      <c r="K8479" s="24">
        <v>15.24</v>
      </c>
      <c r="L8479" s="24">
        <v>13.06</v>
      </c>
      <c r="M8479" s="24">
        <v>2.37</v>
      </c>
      <c r="N8479" s="24"/>
      <c r="O8479" s="24">
        <v>0.36</v>
      </c>
      <c r="P8479" s="24"/>
      <c r="Q8479" s="24">
        <v>0.67</v>
      </c>
      <c r="R8479" s="24">
        <v>2.75</v>
      </c>
      <c r="S8479" s="24">
        <v>1.36</v>
      </c>
      <c r="T8479" s="24">
        <v>7.3</v>
      </c>
      <c r="U8479" s="24"/>
      <c r="V8479" s="24"/>
      <c r="W8479" s="24"/>
      <c r="X8479" s="24">
        <f t="shared" si="322"/>
        <v>63.41</v>
      </c>
      <c r="Y8479" s="2">
        <f t="shared" si="324"/>
        <v>0</v>
      </c>
      <c r="Z8479" s="3"/>
    </row>
    <row r="8480" spans="1:26" customFormat="1" x14ac:dyDescent="0.25">
      <c r="A8480" s="31">
        <v>67</v>
      </c>
      <c r="B8480" s="31">
        <v>67</v>
      </c>
      <c r="C8480" s="3" t="s">
        <v>13858</v>
      </c>
      <c r="D8480" s="3" t="s">
        <v>13851</v>
      </c>
      <c r="E8480" s="3" t="s">
        <v>13742</v>
      </c>
      <c r="F8480" s="3" t="s">
        <v>12895</v>
      </c>
      <c r="G8480" s="1" t="s">
        <v>13859</v>
      </c>
      <c r="H8480" s="3" t="s">
        <v>190</v>
      </c>
      <c r="I8480" s="24">
        <v>144.08000000000001</v>
      </c>
      <c r="J8480" s="24">
        <v>83.43</v>
      </c>
      <c r="K8480" s="24">
        <v>12.36</v>
      </c>
      <c r="L8480" s="24">
        <v>5.71</v>
      </c>
      <c r="M8480" s="24">
        <v>2.48</v>
      </c>
      <c r="N8480" s="24"/>
      <c r="O8480" s="24">
        <v>1.25</v>
      </c>
      <c r="P8480" s="24">
        <v>0.51</v>
      </c>
      <c r="Q8480" s="24">
        <v>14.95</v>
      </c>
      <c r="R8480" s="24">
        <v>1.84</v>
      </c>
      <c r="S8480" s="24">
        <v>0.6</v>
      </c>
      <c r="T8480" s="24">
        <v>20.95</v>
      </c>
      <c r="U8480" s="24"/>
      <c r="V8480" s="24"/>
      <c r="W8480" s="24"/>
      <c r="X8480" s="24">
        <f t="shared" si="322"/>
        <v>144.08000000000001</v>
      </c>
      <c r="Y8480" s="2">
        <f t="shared" si="324"/>
        <v>0</v>
      </c>
      <c r="Z8480" s="3"/>
    </row>
    <row r="8481" spans="1:26" customFormat="1" x14ac:dyDescent="0.25">
      <c r="A8481" s="31">
        <v>68</v>
      </c>
      <c r="B8481" s="31">
        <v>68</v>
      </c>
      <c r="C8481" s="3" t="s">
        <v>13860</v>
      </c>
      <c r="D8481" s="3" t="s">
        <v>13851</v>
      </c>
      <c r="E8481" s="3" t="s">
        <v>13742</v>
      </c>
      <c r="F8481" s="3" t="s">
        <v>12895</v>
      </c>
      <c r="G8481" s="1" t="s">
        <v>5089</v>
      </c>
      <c r="H8481" s="3" t="s">
        <v>369</v>
      </c>
      <c r="I8481" s="24">
        <v>67.81</v>
      </c>
      <c r="J8481" s="24">
        <v>31.17</v>
      </c>
      <c r="K8481" s="24">
        <v>15.78</v>
      </c>
      <c r="L8481" s="24">
        <v>9.33</v>
      </c>
      <c r="M8481" s="24">
        <v>0.71</v>
      </c>
      <c r="N8481" s="24"/>
      <c r="O8481" s="24">
        <v>0.36</v>
      </c>
      <c r="P8481" s="24"/>
      <c r="Q8481" s="24">
        <v>1.1000000000000001</v>
      </c>
      <c r="R8481" s="24">
        <v>1.1100000000000001</v>
      </c>
      <c r="S8481" s="24">
        <v>1.1000000000000001</v>
      </c>
      <c r="T8481" s="24">
        <v>7.15</v>
      </c>
      <c r="U8481" s="24"/>
      <c r="V8481" s="24"/>
      <c r="W8481" s="24"/>
      <c r="X8481" s="24">
        <f t="shared" si="322"/>
        <v>67.81</v>
      </c>
      <c r="Y8481" s="2">
        <f t="shared" si="324"/>
        <v>0</v>
      </c>
      <c r="Z8481" s="3"/>
    </row>
    <row r="8482" spans="1:26" customFormat="1" x14ac:dyDescent="0.25">
      <c r="A8482" s="31">
        <v>69</v>
      </c>
      <c r="B8482" s="31">
        <v>69</v>
      </c>
      <c r="C8482" s="3" t="s">
        <v>13861</v>
      </c>
      <c r="D8482" s="3" t="s">
        <v>13862</v>
      </c>
      <c r="E8482" s="3" t="s">
        <v>13742</v>
      </c>
      <c r="F8482" s="3" t="s">
        <v>12895</v>
      </c>
      <c r="G8482" s="1" t="s">
        <v>13863</v>
      </c>
      <c r="H8482" s="3" t="s">
        <v>374</v>
      </c>
      <c r="I8482" s="24">
        <v>303.72000000000003</v>
      </c>
      <c r="J8482" s="24">
        <v>182.9</v>
      </c>
      <c r="K8482" s="24">
        <v>108.58</v>
      </c>
      <c r="L8482" s="24"/>
      <c r="M8482" s="24">
        <v>3.3</v>
      </c>
      <c r="N8482" s="24"/>
      <c r="O8482" s="24">
        <v>1.81</v>
      </c>
      <c r="P8482" s="24">
        <v>0.52</v>
      </c>
      <c r="Q8482" s="24"/>
      <c r="R8482" s="24">
        <v>6.1</v>
      </c>
      <c r="S8482" s="24">
        <v>0.51</v>
      </c>
      <c r="T8482" s="24"/>
      <c r="U8482" s="24"/>
      <c r="V8482" s="24"/>
      <c r="W8482" s="24"/>
      <c r="X8482" s="24">
        <f t="shared" si="322"/>
        <v>303.72000000000003</v>
      </c>
      <c r="Y8482" s="2">
        <f t="shared" si="324"/>
        <v>0</v>
      </c>
      <c r="Z8482" s="3"/>
    </row>
    <row r="8483" spans="1:26" customFormat="1" x14ac:dyDescent="0.25">
      <c r="A8483" s="31">
        <v>70</v>
      </c>
      <c r="B8483" s="31">
        <v>70</v>
      </c>
      <c r="C8483" s="3" t="s">
        <v>13864</v>
      </c>
      <c r="D8483" s="3" t="s">
        <v>13862</v>
      </c>
      <c r="E8483" s="3" t="s">
        <v>13742</v>
      </c>
      <c r="F8483" s="3" t="s">
        <v>12895</v>
      </c>
      <c r="G8483" s="1" t="s">
        <v>13865</v>
      </c>
      <c r="H8483" s="3" t="s">
        <v>1352</v>
      </c>
      <c r="I8483" s="24">
        <v>79.36</v>
      </c>
      <c r="J8483" s="24">
        <v>31.44</v>
      </c>
      <c r="K8483" s="24">
        <v>45.25</v>
      </c>
      <c r="L8483" s="24"/>
      <c r="M8483" s="24"/>
      <c r="N8483" s="24"/>
      <c r="O8483" s="24">
        <v>0.81</v>
      </c>
      <c r="P8483" s="24"/>
      <c r="Q8483" s="24"/>
      <c r="R8483" s="24">
        <v>1.75</v>
      </c>
      <c r="S8483" s="24">
        <v>0.11</v>
      </c>
      <c r="T8483" s="24"/>
      <c r="U8483" s="24"/>
      <c r="V8483" s="24"/>
      <c r="W8483" s="24"/>
      <c r="X8483" s="24">
        <f t="shared" si="322"/>
        <v>79.36</v>
      </c>
      <c r="Y8483" s="2">
        <f t="shared" si="324"/>
        <v>0</v>
      </c>
      <c r="Z8483" s="3"/>
    </row>
    <row r="8484" spans="1:26" customFormat="1" ht="30" x14ac:dyDescent="0.25">
      <c r="A8484" s="31">
        <v>71</v>
      </c>
      <c r="B8484" s="31">
        <v>71</v>
      </c>
      <c r="C8484" s="3" t="s">
        <v>13866</v>
      </c>
      <c r="D8484" s="3" t="s">
        <v>13862</v>
      </c>
      <c r="E8484" s="3" t="s">
        <v>13742</v>
      </c>
      <c r="F8484" s="3" t="s">
        <v>12895</v>
      </c>
      <c r="G8484" s="1" t="s">
        <v>13867</v>
      </c>
      <c r="H8484" s="1" t="s">
        <v>13868</v>
      </c>
      <c r="I8484" s="24">
        <v>121.39</v>
      </c>
      <c r="J8484" s="24">
        <v>91</v>
      </c>
      <c r="K8484" s="24">
        <v>10.29</v>
      </c>
      <c r="L8484" s="24">
        <v>7.88</v>
      </c>
      <c r="M8484" s="24"/>
      <c r="N8484" s="24"/>
      <c r="O8484" s="24">
        <v>3.34</v>
      </c>
      <c r="P8484" s="24"/>
      <c r="Q8484" s="24"/>
      <c r="R8484" s="24">
        <v>1.21</v>
      </c>
      <c r="S8484" s="24"/>
      <c r="T8484" s="24">
        <v>7.6700000000000159</v>
      </c>
      <c r="U8484" s="24"/>
      <c r="V8484" s="24"/>
      <c r="W8484" s="24"/>
      <c r="X8484" s="24">
        <f t="shared" ref="X8484:X8547" si="325">SUM(J8484:W8484)</f>
        <v>121.39</v>
      </c>
      <c r="Y8484" s="2">
        <f t="shared" si="324"/>
        <v>0</v>
      </c>
      <c r="Z8484" s="3"/>
    </row>
    <row r="8485" spans="1:26" customFormat="1" x14ac:dyDescent="0.25">
      <c r="A8485" s="31">
        <v>72</v>
      </c>
      <c r="B8485" s="31">
        <v>72</v>
      </c>
      <c r="C8485" s="3" t="s">
        <v>13869</v>
      </c>
      <c r="D8485" s="3" t="s">
        <v>13862</v>
      </c>
      <c r="E8485" s="3" t="s">
        <v>13742</v>
      </c>
      <c r="F8485" s="3" t="s">
        <v>12895</v>
      </c>
      <c r="G8485" s="1" t="s">
        <v>7633</v>
      </c>
      <c r="H8485" s="3" t="s">
        <v>4676</v>
      </c>
      <c r="I8485" s="24">
        <v>103.05</v>
      </c>
      <c r="J8485" s="24">
        <v>21.36</v>
      </c>
      <c r="K8485" s="24">
        <v>21.9</v>
      </c>
      <c r="L8485" s="24"/>
      <c r="M8485" s="24"/>
      <c r="N8485" s="24"/>
      <c r="O8485" s="24"/>
      <c r="P8485" s="24">
        <v>0.44</v>
      </c>
      <c r="Q8485" s="24"/>
      <c r="R8485" s="24">
        <v>0.62</v>
      </c>
      <c r="S8485" s="24">
        <v>0.03</v>
      </c>
      <c r="T8485" s="24">
        <v>58.7</v>
      </c>
      <c r="U8485" s="24"/>
      <c r="V8485" s="24"/>
      <c r="W8485" s="24"/>
      <c r="X8485" s="24">
        <f t="shared" si="325"/>
        <v>103.05</v>
      </c>
      <c r="Y8485" s="2">
        <f t="shared" si="324"/>
        <v>0</v>
      </c>
      <c r="Z8485" s="3"/>
    </row>
    <row r="8486" spans="1:26" customFormat="1" x14ac:dyDescent="0.25">
      <c r="A8486" s="31">
        <v>73</v>
      </c>
      <c r="B8486" s="31">
        <v>73</v>
      </c>
      <c r="C8486" s="3" t="s">
        <v>13870</v>
      </c>
      <c r="D8486" s="3" t="s">
        <v>13862</v>
      </c>
      <c r="E8486" s="3" t="s">
        <v>13742</v>
      </c>
      <c r="F8486" s="3" t="s">
        <v>12895</v>
      </c>
      <c r="G8486" s="1" t="s">
        <v>13871</v>
      </c>
      <c r="H8486" s="3" t="s">
        <v>13</v>
      </c>
      <c r="I8486" s="24">
        <v>135.02000000000001</v>
      </c>
      <c r="J8486" s="24">
        <v>35.159999999999997</v>
      </c>
      <c r="K8486" s="24">
        <v>11.87</v>
      </c>
      <c r="L8486" s="24">
        <v>17.32</v>
      </c>
      <c r="M8486" s="24"/>
      <c r="N8486" s="24"/>
      <c r="O8486" s="24">
        <v>1.05</v>
      </c>
      <c r="P8486" s="24"/>
      <c r="Q8486" s="24">
        <v>7.37</v>
      </c>
      <c r="R8486" s="24">
        <v>1.37</v>
      </c>
      <c r="S8486" s="24"/>
      <c r="T8486" s="24">
        <v>60.88000000000001</v>
      </c>
      <c r="U8486" s="24"/>
      <c r="V8486" s="24"/>
      <c r="W8486" s="24"/>
      <c r="X8486" s="24">
        <f t="shared" si="325"/>
        <v>135.02000000000001</v>
      </c>
      <c r="Y8486" s="2">
        <f t="shared" si="324"/>
        <v>0</v>
      </c>
      <c r="Z8486" s="3"/>
    </row>
    <row r="8487" spans="1:26" customFormat="1" x14ac:dyDescent="0.25">
      <c r="A8487" s="31">
        <v>74</v>
      </c>
      <c r="B8487" s="31">
        <v>74</v>
      </c>
      <c r="C8487" s="3" t="s">
        <v>13872</v>
      </c>
      <c r="D8487" s="3" t="s">
        <v>13862</v>
      </c>
      <c r="E8487" s="3" t="s">
        <v>13742</v>
      </c>
      <c r="F8487" s="3" t="s">
        <v>12895</v>
      </c>
      <c r="G8487" s="1" t="s">
        <v>13873</v>
      </c>
      <c r="H8487" s="3"/>
      <c r="I8487" s="24">
        <v>72.41</v>
      </c>
      <c r="J8487" s="24">
        <v>19.440000000000001</v>
      </c>
      <c r="K8487" s="24">
        <v>9.68</v>
      </c>
      <c r="L8487" s="24">
        <v>12.63</v>
      </c>
      <c r="M8487" s="24"/>
      <c r="N8487" s="24"/>
      <c r="O8487" s="24">
        <v>0.93</v>
      </c>
      <c r="P8487" s="24"/>
      <c r="Q8487" s="24">
        <v>14.64</v>
      </c>
      <c r="R8487" s="24">
        <v>0.55000000000000004</v>
      </c>
      <c r="S8487" s="24"/>
      <c r="T8487" s="24">
        <v>14.54</v>
      </c>
      <c r="U8487" s="24"/>
      <c r="V8487" s="24"/>
      <c r="W8487" s="24"/>
      <c r="X8487" s="24">
        <f t="shared" si="325"/>
        <v>72.41</v>
      </c>
      <c r="Y8487" s="2">
        <f t="shared" si="324"/>
        <v>0</v>
      </c>
      <c r="Z8487" s="3"/>
    </row>
    <row r="8488" spans="1:26" customFormat="1" x14ac:dyDescent="0.25">
      <c r="A8488" s="31">
        <v>75</v>
      </c>
      <c r="B8488" s="31">
        <v>75</v>
      </c>
      <c r="C8488" s="3" t="s">
        <v>13874</v>
      </c>
      <c r="D8488" s="3" t="s">
        <v>13862</v>
      </c>
      <c r="E8488" s="3" t="s">
        <v>13742</v>
      </c>
      <c r="F8488" s="3" t="s">
        <v>12895</v>
      </c>
      <c r="G8488" s="1" t="s">
        <v>13875</v>
      </c>
      <c r="H8488" s="3" t="s">
        <v>471</v>
      </c>
      <c r="I8488" s="24">
        <v>117.3</v>
      </c>
      <c r="J8488" s="24">
        <v>65.319999999999993</v>
      </c>
      <c r="K8488" s="24">
        <v>10.28</v>
      </c>
      <c r="L8488" s="24">
        <v>35.840000000000003</v>
      </c>
      <c r="M8488" s="24">
        <v>0.9</v>
      </c>
      <c r="N8488" s="24"/>
      <c r="O8488" s="24">
        <v>3</v>
      </c>
      <c r="P8488" s="24"/>
      <c r="Q8488" s="24"/>
      <c r="R8488" s="24">
        <v>1.5</v>
      </c>
      <c r="S8488" s="24">
        <v>0.46</v>
      </c>
      <c r="T8488" s="24">
        <v>0</v>
      </c>
      <c r="U8488" s="24"/>
      <c r="V8488" s="24"/>
      <c r="W8488" s="24"/>
      <c r="X8488" s="24">
        <f t="shared" si="325"/>
        <v>117.3</v>
      </c>
      <c r="Y8488" s="2">
        <f t="shared" si="324"/>
        <v>0</v>
      </c>
      <c r="Z8488" s="3"/>
    </row>
    <row r="8489" spans="1:26" customFormat="1" ht="30" x14ac:dyDescent="0.25">
      <c r="A8489" s="31">
        <v>76</v>
      </c>
      <c r="B8489" s="31">
        <v>76</v>
      </c>
      <c r="C8489" s="3" t="s">
        <v>13876</v>
      </c>
      <c r="D8489" s="3" t="s">
        <v>13862</v>
      </c>
      <c r="E8489" s="3" t="s">
        <v>13742</v>
      </c>
      <c r="F8489" s="3" t="s">
        <v>12895</v>
      </c>
      <c r="G8489" s="1" t="s">
        <v>13877</v>
      </c>
      <c r="H8489" s="1" t="s">
        <v>13878</v>
      </c>
      <c r="I8489" s="24">
        <v>242.75</v>
      </c>
      <c r="J8489" s="24">
        <v>43.96</v>
      </c>
      <c r="K8489" s="24">
        <v>75.89</v>
      </c>
      <c r="L8489" s="24">
        <v>104.37</v>
      </c>
      <c r="M8489" s="24">
        <v>2.94</v>
      </c>
      <c r="N8489" s="24"/>
      <c r="O8489" s="24">
        <v>1.22</v>
      </c>
      <c r="P8489" s="24">
        <v>0.3</v>
      </c>
      <c r="Q8489" s="24">
        <v>5.57</v>
      </c>
      <c r="R8489" s="24">
        <v>6.73</v>
      </c>
      <c r="S8489" s="24">
        <v>1.77</v>
      </c>
      <c r="T8489" s="24">
        <v>0</v>
      </c>
      <c r="U8489" s="24"/>
      <c r="V8489" s="24"/>
      <c r="W8489" s="24"/>
      <c r="X8489" s="24">
        <f t="shared" si="325"/>
        <v>242.75</v>
      </c>
      <c r="Y8489" s="2">
        <f t="shared" ref="Y8489:Y8520" si="326">I8489-X8489</f>
        <v>0</v>
      </c>
      <c r="Z8489" s="3"/>
    </row>
    <row r="8490" spans="1:26" customFormat="1" ht="30" x14ac:dyDescent="0.25">
      <c r="A8490" s="31">
        <v>77</v>
      </c>
      <c r="B8490" s="31">
        <v>77</v>
      </c>
      <c r="C8490" s="3" t="s">
        <v>13879</v>
      </c>
      <c r="D8490" s="3" t="s">
        <v>13862</v>
      </c>
      <c r="E8490" s="3" t="s">
        <v>13742</v>
      </c>
      <c r="F8490" s="3" t="s">
        <v>12895</v>
      </c>
      <c r="G8490" s="1" t="s">
        <v>13877</v>
      </c>
      <c r="H8490" s="1" t="s">
        <v>13878</v>
      </c>
      <c r="I8490" s="24">
        <v>197.67</v>
      </c>
      <c r="J8490" s="24">
        <v>127.61</v>
      </c>
      <c r="K8490" s="24">
        <v>22.87</v>
      </c>
      <c r="L8490" s="24">
        <v>11.98</v>
      </c>
      <c r="M8490" s="24"/>
      <c r="N8490" s="24"/>
      <c r="O8490" s="24">
        <v>2.12</v>
      </c>
      <c r="P8490" s="24"/>
      <c r="Q8490" s="24">
        <v>30.15</v>
      </c>
      <c r="R8490" s="24">
        <v>2.4300000000000002</v>
      </c>
      <c r="S8490" s="24">
        <v>0.51</v>
      </c>
      <c r="T8490" s="24">
        <v>0</v>
      </c>
      <c r="U8490" s="24"/>
      <c r="V8490" s="24"/>
      <c r="W8490" s="24"/>
      <c r="X8490" s="24">
        <f t="shared" si="325"/>
        <v>197.67</v>
      </c>
      <c r="Y8490" s="2">
        <f t="shared" si="326"/>
        <v>0</v>
      </c>
      <c r="Z8490" s="3"/>
    </row>
    <row r="8491" spans="1:26" customFormat="1" x14ac:dyDescent="0.25">
      <c r="A8491" s="31">
        <v>78</v>
      </c>
      <c r="B8491" s="31">
        <v>78</v>
      </c>
      <c r="C8491" s="3" t="s">
        <v>5397</v>
      </c>
      <c r="D8491" s="3" t="s">
        <v>13862</v>
      </c>
      <c r="E8491" s="3" t="s">
        <v>13742</v>
      </c>
      <c r="F8491" s="3" t="s">
        <v>12895</v>
      </c>
      <c r="G8491" s="1" t="s">
        <v>13880</v>
      </c>
      <c r="H8491" s="3" t="s">
        <v>213</v>
      </c>
      <c r="I8491" s="24">
        <v>208.54</v>
      </c>
      <c r="J8491" s="24">
        <v>113.09</v>
      </c>
      <c r="K8491" s="24">
        <v>22.62</v>
      </c>
      <c r="L8491" s="24">
        <v>23.23</v>
      </c>
      <c r="M8491" s="24">
        <v>2.39</v>
      </c>
      <c r="N8491" s="24"/>
      <c r="O8491" s="24">
        <v>2.59</v>
      </c>
      <c r="P8491" s="24">
        <v>0.3</v>
      </c>
      <c r="Q8491" s="24"/>
      <c r="R8491" s="24">
        <v>7.34</v>
      </c>
      <c r="S8491" s="24">
        <v>3.56</v>
      </c>
      <c r="T8491" s="24">
        <v>33.419999999999987</v>
      </c>
      <c r="U8491" s="24"/>
      <c r="V8491" s="24"/>
      <c r="W8491" s="24"/>
      <c r="X8491" s="24">
        <f t="shared" si="325"/>
        <v>208.54</v>
      </c>
      <c r="Y8491" s="2">
        <f t="shared" si="326"/>
        <v>0</v>
      </c>
      <c r="Z8491" s="3"/>
    </row>
    <row r="8492" spans="1:26" customFormat="1" x14ac:dyDescent="0.25">
      <c r="A8492" s="31">
        <v>79</v>
      </c>
      <c r="B8492" s="31">
        <v>79</v>
      </c>
      <c r="C8492" s="3" t="s">
        <v>13881</v>
      </c>
      <c r="D8492" s="3" t="s">
        <v>13862</v>
      </c>
      <c r="E8492" s="3" t="s">
        <v>13742</v>
      </c>
      <c r="F8492" s="3" t="s">
        <v>12895</v>
      </c>
      <c r="G8492" s="1" t="s">
        <v>13882</v>
      </c>
      <c r="H8492" s="3" t="s">
        <v>230</v>
      </c>
      <c r="I8492" s="24">
        <v>100.26</v>
      </c>
      <c r="J8492" s="24">
        <v>53.2</v>
      </c>
      <c r="K8492" s="24">
        <v>11.4</v>
      </c>
      <c r="L8492" s="24">
        <v>11.1</v>
      </c>
      <c r="M8492" s="24"/>
      <c r="N8492" s="24"/>
      <c r="O8492" s="24">
        <v>1.73</v>
      </c>
      <c r="P8492" s="42"/>
      <c r="Q8492" s="24"/>
      <c r="R8492" s="24">
        <v>2.68</v>
      </c>
      <c r="S8492" s="24">
        <v>0.87</v>
      </c>
      <c r="T8492" s="24">
        <v>19.279999999999987</v>
      </c>
      <c r="U8492" s="24"/>
      <c r="V8492" s="24"/>
      <c r="W8492" s="24"/>
      <c r="X8492" s="24">
        <f t="shared" si="325"/>
        <v>100.26</v>
      </c>
      <c r="Y8492" s="2">
        <f t="shared" si="326"/>
        <v>0</v>
      </c>
      <c r="Z8492" s="3"/>
    </row>
    <row r="8493" spans="1:26" customFormat="1" x14ac:dyDescent="0.25">
      <c r="A8493" s="31">
        <v>80</v>
      </c>
      <c r="B8493" s="31">
        <v>80</v>
      </c>
      <c r="C8493" s="3" t="s">
        <v>13883</v>
      </c>
      <c r="D8493" s="3" t="s">
        <v>13884</v>
      </c>
      <c r="E8493" s="3" t="s">
        <v>13742</v>
      </c>
      <c r="F8493" s="3" t="s">
        <v>12895</v>
      </c>
      <c r="G8493" s="1" t="s">
        <v>13885</v>
      </c>
      <c r="H8493" s="3" t="s">
        <v>553</v>
      </c>
      <c r="I8493" s="24">
        <v>189.77</v>
      </c>
      <c r="J8493" s="24">
        <v>150.07</v>
      </c>
      <c r="K8493" s="24">
        <v>14.11</v>
      </c>
      <c r="L8493" s="24">
        <v>8.83</v>
      </c>
      <c r="M8493" s="24"/>
      <c r="N8493" s="24"/>
      <c r="O8493" s="24">
        <v>1.67</v>
      </c>
      <c r="P8493" s="42"/>
      <c r="Q8493" s="24">
        <v>0.47</v>
      </c>
      <c r="R8493" s="24">
        <v>3.48</v>
      </c>
      <c r="S8493" s="24"/>
      <c r="T8493" s="24">
        <v>11.140000000000015</v>
      </c>
      <c r="U8493" s="24"/>
      <c r="V8493" s="24"/>
      <c r="W8493" s="24"/>
      <c r="X8493" s="24">
        <f t="shared" si="325"/>
        <v>189.77</v>
      </c>
      <c r="Y8493" s="2">
        <f t="shared" si="326"/>
        <v>0</v>
      </c>
      <c r="Z8493" s="3"/>
    </row>
    <row r="8494" spans="1:26" customFormat="1" x14ac:dyDescent="0.25">
      <c r="A8494" s="31">
        <v>81</v>
      </c>
      <c r="B8494" s="31">
        <v>81</v>
      </c>
      <c r="C8494" s="3" t="s">
        <v>13886</v>
      </c>
      <c r="D8494" s="3" t="s">
        <v>13884</v>
      </c>
      <c r="E8494" s="3" t="s">
        <v>13742</v>
      </c>
      <c r="F8494" s="3" t="s">
        <v>12895</v>
      </c>
      <c r="G8494" s="1" t="s">
        <v>45</v>
      </c>
      <c r="H8494" s="3"/>
      <c r="I8494" s="24">
        <v>342.72</v>
      </c>
      <c r="J8494" s="24">
        <v>275.39</v>
      </c>
      <c r="K8494" s="24">
        <v>46.78</v>
      </c>
      <c r="L8494" s="24"/>
      <c r="M8494" s="24">
        <v>2</v>
      </c>
      <c r="N8494" s="24"/>
      <c r="O8494" s="24">
        <v>3.7</v>
      </c>
      <c r="P8494" s="24">
        <v>0.6</v>
      </c>
      <c r="Q8494" s="24">
        <v>1.84</v>
      </c>
      <c r="R8494" s="24">
        <v>7.87</v>
      </c>
      <c r="S8494" s="24">
        <v>4.54</v>
      </c>
      <c r="T8494" s="24"/>
      <c r="U8494" s="24"/>
      <c r="V8494" s="24"/>
      <c r="W8494" s="24"/>
      <c r="X8494" s="24">
        <f t="shared" si="325"/>
        <v>342.71999999999997</v>
      </c>
      <c r="Y8494" s="2">
        <f t="shared" si="326"/>
        <v>0</v>
      </c>
      <c r="Z8494" s="3"/>
    </row>
    <row r="8495" spans="1:26" customFormat="1" ht="30" x14ac:dyDescent="0.25">
      <c r="A8495" s="31">
        <v>82</v>
      </c>
      <c r="B8495" s="31">
        <v>82</v>
      </c>
      <c r="C8495" s="3" t="s">
        <v>13887</v>
      </c>
      <c r="D8495" s="3" t="s">
        <v>13884</v>
      </c>
      <c r="E8495" s="3" t="s">
        <v>13742</v>
      </c>
      <c r="F8495" s="3" t="s">
        <v>12895</v>
      </c>
      <c r="G8495" s="1" t="s">
        <v>13888</v>
      </c>
      <c r="H8495" s="3"/>
      <c r="I8495" s="24">
        <v>104.88</v>
      </c>
      <c r="J8495" s="24">
        <v>85.88</v>
      </c>
      <c r="K8495" s="24">
        <v>9.39</v>
      </c>
      <c r="L8495" s="24">
        <v>5.53</v>
      </c>
      <c r="M8495" s="24"/>
      <c r="N8495" s="24">
        <v>1.45</v>
      </c>
      <c r="O8495" s="24"/>
      <c r="P8495" s="24">
        <v>0.6</v>
      </c>
      <c r="Q8495" s="24">
        <v>0.45</v>
      </c>
      <c r="R8495" s="24">
        <v>0.96</v>
      </c>
      <c r="S8495" s="24">
        <v>0.62</v>
      </c>
      <c r="T8495" s="24"/>
      <c r="U8495" s="24"/>
      <c r="V8495" s="24"/>
      <c r="W8495" s="24"/>
      <c r="X8495" s="24">
        <f t="shared" si="325"/>
        <v>104.88</v>
      </c>
      <c r="Y8495" s="2">
        <f t="shared" si="326"/>
        <v>0</v>
      </c>
      <c r="Z8495" s="3"/>
    </row>
    <row r="8496" spans="1:26" customFormat="1" x14ac:dyDescent="0.25">
      <c r="A8496" s="31">
        <v>83</v>
      </c>
      <c r="B8496" s="31">
        <v>83</v>
      </c>
      <c r="C8496" s="3" t="s">
        <v>13889</v>
      </c>
      <c r="D8496" s="3" t="s">
        <v>13884</v>
      </c>
      <c r="E8496" s="3" t="s">
        <v>13742</v>
      </c>
      <c r="F8496" s="3" t="s">
        <v>12895</v>
      </c>
      <c r="G8496" s="1" t="s">
        <v>13890</v>
      </c>
      <c r="H8496" s="3" t="s">
        <v>154</v>
      </c>
      <c r="I8496" s="24">
        <v>71.83</v>
      </c>
      <c r="J8496" s="24">
        <v>55.1</v>
      </c>
      <c r="K8496" s="24">
        <v>9.64</v>
      </c>
      <c r="L8496" s="24">
        <v>5.34</v>
      </c>
      <c r="M8496" s="24">
        <v>0.78</v>
      </c>
      <c r="N8496" s="24"/>
      <c r="O8496" s="24"/>
      <c r="P8496" s="24">
        <v>0.05</v>
      </c>
      <c r="Q8496" s="24"/>
      <c r="R8496" s="24">
        <v>0.92</v>
      </c>
      <c r="S8496" s="24"/>
      <c r="T8496" s="24"/>
      <c r="U8496" s="24"/>
      <c r="V8496" s="24"/>
      <c r="W8496" s="24"/>
      <c r="X8496" s="24">
        <f t="shared" si="325"/>
        <v>71.830000000000013</v>
      </c>
      <c r="Y8496" s="2">
        <f t="shared" si="326"/>
        <v>0</v>
      </c>
      <c r="Z8496" s="3"/>
    </row>
    <row r="8497" spans="1:26" customFormat="1" x14ac:dyDescent="0.25">
      <c r="A8497" s="31">
        <v>84</v>
      </c>
      <c r="B8497" s="31">
        <v>84</v>
      </c>
      <c r="C8497" s="3" t="s">
        <v>15572</v>
      </c>
      <c r="D8497" s="3" t="s">
        <v>13884</v>
      </c>
      <c r="E8497" s="3" t="s">
        <v>13742</v>
      </c>
      <c r="F8497" s="3" t="s">
        <v>12895</v>
      </c>
      <c r="G8497" s="1" t="s">
        <v>3789</v>
      </c>
      <c r="H8497" s="3" t="s">
        <v>8208</v>
      </c>
      <c r="I8497" s="24">
        <v>238.66</v>
      </c>
      <c r="J8497" s="24">
        <v>202.38</v>
      </c>
      <c r="K8497" s="24">
        <v>23.05</v>
      </c>
      <c r="L8497" s="24"/>
      <c r="M8497" s="24"/>
      <c r="N8497" s="24">
        <v>5.35</v>
      </c>
      <c r="O8497" s="24">
        <v>1.62</v>
      </c>
      <c r="P8497" s="24">
        <v>1.98</v>
      </c>
      <c r="Q8497" s="24"/>
      <c r="R8497" s="24">
        <v>3.19</v>
      </c>
      <c r="S8497" s="24">
        <v>1.0900000000000001</v>
      </c>
      <c r="T8497" s="24"/>
      <c r="U8497" s="24"/>
      <c r="V8497" s="24"/>
      <c r="W8497" s="24"/>
      <c r="X8497" s="24">
        <f t="shared" si="325"/>
        <v>238.66</v>
      </c>
      <c r="Y8497" s="2">
        <f t="shared" si="326"/>
        <v>0</v>
      </c>
      <c r="Z8497" s="3"/>
    </row>
    <row r="8498" spans="1:26" customFormat="1" x14ac:dyDescent="0.25">
      <c r="A8498" s="31">
        <v>85</v>
      </c>
      <c r="B8498" s="31">
        <v>85</v>
      </c>
      <c r="C8498" s="3" t="s">
        <v>13891</v>
      </c>
      <c r="D8498" s="3" t="s">
        <v>13884</v>
      </c>
      <c r="E8498" s="3" t="s">
        <v>13742</v>
      </c>
      <c r="F8498" s="3" t="s">
        <v>12895</v>
      </c>
      <c r="G8498" s="1" t="s">
        <v>13892</v>
      </c>
      <c r="H8498" s="3" t="s">
        <v>39</v>
      </c>
      <c r="I8498" s="24">
        <v>261.05</v>
      </c>
      <c r="J8498" s="24">
        <v>176.46</v>
      </c>
      <c r="K8498" s="24">
        <v>22.95</v>
      </c>
      <c r="L8498" s="24"/>
      <c r="M8498" s="24"/>
      <c r="N8498" s="24">
        <v>3.27</v>
      </c>
      <c r="O8498" s="24">
        <v>3.61</v>
      </c>
      <c r="P8498" s="24">
        <v>6.9</v>
      </c>
      <c r="Q8498" s="24"/>
      <c r="R8498" s="24">
        <v>5.45</v>
      </c>
      <c r="S8498" s="24">
        <v>0.05</v>
      </c>
      <c r="T8498" s="24">
        <v>42.359999999999985</v>
      </c>
      <c r="U8498" s="24"/>
      <c r="V8498" s="24"/>
      <c r="W8498" s="24"/>
      <c r="X8498" s="24">
        <f t="shared" si="325"/>
        <v>261.05</v>
      </c>
      <c r="Y8498" s="2">
        <f t="shared" si="326"/>
        <v>0</v>
      </c>
      <c r="Z8498" s="3"/>
    </row>
    <row r="8499" spans="1:26" customFormat="1" ht="30" x14ac:dyDescent="0.25">
      <c r="A8499" s="31">
        <v>86</v>
      </c>
      <c r="B8499" s="31">
        <v>88</v>
      </c>
      <c r="C8499" s="3" t="s">
        <v>13893</v>
      </c>
      <c r="D8499" s="3" t="s">
        <v>13894</v>
      </c>
      <c r="E8499" s="3" t="s">
        <v>13742</v>
      </c>
      <c r="F8499" s="3" t="s">
        <v>12895</v>
      </c>
      <c r="G8499" s="1" t="s">
        <v>13895</v>
      </c>
      <c r="H8499" s="1" t="s">
        <v>13896</v>
      </c>
      <c r="I8499" s="24">
        <v>68.14</v>
      </c>
      <c r="J8499" s="24">
        <v>22.54</v>
      </c>
      <c r="K8499" s="24">
        <v>2.79</v>
      </c>
      <c r="L8499" s="24">
        <v>38.57</v>
      </c>
      <c r="M8499" s="24">
        <v>1.74</v>
      </c>
      <c r="N8499" s="24"/>
      <c r="O8499" s="24"/>
      <c r="P8499" s="24">
        <v>0.13</v>
      </c>
      <c r="Q8499" s="24">
        <v>1.39</v>
      </c>
      <c r="R8499" s="24">
        <v>0.76</v>
      </c>
      <c r="S8499" s="24">
        <v>0.22</v>
      </c>
      <c r="T8499" s="24"/>
      <c r="U8499" s="24"/>
      <c r="V8499" s="24"/>
      <c r="W8499" s="24"/>
      <c r="X8499" s="24">
        <f t="shared" si="325"/>
        <v>68.14</v>
      </c>
      <c r="Y8499" s="2">
        <f t="shared" si="326"/>
        <v>0</v>
      </c>
      <c r="Z8499" s="3"/>
    </row>
    <row r="8500" spans="1:26" customFormat="1" x14ac:dyDescent="0.25">
      <c r="A8500" s="31">
        <v>87</v>
      </c>
      <c r="B8500" s="31">
        <v>89</v>
      </c>
      <c r="C8500" s="3" t="s">
        <v>13897</v>
      </c>
      <c r="D8500" s="3" t="s">
        <v>13894</v>
      </c>
      <c r="E8500" s="3" t="s">
        <v>13742</v>
      </c>
      <c r="F8500" s="3" t="s">
        <v>12895</v>
      </c>
      <c r="G8500" s="1" t="s">
        <v>13898</v>
      </c>
      <c r="H8500" s="3" t="s">
        <v>283</v>
      </c>
      <c r="I8500" s="24">
        <v>142.94</v>
      </c>
      <c r="J8500" s="24">
        <v>103.01</v>
      </c>
      <c r="K8500" s="24">
        <v>6.05</v>
      </c>
      <c r="L8500" s="24">
        <v>21.07</v>
      </c>
      <c r="M8500" s="24"/>
      <c r="N8500" s="24">
        <v>1.79</v>
      </c>
      <c r="O8500" s="24">
        <v>1.32</v>
      </c>
      <c r="P8500" s="24">
        <v>1.47</v>
      </c>
      <c r="Q8500" s="24"/>
      <c r="R8500" s="24">
        <v>3.27</v>
      </c>
      <c r="S8500" s="24">
        <v>0.54</v>
      </c>
      <c r="T8500" s="24">
        <v>4.42</v>
      </c>
      <c r="U8500" s="24"/>
      <c r="V8500" s="24"/>
      <c r="W8500" s="24"/>
      <c r="X8500" s="24">
        <f t="shared" si="325"/>
        <v>142.93999999999997</v>
      </c>
      <c r="Y8500" s="2">
        <f t="shared" si="326"/>
        <v>0</v>
      </c>
      <c r="Z8500" s="3"/>
    </row>
    <row r="8501" spans="1:26" customFormat="1" x14ac:dyDescent="0.25">
      <c r="A8501" s="31">
        <v>88</v>
      </c>
      <c r="B8501" s="31">
        <v>90</v>
      </c>
      <c r="C8501" s="3" t="s">
        <v>13899</v>
      </c>
      <c r="D8501" s="3" t="s">
        <v>13894</v>
      </c>
      <c r="E8501" s="3" t="s">
        <v>13742</v>
      </c>
      <c r="F8501" s="3" t="s">
        <v>12895</v>
      </c>
      <c r="G8501" s="1" t="s">
        <v>156</v>
      </c>
      <c r="H8501" s="3" t="s">
        <v>213</v>
      </c>
      <c r="I8501" s="24">
        <v>224.59</v>
      </c>
      <c r="J8501" s="24">
        <v>112.4</v>
      </c>
      <c r="K8501" s="24">
        <v>43.47</v>
      </c>
      <c r="L8501" s="24"/>
      <c r="M8501" s="24"/>
      <c r="N8501" s="24">
        <v>3.44</v>
      </c>
      <c r="O8501" s="24">
        <v>0.37</v>
      </c>
      <c r="P8501" s="24"/>
      <c r="Q8501" s="24">
        <v>11.19</v>
      </c>
      <c r="R8501" s="24">
        <v>3.29</v>
      </c>
      <c r="S8501" s="24">
        <v>0.88</v>
      </c>
      <c r="T8501" s="24">
        <v>49.55</v>
      </c>
      <c r="U8501" s="24"/>
      <c r="V8501" s="24"/>
      <c r="W8501" s="24"/>
      <c r="X8501" s="24">
        <f t="shared" si="325"/>
        <v>224.58999999999997</v>
      </c>
      <c r="Y8501" s="2">
        <f t="shared" si="326"/>
        <v>0</v>
      </c>
      <c r="Z8501" s="3"/>
    </row>
    <row r="8502" spans="1:26" customFormat="1" x14ac:dyDescent="0.25">
      <c r="A8502" s="31">
        <v>89</v>
      </c>
      <c r="B8502" s="31">
        <v>91</v>
      </c>
      <c r="C8502" s="3" t="s">
        <v>13894</v>
      </c>
      <c r="D8502" s="3" t="s">
        <v>13894</v>
      </c>
      <c r="E8502" s="3" t="s">
        <v>13742</v>
      </c>
      <c r="F8502" s="3" t="s">
        <v>12895</v>
      </c>
      <c r="G8502" s="1" t="s">
        <v>13900</v>
      </c>
      <c r="H8502" s="3"/>
      <c r="I8502" s="24">
        <v>601.21</v>
      </c>
      <c r="J8502" s="24">
        <v>296.94</v>
      </c>
      <c r="K8502" s="24">
        <v>94.9</v>
      </c>
      <c r="L8502" s="24">
        <v>29.78</v>
      </c>
      <c r="M8502" s="24">
        <v>4.46</v>
      </c>
      <c r="N8502" s="24">
        <v>3</v>
      </c>
      <c r="O8502" s="24">
        <v>3.09</v>
      </c>
      <c r="P8502" s="24">
        <v>5.0199999999999996</v>
      </c>
      <c r="Q8502" s="24"/>
      <c r="R8502" s="24">
        <v>9.6999999999999993</v>
      </c>
      <c r="S8502" s="24">
        <v>3.94</v>
      </c>
      <c r="T8502" s="24">
        <v>150.38</v>
      </c>
      <c r="U8502" s="24"/>
      <c r="V8502" s="24"/>
      <c r="W8502" s="24"/>
      <c r="X8502" s="24">
        <f t="shared" si="325"/>
        <v>601.20999999999992</v>
      </c>
      <c r="Y8502" s="2">
        <f t="shared" si="326"/>
        <v>0</v>
      </c>
      <c r="Z8502" s="3"/>
    </row>
    <row r="8503" spans="1:26" customFormat="1" x14ac:dyDescent="0.25">
      <c r="A8503" s="31">
        <v>90</v>
      </c>
      <c r="B8503" s="31">
        <v>92</v>
      </c>
      <c r="C8503" s="3" t="s">
        <v>13901</v>
      </c>
      <c r="D8503" s="3" t="s">
        <v>13894</v>
      </c>
      <c r="E8503" s="3" t="s">
        <v>13742</v>
      </c>
      <c r="F8503" s="3" t="s">
        <v>12895</v>
      </c>
      <c r="G8503" s="1" t="s">
        <v>2678</v>
      </c>
      <c r="H8503" s="3" t="s">
        <v>358</v>
      </c>
      <c r="I8503" s="24">
        <v>178.89</v>
      </c>
      <c r="J8503" s="24">
        <v>99.63</v>
      </c>
      <c r="K8503" s="24">
        <v>5.73</v>
      </c>
      <c r="L8503" s="24">
        <v>24.97</v>
      </c>
      <c r="M8503" s="24">
        <v>0.96</v>
      </c>
      <c r="N8503" s="24"/>
      <c r="O8503" s="24">
        <v>1.69</v>
      </c>
      <c r="P8503" s="24">
        <v>0.86</v>
      </c>
      <c r="Q8503" s="24">
        <v>2.15</v>
      </c>
      <c r="R8503" s="24">
        <v>3.4</v>
      </c>
      <c r="S8503" s="24">
        <v>1.43</v>
      </c>
      <c r="T8503" s="24">
        <v>38.07</v>
      </c>
      <c r="U8503" s="24"/>
      <c r="V8503" s="24"/>
      <c r="W8503" s="24"/>
      <c r="X8503" s="24">
        <f t="shared" si="325"/>
        <v>178.89000000000001</v>
      </c>
      <c r="Y8503" s="2">
        <f t="shared" si="326"/>
        <v>0</v>
      </c>
      <c r="Z8503" s="3"/>
    </row>
    <row r="8504" spans="1:26" customFormat="1" x14ac:dyDescent="0.25">
      <c r="A8504" s="31">
        <v>91</v>
      </c>
      <c r="B8504" s="31">
        <v>93</v>
      </c>
      <c r="C8504" s="3" t="s">
        <v>13902</v>
      </c>
      <c r="D8504" s="3" t="s">
        <v>13894</v>
      </c>
      <c r="E8504" s="3" t="s">
        <v>13742</v>
      </c>
      <c r="F8504" s="3" t="s">
        <v>12895</v>
      </c>
      <c r="G8504" s="1" t="s">
        <v>4650</v>
      </c>
      <c r="H8504" s="3" t="s">
        <v>213</v>
      </c>
      <c r="I8504" s="24">
        <v>252.66</v>
      </c>
      <c r="J8504" s="24">
        <v>212.87</v>
      </c>
      <c r="K8504" s="24"/>
      <c r="L8504" s="24">
        <v>12.96</v>
      </c>
      <c r="M8504" s="24"/>
      <c r="N8504" s="24"/>
      <c r="O8504" s="24">
        <v>4.13</v>
      </c>
      <c r="P8504" s="24">
        <v>0.49</v>
      </c>
      <c r="Q8504" s="24">
        <v>2.8</v>
      </c>
      <c r="R8504" s="24">
        <v>4.96</v>
      </c>
      <c r="S8504" s="24">
        <v>0.86</v>
      </c>
      <c r="T8504" s="24">
        <v>13.59</v>
      </c>
      <c r="U8504" s="24"/>
      <c r="V8504" s="24"/>
      <c r="W8504" s="24"/>
      <c r="X8504" s="24">
        <f t="shared" si="325"/>
        <v>252.66000000000005</v>
      </c>
      <c r="Y8504" s="2">
        <f t="shared" si="326"/>
        <v>0</v>
      </c>
      <c r="Z8504" s="3"/>
    </row>
    <row r="8505" spans="1:26" customFormat="1" ht="30" x14ac:dyDescent="0.25">
      <c r="A8505" s="31">
        <v>92</v>
      </c>
      <c r="B8505" s="31">
        <v>94</v>
      </c>
      <c r="C8505" s="3" t="s">
        <v>13903</v>
      </c>
      <c r="D8505" s="3" t="s">
        <v>13894</v>
      </c>
      <c r="E8505" s="3" t="s">
        <v>13742</v>
      </c>
      <c r="F8505" s="3" t="s">
        <v>12895</v>
      </c>
      <c r="G8505" s="1" t="s">
        <v>13904</v>
      </c>
      <c r="H8505" s="1" t="s">
        <v>13905</v>
      </c>
      <c r="I8505" s="24">
        <v>129.79</v>
      </c>
      <c r="J8505" s="24">
        <v>85.88</v>
      </c>
      <c r="K8505" s="24"/>
      <c r="L8505" s="24">
        <v>12.09</v>
      </c>
      <c r="M8505" s="24"/>
      <c r="N8505" s="24"/>
      <c r="O8505" s="24">
        <v>2.67</v>
      </c>
      <c r="P8505" s="24"/>
      <c r="Q8505" s="24">
        <v>26.61</v>
      </c>
      <c r="R8505" s="24">
        <v>2.08</v>
      </c>
      <c r="S8505" s="24">
        <v>0.46</v>
      </c>
      <c r="T8505" s="24"/>
      <c r="U8505" s="24"/>
      <c r="V8505" s="24"/>
      <c r="W8505" s="24"/>
      <c r="X8505" s="24">
        <f t="shared" si="325"/>
        <v>129.79000000000002</v>
      </c>
      <c r="Y8505" s="2">
        <f t="shared" si="326"/>
        <v>0</v>
      </c>
      <c r="Z8505" s="3"/>
    </row>
    <row r="8506" spans="1:26" customFormat="1" ht="30" x14ac:dyDescent="0.25">
      <c r="A8506" s="31">
        <v>93</v>
      </c>
      <c r="B8506" s="31">
        <v>95</v>
      </c>
      <c r="C8506" s="3" t="s">
        <v>13906</v>
      </c>
      <c r="D8506" s="3" t="s">
        <v>13894</v>
      </c>
      <c r="E8506" s="3" t="s">
        <v>13742</v>
      </c>
      <c r="F8506" s="3" t="s">
        <v>12895</v>
      </c>
      <c r="G8506" s="1" t="s">
        <v>15423</v>
      </c>
      <c r="H8506" s="3" t="s">
        <v>230</v>
      </c>
      <c r="I8506" s="24">
        <v>174.13</v>
      </c>
      <c r="J8506" s="24">
        <v>27.92</v>
      </c>
      <c r="K8506" s="24">
        <v>6.22</v>
      </c>
      <c r="L8506" s="24">
        <v>24.33</v>
      </c>
      <c r="M8506" s="24"/>
      <c r="N8506" s="24"/>
      <c r="O8506" s="24">
        <v>0.42</v>
      </c>
      <c r="P8506" s="24"/>
      <c r="Q8506" s="24">
        <v>11.79</v>
      </c>
      <c r="R8506" s="24">
        <v>3.51</v>
      </c>
      <c r="S8506" s="24">
        <v>0.92</v>
      </c>
      <c r="T8506" s="24">
        <v>99.02</v>
      </c>
      <c r="U8506" s="24"/>
      <c r="V8506" s="24"/>
      <c r="W8506" s="24"/>
      <c r="X8506" s="24">
        <f t="shared" si="325"/>
        <v>174.13</v>
      </c>
      <c r="Y8506" s="2">
        <f t="shared" si="326"/>
        <v>0</v>
      </c>
      <c r="Z8506" s="3"/>
    </row>
    <row r="8507" spans="1:26" customFormat="1" ht="30" x14ac:dyDescent="0.25">
      <c r="A8507" s="31">
        <v>94</v>
      </c>
      <c r="B8507" s="31">
        <v>96</v>
      </c>
      <c r="C8507" s="3" t="s">
        <v>13907</v>
      </c>
      <c r="D8507" s="3" t="s">
        <v>13894</v>
      </c>
      <c r="E8507" s="3" t="s">
        <v>13742</v>
      </c>
      <c r="F8507" s="3" t="s">
        <v>12895</v>
      </c>
      <c r="G8507" s="1" t="s">
        <v>15423</v>
      </c>
      <c r="H8507" s="3" t="s">
        <v>230</v>
      </c>
      <c r="I8507" s="24">
        <v>54.7</v>
      </c>
      <c r="J8507" s="24">
        <v>0.15</v>
      </c>
      <c r="K8507" s="24">
        <v>9.6</v>
      </c>
      <c r="L8507" s="24">
        <v>42.08</v>
      </c>
      <c r="M8507" s="24"/>
      <c r="N8507" s="24"/>
      <c r="O8507" s="24"/>
      <c r="P8507" s="24">
        <v>0.84</v>
      </c>
      <c r="Q8507" s="42"/>
      <c r="R8507" s="24">
        <v>1.32</v>
      </c>
      <c r="S8507" s="24">
        <v>0.71</v>
      </c>
      <c r="T8507" s="24"/>
      <c r="U8507" s="24"/>
      <c r="V8507" s="24"/>
      <c r="W8507" s="24"/>
      <c r="X8507" s="24">
        <f t="shared" si="325"/>
        <v>54.7</v>
      </c>
      <c r="Y8507" s="2">
        <f t="shared" si="326"/>
        <v>0</v>
      </c>
      <c r="Z8507" s="3"/>
    </row>
    <row r="8508" spans="1:26" customFormat="1" x14ac:dyDescent="0.25">
      <c r="A8508" s="31">
        <v>95</v>
      </c>
      <c r="B8508" s="31">
        <v>97</v>
      </c>
      <c r="C8508" s="3" t="s">
        <v>13908</v>
      </c>
      <c r="D8508" s="3" t="s">
        <v>13909</v>
      </c>
      <c r="E8508" s="3" t="s">
        <v>13742</v>
      </c>
      <c r="F8508" s="3" t="s">
        <v>12895</v>
      </c>
      <c r="G8508" s="1" t="s">
        <v>13910</v>
      </c>
      <c r="H8508" s="3" t="s">
        <v>13911</v>
      </c>
      <c r="I8508" s="24">
        <v>228.18</v>
      </c>
      <c r="J8508" s="24">
        <v>202.78</v>
      </c>
      <c r="K8508" s="24">
        <v>16.18</v>
      </c>
      <c r="L8508" s="24"/>
      <c r="M8508" s="24">
        <v>4.41</v>
      </c>
      <c r="N8508" s="24"/>
      <c r="O8508" s="24">
        <v>1.52</v>
      </c>
      <c r="P8508" s="24"/>
      <c r="Q8508" s="24"/>
      <c r="R8508" s="24">
        <v>3.29</v>
      </c>
      <c r="S8508" s="24"/>
      <c r="T8508" s="24"/>
      <c r="U8508" s="24"/>
      <c r="V8508" s="24"/>
      <c r="W8508" s="24"/>
      <c r="X8508" s="24">
        <f t="shared" si="325"/>
        <v>228.18</v>
      </c>
      <c r="Y8508" s="2">
        <f t="shared" si="326"/>
        <v>0</v>
      </c>
      <c r="Z8508" s="3"/>
    </row>
    <row r="8509" spans="1:26" customFormat="1" x14ac:dyDescent="0.25">
      <c r="A8509" s="31">
        <v>96</v>
      </c>
      <c r="B8509" s="31">
        <v>98</v>
      </c>
      <c r="C8509" s="3" t="s">
        <v>10292</v>
      </c>
      <c r="D8509" s="3" t="s">
        <v>13909</v>
      </c>
      <c r="E8509" s="3" t="s">
        <v>13742</v>
      </c>
      <c r="F8509" s="3" t="s">
        <v>12895</v>
      </c>
      <c r="G8509" s="1" t="s">
        <v>4492</v>
      </c>
      <c r="H8509" s="3" t="s">
        <v>540</v>
      </c>
      <c r="I8509" s="24">
        <v>229</v>
      </c>
      <c r="J8509" s="24">
        <v>199.06</v>
      </c>
      <c r="K8509" s="24">
        <v>16.86</v>
      </c>
      <c r="L8509" s="24">
        <v>3.92</v>
      </c>
      <c r="M8509" s="24">
        <v>2.15</v>
      </c>
      <c r="N8509" s="24"/>
      <c r="O8509" s="24">
        <v>1.97</v>
      </c>
      <c r="P8509" s="24">
        <v>0.28999999999999998</v>
      </c>
      <c r="Q8509" s="24"/>
      <c r="R8509" s="24">
        <v>3.92</v>
      </c>
      <c r="S8509" s="24">
        <v>0.83</v>
      </c>
      <c r="T8509" s="24"/>
      <c r="U8509" s="24"/>
      <c r="V8509" s="24"/>
      <c r="W8509" s="24"/>
      <c r="X8509" s="24">
        <f t="shared" si="325"/>
        <v>229</v>
      </c>
      <c r="Y8509" s="2">
        <f t="shared" si="326"/>
        <v>0</v>
      </c>
      <c r="Z8509" s="3"/>
    </row>
    <row r="8510" spans="1:26" customFormat="1" x14ac:dyDescent="0.25">
      <c r="A8510" s="31">
        <v>97</v>
      </c>
      <c r="B8510" s="31">
        <v>99</v>
      </c>
      <c r="C8510" s="3" t="s">
        <v>13912</v>
      </c>
      <c r="D8510" s="3" t="s">
        <v>13909</v>
      </c>
      <c r="E8510" s="3" t="s">
        <v>13742</v>
      </c>
      <c r="F8510" s="3" t="s">
        <v>12895</v>
      </c>
      <c r="G8510" s="1" t="s">
        <v>13913</v>
      </c>
      <c r="H8510" s="3"/>
      <c r="I8510" s="24">
        <v>287.43</v>
      </c>
      <c r="J8510" s="24">
        <v>188.6</v>
      </c>
      <c r="K8510" s="24">
        <v>4.25</v>
      </c>
      <c r="L8510" s="24">
        <v>20.85</v>
      </c>
      <c r="M8510" s="24"/>
      <c r="N8510" s="24">
        <v>3</v>
      </c>
      <c r="O8510" s="24">
        <v>1.84</v>
      </c>
      <c r="P8510" s="24">
        <v>2.78</v>
      </c>
      <c r="Q8510" s="24"/>
      <c r="R8510" s="24">
        <v>2.99</v>
      </c>
      <c r="S8510" s="24">
        <v>0.09</v>
      </c>
      <c r="T8510" s="24">
        <v>63.03</v>
      </c>
      <c r="U8510" s="24"/>
      <c r="V8510" s="24"/>
      <c r="W8510" s="24"/>
      <c r="X8510" s="24">
        <f t="shared" si="325"/>
        <v>287.43</v>
      </c>
      <c r="Y8510" s="2">
        <f t="shared" si="326"/>
        <v>0</v>
      </c>
      <c r="Z8510" s="3"/>
    </row>
    <row r="8511" spans="1:26" customFormat="1" x14ac:dyDescent="0.25">
      <c r="A8511" s="31">
        <v>98</v>
      </c>
      <c r="B8511" s="31">
        <v>100</v>
      </c>
      <c r="C8511" s="3" t="s">
        <v>13909</v>
      </c>
      <c r="D8511" s="3" t="s">
        <v>13909</v>
      </c>
      <c r="E8511" s="3" t="s">
        <v>13742</v>
      </c>
      <c r="F8511" s="3" t="s">
        <v>12895</v>
      </c>
      <c r="G8511" s="1" t="s">
        <v>13914</v>
      </c>
      <c r="H8511" s="3"/>
      <c r="I8511" s="24">
        <v>214.12</v>
      </c>
      <c r="J8511" s="24">
        <v>88.87</v>
      </c>
      <c r="K8511" s="24">
        <v>42.46</v>
      </c>
      <c r="L8511" s="24">
        <v>65.569999999999993</v>
      </c>
      <c r="M8511" s="24"/>
      <c r="N8511" s="24">
        <v>6</v>
      </c>
      <c r="O8511" s="24">
        <v>3.16</v>
      </c>
      <c r="P8511" s="24"/>
      <c r="Q8511" s="24"/>
      <c r="R8511" s="24">
        <v>8.06</v>
      </c>
      <c r="S8511" s="24"/>
      <c r="T8511" s="24"/>
      <c r="U8511" s="24"/>
      <c r="V8511" s="24"/>
      <c r="W8511" s="24"/>
      <c r="X8511" s="24">
        <f t="shared" si="325"/>
        <v>214.12</v>
      </c>
      <c r="Y8511" s="2">
        <f t="shared" si="326"/>
        <v>0</v>
      </c>
      <c r="Z8511" s="3"/>
    </row>
    <row r="8512" spans="1:26" customFormat="1" x14ac:dyDescent="0.25">
      <c r="A8512" s="31">
        <v>99</v>
      </c>
      <c r="B8512" s="31">
        <v>101</v>
      </c>
      <c r="C8512" s="3" t="s">
        <v>13915</v>
      </c>
      <c r="D8512" s="3" t="s">
        <v>13909</v>
      </c>
      <c r="E8512" s="3" t="s">
        <v>13742</v>
      </c>
      <c r="F8512" s="3" t="s">
        <v>12895</v>
      </c>
      <c r="G8512" s="1" t="s">
        <v>1481</v>
      </c>
      <c r="H8512" s="3" t="s">
        <v>5371</v>
      </c>
      <c r="I8512" s="24">
        <v>164.01</v>
      </c>
      <c r="J8512" s="24">
        <v>124.77</v>
      </c>
      <c r="K8512" s="24">
        <v>17.43</v>
      </c>
      <c r="L8512" s="24">
        <v>11.58</v>
      </c>
      <c r="M8512" s="24"/>
      <c r="N8512" s="24">
        <v>1.7</v>
      </c>
      <c r="O8512" s="24">
        <v>1.86</v>
      </c>
      <c r="P8512" s="24">
        <v>0.21</v>
      </c>
      <c r="Q8512" s="24">
        <v>0.32</v>
      </c>
      <c r="R8512" s="24">
        <v>3.33</v>
      </c>
      <c r="S8512" s="24">
        <v>1.75</v>
      </c>
      <c r="T8512" s="24">
        <v>1.06</v>
      </c>
      <c r="U8512" s="24"/>
      <c r="V8512" s="24"/>
      <c r="W8512" s="24"/>
      <c r="X8512" s="24">
        <f t="shared" si="325"/>
        <v>164.01000000000002</v>
      </c>
      <c r="Y8512" s="2">
        <f t="shared" si="326"/>
        <v>0</v>
      </c>
      <c r="Z8512" s="3"/>
    </row>
    <row r="8513" spans="1:26" customFormat="1" x14ac:dyDescent="0.25">
      <c r="A8513" s="31">
        <v>100</v>
      </c>
      <c r="B8513" s="31">
        <v>102</v>
      </c>
      <c r="C8513" s="3" t="s">
        <v>13916</v>
      </c>
      <c r="D8513" s="3" t="s">
        <v>13909</v>
      </c>
      <c r="E8513" s="3" t="s">
        <v>13742</v>
      </c>
      <c r="F8513" s="3" t="s">
        <v>12895</v>
      </c>
      <c r="G8513" s="1" t="s">
        <v>875</v>
      </c>
      <c r="H8513" s="3" t="s">
        <v>494</v>
      </c>
      <c r="I8513" s="24">
        <v>324.89999999999998</v>
      </c>
      <c r="J8513" s="24">
        <v>184.2</v>
      </c>
      <c r="K8513" s="24">
        <v>23.01</v>
      </c>
      <c r="L8513" s="24">
        <v>89.1</v>
      </c>
      <c r="M8513" s="24">
        <v>4.4400000000000004</v>
      </c>
      <c r="N8513" s="24"/>
      <c r="O8513" s="24">
        <v>1.9</v>
      </c>
      <c r="P8513" s="24">
        <v>0.39</v>
      </c>
      <c r="Q8513" s="24"/>
      <c r="R8513" s="24">
        <v>7.18</v>
      </c>
      <c r="S8513" s="24">
        <v>0.14000000000000001</v>
      </c>
      <c r="T8513" s="24">
        <v>14.54</v>
      </c>
      <c r="U8513" s="24"/>
      <c r="V8513" s="24"/>
      <c r="W8513" s="24"/>
      <c r="X8513" s="24">
        <f t="shared" si="325"/>
        <v>324.89999999999992</v>
      </c>
      <c r="Y8513" s="2">
        <f t="shared" si="326"/>
        <v>0</v>
      </c>
      <c r="Z8513" s="3"/>
    </row>
    <row r="8514" spans="1:26" customFormat="1" x14ac:dyDescent="0.25">
      <c r="A8514" s="31">
        <v>101</v>
      </c>
      <c r="B8514" s="31">
        <v>103</v>
      </c>
      <c r="C8514" s="3" t="s">
        <v>68</v>
      </c>
      <c r="D8514" s="3" t="s">
        <v>13909</v>
      </c>
      <c r="E8514" s="3" t="s">
        <v>13742</v>
      </c>
      <c r="F8514" s="3" t="s">
        <v>12895</v>
      </c>
      <c r="G8514" s="1" t="s">
        <v>782</v>
      </c>
      <c r="H8514" s="3" t="s">
        <v>10</v>
      </c>
      <c r="I8514" s="24">
        <v>71.88</v>
      </c>
      <c r="J8514" s="24">
        <v>52.85</v>
      </c>
      <c r="K8514" s="24"/>
      <c r="L8514" s="24">
        <v>16.5</v>
      </c>
      <c r="M8514" s="24">
        <v>0.72</v>
      </c>
      <c r="N8514" s="24"/>
      <c r="O8514" s="24">
        <v>1.54</v>
      </c>
      <c r="P8514" s="24"/>
      <c r="Q8514" s="24"/>
      <c r="R8514" s="24">
        <v>0.27</v>
      </c>
      <c r="S8514" s="24"/>
      <c r="T8514" s="24"/>
      <c r="U8514" s="24"/>
      <c r="V8514" s="24"/>
      <c r="W8514" s="24"/>
      <c r="X8514" s="24">
        <f t="shared" si="325"/>
        <v>71.88</v>
      </c>
      <c r="Y8514" s="2">
        <f t="shared" si="326"/>
        <v>0</v>
      </c>
      <c r="Z8514" s="3"/>
    </row>
    <row r="8515" spans="1:26" customFormat="1" x14ac:dyDescent="0.25">
      <c r="A8515" s="31">
        <v>102</v>
      </c>
      <c r="B8515" s="31">
        <v>104</v>
      </c>
      <c r="C8515" s="3" t="s">
        <v>13917</v>
      </c>
      <c r="D8515" s="3" t="s">
        <v>13909</v>
      </c>
      <c r="E8515" s="3" t="s">
        <v>13742</v>
      </c>
      <c r="F8515" s="3" t="s">
        <v>12895</v>
      </c>
      <c r="G8515" s="1" t="s">
        <v>13831</v>
      </c>
      <c r="H8515" s="3" t="s">
        <v>237</v>
      </c>
      <c r="I8515" s="24">
        <v>259.83999999999997</v>
      </c>
      <c r="J8515" s="24">
        <v>194.9</v>
      </c>
      <c r="K8515" s="24">
        <v>24.89</v>
      </c>
      <c r="L8515" s="24"/>
      <c r="M8515" s="24"/>
      <c r="N8515" s="24">
        <v>1.5</v>
      </c>
      <c r="O8515" s="24">
        <v>1.1399999999999999</v>
      </c>
      <c r="P8515" s="24">
        <v>35</v>
      </c>
      <c r="Q8515" s="24"/>
      <c r="R8515" s="24">
        <v>2.41</v>
      </c>
      <c r="S8515" s="24"/>
      <c r="T8515" s="24"/>
      <c r="U8515" s="24"/>
      <c r="V8515" s="24"/>
      <c r="W8515" s="24"/>
      <c r="X8515" s="24">
        <f t="shared" si="325"/>
        <v>259.84000000000003</v>
      </c>
      <c r="Y8515" s="2">
        <f t="shared" si="326"/>
        <v>0</v>
      </c>
      <c r="Z8515" s="3"/>
    </row>
    <row r="8516" spans="1:26" customFormat="1" x14ac:dyDescent="0.25">
      <c r="A8516" s="31">
        <v>103</v>
      </c>
      <c r="B8516" s="31">
        <v>105</v>
      </c>
      <c r="C8516" s="3" t="s">
        <v>13918</v>
      </c>
      <c r="D8516" s="3" t="s">
        <v>13909</v>
      </c>
      <c r="E8516" s="3" t="s">
        <v>13742</v>
      </c>
      <c r="F8516" s="3" t="s">
        <v>12895</v>
      </c>
      <c r="G8516" s="1" t="s">
        <v>5217</v>
      </c>
      <c r="H8516" s="3" t="s">
        <v>154</v>
      </c>
      <c r="I8516" s="24">
        <v>71.239999999999995</v>
      </c>
      <c r="J8516" s="24">
        <v>69.75</v>
      </c>
      <c r="K8516" s="24"/>
      <c r="L8516" s="42"/>
      <c r="M8516" s="24"/>
      <c r="N8516" s="24"/>
      <c r="O8516" s="24">
        <v>0.37</v>
      </c>
      <c r="P8516" s="24"/>
      <c r="Q8516" s="24"/>
      <c r="R8516" s="24">
        <v>1.1200000000000001</v>
      </c>
      <c r="S8516" s="24"/>
      <c r="T8516" s="24"/>
      <c r="U8516" s="24"/>
      <c r="V8516" s="24"/>
      <c r="W8516" s="24"/>
      <c r="X8516" s="24">
        <f t="shared" si="325"/>
        <v>71.240000000000009</v>
      </c>
      <c r="Y8516" s="2">
        <f t="shared" si="326"/>
        <v>0</v>
      </c>
      <c r="Z8516" s="3"/>
    </row>
    <row r="8517" spans="1:26" customFormat="1" x14ac:dyDescent="0.25">
      <c r="A8517" s="31">
        <v>104</v>
      </c>
      <c r="B8517" s="31">
        <v>106</v>
      </c>
      <c r="C8517" s="3" t="s">
        <v>13919</v>
      </c>
      <c r="D8517" s="3" t="s">
        <v>13909</v>
      </c>
      <c r="E8517" s="3" t="s">
        <v>13742</v>
      </c>
      <c r="F8517" s="3" t="s">
        <v>12895</v>
      </c>
      <c r="G8517" s="1" t="s">
        <v>1886</v>
      </c>
      <c r="H8517" s="3" t="s">
        <v>7</v>
      </c>
      <c r="I8517" s="24">
        <v>76.77</v>
      </c>
      <c r="J8517" s="24">
        <v>48.46</v>
      </c>
      <c r="K8517" s="24">
        <v>2.65</v>
      </c>
      <c r="L8517" s="24">
        <v>9.8800000000000008</v>
      </c>
      <c r="M8517" s="24">
        <v>1.39</v>
      </c>
      <c r="N8517" s="24"/>
      <c r="O8517" s="24">
        <v>0.72</v>
      </c>
      <c r="P8517" s="24">
        <v>0.18</v>
      </c>
      <c r="Q8517" s="24">
        <v>11.16</v>
      </c>
      <c r="R8517" s="24">
        <v>1.43</v>
      </c>
      <c r="S8517" s="24">
        <v>0.3</v>
      </c>
      <c r="T8517" s="24">
        <v>0.6</v>
      </c>
      <c r="U8517" s="24"/>
      <c r="V8517" s="24"/>
      <c r="W8517" s="24"/>
      <c r="X8517" s="24">
        <f t="shared" si="325"/>
        <v>76.77</v>
      </c>
      <c r="Y8517" s="2">
        <f t="shared" si="326"/>
        <v>0</v>
      </c>
      <c r="Z8517" s="3"/>
    </row>
    <row r="8518" spans="1:26" customFormat="1" x14ac:dyDescent="0.25">
      <c r="A8518" s="31">
        <v>105</v>
      </c>
      <c r="B8518" s="31">
        <v>107</v>
      </c>
      <c r="C8518" s="3" t="s">
        <v>13920</v>
      </c>
      <c r="D8518" s="3" t="s">
        <v>13921</v>
      </c>
      <c r="E8518" s="3" t="s">
        <v>13742</v>
      </c>
      <c r="F8518" s="3" t="s">
        <v>12895</v>
      </c>
      <c r="G8518" s="1" t="s">
        <v>13922</v>
      </c>
      <c r="H8518" s="3" t="s">
        <v>572</v>
      </c>
      <c r="I8518" s="24">
        <v>106.96</v>
      </c>
      <c r="J8518" s="24">
        <v>71.790000000000006</v>
      </c>
      <c r="K8518" s="24">
        <v>3.86</v>
      </c>
      <c r="L8518" s="24"/>
      <c r="M8518" s="24"/>
      <c r="N8518" s="24">
        <v>1.7</v>
      </c>
      <c r="O8518" s="24">
        <v>0.5</v>
      </c>
      <c r="P8518" s="24"/>
      <c r="Q8518" s="24">
        <v>9.3699999999999992</v>
      </c>
      <c r="R8518" s="24">
        <v>1.1299999999999999</v>
      </c>
      <c r="S8518" s="24"/>
      <c r="T8518" s="24">
        <v>18.61</v>
      </c>
      <c r="U8518" s="24"/>
      <c r="V8518" s="24"/>
      <c r="W8518" s="24"/>
      <c r="X8518" s="24">
        <f t="shared" si="325"/>
        <v>106.96000000000001</v>
      </c>
      <c r="Y8518" s="2">
        <f t="shared" si="326"/>
        <v>0</v>
      </c>
      <c r="Z8518" s="3"/>
    </row>
    <row r="8519" spans="1:26" customFormat="1" ht="60" x14ac:dyDescent="0.25">
      <c r="A8519" s="31">
        <v>106</v>
      </c>
      <c r="B8519" s="31">
        <v>108</v>
      </c>
      <c r="C8519" s="3" t="s">
        <v>13923</v>
      </c>
      <c r="D8519" s="3" t="s">
        <v>13921</v>
      </c>
      <c r="E8519" s="3" t="s">
        <v>13742</v>
      </c>
      <c r="F8519" s="3" t="s">
        <v>12895</v>
      </c>
      <c r="G8519" s="1" t="s">
        <v>13924</v>
      </c>
      <c r="H8519" s="3"/>
      <c r="I8519" s="24">
        <v>666</v>
      </c>
      <c r="J8519" s="24">
        <v>150.44</v>
      </c>
      <c r="K8519" s="24"/>
      <c r="L8519" s="24"/>
      <c r="M8519" s="24"/>
      <c r="N8519" s="24"/>
      <c r="O8519" s="24">
        <v>16.399999999999999</v>
      </c>
      <c r="P8519" s="24"/>
      <c r="Q8519" s="24">
        <v>19.05</v>
      </c>
      <c r="R8519" s="24">
        <v>3.81</v>
      </c>
      <c r="S8519" s="24"/>
      <c r="T8519" s="24">
        <v>476.3</v>
      </c>
      <c r="U8519" s="24"/>
      <c r="V8519" s="24"/>
      <c r="W8519" s="24"/>
      <c r="X8519" s="24">
        <f t="shared" si="325"/>
        <v>666</v>
      </c>
      <c r="Y8519" s="2">
        <f t="shared" si="326"/>
        <v>0</v>
      </c>
      <c r="Z8519" s="3"/>
    </row>
    <row r="8520" spans="1:26" customFormat="1" x14ac:dyDescent="0.25">
      <c r="A8520" s="31">
        <v>107</v>
      </c>
      <c r="B8520" s="31">
        <v>109</v>
      </c>
      <c r="C8520" s="3" t="s">
        <v>13925</v>
      </c>
      <c r="D8520" s="3" t="s">
        <v>13921</v>
      </c>
      <c r="E8520" s="3" t="s">
        <v>13742</v>
      </c>
      <c r="F8520" s="3" t="s">
        <v>12895</v>
      </c>
      <c r="G8520" s="1" t="s">
        <v>13926</v>
      </c>
      <c r="H8520" s="3" t="s">
        <v>13927</v>
      </c>
      <c r="I8520" s="24">
        <v>88.39</v>
      </c>
      <c r="J8520" s="24">
        <v>74.97</v>
      </c>
      <c r="K8520" s="24">
        <v>2.46</v>
      </c>
      <c r="L8520" s="24">
        <v>2.14</v>
      </c>
      <c r="M8520" s="24"/>
      <c r="N8520" s="24"/>
      <c r="O8520" s="24">
        <v>1.26</v>
      </c>
      <c r="P8520" s="24">
        <v>0.05</v>
      </c>
      <c r="Q8520" s="24">
        <v>4.99</v>
      </c>
      <c r="R8520" s="24">
        <v>1.37</v>
      </c>
      <c r="S8520" s="24"/>
      <c r="T8520" s="24">
        <v>1.1499999999999999</v>
      </c>
      <c r="U8520" s="24"/>
      <c r="V8520" s="24"/>
      <c r="W8520" s="24"/>
      <c r="X8520" s="24">
        <f t="shared" si="325"/>
        <v>88.39</v>
      </c>
      <c r="Y8520" s="2">
        <f t="shared" si="326"/>
        <v>0</v>
      </c>
      <c r="Z8520" s="3"/>
    </row>
    <row r="8521" spans="1:26" customFormat="1" x14ac:dyDescent="0.25">
      <c r="A8521" s="31">
        <v>108</v>
      </c>
      <c r="B8521" s="31">
        <v>110</v>
      </c>
      <c r="C8521" s="3" t="s">
        <v>7685</v>
      </c>
      <c r="D8521" s="3" t="s">
        <v>13921</v>
      </c>
      <c r="E8521" s="3" t="s">
        <v>13742</v>
      </c>
      <c r="F8521" s="3" t="s">
        <v>12895</v>
      </c>
      <c r="G8521" s="1" t="s">
        <v>13928</v>
      </c>
      <c r="H8521" s="3" t="s">
        <v>485</v>
      </c>
      <c r="I8521" s="24">
        <v>62.5</v>
      </c>
      <c r="J8521" s="24">
        <v>52.48</v>
      </c>
      <c r="K8521" s="24"/>
      <c r="L8521" s="24">
        <v>4.04</v>
      </c>
      <c r="M8521" s="24"/>
      <c r="N8521" s="24">
        <v>2</v>
      </c>
      <c r="O8521" s="24">
        <v>2.4700000000000002</v>
      </c>
      <c r="P8521" s="24">
        <v>0.24</v>
      </c>
      <c r="Q8521" s="24">
        <v>0.79</v>
      </c>
      <c r="R8521" s="24">
        <v>0.42</v>
      </c>
      <c r="S8521" s="24">
        <v>0.06</v>
      </c>
      <c r="T8521" s="24"/>
      <c r="U8521" s="24"/>
      <c r="V8521" s="24"/>
      <c r="W8521" s="24"/>
      <c r="X8521" s="24">
        <f t="shared" si="325"/>
        <v>62.5</v>
      </c>
      <c r="Y8521" s="2">
        <f t="shared" ref="Y8521:Y8523" si="327">I8521-X8521</f>
        <v>0</v>
      </c>
      <c r="Z8521" s="3"/>
    </row>
    <row r="8522" spans="1:26" customFormat="1" x14ac:dyDescent="0.25">
      <c r="A8522" s="31">
        <v>109</v>
      </c>
      <c r="B8522" s="31">
        <v>111</v>
      </c>
      <c r="C8522" s="3" t="s">
        <v>8621</v>
      </c>
      <c r="D8522" s="3" t="s">
        <v>13921</v>
      </c>
      <c r="E8522" s="3" t="s">
        <v>13742</v>
      </c>
      <c r="F8522" s="3" t="s">
        <v>12895</v>
      </c>
      <c r="G8522" s="1" t="s">
        <v>13926</v>
      </c>
      <c r="H8522" s="3" t="s">
        <v>1109</v>
      </c>
      <c r="I8522" s="24">
        <v>143.75</v>
      </c>
      <c r="J8522" s="24">
        <v>103.89</v>
      </c>
      <c r="K8522" s="24">
        <v>9.2200000000000006</v>
      </c>
      <c r="L8522" s="24">
        <v>28.85</v>
      </c>
      <c r="M8522" s="24"/>
      <c r="N8522" s="24"/>
      <c r="O8522" s="24">
        <v>0.66</v>
      </c>
      <c r="P8522" s="24"/>
      <c r="Q8522" s="24"/>
      <c r="R8522" s="24">
        <v>1.1299999999999999</v>
      </c>
      <c r="S8522" s="24"/>
      <c r="T8522" s="24"/>
      <c r="U8522" s="24"/>
      <c r="V8522" s="24"/>
      <c r="W8522" s="24"/>
      <c r="X8522" s="24">
        <f t="shared" si="325"/>
        <v>143.75</v>
      </c>
      <c r="Y8522" s="2">
        <f t="shared" si="327"/>
        <v>0</v>
      </c>
      <c r="Z8522" s="3"/>
    </row>
    <row r="8523" spans="1:26" customFormat="1" ht="30" x14ac:dyDescent="0.25">
      <c r="A8523" s="31">
        <v>110</v>
      </c>
      <c r="B8523" s="31">
        <v>112</v>
      </c>
      <c r="C8523" s="3" t="s">
        <v>13929</v>
      </c>
      <c r="D8523" s="3" t="s">
        <v>11220</v>
      </c>
      <c r="E8523" s="3" t="s">
        <v>13742</v>
      </c>
      <c r="F8523" s="3" t="s">
        <v>12895</v>
      </c>
      <c r="G8523" s="1" t="s">
        <v>13930</v>
      </c>
      <c r="H8523" s="1" t="s">
        <v>13931</v>
      </c>
      <c r="I8523" s="24">
        <v>81.91</v>
      </c>
      <c r="J8523" s="24">
        <v>52.24</v>
      </c>
      <c r="K8523" s="24">
        <v>16.66</v>
      </c>
      <c r="L8523" s="42"/>
      <c r="M8523" s="24"/>
      <c r="N8523" s="24">
        <v>2.2999999999999998</v>
      </c>
      <c r="O8523" s="24">
        <v>0.55000000000000004</v>
      </c>
      <c r="P8523" s="24">
        <v>0.2</v>
      </c>
      <c r="Q8523" s="24">
        <v>0.15</v>
      </c>
      <c r="R8523" s="24">
        <v>2.23</v>
      </c>
      <c r="S8523" s="24">
        <v>0.81</v>
      </c>
      <c r="T8523" s="24">
        <v>6.77</v>
      </c>
      <c r="U8523" s="24"/>
      <c r="V8523" s="24"/>
      <c r="W8523" s="24"/>
      <c r="X8523" s="24">
        <f t="shared" si="325"/>
        <v>81.910000000000011</v>
      </c>
      <c r="Y8523" s="2">
        <f t="shared" si="327"/>
        <v>0</v>
      </c>
      <c r="Z8523" s="3"/>
    </row>
    <row r="8524" spans="1:26" customFormat="1" x14ac:dyDescent="0.25">
      <c r="A8524" s="31">
        <v>111</v>
      </c>
      <c r="B8524" s="31">
        <v>113</v>
      </c>
      <c r="C8524" s="3" t="s">
        <v>13932</v>
      </c>
      <c r="D8524" s="3" t="s">
        <v>11220</v>
      </c>
      <c r="E8524" s="3" t="s">
        <v>13742</v>
      </c>
      <c r="F8524" s="3" t="s">
        <v>12895</v>
      </c>
      <c r="G8524" s="1" t="s">
        <v>13933</v>
      </c>
      <c r="H8524" s="3" t="s">
        <v>292</v>
      </c>
      <c r="I8524" s="24">
        <v>379.6</v>
      </c>
      <c r="J8524" s="24">
        <v>162.78</v>
      </c>
      <c r="K8524" s="24">
        <v>132.25</v>
      </c>
      <c r="L8524" s="24">
        <v>13.88</v>
      </c>
      <c r="M8524" s="24">
        <v>4.18</v>
      </c>
      <c r="N8524" s="24">
        <v>1.5</v>
      </c>
      <c r="O8524" s="24">
        <v>2.5299999999999998</v>
      </c>
      <c r="P8524" s="24">
        <v>2.12</v>
      </c>
      <c r="Q8524" s="24">
        <v>0.56000000000000005</v>
      </c>
      <c r="R8524" s="24">
        <v>9.49</v>
      </c>
      <c r="S8524" s="24">
        <v>4.49</v>
      </c>
      <c r="T8524" s="24">
        <v>45.82</v>
      </c>
      <c r="U8524" s="24"/>
      <c r="V8524" s="24"/>
      <c r="W8524" s="24"/>
      <c r="X8524" s="24">
        <f t="shared" si="325"/>
        <v>379.59999999999997</v>
      </c>
      <c r="Y8524" s="2">
        <v>0</v>
      </c>
      <c r="Z8524" s="3" t="s">
        <v>13934</v>
      </c>
    </row>
    <row r="8525" spans="1:26" customFormat="1" x14ac:dyDescent="0.25">
      <c r="A8525" s="31">
        <v>112</v>
      </c>
      <c r="B8525" s="31">
        <v>114</v>
      </c>
      <c r="C8525" s="3" t="s">
        <v>13935</v>
      </c>
      <c r="D8525" s="3" t="s">
        <v>11220</v>
      </c>
      <c r="E8525" s="3" t="s">
        <v>13742</v>
      </c>
      <c r="F8525" s="3" t="s">
        <v>12895</v>
      </c>
      <c r="G8525" s="1" t="s">
        <v>13933</v>
      </c>
      <c r="H8525" s="3" t="s">
        <v>277</v>
      </c>
      <c r="I8525" s="24"/>
      <c r="J8525" s="24"/>
      <c r="K8525" s="24"/>
      <c r="L8525" s="24"/>
      <c r="M8525" s="24"/>
      <c r="N8525" s="24"/>
      <c r="O8525" s="24"/>
      <c r="P8525" s="24"/>
      <c r="Q8525" s="24"/>
      <c r="R8525" s="24"/>
      <c r="S8525" s="24"/>
      <c r="T8525" s="24"/>
      <c r="U8525" s="24"/>
      <c r="V8525" s="24"/>
      <c r="W8525" s="24"/>
      <c r="X8525" s="24"/>
      <c r="Y8525" s="2"/>
      <c r="Z8525" s="3"/>
    </row>
    <row r="8526" spans="1:26" customFormat="1" x14ac:dyDescent="0.25">
      <c r="A8526" s="31">
        <v>113</v>
      </c>
      <c r="B8526" s="31">
        <v>115</v>
      </c>
      <c r="C8526" s="3" t="s">
        <v>13936</v>
      </c>
      <c r="D8526" s="3" t="s">
        <v>11220</v>
      </c>
      <c r="E8526" s="3" t="s">
        <v>13742</v>
      </c>
      <c r="F8526" s="3" t="s">
        <v>12895</v>
      </c>
      <c r="G8526" s="1" t="s">
        <v>1481</v>
      </c>
      <c r="H8526" s="3" t="s">
        <v>540</v>
      </c>
      <c r="I8526" s="24">
        <v>354.6</v>
      </c>
      <c r="J8526" s="24">
        <v>67</v>
      </c>
      <c r="K8526" s="24">
        <v>144</v>
      </c>
      <c r="L8526" s="24"/>
      <c r="M8526" s="24"/>
      <c r="N8526" s="24">
        <v>0.6</v>
      </c>
      <c r="O8526" s="24">
        <v>2</v>
      </c>
      <c r="P8526" s="24"/>
      <c r="Q8526" s="24">
        <v>7</v>
      </c>
      <c r="R8526" s="24">
        <v>2</v>
      </c>
      <c r="S8526" s="24">
        <v>1</v>
      </c>
      <c r="T8526" s="24">
        <v>131</v>
      </c>
      <c r="U8526" s="24"/>
      <c r="V8526" s="24"/>
      <c r="W8526" s="24"/>
      <c r="X8526" s="24">
        <f t="shared" si="325"/>
        <v>354.6</v>
      </c>
      <c r="Y8526" s="2">
        <f t="shared" ref="Y8526:Y8589" si="328">I8526-X8526</f>
        <v>0</v>
      </c>
      <c r="Z8526" s="3"/>
    </row>
    <row r="8527" spans="1:26" customFormat="1" x14ac:dyDescent="0.25">
      <c r="A8527" s="31">
        <v>114</v>
      </c>
      <c r="B8527" s="31">
        <v>116</v>
      </c>
      <c r="C8527" s="3" t="s">
        <v>13282</v>
      </c>
      <c r="D8527" s="3" t="s">
        <v>11220</v>
      </c>
      <c r="E8527" s="3" t="s">
        <v>13742</v>
      </c>
      <c r="F8527" s="3" t="s">
        <v>12895</v>
      </c>
      <c r="G8527" s="1" t="s">
        <v>4741</v>
      </c>
      <c r="H8527" s="3" t="s">
        <v>13</v>
      </c>
      <c r="I8527" s="24">
        <v>381.15</v>
      </c>
      <c r="J8527" s="24">
        <v>205.38</v>
      </c>
      <c r="K8527" s="24">
        <v>28.03</v>
      </c>
      <c r="L8527" s="24"/>
      <c r="M8527" s="24">
        <v>4.18</v>
      </c>
      <c r="N8527" s="24"/>
      <c r="O8527" s="24">
        <v>1.6</v>
      </c>
      <c r="P8527" s="24">
        <v>19.89</v>
      </c>
      <c r="Q8527" s="24">
        <v>5.26</v>
      </c>
      <c r="R8527" s="24">
        <v>10.36</v>
      </c>
      <c r="S8527" s="24">
        <v>1.98</v>
      </c>
      <c r="T8527" s="24">
        <v>104.47</v>
      </c>
      <c r="U8527" s="24"/>
      <c r="V8527" s="24"/>
      <c r="W8527" s="24"/>
      <c r="X8527" s="24">
        <f t="shared" si="325"/>
        <v>381.15</v>
      </c>
      <c r="Y8527" s="2">
        <f t="shared" si="328"/>
        <v>0</v>
      </c>
      <c r="Z8527" s="3"/>
    </row>
    <row r="8528" spans="1:26" customFormat="1" x14ac:dyDescent="0.25">
      <c r="A8528" s="31">
        <v>115</v>
      </c>
      <c r="B8528" s="31">
        <v>117</v>
      </c>
      <c r="C8528" s="3" t="s">
        <v>13417</v>
      </c>
      <c r="D8528" s="3" t="s">
        <v>11220</v>
      </c>
      <c r="E8528" s="3" t="s">
        <v>13742</v>
      </c>
      <c r="F8528" s="3" t="s">
        <v>12895</v>
      </c>
      <c r="G8528" s="1" t="s">
        <v>13937</v>
      </c>
      <c r="H8528" s="3"/>
      <c r="I8528" s="24">
        <v>430.73</v>
      </c>
      <c r="J8528" s="24">
        <v>61.18</v>
      </c>
      <c r="K8528" s="24">
        <v>50.68</v>
      </c>
      <c r="L8528" s="24">
        <v>34.19</v>
      </c>
      <c r="M8528" s="24">
        <v>2.4500000000000002</v>
      </c>
      <c r="N8528" s="24"/>
      <c r="O8528" s="24">
        <v>1.3</v>
      </c>
      <c r="P8528" s="24">
        <v>2.87</v>
      </c>
      <c r="Q8528" s="24">
        <v>0.81</v>
      </c>
      <c r="R8528" s="24">
        <v>1.1200000000000001</v>
      </c>
      <c r="S8528" s="24">
        <v>0.09</v>
      </c>
      <c r="T8528" s="24">
        <v>276.04000000000002</v>
      </c>
      <c r="U8528" s="24"/>
      <c r="V8528" s="24"/>
      <c r="W8528" s="24"/>
      <c r="X8528" s="24">
        <f t="shared" si="325"/>
        <v>430.73</v>
      </c>
      <c r="Y8528" s="2">
        <f t="shared" si="328"/>
        <v>0</v>
      </c>
      <c r="Z8528" s="3"/>
    </row>
    <row r="8529" spans="1:26" customFormat="1" x14ac:dyDescent="0.25">
      <c r="A8529" s="31">
        <v>116</v>
      </c>
      <c r="B8529" s="31">
        <v>118</v>
      </c>
      <c r="C8529" s="3" t="s">
        <v>13938</v>
      </c>
      <c r="D8529" s="3" t="s">
        <v>11220</v>
      </c>
      <c r="E8529" s="3" t="s">
        <v>13742</v>
      </c>
      <c r="F8529" s="3" t="s">
        <v>12895</v>
      </c>
      <c r="G8529" s="1" t="s">
        <v>6758</v>
      </c>
      <c r="H8529" s="3" t="s">
        <v>237</v>
      </c>
      <c r="I8529" s="24">
        <v>194.57</v>
      </c>
      <c r="J8529" s="24">
        <v>137.69999999999999</v>
      </c>
      <c r="K8529" s="24">
        <v>30.14</v>
      </c>
      <c r="L8529" s="24"/>
      <c r="M8529" s="24">
        <v>2.0499999999999998</v>
      </c>
      <c r="N8529" s="24"/>
      <c r="O8529" s="24">
        <v>1.25</v>
      </c>
      <c r="P8529" s="24">
        <v>0.23</v>
      </c>
      <c r="Q8529" s="24">
        <v>20.440000000000001</v>
      </c>
      <c r="R8529" s="24">
        <v>2.73</v>
      </c>
      <c r="S8529" s="24">
        <v>0.03</v>
      </c>
      <c r="T8529" s="24"/>
      <c r="U8529" s="24"/>
      <c r="V8529" s="24"/>
      <c r="W8529" s="24"/>
      <c r="X8529" s="24">
        <f t="shared" si="325"/>
        <v>194.56999999999996</v>
      </c>
      <c r="Y8529" s="2">
        <f t="shared" si="328"/>
        <v>0</v>
      </c>
      <c r="Z8529" s="3"/>
    </row>
    <row r="8530" spans="1:26" customFormat="1" ht="30" x14ac:dyDescent="0.25">
      <c r="A8530" s="31">
        <v>117</v>
      </c>
      <c r="B8530" s="31">
        <v>119</v>
      </c>
      <c r="C8530" s="3" t="s">
        <v>13939</v>
      </c>
      <c r="D8530" s="3" t="s">
        <v>11220</v>
      </c>
      <c r="E8530" s="3" t="s">
        <v>13742</v>
      </c>
      <c r="F8530" s="3" t="s">
        <v>12895</v>
      </c>
      <c r="G8530" s="1" t="s">
        <v>13940</v>
      </c>
      <c r="H8530" s="1" t="s">
        <v>13941</v>
      </c>
      <c r="I8530" s="24">
        <v>148.44999999999999</v>
      </c>
      <c r="J8530" s="24">
        <v>90.73</v>
      </c>
      <c r="K8530" s="24">
        <v>6.9</v>
      </c>
      <c r="L8530" s="24"/>
      <c r="M8530" s="24"/>
      <c r="N8530" s="24">
        <v>2.85</v>
      </c>
      <c r="O8530" s="24">
        <v>1.21</v>
      </c>
      <c r="P8530" s="24">
        <v>0.1</v>
      </c>
      <c r="Q8530" s="24">
        <v>9.0500000000000007</v>
      </c>
      <c r="R8530" s="24">
        <v>2.87</v>
      </c>
      <c r="S8530" s="24"/>
      <c r="T8530" s="24">
        <v>34.74</v>
      </c>
      <c r="U8530" s="24"/>
      <c r="V8530" s="24"/>
      <c r="W8530" s="24"/>
      <c r="X8530" s="24">
        <f t="shared" si="325"/>
        <v>148.44999999999999</v>
      </c>
      <c r="Y8530" s="2">
        <f t="shared" si="328"/>
        <v>0</v>
      </c>
      <c r="Z8530" s="3"/>
    </row>
    <row r="8531" spans="1:26" customFormat="1" x14ac:dyDescent="0.25">
      <c r="A8531" s="31">
        <v>118</v>
      </c>
      <c r="B8531" s="31">
        <v>120</v>
      </c>
      <c r="C8531" s="3" t="s">
        <v>13942</v>
      </c>
      <c r="D8531" s="3" t="s">
        <v>11220</v>
      </c>
      <c r="E8531" s="3" t="s">
        <v>13742</v>
      </c>
      <c r="F8531" s="3" t="s">
        <v>12895</v>
      </c>
      <c r="G8531" s="1" t="s">
        <v>346</v>
      </c>
      <c r="H8531" s="3" t="s">
        <v>358</v>
      </c>
      <c r="I8531" s="24">
        <v>123.4</v>
      </c>
      <c r="J8531" s="24">
        <v>72.709999999999994</v>
      </c>
      <c r="K8531" s="24">
        <v>21.22</v>
      </c>
      <c r="L8531" s="24"/>
      <c r="M8531" s="24">
        <v>3.16</v>
      </c>
      <c r="N8531" s="24"/>
      <c r="O8531" s="24">
        <v>1.34</v>
      </c>
      <c r="P8531" s="24">
        <v>0.93</v>
      </c>
      <c r="Q8531" s="24">
        <v>21.09</v>
      </c>
      <c r="R8531" s="24">
        <v>2.33</v>
      </c>
      <c r="S8531" s="24">
        <v>0.62</v>
      </c>
      <c r="T8531" s="24"/>
      <c r="U8531" s="24"/>
      <c r="V8531" s="24"/>
      <c r="W8531" s="24"/>
      <c r="X8531" s="24">
        <f t="shared" si="325"/>
        <v>123.4</v>
      </c>
      <c r="Y8531" s="2">
        <f t="shared" si="328"/>
        <v>0</v>
      </c>
      <c r="Z8531" s="3"/>
    </row>
    <row r="8532" spans="1:26" customFormat="1" x14ac:dyDescent="0.25">
      <c r="A8532" s="31">
        <v>119</v>
      </c>
      <c r="B8532" s="31">
        <v>121</v>
      </c>
      <c r="C8532" s="3" t="s">
        <v>13943</v>
      </c>
      <c r="D8532" s="3" t="s">
        <v>11220</v>
      </c>
      <c r="E8532" s="3" t="s">
        <v>13742</v>
      </c>
      <c r="F8532" s="3" t="s">
        <v>12895</v>
      </c>
      <c r="G8532" s="1" t="s">
        <v>1376</v>
      </c>
      <c r="H8532" s="3" t="s">
        <v>237</v>
      </c>
      <c r="I8532" s="24">
        <v>1024.1500000000001</v>
      </c>
      <c r="J8532" s="24">
        <v>456.42</v>
      </c>
      <c r="K8532" s="24">
        <v>149.16</v>
      </c>
      <c r="L8532" s="24"/>
      <c r="M8532" s="24">
        <v>5.78</v>
      </c>
      <c r="N8532" s="24"/>
      <c r="O8532" s="24">
        <v>3.51</v>
      </c>
      <c r="P8532" s="24">
        <v>71.42</v>
      </c>
      <c r="Q8532" s="24">
        <v>9.4</v>
      </c>
      <c r="R8532" s="24">
        <v>22.72</v>
      </c>
      <c r="S8532" s="24">
        <v>13.4</v>
      </c>
      <c r="T8532" s="24">
        <v>292.33999999999997</v>
      </c>
      <c r="U8532" s="24"/>
      <c r="V8532" s="24"/>
      <c r="W8532" s="24"/>
      <c r="X8532" s="24">
        <f t="shared" si="325"/>
        <v>1024.1499999999999</v>
      </c>
      <c r="Y8532" s="2">
        <f t="shared" si="328"/>
        <v>0</v>
      </c>
      <c r="Z8532" s="3"/>
    </row>
    <row r="8533" spans="1:26" customFormat="1" x14ac:dyDescent="0.25">
      <c r="A8533" s="31">
        <v>120</v>
      </c>
      <c r="B8533" s="31">
        <v>122</v>
      </c>
      <c r="C8533" s="3" t="s">
        <v>13944</v>
      </c>
      <c r="D8533" s="3" t="s">
        <v>11220</v>
      </c>
      <c r="E8533" s="3" t="s">
        <v>13742</v>
      </c>
      <c r="F8533" s="3" t="s">
        <v>12895</v>
      </c>
      <c r="G8533" s="1" t="s">
        <v>3816</v>
      </c>
      <c r="H8533" s="3" t="s">
        <v>216</v>
      </c>
      <c r="I8533" s="24">
        <v>66.400000000000006</v>
      </c>
      <c r="J8533" s="24">
        <v>43</v>
      </c>
      <c r="K8533" s="24">
        <v>6</v>
      </c>
      <c r="L8533" s="24">
        <v>9</v>
      </c>
      <c r="M8533" s="24">
        <v>3.5</v>
      </c>
      <c r="N8533" s="24"/>
      <c r="O8533" s="24">
        <v>2</v>
      </c>
      <c r="P8533" s="24">
        <v>0.4</v>
      </c>
      <c r="Q8533" s="24"/>
      <c r="R8533" s="24">
        <v>2</v>
      </c>
      <c r="S8533" s="24">
        <v>0.5</v>
      </c>
      <c r="T8533" s="24"/>
      <c r="U8533" s="24"/>
      <c r="V8533" s="24"/>
      <c r="W8533" s="24"/>
      <c r="X8533" s="24">
        <f t="shared" si="325"/>
        <v>66.400000000000006</v>
      </c>
      <c r="Y8533" s="2">
        <f t="shared" si="328"/>
        <v>0</v>
      </c>
      <c r="Z8533" s="3"/>
    </row>
    <row r="8534" spans="1:26" customFormat="1" x14ac:dyDescent="0.25">
      <c r="A8534" s="31">
        <v>121</v>
      </c>
      <c r="B8534" s="31">
        <v>124</v>
      </c>
      <c r="C8534" s="3" t="s">
        <v>13945</v>
      </c>
      <c r="D8534" s="3" t="s">
        <v>13909</v>
      </c>
      <c r="E8534" s="3" t="s">
        <v>13742</v>
      </c>
      <c r="F8534" s="3" t="s">
        <v>12895</v>
      </c>
      <c r="G8534" s="1" t="s">
        <v>13946</v>
      </c>
      <c r="H8534" s="3"/>
      <c r="I8534" s="24">
        <v>80</v>
      </c>
      <c r="J8534" s="24"/>
      <c r="K8534" s="24"/>
      <c r="L8534" s="24"/>
      <c r="M8534" s="24"/>
      <c r="N8534" s="24"/>
      <c r="O8534" s="24"/>
      <c r="P8534" s="24"/>
      <c r="Q8534" s="24"/>
      <c r="R8534" s="24"/>
      <c r="S8534" s="24"/>
      <c r="T8534" s="24"/>
      <c r="U8534" s="24"/>
      <c r="V8534" s="24"/>
      <c r="W8534" s="24"/>
      <c r="X8534" s="24">
        <f t="shared" si="325"/>
        <v>0</v>
      </c>
      <c r="Y8534" s="2">
        <f t="shared" si="328"/>
        <v>80</v>
      </c>
      <c r="Z8534" s="3"/>
    </row>
    <row r="8535" spans="1:26" customFormat="1" x14ac:dyDescent="0.25">
      <c r="A8535" s="31">
        <v>122</v>
      </c>
      <c r="B8535" s="31">
        <v>125</v>
      </c>
      <c r="C8535" s="3" t="s">
        <v>13947</v>
      </c>
      <c r="D8535" s="3" t="s">
        <v>13909</v>
      </c>
      <c r="E8535" s="3" t="s">
        <v>13742</v>
      </c>
      <c r="F8535" s="3" t="s">
        <v>12895</v>
      </c>
      <c r="G8535" s="1" t="s">
        <v>13948</v>
      </c>
      <c r="H8535" s="3" t="s">
        <v>13002</v>
      </c>
      <c r="I8535" s="24">
        <v>120</v>
      </c>
      <c r="J8535" s="24"/>
      <c r="K8535" s="24"/>
      <c r="L8535" s="24"/>
      <c r="M8535" s="24"/>
      <c r="N8535" s="24"/>
      <c r="O8535" s="24"/>
      <c r="P8535" s="24"/>
      <c r="Q8535" s="24"/>
      <c r="R8535" s="24"/>
      <c r="S8535" s="24"/>
      <c r="T8535" s="24"/>
      <c r="U8535" s="24"/>
      <c r="V8535" s="24"/>
      <c r="W8535" s="24"/>
      <c r="X8535" s="24">
        <f t="shared" si="325"/>
        <v>0</v>
      </c>
      <c r="Y8535" s="2">
        <f t="shared" si="328"/>
        <v>120</v>
      </c>
      <c r="Z8535" s="3"/>
    </row>
    <row r="8536" spans="1:26" customFormat="1" x14ac:dyDescent="0.25">
      <c r="A8536" s="31">
        <v>1</v>
      </c>
      <c r="B8536" s="31">
        <v>1</v>
      </c>
      <c r="C8536" s="3" t="s">
        <v>13949</v>
      </c>
      <c r="D8536" s="3" t="s">
        <v>13950</v>
      </c>
      <c r="E8536" s="3" t="s">
        <v>13951</v>
      </c>
      <c r="F8536" s="3" t="s">
        <v>12895</v>
      </c>
      <c r="G8536" s="3" t="s">
        <v>164</v>
      </c>
      <c r="H8536" s="3" t="s">
        <v>1567</v>
      </c>
      <c r="I8536" s="24">
        <v>210.2</v>
      </c>
      <c r="J8536" s="24">
        <v>161.30000000000001</v>
      </c>
      <c r="K8536" s="24">
        <v>10.3</v>
      </c>
      <c r="L8536" s="24"/>
      <c r="M8536" s="24">
        <v>1</v>
      </c>
      <c r="N8536" s="24"/>
      <c r="O8536" s="24">
        <v>3.4</v>
      </c>
      <c r="P8536" s="24">
        <v>10.4</v>
      </c>
      <c r="Q8536" s="24"/>
      <c r="R8536" s="24">
        <v>1.1000000000000001</v>
      </c>
      <c r="S8536" s="24">
        <v>0.2</v>
      </c>
      <c r="T8536" s="24">
        <v>22.5</v>
      </c>
      <c r="U8536" s="24"/>
      <c r="V8536" s="24"/>
      <c r="W8536" s="24"/>
      <c r="X8536" s="24">
        <f t="shared" si="325"/>
        <v>210.20000000000002</v>
      </c>
      <c r="Y8536" s="2">
        <f t="shared" si="328"/>
        <v>0</v>
      </c>
      <c r="Z8536" s="3"/>
    </row>
    <row r="8537" spans="1:26" customFormat="1" x14ac:dyDescent="0.25">
      <c r="A8537" s="31">
        <v>2</v>
      </c>
      <c r="B8537" s="31">
        <v>2</v>
      </c>
      <c r="C8537" s="3" t="s">
        <v>13952</v>
      </c>
      <c r="D8537" s="3" t="s">
        <v>13950</v>
      </c>
      <c r="E8537" s="3" t="s">
        <v>13951</v>
      </c>
      <c r="F8537" s="3" t="s">
        <v>12895</v>
      </c>
      <c r="G8537" s="3" t="s">
        <v>13953</v>
      </c>
      <c r="H8537" s="3" t="s">
        <v>1616</v>
      </c>
      <c r="I8537" s="24">
        <v>191.5</v>
      </c>
      <c r="J8537" s="24">
        <v>83.4</v>
      </c>
      <c r="K8537" s="24">
        <v>7.8</v>
      </c>
      <c r="L8537" s="24">
        <v>1</v>
      </c>
      <c r="M8537" s="24">
        <v>7.7</v>
      </c>
      <c r="N8537" s="24"/>
      <c r="O8537" s="24">
        <v>3.9</v>
      </c>
      <c r="P8537" s="24"/>
      <c r="Q8537" s="24">
        <v>1.4</v>
      </c>
      <c r="R8537" s="24">
        <v>1.7</v>
      </c>
      <c r="S8537" s="24">
        <v>0.2</v>
      </c>
      <c r="T8537" s="24">
        <v>84.4</v>
      </c>
      <c r="U8537" s="24"/>
      <c r="V8537" s="24"/>
      <c r="W8537" s="24"/>
      <c r="X8537" s="24">
        <f t="shared" si="325"/>
        <v>191.50000000000003</v>
      </c>
      <c r="Y8537" s="2">
        <f t="shared" si="328"/>
        <v>0</v>
      </c>
      <c r="Z8537" s="3"/>
    </row>
    <row r="8538" spans="1:26" customFormat="1" x14ac:dyDescent="0.25">
      <c r="A8538" s="31">
        <v>3</v>
      </c>
      <c r="B8538" s="31">
        <v>3</v>
      </c>
      <c r="C8538" s="3" t="s">
        <v>13954</v>
      </c>
      <c r="D8538" s="3" t="s">
        <v>13950</v>
      </c>
      <c r="E8538" s="3" t="s">
        <v>13951</v>
      </c>
      <c r="F8538" s="3" t="s">
        <v>12895</v>
      </c>
      <c r="G8538" s="3" t="s">
        <v>13955</v>
      </c>
      <c r="H8538" s="3" t="s">
        <v>277</v>
      </c>
      <c r="I8538" s="24">
        <v>612.5</v>
      </c>
      <c r="J8538" s="24">
        <v>294.8</v>
      </c>
      <c r="K8538" s="24">
        <v>85.3</v>
      </c>
      <c r="L8538" s="24"/>
      <c r="M8538" s="24">
        <v>10.5</v>
      </c>
      <c r="N8538" s="24"/>
      <c r="O8538" s="24">
        <v>4.3</v>
      </c>
      <c r="P8538" s="24">
        <v>7</v>
      </c>
      <c r="Q8538" s="24"/>
      <c r="R8538" s="24">
        <v>2</v>
      </c>
      <c r="S8538" s="24">
        <v>1.6</v>
      </c>
      <c r="T8538" s="24">
        <v>207</v>
      </c>
      <c r="U8538" s="24"/>
      <c r="V8538" s="24"/>
      <c r="W8538" s="24"/>
      <c r="X8538" s="24">
        <f t="shared" si="325"/>
        <v>612.5</v>
      </c>
      <c r="Y8538" s="2">
        <f t="shared" si="328"/>
        <v>0</v>
      </c>
      <c r="Z8538" s="3"/>
    </row>
    <row r="8539" spans="1:26" customFormat="1" x14ac:dyDescent="0.25">
      <c r="A8539" s="31">
        <v>4</v>
      </c>
      <c r="B8539" s="31">
        <v>4</v>
      </c>
      <c r="C8539" s="3" t="s">
        <v>7000</v>
      </c>
      <c r="D8539" s="3" t="s">
        <v>13956</v>
      </c>
      <c r="E8539" s="3" t="s">
        <v>13951</v>
      </c>
      <c r="F8539" s="3" t="s">
        <v>12895</v>
      </c>
      <c r="G8539" s="3" t="s">
        <v>13036</v>
      </c>
      <c r="H8539" s="3" t="s">
        <v>227</v>
      </c>
      <c r="I8539" s="24">
        <v>524</v>
      </c>
      <c r="J8539" s="24">
        <v>222.8</v>
      </c>
      <c r="K8539" s="24">
        <v>44.2</v>
      </c>
      <c r="L8539" s="24">
        <v>18</v>
      </c>
      <c r="M8539" s="24">
        <v>7</v>
      </c>
      <c r="N8539" s="24"/>
      <c r="O8539" s="24">
        <v>6.2</v>
      </c>
      <c r="P8539" s="24">
        <v>3.6</v>
      </c>
      <c r="Q8539" s="24"/>
      <c r="R8539" s="24">
        <v>4</v>
      </c>
      <c r="S8539" s="24">
        <v>1</v>
      </c>
      <c r="T8539" s="24">
        <v>217.2</v>
      </c>
      <c r="U8539" s="24"/>
      <c r="V8539" s="24"/>
      <c r="W8539" s="24"/>
      <c r="X8539" s="24">
        <f t="shared" si="325"/>
        <v>524</v>
      </c>
      <c r="Y8539" s="2">
        <f t="shared" si="328"/>
        <v>0</v>
      </c>
      <c r="Z8539" s="3"/>
    </row>
    <row r="8540" spans="1:26" customFormat="1" x14ac:dyDescent="0.25">
      <c r="A8540" s="31">
        <v>5</v>
      </c>
      <c r="B8540" s="31">
        <v>5</v>
      </c>
      <c r="C8540" s="3" t="s">
        <v>13957</v>
      </c>
      <c r="D8540" s="3" t="s">
        <v>13956</v>
      </c>
      <c r="E8540" s="3" t="s">
        <v>13951</v>
      </c>
      <c r="F8540" s="3" t="s">
        <v>12895</v>
      </c>
      <c r="G8540" s="3" t="s">
        <v>13958</v>
      </c>
      <c r="H8540" s="3" t="s">
        <v>804</v>
      </c>
      <c r="I8540" s="24">
        <v>344.5</v>
      </c>
      <c r="J8540" s="24">
        <v>188.9</v>
      </c>
      <c r="K8540" s="24">
        <v>84.6</v>
      </c>
      <c r="L8540" s="24">
        <v>0.9</v>
      </c>
      <c r="M8540" s="24">
        <v>1.5</v>
      </c>
      <c r="N8540" s="24">
        <v>1.5</v>
      </c>
      <c r="O8540" s="24">
        <v>3</v>
      </c>
      <c r="P8540" s="24">
        <v>13.7</v>
      </c>
      <c r="Q8540" s="24">
        <v>1.7</v>
      </c>
      <c r="R8540" s="24">
        <v>3.6</v>
      </c>
      <c r="S8540" s="24">
        <v>0.4</v>
      </c>
      <c r="T8540" s="24">
        <v>44.7</v>
      </c>
      <c r="U8540" s="24"/>
      <c r="V8540" s="24"/>
      <c r="W8540" s="24"/>
      <c r="X8540" s="24">
        <f t="shared" si="325"/>
        <v>344.49999999999994</v>
      </c>
      <c r="Y8540" s="2">
        <f t="shared" si="328"/>
        <v>0</v>
      </c>
      <c r="Z8540" s="3"/>
    </row>
    <row r="8541" spans="1:26" customFormat="1" x14ac:dyDescent="0.25">
      <c r="A8541" s="31">
        <v>6</v>
      </c>
      <c r="B8541" s="31">
        <v>6</v>
      </c>
      <c r="C8541" s="3" t="s">
        <v>13959</v>
      </c>
      <c r="D8541" s="3" t="s">
        <v>13956</v>
      </c>
      <c r="E8541" s="3" t="s">
        <v>13951</v>
      </c>
      <c r="F8541" s="3" t="s">
        <v>12895</v>
      </c>
      <c r="G8541" s="3" t="s">
        <v>2435</v>
      </c>
      <c r="H8541" s="3" t="s">
        <v>19</v>
      </c>
      <c r="I8541" s="24">
        <v>199.5</v>
      </c>
      <c r="J8541" s="24">
        <v>168.6</v>
      </c>
      <c r="K8541" s="24">
        <v>2</v>
      </c>
      <c r="L8541" s="24">
        <v>17.399999999999999</v>
      </c>
      <c r="M8541" s="24"/>
      <c r="N8541" s="24"/>
      <c r="O8541" s="24"/>
      <c r="P8541" s="24"/>
      <c r="Q8541" s="24">
        <v>0.9</v>
      </c>
      <c r="R8541" s="24">
        <v>1.6</v>
      </c>
      <c r="S8541" s="24">
        <v>1.5</v>
      </c>
      <c r="T8541" s="24">
        <v>7.5</v>
      </c>
      <c r="U8541" s="24"/>
      <c r="V8541" s="24"/>
      <c r="W8541" s="24"/>
      <c r="X8541" s="24">
        <f t="shared" si="325"/>
        <v>199.5</v>
      </c>
      <c r="Y8541" s="2">
        <f t="shared" si="328"/>
        <v>0</v>
      </c>
      <c r="Z8541" s="3"/>
    </row>
    <row r="8542" spans="1:26" customFormat="1" x14ac:dyDescent="0.25">
      <c r="A8542" s="31">
        <v>7</v>
      </c>
      <c r="B8542" s="31">
        <v>7</v>
      </c>
      <c r="C8542" s="3" t="s">
        <v>2075</v>
      </c>
      <c r="D8542" s="3" t="s">
        <v>13956</v>
      </c>
      <c r="E8542" s="3" t="s">
        <v>13951</v>
      </c>
      <c r="F8542" s="3" t="s">
        <v>12895</v>
      </c>
      <c r="G8542" s="3" t="s">
        <v>13960</v>
      </c>
      <c r="H8542" s="3" t="s">
        <v>734</v>
      </c>
      <c r="I8542" s="24">
        <v>433.9</v>
      </c>
      <c r="J8542" s="24">
        <v>195.6</v>
      </c>
      <c r="K8542" s="24"/>
      <c r="L8542" s="24">
        <v>19.899999999999999</v>
      </c>
      <c r="M8542" s="24"/>
      <c r="N8542" s="24"/>
      <c r="O8542" s="24">
        <v>1.7</v>
      </c>
      <c r="P8542" s="24">
        <v>0.5</v>
      </c>
      <c r="Q8542" s="24">
        <v>14.4</v>
      </c>
      <c r="R8542" s="24">
        <v>6</v>
      </c>
      <c r="S8542" s="24">
        <v>1.4</v>
      </c>
      <c r="T8542" s="24">
        <v>194.4</v>
      </c>
      <c r="U8542" s="24"/>
      <c r="V8542" s="24"/>
      <c r="W8542" s="24"/>
      <c r="X8542" s="24">
        <f t="shared" si="325"/>
        <v>433.9</v>
      </c>
      <c r="Y8542" s="2">
        <f t="shared" si="328"/>
        <v>0</v>
      </c>
      <c r="Z8542" s="3"/>
    </row>
    <row r="8543" spans="1:26" customFormat="1" x14ac:dyDescent="0.25">
      <c r="A8543" s="31">
        <v>8</v>
      </c>
      <c r="B8543" s="31">
        <v>8</v>
      </c>
      <c r="C8543" s="3" t="s">
        <v>13961</v>
      </c>
      <c r="D8543" s="3" t="s">
        <v>13956</v>
      </c>
      <c r="E8543" s="3" t="s">
        <v>13951</v>
      </c>
      <c r="F8543" s="3" t="s">
        <v>12895</v>
      </c>
      <c r="G8543" s="3" t="s">
        <v>685</v>
      </c>
      <c r="H8543" s="3" t="s">
        <v>213</v>
      </c>
      <c r="I8543" s="24">
        <v>140</v>
      </c>
      <c r="J8543" s="24">
        <v>41.9</v>
      </c>
      <c r="K8543" s="24"/>
      <c r="L8543" s="24">
        <v>2.9</v>
      </c>
      <c r="M8543" s="24">
        <v>4.0999999999999996</v>
      </c>
      <c r="N8543" s="24"/>
      <c r="O8543" s="24">
        <v>1</v>
      </c>
      <c r="P8543" s="24"/>
      <c r="Q8543" s="24"/>
      <c r="R8543" s="24">
        <v>0.3</v>
      </c>
      <c r="S8543" s="24"/>
      <c r="T8543" s="24">
        <v>89.8</v>
      </c>
      <c r="U8543" s="24"/>
      <c r="V8543" s="24"/>
      <c r="W8543" s="24"/>
      <c r="X8543" s="24">
        <f t="shared" si="325"/>
        <v>140</v>
      </c>
      <c r="Y8543" s="2">
        <f t="shared" si="328"/>
        <v>0</v>
      </c>
      <c r="Z8543" s="3"/>
    </row>
    <row r="8544" spans="1:26" customFormat="1" x14ac:dyDescent="0.25">
      <c r="A8544" s="31">
        <v>9</v>
      </c>
      <c r="B8544" s="31">
        <v>9</v>
      </c>
      <c r="C8544" s="3" t="s">
        <v>13962</v>
      </c>
      <c r="D8544" s="3" t="s">
        <v>13956</v>
      </c>
      <c r="E8544" s="3" t="s">
        <v>13951</v>
      </c>
      <c r="F8544" s="3" t="s">
        <v>12895</v>
      </c>
      <c r="G8544" s="3" t="s">
        <v>685</v>
      </c>
      <c r="H8544" s="3" t="s">
        <v>279</v>
      </c>
      <c r="I8544" s="24">
        <v>167</v>
      </c>
      <c r="J8544" s="24">
        <v>125.2</v>
      </c>
      <c r="K8544" s="24"/>
      <c r="L8544" s="24">
        <v>5.0999999999999996</v>
      </c>
      <c r="M8544" s="24">
        <v>3.2</v>
      </c>
      <c r="N8544" s="24"/>
      <c r="O8544" s="24">
        <v>2</v>
      </c>
      <c r="P8544" s="24"/>
      <c r="Q8544" s="24"/>
      <c r="R8544" s="24">
        <v>2.2999999999999998</v>
      </c>
      <c r="S8544" s="24">
        <v>0.2</v>
      </c>
      <c r="T8544" s="24">
        <v>29</v>
      </c>
      <c r="U8544" s="24"/>
      <c r="V8544" s="24"/>
      <c r="W8544" s="24"/>
      <c r="X8544" s="24">
        <f t="shared" si="325"/>
        <v>167</v>
      </c>
      <c r="Y8544" s="2">
        <f t="shared" si="328"/>
        <v>0</v>
      </c>
      <c r="Z8544" s="3"/>
    </row>
    <row r="8545" spans="1:26" customFormat="1" x14ac:dyDescent="0.25">
      <c r="A8545" s="31">
        <v>10</v>
      </c>
      <c r="B8545" s="31">
        <v>10</v>
      </c>
      <c r="C8545" s="3" t="s">
        <v>13963</v>
      </c>
      <c r="D8545" s="3" t="s">
        <v>13956</v>
      </c>
      <c r="E8545" s="3" t="s">
        <v>13951</v>
      </c>
      <c r="F8545" s="3" t="s">
        <v>12895</v>
      </c>
      <c r="G8545" s="3" t="s">
        <v>685</v>
      </c>
      <c r="H8545" s="3" t="s">
        <v>19</v>
      </c>
      <c r="I8545" s="24">
        <v>233.9</v>
      </c>
      <c r="J8545" s="24">
        <v>153</v>
      </c>
      <c r="K8545" s="24">
        <v>32.799999999999997</v>
      </c>
      <c r="L8545" s="24">
        <v>0.6</v>
      </c>
      <c r="M8545" s="24"/>
      <c r="N8545" s="24"/>
      <c r="O8545" s="24">
        <v>3.9</v>
      </c>
      <c r="P8545" s="24">
        <v>27</v>
      </c>
      <c r="Q8545" s="24">
        <v>4.9000000000000004</v>
      </c>
      <c r="R8545" s="24">
        <v>2.9</v>
      </c>
      <c r="S8545" s="24">
        <v>2.9</v>
      </c>
      <c r="T8545" s="24">
        <v>5.9</v>
      </c>
      <c r="U8545" s="24"/>
      <c r="V8545" s="24"/>
      <c r="W8545" s="24"/>
      <c r="X8545" s="24">
        <f t="shared" si="325"/>
        <v>233.90000000000003</v>
      </c>
      <c r="Y8545" s="2">
        <f t="shared" si="328"/>
        <v>0</v>
      </c>
      <c r="Z8545" s="3"/>
    </row>
    <row r="8546" spans="1:26" customFormat="1" x14ac:dyDescent="0.25">
      <c r="A8546" s="31">
        <v>11</v>
      </c>
      <c r="B8546" s="31">
        <v>11</v>
      </c>
      <c r="C8546" s="3" t="s">
        <v>13964</v>
      </c>
      <c r="D8546" s="3" t="s">
        <v>13956</v>
      </c>
      <c r="E8546" s="3" t="s">
        <v>13951</v>
      </c>
      <c r="F8546" s="3" t="s">
        <v>12895</v>
      </c>
      <c r="G8546" s="3" t="s">
        <v>685</v>
      </c>
      <c r="H8546" s="3" t="s">
        <v>2500</v>
      </c>
      <c r="I8546" s="24">
        <v>240.1</v>
      </c>
      <c r="J8546" s="24">
        <v>205.6</v>
      </c>
      <c r="K8546" s="24"/>
      <c r="L8546" s="24">
        <v>24.2</v>
      </c>
      <c r="M8546" s="24">
        <v>2.1</v>
      </c>
      <c r="N8546" s="24">
        <v>1</v>
      </c>
      <c r="O8546" s="24">
        <v>1.9</v>
      </c>
      <c r="P8546" s="24">
        <v>0.5</v>
      </c>
      <c r="Q8546" s="24">
        <v>2.2999999999999998</v>
      </c>
      <c r="R8546" s="24">
        <v>2.5</v>
      </c>
      <c r="S8546" s="24"/>
      <c r="T8546" s="24"/>
      <c r="U8546" s="24"/>
      <c r="V8546" s="24"/>
      <c r="W8546" s="24"/>
      <c r="X8546" s="24">
        <f t="shared" si="325"/>
        <v>240.1</v>
      </c>
      <c r="Y8546" s="2">
        <f t="shared" si="328"/>
        <v>0</v>
      </c>
      <c r="Z8546" s="3"/>
    </row>
    <row r="8547" spans="1:26" customFormat="1" x14ac:dyDescent="0.25">
      <c r="A8547" s="31">
        <v>12</v>
      </c>
      <c r="B8547" s="31">
        <v>13</v>
      </c>
      <c r="C8547" s="3" t="s">
        <v>13965</v>
      </c>
      <c r="D8547" s="3" t="s">
        <v>13956</v>
      </c>
      <c r="E8547" s="3" t="s">
        <v>13951</v>
      </c>
      <c r="F8547" s="3" t="s">
        <v>12895</v>
      </c>
      <c r="G8547" s="1" t="s">
        <v>45</v>
      </c>
      <c r="H8547" s="3"/>
      <c r="I8547" s="24">
        <v>279.5</v>
      </c>
      <c r="J8547" s="24">
        <v>155.1</v>
      </c>
      <c r="K8547" s="24">
        <v>13.8</v>
      </c>
      <c r="L8547" s="24">
        <v>14.1</v>
      </c>
      <c r="M8547" s="24">
        <v>4.3</v>
      </c>
      <c r="N8547" s="24"/>
      <c r="O8547" s="24">
        <v>2.7</v>
      </c>
      <c r="P8547" s="24">
        <v>0.1</v>
      </c>
      <c r="Q8547" s="24">
        <v>0.8</v>
      </c>
      <c r="R8547" s="24">
        <v>2.1</v>
      </c>
      <c r="S8547" s="24">
        <v>2.2999999999999998</v>
      </c>
      <c r="T8547" s="24">
        <v>84.2</v>
      </c>
      <c r="U8547" s="24"/>
      <c r="V8547" s="24"/>
      <c r="W8547" s="24"/>
      <c r="X8547" s="24">
        <f t="shared" si="325"/>
        <v>279.5</v>
      </c>
      <c r="Y8547" s="2">
        <f t="shared" si="328"/>
        <v>0</v>
      </c>
      <c r="Z8547" s="3"/>
    </row>
    <row r="8548" spans="1:26" customFormat="1" x14ac:dyDescent="0.25">
      <c r="A8548" s="31">
        <v>13</v>
      </c>
      <c r="B8548" s="31">
        <v>14</v>
      </c>
      <c r="C8548" s="3" t="s">
        <v>13385</v>
      </c>
      <c r="D8548" s="3" t="s">
        <v>13956</v>
      </c>
      <c r="E8548" s="3" t="s">
        <v>13951</v>
      </c>
      <c r="F8548" s="3" t="s">
        <v>12895</v>
      </c>
      <c r="G8548" s="3" t="s">
        <v>2435</v>
      </c>
      <c r="H8548" s="3" t="s">
        <v>19</v>
      </c>
      <c r="I8548" s="24">
        <v>2781</v>
      </c>
      <c r="J8548" s="24">
        <v>216.5</v>
      </c>
      <c r="K8548" s="24">
        <v>23.6</v>
      </c>
      <c r="L8548" s="24"/>
      <c r="M8548" s="24">
        <v>1</v>
      </c>
      <c r="N8548" s="24">
        <v>3.5</v>
      </c>
      <c r="O8548" s="24">
        <v>11</v>
      </c>
      <c r="P8548" s="24">
        <v>31.4</v>
      </c>
      <c r="Q8548" s="24"/>
      <c r="R8548" s="24">
        <v>5.7</v>
      </c>
      <c r="S8548" s="24">
        <v>4.0999999999999996</v>
      </c>
      <c r="T8548" s="24">
        <v>2484.1999999999998</v>
      </c>
      <c r="U8548" s="24"/>
      <c r="V8548" s="24"/>
      <c r="W8548" s="24"/>
      <c r="X8548" s="24">
        <f t="shared" ref="X8548:X8611" si="329">SUM(J8548:W8548)</f>
        <v>2781</v>
      </c>
      <c r="Y8548" s="2">
        <f t="shared" si="328"/>
        <v>0</v>
      </c>
      <c r="Z8548" s="3"/>
    </row>
    <row r="8549" spans="1:26" s="20" customFormat="1" x14ac:dyDescent="0.25">
      <c r="A8549" s="31">
        <v>14</v>
      </c>
      <c r="B8549" s="31">
        <v>15</v>
      </c>
      <c r="C8549" s="3" t="s">
        <v>13966</v>
      </c>
      <c r="D8549" s="3" t="s">
        <v>13956</v>
      </c>
      <c r="E8549" s="3" t="s">
        <v>13951</v>
      </c>
      <c r="F8549" s="3" t="s">
        <v>12895</v>
      </c>
      <c r="G8549" s="3" t="s">
        <v>13960</v>
      </c>
      <c r="H8549" s="3" t="s">
        <v>230</v>
      </c>
      <c r="I8549" s="24">
        <v>285</v>
      </c>
      <c r="J8549" s="24">
        <v>271.7</v>
      </c>
      <c r="K8549" s="24"/>
      <c r="L8549" s="24">
        <v>0.7</v>
      </c>
      <c r="M8549" s="24"/>
      <c r="N8549" s="24"/>
      <c r="O8549" s="24">
        <v>5.2</v>
      </c>
      <c r="P8549" s="24"/>
      <c r="Q8549" s="24"/>
      <c r="R8549" s="24">
        <v>5.4</v>
      </c>
      <c r="S8549" s="24">
        <v>2</v>
      </c>
      <c r="T8549" s="24"/>
      <c r="U8549" s="24"/>
      <c r="V8549" s="24"/>
      <c r="W8549" s="24"/>
      <c r="X8549" s="24">
        <f t="shared" si="329"/>
        <v>284.99999999999994</v>
      </c>
      <c r="Y8549" s="2">
        <f t="shared" si="328"/>
        <v>0</v>
      </c>
      <c r="Z8549" s="6"/>
    </row>
    <row r="8550" spans="1:26" customFormat="1" x14ac:dyDescent="0.25">
      <c r="A8550" s="31">
        <v>15</v>
      </c>
      <c r="B8550" s="31">
        <v>16</v>
      </c>
      <c r="C8550" s="3" t="s">
        <v>13967</v>
      </c>
      <c r="D8550" s="3" t="s">
        <v>13968</v>
      </c>
      <c r="E8550" s="3" t="s">
        <v>13951</v>
      </c>
      <c r="F8550" s="3" t="s">
        <v>12895</v>
      </c>
      <c r="G8550" s="3" t="s">
        <v>13969</v>
      </c>
      <c r="H8550" s="3"/>
      <c r="I8550" s="24">
        <v>111.8</v>
      </c>
      <c r="J8550" s="24">
        <v>57.7</v>
      </c>
      <c r="K8550" s="24">
        <v>33.5</v>
      </c>
      <c r="L8550" s="24">
        <v>8.5</v>
      </c>
      <c r="M8550" s="24">
        <v>2.7</v>
      </c>
      <c r="N8550" s="24">
        <v>3</v>
      </c>
      <c r="O8550" s="24">
        <v>1.6</v>
      </c>
      <c r="P8550" s="24">
        <v>1.4</v>
      </c>
      <c r="Q8550" s="24"/>
      <c r="R8550" s="24">
        <v>2.6</v>
      </c>
      <c r="S8550" s="24">
        <v>0.8</v>
      </c>
      <c r="T8550" s="24"/>
      <c r="U8550" s="24"/>
      <c r="V8550" s="24"/>
      <c r="W8550" s="24"/>
      <c r="X8550" s="24">
        <f t="shared" si="329"/>
        <v>111.8</v>
      </c>
      <c r="Y8550" s="2">
        <f t="shared" si="328"/>
        <v>0</v>
      </c>
      <c r="Z8550" s="3"/>
    </row>
    <row r="8551" spans="1:26" customFormat="1" x14ac:dyDescent="0.25">
      <c r="A8551" s="31">
        <v>16</v>
      </c>
      <c r="B8551" s="31">
        <v>17</v>
      </c>
      <c r="C8551" s="3" t="s">
        <v>13970</v>
      </c>
      <c r="D8551" s="3" t="s">
        <v>13968</v>
      </c>
      <c r="E8551" s="3" t="s">
        <v>13951</v>
      </c>
      <c r="F8551" s="3" t="s">
        <v>12895</v>
      </c>
      <c r="G8551" s="3" t="s">
        <v>13971</v>
      </c>
      <c r="H8551" s="3" t="s">
        <v>213</v>
      </c>
      <c r="I8551" s="24">
        <v>98.5</v>
      </c>
      <c r="J8551" s="24">
        <v>57.3</v>
      </c>
      <c r="K8551" s="24">
        <v>5.4</v>
      </c>
      <c r="L8551" s="24"/>
      <c r="M8551" s="24">
        <v>1</v>
      </c>
      <c r="N8551" s="24">
        <v>1.5</v>
      </c>
      <c r="O8551" s="24">
        <v>2.5</v>
      </c>
      <c r="P8551" s="24"/>
      <c r="Q8551" s="24"/>
      <c r="R8551" s="24">
        <v>0.6</v>
      </c>
      <c r="S8551" s="24">
        <v>0.6</v>
      </c>
      <c r="T8551" s="24">
        <v>29.6</v>
      </c>
      <c r="U8551" s="24"/>
      <c r="V8551" s="24"/>
      <c r="W8551" s="24"/>
      <c r="X8551" s="24">
        <f t="shared" si="329"/>
        <v>98.499999999999972</v>
      </c>
      <c r="Y8551" s="2">
        <f t="shared" si="328"/>
        <v>0</v>
      </c>
      <c r="Z8551" s="3"/>
    </row>
    <row r="8552" spans="1:26" customFormat="1" x14ac:dyDescent="0.25">
      <c r="A8552" s="31">
        <v>17</v>
      </c>
      <c r="B8552" s="31">
        <v>18</v>
      </c>
      <c r="C8552" s="3" t="s">
        <v>439</v>
      </c>
      <c r="D8552" s="3" t="s">
        <v>13968</v>
      </c>
      <c r="E8552" s="3" t="s">
        <v>13951</v>
      </c>
      <c r="F8552" s="3" t="s">
        <v>12895</v>
      </c>
      <c r="G8552" s="3" t="s">
        <v>13972</v>
      </c>
      <c r="H8552" s="3" t="s">
        <v>286</v>
      </c>
      <c r="I8552" s="24">
        <v>250</v>
      </c>
      <c r="J8552" s="24">
        <v>143</v>
      </c>
      <c r="K8552" s="24">
        <v>12.8</v>
      </c>
      <c r="L8552" s="24">
        <v>14</v>
      </c>
      <c r="M8552" s="24"/>
      <c r="N8552" s="24"/>
      <c r="O8552" s="24">
        <v>8</v>
      </c>
      <c r="P8552" s="24">
        <v>2</v>
      </c>
      <c r="Q8552" s="24">
        <v>4</v>
      </c>
      <c r="R8552" s="24">
        <v>1.5</v>
      </c>
      <c r="S8552" s="24">
        <v>1.5</v>
      </c>
      <c r="T8552" s="24">
        <v>63</v>
      </c>
      <c r="U8552" s="24"/>
      <c r="V8552" s="24"/>
      <c r="W8552" s="24"/>
      <c r="X8552" s="24">
        <f t="shared" si="329"/>
        <v>249.8</v>
      </c>
      <c r="Y8552" s="2">
        <f t="shared" si="328"/>
        <v>0.19999999999998863</v>
      </c>
      <c r="Z8552" s="3"/>
    </row>
    <row r="8553" spans="1:26" customFormat="1" x14ac:dyDescent="0.25">
      <c r="A8553" s="31">
        <v>18</v>
      </c>
      <c r="B8553" s="31">
        <v>19</v>
      </c>
      <c r="C8553" s="3" t="s">
        <v>2966</v>
      </c>
      <c r="D8553" s="3" t="s">
        <v>13973</v>
      </c>
      <c r="E8553" s="3" t="s">
        <v>13951</v>
      </c>
      <c r="F8553" s="3" t="s">
        <v>12895</v>
      </c>
      <c r="G8553" s="3" t="s">
        <v>13974</v>
      </c>
      <c r="H8553" s="3" t="s">
        <v>19</v>
      </c>
      <c r="I8553" s="24">
        <v>197</v>
      </c>
      <c r="J8553" s="24">
        <v>166.8</v>
      </c>
      <c r="K8553" s="24">
        <v>13.1</v>
      </c>
      <c r="L8553" s="24">
        <v>8.6999999999999993</v>
      </c>
      <c r="M8553" s="24">
        <v>1.2</v>
      </c>
      <c r="N8553" s="24"/>
      <c r="O8553" s="24">
        <v>2</v>
      </c>
      <c r="P8553" s="24">
        <v>1</v>
      </c>
      <c r="Q8553" s="24">
        <v>0.4</v>
      </c>
      <c r="R8553" s="24">
        <v>3.3</v>
      </c>
      <c r="S8553" s="24">
        <v>0.5</v>
      </c>
      <c r="T8553" s="24"/>
      <c r="U8553" s="24"/>
      <c r="V8553" s="24"/>
      <c r="W8553" s="24"/>
      <c r="X8553" s="24">
        <f t="shared" si="329"/>
        <v>197</v>
      </c>
      <c r="Y8553" s="2">
        <f t="shared" si="328"/>
        <v>0</v>
      </c>
      <c r="Z8553" s="3"/>
    </row>
    <row r="8554" spans="1:26" customFormat="1" x14ac:dyDescent="0.25">
      <c r="A8554" s="31">
        <v>1</v>
      </c>
      <c r="B8554" s="31">
        <v>1</v>
      </c>
      <c r="C8554" s="3" t="s">
        <v>13975</v>
      </c>
      <c r="D8554" s="3" t="s">
        <v>13976</v>
      </c>
      <c r="E8554" s="3" t="s">
        <v>10500</v>
      </c>
      <c r="F8554" s="3" t="s">
        <v>12895</v>
      </c>
      <c r="G8554" s="3" t="s">
        <v>45</v>
      </c>
      <c r="H8554" s="3"/>
      <c r="I8554" s="24">
        <v>144.25</v>
      </c>
      <c r="J8554" s="24">
        <v>140</v>
      </c>
      <c r="K8554" s="42"/>
      <c r="L8554" s="24"/>
      <c r="M8554" s="24">
        <v>1.4</v>
      </c>
      <c r="N8554" s="24">
        <v>0.1</v>
      </c>
      <c r="O8554" s="24">
        <v>1.25</v>
      </c>
      <c r="P8554" s="24"/>
      <c r="Q8554" s="24"/>
      <c r="R8554" s="24">
        <v>1.5</v>
      </c>
      <c r="S8554" s="24"/>
      <c r="T8554" s="24"/>
      <c r="U8554" s="24"/>
      <c r="V8554" s="24"/>
      <c r="W8554" s="24"/>
      <c r="X8554" s="24">
        <f t="shared" si="329"/>
        <v>144.25</v>
      </c>
      <c r="Y8554" s="2">
        <f t="shared" si="328"/>
        <v>0</v>
      </c>
      <c r="Z8554" s="3"/>
    </row>
    <row r="8555" spans="1:26" customFormat="1" x14ac:dyDescent="0.25">
      <c r="A8555" s="31">
        <v>2</v>
      </c>
      <c r="B8555" s="31">
        <v>2</v>
      </c>
      <c r="C8555" s="3" t="s">
        <v>13977</v>
      </c>
      <c r="D8555" s="3" t="s">
        <v>13977</v>
      </c>
      <c r="E8555" s="3" t="s">
        <v>10500</v>
      </c>
      <c r="F8555" s="3" t="s">
        <v>12895</v>
      </c>
      <c r="G8555" s="3" t="s">
        <v>4495</v>
      </c>
      <c r="H8555" s="3"/>
      <c r="I8555" s="24">
        <v>105.3</v>
      </c>
      <c r="J8555" s="24">
        <v>82.5</v>
      </c>
      <c r="K8555" s="24">
        <v>20.8</v>
      </c>
      <c r="L8555" s="24"/>
      <c r="M8555" s="24"/>
      <c r="N8555" s="24"/>
      <c r="O8555" s="24">
        <v>0.6</v>
      </c>
      <c r="P8555" s="24">
        <v>0.4</v>
      </c>
      <c r="Q8555" s="24"/>
      <c r="R8555" s="24">
        <v>1</v>
      </c>
      <c r="S8555" s="24"/>
      <c r="T8555" s="24"/>
      <c r="U8555" s="24"/>
      <c r="V8555" s="24"/>
      <c r="W8555" s="24"/>
      <c r="X8555" s="24">
        <f t="shared" si="329"/>
        <v>105.3</v>
      </c>
      <c r="Y8555" s="2">
        <f t="shared" si="328"/>
        <v>0</v>
      </c>
      <c r="Z8555" s="3"/>
    </row>
    <row r="8556" spans="1:26" customFormat="1" x14ac:dyDescent="0.25">
      <c r="A8556" s="31">
        <v>3</v>
      </c>
      <c r="B8556" s="31">
        <v>3</v>
      </c>
      <c r="C8556" s="3" t="s">
        <v>13978</v>
      </c>
      <c r="D8556" s="3" t="s">
        <v>13979</v>
      </c>
      <c r="E8556" s="3" t="s">
        <v>10500</v>
      </c>
      <c r="F8556" s="3" t="s">
        <v>12895</v>
      </c>
      <c r="G8556" s="3" t="s">
        <v>13980</v>
      </c>
      <c r="H8556" s="3"/>
      <c r="I8556" s="24">
        <v>68.209999999999994</v>
      </c>
      <c r="J8556" s="24">
        <v>59.56</v>
      </c>
      <c r="K8556" s="24">
        <v>6.49</v>
      </c>
      <c r="L8556" s="24"/>
      <c r="M8556" s="24"/>
      <c r="N8556" s="24"/>
      <c r="O8556" s="24"/>
      <c r="P8556" s="24">
        <v>0.64</v>
      </c>
      <c r="Q8556" s="24"/>
      <c r="R8556" s="24">
        <v>1.52</v>
      </c>
      <c r="S8556" s="24"/>
      <c r="T8556" s="24"/>
      <c r="U8556" s="24"/>
      <c r="V8556" s="24"/>
      <c r="W8556" s="24"/>
      <c r="X8556" s="24">
        <f t="shared" si="329"/>
        <v>68.209999999999994</v>
      </c>
      <c r="Y8556" s="2">
        <f t="shared" si="328"/>
        <v>0</v>
      </c>
      <c r="Z8556" s="3"/>
    </row>
    <row r="8557" spans="1:26" customFormat="1" x14ac:dyDescent="0.25">
      <c r="A8557" s="31">
        <v>4</v>
      </c>
      <c r="B8557" s="31">
        <v>5</v>
      </c>
      <c r="C8557" s="3" t="s">
        <v>423</v>
      </c>
      <c r="D8557" s="3" t="s">
        <v>13981</v>
      </c>
      <c r="E8557" s="3" t="s">
        <v>10500</v>
      </c>
      <c r="F8557" s="3" t="s">
        <v>12895</v>
      </c>
      <c r="G8557" s="3" t="s">
        <v>13982</v>
      </c>
      <c r="H8557" s="3" t="s">
        <v>248</v>
      </c>
      <c r="I8557" s="24">
        <v>128.44999999999999</v>
      </c>
      <c r="J8557" s="24">
        <v>78.760000000000005</v>
      </c>
      <c r="K8557" s="24">
        <v>6.78</v>
      </c>
      <c r="L8557" s="24">
        <v>8.14</v>
      </c>
      <c r="M8557" s="24"/>
      <c r="N8557" s="24">
        <v>2</v>
      </c>
      <c r="O8557" s="24">
        <v>2.2000000000000002</v>
      </c>
      <c r="P8557" s="24">
        <v>0.4</v>
      </c>
      <c r="Q8557" s="24">
        <v>0.59</v>
      </c>
      <c r="R8557" s="24">
        <v>2.8</v>
      </c>
      <c r="S8557" s="24">
        <v>0.1</v>
      </c>
      <c r="T8557" s="24">
        <v>26.68</v>
      </c>
      <c r="U8557" s="24"/>
      <c r="V8557" s="24"/>
      <c r="W8557" s="24"/>
      <c r="X8557" s="24">
        <f t="shared" si="329"/>
        <v>128.45000000000002</v>
      </c>
      <c r="Y8557" s="2">
        <f t="shared" si="328"/>
        <v>0</v>
      </c>
      <c r="Z8557" s="3"/>
    </row>
    <row r="8558" spans="1:26" customFormat="1" x14ac:dyDescent="0.25">
      <c r="A8558" s="31">
        <v>5</v>
      </c>
      <c r="B8558" s="31">
        <v>7</v>
      </c>
      <c r="C8558" s="3" t="s">
        <v>12918</v>
      </c>
      <c r="D8558" s="3" t="s">
        <v>13979</v>
      </c>
      <c r="E8558" s="3" t="s">
        <v>10500</v>
      </c>
      <c r="F8558" s="3" t="s">
        <v>12895</v>
      </c>
      <c r="G8558" s="3" t="s">
        <v>15323</v>
      </c>
      <c r="H8558" s="3"/>
      <c r="I8558" s="24">
        <v>173.42</v>
      </c>
      <c r="J8558" s="24">
        <v>158.53</v>
      </c>
      <c r="K8558" s="24">
        <v>13.24</v>
      </c>
      <c r="L8558" s="24"/>
      <c r="M8558" s="24"/>
      <c r="N8558" s="24">
        <v>0.2</v>
      </c>
      <c r="O8558" s="24">
        <v>0.9</v>
      </c>
      <c r="P8558" s="24">
        <v>0.2</v>
      </c>
      <c r="Q8558" s="24"/>
      <c r="R8558" s="24">
        <v>0.35</v>
      </c>
      <c r="S8558" s="24"/>
      <c r="T8558" s="24"/>
      <c r="U8558" s="24"/>
      <c r="V8558" s="24"/>
      <c r="W8558" s="24"/>
      <c r="X8558" s="24">
        <f t="shared" si="329"/>
        <v>173.42</v>
      </c>
      <c r="Y8558" s="2">
        <f t="shared" si="328"/>
        <v>0</v>
      </c>
      <c r="Z8558" s="3"/>
    </row>
    <row r="8559" spans="1:26" customFormat="1" x14ac:dyDescent="0.25">
      <c r="A8559" s="31">
        <v>6</v>
      </c>
      <c r="B8559" s="31">
        <v>8</v>
      </c>
      <c r="C8559" s="3" t="s">
        <v>13983</v>
      </c>
      <c r="D8559" s="3" t="s">
        <v>13979</v>
      </c>
      <c r="E8559" s="3" t="s">
        <v>10500</v>
      </c>
      <c r="F8559" s="3" t="s">
        <v>12895</v>
      </c>
      <c r="G8559" s="3" t="s">
        <v>13984</v>
      </c>
      <c r="H8559" s="3"/>
      <c r="I8559" s="24">
        <v>119.09</v>
      </c>
      <c r="J8559" s="24">
        <v>82.09</v>
      </c>
      <c r="K8559" s="24">
        <v>2.2799999999999998</v>
      </c>
      <c r="L8559" s="24">
        <v>5.08</v>
      </c>
      <c r="M8559" s="24"/>
      <c r="N8559" s="24">
        <v>0.1</v>
      </c>
      <c r="O8559" s="24">
        <v>4.1500000000000004</v>
      </c>
      <c r="P8559" s="24">
        <v>0.4</v>
      </c>
      <c r="Q8559" s="24"/>
      <c r="R8559" s="24">
        <v>2.99</v>
      </c>
      <c r="S8559" s="24"/>
      <c r="T8559" s="24">
        <v>22</v>
      </c>
      <c r="U8559" s="24"/>
      <c r="V8559" s="24"/>
      <c r="W8559" s="24"/>
      <c r="X8559" s="24">
        <f t="shared" si="329"/>
        <v>119.09</v>
      </c>
      <c r="Y8559" s="2">
        <f t="shared" si="328"/>
        <v>0</v>
      </c>
      <c r="Z8559" s="3"/>
    </row>
    <row r="8560" spans="1:26" customFormat="1" x14ac:dyDescent="0.25">
      <c r="A8560" s="31">
        <v>7</v>
      </c>
      <c r="B8560" s="31">
        <v>9</v>
      </c>
      <c r="C8560" s="3" t="s">
        <v>1456</v>
      </c>
      <c r="D8560" s="3" t="s">
        <v>13985</v>
      </c>
      <c r="E8560" s="3" t="s">
        <v>10500</v>
      </c>
      <c r="F8560" s="3" t="s">
        <v>12895</v>
      </c>
      <c r="G8560" s="3" t="s">
        <v>13980</v>
      </c>
      <c r="H8560" s="3" t="s">
        <v>377</v>
      </c>
      <c r="I8560" s="24">
        <v>198.03</v>
      </c>
      <c r="J8560" s="24">
        <v>148.77000000000001</v>
      </c>
      <c r="K8560" s="24">
        <v>15.85</v>
      </c>
      <c r="L8560" s="24">
        <v>28.84</v>
      </c>
      <c r="M8560" s="24"/>
      <c r="N8560" s="24"/>
      <c r="O8560" s="42"/>
      <c r="P8560" s="24"/>
      <c r="Q8560" s="24"/>
      <c r="R8560" s="24">
        <v>4.57</v>
      </c>
      <c r="S8560" s="24"/>
      <c r="T8560" s="24"/>
      <c r="U8560" s="24"/>
      <c r="V8560" s="24"/>
      <c r="W8560" s="24"/>
      <c r="X8560" s="24">
        <f t="shared" si="329"/>
        <v>198.03</v>
      </c>
      <c r="Y8560" s="2">
        <f t="shared" si="328"/>
        <v>0</v>
      </c>
      <c r="Z8560" s="3"/>
    </row>
    <row r="8561" spans="1:26" customFormat="1" x14ac:dyDescent="0.25">
      <c r="A8561" s="31">
        <v>8</v>
      </c>
      <c r="B8561" s="31">
        <v>10</v>
      </c>
      <c r="C8561" s="3" t="s">
        <v>13986</v>
      </c>
      <c r="D8561" s="3" t="s">
        <v>7691</v>
      </c>
      <c r="E8561" s="3" t="s">
        <v>10500</v>
      </c>
      <c r="F8561" s="3" t="s">
        <v>12895</v>
      </c>
      <c r="G8561" s="3" t="s">
        <v>15324</v>
      </c>
      <c r="H8561" s="3" t="s">
        <v>494</v>
      </c>
      <c r="I8561" s="24">
        <v>246.63</v>
      </c>
      <c r="J8561" s="24">
        <v>169.17</v>
      </c>
      <c r="K8561" s="24">
        <v>7.23</v>
      </c>
      <c r="L8561" s="24">
        <v>0.5</v>
      </c>
      <c r="M8561" s="24"/>
      <c r="N8561" s="42"/>
      <c r="O8561" s="24">
        <v>1.2</v>
      </c>
      <c r="P8561" s="24">
        <v>0.15</v>
      </c>
      <c r="Q8561" s="24">
        <v>29.28</v>
      </c>
      <c r="R8561" s="24">
        <v>4.66</v>
      </c>
      <c r="S8561" s="24"/>
      <c r="T8561" s="24">
        <v>34.44</v>
      </c>
      <c r="U8561" s="24"/>
      <c r="V8561" s="24"/>
      <c r="W8561" s="24"/>
      <c r="X8561" s="24">
        <f t="shared" si="329"/>
        <v>246.62999999999997</v>
      </c>
      <c r="Y8561" s="2">
        <f t="shared" si="328"/>
        <v>0</v>
      </c>
      <c r="Z8561" s="3"/>
    </row>
    <row r="8562" spans="1:26" customFormat="1" x14ac:dyDescent="0.25">
      <c r="A8562" s="31">
        <v>9</v>
      </c>
      <c r="B8562" s="31">
        <v>11</v>
      </c>
      <c r="C8562" s="3" t="s">
        <v>13987</v>
      </c>
      <c r="D8562" s="3" t="s">
        <v>7691</v>
      </c>
      <c r="E8562" s="3" t="s">
        <v>10500</v>
      </c>
      <c r="F8562" s="3" t="s">
        <v>12895</v>
      </c>
      <c r="G8562" s="3" t="s">
        <v>2149</v>
      </c>
      <c r="H8562" s="3" t="s">
        <v>2051</v>
      </c>
      <c r="I8562" s="24">
        <v>79.87</v>
      </c>
      <c r="J8562" s="24">
        <v>71.8</v>
      </c>
      <c r="K8562" s="24">
        <v>3.93</v>
      </c>
      <c r="L8562" s="24"/>
      <c r="M8562" s="24"/>
      <c r="N8562" s="24">
        <v>1</v>
      </c>
      <c r="O8562" s="24">
        <v>1</v>
      </c>
      <c r="P8562" s="24">
        <v>0.14000000000000001</v>
      </c>
      <c r="Q8562" s="24"/>
      <c r="R8562" s="24">
        <v>2</v>
      </c>
      <c r="S8562" s="24"/>
      <c r="T8562" s="24"/>
      <c r="U8562" s="24"/>
      <c r="V8562" s="24"/>
      <c r="W8562" s="24"/>
      <c r="X8562" s="24">
        <f t="shared" si="329"/>
        <v>79.87</v>
      </c>
      <c r="Y8562" s="2">
        <f t="shared" si="328"/>
        <v>0</v>
      </c>
      <c r="Z8562" s="3"/>
    </row>
    <row r="8563" spans="1:26" customFormat="1" x14ac:dyDescent="0.25">
      <c r="A8563" s="31">
        <v>10</v>
      </c>
      <c r="B8563" s="31">
        <v>12</v>
      </c>
      <c r="C8563" s="3" t="s">
        <v>13988</v>
      </c>
      <c r="D8563" s="3" t="s">
        <v>7691</v>
      </c>
      <c r="E8563" s="3" t="s">
        <v>10500</v>
      </c>
      <c r="F8563" s="3" t="s">
        <v>12895</v>
      </c>
      <c r="G8563" s="3" t="s">
        <v>13989</v>
      </c>
      <c r="H8563" s="3"/>
      <c r="I8563" s="24">
        <v>152.41999999999999</v>
      </c>
      <c r="J8563" s="24">
        <v>140.54</v>
      </c>
      <c r="K8563" s="24"/>
      <c r="L8563" s="24">
        <v>3.09</v>
      </c>
      <c r="M8563" s="24">
        <v>2.7</v>
      </c>
      <c r="N8563" s="24">
        <v>2.5</v>
      </c>
      <c r="O8563" s="24">
        <v>2.0499999999999998</v>
      </c>
      <c r="P8563" s="24">
        <v>0.22</v>
      </c>
      <c r="Q8563" s="24"/>
      <c r="R8563" s="24">
        <v>1.32</v>
      </c>
      <c r="S8563" s="24"/>
      <c r="T8563" s="24"/>
      <c r="U8563" s="24"/>
      <c r="V8563" s="24"/>
      <c r="W8563" s="24"/>
      <c r="X8563" s="24">
        <f t="shared" si="329"/>
        <v>152.41999999999999</v>
      </c>
      <c r="Y8563" s="2">
        <f t="shared" si="328"/>
        <v>0</v>
      </c>
      <c r="Z8563" s="3"/>
    </row>
    <row r="8564" spans="1:26" customFormat="1" x14ac:dyDescent="0.25">
      <c r="A8564" s="31">
        <v>11</v>
      </c>
      <c r="B8564" s="31">
        <v>13</v>
      </c>
      <c r="C8564" s="3" t="s">
        <v>13990</v>
      </c>
      <c r="D8564" s="3" t="s">
        <v>13979</v>
      </c>
      <c r="E8564" s="3" t="s">
        <v>10500</v>
      </c>
      <c r="F8564" s="3" t="s">
        <v>12895</v>
      </c>
      <c r="G8564" s="3" t="s">
        <v>402</v>
      </c>
      <c r="H8564" s="3" t="s">
        <v>154</v>
      </c>
      <c r="I8564" s="24">
        <v>282.29000000000002</v>
      </c>
      <c r="J8564" s="24">
        <v>206.88</v>
      </c>
      <c r="K8564" s="24">
        <v>16.37</v>
      </c>
      <c r="L8564" s="24">
        <v>6.2</v>
      </c>
      <c r="M8564" s="24">
        <v>1.73</v>
      </c>
      <c r="N8564" s="24">
        <v>0.25</v>
      </c>
      <c r="O8564" s="24">
        <v>2.5</v>
      </c>
      <c r="P8564" s="24">
        <v>0.36</v>
      </c>
      <c r="Q8564" s="24"/>
      <c r="R8564" s="24">
        <v>2.66</v>
      </c>
      <c r="S8564" s="24">
        <v>4.28</v>
      </c>
      <c r="T8564" s="24">
        <v>41.06</v>
      </c>
      <c r="U8564" s="24"/>
      <c r="V8564" s="24"/>
      <c r="W8564" s="24"/>
      <c r="X8564" s="24">
        <f t="shared" si="329"/>
        <v>282.28999999999996</v>
      </c>
      <c r="Y8564" s="2">
        <f t="shared" si="328"/>
        <v>0</v>
      </c>
      <c r="Z8564" s="3"/>
    </row>
    <row r="8565" spans="1:26" customFormat="1" x14ac:dyDescent="0.25">
      <c r="A8565" s="31">
        <v>12</v>
      </c>
      <c r="B8565" s="31">
        <v>14</v>
      </c>
      <c r="C8565" s="3" t="s">
        <v>13991</v>
      </c>
      <c r="D8565" s="3" t="s">
        <v>13992</v>
      </c>
      <c r="E8565" s="3" t="s">
        <v>10500</v>
      </c>
      <c r="F8565" s="3" t="s">
        <v>12895</v>
      </c>
      <c r="G8565" s="3" t="s">
        <v>13049</v>
      </c>
      <c r="H8565" s="3" t="s">
        <v>972</v>
      </c>
      <c r="I8565" s="24">
        <v>142.41999999999999</v>
      </c>
      <c r="J8565" s="24">
        <v>110.75</v>
      </c>
      <c r="K8565" s="24">
        <v>13.03</v>
      </c>
      <c r="L8565" s="24">
        <v>13</v>
      </c>
      <c r="M8565" s="24">
        <v>1</v>
      </c>
      <c r="N8565" s="24"/>
      <c r="O8565" s="24">
        <v>2</v>
      </c>
      <c r="P8565" s="24"/>
      <c r="Q8565" s="24"/>
      <c r="R8565" s="24">
        <v>2.64</v>
      </c>
      <c r="S8565" s="24"/>
      <c r="T8565" s="24"/>
      <c r="U8565" s="24"/>
      <c r="V8565" s="24"/>
      <c r="W8565" s="24"/>
      <c r="X8565" s="24">
        <f t="shared" si="329"/>
        <v>142.41999999999999</v>
      </c>
      <c r="Y8565" s="2">
        <f t="shared" si="328"/>
        <v>0</v>
      </c>
      <c r="Z8565" s="3"/>
    </row>
    <row r="8566" spans="1:26" customFormat="1" x14ac:dyDescent="0.25">
      <c r="A8566" s="31">
        <v>13</v>
      </c>
      <c r="B8566" s="31">
        <v>15</v>
      </c>
      <c r="C8566" s="3" t="s">
        <v>13993</v>
      </c>
      <c r="D8566" s="3" t="s">
        <v>13994</v>
      </c>
      <c r="E8566" s="3" t="s">
        <v>10500</v>
      </c>
      <c r="F8566" s="3" t="s">
        <v>12895</v>
      </c>
      <c r="G8566" s="3" t="s">
        <v>15325</v>
      </c>
      <c r="H8566" s="3"/>
      <c r="I8566" s="24">
        <v>116.06</v>
      </c>
      <c r="J8566" s="24">
        <v>102.83</v>
      </c>
      <c r="K8566" s="24">
        <v>6.29</v>
      </c>
      <c r="L8566" s="24"/>
      <c r="M8566" s="24">
        <v>1.8</v>
      </c>
      <c r="N8566" s="24"/>
      <c r="O8566" s="24">
        <v>2</v>
      </c>
      <c r="P8566" s="24">
        <v>0.3</v>
      </c>
      <c r="Q8566" s="24"/>
      <c r="R8566" s="24">
        <v>2.84</v>
      </c>
      <c r="S8566" s="24"/>
      <c r="T8566" s="24"/>
      <c r="U8566" s="24"/>
      <c r="V8566" s="24"/>
      <c r="W8566" s="24"/>
      <c r="X8566" s="24">
        <f t="shared" si="329"/>
        <v>116.06</v>
      </c>
      <c r="Y8566" s="2">
        <f t="shared" si="328"/>
        <v>0</v>
      </c>
      <c r="Z8566" s="3"/>
    </row>
    <row r="8567" spans="1:26" s="20" customFormat="1" x14ac:dyDescent="0.25">
      <c r="A8567" s="31">
        <v>14</v>
      </c>
      <c r="B8567" s="31">
        <v>16</v>
      </c>
      <c r="C8567" s="3" t="s">
        <v>13995</v>
      </c>
      <c r="D8567" s="3" t="s">
        <v>7691</v>
      </c>
      <c r="E8567" s="3" t="s">
        <v>10500</v>
      </c>
      <c r="F8567" s="3" t="s">
        <v>12895</v>
      </c>
      <c r="G8567" s="3" t="s">
        <v>13996</v>
      </c>
      <c r="H8567" s="3" t="s">
        <v>237</v>
      </c>
      <c r="I8567" s="24">
        <v>206.6</v>
      </c>
      <c r="J8567" s="24">
        <v>187.44</v>
      </c>
      <c r="K8567" s="24">
        <v>2.2599999999999998</v>
      </c>
      <c r="L8567" s="24">
        <v>2.57</v>
      </c>
      <c r="M8567" s="24"/>
      <c r="N8567" s="24">
        <v>5</v>
      </c>
      <c r="O8567" s="24">
        <v>3.4</v>
      </c>
      <c r="P8567" s="24">
        <v>4.4400000000000004</v>
      </c>
      <c r="Q8567" s="24"/>
      <c r="R8567" s="24">
        <v>1.49</v>
      </c>
      <c r="S8567" s="24"/>
      <c r="T8567" s="24"/>
      <c r="U8567" s="24"/>
      <c r="V8567" s="24"/>
      <c r="W8567" s="24"/>
      <c r="X8567" s="24">
        <f t="shared" si="329"/>
        <v>206.6</v>
      </c>
      <c r="Y8567" s="2">
        <f t="shared" si="328"/>
        <v>0</v>
      </c>
      <c r="Z8567" s="6"/>
    </row>
    <row r="8568" spans="1:26" customFormat="1" x14ac:dyDescent="0.25">
      <c r="A8568" s="31">
        <v>15</v>
      </c>
      <c r="B8568" s="31">
        <v>17</v>
      </c>
      <c r="C8568" s="3" t="s">
        <v>13997</v>
      </c>
      <c r="D8568" s="3" t="s">
        <v>13979</v>
      </c>
      <c r="E8568" s="3" t="s">
        <v>10500</v>
      </c>
      <c r="F8568" s="3" t="s">
        <v>12895</v>
      </c>
      <c r="G8568" s="3" t="s">
        <v>13998</v>
      </c>
      <c r="H8568" s="3"/>
      <c r="I8568" s="24">
        <v>348.32</v>
      </c>
      <c r="J8568" s="24">
        <v>267.3</v>
      </c>
      <c r="K8568" s="24">
        <v>6.8</v>
      </c>
      <c r="L8568" s="24"/>
      <c r="M8568" s="24"/>
      <c r="N8568" s="24">
        <v>1</v>
      </c>
      <c r="O8568" s="24">
        <v>3</v>
      </c>
      <c r="P8568" s="24"/>
      <c r="Q8568" s="24"/>
      <c r="R8568" s="24"/>
      <c r="S8568" s="24"/>
      <c r="T8568" s="24">
        <v>70.22</v>
      </c>
      <c r="U8568" s="24"/>
      <c r="V8568" s="24"/>
      <c r="W8568" s="24"/>
      <c r="X8568" s="24">
        <f t="shared" si="329"/>
        <v>348.32000000000005</v>
      </c>
      <c r="Y8568" s="2">
        <f t="shared" si="328"/>
        <v>0</v>
      </c>
      <c r="Z8568" s="3"/>
    </row>
    <row r="8569" spans="1:26" customFormat="1" x14ac:dyDescent="0.25">
      <c r="A8569" s="31">
        <v>16</v>
      </c>
      <c r="B8569" s="31">
        <v>18</v>
      </c>
      <c r="C8569" s="3" t="s">
        <v>13999</v>
      </c>
      <c r="D8569" s="3" t="s">
        <v>13992</v>
      </c>
      <c r="E8569" s="3" t="s">
        <v>10500</v>
      </c>
      <c r="F8569" s="3" t="s">
        <v>12895</v>
      </c>
      <c r="G8569" s="3" t="s">
        <v>14000</v>
      </c>
      <c r="H8569" s="3" t="s">
        <v>1043</v>
      </c>
      <c r="I8569" s="24">
        <v>340</v>
      </c>
      <c r="J8569" s="24">
        <v>164.62</v>
      </c>
      <c r="K8569" s="24">
        <v>21.43</v>
      </c>
      <c r="L8569" s="24">
        <v>20.18</v>
      </c>
      <c r="M8569" s="24"/>
      <c r="N8569" s="24"/>
      <c r="O8569" s="24">
        <v>5.5</v>
      </c>
      <c r="P8569" s="24">
        <v>0.6</v>
      </c>
      <c r="Q8569" s="24"/>
      <c r="R8569" s="24">
        <v>6.12</v>
      </c>
      <c r="S8569" s="24">
        <v>0.34</v>
      </c>
      <c r="T8569" s="24">
        <v>121.21</v>
      </c>
      <c r="U8569" s="24"/>
      <c r="V8569" s="24"/>
      <c r="W8569" s="24"/>
      <c r="X8569" s="24">
        <f t="shared" si="329"/>
        <v>340</v>
      </c>
      <c r="Y8569" s="2">
        <f t="shared" si="328"/>
        <v>0</v>
      </c>
      <c r="Z8569" s="3"/>
    </row>
    <row r="8570" spans="1:26" customFormat="1" x14ac:dyDescent="0.25">
      <c r="A8570" s="31">
        <v>17</v>
      </c>
      <c r="B8570" s="31">
        <v>20</v>
      </c>
      <c r="C8570" s="3" t="s">
        <v>14001</v>
      </c>
      <c r="D8570" s="3" t="s">
        <v>13992</v>
      </c>
      <c r="E8570" s="3" t="s">
        <v>10500</v>
      </c>
      <c r="F8570" s="3" t="s">
        <v>12895</v>
      </c>
      <c r="G8570" s="3" t="s">
        <v>15326</v>
      </c>
      <c r="H8570" s="3"/>
      <c r="I8570" s="24">
        <v>179.28</v>
      </c>
      <c r="J8570" s="24">
        <v>56.8</v>
      </c>
      <c r="K8570" s="24"/>
      <c r="L8570" s="24">
        <v>28.98</v>
      </c>
      <c r="M8570" s="24"/>
      <c r="N8570" s="24"/>
      <c r="O8570" s="24"/>
      <c r="P8570" s="24">
        <v>0.08</v>
      </c>
      <c r="Q8570" s="24">
        <v>91.71</v>
      </c>
      <c r="R8570" s="24">
        <v>1.43</v>
      </c>
      <c r="S8570" s="24">
        <v>0.28000000000000003</v>
      </c>
      <c r="T8570" s="24"/>
      <c r="U8570" s="24"/>
      <c r="V8570" s="24"/>
      <c r="W8570" s="24"/>
      <c r="X8570" s="24">
        <f t="shared" si="329"/>
        <v>179.28</v>
      </c>
      <c r="Y8570" s="2">
        <f t="shared" si="328"/>
        <v>0</v>
      </c>
      <c r="Z8570" s="3"/>
    </row>
    <row r="8571" spans="1:26" customFormat="1" x14ac:dyDescent="0.25">
      <c r="A8571" s="31">
        <v>18</v>
      </c>
      <c r="B8571" s="31">
        <v>21</v>
      </c>
      <c r="C8571" s="3" t="s">
        <v>14002</v>
      </c>
      <c r="D8571" s="3" t="s">
        <v>13981</v>
      </c>
      <c r="E8571" s="3" t="s">
        <v>10500</v>
      </c>
      <c r="F8571" s="3" t="s">
        <v>12895</v>
      </c>
      <c r="G8571" s="3" t="s">
        <v>14003</v>
      </c>
      <c r="H8571" s="3" t="s">
        <v>758</v>
      </c>
      <c r="I8571" s="24">
        <v>68.209999999999994</v>
      </c>
      <c r="J8571" s="24">
        <v>51.58</v>
      </c>
      <c r="K8571" s="24">
        <v>5.4</v>
      </c>
      <c r="L8571" s="24">
        <v>11.1</v>
      </c>
      <c r="M8571" s="24"/>
      <c r="N8571" s="24"/>
      <c r="O8571" s="24"/>
      <c r="P8571" s="24"/>
      <c r="Q8571" s="24"/>
      <c r="R8571" s="24"/>
      <c r="S8571" s="24">
        <v>0.13</v>
      </c>
      <c r="T8571" s="24"/>
      <c r="U8571" s="24"/>
      <c r="V8571" s="24"/>
      <c r="W8571" s="24"/>
      <c r="X8571" s="24">
        <f t="shared" si="329"/>
        <v>68.209999999999994</v>
      </c>
      <c r="Y8571" s="2">
        <f t="shared" si="328"/>
        <v>0</v>
      </c>
      <c r="Z8571" s="3"/>
    </row>
    <row r="8572" spans="1:26" customFormat="1" x14ac:dyDescent="0.25">
      <c r="A8572" s="31">
        <v>19</v>
      </c>
      <c r="B8572" s="31">
        <v>22</v>
      </c>
      <c r="C8572" s="3" t="s">
        <v>14004</v>
      </c>
      <c r="D8572" s="3" t="s">
        <v>13992</v>
      </c>
      <c r="E8572" s="3" t="s">
        <v>10500</v>
      </c>
      <c r="F8572" s="3" t="s">
        <v>12895</v>
      </c>
      <c r="G8572" s="3" t="s">
        <v>773</v>
      </c>
      <c r="H8572" s="3"/>
      <c r="I8572" s="24">
        <v>242.9</v>
      </c>
      <c r="J8572" s="24">
        <v>133.34</v>
      </c>
      <c r="K8572" s="24">
        <v>36.520000000000003</v>
      </c>
      <c r="L8572" s="24">
        <v>39.71</v>
      </c>
      <c r="M8572" s="24"/>
      <c r="N8572" s="24"/>
      <c r="O8572" s="24"/>
      <c r="P8572" s="24">
        <v>7.0000000000000007E-2</v>
      </c>
      <c r="Q8572" s="24"/>
      <c r="R8572" s="24">
        <v>4.04</v>
      </c>
      <c r="S8572" s="24">
        <v>3.5</v>
      </c>
      <c r="T8572" s="24">
        <v>25.72</v>
      </c>
      <c r="U8572" s="24"/>
      <c r="V8572" s="24"/>
      <c r="W8572" s="24"/>
      <c r="X8572" s="24">
        <f t="shared" si="329"/>
        <v>242.9</v>
      </c>
      <c r="Y8572" s="2">
        <f t="shared" si="328"/>
        <v>0</v>
      </c>
      <c r="Z8572" s="3"/>
    </row>
    <row r="8573" spans="1:26" customFormat="1" ht="30" x14ac:dyDescent="0.25">
      <c r="A8573" s="31">
        <v>20</v>
      </c>
      <c r="B8573" s="31">
        <v>23</v>
      </c>
      <c r="C8573" s="3" t="s">
        <v>14005</v>
      </c>
      <c r="D8573" s="3" t="s">
        <v>7691</v>
      </c>
      <c r="E8573" s="3" t="s">
        <v>10500</v>
      </c>
      <c r="F8573" s="3" t="s">
        <v>12895</v>
      </c>
      <c r="G8573" s="3" t="s">
        <v>1848</v>
      </c>
      <c r="H8573" s="1" t="s">
        <v>14006</v>
      </c>
      <c r="I8573" s="24">
        <v>660.38</v>
      </c>
      <c r="J8573" s="24">
        <v>359.92</v>
      </c>
      <c r="K8573" s="24">
        <v>35.83</v>
      </c>
      <c r="L8573" s="24"/>
      <c r="M8573" s="24">
        <v>2</v>
      </c>
      <c r="N8573" s="24"/>
      <c r="O8573" s="24">
        <v>5</v>
      </c>
      <c r="P8573" s="24">
        <v>0.12</v>
      </c>
      <c r="Q8573" s="24">
        <v>2</v>
      </c>
      <c r="R8573" s="24">
        <v>8.59</v>
      </c>
      <c r="S8573" s="24"/>
      <c r="T8573" s="24">
        <v>246.92</v>
      </c>
      <c r="U8573" s="24"/>
      <c r="V8573" s="24"/>
      <c r="W8573" s="24"/>
      <c r="X8573" s="24">
        <f t="shared" si="329"/>
        <v>660.38</v>
      </c>
      <c r="Y8573" s="2">
        <f t="shared" si="328"/>
        <v>0</v>
      </c>
      <c r="Z8573" s="3"/>
    </row>
    <row r="8574" spans="1:26" s="20" customFormat="1" x14ac:dyDescent="0.25">
      <c r="A8574" s="31">
        <v>21</v>
      </c>
      <c r="B8574" s="31">
        <v>24</v>
      </c>
      <c r="C8574" s="3" t="s">
        <v>530</v>
      </c>
      <c r="D8574" s="3" t="s">
        <v>7691</v>
      </c>
      <c r="E8574" s="3" t="s">
        <v>10500</v>
      </c>
      <c r="F8574" s="3" t="s">
        <v>12895</v>
      </c>
      <c r="G8574" s="3" t="s">
        <v>14007</v>
      </c>
      <c r="H8574" s="3" t="s">
        <v>154</v>
      </c>
      <c r="I8574" s="24">
        <v>754.01</v>
      </c>
      <c r="J8574" s="24">
        <v>402.66</v>
      </c>
      <c r="K8574" s="24">
        <v>43.99</v>
      </c>
      <c r="L8574" s="24">
        <v>58.3</v>
      </c>
      <c r="M8574" s="24">
        <v>2</v>
      </c>
      <c r="N8574" s="24">
        <v>1</v>
      </c>
      <c r="O8574" s="24">
        <v>7</v>
      </c>
      <c r="P8574" s="24">
        <v>0.47</v>
      </c>
      <c r="Q8574" s="24"/>
      <c r="R8574" s="24">
        <v>2.41</v>
      </c>
      <c r="S8574" s="24"/>
      <c r="T8574" s="24">
        <v>236.18</v>
      </c>
      <c r="U8574" s="24"/>
      <c r="V8574" s="24"/>
      <c r="W8574" s="24"/>
      <c r="X8574" s="24">
        <f t="shared" si="329"/>
        <v>754.01</v>
      </c>
      <c r="Y8574" s="2">
        <f t="shared" si="328"/>
        <v>0</v>
      </c>
      <c r="Z8574" s="6"/>
    </row>
    <row r="8575" spans="1:26" customFormat="1" x14ac:dyDescent="0.25">
      <c r="A8575" s="31">
        <v>22</v>
      </c>
      <c r="B8575" s="31">
        <v>25</v>
      </c>
      <c r="C8575" s="3" t="s">
        <v>14008</v>
      </c>
      <c r="D8575" s="3" t="s">
        <v>14009</v>
      </c>
      <c r="E8575" s="3" t="s">
        <v>10500</v>
      </c>
      <c r="F8575" s="3" t="s">
        <v>12895</v>
      </c>
      <c r="G8575" s="3" t="s">
        <v>786</v>
      </c>
      <c r="H8575" s="3" t="s">
        <v>154</v>
      </c>
      <c r="I8575" s="24">
        <v>412.56</v>
      </c>
      <c r="J8575" s="42">
        <v>236.91</v>
      </c>
      <c r="K8575" s="24">
        <v>9.5299999999999994</v>
      </c>
      <c r="L8575" s="24">
        <v>1.4</v>
      </c>
      <c r="M8575" s="24"/>
      <c r="N8575" s="24"/>
      <c r="O8575" s="24">
        <v>2</v>
      </c>
      <c r="P8575" s="24">
        <v>1.87</v>
      </c>
      <c r="Q8575" s="24">
        <v>0.55000000000000004</v>
      </c>
      <c r="R8575" s="24">
        <v>5</v>
      </c>
      <c r="S8575" s="24"/>
      <c r="T8575" s="24">
        <v>155.30000000000001</v>
      </c>
      <c r="U8575" s="24"/>
      <c r="V8575" s="24"/>
      <c r="W8575" s="24"/>
      <c r="X8575" s="24">
        <f>SUM(J8575:W8575)</f>
        <v>412.56</v>
      </c>
      <c r="Y8575" s="2">
        <f t="shared" si="328"/>
        <v>0</v>
      </c>
      <c r="Z8575" s="3"/>
    </row>
    <row r="8576" spans="1:26" customFormat="1" x14ac:dyDescent="0.25">
      <c r="A8576" s="31">
        <v>23</v>
      </c>
      <c r="B8576" s="31">
        <v>26</v>
      </c>
      <c r="C8576" s="3" t="s">
        <v>14010</v>
      </c>
      <c r="D8576" s="3" t="s">
        <v>7691</v>
      </c>
      <c r="E8576" s="3" t="s">
        <v>10500</v>
      </c>
      <c r="F8576" s="3" t="s">
        <v>12895</v>
      </c>
      <c r="G8576" s="3" t="s">
        <v>2296</v>
      </c>
      <c r="H8576" s="3" t="s">
        <v>429</v>
      </c>
      <c r="I8576" s="24">
        <v>225.98</v>
      </c>
      <c r="J8576" s="24">
        <v>115.4</v>
      </c>
      <c r="K8576" s="24">
        <v>15.2</v>
      </c>
      <c r="L8576" s="24">
        <v>1</v>
      </c>
      <c r="M8576" s="24">
        <v>3.58</v>
      </c>
      <c r="N8576" s="24">
        <v>1</v>
      </c>
      <c r="O8576" s="24">
        <v>1.88</v>
      </c>
      <c r="P8576" s="24">
        <v>0.4</v>
      </c>
      <c r="Q8576" s="24"/>
      <c r="R8576" s="24">
        <v>0.42</v>
      </c>
      <c r="S8576" s="24">
        <v>0.69</v>
      </c>
      <c r="T8576" s="24">
        <v>86.41</v>
      </c>
      <c r="U8576" s="24"/>
      <c r="V8576" s="24"/>
      <c r="W8576" s="24"/>
      <c r="X8576" s="24">
        <f t="shared" si="329"/>
        <v>225.98</v>
      </c>
      <c r="Y8576" s="2">
        <f t="shared" si="328"/>
        <v>0</v>
      </c>
      <c r="Z8576" s="3"/>
    </row>
    <row r="8577" spans="1:26" customFormat="1" x14ac:dyDescent="0.25">
      <c r="A8577" s="31">
        <v>24</v>
      </c>
      <c r="B8577" s="31">
        <v>28</v>
      </c>
      <c r="C8577" s="3" t="s">
        <v>9393</v>
      </c>
      <c r="D8577" s="3" t="s">
        <v>13992</v>
      </c>
      <c r="E8577" s="3" t="s">
        <v>10500</v>
      </c>
      <c r="F8577" s="3" t="s">
        <v>12895</v>
      </c>
      <c r="G8577" s="3" t="s">
        <v>45</v>
      </c>
      <c r="H8577" s="3"/>
      <c r="I8577" s="24">
        <v>96.46</v>
      </c>
      <c r="J8577" s="24">
        <v>79.53</v>
      </c>
      <c r="K8577" s="24"/>
      <c r="L8577" s="24"/>
      <c r="M8577" s="24"/>
      <c r="N8577" s="24"/>
      <c r="O8577" s="24"/>
      <c r="P8577" s="24"/>
      <c r="Q8577" s="24"/>
      <c r="R8577" s="24">
        <v>0.56000000000000005</v>
      </c>
      <c r="S8577" s="24">
        <v>0.62</v>
      </c>
      <c r="T8577" s="24">
        <v>13.73</v>
      </c>
      <c r="U8577" s="24">
        <v>2.02</v>
      </c>
      <c r="V8577" s="24"/>
      <c r="W8577" s="24"/>
      <c r="X8577" s="24">
        <f t="shared" si="329"/>
        <v>96.460000000000008</v>
      </c>
      <c r="Y8577" s="2">
        <f t="shared" si="328"/>
        <v>0</v>
      </c>
      <c r="Z8577" s="3"/>
    </row>
    <row r="8578" spans="1:26" customFormat="1" ht="30" x14ac:dyDescent="0.25">
      <c r="A8578" s="31">
        <v>25</v>
      </c>
      <c r="B8578" s="31"/>
      <c r="C8578" s="3" t="s">
        <v>9393</v>
      </c>
      <c r="D8578" s="3" t="s">
        <v>13992</v>
      </c>
      <c r="E8578" s="3" t="s">
        <v>10500</v>
      </c>
      <c r="F8578" s="3" t="s">
        <v>12895</v>
      </c>
      <c r="G8578" s="3" t="s">
        <v>14011</v>
      </c>
      <c r="H8578" s="1" t="s">
        <v>14012</v>
      </c>
      <c r="I8578" s="24">
        <v>80.45</v>
      </c>
      <c r="J8578" s="24">
        <v>39.130000000000003</v>
      </c>
      <c r="K8578" s="24"/>
      <c r="L8578" s="24">
        <v>38.15</v>
      </c>
      <c r="M8578" s="24">
        <v>0.72</v>
      </c>
      <c r="N8578" s="24"/>
      <c r="O8578" s="24"/>
      <c r="P8578" s="24"/>
      <c r="Q8578" s="24"/>
      <c r="R8578" s="24">
        <v>0.19</v>
      </c>
      <c r="S8578" s="24">
        <v>2.2599999999999998</v>
      </c>
      <c r="T8578" s="24">
        <v>8.09</v>
      </c>
      <c r="U8578" s="24"/>
      <c r="V8578" s="24"/>
      <c r="W8578" s="24"/>
      <c r="X8578" s="24">
        <f t="shared" si="329"/>
        <v>88.54</v>
      </c>
      <c r="Y8578" s="2">
        <f t="shared" si="328"/>
        <v>-8.0900000000000034</v>
      </c>
      <c r="Z8578" s="3"/>
    </row>
    <row r="8579" spans="1:26" customFormat="1" x14ac:dyDescent="0.25">
      <c r="A8579" s="31">
        <v>26</v>
      </c>
      <c r="B8579" s="31">
        <v>30</v>
      </c>
      <c r="C8579" s="3" t="s">
        <v>14013</v>
      </c>
      <c r="D8579" s="3" t="s">
        <v>7691</v>
      </c>
      <c r="E8579" s="3" t="s">
        <v>10500</v>
      </c>
      <c r="F8579" s="3" t="s">
        <v>12895</v>
      </c>
      <c r="G8579" s="3" t="s">
        <v>15275</v>
      </c>
      <c r="H8579" s="3" t="s">
        <v>1486</v>
      </c>
      <c r="I8579" s="24">
        <v>186.46</v>
      </c>
      <c r="J8579" s="24"/>
      <c r="K8579" s="24"/>
      <c r="L8579" s="24"/>
      <c r="M8579" s="24"/>
      <c r="N8579" s="24"/>
      <c r="O8579" s="24"/>
      <c r="P8579" s="24"/>
      <c r="Q8579" s="24"/>
      <c r="R8579" s="24"/>
      <c r="S8579" s="24"/>
      <c r="T8579" s="24"/>
      <c r="U8579" s="24"/>
      <c r="V8579" s="24"/>
      <c r="W8579" s="24"/>
      <c r="X8579" s="24">
        <f t="shared" si="329"/>
        <v>0</v>
      </c>
      <c r="Y8579" s="2">
        <f t="shared" si="328"/>
        <v>186.46</v>
      </c>
      <c r="Z8579" s="3"/>
    </row>
    <row r="8580" spans="1:26" customFormat="1" x14ac:dyDescent="0.25">
      <c r="A8580" s="31">
        <v>27</v>
      </c>
      <c r="B8580" s="31">
        <v>31</v>
      </c>
      <c r="C8580" s="3" t="s">
        <v>14014</v>
      </c>
      <c r="D8580" s="3" t="s">
        <v>13985</v>
      </c>
      <c r="E8580" s="3" t="s">
        <v>10500</v>
      </c>
      <c r="F8580" s="3" t="s">
        <v>12895</v>
      </c>
      <c r="G8580" s="3" t="s">
        <v>13316</v>
      </c>
      <c r="H8580" s="3" t="s">
        <v>1471</v>
      </c>
      <c r="I8580" s="24">
        <v>161.27000000000001</v>
      </c>
      <c r="J8580" s="24">
        <v>83.64</v>
      </c>
      <c r="K8580" s="24">
        <v>13.76</v>
      </c>
      <c r="L8580" s="24"/>
      <c r="M8580" s="24"/>
      <c r="N8580" s="24"/>
      <c r="O8580" s="24"/>
      <c r="P8580" s="24"/>
      <c r="Q8580" s="24">
        <v>57.72</v>
      </c>
      <c r="R8580" s="24">
        <v>6.15</v>
      </c>
      <c r="S8580" s="24"/>
      <c r="T8580" s="24"/>
      <c r="U8580" s="24"/>
      <c r="V8580" s="24"/>
      <c r="W8580" s="24"/>
      <c r="X8580" s="24">
        <f t="shared" si="329"/>
        <v>161.27000000000001</v>
      </c>
      <c r="Y8580" s="2">
        <f t="shared" si="328"/>
        <v>0</v>
      </c>
      <c r="Z8580" s="3"/>
    </row>
    <row r="8581" spans="1:26" customFormat="1" x14ac:dyDescent="0.25">
      <c r="A8581" s="31">
        <v>28</v>
      </c>
      <c r="B8581" s="31">
        <v>32</v>
      </c>
      <c r="C8581" s="3" t="s">
        <v>2613</v>
      </c>
      <c r="D8581" s="3" t="s">
        <v>14015</v>
      </c>
      <c r="E8581" s="3" t="s">
        <v>10500</v>
      </c>
      <c r="F8581" s="3" t="s">
        <v>12895</v>
      </c>
      <c r="G8581" s="3" t="s">
        <v>1668</v>
      </c>
      <c r="H8581" s="3" t="s">
        <v>485</v>
      </c>
      <c r="I8581" s="24">
        <v>131.15</v>
      </c>
      <c r="J8581" s="24"/>
      <c r="K8581" s="24"/>
      <c r="L8581" s="24"/>
      <c r="M8581" s="24"/>
      <c r="N8581" s="24"/>
      <c r="O8581" s="24"/>
      <c r="P8581" s="24"/>
      <c r="Q8581" s="24"/>
      <c r="R8581" s="24"/>
      <c r="S8581" s="24"/>
      <c r="T8581" s="24"/>
      <c r="U8581" s="24"/>
      <c r="V8581" s="24"/>
      <c r="W8581" s="24"/>
      <c r="X8581" s="24">
        <f t="shared" si="329"/>
        <v>0</v>
      </c>
      <c r="Y8581" s="2">
        <f t="shared" si="328"/>
        <v>131.15</v>
      </c>
      <c r="Z8581" s="3"/>
    </row>
    <row r="8582" spans="1:26" customFormat="1" x14ac:dyDescent="0.25">
      <c r="A8582" s="34">
        <v>1</v>
      </c>
      <c r="B8582" s="34">
        <v>1</v>
      </c>
      <c r="C8582" s="22" t="s">
        <v>11460</v>
      </c>
      <c r="D8582" s="22" t="s">
        <v>14016</v>
      </c>
      <c r="E8582" s="3" t="s">
        <v>14017</v>
      </c>
      <c r="F8582" s="3" t="s">
        <v>12895</v>
      </c>
      <c r="G8582" s="3" t="s">
        <v>14018</v>
      </c>
      <c r="H8582" s="23" t="s">
        <v>277</v>
      </c>
      <c r="I8582" s="24">
        <v>414.57</v>
      </c>
      <c r="J8582" s="24">
        <v>351.08</v>
      </c>
      <c r="K8582" s="24"/>
      <c r="L8582" s="24"/>
      <c r="M8582" s="24">
        <v>22.94</v>
      </c>
      <c r="N8582" s="24"/>
      <c r="O8582" s="24">
        <v>5.69</v>
      </c>
      <c r="P8582" s="24">
        <v>0.66</v>
      </c>
      <c r="Q8582" s="24">
        <v>7.54</v>
      </c>
      <c r="R8582" s="24">
        <v>8.9700000000000006</v>
      </c>
      <c r="S8582" s="24">
        <v>2.06</v>
      </c>
      <c r="T8582" s="24">
        <v>11.17</v>
      </c>
      <c r="U8582" s="24">
        <v>4.46</v>
      </c>
      <c r="V8582" s="42"/>
      <c r="W8582" s="24"/>
      <c r="X8582" s="24">
        <f t="shared" si="329"/>
        <v>414.57000000000005</v>
      </c>
      <c r="Y8582" s="2">
        <f t="shared" si="328"/>
        <v>0</v>
      </c>
      <c r="Z8582" s="3"/>
    </row>
    <row r="8583" spans="1:26" customFormat="1" x14ac:dyDescent="0.25">
      <c r="A8583" s="34">
        <v>2</v>
      </c>
      <c r="B8583" s="34">
        <v>2</v>
      </c>
      <c r="C8583" s="22" t="s">
        <v>1528</v>
      </c>
      <c r="D8583" s="22" t="s">
        <v>14016</v>
      </c>
      <c r="E8583" s="3" t="s">
        <v>14017</v>
      </c>
      <c r="F8583" s="3" t="s">
        <v>12895</v>
      </c>
      <c r="G8583" s="3" t="s">
        <v>8063</v>
      </c>
      <c r="H8583" s="23" t="s">
        <v>227</v>
      </c>
      <c r="I8583" s="24">
        <v>139.63</v>
      </c>
      <c r="J8583" s="24">
        <v>129.57</v>
      </c>
      <c r="K8583" s="24"/>
      <c r="L8583" s="24">
        <v>3.14</v>
      </c>
      <c r="M8583" s="24">
        <v>1.81</v>
      </c>
      <c r="N8583" s="24"/>
      <c r="O8583" s="24">
        <v>1.86</v>
      </c>
      <c r="P8583" s="24">
        <v>0.19</v>
      </c>
      <c r="Q8583" s="24"/>
      <c r="R8583" s="24">
        <v>2.2599999999999998</v>
      </c>
      <c r="S8583" s="24">
        <v>0.8</v>
      </c>
      <c r="T8583" s="24"/>
      <c r="U8583" s="24"/>
      <c r="V8583" s="42"/>
      <c r="W8583" s="24"/>
      <c r="X8583" s="24">
        <f t="shared" si="329"/>
        <v>139.63</v>
      </c>
      <c r="Y8583" s="2">
        <f t="shared" si="328"/>
        <v>0</v>
      </c>
      <c r="Z8583" s="3"/>
    </row>
    <row r="8584" spans="1:26" customFormat="1" x14ac:dyDescent="0.25">
      <c r="A8584" s="34">
        <v>3</v>
      </c>
      <c r="B8584" s="34">
        <v>3</v>
      </c>
      <c r="C8584" s="22" t="s">
        <v>14019</v>
      </c>
      <c r="D8584" s="22" t="s">
        <v>14016</v>
      </c>
      <c r="E8584" s="3" t="s">
        <v>14017</v>
      </c>
      <c r="F8584" s="3" t="s">
        <v>12895</v>
      </c>
      <c r="G8584" s="3" t="s">
        <v>14020</v>
      </c>
      <c r="H8584" s="23" t="s">
        <v>2140</v>
      </c>
      <c r="I8584" s="24">
        <v>342.55</v>
      </c>
      <c r="J8584" s="24">
        <v>297.5</v>
      </c>
      <c r="K8584" s="24">
        <v>2.15</v>
      </c>
      <c r="L8584" s="24">
        <v>18.350000000000001</v>
      </c>
      <c r="M8584" s="24">
        <v>3.18</v>
      </c>
      <c r="N8584" s="24"/>
      <c r="O8584" s="24">
        <v>5.78</v>
      </c>
      <c r="P8584" s="24">
        <v>0.26</v>
      </c>
      <c r="Q8584" s="24">
        <v>2.21</v>
      </c>
      <c r="R8584" s="24">
        <v>8.01</v>
      </c>
      <c r="S8584" s="24">
        <v>1.43</v>
      </c>
      <c r="T8584" s="24">
        <v>3.68</v>
      </c>
      <c r="U8584" s="24"/>
      <c r="V8584" s="42"/>
      <c r="W8584" s="24"/>
      <c r="X8584" s="24">
        <f t="shared" si="329"/>
        <v>342.54999999999995</v>
      </c>
      <c r="Y8584" s="2">
        <f t="shared" si="328"/>
        <v>0</v>
      </c>
      <c r="Z8584" s="3"/>
    </row>
    <row r="8585" spans="1:26" customFormat="1" x14ac:dyDescent="0.25">
      <c r="A8585" s="34">
        <v>1</v>
      </c>
      <c r="B8585" s="34">
        <v>1</v>
      </c>
      <c r="C8585" s="25" t="s">
        <v>14021</v>
      </c>
      <c r="D8585" s="25" t="s">
        <v>14022</v>
      </c>
      <c r="E8585" s="3" t="s">
        <v>14017</v>
      </c>
      <c r="F8585" s="3" t="s">
        <v>12895</v>
      </c>
      <c r="G8585" s="26" t="s">
        <v>15424</v>
      </c>
      <c r="H8585" s="23" t="s">
        <v>7</v>
      </c>
      <c r="I8585" s="24">
        <v>263.18</v>
      </c>
      <c r="J8585" s="24">
        <v>218.58</v>
      </c>
      <c r="K8585" s="24">
        <v>15.97</v>
      </c>
      <c r="L8585" s="24">
        <v>9</v>
      </c>
      <c r="M8585" s="24"/>
      <c r="N8585" s="24"/>
      <c r="O8585" s="24">
        <v>4.8600000000000003</v>
      </c>
      <c r="P8585" s="24">
        <v>0.61</v>
      </c>
      <c r="Q8585" s="24">
        <v>0.9</v>
      </c>
      <c r="R8585" s="24">
        <v>8.0399999999999991</v>
      </c>
      <c r="S8585" s="24">
        <v>4.07</v>
      </c>
      <c r="T8585" s="24"/>
      <c r="U8585" s="24">
        <v>1.1499999999999999</v>
      </c>
      <c r="V8585" s="44"/>
      <c r="W8585" s="24"/>
      <c r="X8585" s="24">
        <f t="shared" si="329"/>
        <v>263.18</v>
      </c>
      <c r="Y8585" s="2">
        <f t="shared" si="328"/>
        <v>0</v>
      </c>
      <c r="Z8585" s="3"/>
    </row>
    <row r="8586" spans="1:26" customFormat="1" x14ac:dyDescent="0.25">
      <c r="A8586" s="34">
        <v>2</v>
      </c>
      <c r="B8586" s="34">
        <v>2</v>
      </c>
      <c r="C8586" s="25" t="s">
        <v>14023</v>
      </c>
      <c r="D8586" s="25" t="s">
        <v>14022</v>
      </c>
      <c r="E8586" s="3" t="s">
        <v>14017</v>
      </c>
      <c r="F8586" s="3" t="s">
        <v>12895</v>
      </c>
      <c r="G8586" s="26" t="s">
        <v>15424</v>
      </c>
      <c r="H8586" s="23" t="s">
        <v>7</v>
      </c>
      <c r="I8586" s="24">
        <v>64.010000000000005</v>
      </c>
      <c r="J8586" s="24">
        <v>52.78</v>
      </c>
      <c r="K8586" s="24"/>
      <c r="L8586" s="24">
        <v>4.71</v>
      </c>
      <c r="M8586" s="24"/>
      <c r="N8586" s="24"/>
      <c r="O8586" s="24">
        <v>5.15</v>
      </c>
      <c r="P8586" s="24"/>
      <c r="Q8586" s="24"/>
      <c r="R8586" s="24">
        <v>0.41</v>
      </c>
      <c r="S8586" s="24">
        <v>0.96</v>
      </c>
      <c r="T8586" s="24"/>
      <c r="U8586" s="24"/>
      <c r="V8586" s="44"/>
      <c r="W8586" s="24"/>
      <c r="X8586" s="24">
        <f t="shared" si="329"/>
        <v>64.009999999999991</v>
      </c>
      <c r="Y8586" s="2">
        <f t="shared" si="328"/>
        <v>0</v>
      </c>
      <c r="Z8586" s="3"/>
    </row>
    <row r="8587" spans="1:26" customFormat="1" x14ac:dyDescent="0.25">
      <c r="A8587" s="34">
        <v>3</v>
      </c>
      <c r="B8587" s="34">
        <v>3</v>
      </c>
      <c r="C8587" s="25" t="s">
        <v>14024</v>
      </c>
      <c r="D8587" s="25" t="s">
        <v>14022</v>
      </c>
      <c r="E8587" s="3" t="s">
        <v>14017</v>
      </c>
      <c r="F8587" s="3" t="s">
        <v>12895</v>
      </c>
      <c r="G8587" s="26" t="s">
        <v>11813</v>
      </c>
      <c r="H8587" s="23" t="s">
        <v>377</v>
      </c>
      <c r="I8587" s="24">
        <v>175.4</v>
      </c>
      <c r="J8587" s="24">
        <v>159.31</v>
      </c>
      <c r="K8587" s="24">
        <v>7.23</v>
      </c>
      <c r="L8587" s="24">
        <v>0.59</v>
      </c>
      <c r="M8587" s="24"/>
      <c r="N8587" s="24"/>
      <c r="O8587" s="24">
        <v>4.6399999999999997</v>
      </c>
      <c r="P8587" s="24">
        <v>0.18</v>
      </c>
      <c r="Q8587" s="24">
        <v>0.08</v>
      </c>
      <c r="R8587" s="24">
        <v>3.37</v>
      </c>
      <c r="S8587" s="24"/>
      <c r="T8587" s="24"/>
      <c r="U8587" s="24"/>
      <c r="V8587" s="44"/>
      <c r="W8587" s="24"/>
      <c r="X8587" s="24">
        <f t="shared" si="329"/>
        <v>175.4</v>
      </c>
      <c r="Y8587" s="2">
        <f t="shared" si="328"/>
        <v>0</v>
      </c>
      <c r="Z8587" s="3"/>
    </row>
    <row r="8588" spans="1:26" customFormat="1" x14ac:dyDescent="0.25">
      <c r="A8588" s="34">
        <v>4</v>
      </c>
      <c r="B8588" s="34">
        <v>4</v>
      </c>
      <c r="C8588" s="25" t="s">
        <v>8334</v>
      </c>
      <c r="D8588" s="25" t="s">
        <v>14022</v>
      </c>
      <c r="E8588" s="3" t="s">
        <v>14017</v>
      </c>
      <c r="F8588" s="3" t="s">
        <v>12895</v>
      </c>
      <c r="G8588" s="26" t="s">
        <v>14025</v>
      </c>
      <c r="H8588" s="23" t="s">
        <v>213</v>
      </c>
      <c r="I8588" s="24">
        <v>159.16</v>
      </c>
      <c r="J8588" s="24">
        <v>133.13999999999999</v>
      </c>
      <c r="K8588" s="24">
        <v>18.670000000000002</v>
      </c>
      <c r="L8588" s="24"/>
      <c r="M8588" s="24"/>
      <c r="N8588" s="24"/>
      <c r="O8588" s="24">
        <v>1.95</v>
      </c>
      <c r="P8588" s="24">
        <v>0.4</v>
      </c>
      <c r="Q8588" s="24"/>
      <c r="R8588" s="24">
        <v>5</v>
      </c>
      <c r="S8588" s="24"/>
      <c r="T8588" s="24"/>
      <c r="U8588" s="24"/>
      <c r="V8588" s="44"/>
      <c r="W8588" s="24"/>
      <c r="X8588" s="24">
        <f t="shared" si="329"/>
        <v>159.16</v>
      </c>
      <c r="Y8588" s="2">
        <f t="shared" si="328"/>
        <v>0</v>
      </c>
      <c r="Z8588" s="3"/>
    </row>
    <row r="8589" spans="1:26" customFormat="1" x14ac:dyDescent="0.25">
      <c r="A8589" s="34">
        <v>5</v>
      </c>
      <c r="B8589" s="34">
        <v>5</v>
      </c>
      <c r="C8589" s="25" t="s">
        <v>14026</v>
      </c>
      <c r="D8589" s="25" t="s">
        <v>14022</v>
      </c>
      <c r="E8589" s="3" t="s">
        <v>14017</v>
      </c>
      <c r="F8589" s="3" t="s">
        <v>12895</v>
      </c>
      <c r="G8589" s="26" t="s">
        <v>14027</v>
      </c>
      <c r="H8589" s="23" t="s">
        <v>10</v>
      </c>
      <c r="I8589" s="24">
        <v>133.69999999999999</v>
      </c>
      <c r="J8589" s="24">
        <v>120.69</v>
      </c>
      <c r="K8589" s="24"/>
      <c r="L8589" s="24">
        <v>2.44</v>
      </c>
      <c r="M8589" s="24"/>
      <c r="N8589" s="24"/>
      <c r="O8589" s="24">
        <v>4.83</v>
      </c>
      <c r="P8589" s="24">
        <v>1.02</v>
      </c>
      <c r="Q8589" s="24"/>
      <c r="R8589" s="24">
        <v>4.21</v>
      </c>
      <c r="S8589" s="24">
        <v>0.51</v>
      </c>
      <c r="T8589" s="24"/>
      <c r="U8589" s="24"/>
      <c r="V8589" s="44"/>
      <c r="W8589" s="24"/>
      <c r="X8589" s="24">
        <f t="shared" si="329"/>
        <v>133.69999999999999</v>
      </c>
      <c r="Y8589" s="2">
        <f t="shared" si="328"/>
        <v>0</v>
      </c>
      <c r="Z8589" s="3"/>
    </row>
    <row r="8590" spans="1:26" customFormat="1" x14ac:dyDescent="0.25">
      <c r="A8590" s="34">
        <v>6</v>
      </c>
      <c r="B8590" s="34">
        <v>6</v>
      </c>
      <c r="C8590" s="25" t="s">
        <v>14028</v>
      </c>
      <c r="D8590" s="25" t="s">
        <v>14022</v>
      </c>
      <c r="E8590" s="3" t="s">
        <v>14017</v>
      </c>
      <c r="F8590" s="3" t="s">
        <v>12895</v>
      </c>
      <c r="G8590" s="26" t="s">
        <v>13812</v>
      </c>
      <c r="H8590" s="23" t="s">
        <v>39</v>
      </c>
      <c r="I8590" s="24">
        <v>278.19</v>
      </c>
      <c r="J8590" s="24">
        <v>223.38</v>
      </c>
      <c r="K8590" s="24"/>
      <c r="L8590" s="24">
        <v>40.08</v>
      </c>
      <c r="M8590" s="24"/>
      <c r="N8590" s="24"/>
      <c r="O8590" s="24">
        <v>5.13</v>
      </c>
      <c r="P8590" s="24">
        <v>0.64</v>
      </c>
      <c r="Q8590" s="24">
        <v>0.5</v>
      </c>
      <c r="R8590" s="24">
        <v>5.18</v>
      </c>
      <c r="S8590" s="24">
        <v>1.53</v>
      </c>
      <c r="T8590" s="24"/>
      <c r="U8590" s="24">
        <v>1.75</v>
      </c>
      <c r="V8590" s="44"/>
      <c r="W8590" s="24"/>
      <c r="X8590" s="24">
        <f t="shared" si="329"/>
        <v>278.18999999999994</v>
      </c>
      <c r="Y8590" s="2">
        <f t="shared" ref="Y8590:Y8653" si="330">I8590-X8590</f>
        <v>0</v>
      </c>
      <c r="Z8590" s="3"/>
    </row>
    <row r="8591" spans="1:26" customFormat="1" x14ac:dyDescent="0.25">
      <c r="A8591" s="34">
        <v>7</v>
      </c>
      <c r="B8591" s="34">
        <v>7</v>
      </c>
      <c r="C8591" s="25" t="s">
        <v>14029</v>
      </c>
      <c r="D8591" s="25" t="s">
        <v>14022</v>
      </c>
      <c r="E8591" s="3" t="s">
        <v>14017</v>
      </c>
      <c r="F8591" s="3" t="s">
        <v>12895</v>
      </c>
      <c r="G8591" s="26" t="s">
        <v>14030</v>
      </c>
      <c r="H8591" s="23" t="s">
        <v>1501</v>
      </c>
      <c r="I8591" s="24">
        <v>97.45</v>
      </c>
      <c r="J8591" s="24">
        <v>85.18</v>
      </c>
      <c r="K8591" s="24">
        <v>4.2300000000000004</v>
      </c>
      <c r="L8591" s="24"/>
      <c r="M8591" s="24"/>
      <c r="N8591" s="24"/>
      <c r="O8591" s="24">
        <v>3.81</v>
      </c>
      <c r="P8591" s="24">
        <v>0.75</v>
      </c>
      <c r="Q8591" s="24"/>
      <c r="R8591" s="24"/>
      <c r="S8591" s="24">
        <v>1.2</v>
      </c>
      <c r="T8591" s="24"/>
      <c r="U8591" s="24">
        <v>2.2799999999999998</v>
      </c>
      <c r="V8591" s="44"/>
      <c r="W8591" s="24"/>
      <c r="X8591" s="24">
        <f t="shared" si="329"/>
        <v>97.450000000000017</v>
      </c>
      <c r="Y8591" s="2">
        <f t="shared" si="330"/>
        <v>0</v>
      </c>
      <c r="Z8591" s="3"/>
    </row>
    <row r="8592" spans="1:26" customFormat="1" x14ac:dyDescent="0.25">
      <c r="A8592" s="34">
        <v>8</v>
      </c>
      <c r="B8592" s="34">
        <v>8</v>
      </c>
      <c r="C8592" s="25" t="s">
        <v>14031</v>
      </c>
      <c r="D8592" s="25" t="s">
        <v>14022</v>
      </c>
      <c r="E8592" s="3" t="s">
        <v>14017</v>
      </c>
      <c r="F8592" s="3" t="s">
        <v>12895</v>
      </c>
      <c r="G8592" s="26" t="s">
        <v>14032</v>
      </c>
      <c r="H8592" s="23" t="s">
        <v>39</v>
      </c>
      <c r="I8592" s="24">
        <v>389.25</v>
      </c>
      <c r="J8592" s="24">
        <v>266.33</v>
      </c>
      <c r="K8592" s="24"/>
      <c r="L8592" s="24">
        <v>37.020000000000003</v>
      </c>
      <c r="M8592" s="24"/>
      <c r="N8592" s="24"/>
      <c r="O8592" s="24">
        <v>9.33</v>
      </c>
      <c r="P8592" s="24">
        <v>0.5</v>
      </c>
      <c r="Q8592" s="24">
        <v>0.85</v>
      </c>
      <c r="R8592" s="24">
        <v>6.79</v>
      </c>
      <c r="S8592" s="24">
        <v>1.1299999999999999</v>
      </c>
      <c r="T8592" s="24">
        <v>65</v>
      </c>
      <c r="U8592" s="24">
        <v>2.2999999999999998</v>
      </c>
      <c r="V8592" s="44"/>
      <c r="W8592" s="24"/>
      <c r="X8592" s="24">
        <f t="shared" si="329"/>
        <v>389.25</v>
      </c>
      <c r="Y8592" s="2">
        <f t="shared" si="330"/>
        <v>0</v>
      </c>
      <c r="Z8592" s="3"/>
    </row>
    <row r="8593" spans="1:26" customFormat="1" x14ac:dyDescent="0.25">
      <c r="A8593" s="34">
        <v>9</v>
      </c>
      <c r="B8593" s="34">
        <v>9</v>
      </c>
      <c r="C8593" s="25" t="s">
        <v>14033</v>
      </c>
      <c r="D8593" s="25" t="s">
        <v>14022</v>
      </c>
      <c r="E8593" s="3" t="s">
        <v>14017</v>
      </c>
      <c r="F8593" s="3" t="s">
        <v>12895</v>
      </c>
      <c r="G8593" s="26" t="s">
        <v>14034</v>
      </c>
      <c r="H8593" s="23" t="s">
        <v>265</v>
      </c>
      <c r="I8593" s="24">
        <v>64.05</v>
      </c>
      <c r="J8593" s="24">
        <v>55.66</v>
      </c>
      <c r="K8593" s="24">
        <v>4.0599999999999996</v>
      </c>
      <c r="L8593" s="24"/>
      <c r="M8593" s="24"/>
      <c r="N8593" s="24"/>
      <c r="O8593" s="24">
        <v>2.21</v>
      </c>
      <c r="P8593" s="24">
        <v>0.3</v>
      </c>
      <c r="Q8593" s="24">
        <v>1</v>
      </c>
      <c r="R8593" s="24">
        <v>0.6</v>
      </c>
      <c r="S8593" s="24">
        <v>0.22</v>
      </c>
      <c r="T8593" s="24"/>
      <c r="U8593" s="24"/>
      <c r="V8593" s="44"/>
      <c r="W8593" s="24"/>
      <c r="X8593" s="24">
        <f t="shared" si="329"/>
        <v>64.05</v>
      </c>
      <c r="Y8593" s="2">
        <f t="shared" si="330"/>
        <v>0</v>
      </c>
      <c r="Z8593" s="3"/>
    </row>
    <row r="8594" spans="1:26" customFormat="1" x14ac:dyDescent="0.25">
      <c r="A8594" s="34">
        <v>10</v>
      </c>
      <c r="B8594" s="34">
        <v>10</v>
      </c>
      <c r="C8594" s="25" t="s">
        <v>14035</v>
      </c>
      <c r="D8594" s="25" t="s">
        <v>14022</v>
      </c>
      <c r="E8594" s="3" t="s">
        <v>14017</v>
      </c>
      <c r="F8594" s="3" t="s">
        <v>12895</v>
      </c>
      <c r="G8594" s="26" t="s">
        <v>776</v>
      </c>
      <c r="H8594" s="23" t="s">
        <v>14036</v>
      </c>
      <c r="I8594" s="24">
        <v>241.41</v>
      </c>
      <c r="J8594" s="24">
        <v>212.33</v>
      </c>
      <c r="K8594" s="24">
        <v>14.67</v>
      </c>
      <c r="L8594" s="24"/>
      <c r="M8594" s="24"/>
      <c r="N8594" s="24"/>
      <c r="O8594" s="24">
        <v>4.84</v>
      </c>
      <c r="P8594" s="24">
        <v>0.83</v>
      </c>
      <c r="Q8594" s="24">
        <v>0.41</v>
      </c>
      <c r="R8594" s="24">
        <v>8.33</v>
      </c>
      <c r="S8594" s="24"/>
      <c r="T8594" s="24"/>
      <c r="U8594" s="24"/>
      <c r="V8594" s="44"/>
      <c r="W8594" s="24"/>
      <c r="X8594" s="24">
        <f t="shared" si="329"/>
        <v>241.41000000000003</v>
      </c>
      <c r="Y8594" s="2">
        <f t="shared" si="330"/>
        <v>0</v>
      </c>
      <c r="Z8594" s="3"/>
    </row>
    <row r="8595" spans="1:26" customFormat="1" x14ac:dyDescent="0.25">
      <c r="A8595" s="34">
        <v>11</v>
      </c>
      <c r="B8595" s="34">
        <v>11</v>
      </c>
      <c r="C8595" s="25" t="s">
        <v>8712</v>
      </c>
      <c r="D8595" s="25" t="s">
        <v>14022</v>
      </c>
      <c r="E8595" s="3" t="s">
        <v>14017</v>
      </c>
      <c r="F8595" s="3" t="s">
        <v>12895</v>
      </c>
      <c r="G8595" s="26" t="s">
        <v>14037</v>
      </c>
      <c r="H8595" s="23" t="s">
        <v>245</v>
      </c>
      <c r="I8595" s="24">
        <v>263.52</v>
      </c>
      <c r="J8595" s="24">
        <v>235.55</v>
      </c>
      <c r="K8595" s="24">
        <v>14.63</v>
      </c>
      <c r="L8595" s="24"/>
      <c r="M8595" s="24"/>
      <c r="N8595" s="24"/>
      <c r="O8595" s="24">
        <v>3.06</v>
      </c>
      <c r="P8595" s="24">
        <v>1.95</v>
      </c>
      <c r="Q8595" s="24">
        <v>1.01</v>
      </c>
      <c r="R8595" s="24">
        <v>7.32</v>
      </c>
      <c r="S8595" s="24"/>
      <c r="T8595" s="24"/>
      <c r="U8595" s="24"/>
      <c r="V8595" s="44"/>
      <c r="W8595" s="24"/>
      <c r="X8595" s="24">
        <f t="shared" si="329"/>
        <v>263.52</v>
      </c>
      <c r="Y8595" s="2">
        <f t="shared" si="330"/>
        <v>0</v>
      </c>
      <c r="Z8595" s="3"/>
    </row>
    <row r="8596" spans="1:26" customFormat="1" x14ac:dyDescent="0.25">
      <c r="A8596" s="34">
        <v>12</v>
      </c>
      <c r="B8596" s="34">
        <v>12</v>
      </c>
      <c r="C8596" s="25" t="s">
        <v>14038</v>
      </c>
      <c r="D8596" s="25" t="s">
        <v>14022</v>
      </c>
      <c r="E8596" s="3" t="s">
        <v>14017</v>
      </c>
      <c r="F8596" s="3" t="s">
        <v>12895</v>
      </c>
      <c r="G8596" s="26" t="s">
        <v>14039</v>
      </c>
      <c r="H8596" s="23" t="s">
        <v>429</v>
      </c>
      <c r="I8596" s="24">
        <v>159.66999999999999</v>
      </c>
      <c r="J8596" s="24">
        <v>142.84</v>
      </c>
      <c r="K8596" s="24">
        <v>6.24</v>
      </c>
      <c r="L8596" s="24"/>
      <c r="M8596" s="24"/>
      <c r="N8596" s="24"/>
      <c r="O8596" s="24">
        <v>4.7</v>
      </c>
      <c r="P8596" s="24">
        <v>0.13</v>
      </c>
      <c r="Q8596" s="24"/>
      <c r="R8596" s="24">
        <v>5.29</v>
      </c>
      <c r="S8596" s="24"/>
      <c r="T8596" s="24">
        <v>0.47</v>
      </c>
      <c r="U8596" s="24"/>
      <c r="V8596" s="44"/>
      <c r="W8596" s="24"/>
      <c r="X8596" s="24">
        <f t="shared" si="329"/>
        <v>159.66999999999999</v>
      </c>
      <c r="Y8596" s="2">
        <f t="shared" si="330"/>
        <v>0</v>
      </c>
      <c r="Z8596" s="3"/>
    </row>
    <row r="8597" spans="1:26" customFormat="1" x14ac:dyDescent="0.25">
      <c r="A8597" s="34">
        <v>13</v>
      </c>
      <c r="B8597" s="34">
        <v>13</v>
      </c>
      <c r="C8597" s="25" t="s">
        <v>14040</v>
      </c>
      <c r="D8597" s="25" t="s">
        <v>14022</v>
      </c>
      <c r="E8597" s="3" t="s">
        <v>14017</v>
      </c>
      <c r="F8597" s="3" t="s">
        <v>12895</v>
      </c>
      <c r="G8597" s="26" t="s">
        <v>14041</v>
      </c>
      <c r="H8597" s="23" t="s">
        <v>19</v>
      </c>
      <c r="I8597" s="24">
        <v>56.2</v>
      </c>
      <c r="J8597" s="24">
        <v>48.02</v>
      </c>
      <c r="K8597" s="24">
        <v>1.07</v>
      </c>
      <c r="L8597" s="24">
        <v>3.25</v>
      </c>
      <c r="M8597" s="24"/>
      <c r="N8597" s="24"/>
      <c r="O8597" s="24">
        <v>2.6</v>
      </c>
      <c r="P8597" s="24">
        <v>0.33</v>
      </c>
      <c r="Q8597" s="24"/>
      <c r="R8597" s="24">
        <v>0.93</v>
      </c>
      <c r="S8597" s="24"/>
      <c r="T8597" s="24"/>
      <c r="U8597" s="24"/>
      <c r="V8597" s="44"/>
      <c r="W8597" s="24"/>
      <c r="X8597" s="24">
        <f t="shared" si="329"/>
        <v>56.2</v>
      </c>
      <c r="Y8597" s="2">
        <f t="shared" si="330"/>
        <v>0</v>
      </c>
      <c r="Z8597" s="3"/>
    </row>
    <row r="8598" spans="1:26" customFormat="1" x14ac:dyDescent="0.25">
      <c r="A8598" s="34">
        <v>14</v>
      </c>
      <c r="B8598" s="34">
        <v>14</v>
      </c>
      <c r="C8598" s="25" t="s">
        <v>5869</v>
      </c>
      <c r="D8598" s="25" t="s">
        <v>14022</v>
      </c>
      <c r="E8598" s="3" t="s">
        <v>14017</v>
      </c>
      <c r="F8598" s="3" t="s">
        <v>12895</v>
      </c>
      <c r="G8598" s="26" t="s">
        <v>14042</v>
      </c>
      <c r="H8598" s="23" t="s">
        <v>213</v>
      </c>
      <c r="I8598" s="24">
        <v>90.71</v>
      </c>
      <c r="J8598" s="24">
        <v>63.14</v>
      </c>
      <c r="K8598" s="24">
        <v>13.39</v>
      </c>
      <c r="L8598" s="24">
        <v>6.79</v>
      </c>
      <c r="M8598" s="24"/>
      <c r="N8598" s="24"/>
      <c r="O8598" s="24">
        <v>1.35</v>
      </c>
      <c r="P8598" s="24">
        <v>0.55000000000000004</v>
      </c>
      <c r="Q8598" s="24">
        <v>0.2</v>
      </c>
      <c r="R8598" s="24">
        <v>1.79</v>
      </c>
      <c r="S8598" s="24">
        <v>0.35</v>
      </c>
      <c r="T8598" s="24">
        <v>1.55</v>
      </c>
      <c r="U8598" s="24">
        <v>1.6</v>
      </c>
      <c r="V8598" s="44"/>
      <c r="W8598" s="24"/>
      <c r="X8598" s="24">
        <f t="shared" si="329"/>
        <v>90.71</v>
      </c>
      <c r="Y8598" s="2">
        <f t="shared" si="330"/>
        <v>0</v>
      </c>
      <c r="Z8598" s="3"/>
    </row>
    <row r="8599" spans="1:26" customFormat="1" x14ac:dyDescent="0.25">
      <c r="A8599" s="34">
        <v>1</v>
      </c>
      <c r="B8599" s="34">
        <v>1</v>
      </c>
      <c r="C8599" s="22" t="s">
        <v>14043</v>
      </c>
      <c r="D8599" s="22" t="s">
        <v>2587</v>
      </c>
      <c r="E8599" s="3" t="s">
        <v>14017</v>
      </c>
      <c r="F8599" s="3" t="s">
        <v>12895</v>
      </c>
      <c r="G8599" s="3" t="s">
        <v>14044</v>
      </c>
      <c r="H8599" s="23"/>
      <c r="I8599" s="24">
        <v>167.89</v>
      </c>
      <c r="J8599" s="24">
        <v>146.74</v>
      </c>
      <c r="K8599" s="24">
        <v>4.57</v>
      </c>
      <c r="L8599" s="24">
        <v>6.07</v>
      </c>
      <c r="M8599" s="24"/>
      <c r="N8599" s="24">
        <v>4.8899999999999997</v>
      </c>
      <c r="O8599" s="24">
        <v>1.61</v>
      </c>
      <c r="P8599" s="24">
        <v>0.33</v>
      </c>
      <c r="Q8599" s="24">
        <v>0.21</v>
      </c>
      <c r="R8599" s="24">
        <v>3.47</v>
      </c>
      <c r="S8599" s="24"/>
      <c r="T8599" s="24"/>
      <c r="U8599" s="24"/>
      <c r="V8599" s="42"/>
      <c r="W8599" s="24"/>
      <c r="X8599" s="24">
        <f t="shared" si="329"/>
        <v>167.89000000000001</v>
      </c>
      <c r="Y8599" s="2">
        <f t="shared" si="330"/>
        <v>0</v>
      </c>
      <c r="Z8599" s="3"/>
    </row>
    <row r="8600" spans="1:26" customFormat="1" x14ac:dyDescent="0.25">
      <c r="A8600" s="34">
        <v>2</v>
      </c>
      <c r="B8600" s="34">
        <v>2</v>
      </c>
      <c r="C8600" s="22" t="s">
        <v>14045</v>
      </c>
      <c r="D8600" s="22" t="s">
        <v>2587</v>
      </c>
      <c r="E8600" s="3" t="s">
        <v>14017</v>
      </c>
      <c r="F8600" s="3" t="s">
        <v>12895</v>
      </c>
      <c r="G8600" s="3" t="s">
        <v>2362</v>
      </c>
      <c r="H8600" s="23"/>
      <c r="I8600" s="24">
        <v>190.72</v>
      </c>
      <c r="J8600" s="24">
        <v>146.44</v>
      </c>
      <c r="K8600" s="24">
        <v>0.56999999999999995</v>
      </c>
      <c r="L8600" s="24"/>
      <c r="M8600" s="24"/>
      <c r="N8600" s="24">
        <v>1.67</v>
      </c>
      <c r="O8600" s="24">
        <v>2.27</v>
      </c>
      <c r="P8600" s="24">
        <v>0.56999999999999995</v>
      </c>
      <c r="Q8600" s="24"/>
      <c r="R8600" s="24">
        <v>1.61</v>
      </c>
      <c r="S8600" s="24"/>
      <c r="T8600" s="24">
        <v>34</v>
      </c>
      <c r="U8600" s="24">
        <v>3.59</v>
      </c>
      <c r="V8600" s="42"/>
      <c r="W8600" s="24"/>
      <c r="X8600" s="24">
        <f t="shared" si="329"/>
        <v>190.72</v>
      </c>
      <c r="Y8600" s="2">
        <f t="shared" si="330"/>
        <v>0</v>
      </c>
      <c r="Z8600" s="3"/>
    </row>
    <row r="8601" spans="1:26" customFormat="1" x14ac:dyDescent="0.25">
      <c r="A8601" s="34">
        <v>3</v>
      </c>
      <c r="B8601" s="34">
        <v>3</v>
      </c>
      <c r="C8601" s="22" t="s">
        <v>14046</v>
      </c>
      <c r="D8601" s="22" t="s">
        <v>2587</v>
      </c>
      <c r="E8601" s="3" t="s">
        <v>14017</v>
      </c>
      <c r="F8601" s="3" t="s">
        <v>12895</v>
      </c>
      <c r="G8601" s="3" t="s">
        <v>8650</v>
      </c>
      <c r="H8601" s="23"/>
      <c r="I8601" s="24">
        <v>210.35</v>
      </c>
      <c r="J8601" s="24">
        <v>186</v>
      </c>
      <c r="K8601" s="24">
        <v>9.2899999999999991</v>
      </c>
      <c r="L8601" s="24">
        <v>3.05</v>
      </c>
      <c r="M8601" s="24"/>
      <c r="N8601" s="24">
        <v>2.5499999999999998</v>
      </c>
      <c r="O8601" s="24">
        <v>1.33</v>
      </c>
      <c r="P8601" s="24">
        <v>1.04</v>
      </c>
      <c r="Q8601" s="24"/>
      <c r="R8601" s="24">
        <v>7.09</v>
      </c>
      <c r="S8601" s="24"/>
      <c r="T8601" s="24"/>
      <c r="U8601" s="24"/>
      <c r="V8601" s="42"/>
      <c r="W8601" s="24"/>
      <c r="X8601" s="24">
        <f t="shared" si="329"/>
        <v>210.35000000000002</v>
      </c>
      <c r="Y8601" s="2">
        <f t="shared" si="330"/>
        <v>0</v>
      </c>
      <c r="Z8601" s="3"/>
    </row>
    <row r="8602" spans="1:26" customFormat="1" x14ac:dyDescent="0.25">
      <c r="A8602" s="34">
        <v>4</v>
      </c>
      <c r="B8602" s="34">
        <v>4</v>
      </c>
      <c r="C8602" s="22" t="s">
        <v>14047</v>
      </c>
      <c r="D8602" s="22" t="s">
        <v>2587</v>
      </c>
      <c r="E8602" s="3" t="s">
        <v>14017</v>
      </c>
      <c r="F8602" s="3" t="s">
        <v>12895</v>
      </c>
      <c r="G8602" s="3" t="s">
        <v>14048</v>
      </c>
      <c r="H8602" s="23" t="s">
        <v>245</v>
      </c>
      <c r="I8602" s="24">
        <v>437.69</v>
      </c>
      <c r="J8602" s="24">
        <v>321.54000000000002</v>
      </c>
      <c r="K8602" s="24">
        <v>9.5399999999999991</v>
      </c>
      <c r="L8602" s="24"/>
      <c r="M8602" s="24"/>
      <c r="N8602" s="24">
        <v>5</v>
      </c>
      <c r="O8602" s="24">
        <v>4.05</v>
      </c>
      <c r="P8602" s="24">
        <v>2.2000000000000002</v>
      </c>
      <c r="Q8602" s="24">
        <v>0.48</v>
      </c>
      <c r="R8602" s="24">
        <v>4.8</v>
      </c>
      <c r="S8602" s="24"/>
      <c r="T8602" s="24">
        <v>83.73</v>
      </c>
      <c r="U8602" s="24">
        <v>6.35</v>
      </c>
      <c r="V8602" s="42"/>
      <c r="W8602" s="24"/>
      <c r="X8602" s="24">
        <f t="shared" si="329"/>
        <v>437.69000000000011</v>
      </c>
      <c r="Y8602" s="2">
        <f t="shared" si="330"/>
        <v>0</v>
      </c>
      <c r="Z8602" s="3"/>
    </row>
    <row r="8603" spans="1:26" customFormat="1" x14ac:dyDescent="0.25">
      <c r="A8603" s="34">
        <v>5</v>
      </c>
      <c r="B8603" s="34">
        <v>5</v>
      </c>
      <c r="C8603" s="22" t="s">
        <v>14049</v>
      </c>
      <c r="D8603" s="22" t="s">
        <v>2587</v>
      </c>
      <c r="E8603" s="3" t="s">
        <v>14017</v>
      </c>
      <c r="F8603" s="3" t="s">
        <v>12895</v>
      </c>
      <c r="G8603" s="3" t="s">
        <v>5569</v>
      </c>
      <c r="H8603" s="23" t="s">
        <v>960</v>
      </c>
      <c r="I8603" s="24">
        <v>394.09</v>
      </c>
      <c r="J8603" s="24">
        <v>322.82</v>
      </c>
      <c r="K8603" s="24">
        <v>22.27</v>
      </c>
      <c r="L8603" s="24">
        <v>18.09</v>
      </c>
      <c r="M8603" s="24"/>
      <c r="N8603" s="24"/>
      <c r="O8603" s="24">
        <v>2.37</v>
      </c>
      <c r="P8603" s="24">
        <v>0.96</v>
      </c>
      <c r="Q8603" s="24"/>
      <c r="R8603" s="24">
        <v>11.13</v>
      </c>
      <c r="S8603" s="24"/>
      <c r="T8603" s="24">
        <v>12.68</v>
      </c>
      <c r="U8603" s="24">
        <v>3.77</v>
      </c>
      <c r="V8603" s="42"/>
      <c r="W8603" s="24"/>
      <c r="X8603" s="24">
        <f t="shared" si="329"/>
        <v>394.08999999999992</v>
      </c>
      <c r="Y8603" s="2">
        <f t="shared" si="330"/>
        <v>0</v>
      </c>
      <c r="Z8603" s="3"/>
    </row>
    <row r="8604" spans="1:26" customFormat="1" x14ac:dyDescent="0.25">
      <c r="A8604" s="34">
        <v>6</v>
      </c>
      <c r="B8604" s="34">
        <v>6</v>
      </c>
      <c r="C8604" s="22" t="s">
        <v>14050</v>
      </c>
      <c r="D8604" s="22" t="s">
        <v>2587</v>
      </c>
      <c r="E8604" s="3" t="s">
        <v>14017</v>
      </c>
      <c r="F8604" s="3" t="s">
        <v>12895</v>
      </c>
      <c r="G8604" s="3" t="s">
        <v>14051</v>
      </c>
      <c r="H8604" s="23" t="s">
        <v>358</v>
      </c>
      <c r="I8604" s="24">
        <v>420.89</v>
      </c>
      <c r="J8604" s="24">
        <v>389.02</v>
      </c>
      <c r="K8604" s="24">
        <v>5.2</v>
      </c>
      <c r="L8604" s="24">
        <v>2.5099999999999998</v>
      </c>
      <c r="M8604" s="24"/>
      <c r="N8604" s="24">
        <v>11.33</v>
      </c>
      <c r="O8604" s="24">
        <v>3.32</v>
      </c>
      <c r="P8604" s="24">
        <v>0.72</v>
      </c>
      <c r="Q8604" s="24"/>
      <c r="R8604" s="24">
        <v>5.42</v>
      </c>
      <c r="S8604" s="24">
        <v>2.79</v>
      </c>
      <c r="T8604" s="24"/>
      <c r="U8604" s="24">
        <v>0.57999999999999996</v>
      </c>
      <c r="V8604" s="42"/>
      <c r="W8604" s="24"/>
      <c r="X8604" s="24">
        <f t="shared" si="329"/>
        <v>420.89</v>
      </c>
      <c r="Y8604" s="2">
        <f t="shared" si="330"/>
        <v>0</v>
      </c>
      <c r="Z8604" s="3"/>
    </row>
    <row r="8605" spans="1:26" customFormat="1" x14ac:dyDescent="0.25">
      <c r="A8605" s="34">
        <v>7</v>
      </c>
      <c r="B8605" s="34">
        <v>7</v>
      </c>
      <c r="C8605" s="22" t="s">
        <v>14052</v>
      </c>
      <c r="D8605" s="22" t="s">
        <v>2587</v>
      </c>
      <c r="E8605" s="3" t="s">
        <v>14017</v>
      </c>
      <c r="F8605" s="3" t="s">
        <v>12895</v>
      </c>
      <c r="G8605" s="3" t="s">
        <v>14051</v>
      </c>
      <c r="H8605" s="23" t="s">
        <v>358</v>
      </c>
      <c r="I8605" s="24">
        <v>56.92</v>
      </c>
      <c r="J8605" s="24">
        <v>54.77</v>
      </c>
      <c r="K8605" s="24"/>
      <c r="L8605" s="24">
        <v>1.26</v>
      </c>
      <c r="M8605" s="24"/>
      <c r="N8605" s="24"/>
      <c r="O8605" s="24"/>
      <c r="P8605" s="24">
        <v>0.13</v>
      </c>
      <c r="Q8605" s="24"/>
      <c r="R8605" s="24">
        <v>0.76</v>
      </c>
      <c r="S8605" s="24"/>
      <c r="T8605" s="24"/>
      <c r="U8605" s="24"/>
      <c r="V8605" s="42"/>
      <c r="W8605" s="24"/>
      <c r="X8605" s="24">
        <f t="shared" si="329"/>
        <v>56.92</v>
      </c>
      <c r="Y8605" s="2">
        <f t="shared" si="330"/>
        <v>0</v>
      </c>
      <c r="Z8605" s="3"/>
    </row>
    <row r="8606" spans="1:26" customFormat="1" x14ac:dyDescent="0.25">
      <c r="A8606" s="34">
        <v>8</v>
      </c>
      <c r="B8606" s="34">
        <v>8</v>
      </c>
      <c r="C8606" s="22" t="s">
        <v>14053</v>
      </c>
      <c r="D8606" s="22" t="s">
        <v>2587</v>
      </c>
      <c r="E8606" s="3" t="s">
        <v>14017</v>
      </c>
      <c r="F8606" s="3" t="s">
        <v>12895</v>
      </c>
      <c r="G8606" s="3" t="s">
        <v>13812</v>
      </c>
      <c r="H8606" s="23" t="s">
        <v>10</v>
      </c>
      <c r="I8606" s="24">
        <v>220.23</v>
      </c>
      <c r="J8606" s="24">
        <v>207.91</v>
      </c>
      <c r="K8606" s="24">
        <v>0.89</v>
      </c>
      <c r="L8606" s="24"/>
      <c r="M8606" s="24"/>
      <c r="N8606" s="24">
        <v>3.02</v>
      </c>
      <c r="O8606" s="24">
        <v>3.41</v>
      </c>
      <c r="P8606" s="24"/>
      <c r="Q8606" s="24">
        <v>0.06</v>
      </c>
      <c r="R8606" s="24">
        <v>3.57</v>
      </c>
      <c r="S8606" s="24"/>
      <c r="T8606" s="24">
        <v>1.37</v>
      </c>
      <c r="U8606" s="24"/>
      <c r="V8606" s="42"/>
      <c r="W8606" s="24"/>
      <c r="X8606" s="24">
        <f t="shared" si="329"/>
        <v>220.23</v>
      </c>
      <c r="Y8606" s="2">
        <f t="shared" si="330"/>
        <v>0</v>
      </c>
      <c r="Z8606" s="3"/>
    </row>
    <row r="8607" spans="1:26" customFormat="1" x14ac:dyDescent="0.25">
      <c r="A8607" s="34">
        <v>9</v>
      </c>
      <c r="B8607" s="34">
        <v>9</v>
      </c>
      <c r="C8607" s="22" t="s">
        <v>14054</v>
      </c>
      <c r="D8607" s="22" t="s">
        <v>2587</v>
      </c>
      <c r="E8607" s="3" t="s">
        <v>14017</v>
      </c>
      <c r="F8607" s="3" t="s">
        <v>12895</v>
      </c>
      <c r="G8607" s="3" t="s">
        <v>14055</v>
      </c>
      <c r="H8607" s="23" t="s">
        <v>201</v>
      </c>
      <c r="I8607" s="24">
        <v>339.88</v>
      </c>
      <c r="J8607" s="24">
        <v>278.37</v>
      </c>
      <c r="K8607" s="24">
        <v>7.21</v>
      </c>
      <c r="L8607" s="24">
        <v>7.82</v>
      </c>
      <c r="M8607" s="24"/>
      <c r="N8607" s="24">
        <v>5.0199999999999996</v>
      </c>
      <c r="O8607" s="24">
        <v>3.63</v>
      </c>
      <c r="P8607" s="24">
        <v>2.2400000000000002</v>
      </c>
      <c r="Q8607" s="24">
        <v>5.16</v>
      </c>
      <c r="R8607" s="24">
        <v>12.68</v>
      </c>
      <c r="S8607" s="24"/>
      <c r="T8607" s="24">
        <v>17.75</v>
      </c>
      <c r="U8607" s="24"/>
      <c r="V8607" s="42"/>
      <c r="W8607" s="24"/>
      <c r="X8607" s="24">
        <f t="shared" si="329"/>
        <v>339.88</v>
      </c>
      <c r="Y8607" s="2">
        <f t="shared" si="330"/>
        <v>0</v>
      </c>
      <c r="Z8607" s="3"/>
    </row>
    <row r="8608" spans="1:26" customFormat="1" x14ac:dyDescent="0.25">
      <c r="A8608" s="34">
        <v>10</v>
      </c>
      <c r="B8608" s="34">
        <v>10</v>
      </c>
      <c r="C8608" s="22" t="s">
        <v>14056</v>
      </c>
      <c r="D8608" s="22" t="s">
        <v>2587</v>
      </c>
      <c r="E8608" s="3" t="s">
        <v>14017</v>
      </c>
      <c r="F8608" s="3" t="s">
        <v>12895</v>
      </c>
      <c r="G8608" s="3" t="s">
        <v>14057</v>
      </c>
      <c r="H8608" s="23" t="s">
        <v>279</v>
      </c>
      <c r="I8608" s="24">
        <v>270.43</v>
      </c>
      <c r="J8608" s="24">
        <v>225.86</v>
      </c>
      <c r="K8608" s="24">
        <v>17.57</v>
      </c>
      <c r="L8608" s="24">
        <v>1.26</v>
      </c>
      <c r="M8608" s="24"/>
      <c r="N8608" s="24">
        <v>2.7</v>
      </c>
      <c r="O8608" s="24">
        <v>3.72</v>
      </c>
      <c r="P8608" s="24">
        <v>0.56999999999999995</v>
      </c>
      <c r="Q8608" s="24"/>
      <c r="R8608" s="24">
        <v>8.49</v>
      </c>
      <c r="S8608" s="24"/>
      <c r="T8608" s="24">
        <v>5.94</v>
      </c>
      <c r="U8608" s="24">
        <v>4.32</v>
      </c>
      <c r="V8608" s="42"/>
      <c r="W8608" s="24"/>
      <c r="X8608" s="24">
        <f t="shared" si="329"/>
        <v>270.42999999999995</v>
      </c>
      <c r="Y8608" s="2">
        <f t="shared" si="330"/>
        <v>0</v>
      </c>
      <c r="Z8608" s="3"/>
    </row>
    <row r="8609" spans="1:26" customFormat="1" x14ac:dyDescent="0.25">
      <c r="A8609" s="34">
        <v>11</v>
      </c>
      <c r="B8609" s="34">
        <v>11</v>
      </c>
      <c r="C8609" s="22" t="s">
        <v>14058</v>
      </c>
      <c r="D8609" s="22" t="s">
        <v>2587</v>
      </c>
      <c r="E8609" s="3" t="s">
        <v>14017</v>
      </c>
      <c r="F8609" s="3" t="s">
        <v>12895</v>
      </c>
      <c r="G8609" s="3" t="s">
        <v>5516</v>
      </c>
      <c r="H8609" s="23" t="s">
        <v>213</v>
      </c>
      <c r="I8609" s="24">
        <v>281.26</v>
      </c>
      <c r="J8609" s="24">
        <v>254.97</v>
      </c>
      <c r="K8609" s="24"/>
      <c r="L8609" s="24"/>
      <c r="M8609" s="24"/>
      <c r="N8609" s="24">
        <v>4.09</v>
      </c>
      <c r="O8609" s="24">
        <v>2.56</v>
      </c>
      <c r="P8609" s="24">
        <v>0.36</v>
      </c>
      <c r="Q8609" s="24">
        <v>0.1</v>
      </c>
      <c r="R8609" s="24">
        <v>10.98</v>
      </c>
      <c r="S8609" s="24"/>
      <c r="T8609" s="24"/>
      <c r="U8609" s="24">
        <v>8.1999999999999993</v>
      </c>
      <c r="V8609" s="42"/>
      <c r="W8609" s="24"/>
      <c r="X8609" s="24">
        <f t="shared" si="329"/>
        <v>281.26000000000005</v>
      </c>
      <c r="Y8609" s="2">
        <f t="shared" si="330"/>
        <v>0</v>
      </c>
      <c r="Z8609" s="3"/>
    </row>
    <row r="8610" spans="1:26" customFormat="1" x14ac:dyDescent="0.25">
      <c r="A8610" s="34">
        <v>12</v>
      </c>
      <c r="B8610" s="34">
        <v>12</v>
      </c>
      <c r="C8610" s="22" t="s">
        <v>14059</v>
      </c>
      <c r="D8610" s="22" t="s">
        <v>2587</v>
      </c>
      <c r="E8610" s="3" t="s">
        <v>14017</v>
      </c>
      <c r="F8610" s="3" t="s">
        <v>12895</v>
      </c>
      <c r="G8610" s="3" t="s">
        <v>2350</v>
      </c>
      <c r="H8610" s="23" t="s">
        <v>237</v>
      </c>
      <c r="I8610" s="24">
        <v>380.41</v>
      </c>
      <c r="J8610" s="24">
        <v>298.08999999999997</v>
      </c>
      <c r="K8610" s="24">
        <v>8.57</v>
      </c>
      <c r="L8610" s="24"/>
      <c r="M8610" s="24"/>
      <c r="N8610" s="24">
        <v>5.65</v>
      </c>
      <c r="O8610" s="24">
        <v>3.5</v>
      </c>
      <c r="P8610" s="24">
        <v>1.52</v>
      </c>
      <c r="Q8610" s="24">
        <v>1.2</v>
      </c>
      <c r="R8610" s="24">
        <v>5.92</v>
      </c>
      <c r="S8610" s="24"/>
      <c r="T8610" s="24">
        <v>48.96</v>
      </c>
      <c r="U8610" s="24">
        <v>7</v>
      </c>
      <c r="V8610" s="42"/>
      <c r="W8610" s="24"/>
      <c r="X8610" s="24">
        <f t="shared" si="329"/>
        <v>380.40999999999991</v>
      </c>
      <c r="Y8610" s="2">
        <f t="shared" si="330"/>
        <v>0</v>
      </c>
      <c r="Z8610" s="3"/>
    </row>
    <row r="8611" spans="1:26" customFormat="1" x14ac:dyDescent="0.25">
      <c r="A8611" s="34">
        <v>13</v>
      </c>
      <c r="B8611" s="34">
        <v>13</v>
      </c>
      <c r="C8611" s="22" t="s">
        <v>14060</v>
      </c>
      <c r="D8611" s="22" t="s">
        <v>2587</v>
      </c>
      <c r="E8611" s="3" t="s">
        <v>14017</v>
      </c>
      <c r="F8611" s="3" t="s">
        <v>12895</v>
      </c>
      <c r="G8611" s="3" t="s">
        <v>14061</v>
      </c>
      <c r="H8611" s="23" t="s">
        <v>335</v>
      </c>
      <c r="I8611" s="24">
        <v>191.32</v>
      </c>
      <c r="J8611" s="24">
        <v>177.26</v>
      </c>
      <c r="K8611" s="24">
        <v>5.03</v>
      </c>
      <c r="L8611" s="24"/>
      <c r="M8611" s="24"/>
      <c r="N8611" s="24">
        <v>2.85</v>
      </c>
      <c r="O8611" s="24">
        <v>1.06</v>
      </c>
      <c r="P8611" s="24"/>
      <c r="Q8611" s="24"/>
      <c r="R8611" s="24">
        <v>5.12</v>
      </c>
      <c r="S8611" s="24"/>
      <c r="T8611" s="24"/>
      <c r="U8611" s="24"/>
      <c r="V8611" s="42"/>
      <c r="W8611" s="24"/>
      <c r="X8611" s="24">
        <f t="shared" si="329"/>
        <v>191.32</v>
      </c>
      <c r="Y8611" s="2">
        <f t="shared" si="330"/>
        <v>0</v>
      </c>
      <c r="Z8611" s="3"/>
    </row>
    <row r="8612" spans="1:26" customFormat="1" x14ac:dyDescent="0.25">
      <c r="A8612" s="34">
        <v>14</v>
      </c>
      <c r="B8612" s="34">
        <v>14</v>
      </c>
      <c r="C8612" s="22" t="s">
        <v>14062</v>
      </c>
      <c r="D8612" s="22" t="s">
        <v>2587</v>
      </c>
      <c r="E8612" s="3" t="s">
        <v>14017</v>
      </c>
      <c r="F8612" s="3" t="s">
        <v>12895</v>
      </c>
      <c r="G8612" s="3" t="s">
        <v>14063</v>
      </c>
      <c r="H8612" s="23" t="s">
        <v>791</v>
      </c>
      <c r="I8612" s="24">
        <v>639.92999999999995</v>
      </c>
      <c r="J8612" s="24">
        <v>459.87</v>
      </c>
      <c r="K8612" s="24"/>
      <c r="L8612" s="24">
        <v>3.51</v>
      </c>
      <c r="M8612" s="24"/>
      <c r="N8612" s="24">
        <v>1</v>
      </c>
      <c r="O8612" s="24">
        <v>2</v>
      </c>
      <c r="P8612" s="24">
        <v>2</v>
      </c>
      <c r="Q8612" s="24"/>
      <c r="R8612" s="24">
        <v>10.75</v>
      </c>
      <c r="S8612" s="24"/>
      <c r="T8612" s="24">
        <v>155.5</v>
      </c>
      <c r="U8612" s="24">
        <v>5.3</v>
      </c>
      <c r="V8612" s="42"/>
      <c r="W8612" s="24"/>
      <c r="X8612" s="24">
        <f t="shared" ref="X8612:X8675" si="331">SUM(J8612:W8612)</f>
        <v>639.92999999999995</v>
      </c>
      <c r="Y8612" s="2">
        <f t="shared" si="330"/>
        <v>0</v>
      </c>
      <c r="Z8612" s="3"/>
    </row>
    <row r="8613" spans="1:26" customFormat="1" x14ac:dyDescent="0.25">
      <c r="A8613" s="34">
        <v>15</v>
      </c>
      <c r="B8613" s="34">
        <v>15</v>
      </c>
      <c r="C8613" s="22" t="s">
        <v>14064</v>
      </c>
      <c r="D8613" s="22" t="s">
        <v>2587</v>
      </c>
      <c r="E8613" s="3" t="s">
        <v>14017</v>
      </c>
      <c r="F8613" s="3" t="s">
        <v>12895</v>
      </c>
      <c r="G8613" s="3" t="s">
        <v>6058</v>
      </c>
      <c r="H8613" s="23" t="s">
        <v>10</v>
      </c>
      <c r="I8613" s="24">
        <v>91.13</v>
      </c>
      <c r="J8613" s="24">
        <v>67</v>
      </c>
      <c r="K8613" s="24"/>
      <c r="L8613" s="24"/>
      <c r="M8613" s="24"/>
      <c r="N8613" s="24"/>
      <c r="O8613" s="24"/>
      <c r="P8613" s="24"/>
      <c r="Q8613" s="24">
        <v>2.2999999999999998</v>
      </c>
      <c r="R8613" s="24">
        <v>0.36</v>
      </c>
      <c r="S8613" s="24"/>
      <c r="T8613" s="24">
        <v>21.47</v>
      </c>
      <c r="U8613" s="24"/>
      <c r="V8613" s="42"/>
      <c r="W8613" s="24"/>
      <c r="X8613" s="24">
        <f t="shared" si="331"/>
        <v>91.13</v>
      </c>
      <c r="Y8613" s="2">
        <f t="shared" si="330"/>
        <v>0</v>
      </c>
      <c r="Z8613" s="3"/>
    </row>
    <row r="8614" spans="1:26" customFormat="1" x14ac:dyDescent="0.25">
      <c r="A8614" s="34">
        <v>16</v>
      </c>
      <c r="B8614" s="34">
        <v>16</v>
      </c>
      <c r="C8614" s="22" t="s">
        <v>14065</v>
      </c>
      <c r="D8614" s="22" t="s">
        <v>2587</v>
      </c>
      <c r="E8614" s="3" t="s">
        <v>14017</v>
      </c>
      <c r="F8614" s="3" t="s">
        <v>12895</v>
      </c>
      <c r="G8614" s="3" t="s">
        <v>7085</v>
      </c>
      <c r="H8614" s="23" t="s">
        <v>216</v>
      </c>
      <c r="I8614" s="24">
        <v>52.07</v>
      </c>
      <c r="J8614" s="24">
        <v>50.65</v>
      </c>
      <c r="K8614" s="24"/>
      <c r="L8614" s="24"/>
      <c r="M8614" s="24"/>
      <c r="N8614" s="24"/>
      <c r="O8614" s="24"/>
      <c r="P8614" s="24">
        <v>0.06</v>
      </c>
      <c r="Q8614" s="24">
        <v>0.59</v>
      </c>
      <c r="R8614" s="24">
        <v>0.77</v>
      </c>
      <c r="S8614" s="24"/>
      <c r="T8614" s="24"/>
      <c r="U8614" s="24"/>
      <c r="V8614" s="42"/>
      <c r="W8614" s="24"/>
      <c r="X8614" s="24">
        <f t="shared" si="331"/>
        <v>52.070000000000007</v>
      </c>
      <c r="Y8614" s="2">
        <f t="shared" si="330"/>
        <v>0</v>
      </c>
      <c r="Z8614" s="3"/>
    </row>
    <row r="8615" spans="1:26" customFormat="1" x14ac:dyDescent="0.25">
      <c r="A8615" s="34">
        <v>17</v>
      </c>
      <c r="B8615" s="34">
        <v>17</v>
      </c>
      <c r="C8615" s="22" t="s">
        <v>14066</v>
      </c>
      <c r="D8615" s="22" t="s">
        <v>2587</v>
      </c>
      <c r="E8615" s="3" t="s">
        <v>14017</v>
      </c>
      <c r="F8615" s="3" t="s">
        <v>12895</v>
      </c>
      <c r="G8615" s="3" t="s">
        <v>8725</v>
      </c>
      <c r="H8615" s="23" t="s">
        <v>230</v>
      </c>
      <c r="I8615" s="24">
        <v>174.92</v>
      </c>
      <c r="J8615" s="24">
        <v>145.13999999999999</v>
      </c>
      <c r="K8615" s="24">
        <v>21.22</v>
      </c>
      <c r="L8615" s="24"/>
      <c r="M8615" s="24"/>
      <c r="N8615" s="24">
        <v>2.06</v>
      </c>
      <c r="O8615" s="24">
        <v>1.44</v>
      </c>
      <c r="P8615" s="24"/>
      <c r="Q8615" s="24">
        <v>0.55000000000000004</v>
      </c>
      <c r="R8615" s="24">
        <v>3.13</v>
      </c>
      <c r="S8615" s="24">
        <v>0.18</v>
      </c>
      <c r="T8615" s="24">
        <v>1.2</v>
      </c>
      <c r="U8615" s="24"/>
      <c r="V8615" s="42"/>
      <c r="W8615" s="24"/>
      <c r="X8615" s="24">
        <f t="shared" si="331"/>
        <v>174.92</v>
      </c>
      <c r="Y8615" s="2">
        <f t="shared" si="330"/>
        <v>0</v>
      </c>
      <c r="Z8615" s="3"/>
    </row>
    <row r="8616" spans="1:26" customFormat="1" x14ac:dyDescent="0.25">
      <c r="A8616" s="34">
        <v>1</v>
      </c>
      <c r="B8616" s="34">
        <v>1</v>
      </c>
      <c r="C8616" s="27" t="s">
        <v>7447</v>
      </c>
      <c r="D8616" s="27" t="s">
        <v>7878</v>
      </c>
      <c r="E8616" s="3" t="s">
        <v>14017</v>
      </c>
      <c r="F8616" s="3" t="s">
        <v>12895</v>
      </c>
      <c r="G8616" s="2" t="s">
        <v>14067</v>
      </c>
      <c r="H8616" s="23" t="s">
        <v>7989</v>
      </c>
      <c r="I8616" s="24">
        <v>169.13</v>
      </c>
      <c r="J8616" s="24">
        <v>154.26</v>
      </c>
      <c r="K8616" s="24">
        <v>3.45</v>
      </c>
      <c r="L8616" s="24">
        <v>3.25</v>
      </c>
      <c r="M8616" s="24"/>
      <c r="N8616" s="24">
        <v>2.5</v>
      </c>
      <c r="O8616" s="24"/>
      <c r="P8616" s="24">
        <v>0.6</v>
      </c>
      <c r="Q8616" s="24">
        <v>0.39</v>
      </c>
      <c r="R8616" s="24">
        <v>3.86</v>
      </c>
      <c r="S8616" s="24"/>
      <c r="T8616" s="24"/>
      <c r="U8616" s="24"/>
      <c r="V8616" s="24"/>
      <c r="W8616" s="24">
        <v>0.8200000000000216</v>
      </c>
      <c r="X8616" s="24">
        <f t="shared" si="331"/>
        <v>169.13</v>
      </c>
      <c r="Y8616" s="2">
        <f t="shared" si="330"/>
        <v>0</v>
      </c>
      <c r="Z8616" s="3"/>
    </row>
    <row r="8617" spans="1:26" customFormat="1" x14ac:dyDescent="0.25">
      <c r="A8617" s="34">
        <v>2</v>
      </c>
      <c r="B8617" s="34">
        <v>2</v>
      </c>
      <c r="C8617" s="27" t="s">
        <v>14068</v>
      </c>
      <c r="D8617" s="27" t="s">
        <v>7878</v>
      </c>
      <c r="E8617" s="3" t="s">
        <v>14017</v>
      </c>
      <c r="F8617" s="3" t="s">
        <v>12895</v>
      </c>
      <c r="G8617" s="2" t="s">
        <v>14041</v>
      </c>
      <c r="H8617" s="23" t="s">
        <v>1043</v>
      </c>
      <c r="I8617" s="24">
        <v>79.63</v>
      </c>
      <c r="J8617" s="24">
        <v>72.55</v>
      </c>
      <c r="K8617" s="24"/>
      <c r="L8617" s="24"/>
      <c r="M8617" s="24"/>
      <c r="N8617" s="24">
        <v>3.55</v>
      </c>
      <c r="O8617" s="24"/>
      <c r="P8617" s="24">
        <v>0.34</v>
      </c>
      <c r="Q8617" s="24"/>
      <c r="R8617" s="24">
        <v>2.59</v>
      </c>
      <c r="S8617" s="24"/>
      <c r="T8617" s="24"/>
      <c r="U8617" s="24"/>
      <c r="V8617" s="24"/>
      <c r="W8617" s="24">
        <v>0.59999999999999432</v>
      </c>
      <c r="X8617" s="24">
        <f t="shared" si="331"/>
        <v>79.63</v>
      </c>
      <c r="Y8617" s="2">
        <f t="shared" si="330"/>
        <v>0</v>
      </c>
      <c r="Z8617" s="3"/>
    </row>
    <row r="8618" spans="1:26" customFormat="1" x14ac:dyDescent="0.25">
      <c r="A8618" s="34">
        <v>3</v>
      </c>
      <c r="B8618" s="34">
        <v>3</v>
      </c>
      <c r="C8618" s="27" t="s">
        <v>14069</v>
      </c>
      <c r="D8618" s="27" t="s">
        <v>7878</v>
      </c>
      <c r="E8618" s="3" t="s">
        <v>14017</v>
      </c>
      <c r="F8618" s="3" t="s">
        <v>12895</v>
      </c>
      <c r="G8618" s="2" t="s">
        <v>8650</v>
      </c>
      <c r="H8618" s="23" t="s">
        <v>230</v>
      </c>
      <c r="I8618" s="24">
        <v>311.38</v>
      </c>
      <c r="J8618" s="24">
        <v>295.35000000000002</v>
      </c>
      <c r="K8618" s="24"/>
      <c r="L8618" s="24"/>
      <c r="M8618" s="24"/>
      <c r="N8618" s="24">
        <v>4.29</v>
      </c>
      <c r="O8618" s="24"/>
      <c r="P8618" s="24">
        <v>0.7</v>
      </c>
      <c r="Q8618" s="24">
        <v>0.5</v>
      </c>
      <c r="R8618" s="24">
        <v>9.68</v>
      </c>
      <c r="S8618" s="24"/>
      <c r="T8618" s="24"/>
      <c r="U8618" s="24"/>
      <c r="V8618" s="24"/>
      <c r="W8618" s="24">
        <v>0.8599999999999568</v>
      </c>
      <c r="X8618" s="24">
        <f t="shared" si="331"/>
        <v>311.38</v>
      </c>
      <c r="Y8618" s="2">
        <f t="shared" si="330"/>
        <v>0</v>
      </c>
      <c r="Z8618" s="3"/>
    </row>
    <row r="8619" spans="1:26" customFormat="1" x14ac:dyDescent="0.25">
      <c r="A8619" s="34">
        <v>4</v>
      </c>
      <c r="B8619" s="34">
        <v>4</v>
      </c>
      <c r="C8619" s="27" t="s">
        <v>9752</v>
      </c>
      <c r="D8619" s="27" t="s">
        <v>7878</v>
      </c>
      <c r="E8619" s="3" t="s">
        <v>14017</v>
      </c>
      <c r="F8619" s="3" t="s">
        <v>12895</v>
      </c>
      <c r="G8619" s="2" t="s">
        <v>164</v>
      </c>
      <c r="H8619" s="23" t="s">
        <v>13</v>
      </c>
      <c r="I8619" s="24">
        <v>280.81</v>
      </c>
      <c r="J8619" s="24">
        <v>248.88</v>
      </c>
      <c r="K8619" s="24">
        <v>1.37</v>
      </c>
      <c r="L8619" s="24"/>
      <c r="M8619" s="24"/>
      <c r="N8619" s="24">
        <v>8</v>
      </c>
      <c r="O8619" s="24"/>
      <c r="P8619" s="24">
        <v>1.72</v>
      </c>
      <c r="Q8619" s="24">
        <v>0.21</v>
      </c>
      <c r="R8619" s="24">
        <v>10.119999999999999</v>
      </c>
      <c r="S8619" s="24"/>
      <c r="T8619" s="24">
        <v>10.51</v>
      </c>
      <c r="U8619" s="24"/>
      <c r="V8619" s="24"/>
      <c r="W8619" s="24">
        <v>0</v>
      </c>
      <c r="X8619" s="24">
        <f t="shared" si="331"/>
        <v>280.81</v>
      </c>
      <c r="Y8619" s="2">
        <f t="shared" si="330"/>
        <v>0</v>
      </c>
      <c r="Z8619" s="3"/>
    </row>
    <row r="8620" spans="1:26" customFormat="1" x14ac:dyDescent="0.25">
      <c r="A8620" s="34">
        <v>5</v>
      </c>
      <c r="B8620" s="34">
        <v>5</v>
      </c>
      <c r="C8620" s="27" t="s">
        <v>6561</v>
      </c>
      <c r="D8620" s="27" t="s">
        <v>7878</v>
      </c>
      <c r="E8620" s="3" t="s">
        <v>14017</v>
      </c>
      <c r="F8620" s="3" t="s">
        <v>12895</v>
      </c>
      <c r="G8620" s="2" t="s">
        <v>1875</v>
      </c>
      <c r="H8620" s="23" t="s">
        <v>213</v>
      </c>
      <c r="I8620" s="24">
        <v>467.17</v>
      </c>
      <c r="J8620" s="24">
        <v>436.07</v>
      </c>
      <c r="K8620" s="24"/>
      <c r="L8620" s="24"/>
      <c r="M8620" s="24"/>
      <c r="N8620" s="24">
        <v>14.98</v>
      </c>
      <c r="O8620" s="24"/>
      <c r="P8620" s="24">
        <v>1.87</v>
      </c>
      <c r="Q8620" s="24">
        <v>1.6</v>
      </c>
      <c r="R8620" s="24">
        <v>12.65</v>
      </c>
      <c r="S8620" s="24"/>
      <c r="T8620" s="24"/>
      <c r="U8620" s="24"/>
      <c r="V8620" s="24"/>
      <c r="W8620" s="24">
        <v>0</v>
      </c>
      <c r="X8620" s="24">
        <f t="shared" si="331"/>
        <v>467.17</v>
      </c>
      <c r="Y8620" s="2">
        <f t="shared" si="330"/>
        <v>0</v>
      </c>
      <c r="Z8620" s="3"/>
    </row>
    <row r="8621" spans="1:26" customFormat="1" x14ac:dyDescent="0.25">
      <c r="A8621" s="34">
        <v>6</v>
      </c>
      <c r="B8621" s="34">
        <v>6</v>
      </c>
      <c r="C8621" s="27" t="s">
        <v>14070</v>
      </c>
      <c r="D8621" s="27" t="s">
        <v>7878</v>
      </c>
      <c r="E8621" s="3" t="s">
        <v>14017</v>
      </c>
      <c r="F8621" s="3" t="s">
        <v>12895</v>
      </c>
      <c r="G8621" s="2" t="s">
        <v>685</v>
      </c>
      <c r="H8621" s="23" t="s">
        <v>429</v>
      </c>
      <c r="I8621" s="24">
        <v>333.8</v>
      </c>
      <c r="J8621" s="24">
        <v>281.41000000000003</v>
      </c>
      <c r="K8621" s="24">
        <v>13.05</v>
      </c>
      <c r="L8621" s="24"/>
      <c r="M8621" s="24"/>
      <c r="N8621" s="24">
        <v>10.44</v>
      </c>
      <c r="O8621" s="24"/>
      <c r="P8621" s="24">
        <v>0.13</v>
      </c>
      <c r="Q8621" s="24"/>
      <c r="R8621" s="24">
        <v>8.8000000000000007</v>
      </c>
      <c r="S8621" s="24"/>
      <c r="T8621" s="24">
        <v>15.81</v>
      </c>
      <c r="U8621" s="24"/>
      <c r="V8621" s="24"/>
      <c r="W8621" s="24">
        <v>4.1599999999999682</v>
      </c>
      <c r="X8621" s="24">
        <f t="shared" si="331"/>
        <v>333.8</v>
      </c>
      <c r="Y8621" s="2">
        <f t="shared" si="330"/>
        <v>0</v>
      </c>
      <c r="Z8621" s="3"/>
    </row>
    <row r="8622" spans="1:26" customFormat="1" x14ac:dyDescent="0.25">
      <c r="A8622" s="34">
        <v>7</v>
      </c>
      <c r="B8622" s="34">
        <v>7</v>
      </c>
      <c r="C8622" s="27" t="s">
        <v>8642</v>
      </c>
      <c r="D8622" s="27" t="s">
        <v>7878</v>
      </c>
      <c r="E8622" s="3" t="s">
        <v>14017</v>
      </c>
      <c r="F8622" s="3" t="s">
        <v>12895</v>
      </c>
      <c r="G8622" s="2" t="s">
        <v>164</v>
      </c>
      <c r="H8622" s="23" t="s">
        <v>860</v>
      </c>
      <c r="I8622" s="24">
        <v>114.23</v>
      </c>
      <c r="J8622" s="24">
        <v>104.76</v>
      </c>
      <c r="K8622" s="24">
        <v>0.38</v>
      </c>
      <c r="L8622" s="24"/>
      <c r="M8622" s="24"/>
      <c r="N8622" s="24">
        <v>5.42</v>
      </c>
      <c r="O8622" s="24"/>
      <c r="P8622" s="24"/>
      <c r="Q8622" s="24">
        <v>0.41</v>
      </c>
      <c r="R8622" s="24">
        <v>2.16</v>
      </c>
      <c r="S8622" s="24"/>
      <c r="T8622" s="24"/>
      <c r="U8622" s="24"/>
      <c r="V8622" s="24"/>
      <c r="W8622" s="24">
        <v>1.1000000000000085</v>
      </c>
      <c r="X8622" s="24">
        <f t="shared" si="331"/>
        <v>114.23</v>
      </c>
      <c r="Y8622" s="2">
        <f t="shared" si="330"/>
        <v>0</v>
      </c>
      <c r="Z8622" s="3"/>
    </row>
    <row r="8623" spans="1:26" customFormat="1" x14ac:dyDescent="0.25">
      <c r="A8623" s="34">
        <v>8</v>
      </c>
      <c r="B8623" s="34">
        <v>8</v>
      </c>
      <c r="C8623" s="27" t="s">
        <v>14071</v>
      </c>
      <c r="D8623" s="27" t="s">
        <v>7878</v>
      </c>
      <c r="E8623" s="3" t="s">
        <v>14017</v>
      </c>
      <c r="F8623" s="3" t="s">
        <v>12895</v>
      </c>
      <c r="G8623" s="2" t="s">
        <v>14072</v>
      </c>
      <c r="H8623" s="23"/>
      <c r="I8623" s="24">
        <v>242.37</v>
      </c>
      <c r="J8623" s="24">
        <v>172.09</v>
      </c>
      <c r="K8623" s="24">
        <v>7.93</v>
      </c>
      <c r="L8623" s="24"/>
      <c r="M8623" s="24"/>
      <c r="N8623" s="24">
        <v>6.16</v>
      </c>
      <c r="O8623" s="24"/>
      <c r="P8623" s="24">
        <v>1.56</v>
      </c>
      <c r="Q8623" s="24">
        <v>2.1</v>
      </c>
      <c r="R8623" s="24">
        <v>4.42</v>
      </c>
      <c r="S8623" s="24"/>
      <c r="T8623" s="24">
        <v>48.11</v>
      </c>
      <c r="U8623" s="24"/>
      <c r="V8623" s="24"/>
      <c r="W8623" s="24">
        <v>0</v>
      </c>
      <c r="X8623" s="24">
        <f t="shared" si="331"/>
        <v>242.37</v>
      </c>
      <c r="Y8623" s="2">
        <f t="shared" si="330"/>
        <v>0</v>
      </c>
      <c r="Z8623" s="3"/>
    </row>
    <row r="8624" spans="1:26" customFormat="1" x14ac:dyDescent="0.25">
      <c r="A8624" s="34">
        <v>9</v>
      </c>
      <c r="B8624" s="34">
        <v>10</v>
      </c>
      <c r="C8624" s="27" t="s">
        <v>14073</v>
      </c>
      <c r="D8624" s="27" t="s">
        <v>7878</v>
      </c>
      <c r="E8624" s="3" t="s">
        <v>14017</v>
      </c>
      <c r="F8624" s="3" t="s">
        <v>12895</v>
      </c>
      <c r="G8624" s="2" t="s">
        <v>14074</v>
      </c>
      <c r="H8624" s="23" t="s">
        <v>176</v>
      </c>
      <c r="I8624" s="24">
        <v>181.2</v>
      </c>
      <c r="J8624" s="24">
        <v>161.68</v>
      </c>
      <c r="K8624" s="24">
        <v>6.8</v>
      </c>
      <c r="L8624" s="24"/>
      <c r="M8624" s="24"/>
      <c r="N8624" s="24">
        <v>6.2</v>
      </c>
      <c r="O8624" s="24"/>
      <c r="P8624" s="24">
        <v>0.95</v>
      </c>
      <c r="Q8624" s="24">
        <v>0.43</v>
      </c>
      <c r="R8624" s="24">
        <v>5.14</v>
      </c>
      <c r="S8624" s="24"/>
      <c r="T8624" s="24"/>
      <c r="U8624" s="24"/>
      <c r="V8624" s="24"/>
      <c r="W8624" s="24">
        <v>0</v>
      </c>
      <c r="X8624" s="24">
        <f t="shared" si="331"/>
        <v>181.2</v>
      </c>
      <c r="Y8624" s="2">
        <f t="shared" si="330"/>
        <v>0</v>
      </c>
      <c r="Z8624" s="3"/>
    </row>
    <row r="8625" spans="1:26" customFormat="1" x14ac:dyDescent="0.25">
      <c r="A8625" s="34">
        <v>10</v>
      </c>
      <c r="B8625" s="34">
        <v>11</v>
      </c>
      <c r="C8625" s="27" t="s">
        <v>14075</v>
      </c>
      <c r="D8625" s="27" t="s">
        <v>7878</v>
      </c>
      <c r="E8625" s="3" t="s">
        <v>14017</v>
      </c>
      <c r="F8625" s="3" t="s">
        <v>12895</v>
      </c>
      <c r="G8625" s="2" t="s">
        <v>14076</v>
      </c>
      <c r="H8625" s="23" t="s">
        <v>1606</v>
      </c>
      <c r="I8625" s="24">
        <v>202.43</v>
      </c>
      <c r="J8625" s="24">
        <v>182.95</v>
      </c>
      <c r="K8625" s="24">
        <v>8.65</v>
      </c>
      <c r="L8625" s="24"/>
      <c r="M8625" s="24"/>
      <c r="N8625" s="24">
        <v>5.89</v>
      </c>
      <c r="O8625" s="24"/>
      <c r="P8625" s="24">
        <v>7.0000000000000007E-2</v>
      </c>
      <c r="Q8625" s="24"/>
      <c r="R8625" s="24">
        <v>4.59</v>
      </c>
      <c r="S8625" s="24"/>
      <c r="T8625" s="24"/>
      <c r="U8625" s="24"/>
      <c r="V8625" s="24"/>
      <c r="W8625" s="24">
        <v>0.28000000000002956</v>
      </c>
      <c r="X8625" s="24">
        <f t="shared" si="331"/>
        <v>202.43</v>
      </c>
      <c r="Y8625" s="2">
        <f t="shared" si="330"/>
        <v>0</v>
      </c>
      <c r="Z8625" s="3"/>
    </row>
    <row r="8626" spans="1:26" customFormat="1" x14ac:dyDescent="0.25">
      <c r="A8626" s="34">
        <v>11</v>
      </c>
      <c r="B8626" s="34">
        <v>12</v>
      </c>
      <c r="C8626" s="27" t="s">
        <v>14077</v>
      </c>
      <c r="D8626" s="27" t="s">
        <v>7878</v>
      </c>
      <c r="E8626" s="3" t="s">
        <v>14017</v>
      </c>
      <c r="F8626" s="3" t="s">
        <v>12895</v>
      </c>
      <c r="G8626" s="2" t="s">
        <v>14078</v>
      </c>
      <c r="H8626" s="23" t="s">
        <v>245</v>
      </c>
      <c r="I8626" s="24">
        <v>285.89999999999998</v>
      </c>
      <c r="J8626" s="24">
        <v>234.96</v>
      </c>
      <c r="K8626" s="24">
        <v>16.399999999999999</v>
      </c>
      <c r="L8626" s="24">
        <v>6.67</v>
      </c>
      <c r="M8626" s="24"/>
      <c r="N8626" s="24">
        <v>8.34</v>
      </c>
      <c r="O8626" s="24"/>
      <c r="P8626" s="24">
        <v>5.41</v>
      </c>
      <c r="Q8626" s="24">
        <v>0.37</v>
      </c>
      <c r="R8626" s="24">
        <v>6.35</v>
      </c>
      <c r="S8626" s="24"/>
      <c r="T8626" s="24">
        <v>3.64</v>
      </c>
      <c r="U8626" s="24"/>
      <c r="V8626" s="24"/>
      <c r="W8626" s="24">
        <v>3.7599999999999341</v>
      </c>
      <c r="X8626" s="24">
        <f t="shared" si="331"/>
        <v>285.89999999999998</v>
      </c>
      <c r="Y8626" s="2">
        <f t="shared" si="330"/>
        <v>0</v>
      </c>
      <c r="Z8626" s="3"/>
    </row>
    <row r="8627" spans="1:26" customFormat="1" x14ac:dyDescent="0.25">
      <c r="A8627" s="34">
        <v>12</v>
      </c>
      <c r="B8627" s="34">
        <v>13</v>
      </c>
      <c r="C8627" s="27" t="s">
        <v>14079</v>
      </c>
      <c r="D8627" s="27" t="s">
        <v>7878</v>
      </c>
      <c r="E8627" s="3" t="s">
        <v>14017</v>
      </c>
      <c r="F8627" s="3" t="s">
        <v>12895</v>
      </c>
      <c r="G8627" s="2" t="s">
        <v>7710</v>
      </c>
      <c r="H8627" s="23" t="s">
        <v>8164</v>
      </c>
      <c r="I8627" s="24">
        <v>68.84</v>
      </c>
      <c r="J8627" s="24">
        <v>43.29</v>
      </c>
      <c r="K8627" s="24">
        <v>5.56</v>
      </c>
      <c r="L8627" s="24"/>
      <c r="M8627" s="24"/>
      <c r="N8627" s="24">
        <v>3.41</v>
      </c>
      <c r="O8627" s="24"/>
      <c r="P8627" s="24">
        <v>0.9</v>
      </c>
      <c r="Q8627" s="24">
        <v>0.38</v>
      </c>
      <c r="R8627" s="24">
        <v>1.86</v>
      </c>
      <c r="S8627" s="24"/>
      <c r="T8627" s="24">
        <v>13.44</v>
      </c>
      <c r="U8627" s="24"/>
      <c r="V8627" s="24"/>
      <c r="W8627" s="24">
        <v>0</v>
      </c>
      <c r="X8627" s="24">
        <f t="shared" si="331"/>
        <v>68.84</v>
      </c>
      <c r="Y8627" s="2">
        <f t="shared" si="330"/>
        <v>0</v>
      </c>
      <c r="Z8627" s="3"/>
    </row>
    <row r="8628" spans="1:26" customFormat="1" x14ac:dyDescent="0.25">
      <c r="A8628" s="34">
        <v>1</v>
      </c>
      <c r="B8628" s="34">
        <v>1</v>
      </c>
      <c r="C8628" s="22" t="s">
        <v>14080</v>
      </c>
      <c r="D8628" s="22" t="s">
        <v>14081</v>
      </c>
      <c r="E8628" s="3" t="s">
        <v>14017</v>
      </c>
      <c r="F8628" s="3" t="s">
        <v>12895</v>
      </c>
      <c r="G8628" s="3" t="s">
        <v>6170</v>
      </c>
      <c r="H8628" s="23" t="s">
        <v>3086</v>
      </c>
      <c r="I8628" s="24">
        <v>475.07</v>
      </c>
      <c r="J8628" s="24">
        <v>310.07</v>
      </c>
      <c r="K8628" s="24">
        <v>9</v>
      </c>
      <c r="L8628" s="24">
        <v>34.46</v>
      </c>
      <c r="M8628" s="24"/>
      <c r="N8628" s="24">
        <v>9.0500000000000007</v>
      </c>
      <c r="O8628" s="24"/>
      <c r="P8628" s="24">
        <v>4.24</v>
      </c>
      <c r="Q8628" s="24"/>
      <c r="R8628" s="24">
        <v>4.1100000000000003</v>
      </c>
      <c r="S8628" s="24">
        <v>0.44</v>
      </c>
      <c r="T8628" s="24">
        <v>103.7</v>
      </c>
      <c r="U8628" s="24"/>
      <c r="V8628" s="42"/>
      <c r="W8628" s="24"/>
      <c r="X8628" s="24">
        <f t="shared" si="331"/>
        <v>475.07</v>
      </c>
      <c r="Y8628" s="2">
        <f t="shared" si="330"/>
        <v>0</v>
      </c>
      <c r="Z8628" s="3"/>
    </row>
    <row r="8629" spans="1:26" customFormat="1" ht="30" x14ac:dyDescent="0.25">
      <c r="A8629" s="34">
        <v>2</v>
      </c>
      <c r="B8629" s="34">
        <v>2</v>
      </c>
      <c r="C8629" s="28" t="s">
        <v>14082</v>
      </c>
      <c r="D8629" s="22" t="s">
        <v>14081</v>
      </c>
      <c r="E8629" s="3" t="s">
        <v>14017</v>
      </c>
      <c r="F8629" s="3" t="s">
        <v>12895</v>
      </c>
      <c r="G8629" s="3" t="s">
        <v>14083</v>
      </c>
      <c r="H8629" s="23" t="s">
        <v>237</v>
      </c>
      <c r="I8629" s="24">
        <v>511.93</v>
      </c>
      <c r="J8629" s="24">
        <v>395.3</v>
      </c>
      <c r="K8629" s="24"/>
      <c r="L8629" s="24">
        <v>58.81</v>
      </c>
      <c r="M8629" s="24"/>
      <c r="N8629" s="24">
        <v>8.5399999999999991</v>
      </c>
      <c r="O8629" s="24"/>
      <c r="P8629" s="24">
        <v>0.57999999999999996</v>
      </c>
      <c r="Q8629" s="24">
        <v>17.32</v>
      </c>
      <c r="R8629" s="24">
        <v>13.78</v>
      </c>
      <c r="S8629" s="24">
        <v>2.1</v>
      </c>
      <c r="T8629" s="24">
        <v>15.5</v>
      </c>
      <c r="U8629" s="24"/>
      <c r="V8629" s="42"/>
      <c r="W8629" s="24"/>
      <c r="X8629" s="24">
        <f t="shared" si="331"/>
        <v>511.93</v>
      </c>
      <c r="Y8629" s="2">
        <f t="shared" si="330"/>
        <v>0</v>
      </c>
      <c r="Z8629" s="3"/>
    </row>
    <row r="8630" spans="1:26" customFormat="1" x14ac:dyDescent="0.25">
      <c r="A8630" s="34">
        <v>3</v>
      </c>
      <c r="B8630" s="34">
        <v>3</v>
      </c>
      <c r="C8630" s="22" t="s">
        <v>14084</v>
      </c>
      <c r="D8630" s="22" t="s">
        <v>14081</v>
      </c>
      <c r="E8630" s="3" t="s">
        <v>14017</v>
      </c>
      <c r="F8630" s="3" t="s">
        <v>12895</v>
      </c>
      <c r="G8630" s="3" t="s">
        <v>6170</v>
      </c>
      <c r="H8630" s="23" t="s">
        <v>3086</v>
      </c>
      <c r="I8630" s="24">
        <v>339.94</v>
      </c>
      <c r="J8630" s="24">
        <v>197.79</v>
      </c>
      <c r="K8630" s="24">
        <v>15.57</v>
      </c>
      <c r="L8630" s="24">
        <v>5.37</v>
      </c>
      <c r="M8630" s="24"/>
      <c r="N8630" s="24">
        <v>2.27</v>
      </c>
      <c r="O8630" s="24"/>
      <c r="P8630" s="24">
        <v>0.93</v>
      </c>
      <c r="Q8630" s="24"/>
      <c r="R8630" s="24">
        <v>2.5499999999999998</v>
      </c>
      <c r="S8630" s="24">
        <v>0.46</v>
      </c>
      <c r="T8630" s="24">
        <v>115</v>
      </c>
      <c r="U8630" s="24"/>
      <c r="V8630" s="42"/>
      <c r="W8630" s="24"/>
      <c r="X8630" s="24">
        <f t="shared" si="331"/>
        <v>339.94000000000005</v>
      </c>
      <c r="Y8630" s="2">
        <f t="shared" si="330"/>
        <v>0</v>
      </c>
      <c r="Z8630" s="3"/>
    </row>
    <row r="8631" spans="1:26" customFormat="1" x14ac:dyDescent="0.25">
      <c r="A8631" s="34">
        <v>4</v>
      </c>
      <c r="B8631" s="34">
        <v>4</v>
      </c>
      <c r="C8631" s="22" t="s">
        <v>14085</v>
      </c>
      <c r="D8631" s="22" t="s">
        <v>14081</v>
      </c>
      <c r="E8631" s="3" t="s">
        <v>14017</v>
      </c>
      <c r="F8631" s="3" t="s">
        <v>12895</v>
      </c>
      <c r="G8631" s="3" t="s">
        <v>7633</v>
      </c>
      <c r="H8631" s="23" t="s">
        <v>7110</v>
      </c>
      <c r="I8631" s="24">
        <v>192.06</v>
      </c>
      <c r="J8631" s="24">
        <v>160.4</v>
      </c>
      <c r="K8631" s="24">
        <v>19.75</v>
      </c>
      <c r="L8631" s="24"/>
      <c r="M8631" s="24"/>
      <c r="N8631" s="24">
        <v>5</v>
      </c>
      <c r="O8631" s="24"/>
      <c r="P8631" s="24"/>
      <c r="Q8631" s="24"/>
      <c r="R8631" s="24">
        <v>2.56</v>
      </c>
      <c r="S8631" s="24">
        <v>0.57999999999999996</v>
      </c>
      <c r="T8631" s="24">
        <v>3.77</v>
      </c>
      <c r="U8631" s="24"/>
      <c r="V8631" s="42"/>
      <c r="W8631" s="24"/>
      <c r="X8631" s="24">
        <f t="shared" si="331"/>
        <v>192.06000000000003</v>
      </c>
      <c r="Y8631" s="2">
        <f t="shared" si="330"/>
        <v>0</v>
      </c>
      <c r="Z8631" s="3"/>
    </row>
    <row r="8632" spans="1:26" customFormat="1" x14ac:dyDescent="0.25">
      <c r="A8632" s="34">
        <v>5</v>
      </c>
      <c r="B8632" s="34">
        <v>5</v>
      </c>
      <c r="C8632" s="22" t="s">
        <v>14086</v>
      </c>
      <c r="D8632" s="22" t="s">
        <v>14081</v>
      </c>
      <c r="E8632" s="3" t="s">
        <v>14017</v>
      </c>
      <c r="F8632" s="3" t="s">
        <v>12895</v>
      </c>
      <c r="G8632" s="3" t="s">
        <v>7708</v>
      </c>
      <c r="H8632" s="23" t="s">
        <v>2086</v>
      </c>
      <c r="I8632" s="24">
        <v>228.21</v>
      </c>
      <c r="J8632" s="24">
        <v>197.58</v>
      </c>
      <c r="K8632" s="24"/>
      <c r="L8632" s="24">
        <v>21.63</v>
      </c>
      <c r="M8632" s="24"/>
      <c r="N8632" s="24">
        <v>3.48</v>
      </c>
      <c r="O8632" s="24"/>
      <c r="P8632" s="24"/>
      <c r="Q8632" s="24"/>
      <c r="R8632" s="24">
        <v>4.6100000000000003</v>
      </c>
      <c r="S8632" s="24">
        <v>0.32</v>
      </c>
      <c r="T8632" s="24">
        <v>0.59</v>
      </c>
      <c r="U8632" s="24"/>
      <c r="V8632" s="42"/>
      <c r="W8632" s="24"/>
      <c r="X8632" s="24">
        <f t="shared" si="331"/>
        <v>228.21</v>
      </c>
      <c r="Y8632" s="2">
        <f t="shared" si="330"/>
        <v>0</v>
      </c>
      <c r="Z8632" s="3"/>
    </row>
    <row r="8633" spans="1:26" customFormat="1" x14ac:dyDescent="0.25">
      <c r="A8633" s="34">
        <v>6</v>
      </c>
      <c r="B8633" s="34">
        <v>6</v>
      </c>
      <c r="C8633" s="22" t="s">
        <v>14087</v>
      </c>
      <c r="D8633" s="22" t="s">
        <v>14081</v>
      </c>
      <c r="E8633" s="3" t="s">
        <v>14017</v>
      </c>
      <c r="F8633" s="3" t="s">
        <v>12895</v>
      </c>
      <c r="G8633" s="3" t="s">
        <v>8650</v>
      </c>
      <c r="H8633" s="23" t="s">
        <v>494</v>
      </c>
      <c r="I8633" s="24">
        <v>307.66000000000003</v>
      </c>
      <c r="J8633" s="24">
        <v>238.07</v>
      </c>
      <c r="K8633" s="24">
        <v>16.25</v>
      </c>
      <c r="L8633" s="24">
        <v>9.9</v>
      </c>
      <c r="M8633" s="24"/>
      <c r="N8633" s="24">
        <v>5.3</v>
      </c>
      <c r="O8633" s="24"/>
      <c r="P8633" s="24"/>
      <c r="Q8633" s="24">
        <v>3.76</v>
      </c>
      <c r="R8633" s="24">
        <v>4.9800000000000004</v>
      </c>
      <c r="S8633" s="24">
        <v>0.4</v>
      </c>
      <c r="T8633" s="24">
        <v>29</v>
      </c>
      <c r="U8633" s="24"/>
      <c r="V8633" s="42"/>
      <c r="W8633" s="24"/>
      <c r="X8633" s="24">
        <f t="shared" si="331"/>
        <v>307.65999999999997</v>
      </c>
      <c r="Y8633" s="2">
        <f t="shared" si="330"/>
        <v>0</v>
      </c>
      <c r="Z8633" s="3"/>
    </row>
    <row r="8634" spans="1:26" customFormat="1" x14ac:dyDescent="0.25">
      <c r="A8634" s="34">
        <v>7</v>
      </c>
      <c r="B8634" s="34">
        <v>7</v>
      </c>
      <c r="C8634" s="22" t="s">
        <v>14088</v>
      </c>
      <c r="D8634" s="22" t="s">
        <v>14081</v>
      </c>
      <c r="E8634" s="3" t="s">
        <v>14017</v>
      </c>
      <c r="F8634" s="3" t="s">
        <v>12895</v>
      </c>
      <c r="G8634" s="3" t="s">
        <v>14089</v>
      </c>
      <c r="H8634" s="23" t="s">
        <v>245</v>
      </c>
      <c r="I8634" s="24">
        <v>163.66</v>
      </c>
      <c r="J8634" s="24">
        <v>125.31</v>
      </c>
      <c r="K8634" s="24">
        <v>11.44</v>
      </c>
      <c r="L8634" s="24">
        <v>6.12</v>
      </c>
      <c r="M8634" s="24"/>
      <c r="N8634" s="24">
        <v>3.28</v>
      </c>
      <c r="O8634" s="24"/>
      <c r="P8634" s="24">
        <v>0.5</v>
      </c>
      <c r="Q8634" s="24"/>
      <c r="R8634" s="24">
        <v>4.33</v>
      </c>
      <c r="S8634" s="24"/>
      <c r="T8634" s="24">
        <v>12.68</v>
      </c>
      <c r="U8634" s="24"/>
      <c r="V8634" s="42"/>
      <c r="W8634" s="24"/>
      <c r="X8634" s="24">
        <f t="shared" si="331"/>
        <v>163.66000000000003</v>
      </c>
      <c r="Y8634" s="2">
        <f t="shared" si="330"/>
        <v>0</v>
      </c>
      <c r="Z8634" s="3"/>
    </row>
    <row r="8635" spans="1:26" customFormat="1" x14ac:dyDescent="0.25">
      <c r="A8635" s="34">
        <v>8</v>
      </c>
      <c r="B8635" s="34">
        <v>8</v>
      </c>
      <c r="C8635" s="22" t="s">
        <v>14090</v>
      </c>
      <c r="D8635" s="22" t="s">
        <v>14081</v>
      </c>
      <c r="E8635" s="3" t="s">
        <v>14017</v>
      </c>
      <c r="F8635" s="3" t="s">
        <v>12895</v>
      </c>
      <c r="G8635" s="3" t="s">
        <v>924</v>
      </c>
      <c r="H8635" s="23" t="s">
        <v>245</v>
      </c>
      <c r="I8635" s="24">
        <v>168.69</v>
      </c>
      <c r="J8635" s="24">
        <v>147.24</v>
      </c>
      <c r="K8635" s="24"/>
      <c r="L8635" s="24">
        <v>17.690000000000001</v>
      </c>
      <c r="M8635" s="24"/>
      <c r="N8635" s="24">
        <v>1.19</v>
      </c>
      <c r="O8635" s="24"/>
      <c r="P8635" s="24">
        <v>0.08</v>
      </c>
      <c r="Q8635" s="24"/>
      <c r="R8635" s="24">
        <v>2.0099999999999998</v>
      </c>
      <c r="S8635" s="24">
        <v>0.48</v>
      </c>
      <c r="T8635" s="24"/>
      <c r="U8635" s="24"/>
      <c r="V8635" s="42"/>
      <c r="W8635" s="24"/>
      <c r="X8635" s="24">
        <f t="shared" si="331"/>
        <v>168.69</v>
      </c>
      <c r="Y8635" s="2">
        <f t="shared" si="330"/>
        <v>0</v>
      </c>
      <c r="Z8635" s="3"/>
    </row>
    <row r="8636" spans="1:26" customFormat="1" x14ac:dyDescent="0.25">
      <c r="A8636" s="34">
        <v>1</v>
      </c>
      <c r="B8636" s="34">
        <v>1</v>
      </c>
      <c r="C8636" s="22" t="s">
        <v>14091</v>
      </c>
      <c r="D8636" s="22" t="s">
        <v>14092</v>
      </c>
      <c r="E8636" s="3" t="s">
        <v>14017</v>
      </c>
      <c r="F8636" s="3" t="s">
        <v>12895</v>
      </c>
      <c r="G8636" s="3" t="s">
        <v>14034</v>
      </c>
      <c r="H8636" s="23" t="s">
        <v>1403</v>
      </c>
      <c r="I8636" s="24">
        <v>84.12</v>
      </c>
      <c r="J8636" s="24">
        <v>67.760000000000005</v>
      </c>
      <c r="K8636" s="24"/>
      <c r="L8636" s="24">
        <v>10.44</v>
      </c>
      <c r="M8636" s="24"/>
      <c r="N8636" s="24">
        <v>0.69</v>
      </c>
      <c r="O8636" s="24">
        <v>0.92</v>
      </c>
      <c r="P8636" s="24"/>
      <c r="Q8636" s="24">
        <v>0.6</v>
      </c>
      <c r="R8636" s="24">
        <v>1.65</v>
      </c>
      <c r="S8636" s="24"/>
      <c r="T8636" s="24">
        <v>2.0499999999999998</v>
      </c>
      <c r="U8636" s="24"/>
      <c r="V8636" s="42"/>
      <c r="W8636" s="24"/>
      <c r="X8636" s="24">
        <f t="shared" si="331"/>
        <v>84.11</v>
      </c>
      <c r="Y8636" s="2">
        <f t="shared" si="330"/>
        <v>1.0000000000005116E-2</v>
      </c>
      <c r="Z8636" s="3"/>
    </row>
    <row r="8637" spans="1:26" customFormat="1" x14ac:dyDescent="0.25">
      <c r="A8637" s="34">
        <v>2</v>
      </c>
      <c r="B8637" s="34">
        <v>2</v>
      </c>
      <c r="C8637" s="22" t="s">
        <v>14093</v>
      </c>
      <c r="D8637" s="22" t="s">
        <v>14092</v>
      </c>
      <c r="E8637" s="3" t="s">
        <v>14017</v>
      </c>
      <c r="F8637" s="3" t="s">
        <v>12895</v>
      </c>
      <c r="G8637" s="3" t="s">
        <v>435</v>
      </c>
      <c r="H8637" s="23" t="s">
        <v>39</v>
      </c>
      <c r="I8637" s="24">
        <v>202.48</v>
      </c>
      <c r="J8637" s="24">
        <v>95.8</v>
      </c>
      <c r="K8637" s="24"/>
      <c r="L8637" s="24"/>
      <c r="M8637" s="24"/>
      <c r="N8637" s="24">
        <v>0.6</v>
      </c>
      <c r="O8637" s="24">
        <v>0.7</v>
      </c>
      <c r="P8637" s="24"/>
      <c r="Q8637" s="24"/>
      <c r="R8637" s="24">
        <v>5.3</v>
      </c>
      <c r="S8637" s="24"/>
      <c r="T8637" s="24">
        <v>100.08</v>
      </c>
      <c r="U8637" s="24"/>
      <c r="V8637" s="42"/>
      <c r="W8637" s="24"/>
      <c r="X8637" s="24">
        <f t="shared" si="331"/>
        <v>202.48</v>
      </c>
      <c r="Y8637" s="2">
        <f t="shared" si="330"/>
        <v>0</v>
      </c>
      <c r="Z8637" s="3"/>
    </row>
    <row r="8638" spans="1:26" customFormat="1" x14ac:dyDescent="0.25">
      <c r="A8638" s="34">
        <v>3</v>
      </c>
      <c r="B8638" s="34">
        <v>3</v>
      </c>
      <c r="C8638" s="22" t="s">
        <v>14094</v>
      </c>
      <c r="D8638" s="22" t="s">
        <v>14092</v>
      </c>
      <c r="E8638" s="3" t="s">
        <v>14017</v>
      </c>
      <c r="F8638" s="3" t="s">
        <v>12895</v>
      </c>
      <c r="G8638" s="3" t="s">
        <v>1519</v>
      </c>
      <c r="H8638" s="23" t="s">
        <v>328</v>
      </c>
      <c r="I8638" s="24">
        <v>239.5</v>
      </c>
      <c r="J8638" s="24">
        <v>225.39</v>
      </c>
      <c r="K8638" s="24"/>
      <c r="L8638" s="24">
        <v>5.77</v>
      </c>
      <c r="M8638" s="24"/>
      <c r="N8638" s="24">
        <v>1.88</v>
      </c>
      <c r="O8638" s="24">
        <v>2</v>
      </c>
      <c r="P8638" s="24">
        <v>0.13</v>
      </c>
      <c r="Q8638" s="24">
        <v>0.1</v>
      </c>
      <c r="R8638" s="24">
        <v>3.11</v>
      </c>
      <c r="S8638" s="24">
        <v>1.1200000000000001</v>
      </c>
      <c r="T8638" s="24"/>
      <c r="U8638" s="24"/>
      <c r="V8638" s="42"/>
      <c r="W8638" s="24"/>
      <c r="X8638" s="24">
        <f t="shared" si="331"/>
        <v>239.5</v>
      </c>
      <c r="Y8638" s="2">
        <f t="shared" si="330"/>
        <v>0</v>
      </c>
      <c r="Z8638" s="3"/>
    </row>
    <row r="8639" spans="1:26" customFormat="1" x14ac:dyDescent="0.25">
      <c r="A8639" s="34">
        <v>4</v>
      </c>
      <c r="B8639" s="34">
        <v>4</v>
      </c>
      <c r="C8639" s="22" t="s">
        <v>14095</v>
      </c>
      <c r="D8639" s="22" t="s">
        <v>14092</v>
      </c>
      <c r="E8639" s="3" t="s">
        <v>14017</v>
      </c>
      <c r="F8639" s="3" t="s">
        <v>12895</v>
      </c>
      <c r="G8639" s="3" t="s">
        <v>1519</v>
      </c>
      <c r="H8639" s="23" t="s">
        <v>39</v>
      </c>
      <c r="I8639" s="24">
        <v>203.55</v>
      </c>
      <c r="J8639" s="24">
        <v>154.5</v>
      </c>
      <c r="K8639" s="24">
        <v>12.9</v>
      </c>
      <c r="L8639" s="24">
        <v>15.22</v>
      </c>
      <c r="M8639" s="24"/>
      <c r="N8639" s="24">
        <v>1.7</v>
      </c>
      <c r="O8639" s="24">
        <v>1</v>
      </c>
      <c r="P8639" s="24"/>
      <c r="Q8639" s="24"/>
      <c r="R8639" s="24">
        <v>2.5</v>
      </c>
      <c r="S8639" s="24"/>
      <c r="T8639" s="24">
        <v>15.73</v>
      </c>
      <c r="U8639" s="24"/>
      <c r="V8639" s="42"/>
      <c r="W8639" s="24"/>
      <c r="X8639" s="24">
        <f t="shared" si="331"/>
        <v>203.54999999999998</v>
      </c>
      <c r="Y8639" s="2">
        <f t="shared" si="330"/>
        <v>0</v>
      </c>
      <c r="Z8639" s="3"/>
    </row>
    <row r="8640" spans="1:26" customFormat="1" x14ac:dyDescent="0.25">
      <c r="A8640" s="34">
        <v>5</v>
      </c>
      <c r="B8640" s="34">
        <v>5</v>
      </c>
      <c r="C8640" s="22" t="s">
        <v>8528</v>
      </c>
      <c r="D8640" s="22" t="s">
        <v>14092</v>
      </c>
      <c r="E8640" s="3" t="s">
        <v>14017</v>
      </c>
      <c r="F8640" s="3" t="s">
        <v>12895</v>
      </c>
      <c r="G8640" s="3" t="s">
        <v>435</v>
      </c>
      <c r="H8640" s="23" t="s">
        <v>358</v>
      </c>
      <c r="I8640" s="24">
        <v>244.12</v>
      </c>
      <c r="J8640" s="24">
        <v>215.28</v>
      </c>
      <c r="K8640" s="24"/>
      <c r="L8640" s="24">
        <v>8.76</v>
      </c>
      <c r="M8640" s="24"/>
      <c r="N8640" s="24">
        <v>9.16</v>
      </c>
      <c r="O8640" s="24">
        <v>2.76</v>
      </c>
      <c r="P8640" s="24">
        <v>0.7</v>
      </c>
      <c r="Q8640" s="24"/>
      <c r="R8640" s="24">
        <v>5.88</v>
      </c>
      <c r="S8640" s="24">
        <v>0.51</v>
      </c>
      <c r="T8640" s="24"/>
      <c r="U8640" s="24"/>
      <c r="V8640" s="42"/>
      <c r="W8640" s="24"/>
      <c r="X8640" s="24">
        <f t="shared" si="331"/>
        <v>243.04999999999995</v>
      </c>
      <c r="Y8640" s="2">
        <f t="shared" si="330"/>
        <v>1.07000000000005</v>
      </c>
      <c r="Z8640" s="3"/>
    </row>
    <row r="8641" spans="1:26" customFormat="1" x14ac:dyDescent="0.25">
      <c r="A8641" s="34">
        <v>6</v>
      </c>
      <c r="B8641" s="34">
        <v>6</v>
      </c>
      <c r="C8641" s="22" t="s">
        <v>10368</v>
      </c>
      <c r="D8641" s="22" t="s">
        <v>14092</v>
      </c>
      <c r="E8641" s="3" t="s">
        <v>14017</v>
      </c>
      <c r="F8641" s="3" t="s">
        <v>12895</v>
      </c>
      <c r="G8641" s="3" t="s">
        <v>141</v>
      </c>
      <c r="H8641" s="23" t="s">
        <v>429</v>
      </c>
      <c r="I8641" s="24">
        <v>439.99</v>
      </c>
      <c r="J8641" s="24">
        <v>362.9</v>
      </c>
      <c r="K8641" s="24"/>
      <c r="L8641" s="24">
        <v>13.25</v>
      </c>
      <c r="M8641" s="24"/>
      <c r="N8641" s="24">
        <v>2.2999999999999998</v>
      </c>
      <c r="O8641" s="24">
        <v>2.17</v>
      </c>
      <c r="P8641" s="24">
        <v>0.25</v>
      </c>
      <c r="Q8641" s="24">
        <v>1.75</v>
      </c>
      <c r="R8641" s="24">
        <v>5.4</v>
      </c>
      <c r="S8641" s="24"/>
      <c r="T8641" s="24">
        <v>51.97</v>
      </c>
      <c r="U8641" s="24"/>
      <c r="V8641" s="42"/>
      <c r="W8641" s="24"/>
      <c r="X8641" s="24">
        <f t="shared" si="331"/>
        <v>439.99</v>
      </c>
      <c r="Y8641" s="2">
        <f t="shared" si="330"/>
        <v>0</v>
      </c>
      <c r="Z8641" s="3"/>
    </row>
    <row r="8642" spans="1:26" customFormat="1" x14ac:dyDescent="0.25">
      <c r="A8642" s="34">
        <v>7</v>
      </c>
      <c r="B8642" s="34">
        <v>7</v>
      </c>
      <c r="C8642" s="22" t="s">
        <v>14096</v>
      </c>
      <c r="D8642" s="22" t="s">
        <v>14092</v>
      </c>
      <c r="E8642" s="3" t="s">
        <v>14017</v>
      </c>
      <c r="F8642" s="3" t="s">
        <v>12895</v>
      </c>
      <c r="G8642" s="3" t="s">
        <v>14051</v>
      </c>
      <c r="H8642" s="23"/>
      <c r="I8642" s="24">
        <v>238.72</v>
      </c>
      <c r="J8642" s="24">
        <v>178.06</v>
      </c>
      <c r="K8642" s="24">
        <v>21.5</v>
      </c>
      <c r="L8642" s="24">
        <v>23.75</v>
      </c>
      <c r="M8642" s="24"/>
      <c r="N8642" s="24">
        <v>2.5</v>
      </c>
      <c r="O8642" s="24">
        <v>1.84</v>
      </c>
      <c r="P8642" s="24"/>
      <c r="Q8642" s="24">
        <v>1.71</v>
      </c>
      <c r="R8642" s="24">
        <v>6.76</v>
      </c>
      <c r="S8642" s="24">
        <v>2.6</v>
      </c>
      <c r="T8642" s="24"/>
      <c r="U8642" s="24"/>
      <c r="V8642" s="42"/>
      <c r="W8642" s="24"/>
      <c r="X8642" s="24">
        <f t="shared" si="331"/>
        <v>238.72</v>
      </c>
      <c r="Y8642" s="2">
        <f t="shared" si="330"/>
        <v>0</v>
      </c>
      <c r="Z8642" s="3"/>
    </row>
    <row r="8643" spans="1:26" customFormat="1" x14ac:dyDescent="0.25">
      <c r="A8643" s="34">
        <v>8</v>
      </c>
      <c r="B8643" s="34">
        <v>9</v>
      </c>
      <c r="C8643" s="22" t="s">
        <v>14097</v>
      </c>
      <c r="D8643" s="22" t="s">
        <v>14092</v>
      </c>
      <c r="E8643" s="3" t="s">
        <v>14017</v>
      </c>
      <c r="F8643" s="3" t="s">
        <v>12895</v>
      </c>
      <c r="G8643" s="3" t="s">
        <v>3290</v>
      </c>
      <c r="H8643" s="23" t="s">
        <v>265</v>
      </c>
      <c r="I8643" s="24">
        <v>65.760000000000005</v>
      </c>
      <c r="J8643" s="24">
        <v>58.34</v>
      </c>
      <c r="K8643" s="24"/>
      <c r="L8643" s="24">
        <v>1.89</v>
      </c>
      <c r="M8643" s="24"/>
      <c r="N8643" s="24">
        <v>0.57999999999999996</v>
      </c>
      <c r="O8643" s="24">
        <v>0.38</v>
      </c>
      <c r="P8643" s="24"/>
      <c r="Q8643" s="24"/>
      <c r="R8643" s="24">
        <v>0.68</v>
      </c>
      <c r="S8643" s="24"/>
      <c r="T8643" s="24">
        <v>3.89</v>
      </c>
      <c r="U8643" s="24"/>
      <c r="V8643" s="42"/>
      <c r="W8643" s="24"/>
      <c r="X8643" s="24">
        <f t="shared" si="331"/>
        <v>65.760000000000005</v>
      </c>
      <c r="Y8643" s="2">
        <f t="shared" si="330"/>
        <v>0</v>
      </c>
      <c r="Z8643" s="3"/>
    </row>
    <row r="8644" spans="1:26" customFormat="1" x14ac:dyDescent="0.25">
      <c r="A8644" s="34">
        <v>9</v>
      </c>
      <c r="B8644" s="34">
        <v>10</v>
      </c>
      <c r="C8644" s="22" t="s">
        <v>14098</v>
      </c>
      <c r="D8644" s="22" t="s">
        <v>14092</v>
      </c>
      <c r="E8644" s="3" t="s">
        <v>14017</v>
      </c>
      <c r="F8644" s="3" t="s">
        <v>12895</v>
      </c>
      <c r="G8644" s="3" t="s">
        <v>1519</v>
      </c>
      <c r="H8644" s="23" t="s">
        <v>471</v>
      </c>
      <c r="I8644" s="24">
        <v>236.71</v>
      </c>
      <c r="J8644" s="24">
        <v>191.26</v>
      </c>
      <c r="K8644" s="24"/>
      <c r="L8644" s="24">
        <v>30.07</v>
      </c>
      <c r="M8644" s="24"/>
      <c r="N8644" s="24">
        <v>4.5999999999999996</v>
      </c>
      <c r="O8644" s="24">
        <v>5.6</v>
      </c>
      <c r="P8644" s="24">
        <v>1.23</v>
      </c>
      <c r="Q8644" s="24"/>
      <c r="R8644" s="24">
        <v>3.95</v>
      </c>
      <c r="S8644" s="24"/>
      <c r="T8644" s="24"/>
      <c r="U8644" s="24"/>
      <c r="V8644" s="42"/>
      <c r="W8644" s="24"/>
      <c r="X8644" s="24">
        <f t="shared" si="331"/>
        <v>236.70999999999995</v>
      </c>
      <c r="Y8644" s="2">
        <f t="shared" si="330"/>
        <v>0</v>
      </c>
      <c r="Z8644" s="3"/>
    </row>
    <row r="8645" spans="1:26" customFormat="1" x14ac:dyDescent="0.25">
      <c r="A8645" s="34">
        <v>10</v>
      </c>
      <c r="B8645" s="34">
        <v>11</v>
      </c>
      <c r="C8645" s="22" t="s">
        <v>14099</v>
      </c>
      <c r="D8645" s="22" t="s">
        <v>14092</v>
      </c>
      <c r="E8645" s="3" t="s">
        <v>14017</v>
      </c>
      <c r="F8645" s="3" t="s">
        <v>12895</v>
      </c>
      <c r="G8645" s="3" t="s">
        <v>14100</v>
      </c>
      <c r="H8645" s="23" t="s">
        <v>154</v>
      </c>
      <c r="I8645" s="24">
        <v>82.21</v>
      </c>
      <c r="J8645" s="24">
        <v>58.27</v>
      </c>
      <c r="K8645" s="24"/>
      <c r="L8645" s="24">
        <v>19.2</v>
      </c>
      <c r="M8645" s="24"/>
      <c r="N8645" s="24">
        <v>1.2</v>
      </c>
      <c r="O8645" s="24">
        <v>1.5</v>
      </c>
      <c r="P8645" s="24">
        <v>0.3</v>
      </c>
      <c r="Q8645" s="24"/>
      <c r="R8645" s="24">
        <v>0.88</v>
      </c>
      <c r="S8645" s="24">
        <v>1.86</v>
      </c>
      <c r="T8645" s="24"/>
      <c r="U8645" s="24"/>
      <c r="V8645" s="42"/>
      <c r="W8645" s="24"/>
      <c r="X8645" s="24">
        <f t="shared" si="331"/>
        <v>83.21</v>
      </c>
      <c r="Y8645" s="2">
        <f t="shared" si="330"/>
        <v>-1</v>
      </c>
      <c r="Z8645" s="3"/>
    </row>
    <row r="8646" spans="1:26" customFormat="1" x14ac:dyDescent="0.25">
      <c r="A8646" s="34">
        <v>11</v>
      </c>
      <c r="B8646" s="34">
        <v>12</v>
      </c>
      <c r="C8646" s="22" t="s">
        <v>3808</v>
      </c>
      <c r="D8646" s="22" t="s">
        <v>14092</v>
      </c>
      <c r="E8646" s="3" t="s">
        <v>14017</v>
      </c>
      <c r="F8646" s="3" t="s">
        <v>12895</v>
      </c>
      <c r="G8646" s="3" t="s">
        <v>1948</v>
      </c>
      <c r="H8646" s="23" t="s">
        <v>878</v>
      </c>
      <c r="I8646" s="24">
        <v>239</v>
      </c>
      <c r="J8646" s="24">
        <v>209.19</v>
      </c>
      <c r="K8646" s="24"/>
      <c r="L8646" s="24">
        <v>12.41</v>
      </c>
      <c r="M8646" s="24"/>
      <c r="N8646" s="24">
        <v>3.38</v>
      </c>
      <c r="O8646" s="24">
        <v>2.2000000000000002</v>
      </c>
      <c r="P8646" s="24">
        <v>0.06</v>
      </c>
      <c r="Q8646" s="24">
        <v>1.69</v>
      </c>
      <c r="R8646" s="24">
        <v>6.58</v>
      </c>
      <c r="S8646" s="24">
        <v>0.99</v>
      </c>
      <c r="T8646" s="24"/>
      <c r="U8646" s="24"/>
      <c r="V8646" s="42"/>
      <c r="W8646" s="24">
        <v>2.5</v>
      </c>
      <c r="X8646" s="24">
        <f t="shared" si="331"/>
        <v>239</v>
      </c>
      <c r="Y8646" s="2">
        <f t="shared" si="330"/>
        <v>0</v>
      </c>
      <c r="Z8646" s="3"/>
    </row>
    <row r="8647" spans="1:26" customFormat="1" x14ac:dyDescent="0.25">
      <c r="A8647" s="34">
        <v>12</v>
      </c>
      <c r="B8647" s="34">
        <v>13</v>
      </c>
      <c r="C8647" s="22" t="s">
        <v>14101</v>
      </c>
      <c r="D8647" s="22" t="s">
        <v>14092</v>
      </c>
      <c r="E8647" s="3" t="s">
        <v>14017</v>
      </c>
      <c r="F8647" s="3" t="s">
        <v>12895</v>
      </c>
      <c r="G8647" s="3" t="s">
        <v>13061</v>
      </c>
      <c r="H8647" s="23" t="s">
        <v>283</v>
      </c>
      <c r="I8647" s="24">
        <v>261.85000000000002</v>
      </c>
      <c r="J8647" s="24">
        <v>183.24</v>
      </c>
      <c r="K8647" s="24">
        <v>12.33</v>
      </c>
      <c r="L8647" s="24">
        <v>43.77</v>
      </c>
      <c r="M8647" s="24"/>
      <c r="N8647" s="24">
        <v>2.2999999999999998</v>
      </c>
      <c r="O8647" s="24">
        <v>2.2000000000000002</v>
      </c>
      <c r="P8647" s="24">
        <v>1.72</v>
      </c>
      <c r="Q8647" s="24"/>
      <c r="R8647" s="24">
        <v>7.1</v>
      </c>
      <c r="S8647" s="24"/>
      <c r="T8647" s="24">
        <v>9.19</v>
      </c>
      <c r="U8647" s="24"/>
      <c r="V8647" s="42"/>
      <c r="W8647" s="24"/>
      <c r="X8647" s="24">
        <f t="shared" si="331"/>
        <v>261.85000000000002</v>
      </c>
      <c r="Y8647" s="2">
        <f t="shared" si="330"/>
        <v>0</v>
      </c>
      <c r="Z8647" s="3"/>
    </row>
    <row r="8648" spans="1:26" customFormat="1" x14ac:dyDescent="0.25">
      <c r="A8648" s="34">
        <v>13</v>
      </c>
      <c r="B8648" s="34">
        <v>14</v>
      </c>
      <c r="C8648" s="22" t="s">
        <v>14102</v>
      </c>
      <c r="D8648" s="22" t="s">
        <v>14092</v>
      </c>
      <c r="E8648" s="3" t="s">
        <v>14017</v>
      </c>
      <c r="F8648" s="3" t="s">
        <v>12895</v>
      </c>
      <c r="G8648" s="3" t="s">
        <v>8725</v>
      </c>
      <c r="H8648" s="23" t="s">
        <v>429</v>
      </c>
      <c r="I8648" s="24">
        <v>145.94999999999999</v>
      </c>
      <c r="J8648" s="24">
        <v>112.13</v>
      </c>
      <c r="K8648" s="24">
        <v>3</v>
      </c>
      <c r="L8648" s="24">
        <v>22</v>
      </c>
      <c r="M8648" s="24"/>
      <c r="N8648" s="24">
        <v>1.96</v>
      </c>
      <c r="O8648" s="24">
        <v>2.75</v>
      </c>
      <c r="P8648" s="24">
        <v>7.0000000000000007E-2</v>
      </c>
      <c r="Q8648" s="24"/>
      <c r="R8648" s="24">
        <v>3.15</v>
      </c>
      <c r="S8648" s="24"/>
      <c r="T8648" s="24"/>
      <c r="U8648" s="24"/>
      <c r="V8648" s="42"/>
      <c r="W8648" s="24">
        <v>0.89</v>
      </c>
      <c r="X8648" s="24">
        <f t="shared" si="331"/>
        <v>145.94999999999999</v>
      </c>
      <c r="Y8648" s="2">
        <f t="shared" si="330"/>
        <v>0</v>
      </c>
      <c r="Z8648" s="3"/>
    </row>
    <row r="8649" spans="1:26" customFormat="1" x14ac:dyDescent="0.25">
      <c r="A8649" s="34">
        <v>14</v>
      </c>
      <c r="B8649" s="34">
        <v>15</v>
      </c>
      <c r="C8649" s="22" t="s">
        <v>13546</v>
      </c>
      <c r="D8649" s="22" t="s">
        <v>14092</v>
      </c>
      <c r="E8649" s="3" t="s">
        <v>14017</v>
      </c>
      <c r="F8649" s="3" t="s">
        <v>12895</v>
      </c>
      <c r="G8649" s="3" t="s">
        <v>1519</v>
      </c>
      <c r="H8649" s="23" t="s">
        <v>39</v>
      </c>
      <c r="I8649" s="24">
        <v>269.33</v>
      </c>
      <c r="J8649" s="24">
        <v>207.75</v>
      </c>
      <c r="K8649" s="24">
        <v>32.380000000000003</v>
      </c>
      <c r="L8649" s="24"/>
      <c r="M8649" s="24"/>
      <c r="N8649" s="24"/>
      <c r="O8649" s="24">
        <v>1</v>
      </c>
      <c r="P8649" s="24">
        <v>0.2</v>
      </c>
      <c r="Q8649" s="24"/>
      <c r="R8649" s="24">
        <v>7.44</v>
      </c>
      <c r="S8649" s="24">
        <v>0.56000000000000005</v>
      </c>
      <c r="T8649" s="24">
        <v>20</v>
      </c>
      <c r="U8649" s="24"/>
      <c r="V8649" s="42"/>
      <c r="W8649" s="24"/>
      <c r="X8649" s="24">
        <f t="shared" si="331"/>
        <v>269.33</v>
      </c>
      <c r="Y8649" s="2">
        <f t="shared" si="330"/>
        <v>0</v>
      </c>
      <c r="Z8649" s="3"/>
    </row>
    <row r="8650" spans="1:26" customFormat="1" x14ac:dyDescent="0.25">
      <c r="A8650" s="34">
        <v>15</v>
      </c>
      <c r="B8650" s="34">
        <v>17</v>
      </c>
      <c r="C8650" s="22" t="s">
        <v>5384</v>
      </c>
      <c r="D8650" s="22" t="s">
        <v>14092</v>
      </c>
      <c r="E8650" s="3" t="s">
        <v>14017</v>
      </c>
      <c r="F8650" s="3" t="s">
        <v>12895</v>
      </c>
      <c r="G8650" s="3" t="s">
        <v>14103</v>
      </c>
      <c r="H8650" s="23" t="s">
        <v>39</v>
      </c>
      <c r="I8650" s="24">
        <v>168.62</v>
      </c>
      <c r="J8650" s="24">
        <v>168.62</v>
      </c>
      <c r="K8650" s="24"/>
      <c r="L8650" s="24"/>
      <c r="M8650" s="24"/>
      <c r="N8650" s="24"/>
      <c r="O8650" s="24"/>
      <c r="P8650" s="24"/>
      <c r="Q8650" s="24"/>
      <c r="R8650" s="24"/>
      <c r="S8650" s="24"/>
      <c r="T8650" s="24"/>
      <c r="U8650" s="24"/>
      <c r="V8650" s="42"/>
      <c r="W8650" s="24"/>
      <c r="X8650" s="24">
        <f t="shared" si="331"/>
        <v>168.62</v>
      </c>
      <c r="Y8650" s="2">
        <f t="shared" si="330"/>
        <v>0</v>
      </c>
      <c r="Z8650" s="3"/>
    </row>
    <row r="8651" spans="1:26" customFormat="1" x14ac:dyDescent="0.25">
      <c r="A8651" s="34">
        <v>1</v>
      </c>
      <c r="B8651" s="34">
        <v>1</v>
      </c>
      <c r="C8651" s="22" t="s">
        <v>14104</v>
      </c>
      <c r="D8651" s="22" t="s">
        <v>14105</v>
      </c>
      <c r="E8651" s="3" t="s">
        <v>14017</v>
      </c>
      <c r="F8651" s="3" t="s">
        <v>12895</v>
      </c>
      <c r="G8651" s="3" t="s">
        <v>5346</v>
      </c>
      <c r="H8651" s="23" t="s">
        <v>10</v>
      </c>
      <c r="I8651" s="24">
        <v>62.06</v>
      </c>
      <c r="J8651" s="24">
        <v>57.07</v>
      </c>
      <c r="K8651" s="24"/>
      <c r="L8651" s="24">
        <v>1.08</v>
      </c>
      <c r="M8651" s="24"/>
      <c r="N8651" s="24"/>
      <c r="O8651" s="24">
        <v>1.97</v>
      </c>
      <c r="P8651" s="24">
        <v>0.33</v>
      </c>
      <c r="Q8651" s="24"/>
      <c r="R8651" s="24">
        <v>0.95</v>
      </c>
      <c r="S8651" s="24">
        <v>0.66</v>
      </c>
      <c r="T8651" s="24"/>
      <c r="U8651" s="24"/>
      <c r="V8651" s="42"/>
      <c r="W8651" s="24"/>
      <c r="X8651" s="24">
        <f t="shared" si="331"/>
        <v>62.059999999999995</v>
      </c>
      <c r="Y8651" s="2">
        <f t="shared" si="330"/>
        <v>0</v>
      </c>
      <c r="Z8651" s="3"/>
    </row>
    <row r="8652" spans="1:26" customFormat="1" x14ac:dyDescent="0.25">
      <c r="A8652" s="34">
        <v>2</v>
      </c>
      <c r="B8652" s="34">
        <v>2</v>
      </c>
      <c r="C8652" s="22" t="s">
        <v>14106</v>
      </c>
      <c r="D8652" s="22" t="s">
        <v>14105</v>
      </c>
      <c r="E8652" s="3" t="s">
        <v>14017</v>
      </c>
      <c r="F8652" s="3" t="s">
        <v>12895</v>
      </c>
      <c r="G8652" s="3" t="s">
        <v>14107</v>
      </c>
      <c r="H8652" s="23" t="s">
        <v>19</v>
      </c>
      <c r="I8652" s="24">
        <v>88.06</v>
      </c>
      <c r="J8652" s="24">
        <v>76.239999999999995</v>
      </c>
      <c r="K8652" s="24">
        <v>7.3</v>
      </c>
      <c r="L8652" s="24"/>
      <c r="M8652" s="24"/>
      <c r="N8652" s="24"/>
      <c r="O8652" s="24">
        <v>2.9</v>
      </c>
      <c r="P8652" s="24">
        <v>0.2</v>
      </c>
      <c r="Q8652" s="24"/>
      <c r="R8652" s="24">
        <v>1.1200000000000001</v>
      </c>
      <c r="S8652" s="24">
        <v>0.3</v>
      </c>
      <c r="T8652" s="24"/>
      <c r="U8652" s="24"/>
      <c r="V8652" s="42"/>
      <c r="W8652" s="24"/>
      <c r="X8652" s="24">
        <f t="shared" si="331"/>
        <v>88.06</v>
      </c>
      <c r="Y8652" s="2">
        <f t="shared" si="330"/>
        <v>0</v>
      </c>
      <c r="Z8652" s="3"/>
    </row>
    <row r="8653" spans="1:26" customFormat="1" x14ac:dyDescent="0.25">
      <c r="A8653" s="34">
        <v>3</v>
      </c>
      <c r="B8653" s="34">
        <v>3</v>
      </c>
      <c r="C8653" s="22" t="s">
        <v>14108</v>
      </c>
      <c r="D8653" s="22" t="s">
        <v>14105</v>
      </c>
      <c r="E8653" s="3" t="s">
        <v>14017</v>
      </c>
      <c r="F8653" s="3" t="s">
        <v>12895</v>
      </c>
      <c r="G8653" s="3" t="s">
        <v>13061</v>
      </c>
      <c r="H8653" s="23" t="s">
        <v>213</v>
      </c>
      <c r="I8653" s="24">
        <v>447.65</v>
      </c>
      <c r="J8653" s="24">
        <v>202.16</v>
      </c>
      <c r="K8653" s="24">
        <v>14.46</v>
      </c>
      <c r="L8653" s="24"/>
      <c r="M8653" s="24"/>
      <c r="N8653" s="24"/>
      <c r="O8653" s="24">
        <v>7.58</v>
      </c>
      <c r="P8653" s="24">
        <v>6.38</v>
      </c>
      <c r="Q8653" s="24"/>
      <c r="R8653" s="24">
        <v>2.71</v>
      </c>
      <c r="S8653" s="24">
        <v>1.1599999999999999</v>
      </c>
      <c r="T8653" s="24">
        <v>209.51</v>
      </c>
      <c r="U8653" s="24">
        <v>3.69</v>
      </c>
      <c r="V8653" s="42"/>
      <c r="W8653" s="24"/>
      <c r="X8653" s="24">
        <f t="shared" si="331"/>
        <v>447.65000000000003</v>
      </c>
      <c r="Y8653" s="2">
        <f t="shared" si="330"/>
        <v>0</v>
      </c>
      <c r="Z8653" s="3"/>
    </row>
    <row r="8654" spans="1:26" customFormat="1" x14ac:dyDescent="0.25">
      <c r="A8654" s="34">
        <v>4</v>
      </c>
      <c r="B8654" s="34">
        <v>4</v>
      </c>
      <c r="C8654" s="22" t="s">
        <v>2162</v>
      </c>
      <c r="D8654" s="22" t="s">
        <v>14105</v>
      </c>
      <c r="E8654" s="3" t="s">
        <v>14017</v>
      </c>
      <c r="F8654" s="3" t="s">
        <v>12895</v>
      </c>
      <c r="G8654" s="3" t="s">
        <v>14109</v>
      </c>
      <c r="H8654" s="23"/>
      <c r="I8654" s="24">
        <v>295.05</v>
      </c>
      <c r="J8654" s="24">
        <v>188.95</v>
      </c>
      <c r="K8654" s="24"/>
      <c r="L8654" s="24"/>
      <c r="M8654" s="24"/>
      <c r="N8654" s="24"/>
      <c r="O8654" s="24">
        <v>4.28</v>
      </c>
      <c r="P8654" s="24">
        <v>0.56000000000000005</v>
      </c>
      <c r="Q8654" s="24">
        <v>1.57</v>
      </c>
      <c r="R8654" s="24">
        <v>4.59</v>
      </c>
      <c r="S8654" s="24">
        <v>0.09</v>
      </c>
      <c r="T8654" s="24">
        <v>95.01</v>
      </c>
      <c r="U8654" s="24"/>
      <c r="V8654" s="42"/>
      <c r="W8654" s="24"/>
      <c r="X8654" s="24">
        <f t="shared" si="331"/>
        <v>295.05</v>
      </c>
      <c r="Y8654" s="2">
        <f t="shared" ref="Y8654:Y8717" si="332">I8654-X8654</f>
        <v>0</v>
      </c>
      <c r="Z8654" s="3"/>
    </row>
    <row r="8655" spans="1:26" customFormat="1" x14ac:dyDescent="0.25">
      <c r="A8655" s="34">
        <v>5</v>
      </c>
      <c r="B8655" s="34">
        <v>5</v>
      </c>
      <c r="C8655" s="22" t="s">
        <v>14110</v>
      </c>
      <c r="D8655" s="22" t="s">
        <v>14105</v>
      </c>
      <c r="E8655" s="3" t="s">
        <v>14017</v>
      </c>
      <c r="F8655" s="3" t="s">
        <v>12895</v>
      </c>
      <c r="G8655" s="3" t="s">
        <v>366</v>
      </c>
      <c r="H8655" s="23" t="s">
        <v>154</v>
      </c>
      <c r="I8655" s="24">
        <v>278.08999999999997</v>
      </c>
      <c r="J8655" s="24">
        <v>244.84</v>
      </c>
      <c r="K8655" s="24">
        <v>19.7</v>
      </c>
      <c r="L8655" s="24"/>
      <c r="M8655" s="24"/>
      <c r="N8655" s="24"/>
      <c r="O8655" s="24">
        <v>7.65</v>
      </c>
      <c r="P8655" s="24">
        <v>0.5</v>
      </c>
      <c r="Q8655" s="24"/>
      <c r="R8655" s="24">
        <v>5.4</v>
      </c>
      <c r="S8655" s="24"/>
      <c r="T8655" s="24"/>
      <c r="U8655" s="24"/>
      <c r="V8655" s="42"/>
      <c r="W8655" s="24"/>
      <c r="X8655" s="24">
        <f t="shared" si="331"/>
        <v>278.08999999999997</v>
      </c>
      <c r="Y8655" s="2">
        <f t="shared" si="332"/>
        <v>0</v>
      </c>
      <c r="Z8655" s="3"/>
    </row>
    <row r="8656" spans="1:26" customFormat="1" x14ac:dyDescent="0.25">
      <c r="A8656" s="34">
        <v>6</v>
      </c>
      <c r="B8656" s="34">
        <v>6</v>
      </c>
      <c r="C8656" s="22" t="s">
        <v>14111</v>
      </c>
      <c r="D8656" s="22" t="s">
        <v>14105</v>
      </c>
      <c r="E8656" s="3" t="s">
        <v>14017</v>
      </c>
      <c r="F8656" s="3" t="s">
        <v>12895</v>
      </c>
      <c r="G8656" s="3" t="s">
        <v>1192</v>
      </c>
      <c r="H8656" s="23" t="s">
        <v>230</v>
      </c>
      <c r="I8656" s="24">
        <v>181.52</v>
      </c>
      <c r="J8656" s="24">
        <v>155.63999999999999</v>
      </c>
      <c r="K8656" s="24">
        <v>16.100000000000001</v>
      </c>
      <c r="L8656" s="24"/>
      <c r="M8656" s="24"/>
      <c r="N8656" s="24"/>
      <c r="O8656" s="24">
        <v>7.27</v>
      </c>
      <c r="P8656" s="24"/>
      <c r="Q8656" s="24"/>
      <c r="R8656" s="24">
        <v>2.5099999999999998</v>
      </c>
      <c r="S8656" s="24"/>
      <c r="T8656" s="24"/>
      <c r="U8656" s="24"/>
      <c r="V8656" s="42"/>
      <c r="W8656" s="24"/>
      <c r="X8656" s="24">
        <f t="shared" si="331"/>
        <v>181.51999999999998</v>
      </c>
      <c r="Y8656" s="2">
        <f t="shared" si="332"/>
        <v>0</v>
      </c>
      <c r="Z8656" s="3"/>
    </row>
    <row r="8657" spans="1:26" customFormat="1" x14ac:dyDescent="0.25">
      <c r="A8657" s="34">
        <v>7</v>
      </c>
      <c r="B8657" s="34">
        <v>7</v>
      </c>
      <c r="C8657" s="22" t="s">
        <v>14112</v>
      </c>
      <c r="D8657" s="22" t="s">
        <v>14105</v>
      </c>
      <c r="E8657" s="3" t="s">
        <v>14017</v>
      </c>
      <c r="F8657" s="3" t="s">
        <v>12895</v>
      </c>
      <c r="G8657" s="3" t="s">
        <v>1790</v>
      </c>
      <c r="H8657" s="23" t="s">
        <v>39</v>
      </c>
      <c r="I8657" s="24">
        <v>179.27</v>
      </c>
      <c r="J8657" s="24">
        <v>157.37</v>
      </c>
      <c r="K8657" s="24">
        <v>9.0500000000000007</v>
      </c>
      <c r="L8657" s="24"/>
      <c r="M8657" s="24"/>
      <c r="N8657" s="24"/>
      <c r="O8657" s="24">
        <v>6.81</v>
      </c>
      <c r="P8657" s="24">
        <v>0.26</v>
      </c>
      <c r="Q8657" s="24"/>
      <c r="R8657" s="24">
        <v>2.65</v>
      </c>
      <c r="S8657" s="24"/>
      <c r="T8657" s="24">
        <v>1.4</v>
      </c>
      <c r="U8657" s="24">
        <v>1.73</v>
      </c>
      <c r="V8657" s="42"/>
      <c r="W8657" s="24"/>
      <c r="X8657" s="24">
        <f t="shared" si="331"/>
        <v>179.27</v>
      </c>
      <c r="Y8657" s="2">
        <f t="shared" si="332"/>
        <v>0</v>
      </c>
      <c r="Z8657" s="3"/>
    </row>
    <row r="8658" spans="1:26" customFormat="1" x14ac:dyDescent="0.25">
      <c r="A8658" s="34">
        <v>8</v>
      </c>
      <c r="B8658" s="34">
        <v>8</v>
      </c>
      <c r="C8658" s="22" t="s">
        <v>14113</v>
      </c>
      <c r="D8658" s="22" t="s">
        <v>14105</v>
      </c>
      <c r="E8658" s="3" t="s">
        <v>14017</v>
      </c>
      <c r="F8658" s="3" t="s">
        <v>12895</v>
      </c>
      <c r="G8658" s="3" t="s">
        <v>13871</v>
      </c>
      <c r="H8658" s="23"/>
      <c r="I8658" s="24">
        <v>57.5</v>
      </c>
      <c r="J8658" s="24">
        <v>46.07</v>
      </c>
      <c r="K8658" s="24">
        <v>5.62</v>
      </c>
      <c r="L8658" s="24">
        <v>3.94</v>
      </c>
      <c r="M8658" s="24"/>
      <c r="N8658" s="24"/>
      <c r="O8658" s="24">
        <v>0.26</v>
      </c>
      <c r="P8658" s="24">
        <v>0.59</v>
      </c>
      <c r="Q8658" s="24"/>
      <c r="R8658" s="24">
        <v>1.02</v>
      </c>
      <c r="S8658" s="24"/>
      <c r="T8658" s="24"/>
      <c r="U8658" s="24"/>
      <c r="V8658" s="42"/>
      <c r="W8658" s="24"/>
      <c r="X8658" s="24">
        <f t="shared" si="331"/>
        <v>57.5</v>
      </c>
      <c r="Y8658" s="2">
        <f t="shared" si="332"/>
        <v>0</v>
      </c>
      <c r="Z8658" s="3"/>
    </row>
    <row r="8659" spans="1:26" customFormat="1" x14ac:dyDescent="0.25">
      <c r="A8659" s="34">
        <v>9</v>
      </c>
      <c r="B8659" s="34">
        <v>9</v>
      </c>
      <c r="C8659" s="22" t="s">
        <v>14114</v>
      </c>
      <c r="D8659" s="22" t="s">
        <v>14105</v>
      </c>
      <c r="E8659" s="3" t="s">
        <v>14017</v>
      </c>
      <c r="F8659" s="3" t="s">
        <v>12895</v>
      </c>
      <c r="G8659" s="3" t="s">
        <v>5913</v>
      </c>
      <c r="H8659" s="23" t="s">
        <v>154</v>
      </c>
      <c r="I8659" s="24">
        <v>94.23</v>
      </c>
      <c r="J8659" s="24">
        <v>87.92</v>
      </c>
      <c r="K8659" s="24"/>
      <c r="L8659" s="24">
        <v>2.82</v>
      </c>
      <c r="M8659" s="24"/>
      <c r="N8659" s="24"/>
      <c r="O8659" s="24">
        <v>1.8</v>
      </c>
      <c r="P8659" s="24"/>
      <c r="Q8659" s="24"/>
      <c r="R8659" s="24">
        <v>1.39</v>
      </c>
      <c r="S8659" s="24">
        <v>0.3</v>
      </c>
      <c r="T8659" s="24"/>
      <c r="U8659" s="24"/>
      <c r="V8659" s="42"/>
      <c r="W8659" s="24"/>
      <c r="X8659" s="24">
        <f t="shared" si="331"/>
        <v>94.22999999999999</v>
      </c>
      <c r="Y8659" s="2">
        <f t="shared" si="332"/>
        <v>0</v>
      </c>
      <c r="Z8659" s="3"/>
    </row>
    <row r="8660" spans="1:26" customFormat="1" x14ac:dyDescent="0.25">
      <c r="A8660" s="34">
        <v>10</v>
      </c>
      <c r="B8660" s="34">
        <v>10</v>
      </c>
      <c r="C8660" s="22" t="s">
        <v>14115</v>
      </c>
      <c r="D8660" s="22" t="s">
        <v>14105</v>
      </c>
      <c r="E8660" s="3" t="s">
        <v>14017</v>
      </c>
      <c r="F8660" s="3" t="s">
        <v>12895</v>
      </c>
      <c r="G8660" s="3" t="s">
        <v>14116</v>
      </c>
      <c r="H8660" s="23" t="s">
        <v>13</v>
      </c>
      <c r="I8660" s="24">
        <v>256.33999999999997</v>
      </c>
      <c r="J8660" s="24">
        <v>161.04</v>
      </c>
      <c r="K8660" s="24"/>
      <c r="L8660" s="24">
        <v>1.5</v>
      </c>
      <c r="M8660" s="24"/>
      <c r="N8660" s="24"/>
      <c r="O8660" s="24">
        <v>8.9</v>
      </c>
      <c r="P8660" s="24">
        <v>0.5</v>
      </c>
      <c r="Q8660" s="24">
        <v>0.6</v>
      </c>
      <c r="R8660" s="24">
        <v>4.51</v>
      </c>
      <c r="S8660" s="24">
        <v>0.59</v>
      </c>
      <c r="T8660" s="24">
        <v>78.7</v>
      </c>
      <c r="U8660" s="24"/>
      <c r="V8660" s="42"/>
      <c r="W8660" s="24"/>
      <c r="X8660" s="24">
        <f t="shared" si="331"/>
        <v>256.33999999999997</v>
      </c>
      <c r="Y8660" s="2">
        <f t="shared" si="332"/>
        <v>0</v>
      </c>
      <c r="Z8660" s="3"/>
    </row>
    <row r="8661" spans="1:26" customFormat="1" x14ac:dyDescent="0.25">
      <c r="A8661" s="34">
        <v>11</v>
      </c>
      <c r="B8661" s="34">
        <v>11</v>
      </c>
      <c r="C8661" s="22" t="s">
        <v>14105</v>
      </c>
      <c r="D8661" s="22" t="s">
        <v>14105</v>
      </c>
      <c r="E8661" s="3" t="s">
        <v>14017</v>
      </c>
      <c r="F8661" s="3" t="s">
        <v>12895</v>
      </c>
      <c r="G8661" s="3" t="s">
        <v>14117</v>
      </c>
      <c r="H8661" s="23" t="s">
        <v>176</v>
      </c>
      <c r="I8661" s="24">
        <v>756.71</v>
      </c>
      <c r="J8661" s="24">
        <v>411.16</v>
      </c>
      <c r="K8661" s="24">
        <v>33.04</v>
      </c>
      <c r="L8661" s="24">
        <v>19.3</v>
      </c>
      <c r="M8661" s="24"/>
      <c r="N8661" s="24"/>
      <c r="O8661" s="24">
        <v>24.93</v>
      </c>
      <c r="P8661" s="24">
        <v>4.33</v>
      </c>
      <c r="Q8661" s="24">
        <v>0.54</v>
      </c>
      <c r="R8661" s="24">
        <v>9.2899999999999991</v>
      </c>
      <c r="S8661" s="24">
        <v>2.65</v>
      </c>
      <c r="T8661" s="24">
        <v>249.09</v>
      </c>
      <c r="U8661" s="24">
        <v>2.38</v>
      </c>
      <c r="V8661" s="42"/>
      <c r="W8661" s="24"/>
      <c r="X8661" s="24">
        <f t="shared" si="331"/>
        <v>756.71</v>
      </c>
      <c r="Y8661" s="2">
        <f t="shared" si="332"/>
        <v>0</v>
      </c>
      <c r="Z8661" s="3"/>
    </row>
    <row r="8662" spans="1:26" customFormat="1" x14ac:dyDescent="0.25">
      <c r="A8662" s="34">
        <v>1</v>
      </c>
      <c r="B8662" s="34">
        <v>1</v>
      </c>
      <c r="C8662" s="22" t="s">
        <v>14118</v>
      </c>
      <c r="D8662" s="22" t="s">
        <v>2733</v>
      </c>
      <c r="E8662" s="3" t="s">
        <v>14017</v>
      </c>
      <c r="F8662" s="3" t="s">
        <v>12895</v>
      </c>
      <c r="G8662" s="3" t="s">
        <v>413</v>
      </c>
      <c r="H8662" s="23" t="s">
        <v>471</v>
      </c>
      <c r="I8662" s="24">
        <v>60.69</v>
      </c>
      <c r="J8662" s="24">
        <v>53.8</v>
      </c>
      <c r="K8662" s="24">
        <v>1.34</v>
      </c>
      <c r="L8662" s="24">
        <v>3.2</v>
      </c>
      <c r="M8662" s="24"/>
      <c r="N8662" s="24">
        <v>0.39</v>
      </c>
      <c r="O8662" s="24">
        <v>0.87</v>
      </c>
      <c r="P8662" s="24">
        <v>0.4</v>
      </c>
      <c r="Q8662" s="24"/>
      <c r="R8662" s="24">
        <v>0.69</v>
      </c>
      <c r="S8662" s="24"/>
      <c r="T8662" s="24"/>
      <c r="U8662" s="24"/>
      <c r="V8662" s="42"/>
      <c r="W8662" s="24"/>
      <c r="X8662" s="24">
        <f t="shared" si="331"/>
        <v>60.69</v>
      </c>
      <c r="Y8662" s="2">
        <f t="shared" si="332"/>
        <v>0</v>
      </c>
      <c r="Z8662" s="3"/>
    </row>
    <row r="8663" spans="1:26" customFormat="1" x14ac:dyDescent="0.25">
      <c r="A8663" s="34">
        <v>2</v>
      </c>
      <c r="B8663" s="34">
        <v>2</v>
      </c>
      <c r="C8663" s="22" t="s">
        <v>14119</v>
      </c>
      <c r="D8663" s="22" t="s">
        <v>2733</v>
      </c>
      <c r="E8663" s="3" t="s">
        <v>14017</v>
      </c>
      <c r="F8663" s="3" t="s">
        <v>12895</v>
      </c>
      <c r="G8663" s="3" t="s">
        <v>14120</v>
      </c>
      <c r="H8663" s="23"/>
      <c r="I8663" s="24">
        <v>109.62</v>
      </c>
      <c r="J8663" s="24">
        <v>95.82</v>
      </c>
      <c r="K8663" s="24">
        <v>2.59</v>
      </c>
      <c r="L8663" s="24">
        <v>5.5</v>
      </c>
      <c r="M8663" s="24"/>
      <c r="N8663" s="24">
        <v>1.36</v>
      </c>
      <c r="O8663" s="24">
        <v>1.44</v>
      </c>
      <c r="P8663" s="24">
        <v>0.4</v>
      </c>
      <c r="Q8663" s="24">
        <v>0.97</v>
      </c>
      <c r="R8663" s="24">
        <v>1.07</v>
      </c>
      <c r="S8663" s="24"/>
      <c r="T8663" s="24"/>
      <c r="U8663" s="24"/>
      <c r="V8663" s="42"/>
      <c r="W8663" s="24">
        <v>0.47</v>
      </c>
      <c r="X8663" s="24">
        <f t="shared" si="331"/>
        <v>109.61999999999999</v>
      </c>
      <c r="Y8663" s="2">
        <f t="shared" si="332"/>
        <v>0</v>
      </c>
      <c r="Z8663" s="3"/>
    </row>
    <row r="8664" spans="1:26" customFormat="1" x14ac:dyDescent="0.25">
      <c r="A8664" s="34">
        <v>3</v>
      </c>
      <c r="B8664" s="34">
        <v>3</v>
      </c>
      <c r="C8664" s="22" t="s">
        <v>10431</v>
      </c>
      <c r="D8664" s="22" t="s">
        <v>2733</v>
      </c>
      <c r="E8664" s="3" t="s">
        <v>14017</v>
      </c>
      <c r="F8664" s="3" t="s">
        <v>12895</v>
      </c>
      <c r="G8664" s="3" t="s">
        <v>8525</v>
      </c>
      <c r="H8664" s="23"/>
      <c r="I8664" s="24">
        <v>274.69</v>
      </c>
      <c r="J8664" s="24">
        <v>250.08</v>
      </c>
      <c r="K8664" s="24"/>
      <c r="L8664" s="24"/>
      <c r="M8664" s="24"/>
      <c r="N8664" s="24">
        <v>8.1999999999999993</v>
      </c>
      <c r="O8664" s="24"/>
      <c r="P8664" s="24"/>
      <c r="Q8664" s="24">
        <v>1.07</v>
      </c>
      <c r="R8664" s="24">
        <v>4.91</v>
      </c>
      <c r="S8664" s="24">
        <v>0.68</v>
      </c>
      <c r="T8664" s="24">
        <v>9.75</v>
      </c>
      <c r="U8664" s="24"/>
      <c r="V8664" s="42"/>
      <c r="W8664" s="24"/>
      <c r="X8664" s="24">
        <f t="shared" si="331"/>
        <v>274.69000000000005</v>
      </c>
      <c r="Y8664" s="2">
        <f t="shared" si="332"/>
        <v>0</v>
      </c>
      <c r="Z8664" s="3"/>
    </row>
    <row r="8665" spans="1:26" customFormat="1" x14ac:dyDescent="0.25">
      <c r="A8665" s="34">
        <v>4</v>
      </c>
      <c r="B8665" s="34">
        <v>4</v>
      </c>
      <c r="C8665" s="22" t="s">
        <v>14121</v>
      </c>
      <c r="D8665" s="22" t="s">
        <v>2733</v>
      </c>
      <c r="E8665" s="3" t="s">
        <v>14017</v>
      </c>
      <c r="F8665" s="3" t="s">
        <v>12895</v>
      </c>
      <c r="G8665" s="3" t="s">
        <v>14122</v>
      </c>
      <c r="H8665" s="23"/>
      <c r="I8665" s="24">
        <v>67.400000000000006</v>
      </c>
      <c r="J8665" s="24">
        <v>62.7</v>
      </c>
      <c r="K8665" s="24"/>
      <c r="L8665" s="24"/>
      <c r="M8665" s="24"/>
      <c r="N8665" s="24">
        <v>0.9</v>
      </c>
      <c r="O8665" s="24">
        <v>0.7</v>
      </c>
      <c r="P8665" s="24"/>
      <c r="Q8665" s="24"/>
      <c r="R8665" s="24">
        <v>3.1</v>
      </c>
      <c r="S8665" s="24"/>
      <c r="T8665" s="24"/>
      <c r="U8665" s="24"/>
      <c r="V8665" s="42"/>
      <c r="W8665" s="24"/>
      <c r="X8665" s="24">
        <f t="shared" si="331"/>
        <v>67.399999999999991</v>
      </c>
      <c r="Y8665" s="2">
        <f t="shared" si="332"/>
        <v>0</v>
      </c>
      <c r="Z8665" s="3"/>
    </row>
    <row r="8666" spans="1:26" customFormat="1" x14ac:dyDescent="0.25">
      <c r="A8666" s="34">
        <v>5</v>
      </c>
      <c r="B8666" s="34">
        <v>5</v>
      </c>
      <c r="C8666" s="22" t="s">
        <v>14123</v>
      </c>
      <c r="D8666" s="22" t="s">
        <v>2733</v>
      </c>
      <c r="E8666" s="3" t="s">
        <v>14017</v>
      </c>
      <c r="F8666" s="3" t="s">
        <v>12895</v>
      </c>
      <c r="G8666" s="3" t="s">
        <v>9206</v>
      </c>
      <c r="H8666" s="23" t="s">
        <v>230</v>
      </c>
      <c r="I8666" s="24">
        <v>69.7</v>
      </c>
      <c r="J8666" s="24">
        <v>48.53</v>
      </c>
      <c r="K8666" s="24">
        <v>1.05</v>
      </c>
      <c r="L8666" s="24"/>
      <c r="M8666" s="24"/>
      <c r="N8666" s="24">
        <v>3.54</v>
      </c>
      <c r="O8666" s="24"/>
      <c r="P8666" s="24"/>
      <c r="Q8666" s="24">
        <v>0.81</v>
      </c>
      <c r="R8666" s="24">
        <v>2.54</v>
      </c>
      <c r="S8666" s="24">
        <v>1.45</v>
      </c>
      <c r="T8666" s="24">
        <v>1.9</v>
      </c>
      <c r="U8666" s="24"/>
      <c r="V8666" s="42"/>
      <c r="W8666" s="24">
        <v>9.8800000000000008</v>
      </c>
      <c r="X8666" s="24">
        <f t="shared" si="331"/>
        <v>69.7</v>
      </c>
      <c r="Y8666" s="2">
        <f t="shared" si="332"/>
        <v>0</v>
      </c>
      <c r="Z8666" s="3"/>
    </row>
    <row r="8667" spans="1:26" customFormat="1" x14ac:dyDescent="0.25">
      <c r="A8667" s="34">
        <v>6</v>
      </c>
      <c r="B8667" s="34">
        <v>6</v>
      </c>
      <c r="C8667" s="22" t="s">
        <v>14124</v>
      </c>
      <c r="D8667" s="22" t="s">
        <v>2733</v>
      </c>
      <c r="E8667" s="3" t="s">
        <v>14017</v>
      </c>
      <c r="F8667" s="3" t="s">
        <v>12895</v>
      </c>
      <c r="G8667" s="3" t="s">
        <v>14125</v>
      </c>
      <c r="H8667" s="23" t="s">
        <v>11271</v>
      </c>
      <c r="I8667" s="24">
        <v>161.68</v>
      </c>
      <c r="J8667" s="24">
        <v>144.09</v>
      </c>
      <c r="K8667" s="24"/>
      <c r="L8667" s="24"/>
      <c r="M8667" s="24"/>
      <c r="N8667" s="24">
        <v>10.36</v>
      </c>
      <c r="O8667" s="24">
        <v>1.31</v>
      </c>
      <c r="P8667" s="24">
        <v>3.97</v>
      </c>
      <c r="Q8667" s="24"/>
      <c r="R8667" s="24">
        <v>1.95</v>
      </c>
      <c r="S8667" s="24"/>
      <c r="T8667" s="24"/>
      <c r="U8667" s="24"/>
      <c r="V8667" s="42"/>
      <c r="W8667" s="24"/>
      <c r="X8667" s="24">
        <f t="shared" si="331"/>
        <v>161.67999999999998</v>
      </c>
      <c r="Y8667" s="2">
        <f t="shared" si="332"/>
        <v>0</v>
      </c>
      <c r="Z8667" s="3"/>
    </row>
    <row r="8668" spans="1:26" customFormat="1" x14ac:dyDescent="0.25">
      <c r="A8668" s="34">
        <v>7</v>
      </c>
      <c r="B8668" s="34">
        <v>7</v>
      </c>
      <c r="C8668" s="22" t="s">
        <v>14126</v>
      </c>
      <c r="D8668" s="22" t="s">
        <v>2733</v>
      </c>
      <c r="E8668" s="3" t="s">
        <v>14017</v>
      </c>
      <c r="F8668" s="3" t="s">
        <v>12895</v>
      </c>
      <c r="G8668" s="3" t="s">
        <v>7858</v>
      </c>
      <c r="H8668" s="23" t="s">
        <v>358</v>
      </c>
      <c r="I8668" s="24">
        <v>75.48</v>
      </c>
      <c r="J8668" s="24">
        <v>67.099999999999994</v>
      </c>
      <c r="K8668" s="24">
        <v>1.5</v>
      </c>
      <c r="L8668" s="24"/>
      <c r="M8668" s="24"/>
      <c r="N8668" s="24">
        <v>1.1000000000000001</v>
      </c>
      <c r="O8668" s="24">
        <v>1.1299999999999999</v>
      </c>
      <c r="P8668" s="24"/>
      <c r="Q8668" s="24">
        <v>0.5</v>
      </c>
      <c r="R8668" s="24">
        <v>4.1500000000000004</v>
      </c>
      <c r="S8668" s="24"/>
      <c r="T8668" s="24"/>
      <c r="U8668" s="24"/>
      <c r="V8668" s="42"/>
      <c r="W8668" s="24"/>
      <c r="X8668" s="24">
        <f t="shared" si="331"/>
        <v>75.47999999999999</v>
      </c>
      <c r="Y8668" s="2">
        <f t="shared" si="332"/>
        <v>0</v>
      </c>
      <c r="Z8668" s="3"/>
    </row>
    <row r="8669" spans="1:26" customFormat="1" x14ac:dyDescent="0.25">
      <c r="A8669" s="34">
        <v>8</v>
      </c>
      <c r="B8669" s="34">
        <v>8</v>
      </c>
      <c r="C8669" s="22" t="s">
        <v>14127</v>
      </c>
      <c r="D8669" s="22" t="s">
        <v>2733</v>
      </c>
      <c r="E8669" s="3" t="s">
        <v>14017</v>
      </c>
      <c r="F8669" s="3" t="s">
        <v>12895</v>
      </c>
      <c r="G8669" s="3" t="s">
        <v>7902</v>
      </c>
      <c r="H8669" s="23"/>
      <c r="I8669" s="24">
        <v>949.23</v>
      </c>
      <c r="J8669" s="24">
        <v>483.52</v>
      </c>
      <c r="K8669" s="24">
        <v>12.84</v>
      </c>
      <c r="L8669" s="24">
        <v>23.57</v>
      </c>
      <c r="M8669" s="24"/>
      <c r="N8669" s="24">
        <v>8.3800000000000008</v>
      </c>
      <c r="O8669" s="24"/>
      <c r="P8669" s="24">
        <v>15.75</v>
      </c>
      <c r="Q8669" s="24">
        <v>0.22</v>
      </c>
      <c r="R8669" s="24">
        <v>5.66</v>
      </c>
      <c r="S8669" s="24">
        <v>17.53</v>
      </c>
      <c r="T8669" s="24">
        <v>381.76</v>
      </c>
      <c r="U8669" s="24"/>
      <c r="V8669" s="42"/>
      <c r="W8669" s="24"/>
      <c r="X8669" s="24">
        <f t="shared" si="331"/>
        <v>949.2299999999999</v>
      </c>
      <c r="Y8669" s="2">
        <f t="shared" si="332"/>
        <v>0</v>
      </c>
      <c r="Z8669" s="3"/>
    </row>
    <row r="8670" spans="1:26" customFormat="1" x14ac:dyDescent="0.25">
      <c r="A8670" s="34">
        <v>9</v>
      </c>
      <c r="B8670" s="34">
        <v>9</v>
      </c>
      <c r="C8670" s="22" t="s">
        <v>5437</v>
      </c>
      <c r="D8670" s="22" t="s">
        <v>2733</v>
      </c>
      <c r="E8670" s="3" t="s">
        <v>14017</v>
      </c>
      <c r="F8670" s="3" t="s">
        <v>12895</v>
      </c>
      <c r="G8670" s="3" t="s">
        <v>14128</v>
      </c>
      <c r="H8670" s="23" t="s">
        <v>245</v>
      </c>
      <c r="I8670" s="24">
        <v>584.79999999999995</v>
      </c>
      <c r="J8670" s="24">
        <v>450.11</v>
      </c>
      <c r="K8670" s="24">
        <v>18.73</v>
      </c>
      <c r="L8670" s="24"/>
      <c r="M8670" s="24"/>
      <c r="N8670" s="24">
        <v>1.87</v>
      </c>
      <c r="O8670" s="24">
        <v>4.3899999999999997</v>
      </c>
      <c r="P8670" s="24">
        <v>3.72</v>
      </c>
      <c r="Q8670" s="24">
        <v>1.42</v>
      </c>
      <c r="R8670" s="24">
        <v>13.86</v>
      </c>
      <c r="S8670" s="24">
        <v>0.46</v>
      </c>
      <c r="T8670" s="24">
        <v>77.37</v>
      </c>
      <c r="U8670" s="24"/>
      <c r="V8670" s="42"/>
      <c r="W8670" s="24">
        <v>12.87</v>
      </c>
      <c r="X8670" s="24">
        <f t="shared" si="331"/>
        <v>584.80000000000007</v>
      </c>
      <c r="Y8670" s="2">
        <f t="shared" si="332"/>
        <v>0</v>
      </c>
      <c r="Z8670" s="3"/>
    </row>
    <row r="8671" spans="1:26" customFormat="1" x14ac:dyDescent="0.25">
      <c r="A8671" s="34">
        <v>10</v>
      </c>
      <c r="B8671" s="34">
        <v>10</v>
      </c>
      <c r="C8671" s="22" t="s">
        <v>2633</v>
      </c>
      <c r="D8671" s="22" t="s">
        <v>2733</v>
      </c>
      <c r="E8671" s="3" t="s">
        <v>14017</v>
      </c>
      <c r="F8671" s="3" t="s">
        <v>12895</v>
      </c>
      <c r="G8671" s="3" t="s">
        <v>9206</v>
      </c>
      <c r="H8671" s="23" t="s">
        <v>39</v>
      </c>
      <c r="I8671" s="24">
        <v>83.5</v>
      </c>
      <c r="J8671" s="24">
        <v>69.95</v>
      </c>
      <c r="K8671" s="24"/>
      <c r="L8671" s="24">
        <v>7.79</v>
      </c>
      <c r="M8671" s="24"/>
      <c r="N8671" s="24">
        <v>3.16</v>
      </c>
      <c r="O8671" s="24">
        <v>0.52</v>
      </c>
      <c r="P8671" s="24"/>
      <c r="Q8671" s="24">
        <v>0.78</v>
      </c>
      <c r="R8671" s="24">
        <v>1.3</v>
      </c>
      <c r="S8671" s="24"/>
      <c r="T8671" s="24"/>
      <c r="U8671" s="24"/>
      <c r="V8671" s="42"/>
      <c r="W8671" s="24"/>
      <c r="X8671" s="24">
        <f t="shared" si="331"/>
        <v>83.5</v>
      </c>
      <c r="Y8671" s="2">
        <f t="shared" si="332"/>
        <v>0</v>
      </c>
      <c r="Z8671" s="3"/>
    </row>
    <row r="8672" spans="1:26" customFormat="1" x14ac:dyDescent="0.25">
      <c r="A8672" s="34">
        <v>11</v>
      </c>
      <c r="B8672" s="34">
        <v>11</v>
      </c>
      <c r="C8672" s="22" t="s">
        <v>14129</v>
      </c>
      <c r="D8672" s="22" t="s">
        <v>2733</v>
      </c>
      <c r="E8672" s="3" t="s">
        <v>14017</v>
      </c>
      <c r="F8672" s="3" t="s">
        <v>12895</v>
      </c>
      <c r="G8672" s="3" t="s">
        <v>7708</v>
      </c>
      <c r="H8672" s="23" t="s">
        <v>39</v>
      </c>
      <c r="I8672" s="24">
        <v>136.65</v>
      </c>
      <c r="J8672" s="24">
        <v>118.17</v>
      </c>
      <c r="K8672" s="24"/>
      <c r="L8672" s="24">
        <v>11.14</v>
      </c>
      <c r="M8672" s="24"/>
      <c r="N8672" s="24">
        <v>0.78</v>
      </c>
      <c r="O8672" s="24">
        <v>1.3</v>
      </c>
      <c r="P8672" s="24">
        <v>1.32</v>
      </c>
      <c r="Q8672" s="24"/>
      <c r="R8672" s="24">
        <v>2.97</v>
      </c>
      <c r="S8672" s="24">
        <v>0.97</v>
      </c>
      <c r="T8672" s="24"/>
      <c r="U8672" s="24"/>
      <c r="V8672" s="42"/>
      <c r="W8672" s="24"/>
      <c r="X8672" s="24">
        <f t="shared" si="331"/>
        <v>136.65</v>
      </c>
      <c r="Y8672" s="2">
        <f t="shared" si="332"/>
        <v>0</v>
      </c>
      <c r="Z8672" s="3"/>
    </row>
    <row r="8673" spans="1:26" customFormat="1" x14ac:dyDescent="0.25">
      <c r="A8673" s="34">
        <v>12</v>
      </c>
      <c r="B8673" s="34">
        <v>12</v>
      </c>
      <c r="C8673" s="22" t="s">
        <v>14130</v>
      </c>
      <c r="D8673" s="22" t="s">
        <v>2733</v>
      </c>
      <c r="E8673" s="3" t="s">
        <v>14017</v>
      </c>
      <c r="F8673" s="3" t="s">
        <v>12895</v>
      </c>
      <c r="G8673" s="3" t="s">
        <v>10988</v>
      </c>
      <c r="H8673" s="23"/>
      <c r="I8673" s="24">
        <v>99.2</v>
      </c>
      <c r="J8673" s="24">
        <v>88.6</v>
      </c>
      <c r="K8673" s="24"/>
      <c r="L8673" s="24">
        <v>5</v>
      </c>
      <c r="M8673" s="24"/>
      <c r="N8673" s="24">
        <v>0.3</v>
      </c>
      <c r="O8673" s="24">
        <v>0.5</v>
      </c>
      <c r="P8673" s="24">
        <v>0.2</v>
      </c>
      <c r="Q8673" s="24">
        <v>2.4</v>
      </c>
      <c r="R8673" s="24">
        <v>2.2000000000000002</v>
      </c>
      <c r="S8673" s="24"/>
      <c r="T8673" s="24"/>
      <c r="U8673" s="24"/>
      <c r="V8673" s="42"/>
      <c r="W8673" s="24"/>
      <c r="X8673" s="24">
        <f t="shared" si="331"/>
        <v>99.2</v>
      </c>
      <c r="Y8673" s="2">
        <f t="shared" si="332"/>
        <v>0</v>
      </c>
      <c r="Z8673" s="3"/>
    </row>
    <row r="8674" spans="1:26" customFormat="1" x14ac:dyDescent="0.25">
      <c r="A8674" s="34">
        <v>1</v>
      </c>
      <c r="B8674" s="34">
        <v>1</v>
      </c>
      <c r="C8674" s="22" t="s">
        <v>14131</v>
      </c>
      <c r="D8674" s="22" t="s">
        <v>14132</v>
      </c>
      <c r="E8674" s="3" t="s">
        <v>14017</v>
      </c>
      <c r="F8674" s="3" t="s">
        <v>12895</v>
      </c>
      <c r="G8674" s="3" t="s">
        <v>8725</v>
      </c>
      <c r="H8674" s="23" t="s">
        <v>230</v>
      </c>
      <c r="I8674" s="24">
        <v>405.11</v>
      </c>
      <c r="J8674" s="24">
        <v>371.17</v>
      </c>
      <c r="K8674" s="24">
        <v>15.23</v>
      </c>
      <c r="L8674" s="24"/>
      <c r="M8674" s="24"/>
      <c r="N8674" s="24">
        <v>5.63</v>
      </c>
      <c r="O8674" s="24"/>
      <c r="P8674" s="24">
        <v>0.71</v>
      </c>
      <c r="Q8674" s="24"/>
      <c r="R8674" s="24">
        <v>10.35</v>
      </c>
      <c r="S8674" s="24">
        <v>2.02</v>
      </c>
      <c r="T8674" s="24"/>
      <c r="U8674" s="24"/>
      <c r="V8674" s="42"/>
      <c r="W8674" s="24">
        <v>0</v>
      </c>
      <c r="X8674" s="24">
        <f t="shared" si="331"/>
        <v>405.11</v>
      </c>
      <c r="Y8674" s="2">
        <f t="shared" si="332"/>
        <v>0</v>
      </c>
      <c r="Z8674" s="3"/>
    </row>
    <row r="8675" spans="1:26" customFormat="1" x14ac:dyDescent="0.25">
      <c r="A8675" s="34">
        <v>2</v>
      </c>
      <c r="B8675" s="34">
        <v>2</v>
      </c>
      <c r="C8675" s="22" t="s">
        <v>2591</v>
      </c>
      <c r="D8675" s="22" t="s">
        <v>14132</v>
      </c>
      <c r="E8675" s="3" t="s">
        <v>14017</v>
      </c>
      <c r="F8675" s="3" t="s">
        <v>12895</v>
      </c>
      <c r="G8675" s="3" t="s">
        <v>8725</v>
      </c>
      <c r="H8675" s="23" t="s">
        <v>230</v>
      </c>
      <c r="I8675" s="24">
        <v>326.82</v>
      </c>
      <c r="J8675" s="24">
        <v>287.68</v>
      </c>
      <c r="K8675" s="24">
        <v>0.55000000000000004</v>
      </c>
      <c r="L8675" s="24">
        <v>5.1100000000000003</v>
      </c>
      <c r="M8675" s="24"/>
      <c r="N8675" s="24">
        <v>5.55</v>
      </c>
      <c r="O8675" s="24"/>
      <c r="P8675" s="24">
        <v>1.1100000000000001</v>
      </c>
      <c r="Q8675" s="24"/>
      <c r="R8675" s="24">
        <v>5.68</v>
      </c>
      <c r="S8675" s="24">
        <v>1.63</v>
      </c>
      <c r="T8675" s="24">
        <v>14.17</v>
      </c>
      <c r="U8675" s="24"/>
      <c r="V8675" s="42"/>
      <c r="W8675" s="24">
        <v>5.3399999999999181</v>
      </c>
      <c r="X8675" s="24">
        <f t="shared" si="331"/>
        <v>326.82</v>
      </c>
      <c r="Y8675" s="2">
        <f t="shared" si="332"/>
        <v>0</v>
      </c>
      <c r="Z8675" s="3"/>
    </row>
    <row r="8676" spans="1:26" customFormat="1" x14ac:dyDescent="0.25">
      <c r="A8676" s="34">
        <v>3</v>
      </c>
      <c r="B8676" s="34">
        <v>3</v>
      </c>
      <c r="C8676" s="22" t="s">
        <v>14133</v>
      </c>
      <c r="D8676" s="22" t="s">
        <v>14132</v>
      </c>
      <c r="E8676" s="3" t="s">
        <v>14017</v>
      </c>
      <c r="F8676" s="3" t="s">
        <v>12895</v>
      </c>
      <c r="G8676" s="3" t="s">
        <v>14134</v>
      </c>
      <c r="H8676" s="23" t="s">
        <v>441</v>
      </c>
      <c r="I8676" s="24">
        <v>280.45</v>
      </c>
      <c r="J8676" s="24">
        <v>234.45</v>
      </c>
      <c r="K8676" s="24">
        <v>15.69</v>
      </c>
      <c r="L8676" s="24">
        <v>12.09</v>
      </c>
      <c r="M8676" s="24"/>
      <c r="N8676" s="24">
        <v>5.26</v>
      </c>
      <c r="O8676" s="24"/>
      <c r="P8676" s="24">
        <v>0.72</v>
      </c>
      <c r="Q8676" s="24">
        <v>2.69</v>
      </c>
      <c r="R8676" s="24">
        <v>8.6199999999999992</v>
      </c>
      <c r="S8676" s="24">
        <v>0.93</v>
      </c>
      <c r="T8676" s="24"/>
      <c r="U8676" s="24"/>
      <c r="V8676" s="42"/>
      <c r="W8676" s="24">
        <v>0</v>
      </c>
      <c r="X8676" s="24">
        <f t="shared" ref="X8676:X8739" si="333">SUM(J8676:W8676)</f>
        <v>280.45</v>
      </c>
      <c r="Y8676" s="2">
        <f t="shared" si="332"/>
        <v>0</v>
      </c>
      <c r="Z8676" s="3"/>
    </row>
    <row r="8677" spans="1:26" customFormat="1" x14ac:dyDescent="0.25">
      <c r="A8677" s="34">
        <v>4</v>
      </c>
      <c r="B8677" s="34">
        <v>4</v>
      </c>
      <c r="C8677" s="22" t="s">
        <v>14135</v>
      </c>
      <c r="D8677" s="22" t="s">
        <v>14132</v>
      </c>
      <c r="E8677" s="3" t="s">
        <v>14017</v>
      </c>
      <c r="F8677" s="3" t="s">
        <v>12895</v>
      </c>
      <c r="G8677" s="3" t="s">
        <v>13764</v>
      </c>
      <c r="H8677" s="23" t="s">
        <v>377</v>
      </c>
      <c r="I8677" s="24">
        <v>279.48</v>
      </c>
      <c r="J8677" s="24">
        <v>250.69</v>
      </c>
      <c r="K8677" s="24">
        <v>4.5199999999999996</v>
      </c>
      <c r="L8677" s="24"/>
      <c r="M8677" s="24"/>
      <c r="N8677" s="24">
        <v>8.7799999999999994</v>
      </c>
      <c r="O8677" s="24"/>
      <c r="P8677" s="24">
        <v>3.98</v>
      </c>
      <c r="Q8677" s="24">
        <v>0.79</v>
      </c>
      <c r="R8677" s="24">
        <v>8.15</v>
      </c>
      <c r="S8677" s="24">
        <v>1.98</v>
      </c>
      <c r="T8677" s="24"/>
      <c r="U8677" s="24"/>
      <c r="V8677" s="42"/>
      <c r="W8677" s="24">
        <v>0.58999999999997499</v>
      </c>
      <c r="X8677" s="24">
        <f t="shared" si="333"/>
        <v>279.48</v>
      </c>
      <c r="Y8677" s="2">
        <f t="shared" si="332"/>
        <v>0</v>
      </c>
      <c r="Z8677" s="3"/>
    </row>
    <row r="8678" spans="1:26" customFormat="1" x14ac:dyDescent="0.25">
      <c r="A8678" s="34">
        <v>5</v>
      </c>
      <c r="B8678" s="34">
        <v>5</v>
      </c>
      <c r="C8678" s="22" t="s">
        <v>13623</v>
      </c>
      <c r="D8678" s="22" t="s">
        <v>14132</v>
      </c>
      <c r="E8678" s="3" t="s">
        <v>14017</v>
      </c>
      <c r="F8678" s="3" t="s">
        <v>12895</v>
      </c>
      <c r="G8678" s="3" t="s">
        <v>6686</v>
      </c>
      <c r="H8678" s="23" t="s">
        <v>429</v>
      </c>
      <c r="I8678" s="24">
        <v>593.11</v>
      </c>
      <c r="J8678" s="24">
        <v>535.75</v>
      </c>
      <c r="K8678" s="24"/>
      <c r="L8678" s="24">
        <v>11.32</v>
      </c>
      <c r="M8678" s="24"/>
      <c r="N8678" s="24">
        <v>13.31</v>
      </c>
      <c r="O8678" s="24"/>
      <c r="P8678" s="24">
        <v>2.15</v>
      </c>
      <c r="Q8678" s="24">
        <v>0.6</v>
      </c>
      <c r="R8678" s="24">
        <v>15.93</v>
      </c>
      <c r="S8678" s="24">
        <v>5.13</v>
      </c>
      <c r="T8678" s="24"/>
      <c r="U8678" s="24"/>
      <c r="V8678" s="42"/>
      <c r="W8678" s="24">
        <v>8.9200000000000728</v>
      </c>
      <c r="X8678" s="24">
        <f t="shared" si="333"/>
        <v>593.11</v>
      </c>
      <c r="Y8678" s="2">
        <f t="shared" si="332"/>
        <v>0</v>
      </c>
      <c r="Z8678" s="3"/>
    </row>
    <row r="8679" spans="1:26" customFormat="1" x14ac:dyDescent="0.25">
      <c r="A8679" s="34">
        <v>6</v>
      </c>
      <c r="B8679" s="34">
        <v>6</v>
      </c>
      <c r="C8679" s="22" t="s">
        <v>14136</v>
      </c>
      <c r="D8679" s="22" t="s">
        <v>14132</v>
      </c>
      <c r="E8679" s="3" t="s">
        <v>14017</v>
      </c>
      <c r="F8679" s="3" t="s">
        <v>12895</v>
      </c>
      <c r="G8679" s="3" t="s">
        <v>45</v>
      </c>
      <c r="H8679" s="23"/>
      <c r="I8679" s="24">
        <v>228</v>
      </c>
      <c r="J8679" s="24">
        <v>193.72</v>
      </c>
      <c r="K8679" s="24">
        <v>13.88</v>
      </c>
      <c r="L8679" s="24">
        <v>4.51</v>
      </c>
      <c r="M8679" s="24"/>
      <c r="N8679" s="24">
        <v>5.89</v>
      </c>
      <c r="O8679" s="24"/>
      <c r="P8679" s="24"/>
      <c r="Q8679" s="24">
        <v>1.61</v>
      </c>
      <c r="R8679" s="24">
        <v>5.53</v>
      </c>
      <c r="S8679" s="24">
        <v>2.86</v>
      </c>
      <c r="T8679" s="24"/>
      <c r="U8679" s="24"/>
      <c r="V8679" s="42"/>
      <c r="W8679" s="24">
        <v>0</v>
      </c>
      <c r="X8679" s="24">
        <f t="shared" si="333"/>
        <v>228</v>
      </c>
      <c r="Y8679" s="2">
        <f t="shared" si="332"/>
        <v>0</v>
      </c>
      <c r="Z8679" s="3"/>
    </row>
    <row r="8680" spans="1:26" customFormat="1" x14ac:dyDescent="0.25">
      <c r="A8680" s="34">
        <v>7</v>
      </c>
      <c r="B8680" s="34">
        <v>7</v>
      </c>
      <c r="C8680" s="22" t="s">
        <v>14137</v>
      </c>
      <c r="D8680" s="22" t="s">
        <v>14132</v>
      </c>
      <c r="E8680" s="3" t="s">
        <v>14017</v>
      </c>
      <c r="F8680" s="3" t="s">
        <v>12895</v>
      </c>
      <c r="G8680" s="3" t="s">
        <v>14134</v>
      </c>
      <c r="H8680" s="23" t="s">
        <v>441</v>
      </c>
      <c r="I8680" s="24">
        <v>161.27000000000001</v>
      </c>
      <c r="J8680" s="24">
        <v>140.02000000000001</v>
      </c>
      <c r="K8680" s="24"/>
      <c r="L8680" s="24">
        <v>11.94</v>
      </c>
      <c r="M8680" s="24"/>
      <c r="N8680" s="24">
        <v>2.06</v>
      </c>
      <c r="O8680" s="24"/>
      <c r="P8680" s="24">
        <v>0.53</v>
      </c>
      <c r="Q8680" s="24">
        <v>1.1499999999999999</v>
      </c>
      <c r="R8680" s="24">
        <v>2.4300000000000002</v>
      </c>
      <c r="S8680" s="24">
        <v>1.83</v>
      </c>
      <c r="T8680" s="24"/>
      <c r="U8680" s="24"/>
      <c r="V8680" s="42"/>
      <c r="W8680" s="24">
        <v>1.3099999999999739</v>
      </c>
      <c r="X8680" s="24">
        <f t="shared" si="333"/>
        <v>161.27000000000001</v>
      </c>
      <c r="Y8680" s="2">
        <f t="shared" si="332"/>
        <v>0</v>
      </c>
      <c r="Z8680" s="3"/>
    </row>
    <row r="8681" spans="1:26" customFormat="1" ht="30" x14ac:dyDescent="0.25">
      <c r="A8681" s="34">
        <v>8</v>
      </c>
      <c r="B8681" s="34">
        <v>8</v>
      </c>
      <c r="C8681" s="22" t="s">
        <v>14138</v>
      </c>
      <c r="D8681" s="22" t="s">
        <v>14132</v>
      </c>
      <c r="E8681" s="3" t="s">
        <v>14017</v>
      </c>
      <c r="F8681" s="3" t="s">
        <v>12895</v>
      </c>
      <c r="G8681" s="1" t="s">
        <v>14139</v>
      </c>
      <c r="H8681" s="29" t="s">
        <v>14140</v>
      </c>
      <c r="I8681" s="24">
        <v>77.010000000000005</v>
      </c>
      <c r="J8681" s="24">
        <v>61.16</v>
      </c>
      <c r="K8681" s="24"/>
      <c r="L8681" s="24">
        <v>12.33</v>
      </c>
      <c r="M8681" s="24"/>
      <c r="N8681" s="24">
        <v>1.39</v>
      </c>
      <c r="O8681" s="24"/>
      <c r="P8681" s="24"/>
      <c r="Q8681" s="24"/>
      <c r="R8681" s="24">
        <v>1.71</v>
      </c>
      <c r="S8681" s="24">
        <v>0.42</v>
      </c>
      <c r="T8681" s="24"/>
      <c r="U8681" s="24"/>
      <c r="V8681" s="42"/>
      <c r="W8681" s="24"/>
      <c r="X8681" s="24">
        <f t="shared" si="333"/>
        <v>77.009999999999991</v>
      </c>
      <c r="Y8681" s="2">
        <f t="shared" si="332"/>
        <v>0</v>
      </c>
      <c r="Z8681" s="3"/>
    </row>
    <row r="8682" spans="1:26" customFormat="1" x14ac:dyDescent="0.25">
      <c r="A8682" s="34">
        <v>1</v>
      </c>
      <c r="B8682" s="34">
        <v>1</v>
      </c>
      <c r="C8682" s="22" t="s">
        <v>6137</v>
      </c>
      <c r="D8682" s="22" t="s">
        <v>14141</v>
      </c>
      <c r="E8682" s="3" t="s">
        <v>14017</v>
      </c>
      <c r="F8682" s="3" t="s">
        <v>12895</v>
      </c>
      <c r="G8682" s="3" t="s">
        <v>14142</v>
      </c>
      <c r="H8682" s="23" t="s">
        <v>190</v>
      </c>
      <c r="I8682" s="24">
        <v>127.5</v>
      </c>
      <c r="J8682" s="24">
        <v>109.04</v>
      </c>
      <c r="K8682" s="24"/>
      <c r="L8682" s="24">
        <v>2.2999999999999998</v>
      </c>
      <c r="M8682" s="24"/>
      <c r="N8682" s="24">
        <v>1.54</v>
      </c>
      <c r="O8682" s="24">
        <v>2.02</v>
      </c>
      <c r="P8682" s="24"/>
      <c r="Q8682" s="24">
        <v>4.58</v>
      </c>
      <c r="R8682" s="24">
        <v>3.92</v>
      </c>
      <c r="S8682" s="24"/>
      <c r="T8682" s="24">
        <v>4.0999999999999996</v>
      </c>
      <c r="U8682" s="24"/>
      <c r="V8682" s="42"/>
      <c r="W8682" s="24">
        <v>0</v>
      </c>
      <c r="X8682" s="24">
        <f t="shared" si="333"/>
        <v>127.5</v>
      </c>
      <c r="Y8682" s="2">
        <f t="shared" si="332"/>
        <v>0</v>
      </c>
      <c r="Z8682" s="3"/>
    </row>
    <row r="8683" spans="1:26" customFormat="1" x14ac:dyDescent="0.25">
      <c r="A8683" s="34">
        <v>2</v>
      </c>
      <c r="B8683" s="34">
        <v>2</v>
      </c>
      <c r="C8683" s="22" t="s">
        <v>14143</v>
      </c>
      <c r="D8683" s="22" t="s">
        <v>14141</v>
      </c>
      <c r="E8683" s="3" t="s">
        <v>14017</v>
      </c>
      <c r="F8683" s="3" t="s">
        <v>12895</v>
      </c>
      <c r="G8683" s="3" t="s">
        <v>7858</v>
      </c>
      <c r="H8683" s="23"/>
      <c r="I8683" s="24">
        <v>68.150000000000006</v>
      </c>
      <c r="J8683" s="24">
        <v>63.77</v>
      </c>
      <c r="K8683" s="24"/>
      <c r="L8683" s="24">
        <v>2.1</v>
      </c>
      <c r="M8683" s="24">
        <v>1.25</v>
      </c>
      <c r="N8683" s="24"/>
      <c r="O8683" s="24"/>
      <c r="P8683" s="24"/>
      <c r="Q8683" s="24"/>
      <c r="R8683" s="24">
        <v>1.03</v>
      </c>
      <c r="S8683" s="24"/>
      <c r="T8683" s="24"/>
      <c r="U8683" s="24"/>
      <c r="V8683" s="42"/>
      <c r="W8683" s="24">
        <v>0</v>
      </c>
      <c r="X8683" s="24">
        <f t="shared" si="333"/>
        <v>68.150000000000006</v>
      </c>
      <c r="Y8683" s="2">
        <f t="shared" si="332"/>
        <v>0</v>
      </c>
      <c r="Z8683" s="3"/>
    </row>
    <row r="8684" spans="1:26" customFormat="1" x14ac:dyDescent="0.25">
      <c r="A8684" s="34">
        <v>3</v>
      </c>
      <c r="B8684" s="34">
        <v>3</v>
      </c>
      <c r="C8684" s="22" t="s">
        <v>14144</v>
      </c>
      <c r="D8684" s="22" t="s">
        <v>14141</v>
      </c>
      <c r="E8684" s="3" t="s">
        <v>14017</v>
      </c>
      <c r="F8684" s="3" t="s">
        <v>12895</v>
      </c>
      <c r="G8684" s="3" t="s">
        <v>13602</v>
      </c>
      <c r="H8684" s="23"/>
      <c r="I8684" s="24">
        <v>154.22999999999999</v>
      </c>
      <c r="J8684" s="24">
        <v>148.22999999999999</v>
      </c>
      <c r="K8684" s="24">
        <v>3</v>
      </c>
      <c r="L8684" s="24"/>
      <c r="M8684" s="24"/>
      <c r="N8684" s="24">
        <v>1</v>
      </c>
      <c r="O8684" s="24">
        <v>2</v>
      </c>
      <c r="P8684" s="24"/>
      <c r="Q8684" s="24"/>
      <c r="R8684" s="24"/>
      <c r="S8684" s="24"/>
      <c r="T8684" s="24"/>
      <c r="U8684" s="24"/>
      <c r="V8684" s="42"/>
      <c r="W8684" s="24">
        <v>0</v>
      </c>
      <c r="X8684" s="24">
        <f t="shared" si="333"/>
        <v>154.22999999999999</v>
      </c>
      <c r="Y8684" s="2">
        <f t="shared" si="332"/>
        <v>0</v>
      </c>
      <c r="Z8684" s="3"/>
    </row>
    <row r="8685" spans="1:26" customFormat="1" x14ac:dyDescent="0.25">
      <c r="A8685" s="34">
        <v>4</v>
      </c>
      <c r="B8685" s="34">
        <v>4</v>
      </c>
      <c r="C8685" s="22" t="s">
        <v>14145</v>
      </c>
      <c r="D8685" s="22" t="s">
        <v>14141</v>
      </c>
      <c r="E8685" s="3" t="s">
        <v>14017</v>
      </c>
      <c r="F8685" s="3" t="s">
        <v>12895</v>
      </c>
      <c r="G8685" s="3" t="s">
        <v>45</v>
      </c>
      <c r="H8685" s="23"/>
      <c r="I8685" s="24">
        <v>76.91</v>
      </c>
      <c r="J8685" s="24">
        <v>42.04</v>
      </c>
      <c r="K8685" s="24">
        <v>3.63</v>
      </c>
      <c r="L8685" s="24">
        <v>2.96</v>
      </c>
      <c r="M8685" s="24"/>
      <c r="N8685" s="24"/>
      <c r="O8685" s="24">
        <v>1</v>
      </c>
      <c r="P8685" s="24"/>
      <c r="Q8685" s="24"/>
      <c r="R8685" s="24">
        <v>0.5</v>
      </c>
      <c r="S8685" s="24">
        <v>0.56000000000000005</v>
      </c>
      <c r="T8685" s="24">
        <v>26.22</v>
      </c>
      <c r="U8685" s="24"/>
      <c r="V8685" s="42"/>
      <c r="W8685" s="24">
        <v>0</v>
      </c>
      <c r="X8685" s="24">
        <f t="shared" si="333"/>
        <v>76.91</v>
      </c>
      <c r="Y8685" s="2">
        <f t="shared" si="332"/>
        <v>0</v>
      </c>
      <c r="Z8685" s="3"/>
    </row>
    <row r="8686" spans="1:26" customFormat="1" x14ac:dyDescent="0.25">
      <c r="A8686" s="34">
        <v>5</v>
      </c>
      <c r="B8686" s="34">
        <v>5</v>
      </c>
      <c r="C8686" s="22" t="s">
        <v>9359</v>
      </c>
      <c r="D8686" s="22" t="s">
        <v>14141</v>
      </c>
      <c r="E8686" s="3" t="s">
        <v>14017</v>
      </c>
      <c r="F8686" s="3" t="s">
        <v>12895</v>
      </c>
      <c r="G8686" s="3" t="s">
        <v>2988</v>
      </c>
      <c r="H8686" s="23" t="s">
        <v>13</v>
      </c>
      <c r="I8686" s="24">
        <v>191.9</v>
      </c>
      <c r="J8686" s="24">
        <v>180.04</v>
      </c>
      <c r="K8686" s="24">
        <v>5.71</v>
      </c>
      <c r="L8686" s="24"/>
      <c r="M8686" s="24"/>
      <c r="N8686" s="24"/>
      <c r="O8686" s="24">
        <v>2.73</v>
      </c>
      <c r="P8686" s="24">
        <v>0.24</v>
      </c>
      <c r="Q8686" s="24">
        <v>0.19</v>
      </c>
      <c r="R8686" s="24">
        <v>2.99</v>
      </c>
      <c r="S8686" s="24"/>
      <c r="T8686" s="24"/>
      <c r="U8686" s="24"/>
      <c r="V8686" s="42"/>
      <c r="W8686" s="24">
        <v>0</v>
      </c>
      <c r="X8686" s="24">
        <f t="shared" si="333"/>
        <v>191.9</v>
      </c>
      <c r="Y8686" s="2">
        <f t="shared" si="332"/>
        <v>0</v>
      </c>
      <c r="Z8686" s="3"/>
    </row>
    <row r="8687" spans="1:26" customFormat="1" x14ac:dyDescent="0.25">
      <c r="A8687" s="34">
        <v>6</v>
      </c>
      <c r="B8687" s="34">
        <v>6</v>
      </c>
      <c r="C8687" s="22" t="s">
        <v>14146</v>
      </c>
      <c r="D8687" s="22" t="s">
        <v>14141</v>
      </c>
      <c r="E8687" s="3" t="s">
        <v>14017</v>
      </c>
      <c r="F8687" s="3" t="s">
        <v>12895</v>
      </c>
      <c r="G8687" s="3" t="s">
        <v>141</v>
      </c>
      <c r="H8687" s="23" t="s">
        <v>374</v>
      </c>
      <c r="I8687" s="24">
        <v>196.31</v>
      </c>
      <c r="J8687" s="24">
        <v>148.06</v>
      </c>
      <c r="K8687" s="24">
        <v>21.66</v>
      </c>
      <c r="L8687" s="24">
        <v>16.71</v>
      </c>
      <c r="M8687" s="24"/>
      <c r="N8687" s="24">
        <v>1.47</v>
      </c>
      <c r="O8687" s="24">
        <v>1.52</v>
      </c>
      <c r="P8687" s="24"/>
      <c r="Q8687" s="24"/>
      <c r="R8687" s="24">
        <v>4.01</v>
      </c>
      <c r="S8687" s="24">
        <v>0.96</v>
      </c>
      <c r="T8687" s="24">
        <v>1.92</v>
      </c>
      <c r="U8687" s="24"/>
      <c r="V8687" s="42"/>
      <c r="W8687" s="24">
        <v>0</v>
      </c>
      <c r="X8687" s="24">
        <f t="shared" si="333"/>
        <v>196.31</v>
      </c>
      <c r="Y8687" s="2">
        <f t="shared" si="332"/>
        <v>0</v>
      </c>
      <c r="Z8687" s="3"/>
    </row>
    <row r="8688" spans="1:26" customFormat="1" x14ac:dyDescent="0.25">
      <c r="A8688" s="34">
        <v>7</v>
      </c>
      <c r="B8688" s="34">
        <v>7</v>
      </c>
      <c r="C8688" s="22" t="s">
        <v>14147</v>
      </c>
      <c r="D8688" s="22" t="s">
        <v>14141</v>
      </c>
      <c r="E8688" s="3" t="s">
        <v>14017</v>
      </c>
      <c r="F8688" s="3" t="s">
        <v>12895</v>
      </c>
      <c r="G8688" s="3" t="s">
        <v>14072</v>
      </c>
      <c r="H8688" s="23" t="s">
        <v>39</v>
      </c>
      <c r="I8688" s="24">
        <v>199.85</v>
      </c>
      <c r="J8688" s="24">
        <v>170.25</v>
      </c>
      <c r="K8688" s="24"/>
      <c r="L8688" s="24">
        <v>21.15</v>
      </c>
      <c r="M8688" s="24"/>
      <c r="N8688" s="24">
        <v>2</v>
      </c>
      <c r="O8688" s="24">
        <v>2.2000000000000002</v>
      </c>
      <c r="P8688" s="24"/>
      <c r="Q8688" s="24"/>
      <c r="R8688" s="24">
        <v>2.4</v>
      </c>
      <c r="S8688" s="24">
        <v>0.85</v>
      </c>
      <c r="T8688" s="24"/>
      <c r="U8688" s="24"/>
      <c r="V8688" s="42"/>
      <c r="W8688" s="24">
        <v>1</v>
      </c>
      <c r="X8688" s="24">
        <f t="shared" si="333"/>
        <v>199.85</v>
      </c>
      <c r="Y8688" s="2">
        <f t="shared" si="332"/>
        <v>0</v>
      </c>
      <c r="Z8688" s="3"/>
    </row>
    <row r="8689" spans="1:26" customFormat="1" x14ac:dyDescent="0.25">
      <c r="A8689" s="34">
        <v>8</v>
      </c>
      <c r="B8689" s="34">
        <v>8</v>
      </c>
      <c r="C8689" s="22" t="s">
        <v>14141</v>
      </c>
      <c r="D8689" s="22" t="s">
        <v>14141</v>
      </c>
      <c r="E8689" s="3" t="s">
        <v>14017</v>
      </c>
      <c r="F8689" s="3" t="s">
        <v>12895</v>
      </c>
      <c r="G8689" s="3" t="s">
        <v>1585</v>
      </c>
      <c r="H8689" s="23" t="s">
        <v>39</v>
      </c>
      <c r="I8689" s="24">
        <v>357.68</v>
      </c>
      <c r="J8689" s="24">
        <v>316.29000000000002</v>
      </c>
      <c r="K8689" s="24">
        <v>17.600000000000001</v>
      </c>
      <c r="L8689" s="24"/>
      <c r="M8689" s="24"/>
      <c r="N8689" s="24">
        <v>4.8899999999999997</v>
      </c>
      <c r="O8689" s="24">
        <v>4.4400000000000004</v>
      </c>
      <c r="P8689" s="24"/>
      <c r="Q8689" s="24"/>
      <c r="R8689" s="24">
        <v>14.46</v>
      </c>
      <c r="S8689" s="24"/>
      <c r="T8689" s="24"/>
      <c r="U8689" s="24"/>
      <c r="V8689" s="42"/>
      <c r="W8689" s="24">
        <v>0</v>
      </c>
      <c r="X8689" s="24">
        <f t="shared" si="333"/>
        <v>357.68</v>
      </c>
      <c r="Y8689" s="2">
        <f t="shared" si="332"/>
        <v>0</v>
      </c>
      <c r="Z8689" s="3"/>
    </row>
    <row r="8690" spans="1:26" customFormat="1" x14ac:dyDescent="0.25">
      <c r="A8690" s="34">
        <v>9</v>
      </c>
      <c r="B8690" s="34">
        <v>9</v>
      </c>
      <c r="C8690" s="22" t="s">
        <v>2975</v>
      </c>
      <c r="D8690" s="22" t="s">
        <v>14141</v>
      </c>
      <c r="E8690" s="3" t="s">
        <v>14017</v>
      </c>
      <c r="F8690" s="3" t="s">
        <v>12895</v>
      </c>
      <c r="G8690" s="3" t="s">
        <v>14148</v>
      </c>
      <c r="H8690" s="23" t="s">
        <v>277</v>
      </c>
      <c r="I8690" s="24">
        <v>258.94</v>
      </c>
      <c r="J8690" s="24">
        <v>215.8</v>
      </c>
      <c r="K8690" s="24">
        <v>1</v>
      </c>
      <c r="L8690" s="24">
        <v>30.69</v>
      </c>
      <c r="M8690" s="24"/>
      <c r="N8690" s="24">
        <v>2.02</v>
      </c>
      <c r="O8690" s="24">
        <v>2.4</v>
      </c>
      <c r="P8690" s="24"/>
      <c r="Q8690" s="24">
        <v>3.54</v>
      </c>
      <c r="R8690" s="24">
        <v>1.65</v>
      </c>
      <c r="S8690" s="24"/>
      <c r="T8690" s="24"/>
      <c r="U8690" s="24"/>
      <c r="V8690" s="42"/>
      <c r="W8690" s="24">
        <v>1.839999999999975</v>
      </c>
      <c r="X8690" s="24">
        <f t="shared" si="333"/>
        <v>258.94</v>
      </c>
      <c r="Y8690" s="2">
        <f t="shared" si="332"/>
        <v>0</v>
      </c>
      <c r="Z8690" s="3"/>
    </row>
    <row r="8691" spans="1:26" customFormat="1" x14ac:dyDescent="0.25">
      <c r="A8691" s="34">
        <v>10</v>
      </c>
      <c r="B8691" s="34">
        <v>10</v>
      </c>
      <c r="C8691" s="22" t="s">
        <v>14149</v>
      </c>
      <c r="D8691" s="22" t="s">
        <v>14141</v>
      </c>
      <c r="E8691" s="3" t="s">
        <v>14017</v>
      </c>
      <c r="F8691" s="3" t="s">
        <v>12895</v>
      </c>
      <c r="G8691" s="3" t="s">
        <v>459</v>
      </c>
      <c r="H8691" s="23" t="s">
        <v>409</v>
      </c>
      <c r="I8691" s="24">
        <v>232</v>
      </c>
      <c r="J8691" s="24">
        <v>195.5</v>
      </c>
      <c r="K8691" s="24">
        <v>2</v>
      </c>
      <c r="L8691" s="24">
        <v>24.1</v>
      </c>
      <c r="M8691" s="24"/>
      <c r="N8691" s="24">
        <v>2.2999999999999998</v>
      </c>
      <c r="O8691" s="24">
        <v>2.4</v>
      </c>
      <c r="P8691" s="24"/>
      <c r="Q8691" s="24"/>
      <c r="R8691" s="24">
        <v>4.3</v>
      </c>
      <c r="S8691" s="24"/>
      <c r="T8691" s="24"/>
      <c r="U8691" s="24"/>
      <c r="V8691" s="42"/>
      <c r="W8691" s="24">
        <v>1.3999999999999773</v>
      </c>
      <c r="X8691" s="24">
        <f t="shared" si="333"/>
        <v>232</v>
      </c>
      <c r="Y8691" s="2">
        <f t="shared" si="332"/>
        <v>0</v>
      </c>
      <c r="Z8691" s="3"/>
    </row>
    <row r="8692" spans="1:26" customFormat="1" ht="30" x14ac:dyDescent="0.25">
      <c r="A8692" s="34">
        <v>11</v>
      </c>
      <c r="B8692" s="34">
        <v>11</v>
      </c>
      <c r="C8692" s="22" t="s">
        <v>14150</v>
      </c>
      <c r="D8692" s="22" t="s">
        <v>14141</v>
      </c>
      <c r="E8692" s="3" t="s">
        <v>14017</v>
      </c>
      <c r="F8692" s="3" t="s">
        <v>12895</v>
      </c>
      <c r="G8692" s="1" t="s">
        <v>14151</v>
      </c>
      <c r="H8692" s="23"/>
      <c r="I8692" s="24">
        <v>231.7</v>
      </c>
      <c r="J8692" s="24">
        <v>210.83</v>
      </c>
      <c r="K8692" s="24">
        <v>2.8</v>
      </c>
      <c r="L8692" s="24">
        <v>2.46</v>
      </c>
      <c r="M8692" s="24"/>
      <c r="N8692" s="24">
        <v>2.85</v>
      </c>
      <c r="O8692" s="24">
        <v>2.15</v>
      </c>
      <c r="P8692" s="24"/>
      <c r="Q8692" s="24">
        <v>0.28999999999999998</v>
      </c>
      <c r="R8692" s="24">
        <v>2.97</v>
      </c>
      <c r="S8692" s="24"/>
      <c r="T8692" s="24">
        <v>4.59</v>
      </c>
      <c r="U8692" s="24"/>
      <c r="V8692" s="42"/>
      <c r="W8692" s="24">
        <v>2.7599999999999625</v>
      </c>
      <c r="X8692" s="24">
        <f t="shared" si="333"/>
        <v>231.7</v>
      </c>
      <c r="Y8692" s="2">
        <f t="shared" si="332"/>
        <v>0</v>
      </c>
      <c r="Z8692" s="3"/>
    </row>
    <row r="8693" spans="1:26" customFormat="1" x14ac:dyDescent="0.25">
      <c r="A8693" s="34">
        <v>12</v>
      </c>
      <c r="B8693" s="34">
        <v>12</v>
      </c>
      <c r="C8693" s="22" t="s">
        <v>14152</v>
      </c>
      <c r="D8693" s="22" t="s">
        <v>14141</v>
      </c>
      <c r="E8693" s="3" t="s">
        <v>14017</v>
      </c>
      <c r="F8693" s="3" t="s">
        <v>12895</v>
      </c>
      <c r="G8693" s="3" t="s">
        <v>14051</v>
      </c>
      <c r="H8693" s="23"/>
      <c r="I8693" s="24">
        <v>155</v>
      </c>
      <c r="J8693" s="24">
        <v>98.96</v>
      </c>
      <c r="K8693" s="24">
        <v>1.55</v>
      </c>
      <c r="L8693" s="24">
        <v>6.68</v>
      </c>
      <c r="M8693" s="24"/>
      <c r="N8693" s="24"/>
      <c r="O8693" s="24">
        <v>2</v>
      </c>
      <c r="P8693" s="24"/>
      <c r="Q8693" s="24">
        <v>0.54</v>
      </c>
      <c r="R8693" s="24">
        <v>4.5999999999999996</v>
      </c>
      <c r="S8693" s="24"/>
      <c r="T8693" s="24">
        <v>40.67</v>
      </c>
      <c r="U8693" s="24"/>
      <c r="V8693" s="42"/>
      <c r="W8693" s="24">
        <v>0</v>
      </c>
      <c r="X8693" s="24">
        <f t="shared" si="333"/>
        <v>155</v>
      </c>
      <c r="Y8693" s="2">
        <f t="shared" si="332"/>
        <v>0</v>
      </c>
      <c r="Z8693" s="3"/>
    </row>
    <row r="8694" spans="1:26" customFormat="1" x14ac:dyDescent="0.25">
      <c r="A8694" s="34">
        <v>13</v>
      </c>
      <c r="B8694" s="34">
        <v>13</v>
      </c>
      <c r="C8694" s="22" t="s">
        <v>14153</v>
      </c>
      <c r="D8694" s="22" t="s">
        <v>14141</v>
      </c>
      <c r="E8694" s="3" t="s">
        <v>14017</v>
      </c>
      <c r="F8694" s="3" t="s">
        <v>12895</v>
      </c>
      <c r="G8694" s="3" t="s">
        <v>7874</v>
      </c>
      <c r="H8694" s="23" t="s">
        <v>13</v>
      </c>
      <c r="I8694" s="24">
        <v>310.25</v>
      </c>
      <c r="J8694" s="24">
        <v>283.76</v>
      </c>
      <c r="K8694" s="24"/>
      <c r="L8694" s="24"/>
      <c r="M8694" s="24"/>
      <c r="N8694" s="24">
        <v>2</v>
      </c>
      <c r="O8694" s="24">
        <v>3</v>
      </c>
      <c r="P8694" s="24">
        <v>0.63</v>
      </c>
      <c r="Q8694" s="24">
        <v>3.15</v>
      </c>
      <c r="R8694" s="24">
        <v>6.14</v>
      </c>
      <c r="S8694" s="24"/>
      <c r="T8694" s="24">
        <v>9.17</v>
      </c>
      <c r="U8694" s="24"/>
      <c r="V8694" s="42"/>
      <c r="W8694" s="24">
        <v>2.4000000000000341</v>
      </c>
      <c r="X8694" s="24">
        <f t="shared" si="333"/>
        <v>310.25</v>
      </c>
      <c r="Y8694" s="2">
        <f t="shared" si="332"/>
        <v>0</v>
      </c>
      <c r="Z8694" s="3"/>
    </row>
    <row r="8695" spans="1:26" customFormat="1" x14ac:dyDescent="0.25">
      <c r="A8695" s="34">
        <v>14</v>
      </c>
      <c r="B8695" s="34">
        <v>14</v>
      </c>
      <c r="C8695" s="22" t="s">
        <v>14154</v>
      </c>
      <c r="D8695" s="22" t="s">
        <v>14141</v>
      </c>
      <c r="E8695" s="3" t="s">
        <v>14017</v>
      </c>
      <c r="F8695" s="3" t="s">
        <v>12895</v>
      </c>
      <c r="G8695" s="3" t="s">
        <v>13786</v>
      </c>
      <c r="H8695" s="23" t="s">
        <v>1362</v>
      </c>
      <c r="I8695" s="24">
        <v>163.26</v>
      </c>
      <c r="J8695" s="24">
        <v>145.28</v>
      </c>
      <c r="K8695" s="24">
        <v>9.1</v>
      </c>
      <c r="L8695" s="24"/>
      <c r="M8695" s="24"/>
      <c r="N8695" s="24">
        <v>2.33</v>
      </c>
      <c r="O8695" s="24">
        <v>0.95</v>
      </c>
      <c r="P8695" s="24">
        <v>1.32</v>
      </c>
      <c r="Q8695" s="24">
        <v>0.03</v>
      </c>
      <c r="R8695" s="24">
        <v>4.25</v>
      </c>
      <c r="S8695" s="24"/>
      <c r="T8695" s="24"/>
      <c r="U8695" s="24"/>
      <c r="V8695" s="42"/>
      <c r="W8695" s="24">
        <v>0</v>
      </c>
      <c r="X8695" s="24">
        <f t="shared" si="333"/>
        <v>163.26</v>
      </c>
      <c r="Y8695" s="2">
        <f t="shared" si="332"/>
        <v>0</v>
      </c>
      <c r="Z8695" s="3"/>
    </row>
    <row r="8696" spans="1:26" customFormat="1" x14ac:dyDescent="0.25">
      <c r="A8696" s="34">
        <v>15</v>
      </c>
      <c r="B8696" s="34">
        <v>15</v>
      </c>
      <c r="C8696" s="22" t="s">
        <v>14155</v>
      </c>
      <c r="D8696" s="22" t="s">
        <v>14141</v>
      </c>
      <c r="E8696" s="3" t="s">
        <v>14017</v>
      </c>
      <c r="F8696" s="3" t="s">
        <v>12895</v>
      </c>
      <c r="G8696" s="3" t="s">
        <v>14156</v>
      </c>
      <c r="H8696" s="23" t="s">
        <v>277</v>
      </c>
      <c r="I8696" s="24">
        <v>218.76</v>
      </c>
      <c r="J8696" s="24">
        <v>187.17</v>
      </c>
      <c r="K8696" s="24">
        <v>3.76</v>
      </c>
      <c r="L8696" s="24">
        <v>19.579999999999998</v>
      </c>
      <c r="M8696" s="24">
        <v>4.04</v>
      </c>
      <c r="N8696" s="24"/>
      <c r="O8696" s="24"/>
      <c r="P8696" s="24">
        <v>0.5</v>
      </c>
      <c r="Q8696" s="24">
        <v>0.2</v>
      </c>
      <c r="R8696" s="24">
        <v>3.48</v>
      </c>
      <c r="S8696" s="24">
        <v>0.03</v>
      </c>
      <c r="T8696" s="24"/>
      <c r="U8696" s="24"/>
      <c r="V8696" s="42"/>
      <c r="W8696" s="24">
        <v>0</v>
      </c>
      <c r="X8696" s="24">
        <f t="shared" si="333"/>
        <v>218.75999999999996</v>
      </c>
      <c r="Y8696" s="2">
        <f t="shared" si="332"/>
        <v>0</v>
      </c>
      <c r="Z8696" s="3"/>
    </row>
    <row r="8697" spans="1:26" customFormat="1" x14ac:dyDescent="0.25">
      <c r="A8697" s="34">
        <v>16</v>
      </c>
      <c r="B8697" s="34">
        <v>16</v>
      </c>
      <c r="C8697" s="22" t="s">
        <v>14157</v>
      </c>
      <c r="D8697" s="22" t="s">
        <v>14141</v>
      </c>
      <c r="E8697" s="3" t="s">
        <v>14017</v>
      </c>
      <c r="F8697" s="3" t="s">
        <v>12895</v>
      </c>
      <c r="G8697" s="3" t="s">
        <v>460</v>
      </c>
      <c r="H8697" s="23" t="s">
        <v>374</v>
      </c>
      <c r="I8697" s="24">
        <v>434.22</v>
      </c>
      <c r="J8697" s="24">
        <v>337.19</v>
      </c>
      <c r="K8697" s="24">
        <v>49.58</v>
      </c>
      <c r="L8697" s="24"/>
      <c r="M8697" s="24"/>
      <c r="N8697" s="24">
        <v>1</v>
      </c>
      <c r="O8697" s="24">
        <v>8</v>
      </c>
      <c r="P8697" s="24">
        <v>0.7</v>
      </c>
      <c r="Q8697" s="24"/>
      <c r="R8697" s="24">
        <v>10</v>
      </c>
      <c r="S8697" s="24"/>
      <c r="T8697" s="24">
        <v>27.75</v>
      </c>
      <c r="U8697" s="24"/>
      <c r="V8697" s="42"/>
      <c r="W8697" s="24">
        <v>0</v>
      </c>
      <c r="X8697" s="24">
        <f t="shared" si="333"/>
        <v>434.21999999999997</v>
      </c>
      <c r="Y8697" s="2">
        <f t="shared" si="332"/>
        <v>0</v>
      </c>
      <c r="Z8697" s="3"/>
    </row>
    <row r="8698" spans="1:26" customFormat="1" x14ac:dyDescent="0.25">
      <c r="A8698" s="34">
        <v>17</v>
      </c>
      <c r="B8698" s="34">
        <v>17</v>
      </c>
      <c r="C8698" s="22" t="s">
        <v>5403</v>
      </c>
      <c r="D8698" s="22" t="s">
        <v>14141</v>
      </c>
      <c r="E8698" s="3" t="s">
        <v>14017</v>
      </c>
      <c r="F8698" s="3" t="s">
        <v>12895</v>
      </c>
      <c r="G8698" s="3" t="s">
        <v>14158</v>
      </c>
      <c r="H8698" s="23"/>
      <c r="I8698" s="24">
        <v>166.96</v>
      </c>
      <c r="J8698" s="24">
        <v>149.52000000000001</v>
      </c>
      <c r="K8698" s="24">
        <v>4.76</v>
      </c>
      <c r="L8698" s="24"/>
      <c r="M8698" s="24"/>
      <c r="N8698" s="24">
        <v>1.37</v>
      </c>
      <c r="O8698" s="24">
        <v>2.64</v>
      </c>
      <c r="P8698" s="24">
        <v>0.6</v>
      </c>
      <c r="Q8698" s="24">
        <v>0.27</v>
      </c>
      <c r="R8698" s="24">
        <v>3.15</v>
      </c>
      <c r="S8698" s="24"/>
      <c r="T8698" s="24">
        <v>1.75</v>
      </c>
      <c r="U8698" s="24"/>
      <c r="V8698" s="42"/>
      <c r="W8698" s="24">
        <v>2.9000000000000057</v>
      </c>
      <c r="X8698" s="24">
        <f t="shared" si="333"/>
        <v>166.96</v>
      </c>
      <c r="Y8698" s="2">
        <f t="shared" si="332"/>
        <v>0</v>
      </c>
      <c r="Z8698" s="3"/>
    </row>
    <row r="8699" spans="1:26" customFormat="1" x14ac:dyDescent="0.25">
      <c r="A8699" s="34">
        <v>18</v>
      </c>
      <c r="B8699" s="34">
        <v>18</v>
      </c>
      <c r="C8699" s="22" t="s">
        <v>6493</v>
      </c>
      <c r="D8699" s="22" t="s">
        <v>14141</v>
      </c>
      <c r="E8699" s="3" t="s">
        <v>14017</v>
      </c>
      <c r="F8699" s="3" t="s">
        <v>12895</v>
      </c>
      <c r="G8699" s="3" t="s">
        <v>14159</v>
      </c>
      <c r="H8699" s="23" t="s">
        <v>19</v>
      </c>
      <c r="I8699" s="24">
        <v>286.74</v>
      </c>
      <c r="J8699" s="24">
        <v>240.8</v>
      </c>
      <c r="K8699" s="24">
        <v>5.0999999999999996</v>
      </c>
      <c r="L8699" s="24">
        <v>13.73</v>
      </c>
      <c r="M8699" s="24">
        <v>2.66</v>
      </c>
      <c r="N8699" s="24"/>
      <c r="O8699" s="24">
        <v>3.32</v>
      </c>
      <c r="P8699" s="24">
        <v>0.84</v>
      </c>
      <c r="Q8699" s="24">
        <v>0.76</v>
      </c>
      <c r="R8699" s="24">
        <v>5.15</v>
      </c>
      <c r="S8699" s="24"/>
      <c r="T8699" s="24">
        <v>14.38</v>
      </c>
      <c r="U8699" s="24"/>
      <c r="V8699" s="42"/>
      <c r="W8699" s="24">
        <v>0</v>
      </c>
      <c r="X8699" s="24">
        <f t="shared" si="333"/>
        <v>286.73999999999995</v>
      </c>
      <c r="Y8699" s="2">
        <f t="shared" si="332"/>
        <v>0</v>
      </c>
      <c r="Z8699" s="3"/>
    </row>
    <row r="8700" spans="1:26" customFormat="1" x14ac:dyDescent="0.25">
      <c r="A8700" s="34">
        <v>19</v>
      </c>
      <c r="B8700" s="34">
        <v>19</v>
      </c>
      <c r="C8700" s="22" t="s">
        <v>7375</v>
      </c>
      <c r="D8700" s="22" t="s">
        <v>14141</v>
      </c>
      <c r="E8700" s="3" t="s">
        <v>14017</v>
      </c>
      <c r="F8700" s="3" t="s">
        <v>12895</v>
      </c>
      <c r="G8700" s="3" t="s">
        <v>13812</v>
      </c>
      <c r="H8700" s="23" t="s">
        <v>279</v>
      </c>
      <c r="I8700" s="24">
        <v>219.72</v>
      </c>
      <c r="J8700" s="24">
        <v>198.93</v>
      </c>
      <c r="K8700" s="24">
        <v>7.44</v>
      </c>
      <c r="L8700" s="24">
        <v>0.24</v>
      </c>
      <c r="M8700" s="24"/>
      <c r="N8700" s="24">
        <v>4.26</v>
      </c>
      <c r="O8700" s="24">
        <v>3.12</v>
      </c>
      <c r="P8700" s="24"/>
      <c r="Q8700" s="24"/>
      <c r="R8700" s="24">
        <v>4.21</v>
      </c>
      <c r="S8700" s="24"/>
      <c r="T8700" s="24"/>
      <c r="U8700" s="24"/>
      <c r="V8700" s="42"/>
      <c r="W8700" s="24">
        <v>1.5199999999999818</v>
      </c>
      <c r="X8700" s="24">
        <f t="shared" si="333"/>
        <v>219.72</v>
      </c>
      <c r="Y8700" s="2">
        <f t="shared" si="332"/>
        <v>0</v>
      </c>
      <c r="Z8700" s="3"/>
    </row>
    <row r="8701" spans="1:26" customFormat="1" x14ac:dyDescent="0.25">
      <c r="A8701" s="34">
        <v>20</v>
      </c>
      <c r="B8701" s="34">
        <v>20</v>
      </c>
      <c r="C8701" s="22" t="s">
        <v>15197</v>
      </c>
      <c r="D8701" s="22" t="s">
        <v>14141</v>
      </c>
      <c r="E8701" s="3" t="s">
        <v>14017</v>
      </c>
      <c r="F8701" s="3" t="s">
        <v>12895</v>
      </c>
      <c r="G8701" s="3" t="s">
        <v>29</v>
      </c>
      <c r="H8701" s="23" t="s">
        <v>19</v>
      </c>
      <c r="I8701" s="24">
        <v>356.66</v>
      </c>
      <c r="J8701" s="24">
        <v>288.44</v>
      </c>
      <c r="K8701" s="24">
        <v>4.68</v>
      </c>
      <c r="L8701" s="24">
        <v>2.5499999999999998</v>
      </c>
      <c r="M8701" s="24"/>
      <c r="N8701" s="24">
        <v>2.2799999999999998</v>
      </c>
      <c r="O8701" s="24">
        <v>4.9000000000000004</v>
      </c>
      <c r="P8701" s="24"/>
      <c r="Q8701" s="24"/>
      <c r="R8701" s="24">
        <v>10.33</v>
      </c>
      <c r="S8701" s="24"/>
      <c r="T8701" s="24">
        <v>41.58</v>
      </c>
      <c r="U8701" s="24"/>
      <c r="V8701" s="42"/>
      <c r="W8701" s="24">
        <v>1.9000000000000909</v>
      </c>
      <c r="X8701" s="24">
        <f t="shared" si="333"/>
        <v>356.66</v>
      </c>
      <c r="Y8701" s="2">
        <f t="shared" si="332"/>
        <v>0</v>
      </c>
      <c r="Z8701" s="3"/>
    </row>
    <row r="8702" spans="1:26" customFormat="1" x14ac:dyDescent="0.25">
      <c r="A8702" s="34">
        <v>21</v>
      </c>
      <c r="B8702" s="34">
        <v>21</v>
      </c>
      <c r="C8702" s="22" t="s">
        <v>530</v>
      </c>
      <c r="D8702" s="22" t="s">
        <v>14141</v>
      </c>
      <c r="E8702" s="3" t="s">
        <v>14017</v>
      </c>
      <c r="F8702" s="3" t="s">
        <v>12895</v>
      </c>
      <c r="G8702" s="3"/>
      <c r="H8702" s="23"/>
      <c r="I8702" s="24">
        <v>149.91999999999999</v>
      </c>
      <c r="J8702" s="24">
        <v>139.65</v>
      </c>
      <c r="K8702" s="24"/>
      <c r="L8702" s="24"/>
      <c r="M8702" s="24"/>
      <c r="N8702" s="24">
        <v>4</v>
      </c>
      <c r="O8702" s="24">
        <v>1.4</v>
      </c>
      <c r="P8702" s="24">
        <v>0.3</v>
      </c>
      <c r="Q8702" s="24"/>
      <c r="R8702" s="24">
        <v>4.47</v>
      </c>
      <c r="S8702" s="24">
        <v>0.1</v>
      </c>
      <c r="T8702" s="24"/>
      <c r="U8702" s="24"/>
      <c r="V8702" s="42"/>
      <c r="W8702" s="24"/>
      <c r="X8702" s="24">
        <f t="shared" si="333"/>
        <v>149.92000000000002</v>
      </c>
      <c r="Y8702" s="2">
        <f t="shared" si="332"/>
        <v>0</v>
      </c>
      <c r="Z8702" s="3"/>
    </row>
    <row r="8703" spans="1:26" customFormat="1" x14ac:dyDescent="0.25">
      <c r="A8703" s="34">
        <v>1</v>
      </c>
      <c r="B8703" s="34">
        <v>1</v>
      </c>
      <c r="C8703" s="22" t="s">
        <v>14160</v>
      </c>
      <c r="D8703" s="22" t="s">
        <v>4469</v>
      </c>
      <c r="E8703" s="3" t="s">
        <v>14017</v>
      </c>
      <c r="F8703" s="3" t="s">
        <v>12895</v>
      </c>
      <c r="G8703" s="3" t="s">
        <v>13061</v>
      </c>
      <c r="H8703" s="23" t="s">
        <v>10</v>
      </c>
      <c r="I8703" s="24">
        <v>199.15</v>
      </c>
      <c r="J8703" s="24">
        <v>167.01</v>
      </c>
      <c r="K8703" s="24">
        <v>20.53</v>
      </c>
      <c r="L8703" s="24"/>
      <c r="M8703" s="24"/>
      <c r="N8703" s="24">
        <v>5.63</v>
      </c>
      <c r="O8703" s="24"/>
      <c r="P8703" s="24">
        <v>0.25</v>
      </c>
      <c r="Q8703" s="24"/>
      <c r="R8703" s="24">
        <v>4.45</v>
      </c>
      <c r="S8703" s="24">
        <v>1.28</v>
      </c>
      <c r="T8703" s="24"/>
      <c r="U8703" s="24"/>
      <c r="V8703" s="42"/>
      <c r="W8703" s="24"/>
      <c r="X8703" s="24">
        <f t="shared" si="333"/>
        <v>199.14999999999998</v>
      </c>
      <c r="Y8703" s="2">
        <f t="shared" si="332"/>
        <v>0</v>
      </c>
      <c r="Z8703" s="3"/>
    </row>
    <row r="8704" spans="1:26" customFormat="1" x14ac:dyDescent="0.25">
      <c r="A8704" s="34">
        <v>2</v>
      </c>
      <c r="B8704" s="34">
        <v>2</v>
      </c>
      <c r="C8704" s="22" t="s">
        <v>14161</v>
      </c>
      <c r="D8704" s="22" t="s">
        <v>4469</v>
      </c>
      <c r="E8704" s="3" t="s">
        <v>14017</v>
      </c>
      <c r="F8704" s="3" t="s">
        <v>12895</v>
      </c>
      <c r="G8704" s="3" t="s">
        <v>346</v>
      </c>
      <c r="H8704" s="23" t="s">
        <v>213</v>
      </c>
      <c r="I8704" s="24">
        <v>139.30000000000001</v>
      </c>
      <c r="J8704" s="24">
        <v>101.9</v>
      </c>
      <c r="K8704" s="24">
        <v>27.35</v>
      </c>
      <c r="L8704" s="24"/>
      <c r="M8704" s="24"/>
      <c r="N8704" s="24">
        <v>5.98</v>
      </c>
      <c r="O8704" s="24"/>
      <c r="P8704" s="24">
        <v>7.0000000000000007E-2</v>
      </c>
      <c r="Q8704" s="24"/>
      <c r="R8704" s="24">
        <v>2.57</v>
      </c>
      <c r="S8704" s="24">
        <v>1.43</v>
      </c>
      <c r="T8704" s="24"/>
      <c r="U8704" s="24"/>
      <c r="V8704" s="42"/>
      <c r="W8704" s="24"/>
      <c r="X8704" s="24">
        <f t="shared" si="333"/>
        <v>139.29999999999998</v>
      </c>
      <c r="Y8704" s="2">
        <f t="shared" si="332"/>
        <v>0</v>
      </c>
      <c r="Z8704" s="3"/>
    </row>
    <row r="8705" spans="1:26" customFormat="1" x14ac:dyDescent="0.25">
      <c r="A8705" s="34">
        <v>3</v>
      </c>
      <c r="B8705" s="34">
        <v>3</v>
      </c>
      <c r="C8705" s="22" t="s">
        <v>14162</v>
      </c>
      <c r="D8705" s="22" t="s">
        <v>4469</v>
      </c>
      <c r="E8705" s="3" t="s">
        <v>14017</v>
      </c>
      <c r="F8705" s="3" t="s">
        <v>12895</v>
      </c>
      <c r="G8705" s="3" t="s">
        <v>14072</v>
      </c>
      <c r="H8705" s="23" t="s">
        <v>19</v>
      </c>
      <c r="I8705" s="24">
        <v>540.25</v>
      </c>
      <c r="J8705" s="24">
        <v>303.36</v>
      </c>
      <c r="K8705" s="24">
        <v>170.83</v>
      </c>
      <c r="L8705" s="24"/>
      <c r="M8705" s="24"/>
      <c r="N8705" s="24">
        <v>13.94</v>
      </c>
      <c r="O8705" s="24"/>
      <c r="P8705" s="24">
        <v>1.28</v>
      </c>
      <c r="Q8705" s="24"/>
      <c r="R8705" s="24">
        <v>12.29</v>
      </c>
      <c r="S8705" s="24">
        <v>4.74</v>
      </c>
      <c r="T8705" s="24">
        <v>33.81</v>
      </c>
      <c r="U8705" s="24"/>
      <c r="V8705" s="42"/>
      <c r="W8705" s="24"/>
      <c r="X8705" s="24">
        <f t="shared" si="333"/>
        <v>540.25</v>
      </c>
      <c r="Y8705" s="2">
        <f t="shared" si="332"/>
        <v>0</v>
      </c>
      <c r="Z8705" s="3"/>
    </row>
    <row r="8706" spans="1:26" customFormat="1" x14ac:dyDescent="0.25">
      <c r="A8706" s="34">
        <v>4</v>
      </c>
      <c r="B8706" s="34">
        <v>4</v>
      </c>
      <c r="C8706" s="22" t="s">
        <v>14163</v>
      </c>
      <c r="D8706" s="22" t="s">
        <v>4469</v>
      </c>
      <c r="E8706" s="3" t="s">
        <v>14017</v>
      </c>
      <c r="F8706" s="3" t="s">
        <v>12895</v>
      </c>
      <c r="G8706" s="3" t="s">
        <v>14164</v>
      </c>
      <c r="H8706" s="23" t="s">
        <v>19</v>
      </c>
      <c r="I8706" s="24">
        <v>259.92</v>
      </c>
      <c r="J8706" s="24">
        <v>197.66</v>
      </c>
      <c r="K8706" s="24">
        <v>32.299999999999997</v>
      </c>
      <c r="L8706" s="24">
        <v>6.43</v>
      </c>
      <c r="M8706" s="24"/>
      <c r="N8706" s="24">
        <v>5.15</v>
      </c>
      <c r="O8706" s="24">
        <v>2.8</v>
      </c>
      <c r="P8706" s="24">
        <v>1.47</v>
      </c>
      <c r="Q8706" s="24"/>
      <c r="R8706" s="24">
        <v>5.86</v>
      </c>
      <c r="S8706" s="24">
        <v>1.83</v>
      </c>
      <c r="T8706" s="24">
        <v>6.42</v>
      </c>
      <c r="U8706" s="24"/>
      <c r="V8706" s="42"/>
      <c r="W8706" s="24"/>
      <c r="X8706" s="24">
        <f t="shared" si="333"/>
        <v>259.92</v>
      </c>
      <c r="Y8706" s="2">
        <f t="shared" si="332"/>
        <v>0</v>
      </c>
      <c r="Z8706" s="3"/>
    </row>
    <row r="8707" spans="1:26" customFormat="1" x14ac:dyDescent="0.25">
      <c r="A8707" s="34">
        <v>5</v>
      </c>
      <c r="B8707" s="34">
        <v>5</v>
      </c>
      <c r="C8707" s="22" t="s">
        <v>14165</v>
      </c>
      <c r="D8707" s="22" t="s">
        <v>4469</v>
      </c>
      <c r="E8707" s="3" t="s">
        <v>14017</v>
      </c>
      <c r="F8707" s="3" t="s">
        <v>12895</v>
      </c>
      <c r="G8707" s="3" t="s">
        <v>5917</v>
      </c>
      <c r="H8707" s="23" t="s">
        <v>485</v>
      </c>
      <c r="I8707" s="24">
        <v>376.53</v>
      </c>
      <c r="J8707" s="24">
        <v>298.79000000000002</v>
      </c>
      <c r="K8707" s="24">
        <v>31.23</v>
      </c>
      <c r="L8707" s="24">
        <v>17.46</v>
      </c>
      <c r="M8707" s="24"/>
      <c r="N8707" s="24">
        <v>4.07</v>
      </c>
      <c r="O8707" s="24"/>
      <c r="P8707" s="24">
        <v>0.56000000000000005</v>
      </c>
      <c r="Q8707" s="24">
        <v>1.91</v>
      </c>
      <c r="R8707" s="24">
        <v>4.05</v>
      </c>
      <c r="S8707" s="24">
        <v>0.66</v>
      </c>
      <c r="T8707" s="24">
        <v>15.4</v>
      </c>
      <c r="U8707" s="24"/>
      <c r="V8707" s="42"/>
      <c r="W8707" s="24">
        <v>2.4</v>
      </c>
      <c r="X8707" s="24">
        <f>SUM(J8707:W8707)</f>
        <v>376.53000000000003</v>
      </c>
      <c r="Y8707" s="2">
        <f t="shared" si="332"/>
        <v>0</v>
      </c>
      <c r="Z8707" s="3"/>
    </row>
    <row r="8708" spans="1:26" customFormat="1" x14ac:dyDescent="0.25">
      <c r="A8708" s="34">
        <v>6</v>
      </c>
      <c r="B8708" s="34">
        <v>6</v>
      </c>
      <c r="C8708" s="22" t="s">
        <v>14166</v>
      </c>
      <c r="D8708" s="22" t="s">
        <v>4469</v>
      </c>
      <c r="E8708" s="3" t="s">
        <v>14017</v>
      </c>
      <c r="F8708" s="3" t="s">
        <v>12895</v>
      </c>
      <c r="G8708" s="3" t="s">
        <v>14167</v>
      </c>
      <c r="H8708" s="23" t="s">
        <v>494</v>
      </c>
      <c r="I8708" s="24">
        <v>486.12</v>
      </c>
      <c r="J8708" s="24">
        <v>375.93</v>
      </c>
      <c r="K8708" s="24">
        <v>73.19</v>
      </c>
      <c r="L8708" s="24"/>
      <c r="M8708" s="24"/>
      <c r="N8708" s="24">
        <v>7.04</v>
      </c>
      <c r="O8708" s="24"/>
      <c r="P8708" s="24">
        <v>0.69</v>
      </c>
      <c r="Q8708" s="24">
        <v>0.65</v>
      </c>
      <c r="R8708" s="24">
        <v>13.9</v>
      </c>
      <c r="S8708" s="24">
        <v>4.42</v>
      </c>
      <c r="T8708" s="24">
        <v>10.3</v>
      </c>
      <c r="U8708" s="24"/>
      <c r="V8708" s="42"/>
      <c r="W8708" s="24"/>
      <c r="X8708" s="24">
        <f t="shared" si="333"/>
        <v>486.12</v>
      </c>
      <c r="Y8708" s="2">
        <f t="shared" si="332"/>
        <v>0</v>
      </c>
      <c r="Z8708" s="3"/>
    </row>
    <row r="8709" spans="1:26" customFormat="1" x14ac:dyDescent="0.25">
      <c r="A8709" s="34">
        <v>7</v>
      </c>
      <c r="B8709" s="34">
        <v>7</v>
      </c>
      <c r="C8709" s="22" t="s">
        <v>14168</v>
      </c>
      <c r="D8709" s="22" t="s">
        <v>4469</v>
      </c>
      <c r="E8709" s="3" t="s">
        <v>14017</v>
      </c>
      <c r="F8709" s="3" t="s">
        <v>12895</v>
      </c>
      <c r="G8709" s="3" t="s">
        <v>5217</v>
      </c>
      <c r="H8709" s="23" t="s">
        <v>494</v>
      </c>
      <c r="I8709" s="24">
        <v>373.77</v>
      </c>
      <c r="J8709" s="24">
        <v>292.39999999999998</v>
      </c>
      <c r="K8709" s="24">
        <v>51.58</v>
      </c>
      <c r="L8709" s="24"/>
      <c r="M8709" s="24"/>
      <c r="N8709" s="24">
        <v>4.5</v>
      </c>
      <c r="O8709" s="24"/>
      <c r="P8709" s="24"/>
      <c r="Q8709" s="24"/>
      <c r="R8709" s="24">
        <v>7.15</v>
      </c>
      <c r="S8709" s="24">
        <v>0.1</v>
      </c>
      <c r="T8709" s="24">
        <v>15.84</v>
      </c>
      <c r="U8709" s="24"/>
      <c r="V8709" s="42"/>
      <c r="W8709" s="24">
        <v>2.2000000000000002</v>
      </c>
      <c r="X8709" s="24">
        <f>SUM(J8709:W8709)</f>
        <v>373.76999999999992</v>
      </c>
      <c r="Y8709" s="2">
        <f t="shared" si="332"/>
        <v>0</v>
      </c>
      <c r="Z8709" s="3"/>
    </row>
    <row r="8710" spans="1:26" customFormat="1" x14ac:dyDescent="0.25">
      <c r="A8710" s="34">
        <v>8</v>
      </c>
      <c r="B8710" s="34">
        <v>8</v>
      </c>
      <c r="C8710" s="22" t="s">
        <v>14169</v>
      </c>
      <c r="D8710" s="22" t="s">
        <v>4469</v>
      </c>
      <c r="E8710" s="3" t="s">
        <v>14017</v>
      </c>
      <c r="F8710" s="3" t="s">
        <v>12895</v>
      </c>
      <c r="G8710" s="3" t="s">
        <v>15327</v>
      </c>
      <c r="H8710" s="23"/>
      <c r="I8710" s="24">
        <v>66.489999999999995</v>
      </c>
      <c r="J8710" s="24">
        <v>61.27</v>
      </c>
      <c r="K8710" s="24"/>
      <c r="L8710" s="24"/>
      <c r="M8710" s="24"/>
      <c r="N8710" s="24">
        <v>1.4</v>
      </c>
      <c r="O8710" s="24"/>
      <c r="P8710" s="24"/>
      <c r="Q8710" s="24"/>
      <c r="R8710" s="24">
        <v>2.42</v>
      </c>
      <c r="S8710" s="24"/>
      <c r="T8710" s="24"/>
      <c r="U8710" s="24"/>
      <c r="V8710" s="42"/>
      <c r="W8710" s="24">
        <v>1.4</v>
      </c>
      <c r="X8710" s="24">
        <f>SUM(J8710:W8710)</f>
        <v>66.490000000000009</v>
      </c>
      <c r="Y8710" s="2">
        <f t="shared" si="332"/>
        <v>0</v>
      </c>
      <c r="Z8710" s="3"/>
    </row>
    <row r="8711" spans="1:26" customFormat="1" x14ac:dyDescent="0.25">
      <c r="A8711" s="34">
        <v>9</v>
      </c>
      <c r="B8711" s="34">
        <v>9</v>
      </c>
      <c r="C8711" s="22" t="s">
        <v>14170</v>
      </c>
      <c r="D8711" s="22" t="s">
        <v>4469</v>
      </c>
      <c r="E8711" s="3" t="s">
        <v>14017</v>
      </c>
      <c r="F8711" s="3" t="s">
        <v>12895</v>
      </c>
      <c r="G8711" s="3" t="s">
        <v>1128</v>
      </c>
      <c r="H8711" s="23" t="s">
        <v>19</v>
      </c>
      <c r="I8711" s="24">
        <v>134.52000000000001</v>
      </c>
      <c r="J8711" s="24">
        <v>94.05</v>
      </c>
      <c r="K8711" s="24">
        <v>12.09</v>
      </c>
      <c r="L8711" s="24">
        <v>21.02</v>
      </c>
      <c r="M8711" s="24"/>
      <c r="N8711" s="24">
        <v>2.02</v>
      </c>
      <c r="O8711" s="24"/>
      <c r="P8711" s="24">
        <v>0.2</v>
      </c>
      <c r="Q8711" s="24"/>
      <c r="R8711" s="24">
        <v>3.48</v>
      </c>
      <c r="S8711" s="24">
        <v>0.56000000000000005</v>
      </c>
      <c r="T8711" s="24">
        <v>1.1000000000000001</v>
      </c>
      <c r="U8711" s="24"/>
      <c r="V8711" s="42"/>
      <c r="W8711" s="24"/>
      <c r="X8711" s="24">
        <f t="shared" si="333"/>
        <v>134.51999999999998</v>
      </c>
      <c r="Y8711" s="2">
        <f t="shared" si="332"/>
        <v>0</v>
      </c>
      <c r="Z8711" s="3"/>
    </row>
    <row r="8712" spans="1:26" customFormat="1" x14ac:dyDescent="0.25">
      <c r="A8712" s="34">
        <v>10</v>
      </c>
      <c r="B8712" s="34">
        <v>10</v>
      </c>
      <c r="C8712" s="22" t="s">
        <v>14171</v>
      </c>
      <c r="D8712" s="22" t="s">
        <v>4469</v>
      </c>
      <c r="E8712" s="3" t="s">
        <v>14017</v>
      </c>
      <c r="F8712" s="3" t="s">
        <v>12895</v>
      </c>
      <c r="G8712" s="3" t="s">
        <v>13871</v>
      </c>
      <c r="H8712" s="23" t="s">
        <v>914</v>
      </c>
      <c r="I8712" s="24">
        <v>53.93</v>
      </c>
      <c r="J8712" s="24">
        <v>44.23</v>
      </c>
      <c r="K8712" s="24">
        <v>8.77</v>
      </c>
      <c r="L8712" s="24"/>
      <c r="M8712" s="24"/>
      <c r="N8712" s="24">
        <v>0.7</v>
      </c>
      <c r="O8712" s="24"/>
      <c r="P8712" s="24">
        <v>0.03</v>
      </c>
      <c r="Q8712" s="24"/>
      <c r="R8712" s="24">
        <v>0.2</v>
      </c>
      <c r="S8712" s="24"/>
      <c r="T8712" s="24"/>
      <c r="U8712" s="24"/>
      <c r="V8712" s="42"/>
      <c r="W8712" s="24"/>
      <c r="X8712" s="24">
        <f t="shared" si="333"/>
        <v>53.930000000000007</v>
      </c>
      <c r="Y8712" s="2">
        <f t="shared" si="332"/>
        <v>0</v>
      </c>
      <c r="Z8712" s="3"/>
    </row>
    <row r="8713" spans="1:26" customFormat="1" x14ac:dyDescent="0.25">
      <c r="A8713" s="34">
        <v>11</v>
      </c>
      <c r="B8713" s="34">
        <v>11</v>
      </c>
      <c r="C8713" s="22" t="s">
        <v>14172</v>
      </c>
      <c r="D8713" s="22" t="s">
        <v>4469</v>
      </c>
      <c r="E8713" s="3" t="s">
        <v>14017</v>
      </c>
      <c r="F8713" s="3" t="s">
        <v>12895</v>
      </c>
      <c r="G8713" s="3" t="s">
        <v>14173</v>
      </c>
      <c r="H8713" s="23" t="s">
        <v>19</v>
      </c>
      <c r="I8713" s="24">
        <v>105.12</v>
      </c>
      <c r="J8713" s="24">
        <v>87.65</v>
      </c>
      <c r="K8713" s="24">
        <v>11.5</v>
      </c>
      <c r="L8713" s="24">
        <v>1.53</v>
      </c>
      <c r="M8713" s="24"/>
      <c r="N8713" s="24">
        <v>1.68</v>
      </c>
      <c r="O8713" s="24"/>
      <c r="P8713" s="24">
        <v>0.25</v>
      </c>
      <c r="Q8713" s="24">
        <v>0.33</v>
      </c>
      <c r="R8713" s="24">
        <v>1.54</v>
      </c>
      <c r="S8713" s="24">
        <v>0.64</v>
      </c>
      <c r="T8713" s="24"/>
      <c r="U8713" s="24"/>
      <c r="V8713" s="42"/>
      <c r="W8713" s="24"/>
      <c r="X8713" s="24">
        <f t="shared" si="333"/>
        <v>105.12000000000002</v>
      </c>
      <c r="Y8713" s="2">
        <f t="shared" si="332"/>
        <v>0</v>
      </c>
      <c r="Z8713" s="3"/>
    </row>
    <row r="8714" spans="1:26" customFormat="1" x14ac:dyDescent="0.25">
      <c r="A8714" s="34">
        <v>12</v>
      </c>
      <c r="B8714" s="34">
        <v>12</v>
      </c>
      <c r="C8714" s="22" t="s">
        <v>14174</v>
      </c>
      <c r="D8714" s="22" t="s">
        <v>4469</v>
      </c>
      <c r="E8714" s="3" t="s">
        <v>14017</v>
      </c>
      <c r="F8714" s="3" t="s">
        <v>12895</v>
      </c>
      <c r="G8714" s="3" t="s">
        <v>14175</v>
      </c>
      <c r="H8714" s="23" t="s">
        <v>19</v>
      </c>
      <c r="I8714" s="24">
        <v>185.38</v>
      </c>
      <c r="J8714" s="24">
        <v>163.16999999999999</v>
      </c>
      <c r="K8714" s="24">
        <v>9.31</v>
      </c>
      <c r="L8714" s="24"/>
      <c r="M8714" s="24"/>
      <c r="N8714" s="24">
        <v>8.2899999999999991</v>
      </c>
      <c r="O8714" s="24"/>
      <c r="P8714" s="24">
        <v>0.21</v>
      </c>
      <c r="Q8714" s="24"/>
      <c r="R8714" s="24">
        <v>4.0599999999999996</v>
      </c>
      <c r="S8714" s="24"/>
      <c r="T8714" s="24">
        <v>0.34</v>
      </c>
      <c r="U8714" s="24"/>
      <c r="V8714" s="42"/>
      <c r="W8714" s="24"/>
      <c r="X8714" s="24">
        <f t="shared" si="333"/>
        <v>185.38</v>
      </c>
      <c r="Y8714" s="2">
        <f t="shared" si="332"/>
        <v>0</v>
      </c>
      <c r="Z8714" s="3"/>
    </row>
    <row r="8715" spans="1:26" customFormat="1" x14ac:dyDescent="0.25">
      <c r="A8715" s="34">
        <v>13</v>
      </c>
      <c r="B8715" s="34">
        <v>13</v>
      </c>
      <c r="C8715" s="22" t="s">
        <v>14176</v>
      </c>
      <c r="D8715" s="22" t="s">
        <v>4469</v>
      </c>
      <c r="E8715" s="3" t="s">
        <v>14017</v>
      </c>
      <c r="F8715" s="3" t="s">
        <v>12895</v>
      </c>
      <c r="G8715" s="3" t="s">
        <v>14177</v>
      </c>
      <c r="H8715" s="23" t="s">
        <v>248</v>
      </c>
      <c r="I8715" s="24">
        <v>93.45</v>
      </c>
      <c r="J8715" s="24">
        <v>69.39</v>
      </c>
      <c r="K8715" s="24">
        <v>16.079999999999998</v>
      </c>
      <c r="L8715" s="24"/>
      <c r="M8715" s="24"/>
      <c r="N8715" s="24">
        <v>1.91</v>
      </c>
      <c r="O8715" s="24"/>
      <c r="P8715" s="24">
        <v>0.04</v>
      </c>
      <c r="Q8715" s="24">
        <v>2.3199999999999998</v>
      </c>
      <c r="R8715" s="24">
        <v>3.12</v>
      </c>
      <c r="S8715" s="24">
        <v>0.59</v>
      </c>
      <c r="T8715" s="24"/>
      <c r="U8715" s="24"/>
      <c r="V8715" s="42"/>
      <c r="W8715" s="24"/>
      <c r="X8715" s="24">
        <f t="shared" si="333"/>
        <v>93.45</v>
      </c>
      <c r="Y8715" s="2">
        <f t="shared" si="332"/>
        <v>0</v>
      </c>
      <c r="Z8715" s="3"/>
    </row>
    <row r="8716" spans="1:26" customFormat="1" x14ac:dyDescent="0.25">
      <c r="A8716" s="34">
        <v>14</v>
      </c>
      <c r="B8716" s="34">
        <v>14</v>
      </c>
      <c r="C8716" s="22" t="s">
        <v>990</v>
      </c>
      <c r="D8716" s="22" t="s">
        <v>4469</v>
      </c>
      <c r="E8716" s="3" t="s">
        <v>14017</v>
      </c>
      <c r="F8716" s="3" t="s">
        <v>12895</v>
      </c>
      <c r="G8716" s="3" t="s">
        <v>13812</v>
      </c>
      <c r="H8716" s="23" t="s">
        <v>19</v>
      </c>
      <c r="I8716" s="24">
        <v>122.81</v>
      </c>
      <c r="J8716" s="24">
        <v>102.16</v>
      </c>
      <c r="K8716" s="24"/>
      <c r="L8716" s="24">
        <v>14.36</v>
      </c>
      <c r="M8716" s="24"/>
      <c r="N8716" s="24">
        <v>3.68</v>
      </c>
      <c r="O8716" s="24"/>
      <c r="P8716" s="24"/>
      <c r="Q8716" s="24"/>
      <c r="R8716" s="24">
        <v>2.36</v>
      </c>
      <c r="S8716" s="24">
        <v>0.25</v>
      </c>
      <c r="T8716" s="24"/>
      <c r="U8716" s="24"/>
      <c r="V8716" s="42"/>
      <c r="W8716" s="24"/>
      <c r="X8716" s="24">
        <f t="shared" si="333"/>
        <v>122.81</v>
      </c>
      <c r="Y8716" s="2">
        <f t="shared" si="332"/>
        <v>0</v>
      </c>
      <c r="Z8716" s="3"/>
    </row>
    <row r="8717" spans="1:26" customFormat="1" x14ac:dyDescent="0.25">
      <c r="A8717" s="34">
        <v>1</v>
      </c>
      <c r="B8717" s="34">
        <v>1</v>
      </c>
      <c r="C8717" s="22" t="s">
        <v>14178</v>
      </c>
      <c r="D8717" s="22" t="s">
        <v>14178</v>
      </c>
      <c r="E8717" s="3" t="s">
        <v>14017</v>
      </c>
      <c r="F8717" s="3" t="s">
        <v>12895</v>
      </c>
      <c r="G8717" s="3" t="s">
        <v>14179</v>
      </c>
      <c r="H8717" s="23"/>
      <c r="I8717" s="24">
        <v>72.540000000000006</v>
      </c>
      <c r="J8717" s="24">
        <v>63.73</v>
      </c>
      <c r="K8717" s="24">
        <v>1.47</v>
      </c>
      <c r="L8717" s="24"/>
      <c r="M8717" s="24"/>
      <c r="N8717" s="24">
        <v>5</v>
      </c>
      <c r="O8717" s="24">
        <v>1.1000000000000001</v>
      </c>
      <c r="P8717" s="24">
        <v>0.08</v>
      </c>
      <c r="Q8717" s="24"/>
      <c r="R8717" s="24"/>
      <c r="S8717" s="24">
        <v>0.56000000000000005</v>
      </c>
      <c r="T8717" s="24"/>
      <c r="U8717" s="24"/>
      <c r="V8717" s="42"/>
      <c r="W8717" s="24">
        <v>0.6</v>
      </c>
      <c r="X8717" s="24">
        <f t="shared" si="333"/>
        <v>72.539999999999992</v>
      </c>
      <c r="Y8717" s="2">
        <f t="shared" si="332"/>
        <v>0</v>
      </c>
      <c r="Z8717" s="3"/>
    </row>
    <row r="8718" spans="1:26" customFormat="1" x14ac:dyDescent="0.25">
      <c r="A8718" s="34">
        <v>2</v>
      </c>
      <c r="B8718" s="34">
        <v>2</v>
      </c>
      <c r="C8718" s="22" t="s">
        <v>14178</v>
      </c>
      <c r="D8718" s="22" t="s">
        <v>14178</v>
      </c>
      <c r="E8718" s="3" t="s">
        <v>14017</v>
      </c>
      <c r="F8718" s="3" t="s">
        <v>12895</v>
      </c>
      <c r="G8718" s="3" t="s">
        <v>14180</v>
      </c>
      <c r="H8718" s="23"/>
      <c r="I8718" s="24">
        <v>71.209999999999994</v>
      </c>
      <c r="J8718" s="24">
        <v>68.38</v>
      </c>
      <c r="K8718" s="24"/>
      <c r="L8718" s="24"/>
      <c r="M8718" s="24"/>
      <c r="N8718" s="24"/>
      <c r="O8718" s="24">
        <v>2.83</v>
      </c>
      <c r="P8718" s="24"/>
      <c r="Q8718" s="24"/>
      <c r="R8718" s="24"/>
      <c r="S8718" s="24"/>
      <c r="T8718" s="24"/>
      <c r="U8718" s="24"/>
      <c r="V8718" s="42"/>
      <c r="W8718" s="24"/>
      <c r="X8718" s="24">
        <f t="shared" si="333"/>
        <v>71.209999999999994</v>
      </c>
      <c r="Y8718" s="2">
        <f t="shared" ref="Y8718:Y8755" si="334">I8718-X8718</f>
        <v>0</v>
      </c>
      <c r="Z8718" s="3"/>
    </row>
    <row r="8719" spans="1:26" customFormat="1" x14ac:dyDescent="0.25">
      <c r="A8719" s="34">
        <v>1</v>
      </c>
      <c r="B8719" s="34">
        <v>1</v>
      </c>
      <c r="C8719" s="22" t="s">
        <v>14181</v>
      </c>
      <c r="D8719" s="22" t="s">
        <v>14182</v>
      </c>
      <c r="E8719" s="3" t="s">
        <v>14017</v>
      </c>
      <c r="F8719" s="3" t="s">
        <v>12895</v>
      </c>
      <c r="G8719" s="3" t="s">
        <v>14183</v>
      </c>
      <c r="H8719" s="23" t="s">
        <v>921</v>
      </c>
      <c r="I8719" s="24">
        <v>341.4</v>
      </c>
      <c r="J8719" s="24">
        <v>259.2</v>
      </c>
      <c r="K8719" s="24">
        <v>4.9000000000000004</v>
      </c>
      <c r="L8719" s="24">
        <v>8.1</v>
      </c>
      <c r="M8719" s="24"/>
      <c r="N8719" s="24"/>
      <c r="O8719" s="24">
        <v>2.69</v>
      </c>
      <c r="P8719" s="24">
        <v>0.92</v>
      </c>
      <c r="Q8719" s="24"/>
      <c r="R8719" s="24">
        <v>9.5</v>
      </c>
      <c r="S8719" s="24">
        <v>3.59</v>
      </c>
      <c r="T8719" s="24">
        <v>51.83</v>
      </c>
      <c r="U8719" s="24">
        <v>1.67</v>
      </c>
      <c r="V8719" s="42"/>
      <c r="W8719" s="24"/>
      <c r="X8719" s="24">
        <f t="shared" si="333"/>
        <v>342.4</v>
      </c>
      <c r="Y8719" s="2">
        <f t="shared" si="334"/>
        <v>-1</v>
      </c>
      <c r="Z8719" s="3"/>
    </row>
    <row r="8720" spans="1:26" customFormat="1" x14ac:dyDescent="0.25">
      <c r="A8720" s="34">
        <v>2</v>
      </c>
      <c r="B8720" s="34">
        <v>2</v>
      </c>
      <c r="C8720" s="22" t="s">
        <v>14184</v>
      </c>
      <c r="D8720" s="22" t="s">
        <v>14182</v>
      </c>
      <c r="E8720" s="3" t="s">
        <v>14017</v>
      </c>
      <c r="F8720" s="3" t="s">
        <v>12895</v>
      </c>
      <c r="G8720" s="3" t="s">
        <v>13958</v>
      </c>
      <c r="H8720" s="23" t="s">
        <v>429</v>
      </c>
      <c r="I8720" s="24">
        <v>334.08</v>
      </c>
      <c r="J8720" s="24">
        <v>294.02</v>
      </c>
      <c r="K8720" s="24"/>
      <c r="L8720" s="24">
        <v>21.84</v>
      </c>
      <c r="M8720" s="24">
        <v>1.1000000000000001</v>
      </c>
      <c r="N8720" s="24">
        <v>1.35</v>
      </c>
      <c r="O8720" s="24">
        <v>2.25</v>
      </c>
      <c r="P8720" s="24">
        <v>0.28000000000000003</v>
      </c>
      <c r="Q8720" s="24">
        <v>2.15</v>
      </c>
      <c r="R8720" s="24">
        <v>6.9</v>
      </c>
      <c r="S8720" s="24">
        <v>1.21</v>
      </c>
      <c r="T8720" s="24">
        <v>1.08</v>
      </c>
      <c r="U8720" s="24">
        <v>1.9</v>
      </c>
      <c r="V8720" s="42"/>
      <c r="W8720" s="24"/>
      <c r="X8720" s="24">
        <f t="shared" si="333"/>
        <v>334.07999999999987</v>
      </c>
      <c r="Y8720" s="2">
        <f t="shared" si="334"/>
        <v>0</v>
      </c>
      <c r="Z8720" s="3"/>
    </row>
    <row r="8721" spans="1:26" customFormat="1" x14ac:dyDescent="0.25">
      <c r="A8721" s="34">
        <v>3</v>
      </c>
      <c r="B8721" s="34">
        <v>3</v>
      </c>
      <c r="C8721" s="22" t="s">
        <v>14185</v>
      </c>
      <c r="D8721" s="22" t="s">
        <v>14182</v>
      </c>
      <c r="E8721" s="3" t="s">
        <v>14017</v>
      </c>
      <c r="F8721" s="3" t="s">
        <v>12895</v>
      </c>
      <c r="G8721" s="3" t="s">
        <v>13217</v>
      </c>
      <c r="H8721" s="23"/>
      <c r="I8721" s="24">
        <v>55.43</v>
      </c>
      <c r="J8721" s="24">
        <v>44.24</v>
      </c>
      <c r="K8721" s="24">
        <v>1.96</v>
      </c>
      <c r="L8721" s="24">
        <v>4.57</v>
      </c>
      <c r="M8721" s="24">
        <v>0.82</v>
      </c>
      <c r="N8721" s="24"/>
      <c r="O8721" s="24">
        <v>1.17</v>
      </c>
      <c r="P8721" s="24">
        <v>0.08</v>
      </c>
      <c r="Q8721" s="24">
        <v>0.1</v>
      </c>
      <c r="R8721" s="24">
        <v>1.87</v>
      </c>
      <c r="S8721" s="24">
        <v>0.62</v>
      </c>
      <c r="T8721" s="24"/>
      <c r="U8721" s="24"/>
      <c r="V8721" s="42"/>
      <c r="W8721" s="24"/>
      <c r="X8721" s="24">
        <f t="shared" si="333"/>
        <v>55.43</v>
      </c>
      <c r="Y8721" s="2">
        <f t="shared" si="334"/>
        <v>0</v>
      </c>
      <c r="Z8721" s="3"/>
    </row>
    <row r="8722" spans="1:26" customFormat="1" x14ac:dyDescent="0.25">
      <c r="A8722" s="34">
        <v>4</v>
      </c>
      <c r="B8722" s="34">
        <v>4</v>
      </c>
      <c r="C8722" s="22" t="s">
        <v>1097</v>
      </c>
      <c r="D8722" s="22" t="s">
        <v>14182</v>
      </c>
      <c r="E8722" s="3" t="s">
        <v>14017</v>
      </c>
      <c r="F8722" s="3" t="s">
        <v>12895</v>
      </c>
      <c r="G8722" s="3" t="s">
        <v>14186</v>
      </c>
      <c r="H8722" s="23" t="s">
        <v>429</v>
      </c>
      <c r="I8722" s="24">
        <v>235.2</v>
      </c>
      <c r="J8722" s="24">
        <v>172.7</v>
      </c>
      <c r="K8722" s="24"/>
      <c r="L8722" s="24">
        <v>15.4</v>
      </c>
      <c r="M8722" s="24"/>
      <c r="N8722" s="24"/>
      <c r="O8722" s="24">
        <v>2.39</v>
      </c>
      <c r="P8722" s="24">
        <v>0.95</v>
      </c>
      <c r="Q8722" s="24">
        <v>2.4</v>
      </c>
      <c r="R8722" s="24">
        <v>5.6</v>
      </c>
      <c r="S8722" s="24">
        <v>2.65</v>
      </c>
      <c r="T8722" s="24">
        <v>30.55</v>
      </c>
      <c r="U8722" s="24">
        <v>2.56</v>
      </c>
      <c r="V8722" s="42"/>
      <c r="W8722" s="24"/>
      <c r="X8722" s="24">
        <f t="shared" si="333"/>
        <v>235.2</v>
      </c>
      <c r="Y8722" s="2">
        <f t="shared" si="334"/>
        <v>0</v>
      </c>
      <c r="Z8722" s="3"/>
    </row>
    <row r="8723" spans="1:26" customFormat="1" x14ac:dyDescent="0.25">
      <c r="A8723" s="34">
        <v>5</v>
      </c>
      <c r="B8723" s="34">
        <v>5</v>
      </c>
      <c r="C8723" s="22" t="s">
        <v>14187</v>
      </c>
      <c r="D8723" s="22" t="s">
        <v>14182</v>
      </c>
      <c r="E8723" s="3" t="s">
        <v>14017</v>
      </c>
      <c r="F8723" s="3" t="s">
        <v>12895</v>
      </c>
      <c r="G8723" s="3" t="s">
        <v>1021</v>
      </c>
      <c r="H8723" s="23" t="s">
        <v>39</v>
      </c>
      <c r="I8723" s="24">
        <v>176.75</v>
      </c>
      <c r="J8723" s="24">
        <v>159.79</v>
      </c>
      <c r="K8723" s="24"/>
      <c r="L8723" s="24">
        <v>3.15</v>
      </c>
      <c r="M8723" s="24">
        <v>1.38</v>
      </c>
      <c r="N8723" s="24"/>
      <c r="O8723" s="24">
        <v>1.51</v>
      </c>
      <c r="P8723" s="24"/>
      <c r="Q8723" s="24">
        <v>3.38</v>
      </c>
      <c r="R8723" s="24">
        <v>7.54</v>
      </c>
      <c r="S8723" s="24"/>
      <c r="T8723" s="24"/>
      <c r="U8723" s="24"/>
      <c r="V8723" s="42"/>
      <c r="W8723" s="24"/>
      <c r="X8723" s="24">
        <f t="shared" si="333"/>
        <v>176.74999999999997</v>
      </c>
      <c r="Y8723" s="2">
        <f t="shared" si="334"/>
        <v>0</v>
      </c>
      <c r="Z8723" s="3"/>
    </row>
    <row r="8724" spans="1:26" customFormat="1" x14ac:dyDescent="0.25">
      <c r="A8724" s="34">
        <v>6</v>
      </c>
      <c r="B8724" s="34">
        <v>6</v>
      </c>
      <c r="C8724" s="22" t="s">
        <v>14188</v>
      </c>
      <c r="D8724" s="22" t="s">
        <v>14182</v>
      </c>
      <c r="E8724" s="3" t="s">
        <v>14017</v>
      </c>
      <c r="F8724" s="3" t="s">
        <v>12895</v>
      </c>
      <c r="G8724" s="3" t="s">
        <v>14189</v>
      </c>
      <c r="H8724" s="23"/>
      <c r="I8724" s="24">
        <v>51.29</v>
      </c>
      <c r="J8724" s="24">
        <v>38.79</v>
      </c>
      <c r="K8724" s="24">
        <v>8.08</v>
      </c>
      <c r="L8724" s="24">
        <v>1.38</v>
      </c>
      <c r="M8724" s="24">
        <v>0.36</v>
      </c>
      <c r="N8724" s="24"/>
      <c r="O8724" s="24">
        <v>1.1000000000000001</v>
      </c>
      <c r="P8724" s="24"/>
      <c r="Q8724" s="24">
        <v>1</v>
      </c>
      <c r="R8724" s="24">
        <v>0.57999999999999996</v>
      </c>
      <c r="S8724" s="24"/>
      <c r="T8724" s="24"/>
      <c r="U8724" s="24"/>
      <c r="V8724" s="42"/>
      <c r="W8724" s="24"/>
      <c r="X8724" s="24">
        <f>SUM(J8724:W8724)</f>
        <v>51.29</v>
      </c>
      <c r="Y8724" s="2">
        <f t="shared" si="334"/>
        <v>0</v>
      </c>
      <c r="Z8724" s="3"/>
    </row>
    <row r="8725" spans="1:26" customFormat="1" x14ac:dyDescent="0.25">
      <c r="A8725" s="34">
        <v>8</v>
      </c>
      <c r="B8725" s="34">
        <v>9</v>
      </c>
      <c r="C8725" s="22" t="s">
        <v>14190</v>
      </c>
      <c r="D8725" s="22" t="s">
        <v>14182</v>
      </c>
      <c r="E8725" s="3" t="s">
        <v>14017</v>
      </c>
      <c r="F8725" s="3" t="s">
        <v>12895</v>
      </c>
      <c r="G8725" s="3" t="s">
        <v>14191</v>
      </c>
      <c r="H8725" s="23" t="s">
        <v>2111</v>
      </c>
      <c r="I8725" s="24">
        <v>287.85000000000002</v>
      </c>
      <c r="J8725" s="24">
        <v>254.37</v>
      </c>
      <c r="K8725" s="24"/>
      <c r="L8725" s="24">
        <v>1.85</v>
      </c>
      <c r="M8725" s="24"/>
      <c r="N8725" s="24">
        <v>3.98</v>
      </c>
      <c r="O8725" s="24">
        <v>2.97</v>
      </c>
      <c r="P8725" s="24">
        <v>0.56999999999999995</v>
      </c>
      <c r="Q8725" s="24"/>
      <c r="R8725" s="24">
        <v>2.95</v>
      </c>
      <c r="S8725" s="24"/>
      <c r="T8725" s="24">
        <v>21.16</v>
      </c>
      <c r="U8725" s="24"/>
      <c r="V8725" s="42"/>
      <c r="W8725" s="24"/>
      <c r="X8725" s="24">
        <f t="shared" si="333"/>
        <v>287.85000000000008</v>
      </c>
      <c r="Y8725" s="2">
        <f t="shared" si="334"/>
        <v>0</v>
      </c>
      <c r="Z8725" s="3"/>
    </row>
    <row r="8726" spans="1:26" customFormat="1" x14ac:dyDescent="0.25">
      <c r="A8726" s="34">
        <v>9</v>
      </c>
      <c r="B8726" s="34">
        <v>10</v>
      </c>
      <c r="C8726" s="22" t="s">
        <v>14192</v>
      </c>
      <c r="D8726" s="22" t="s">
        <v>14182</v>
      </c>
      <c r="E8726" s="3" t="s">
        <v>14017</v>
      </c>
      <c r="F8726" s="3" t="s">
        <v>12895</v>
      </c>
      <c r="G8726" s="3" t="s">
        <v>14193</v>
      </c>
      <c r="H8726" s="23" t="s">
        <v>10</v>
      </c>
      <c r="I8726" s="24">
        <v>60.16</v>
      </c>
      <c r="J8726" s="24">
        <v>57.19</v>
      </c>
      <c r="K8726" s="24"/>
      <c r="L8726" s="24"/>
      <c r="M8726" s="24"/>
      <c r="N8726" s="24"/>
      <c r="O8726" s="24">
        <v>1.39</v>
      </c>
      <c r="P8726" s="24"/>
      <c r="Q8726" s="24"/>
      <c r="R8726" s="24">
        <v>1.58</v>
      </c>
      <c r="S8726" s="24"/>
      <c r="T8726" s="24"/>
      <c r="U8726" s="24"/>
      <c r="V8726" s="42"/>
      <c r="W8726" s="24"/>
      <c r="X8726" s="24">
        <f t="shared" si="333"/>
        <v>60.16</v>
      </c>
      <c r="Y8726" s="2">
        <f t="shared" si="334"/>
        <v>0</v>
      </c>
      <c r="Z8726" s="3"/>
    </row>
    <row r="8727" spans="1:26" customFormat="1" x14ac:dyDescent="0.25">
      <c r="A8727" s="34">
        <v>10</v>
      </c>
      <c r="B8727" s="34">
        <v>11</v>
      </c>
      <c r="C8727" s="22" t="s">
        <v>14194</v>
      </c>
      <c r="D8727" s="22" t="s">
        <v>14182</v>
      </c>
      <c r="E8727" s="3" t="s">
        <v>14017</v>
      </c>
      <c r="F8727" s="3" t="s">
        <v>12895</v>
      </c>
      <c r="G8727" s="3" t="s">
        <v>14195</v>
      </c>
      <c r="H8727" s="23" t="s">
        <v>429</v>
      </c>
      <c r="I8727" s="24">
        <v>174.46</v>
      </c>
      <c r="J8727" s="24">
        <v>135.63</v>
      </c>
      <c r="K8727" s="24">
        <v>7.55</v>
      </c>
      <c r="L8727" s="24"/>
      <c r="M8727" s="24">
        <v>1.8</v>
      </c>
      <c r="N8727" s="24"/>
      <c r="O8727" s="24">
        <v>1.65</v>
      </c>
      <c r="P8727" s="24"/>
      <c r="Q8727" s="24"/>
      <c r="R8727" s="24">
        <v>4.3499999999999996</v>
      </c>
      <c r="S8727" s="24">
        <v>1.1200000000000001</v>
      </c>
      <c r="T8727" s="24">
        <v>22.36</v>
      </c>
      <c r="U8727" s="24"/>
      <c r="V8727" s="42"/>
      <c r="W8727" s="24"/>
      <c r="X8727" s="24">
        <f t="shared" si="333"/>
        <v>174.46000000000004</v>
      </c>
      <c r="Y8727" s="2">
        <f t="shared" si="334"/>
        <v>0</v>
      </c>
      <c r="Z8727" s="3"/>
    </row>
    <row r="8728" spans="1:26" customFormat="1" x14ac:dyDescent="0.25">
      <c r="A8728" s="34">
        <v>12</v>
      </c>
      <c r="B8728" s="34">
        <v>13</v>
      </c>
      <c r="C8728" s="22" t="s">
        <v>14196</v>
      </c>
      <c r="D8728" s="22" t="s">
        <v>14182</v>
      </c>
      <c r="E8728" s="3" t="s">
        <v>14017</v>
      </c>
      <c r="F8728" s="3" t="s">
        <v>12895</v>
      </c>
      <c r="G8728" s="3" t="s">
        <v>14197</v>
      </c>
      <c r="H8728" s="23"/>
      <c r="I8728" s="24">
        <v>70.86</v>
      </c>
      <c r="J8728" s="24">
        <v>60.01</v>
      </c>
      <c r="K8728" s="24"/>
      <c r="L8728" s="24">
        <v>6.6</v>
      </c>
      <c r="M8728" s="24"/>
      <c r="N8728" s="24">
        <v>1.5</v>
      </c>
      <c r="O8728" s="24">
        <v>1</v>
      </c>
      <c r="P8728" s="24"/>
      <c r="Q8728" s="24"/>
      <c r="R8728" s="24">
        <v>1.75</v>
      </c>
      <c r="S8728" s="24"/>
      <c r="T8728" s="24"/>
      <c r="U8728" s="24"/>
      <c r="V8728" s="42"/>
      <c r="W8728" s="24"/>
      <c r="X8728" s="24">
        <f>SUM(J8728:W8728)</f>
        <v>70.86</v>
      </c>
      <c r="Y8728" s="2">
        <f t="shared" si="334"/>
        <v>0</v>
      </c>
      <c r="Z8728" s="3"/>
    </row>
    <row r="8729" spans="1:26" customFormat="1" x14ac:dyDescent="0.25">
      <c r="A8729" s="34">
        <v>13</v>
      </c>
      <c r="B8729" s="34">
        <v>14</v>
      </c>
      <c r="C8729" s="22" t="s">
        <v>14198</v>
      </c>
      <c r="D8729" s="22" t="s">
        <v>14182</v>
      </c>
      <c r="E8729" s="3" t="s">
        <v>14017</v>
      </c>
      <c r="F8729" s="3" t="s">
        <v>12895</v>
      </c>
      <c r="G8729" s="3" t="s">
        <v>14199</v>
      </c>
      <c r="H8729" s="23" t="s">
        <v>429</v>
      </c>
      <c r="I8729" s="24">
        <v>333.91</v>
      </c>
      <c r="J8729" s="24">
        <v>293.38</v>
      </c>
      <c r="K8729" s="24">
        <v>10.33</v>
      </c>
      <c r="L8729" s="24">
        <v>8.92</v>
      </c>
      <c r="M8729" s="24">
        <v>2.2200000000000002</v>
      </c>
      <c r="N8729" s="24"/>
      <c r="O8729" s="24">
        <v>4.6500000000000004</v>
      </c>
      <c r="P8729" s="24">
        <v>0.23</v>
      </c>
      <c r="Q8729" s="24">
        <v>1.96</v>
      </c>
      <c r="R8729" s="24">
        <v>6.05</v>
      </c>
      <c r="S8729" s="24">
        <v>0.99</v>
      </c>
      <c r="T8729" s="24">
        <v>5.18</v>
      </c>
      <c r="U8729" s="24"/>
      <c r="V8729" s="42"/>
      <c r="W8729" s="24"/>
      <c r="X8729" s="24">
        <f>SUM(J8729:W8729)</f>
        <v>333.91</v>
      </c>
      <c r="Y8729" s="2">
        <f t="shared" si="334"/>
        <v>0</v>
      </c>
      <c r="Z8729" s="3"/>
    </row>
    <row r="8730" spans="1:26" customFormat="1" x14ac:dyDescent="0.25">
      <c r="A8730" s="34">
        <v>14</v>
      </c>
      <c r="B8730" s="34">
        <v>15</v>
      </c>
      <c r="C8730" s="22" t="s">
        <v>14200</v>
      </c>
      <c r="D8730" s="22" t="s">
        <v>14182</v>
      </c>
      <c r="E8730" s="3" t="s">
        <v>14017</v>
      </c>
      <c r="F8730" s="3" t="s">
        <v>12895</v>
      </c>
      <c r="G8730" s="3" t="s">
        <v>14201</v>
      </c>
      <c r="H8730" s="23" t="s">
        <v>1043</v>
      </c>
      <c r="I8730" s="24">
        <v>101.48</v>
      </c>
      <c r="J8730" s="24">
        <v>87.79</v>
      </c>
      <c r="K8730" s="24"/>
      <c r="L8730" s="24">
        <v>9.8699999999999992</v>
      </c>
      <c r="M8730" s="24"/>
      <c r="N8730" s="24"/>
      <c r="O8730" s="24">
        <v>1.87</v>
      </c>
      <c r="P8730" s="24">
        <v>0.08</v>
      </c>
      <c r="Q8730" s="24"/>
      <c r="R8730" s="24">
        <v>0.99</v>
      </c>
      <c r="S8730" s="24">
        <v>0.88</v>
      </c>
      <c r="T8730" s="24"/>
      <c r="U8730" s="24"/>
      <c r="V8730" s="42"/>
      <c r="W8730" s="24"/>
      <c r="X8730" s="24">
        <f>SUM(J8730:W8730)</f>
        <v>101.48</v>
      </c>
      <c r="Y8730" s="2">
        <f t="shared" si="334"/>
        <v>0</v>
      </c>
      <c r="Z8730" s="3"/>
    </row>
    <row r="8731" spans="1:26" customFormat="1" x14ac:dyDescent="0.25">
      <c r="A8731" s="34">
        <v>15</v>
      </c>
      <c r="B8731" s="34">
        <v>16</v>
      </c>
      <c r="C8731" s="22" t="s">
        <v>14202</v>
      </c>
      <c r="D8731" s="22" t="s">
        <v>14182</v>
      </c>
      <c r="E8731" s="3" t="s">
        <v>14017</v>
      </c>
      <c r="F8731" s="3" t="s">
        <v>12895</v>
      </c>
      <c r="G8731" s="3" t="s">
        <v>14203</v>
      </c>
      <c r="H8731" s="23" t="s">
        <v>7663</v>
      </c>
      <c r="I8731" s="24">
        <v>109.78</v>
      </c>
      <c r="J8731" s="24">
        <v>93.48</v>
      </c>
      <c r="K8731" s="24"/>
      <c r="L8731" s="24">
        <v>13.52</v>
      </c>
      <c r="M8731" s="24"/>
      <c r="N8731" s="24">
        <v>0.56999999999999995</v>
      </c>
      <c r="O8731" s="24">
        <v>1.44</v>
      </c>
      <c r="P8731" s="24"/>
      <c r="Q8731" s="24">
        <v>0.77</v>
      </c>
      <c r="R8731" s="24"/>
      <c r="S8731" s="24"/>
      <c r="T8731" s="24"/>
      <c r="U8731" s="24"/>
      <c r="V8731" s="42"/>
      <c r="W8731" s="24"/>
      <c r="X8731" s="24">
        <f>SUM(J8731:W8731)</f>
        <v>109.77999999999999</v>
      </c>
      <c r="Y8731" s="2">
        <f t="shared" si="334"/>
        <v>0</v>
      </c>
      <c r="Z8731" s="3"/>
    </row>
    <row r="8732" spans="1:26" customFormat="1" x14ac:dyDescent="0.25">
      <c r="A8732" s="34">
        <v>16</v>
      </c>
      <c r="B8732" s="34">
        <v>17</v>
      </c>
      <c r="C8732" s="22" t="s">
        <v>14204</v>
      </c>
      <c r="D8732" s="22" t="s">
        <v>14182</v>
      </c>
      <c r="E8732" s="3" t="s">
        <v>14017</v>
      </c>
      <c r="F8732" s="3" t="s">
        <v>12895</v>
      </c>
      <c r="G8732" s="3" t="s">
        <v>14205</v>
      </c>
      <c r="H8732" s="23" t="s">
        <v>429</v>
      </c>
      <c r="I8732" s="24">
        <v>235</v>
      </c>
      <c r="J8732" s="24">
        <v>211.2</v>
      </c>
      <c r="K8732" s="24"/>
      <c r="L8732" s="24">
        <v>11.16</v>
      </c>
      <c r="M8732" s="24">
        <v>1.5</v>
      </c>
      <c r="N8732" s="24"/>
      <c r="O8732" s="24">
        <v>1.9</v>
      </c>
      <c r="P8732" s="24">
        <v>0.31</v>
      </c>
      <c r="Q8732" s="24">
        <v>0.49</v>
      </c>
      <c r="R8732" s="24">
        <v>6.8</v>
      </c>
      <c r="S8732" s="24"/>
      <c r="T8732" s="24">
        <v>1.64</v>
      </c>
      <c r="U8732" s="24"/>
      <c r="V8732" s="42"/>
      <c r="W8732" s="24"/>
      <c r="X8732" s="24">
        <f>SUM(J8732:W8732)</f>
        <v>235</v>
      </c>
      <c r="Y8732" s="2">
        <f t="shared" si="334"/>
        <v>0</v>
      </c>
      <c r="Z8732" s="3"/>
    </row>
    <row r="8733" spans="1:26" customFormat="1" x14ac:dyDescent="0.25">
      <c r="A8733" s="34">
        <v>18</v>
      </c>
      <c r="B8733" s="34">
        <v>19</v>
      </c>
      <c r="C8733" s="22" t="s">
        <v>14182</v>
      </c>
      <c r="D8733" s="22" t="s">
        <v>14182</v>
      </c>
      <c r="E8733" s="3" t="s">
        <v>14017</v>
      </c>
      <c r="F8733" s="3" t="s">
        <v>12895</v>
      </c>
      <c r="G8733" s="3" t="s">
        <v>14206</v>
      </c>
      <c r="H8733" s="23" t="s">
        <v>19</v>
      </c>
      <c r="I8733" s="24">
        <v>285.87</v>
      </c>
      <c r="J8733" s="24">
        <v>228.15</v>
      </c>
      <c r="K8733" s="24">
        <v>11.16</v>
      </c>
      <c r="L8733" s="24">
        <v>24.3</v>
      </c>
      <c r="M8733" s="24"/>
      <c r="N8733" s="24">
        <v>3.52</v>
      </c>
      <c r="O8733" s="24">
        <v>6.9</v>
      </c>
      <c r="P8733" s="24"/>
      <c r="Q8733" s="24"/>
      <c r="R8733" s="24">
        <v>4.07</v>
      </c>
      <c r="S8733" s="24"/>
      <c r="T8733" s="24"/>
      <c r="U8733" s="24">
        <v>7.77</v>
      </c>
      <c r="V8733" s="42"/>
      <c r="W8733" s="24"/>
      <c r="X8733" s="24">
        <f t="shared" si="333"/>
        <v>285.86999999999995</v>
      </c>
      <c r="Y8733" s="2">
        <f t="shared" si="334"/>
        <v>0</v>
      </c>
      <c r="Z8733" s="3"/>
    </row>
    <row r="8734" spans="1:26" customFormat="1" x14ac:dyDescent="0.25">
      <c r="A8734" s="34">
        <v>19</v>
      </c>
      <c r="B8734" s="34">
        <v>20</v>
      </c>
      <c r="C8734" s="22" t="s">
        <v>14207</v>
      </c>
      <c r="D8734" s="22" t="s">
        <v>14182</v>
      </c>
      <c r="E8734" s="3" t="s">
        <v>14017</v>
      </c>
      <c r="F8734" s="3" t="s">
        <v>12895</v>
      </c>
      <c r="G8734" s="3" t="s">
        <v>14208</v>
      </c>
      <c r="H8734" s="23" t="s">
        <v>358</v>
      </c>
      <c r="I8734" s="24">
        <v>304.89999999999998</v>
      </c>
      <c r="J8734" s="24">
        <v>240.95</v>
      </c>
      <c r="K8734" s="24">
        <v>49</v>
      </c>
      <c r="L8734" s="24">
        <v>2.2999999999999998</v>
      </c>
      <c r="M8734" s="24"/>
      <c r="N8734" s="24">
        <v>1.76</v>
      </c>
      <c r="O8734" s="24">
        <v>1.63</v>
      </c>
      <c r="P8734" s="24">
        <v>1.1000000000000001</v>
      </c>
      <c r="Q8734" s="24">
        <v>0.4</v>
      </c>
      <c r="R8734" s="24">
        <v>4.3499999999999996</v>
      </c>
      <c r="S8734" s="24"/>
      <c r="T8734" s="24"/>
      <c r="U8734" s="24">
        <v>3.41</v>
      </c>
      <c r="V8734" s="42"/>
      <c r="W8734" s="24"/>
      <c r="X8734" s="24">
        <f t="shared" si="333"/>
        <v>304.90000000000003</v>
      </c>
      <c r="Y8734" s="2">
        <f t="shared" si="334"/>
        <v>0</v>
      </c>
      <c r="Z8734" s="3"/>
    </row>
    <row r="8735" spans="1:26" customFormat="1" x14ac:dyDescent="0.25">
      <c r="A8735" s="34">
        <v>20</v>
      </c>
      <c r="B8735" s="34">
        <v>21</v>
      </c>
      <c r="C8735" s="22" t="s">
        <v>14209</v>
      </c>
      <c r="D8735" s="22" t="s">
        <v>14182</v>
      </c>
      <c r="E8735" s="3" t="s">
        <v>14017</v>
      </c>
      <c r="F8735" s="3" t="s">
        <v>12895</v>
      </c>
      <c r="G8735" s="3" t="s">
        <v>141</v>
      </c>
      <c r="H8735" s="23"/>
      <c r="I8735" s="24">
        <v>174</v>
      </c>
      <c r="J8735" s="24">
        <v>152.12</v>
      </c>
      <c r="K8735" s="24"/>
      <c r="L8735" s="24">
        <v>8.1</v>
      </c>
      <c r="M8735" s="24"/>
      <c r="N8735" s="24"/>
      <c r="O8735" s="24">
        <v>1.5</v>
      </c>
      <c r="P8735" s="24"/>
      <c r="Q8735" s="24"/>
      <c r="R8735" s="24">
        <v>2.99</v>
      </c>
      <c r="S8735" s="24"/>
      <c r="T8735" s="24">
        <v>7.79</v>
      </c>
      <c r="U8735" s="24">
        <v>1.5</v>
      </c>
      <c r="V8735" s="42"/>
      <c r="W8735" s="24"/>
      <c r="X8735" s="24">
        <f t="shared" si="333"/>
        <v>174</v>
      </c>
      <c r="Y8735" s="2">
        <f t="shared" si="334"/>
        <v>0</v>
      </c>
      <c r="Z8735" s="3"/>
    </row>
    <row r="8736" spans="1:26" customFormat="1" x14ac:dyDescent="0.25">
      <c r="A8736" s="34">
        <v>21</v>
      </c>
      <c r="B8736" s="34">
        <v>22</v>
      </c>
      <c r="C8736" s="22" t="s">
        <v>14210</v>
      </c>
      <c r="D8736" s="22" t="s">
        <v>14182</v>
      </c>
      <c r="E8736" s="3" t="s">
        <v>14017</v>
      </c>
      <c r="F8736" s="3" t="s">
        <v>12895</v>
      </c>
      <c r="G8736" s="3" t="s">
        <v>14158</v>
      </c>
      <c r="H8736" s="23" t="s">
        <v>277</v>
      </c>
      <c r="I8736" s="24">
        <v>90.4</v>
      </c>
      <c r="J8736" s="24">
        <v>75.349999999999994</v>
      </c>
      <c r="K8736" s="24"/>
      <c r="L8736" s="24">
        <v>11.34</v>
      </c>
      <c r="M8736" s="24"/>
      <c r="N8736" s="24">
        <v>1.45</v>
      </c>
      <c r="O8736" s="24">
        <v>1.06</v>
      </c>
      <c r="P8736" s="24"/>
      <c r="Q8736" s="24"/>
      <c r="R8736" s="24"/>
      <c r="S8736" s="24">
        <v>1.2</v>
      </c>
      <c r="T8736" s="24"/>
      <c r="U8736" s="24"/>
      <c r="V8736" s="42"/>
      <c r="W8736" s="24"/>
      <c r="X8736" s="24">
        <f t="shared" si="333"/>
        <v>90.4</v>
      </c>
      <c r="Y8736" s="2">
        <f t="shared" si="334"/>
        <v>0</v>
      </c>
      <c r="Z8736" s="3"/>
    </row>
    <row r="8737" spans="1:26" customFormat="1" x14ac:dyDescent="0.25">
      <c r="A8737" s="34">
        <v>22</v>
      </c>
      <c r="B8737" s="34">
        <v>23</v>
      </c>
      <c r="C8737" s="22" t="s">
        <v>14211</v>
      </c>
      <c r="D8737" s="22" t="s">
        <v>14182</v>
      </c>
      <c r="E8737" s="3" t="s">
        <v>14017</v>
      </c>
      <c r="F8737" s="3" t="s">
        <v>12895</v>
      </c>
      <c r="G8737" s="3" t="s">
        <v>14212</v>
      </c>
      <c r="H8737" s="23" t="s">
        <v>441</v>
      </c>
      <c r="I8737" s="24">
        <v>115.1</v>
      </c>
      <c r="J8737" s="24">
        <v>79.8</v>
      </c>
      <c r="K8737" s="24">
        <v>14.8</v>
      </c>
      <c r="L8737" s="24"/>
      <c r="M8737" s="24"/>
      <c r="N8737" s="24">
        <v>2.8</v>
      </c>
      <c r="O8737" s="24">
        <v>1.4</v>
      </c>
      <c r="P8737" s="24">
        <v>0.6</v>
      </c>
      <c r="Q8737" s="24"/>
      <c r="R8737" s="24">
        <v>1.7</v>
      </c>
      <c r="S8737" s="24"/>
      <c r="T8737" s="24">
        <v>14</v>
      </c>
      <c r="U8737" s="24"/>
      <c r="V8737" s="42"/>
      <c r="W8737" s="24"/>
      <c r="X8737" s="24">
        <f t="shared" si="333"/>
        <v>115.1</v>
      </c>
      <c r="Y8737" s="2">
        <f t="shared" si="334"/>
        <v>0</v>
      </c>
      <c r="Z8737" s="3"/>
    </row>
    <row r="8738" spans="1:26" customFormat="1" x14ac:dyDescent="0.25">
      <c r="A8738" s="34">
        <v>23</v>
      </c>
      <c r="B8738" s="34">
        <v>24</v>
      </c>
      <c r="C8738" s="22" t="s">
        <v>14213</v>
      </c>
      <c r="D8738" s="22" t="s">
        <v>14182</v>
      </c>
      <c r="E8738" s="3" t="s">
        <v>14017</v>
      </c>
      <c r="F8738" s="3" t="s">
        <v>12895</v>
      </c>
      <c r="G8738" s="3" t="s">
        <v>5797</v>
      </c>
      <c r="H8738" s="23" t="s">
        <v>391</v>
      </c>
      <c r="I8738" s="24">
        <v>189.35</v>
      </c>
      <c r="J8738" s="24">
        <v>158.74</v>
      </c>
      <c r="K8738" s="24">
        <v>5</v>
      </c>
      <c r="L8738" s="24">
        <v>2.72</v>
      </c>
      <c r="M8738" s="24"/>
      <c r="N8738" s="24">
        <v>2</v>
      </c>
      <c r="O8738" s="24">
        <v>2.2799999999999998</v>
      </c>
      <c r="P8738" s="24"/>
      <c r="Q8738" s="24"/>
      <c r="R8738" s="24">
        <v>4.3</v>
      </c>
      <c r="S8738" s="24"/>
      <c r="T8738" s="24">
        <v>14.31</v>
      </c>
      <c r="U8738" s="24"/>
      <c r="V8738" s="42"/>
      <c r="W8738" s="24"/>
      <c r="X8738" s="24">
        <f t="shared" si="333"/>
        <v>189.35000000000002</v>
      </c>
      <c r="Y8738" s="2">
        <f t="shared" si="334"/>
        <v>0</v>
      </c>
      <c r="Z8738" s="3"/>
    </row>
    <row r="8739" spans="1:26" customFormat="1" x14ac:dyDescent="0.25">
      <c r="A8739" s="34">
        <v>1</v>
      </c>
      <c r="B8739" s="34">
        <v>1</v>
      </c>
      <c r="C8739" s="22" t="s">
        <v>626</v>
      </c>
      <c r="D8739" s="22" t="s">
        <v>14214</v>
      </c>
      <c r="E8739" s="3" t="s">
        <v>14017</v>
      </c>
      <c r="F8739" s="3" t="s">
        <v>12895</v>
      </c>
      <c r="G8739" s="3" t="s">
        <v>5394</v>
      </c>
      <c r="H8739" s="23" t="s">
        <v>485</v>
      </c>
      <c r="I8739" s="24">
        <v>961.2</v>
      </c>
      <c r="J8739" s="24">
        <v>491.94</v>
      </c>
      <c r="K8739" s="24">
        <v>35.78</v>
      </c>
      <c r="L8739" s="24">
        <v>33.43</v>
      </c>
      <c r="M8739" s="24"/>
      <c r="N8739" s="24">
        <v>4.32</v>
      </c>
      <c r="O8739" s="24">
        <v>3.35</v>
      </c>
      <c r="P8739" s="24">
        <v>10.08</v>
      </c>
      <c r="Q8739" s="24"/>
      <c r="R8739" s="24">
        <v>13.58</v>
      </c>
      <c r="S8739" s="24"/>
      <c r="T8739" s="24">
        <v>367.55</v>
      </c>
      <c r="U8739" s="24">
        <v>1.17</v>
      </c>
      <c r="V8739" s="42"/>
      <c r="W8739" s="24"/>
      <c r="X8739" s="24">
        <f t="shared" si="333"/>
        <v>961.20000000000016</v>
      </c>
      <c r="Y8739" s="2">
        <f t="shared" si="334"/>
        <v>0</v>
      </c>
      <c r="Z8739" s="3"/>
    </row>
    <row r="8740" spans="1:26" customFormat="1" x14ac:dyDescent="0.25">
      <c r="A8740" s="34">
        <v>1</v>
      </c>
      <c r="B8740" s="34">
        <v>1</v>
      </c>
      <c r="C8740" s="22" t="s">
        <v>14215</v>
      </c>
      <c r="D8740" s="22" t="s">
        <v>14216</v>
      </c>
      <c r="E8740" s="3" t="s">
        <v>14017</v>
      </c>
      <c r="F8740" s="3" t="s">
        <v>12895</v>
      </c>
      <c r="G8740" s="3" t="s">
        <v>14217</v>
      </c>
      <c r="H8740" s="23"/>
      <c r="I8740" s="24">
        <v>62.98</v>
      </c>
      <c r="J8740" s="24">
        <v>54.06</v>
      </c>
      <c r="K8740" s="24"/>
      <c r="L8740" s="24">
        <v>3.9</v>
      </c>
      <c r="M8740" s="24"/>
      <c r="N8740" s="24">
        <v>1.4</v>
      </c>
      <c r="O8740" s="24">
        <v>0.5</v>
      </c>
      <c r="P8740" s="24"/>
      <c r="Q8740" s="24">
        <v>0.15</v>
      </c>
      <c r="R8740" s="24">
        <v>0.38</v>
      </c>
      <c r="S8740" s="24">
        <v>0.41</v>
      </c>
      <c r="T8740" s="24"/>
      <c r="U8740" s="24"/>
      <c r="V8740" s="42"/>
      <c r="W8740" s="24">
        <v>2.1799999999999997</v>
      </c>
      <c r="X8740" s="24">
        <f t="shared" ref="X8740:X8755" si="335">SUM(J8740:W8740)</f>
        <v>62.98</v>
      </c>
      <c r="Y8740" s="2">
        <f t="shared" si="334"/>
        <v>0</v>
      </c>
      <c r="Z8740" s="3"/>
    </row>
    <row r="8741" spans="1:26" customFormat="1" x14ac:dyDescent="0.25">
      <c r="A8741" s="34">
        <v>2</v>
      </c>
      <c r="B8741" s="34">
        <v>2</v>
      </c>
      <c r="C8741" s="22" t="s">
        <v>14218</v>
      </c>
      <c r="D8741" s="22" t="s">
        <v>14216</v>
      </c>
      <c r="E8741" s="3" t="s">
        <v>14017</v>
      </c>
      <c r="F8741" s="3" t="s">
        <v>12895</v>
      </c>
      <c r="G8741" s="3" t="s">
        <v>3570</v>
      </c>
      <c r="H8741" s="23" t="s">
        <v>13</v>
      </c>
      <c r="I8741" s="24">
        <v>254.53</v>
      </c>
      <c r="J8741" s="24">
        <v>213.52</v>
      </c>
      <c r="K8741" s="24">
        <v>31.78</v>
      </c>
      <c r="L8741" s="24"/>
      <c r="M8741" s="24"/>
      <c r="N8741" s="24">
        <v>2.73</v>
      </c>
      <c r="O8741" s="24"/>
      <c r="P8741" s="24"/>
      <c r="Q8741" s="24"/>
      <c r="R8741" s="24">
        <v>5.81</v>
      </c>
      <c r="S8741" s="24">
        <v>0.69</v>
      </c>
      <c r="T8741" s="24"/>
      <c r="U8741" s="24"/>
      <c r="V8741" s="42"/>
      <c r="W8741" s="24">
        <v>0</v>
      </c>
      <c r="X8741" s="24">
        <f t="shared" si="335"/>
        <v>254.53</v>
      </c>
      <c r="Y8741" s="2">
        <f t="shared" si="334"/>
        <v>0</v>
      </c>
      <c r="Z8741" s="3"/>
    </row>
    <row r="8742" spans="1:26" customFormat="1" x14ac:dyDescent="0.25">
      <c r="A8742" s="34">
        <v>3</v>
      </c>
      <c r="B8742" s="34">
        <v>3</v>
      </c>
      <c r="C8742" s="22" t="s">
        <v>9188</v>
      </c>
      <c r="D8742" s="22" t="s">
        <v>14216</v>
      </c>
      <c r="E8742" s="3" t="s">
        <v>14017</v>
      </c>
      <c r="F8742" s="3" t="s">
        <v>12895</v>
      </c>
      <c r="G8742" s="3" t="s">
        <v>14219</v>
      </c>
      <c r="H8742" s="23" t="s">
        <v>960</v>
      </c>
      <c r="I8742" s="24">
        <v>168.59</v>
      </c>
      <c r="J8742" s="24">
        <v>158.28</v>
      </c>
      <c r="K8742" s="24">
        <v>2.89</v>
      </c>
      <c r="L8742" s="24"/>
      <c r="M8742" s="24"/>
      <c r="N8742" s="24">
        <v>2.36</v>
      </c>
      <c r="O8742" s="24"/>
      <c r="P8742" s="24">
        <v>0.6</v>
      </c>
      <c r="Q8742" s="24"/>
      <c r="R8742" s="24">
        <v>1.76</v>
      </c>
      <c r="S8742" s="24"/>
      <c r="T8742" s="24">
        <v>2.7</v>
      </c>
      <c r="U8742" s="24"/>
      <c r="V8742" s="42"/>
      <c r="W8742" s="24">
        <v>0</v>
      </c>
      <c r="X8742" s="24">
        <f t="shared" si="335"/>
        <v>168.58999999999997</v>
      </c>
      <c r="Y8742" s="2">
        <f t="shared" si="334"/>
        <v>0</v>
      </c>
      <c r="Z8742" s="3"/>
    </row>
    <row r="8743" spans="1:26" customFormat="1" x14ac:dyDescent="0.25">
      <c r="A8743" s="34">
        <v>4</v>
      </c>
      <c r="B8743" s="34">
        <v>4</v>
      </c>
      <c r="C8743" s="22" t="s">
        <v>13909</v>
      </c>
      <c r="D8743" s="22" t="s">
        <v>14216</v>
      </c>
      <c r="E8743" s="3" t="s">
        <v>14017</v>
      </c>
      <c r="F8743" s="3" t="s">
        <v>12895</v>
      </c>
      <c r="G8743" s="3" t="s">
        <v>14072</v>
      </c>
      <c r="H8743" s="23" t="s">
        <v>358</v>
      </c>
      <c r="I8743" s="24">
        <v>344.7</v>
      </c>
      <c r="J8743" s="24">
        <v>264.47000000000003</v>
      </c>
      <c r="K8743" s="24">
        <v>25.94</v>
      </c>
      <c r="L8743" s="24"/>
      <c r="M8743" s="24"/>
      <c r="N8743" s="24">
        <v>7.85</v>
      </c>
      <c r="O8743" s="24"/>
      <c r="P8743" s="24">
        <v>2.2799999999999998</v>
      </c>
      <c r="Q8743" s="24"/>
      <c r="R8743" s="24">
        <v>6.28</v>
      </c>
      <c r="S8743" s="24">
        <v>0.28000000000000003</v>
      </c>
      <c r="T8743" s="24">
        <v>37.6</v>
      </c>
      <c r="U8743" s="24"/>
      <c r="V8743" s="42"/>
      <c r="W8743" s="24">
        <v>0</v>
      </c>
      <c r="X8743" s="24">
        <f t="shared" si="335"/>
        <v>344.7</v>
      </c>
      <c r="Y8743" s="2">
        <f t="shared" si="334"/>
        <v>0</v>
      </c>
      <c r="Z8743" s="3"/>
    </row>
    <row r="8744" spans="1:26" customFormat="1" x14ac:dyDescent="0.25">
      <c r="A8744" s="34">
        <v>5</v>
      </c>
      <c r="B8744" s="34">
        <v>5</v>
      </c>
      <c r="C8744" s="22" t="s">
        <v>14220</v>
      </c>
      <c r="D8744" s="22" t="s">
        <v>14216</v>
      </c>
      <c r="E8744" s="3" t="s">
        <v>14017</v>
      </c>
      <c r="F8744" s="3" t="s">
        <v>12895</v>
      </c>
      <c r="G8744" s="3" t="s">
        <v>13812</v>
      </c>
      <c r="H8744" s="23" t="s">
        <v>328</v>
      </c>
      <c r="I8744" s="24">
        <v>268.10000000000002</v>
      </c>
      <c r="J8744" s="24">
        <v>225.9</v>
      </c>
      <c r="K8744" s="24">
        <v>32.869999999999997</v>
      </c>
      <c r="L8744" s="24"/>
      <c r="M8744" s="24"/>
      <c r="N8744" s="24">
        <v>2.2400000000000002</v>
      </c>
      <c r="O8744" s="24"/>
      <c r="P8744" s="24">
        <v>2.12</v>
      </c>
      <c r="Q8744" s="24"/>
      <c r="R8744" s="24">
        <v>2.77</v>
      </c>
      <c r="S8744" s="24"/>
      <c r="T8744" s="24">
        <v>2.2000000000000002</v>
      </c>
      <c r="U8744" s="24"/>
      <c r="V8744" s="42"/>
      <c r="W8744" s="24">
        <v>0</v>
      </c>
      <c r="X8744" s="24">
        <f t="shared" si="335"/>
        <v>268.09999999999997</v>
      </c>
      <c r="Y8744" s="2">
        <f t="shared" si="334"/>
        <v>0</v>
      </c>
      <c r="Z8744" s="3"/>
    </row>
    <row r="8745" spans="1:26" customFormat="1" x14ac:dyDescent="0.25">
      <c r="A8745" s="34">
        <v>6</v>
      </c>
      <c r="B8745" s="34">
        <v>6</v>
      </c>
      <c r="C8745" s="22" t="s">
        <v>14221</v>
      </c>
      <c r="D8745" s="22" t="s">
        <v>14216</v>
      </c>
      <c r="E8745" s="3" t="s">
        <v>14017</v>
      </c>
      <c r="F8745" s="3" t="s">
        <v>12895</v>
      </c>
      <c r="G8745" s="3" t="s">
        <v>4472</v>
      </c>
      <c r="H8745" s="23"/>
      <c r="I8745" s="24">
        <v>135.4</v>
      </c>
      <c r="J8745" s="24">
        <v>127.46</v>
      </c>
      <c r="K8745" s="24">
        <v>0.45</v>
      </c>
      <c r="L8745" s="24"/>
      <c r="M8745" s="24"/>
      <c r="N8745" s="24">
        <v>1.75</v>
      </c>
      <c r="O8745" s="24"/>
      <c r="P8745" s="24"/>
      <c r="Q8745" s="24"/>
      <c r="R8745" s="24">
        <v>4.84</v>
      </c>
      <c r="S8745" s="24">
        <v>0.15</v>
      </c>
      <c r="T8745" s="24">
        <v>0.75</v>
      </c>
      <c r="U8745" s="24"/>
      <c r="V8745" s="42"/>
      <c r="W8745" s="24">
        <v>0</v>
      </c>
      <c r="X8745" s="24">
        <f t="shared" si="335"/>
        <v>135.4</v>
      </c>
      <c r="Y8745" s="2">
        <f t="shared" si="334"/>
        <v>0</v>
      </c>
      <c r="Z8745" s="3"/>
    </row>
    <row r="8746" spans="1:26" customFormat="1" x14ac:dyDescent="0.25">
      <c r="A8746" s="34">
        <v>7</v>
      </c>
      <c r="B8746" s="34">
        <v>7</v>
      </c>
      <c r="C8746" s="22" t="s">
        <v>14222</v>
      </c>
      <c r="D8746" s="22" t="s">
        <v>14216</v>
      </c>
      <c r="E8746" s="3" t="s">
        <v>14017</v>
      </c>
      <c r="F8746" s="3" t="s">
        <v>12895</v>
      </c>
      <c r="G8746" s="3" t="s">
        <v>460</v>
      </c>
      <c r="H8746" s="23" t="s">
        <v>377</v>
      </c>
      <c r="I8746" s="24">
        <v>201.36</v>
      </c>
      <c r="J8746" s="24">
        <v>188.59</v>
      </c>
      <c r="K8746" s="24">
        <v>1.44</v>
      </c>
      <c r="L8746" s="24">
        <v>2.71</v>
      </c>
      <c r="M8746" s="24"/>
      <c r="N8746" s="24">
        <v>3.05</v>
      </c>
      <c r="O8746" s="24">
        <v>1.84</v>
      </c>
      <c r="P8746" s="24">
        <v>0.61</v>
      </c>
      <c r="Q8746" s="24"/>
      <c r="R8746" s="24">
        <v>2.48</v>
      </c>
      <c r="S8746" s="24">
        <v>0.64</v>
      </c>
      <c r="T8746" s="24"/>
      <c r="U8746" s="24"/>
      <c r="V8746" s="42"/>
      <c r="W8746" s="24">
        <v>0</v>
      </c>
      <c r="X8746" s="24">
        <f t="shared" si="335"/>
        <v>201.36</v>
      </c>
      <c r="Y8746" s="2">
        <f t="shared" si="334"/>
        <v>0</v>
      </c>
      <c r="Z8746" s="3"/>
    </row>
    <row r="8747" spans="1:26" customFormat="1" x14ac:dyDescent="0.25">
      <c r="A8747" s="34">
        <v>8</v>
      </c>
      <c r="B8747" s="34">
        <v>8</v>
      </c>
      <c r="C8747" s="22" t="s">
        <v>14223</v>
      </c>
      <c r="D8747" s="22" t="s">
        <v>14216</v>
      </c>
      <c r="E8747" s="3" t="s">
        <v>14017</v>
      </c>
      <c r="F8747" s="3" t="s">
        <v>12895</v>
      </c>
      <c r="G8747" s="3" t="s">
        <v>14224</v>
      </c>
      <c r="H8747" s="23" t="s">
        <v>103</v>
      </c>
      <c r="I8747" s="24">
        <v>221.67</v>
      </c>
      <c r="J8747" s="24">
        <v>206.98</v>
      </c>
      <c r="K8747" s="24">
        <v>4.1500000000000004</v>
      </c>
      <c r="L8747" s="24"/>
      <c r="M8747" s="24"/>
      <c r="N8747" s="24">
        <v>1.7</v>
      </c>
      <c r="O8747" s="24">
        <v>2.13</v>
      </c>
      <c r="P8747" s="24">
        <v>0.7</v>
      </c>
      <c r="Q8747" s="24"/>
      <c r="R8747" s="24">
        <v>3.92</v>
      </c>
      <c r="S8747" s="24">
        <v>0.9</v>
      </c>
      <c r="T8747" s="24"/>
      <c r="U8747" s="24"/>
      <c r="V8747" s="42"/>
      <c r="W8747" s="24">
        <v>1.1900000000000261</v>
      </c>
      <c r="X8747" s="24">
        <f t="shared" si="335"/>
        <v>221.67</v>
      </c>
      <c r="Y8747" s="2">
        <f t="shared" si="334"/>
        <v>0</v>
      </c>
      <c r="Z8747" s="3"/>
    </row>
    <row r="8748" spans="1:26" customFormat="1" x14ac:dyDescent="0.25">
      <c r="A8748" s="34">
        <v>9</v>
      </c>
      <c r="B8748" s="34">
        <v>9</v>
      </c>
      <c r="C8748" s="22" t="s">
        <v>14225</v>
      </c>
      <c r="D8748" s="22" t="s">
        <v>14216</v>
      </c>
      <c r="E8748" s="3" t="s">
        <v>14017</v>
      </c>
      <c r="F8748" s="3" t="s">
        <v>12895</v>
      </c>
      <c r="G8748" s="3" t="s">
        <v>14226</v>
      </c>
      <c r="H8748" s="23" t="s">
        <v>3243</v>
      </c>
      <c r="I8748" s="24">
        <v>96</v>
      </c>
      <c r="J8748" s="24">
        <v>78.7</v>
      </c>
      <c r="K8748" s="24"/>
      <c r="L8748" s="24">
        <v>0.5</v>
      </c>
      <c r="M8748" s="24"/>
      <c r="N8748" s="24"/>
      <c r="O8748" s="24">
        <v>0.95</v>
      </c>
      <c r="P8748" s="24">
        <v>0.05</v>
      </c>
      <c r="Q8748" s="24"/>
      <c r="R8748" s="24">
        <v>1.5</v>
      </c>
      <c r="S8748" s="24">
        <v>0.3</v>
      </c>
      <c r="T8748" s="24">
        <v>14</v>
      </c>
      <c r="U8748" s="24"/>
      <c r="V8748" s="42"/>
      <c r="W8748" s="24">
        <v>0</v>
      </c>
      <c r="X8748" s="24">
        <f t="shared" si="335"/>
        <v>96</v>
      </c>
      <c r="Y8748" s="2">
        <f t="shared" si="334"/>
        <v>0</v>
      </c>
      <c r="Z8748" s="3"/>
    </row>
    <row r="8749" spans="1:26" customFormat="1" x14ac:dyDescent="0.25">
      <c r="A8749" s="34">
        <v>10</v>
      </c>
      <c r="B8749" s="34">
        <v>10</v>
      </c>
      <c r="C8749" s="22" t="s">
        <v>14227</v>
      </c>
      <c r="D8749" s="22" t="s">
        <v>14216</v>
      </c>
      <c r="E8749" s="3" t="s">
        <v>14017</v>
      </c>
      <c r="F8749" s="3" t="s">
        <v>12895</v>
      </c>
      <c r="G8749" s="3" t="s">
        <v>7712</v>
      </c>
      <c r="H8749" s="23" t="s">
        <v>429</v>
      </c>
      <c r="I8749" s="24">
        <v>267.51</v>
      </c>
      <c r="J8749" s="24">
        <v>175.61</v>
      </c>
      <c r="K8749" s="24">
        <v>12</v>
      </c>
      <c r="L8749" s="24">
        <v>2.6</v>
      </c>
      <c r="M8749" s="24"/>
      <c r="N8749" s="24">
        <v>3.85</v>
      </c>
      <c r="O8749" s="24"/>
      <c r="P8749" s="24">
        <v>0.16</v>
      </c>
      <c r="Q8749" s="24">
        <v>0.2</v>
      </c>
      <c r="R8749" s="24">
        <v>2.19</v>
      </c>
      <c r="S8749" s="24">
        <v>0.63</v>
      </c>
      <c r="T8749" s="24">
        <v>63.5</v>
      </c>
      <c r="U8749" s="24"/>
      <c r="V8749" s="42"/>
      <c r="W8749" s="24">
        <v>6.7699999999999818</v>
      </c>
      <c r="X8749" s="24">
        <f t="shared" si="335"/>
        <v>267.51</v>
      </c>
      <c r="Y8749" s="2">
        <f t="shared" si="334"/>
        <v>0</v>
      </c>
      <c r="Z8749" s="3"/>
    </row>
    <row r="8750" spans="1:26" customFormat="1" x14ac:dyDescent="0.25">
      <c r="A8750" s="34">
        <v>11</v>
      </c>
      <c r="B8750" s="34">
        <v>11</v>
      </c>
      <c r="C8750" s="22" t="s">
        <v>10791</v>
      </c>
      <c r="D8750" s="22" t="s">
        <v>14216</v>
      </c>
      <c r="E8750" s="3" t="s">
        <v>14017</v>
      </c>
      <c r="F8750" s="3" t="s">
        <v>12895</v>
      </c>
      <c r="G8750" s="3" t="s">
        <v>13812</v>
      </c>
      <c r="H8750" s="23" t="s">
        <v>19</v>
      </c>
      <c r="I8750" s="24">
        <v>204.94</v>
      </c>
      <c r="J8750" s="24">
        <v>191.45</v>
      </c>
      <c r="K8750" s="24">
        <v>4.7</v>
      </c>
      <c r="L8750" s="24"/>
      <c r="M8750" s="24"/>
      <c r="N8750" s="24">
        <v>2</v>
      </c>
      <c r="O8750" s="24">
        <v>2.6</v>
      </c>
      <c r="P8750" s="24"/>
      <c r="Q8750" s="24"/>
      <c r="R8750" s="24">
        <v>3.52</v>
      </c>
      <c r="S8750" s="24">
        <v>0.27</v>
      </c>
      <c r="T8750" s="24">
        <v>0.4</v>
      </c>
      <c r="U8750" s="24"/>
      <c r="V8750" s="42"/>
      <c r="W8750" s="24">
        <v>0</v>
      </c>
      <c r="X8750" s="24">
        <f>SUM(J8750:W8750)</f>
        <v>204.94</v>
      </c>
      <c r="Y8750" s="2">
        <f t="shared" si="334"/>
        <v>0</v>
      </c>
      <c r="Z8750" s="3"/>
    </row>
    <row r="8751" spans="1:26" customFormat="1" x14ac:dyDescent="0.25">
      <c r="A8751" s="34">
        <v>12</v>
      </c>
      <c r="B8751" s="34">
        <v>12</v>
      </c>
      <c r="C8751" s="22" t="s">
        <v>15181</v>
      </c>
      <c r="D8751" s="22" t="s">
        <v>14216</v>
      </c>
      <c r="E8751" s="3" t="s">
        <v>14017</v>
      </c>
      <c r="F8751" s="3" t="s">
        <v>12895</v>
      </c>
      <c r="G8751" s="3" t="s">
        <v>11286</v>
      </c>
      <c r="H8751" s="23"/>
      <c r="I8751" s="24">
        <v>50.36</v>
      </c>
      <c r="J8751" s="24">
        <v>35.07</v>
      </c>
      <c r="K8751" s="24">
        <v>6.76</v>
      </c>
      <c r="L8751" s="24">
        <v>2.85</v>
      </c>
      <c r="M8751" s="24"/>
      <c r="N8751" s="24">
        <v>3.5</v>
      </c>
      <c r="O8751" s="24">
        <v>0.35</v>
      </c>
      <c r="P8751" s="24">
        <v>0.52</v>
      </c>
      <c r="Q8751" s="24"/>
      <c r="R8751" s="24">
        <v>1.31</v>
      </c>
      <c r="S8751" s="24"/>
      <c r="T8751" s="24"/>
      <c r="U8751" s="24"/>
      <c r="V8751" s="42"/>
      <c r="W8751" s="24">
        <v>0</v>
      </c>
      <c r="X8751" s="24">
        <f t="shared" si="335"/>
        <v>50.360000000000007</v>
      </c>
      <c r="Y8751" s="2">
        <f t="shared" si="334"/>
        <v>0</v>
      </c>
      <c r="Z8751" s="3"/>
    </row>
    <row r="8752" spans="1:26" customFormat="1" x14ac:dyDescent="0.25">
      <c r="A8752" s="34">
        <v>13</v>
      </c>
      <c r="B8752" s="34">
        <v>13</v>
      </c>
      <c r="C8752" s="22" t="s">
        <v>14228</v>
      </c>
      <c r="D8752" s="22" t="s">
        <v>14216</v>
      </c>
      <c r="E8752" s="3" t="s">
        <v>14017</v>
      </c>
      <c r="F8752" s="3" t="s">
        <v>12895</v>
      </c>
      <c r="G8752" s="3" t="s">
        <v>13271</v>
      </c>
      <c r="H8752" s="23" t="s">
        <v>15182</v>
      </c>
      <c r="I8752" s="24">
        <v>66.069999999999993</v>
      </c>
      <c r="J8752" s="24">
        <v>53.4</v>
      </c>
      <c r="K8752" s="24">
        <v>9</v>
      </c>
      <c r="L8752" s="24"/>
      <c r="M8752" s="24"/>
      <c r="N8752" s="24">
        <v>2.15</v>
      </c>
      <c r="O8752" s="24"/>
      <c r="P8752" s="24">
        <v>0.05</v>
      </c>
      <c r="Q8752" s="24"/>
      <c r="R8752" s="24">
        <v>1.47</v>
      </c>
      <c r="S8752" s="24"/>
      <c r="T8752" s="24"/>
      <c r="U8752" s="24"/>
      <c r="V8752" s="42"/>
      <c r="W8752" s="24">
        <v>0</v>
      </c>
      <c r="X8752" s="24">
        <f t="shared" si="335"/>
        <v>66.069999999999993</v>
      </c>
      <c r="Y8752" s="2">
        <f t="shared" si="334"/>
        <v>0</v>
      </c>
      <c r="Z8752" s="3"/>
    </row>
    <row r="8753" spans="1:26" customFormat="1" x14ac:dyDescent="0.25">
      <c r="A8753" s="34">
        <v>14</v>
      </c>
      <c r="B8753" s="34">
        <v>14</v>
      </c>
      <c r="C8753" s="22" t="s">
        <v>14229</v>
      </c>
      <c r="D8753" s="22" t="s">
        <v>14216</v>
      </c>
      <c r="E8753" s="3" t="s">
        <v>14017</v>
      </c>
      <c r="F8753" s="3" t="s">
        <v>12895</v>
      </c>
      <c r="G8753" s="3" t="s">
        <v>15183</v>
      </c>
      <c r="H8753" s="23" t="s">
        <v>2086</v>
      </c>
      <c r="I8753" s="24">
        <v>153.35</v>
      </c>
      <c r="J8753" s="24">
        <v>138.55000000000001</v>
      </c>
      <c r="K8753" s="24">
        <v>2.2000000000000002</v>
      </c>
      <c r="L8753" s="24">
        <v>5.23</v>
      </c>
      <c r="M8753" s="24"/>
      <c r="N8753" s="24">
        <v>1.7</v>
      </c>
      <c r="O8753" s="24">
        <v>0.75</v>
      </c>
      <c r="P8753" s="24">
        <v>1.04</v>
      </c>
      <c r="Q8753" s="24"/>
      <c r="R8753" s="24">
        <v>3.88</v>
      </c>
      <c r="S8753" s="24"/>
      <c r="T8753" s="24"/>
      <c r="U8753" s="24"/>
      <c r="V8753" s="42"/>
      <c r="W8753" s="24">
        <v>0</v>
      </c>
      <c r="X8753" s="24">
        <f t="shared" si="335"/>
        <v>153.34999999999997</v>
      </c>
      <c r="Y8753" s="2">
        <f t="shared" si="334"/>
        <v>0</v>
      </c>
      <c r="Z8753" s="3"/>
    </row>
    <row r="8754" spans="1:26" customFormat="1" x14ac:dyDescent="0.25">
      <c r="A8754" s="34">
        <v>15</v>
      </c>
      <c r="B8754" s="34">
        <v>15</v>
      </c>
      <c r="C8754" s="22" t="s">
        <v>14216</v>
      </c>
      <c r="D8754" s="22" t="s">
        <v>14216</v>
      </c>
      <c r="E8754" s="3" t="s">
        <v>14017</v>
      </c>
      <c r="F8754" s="3" t="s">
        <v>12895</v>
      </c>
      <c r="G8754" s="3" t="s">
        <v>14230</v>
      </c>
      <c r="H8754" s="23" t="s">
        <v>10</v>
      </c>
      <c r="I8754" s="24">
        <v>192.67</v>
      </c>
      <c r="J8754" s="24">
        <v>181.73</v>
      </c>
      <c r="K8754" s="38"/>
      <c r="L8754" s="24"/>
      <c r="M8754" s="24"/>
      <c r="N8754" s="24">
        <v>2.37</v>
      </c>
      <c r="O8754" s="24"/>
      <c r="P8754" s="24">
        <v>0.25</v>
      </c>
      <c r="Q8754" s="24"/>
      <c r="R8754" s="24">
        <v>4.82</v>
      </c>
      <c r="S8754" s="24"/>
      <c r="T8754" s="24"/>
      <c r="U8754" s="24"/>
      <c r="V8754" s="42"/>
      <c r="W8754" s="24">
        <v>3.5</v>
      </c>
      <c r="X8754" s="24">
        <f t="shared" si="335"/>
        <v>192.67</v>
      </c>
      <c r="Y8754" s="2">
        <f t="shared" si="334"/>
        <v>0</v>
      </c>
      <c r="Z8754" s="3"/>
    </row>
    <row r="8755" spans="1:26" customFormat="1" x14ac:dyDescent="0.25">
      <c r="A8755" s="34">
        <v>16</v>
      </c>
      <c r="B8755" s="34">
        <v>16</v>
      </c>
      <c r="C8755" s="22" t="s">
        <v>14231</v>
      </c>
      <c r="D8755" s="22" t="s">
        <v>14216</v>
      </c>
      <c r="E8755" s="3" t="s">
        <v>14017</v>
      </c>
      <c r="F8755" s="3" t="s">
        <v>12895</v>
      </c>
      <c r="G8755" s="3" t="s">
        <v>14193</v>
      </c>
      <c r="H8755" s="23" t="s">
        <v>237</v>
      </c>
      <c r="I8755" s="24">
        <v>211</v>
      </c>
      <c r="J8755" s="24"/>
      <c r="K8755" s="24"/>
      <c r="L8755" s="24"/>
      <c r="M8755" s="24"/>
      <c r="N8755" s="24"/>
      <c r="O8755" s="24"/>
      <c r="P8755" s="24"/>
      <c r="Q8755" s="24"/>
      <c r="R8755" s="24"/>
      <c r="S8755" s="24"/>
      <c r="T8755" s="24"/>
      <c r="U8755" s="24"/>
      <c r="V8755" s="42"/>
      <c r="W8755" s="24">
        <v>211</v>
      </c>
      <c r="X8755" s="24">
        <f t="shared" si="335"/>
        <v>211</v>
      </c>
      <c r="Y8755" s="2">
        <f t="shared" si="334"/>
        <v>0</v>
      </c>
      <c r="Z8755" s="3"/>
    </row>
    <row r="8756" spans="1:26" customFormat="1" x14ac:dyDescent="0.25">
      <c r="A8756" s="31">
        <v>2</v>
      </c>
      <c r="B8756" s="31">
        <v>2</v>
      </c>
      <c r="C8756" s="22" t="s">
        <v>14232</v>
      </c>
      <c r="D8756" s="22" t="s">
        <v>14233</v>
      </c>
      <c r="E8756" s="3" t="s">
        <v>14017</v>
      </c>
      <c r="F8756" s="3" t="s">
        <v>12895</v>
      </c>
      <c r="G8756" s="3" t="s">
        <v>14234</v>
      </c>
      <c r="H8756" s="3" t="s">
        <v>245</v>
      </c>
      <c r="I8756" s="24">
        <v>173.2</v>
      </c>
      <c r="J8756" s="24">
        <v>130.49</v>
      </c>
      <c r="K8756" s="24">
        <v>0.75</v>
      </c>
      <c r="L8756" s="24">
        <v>7.05</v>
      </c>
      <c r="M8756" s="24"/>
      <c r="N8756" s="24">
        <v>1</v>
      </c>
      <c r="O8756" s="24">
        <v>1.8</v>
      </c>
      <c r="P8756" s="24"/>
      <c r="Q8756" s="24">
        <v>19.04</v>
      </c>
      <c r="R8756" s="24">
        <v>3</v>
      </c>
      <c r="S8756" s="24"/>
      <c r="T8756" s="24">
        <v>10.07</v>
      </c>
      <c r="U8756" s="24"/>
      <c r="V8756" s="24"/>
      <c r="W8756" s="24"/>
      <c r="X8756" s="24">
        <v>173.20000000000002</v>
      </c>
      <c r="Y8756" s="2">
        <v>0</v>
      </c>
      <c r="Z8756" s="3"/>
    </row>
    <row r="8757" spans="1:26" customFormat="1" x14ac:dyDescent="0.25">
      <c r="A8757" s="31">
        <v>3</v>
      </c>
      <c r="B8757" s="31">
        <v>3</v>
      </c>
      <c r="C8757" s="22" t="s">
        <v>14233</v>
      </c>
      <c r="D8757" s="22" t="s">
        <v>14233</v>
      </c>
      <c r="E8757" s="3" t="s">
        <v>14017</v>
      </c>
      <c r="F8757" s="3" t="s">
        <v>12895</v>
      </c>
      <c r="G8757" s="3" t="s">
        <v>13318</v>
      </c>
      <c r="H8757" s="3" t="s">
        <v>176</v>
      </c>
      <c r="I8757" s="24">
        <v>379.53</v>
      </c>
      <c r="J8757" s="24">
        <v>234.77</v>
      </c>
      <c r="K8757" s="24"/>
      <c r="L8757" s="24"/>
      <c r="M8757" s="24"/>
      <c r="N8757" s="24">
        <v>2.54</v>
      </c>
      <c r="O8757" s="24">
        <v>2.2999999999999998</v>
      </c>
      <c r="P8757" s="24">
        <v>0.16</v>
      </c>
      <c r="Q8757" s="24"/>
      <c r="R8757" s="24">
        <v>4.82</v>
      </c>
      <c r="S8757" s="24"/>
      <c r="T8757" s="24">
        <v>134.94</v>
      </c>
      <c r="U8757" s="24"/>
      <c r="V8757" s="24"/>
      <c r="W8757" s="24"/>
      <c r="X8757" s="24">
        <v>379.53</v>
      </c>
      <c r="Y8757" s="2">
        <v>0</v>
      </c>
      <c r="Z8757" s="3"/>
    </row>
    <row r="8758" spans="1:26" customFormat="1" x14ac:dyDescent="0.25">
      <c r="A8758" s="31">
        <v>4</v>
      </c>
      <c r="B8758" s="31">
        <v>4</v>
      </c>
      <c r="C8758" s="22" t="s">
        <v>14235</v>
      </c>
      <c r="D8758" s="22" t="s">
        <v>14233</v>
      </c>
      <c r="E8758" s="3" t="s">
        <v>14017</v>
      </c>
      <c r="F8758" s="3" t="s">
        <v>12895</v>
      </c>
      <c r="G8758" s="3" t="s">
        <v>14236</v>
      </c>
      <c r="H8758" s="3" t="s">
        <v>1043</v>
      </c>
      <c r="I8758" s="24">
        <v>415.99</v>
      </c>
      <c r="J8758" s="24">
        <v>336.88</v>
      </c>
      <c r="K8758" s="24">
        <v>14.34</v>
      </c>
      <c r="L8758" s="24">
        <v>11.92</v>
      </c>
      <c r="M8758" s="24"/>
      <c r="N8758" s="24">
        <v>8.66</v>
      </c>
      <c r="O8758" s="24"/>
      <c r="P8758" s="24">
        <v>6.95</v>
      </c>
      <c r="Q8758" s="24">
        <v>0.5</v>
      </c>
      <c r="R8758" s="24">
        <v>11.7</v>
      </c>
      <c r="S8758" s="24">
        <v>1.0900000000000001</v>
      </c>
      <c r="T8758" s="24">
        <v>23.95</v>
      </c>
      <c r="U8758" s="24"/>
      <c r="V8758" s="24"/>
      <c r="W8758" s="24"/>
      <c r="X8758" s="24">
        <v>415.98999999999995</v>
      </c>
      <c r="Y8758" s="2">
        <v>0</v>
      </c>
      <c r="Z8758" s="3"/>
    </row>
    <row r="8759" spans="1:26" customFormat="1" x14ac:dyDescent="0.25">
      <c r="A8759" s="31">
        <v>5</v>
      </c>
      <c r="B8759" s="31">
        <v>5</v>
      </c>
      <c r="C8759" s="22" t="s">
        <v>14237</v>
      </c>
      <c r="D8759" s="22" t="s">
        <v>14233</v>
      </c>
      <c r="E8759" s="3" t="s">
        <v>14017</v>
      </c>
      <c r="F8759" s="3" t="s">
        <v>12895</v>
      </c>
      <c r="G8759" s="3" t="s">
        <v>15185</v>
      </c>
      <c r="H8759" s="3" t="s">
        <v>866</v>
      </c>
      <c r="I8759" s="24">
        <v>86.56</v>
      </c>
      <c r="J8759" s="24">
        <v>71.8</v>
      </c>
      <c r="K8759" s="24"/>
      <c r="L8759" s="24">
        <v>3.2</v>
      </c>
      <c r="M8759" s="24"/>
      <c r="N8759" s="24">
        <v>2.36</v>
      </c>
      <c r="O8759" s="24"/>
      <c r="P8759" s="24">
        <v>0.05</v>
      </c>
      <c r="Q8759" s="24">
        <v>7.46</v>
      </c>
      <c r="R8759" s="24">
        <v>1.69</v>
      </c>
      <c r="S8759" s="24"/>
      <c r="T8759" s="24"/>
      <c r="U8759" s="24"/>
      <c r="V8759" s="24"/>
      <c r="W8759" s="24"/>
      <c r="X8759" s="24">
        <v>86.559999999999988</v>
      </c>
      <c r="Y8759" s="2">
        <v>0</v>
      </c>
      <c r="Z8759" s="3"/>
    </row>
    <row r="8760" spans="1:26" customFormat="1" x14ac:dyDescent="0.25">
      <c r="A8760" s="31">
        <v>6</v>
      </c>
      <c r="B8760" s="31">
        <v>6</v>
      </c>
      <c r="C8760" s="22" t="s">
        <v>14238</v>
      </c>
      <c r="D8760" s="22" t="s">
        <v>14233</v>
      </c>
      <c r="E8760" s="3" t="s">
        <v>14017</v>
      </c>
      <c r="F8760" s="3" t="s">
        <v>12895</v>
      </c>
      <c r="G8760" s="3" t="s">
        <v>14239</v>
      </c>
      <c r="H8760" s="3" t="s">
        <v>216</v>
      </c>
      <c r="I8760" s="24">
        <v>67.19</v>
      </c>
      <c r="J8760" s="24">
        <v>58.57</v>
      </c>
      <c r="K8760" s="24">
        <v>4.5</v>
      </c>
      <c r="L8760" s="24"/>
      <c r="M8760" s="24"/>
      <c r="N8760" s="24">
        <v>1.88</v>
      </c>
      <c r="O8760" s="24">
        <v>1</v>
      </c>
      <c r="P8760" s="24">
        <v>0.24</v>
      </c>
      <c r="Q8760" s="24"/>
      <c r="R8760" s="24">
        <v>1</v>
      </c>
      <c r="S8760" s="24"/>
      <c r="T8760" s="24"/>
      <c r="U8760" s="24"/>
      <c r="V8760" s="24"/>
      <c r="W8760" s="24"/>
      <c r="X8760" s="24">
        <v>67.19</v>
      </c>
      <c r="Y8760" s="2">
        <v>0</v>
      </c>
      <c r="Z8760" s="3"/>
    </row>
    <row r="8761" spans="1:26" customFormat="1" x14ac:dyDescent="0.25">
      <c r="A8761" s="31">
        <v>7</v>
      </c>
      <c r="B8761" s="31">
        <v>7</v>
      </c>
      <c r="C8761" s="22" t="s">
        <v>14240</v>
      </c>
      <c r="D8761" s="22" t="s">
        <v>14233</v>
      </c>
      <c r="E8761" s="3" t="s">
        <v>14017</v>
      </c>
      <c r="F8761" s="3" t="s">
        <v>12895</v>
      </c>
      <c r="G8761" s="3" t="s">
        <v>14072</v>
      </c>
      <c r="H8761" s="3" t="s">
        <v>13</v>
      </c>
      <c r="I8761" s="24">
        <v>223.69</v>
      </c>
      <c r="J8761" s="24">
        <v>173.33</v>
      </c>
      <c r="K8761" s="24">
        <v>14.3</v>
      </c>
      <c r="L8761" s="24">
        <v>21.5</v>
      </c>
      <c r="M8761" s="24"/>
      <c r="N8761" s="24">
        <v>3</v>
      </c>
      <c r="O8761" s="24">
        <v>1.19</v>
      </c>
      <c r="P8761" s="24"/>
      <c r="Q8761" s="24">
        <v>0.18</v>
      </c>
      <c r="R8761" s="24">
        <v>10.19</v>
      </c>
      <c r="S8761" s="24"/>
      <c r="T8761" s="24"/>
      <c r="U8761" s="24"/>
      <c r="V8761" s="24"/>
      <c r="W8761" s="24"/>
      <c r="X8761" s="24">
        <v>223.69000000000003</v>
      </c>
      <c r="Y8761" s="2">
        <v>0</v>
      </c>
      <c r="Z8761" s="3"/>
    </row>
    <row r="8762" spans="1:26" customFormat="1" x14ac:dyDescent="0.25">
      <c r="A8762" s="31">
        <v>8</v>
      </c>
      <c r="B8762" s="31">
        <v>8</v>
      </c>
      <c r="C8762" s="22" t="s">
        <v>15184</v>
      </c>
      <c r="D8762" s="22" t="s">
        <v>14233</v>
      </c>
      <c r="E8762" s="3" t="s">
        <v>14017</v>
      </c>
      <c r="F8762" s="3" t="s">
        <v>12895</v>
      </c>
      <c r="G8762" s="3" t="s">
        <v>14776</v>
      </c>
      <c r="H8762" s="3" t="s">
        <v>237</v>
      </c>
      <c r="I8762" s="24">
        <v>180</v>
      </c>
      <c r="J8762" s="24">
        <v>165.64</v>
      </c>
      <c r="K8762" s="24"/>
      <c r="L8762" s="24">
        <v>11.42</v>
      </c>
      <c r="M8762" s="24"/>
      <c r="N8762" s="24">
        <v>0.8</v>
      </c>
      <c r="O8762" s="24">
        <v>0.9</v>
      </c>
      <c r="P8762" s="24"/>
      <c r="Q8762" s="24"/>
      <c r="R8762" s="24">
        <v>1.04</v>
      </c>
      <c r="S8762" s="24"/>
      <c r="T8762" s="24">
        <v>0.2</v>
      </c>
      <c r="U8762" s="24"/>
      <c r="V8762" s="24"/>
      <c r="W8762" s="24"/>
      <c r="X8762" s="24">
        <v>179.99999999999997</v>
      </c>
      <c r="Y8762" s="2">
        <v>0</v>
      </c>
      <c r="Z8762" s="3"/>
    </row>
    <row r="8763" spans="1:26" customFormat="1" x14ac:dyDescent="0.25">
      <c r="A8763" s="31">
        <v>9</v>
      </c>
      <c r="B8763" s="31">
        <v>9</v>
      </c>
      <c r="C8763" s="22" t="s">
        <v>14241</v>
      </c>
      <c r="D8763" s="22" t="s">
        <v>14233</v>
      </c>
      <c r="E8763" s="3" t="s">
        <v>14017</v>
      </c>
      <c r="F8763" s="3" t="s">
        <v>12895</v>
      </c>
      <c r="G8763" s="3" t="s">
        <v>4207</v>
      </c>
      <c r="H8763" s="3" t="s">
        <v>429</v>
      </c>
      <c r="I8763" s="24">
        <v>334</v>
      </c>
      <c r="J8763" s="24">
        <v>291</v>
      </c>
      <c r="K8763" s="24">
        <v>13</v>
      </c>
      <c r="L8763" s="24">
        <v>7.3</v>
      </c>
      <c r="M8763" s="24"/>
      <c r="N8763" s="24">
        <v>9.15</v>
      </c>
      <c r="O8763" s="24"/>
      <c r="P8763" s="24">
        <v>0.25</v>
      </c>
      <c r="Q8763" s="24">
        <v>6</v>
      </c>
      <c r="R8763" s="24">
        <v>7.3</v>
      </c>
      <c r="S8763" s="24"/>
      <c r="T8763" s="24"/>
      <c r="U8763" s="24"/>
      <c r="V8763" s="24"/>
      <c r="W8763" s="24"/>
      <c r="X8763" s="24">
        <v>334</v>
      </c>
      <c r="Y8763" s="2">
        <v>0</v>
      </c>
      <c r="Z8763" s="3"/>
    </row>
    <row r="8764" spans="1:26" customFormat="1" x14ac:dyDescent="0.25">
      <c r="A8764" s="31">
        <v>10</v>
      </c>
      <c r="B8764" s="31">
        <v>10</v>
      </c>
      <c r="C8764" s="22" t="s">
        <v>14242</v>
      </c>
      <c r="D8764" s="22" t="s">
        <v>14233</v>
      </c>
      <c r="E8764" s="3" t="s">
        <v>14017</v>
      </c>
      <c r="F8764" s="3" t="s">
        <v>12895</v>
      </c>
      <c r="G8764" s="3" t="s">
        <v>14243</v>
      </c>
      <c r="H8764" s="3" t="s">
        <v>39</v>
      </c>
      <c r="I8764" s="24">
        <v>633</v>
      </c>
      <c r="J8764" s="24">
        <v>511.98</v>
      </c>
      <c r="K8764" s="24"/>
      <c r="L8764" s="24"/>
      <c r="M8764" s="24"/>
      <c r="N8764" s="24">
        <v>12</v>
      </c>
      <c r="O8764" s="24"/>
      <c r="P8764" s="24">
        <v>1</v>
      </c>
      <c r="Q8764" s="24"/>
      <c r="R8764" s="24">
        <v>8.1199999999999992</v>
      </c>
      <c r="S8764" s="24"/>
      <c r="T8764" s="24">
        <v>99.9</v>
      </c>
      <c r="U8764" s="24"/>
      <c r="V8764" s="24"/>
      <c r="W8764" s="24"/>
      <c r="X8764" s="24">
        <v>633</v>
      </c>
      <c r="Y8764" s="2">
        <v>0</v>
      </c>
      <c r="Z8764" s="3"/>
    </row>
    <row r="8765" spans="1:26" customFormat="1" x14ac:dyDescent="0.25">
      <c r="A8765" s="31">
        <v>11</v>
      </c>
      <c r="B8765" s="31">
        <v>11</v>
      </c>
      <c r="C8765" s="22" t="s">
        <v>14244</v>
      </c>
      <c r="D8765" s="22" t="s">
        <v>14233</v>
      </c>
      <c r="E8765" s="3" t="s">
        <v>14017</v>
      </c>
      <c r="F8765" s="3" t="s">
        <v>12895</v>
      </c>
      <c r="G8765" s="3" t="s">
        <v>14245</v>
      </c>
      <c r="H8765" s="3" t="s">
        <v>39</v>
      </c>
      <c r="I8765" s="24">
        <v>70.290000000000006</v>
      </c>
      <c r="J8765" s="24">
        <v>63.4</v>
      </c>
      <c r="K8765" s="24"/>
      <c r="L8765" s="24">
        <v>4.29</v>
      </c>
      <c r="M8765" s="24"/>
      <c r="N8765" s="24">
        <v>1</v>
      </c>
      <c r="O8765" s="24">
        <v>0.9</v>
      </c>
      <c r="P8765" s="24"/>
      <c r="Q8765" s="24"/>
      <c r="R8765" s="24">
        <v>0.7</v>
      </c>
      <c r="S8765" s="24"/>
      <c r="T8765" s="24"/>
      <c r="U8765" s="24"/>
      <c r="V8765" s="24"/>
      <c r="W8765" s="24"/>
      <c r="X8765" s="24">
        <v>70.290000000000006</v>
      </c>
      <c r="Y8765" s="2">
        <v>0</v>
      </c>
      <c r="Z8765" s="3"/>
    </row>
    <row r="8766" spans="1:26" customFormat="1" x14ac:dyDescent="0.25">
      <c r="A8766" s="31">
        <v>12</v>
      </c>
      <c r="B8766" s="31">
        <v>12</v>
      </c>
      <c r="C8766" s="22" t="s">
        <v>14246</v>
      </c>
      <c r="D8766" s="22" t="s">
        <v>14233</v>
      </c>
      <c r="E8766" s="3" t="s">
        <v>14017</v>
      </c>
      <c r="F8766" s="3" t="s">
        <v>12895</v>
      </c>
      <c r="G8766" s="3" t="s">
        <v>3570</v>
      </c>
      <c r="H8766" s="3" t="s">
        <v>39</v>
      </c>
      <c r="I8766" s="24">
        <v>137.16999999999999</v>
      </c>
      <c r="J8766" s="24">
        <v>129.6</v>
      </c>
      <c r="K8766" s="24">
        <v>3.5</v>
      </c>
      <c r="L8766" s="24"/>
      <c r="M8766" s="24"/>
      <c r="N8766" s="24"/>
      <c r="O8766" s="24"/>
      <c r="P8766" s="24"/>
      <c r="Q8766" s="24"/>
      <c r="R8766" s="24">
        <v>4.07</v>
      </c>
      <c r="S8766" s="24"/>
      <c r="T8766" s="24"/>
      <c r="U8766" s="24"/>
      <c r="V8766" s="24"/>
      <c r="W8766" s="24"/>
      <c r="X8766" s="24">
        <v>137.16999999999999</v>
      </c>
      <c r="Y8766" s="2">
        <v>0</v>
      </c>
      <c r="Z8766" s="3"/>
    </row>
    <row r="8767" spans="1:26" customFormat="1" x14ac:dyDescent="0.25">
      <c r="A8767" s="31">
        <v>13</v>
      </c>
      <c r="B8767" s="31">
        <v>13</v>
      </c>
      <c r="C8767" s="22" t="s">
        <v>14247</v>
      </c>
      <c r="D8767" s="22" t="s">
        <v>14233</v>
      </c>
      <c r="E8767" s="3" t="s">
        <v>14017</v>
      </c>
      <c r="F8767" s="3" t="s">
        <v>12895</v>
      </c>
      <c r="G8767" s="3" t="s">
        <v>7858</v>
      </c>
      <c r="H8767" s="3" t="s">
        <v>230</v>
      </c>
      <c r="I8767" s="24">
        <v>210</v>
      </c>
      <c r="J8767" s="24">
        <v>172.1</v>
      </c>
      <c r="K8767" s="24"/>
      <c r="L8767" s="24"/>
      <c r="M8767" s="24"/>
      <c r="N8767" s="24">
        <v>2.1</v>
      </c>
      <c r="O8767" s="24">
        <v>1</v>
      </c>
      <c r="P8767" s="24"/>
      <c r="Q8767" s="24">
        <v>31.3</v>
      </c>
      <c r="R8767" s="24">
        <v>3.5</v>
      </c>
      <c r="S8767" s="24"/>
      <c r="T8767" s="24"/>
      <c r="U8767" s="24"/>
      <c r="V8767" s="24"/>
      <c r="W8767" s="24"/>
      <c r="X8767" s="24">
        <v>210</v>
      </c>
      <c r="Y8767" s="2">
        <v>0</v>
      </c>
      <c r="Z8767" s="3"/>
    </row>
    <row r="8768" spans="1:26" customFormat="1" x14ac:dyDescent="0.25">
      <c r="A8768" s="31">
        <v>14</v>
      </c>
      <c r="B8768" s="31">
        <v>14</v>
      </c>
      <c r="C8768" s="22" t="s">
        <v>10289</v>
      </c>
      <c r="D8768" s="22" t="s">
        <v>14233</v>
      </c>
      <c r="E8768" s="3" t="s">
        <v>14017</v>
      </c>
      <c r="F8768" s="3" t="s">
        <v>12895</v>
      </c>
      <c r="G8768" s="3" t="s">
        <v>14248</v>
      </c>
      <c r="H8768" s="3" t="s">
        <v>609</v>
      </c>
      <c r="I8768" s="24">
        <v>158.5</v>
      </c>
      <c r="J8768" s="24">
        <v>133.19999999999999</v>
      </c>
      <c r="K8768" s="24">
        <v>1.5</v>
      </c>
      <c r="L8768" s="24">
        <v>1.2</v>
      </c>
      <c r="M8768" s="24"/>
      <c r="N8768" s="24">
        <v>2.5</v>
      </c>
      <c r="O8768" s="24"/>
      <c r="P8768" s="24">
        <v>0.1</v>
      </c>
      <c r="Q8768" s="24">
        <v>11.2</v>
      </c>
      <c r="R8768" s="24">
        <v>4</v>
      </c>
      <c r="S8768" s="24"/>
      <c r="T8768" s="24">
        <v>4.8</v>
      </c>
      <c r="U8768" s="24"/>
      <c r="V8768" s="24"/>
      <c r="W8768" s="24"/>
      <c r="X8768" s="24">
        <v>158.49999999999997</v>
      </c>
      <c r="Y8768" s="2">
        <v>0</v>
      </c>
      <c r="Z8768" s="3"/>
    </row>
    <row r="8769" spans="1:26" customFormat="1" x14ac:dyDescent="0.25">
      <c r="A8769" s="31">
        <v>15</v>
      </c>
      <c r="B8769" s="31">
        <v>15</v>
      </c>
      <c r="C8769" s="22" t="s">
        <v>14249</v>
      </c>
      <c r="D8769" s="22" t="s">
        <v>14233</v>
      </c>
      <c r="E8769" s="3" t="s">
        <v>14017</v>
      </c>
      <c r="F8769" s="3" t="s">
        <v>12895</v>
      </c>
      <c r="G8769" s="3" t="s">
        <v>14250</v>
      </c>
      <c r="H8769" s="3" t="s">
        <v>39</v>
      </c>
      <c r="I8769" s="24">
        <v>127</v>
      </c>
      <c r="J8769" s="24">
        <v>112.5</v>
      </c>
      <c r="K8769" s="24"/>
      <c r="L8769" s="24">
        <v>7.5</v>
      </c>
      <c r="M8769" s="24"/>
      <c r="N8769" s="24">
        <v>1.8</v>
      </c>
      <c r="O8769" s="24">
        <v>1.7</v>
      </c>
      <c r="P8769" s="24"/>
      <c r="Q8769" s="24">
        <v>3</v>
      </c>
      <c r="R8769" s="24">
        <v>0.5</v>
      </c>
      <c r="S8769" s="24"/>
      <c r="T8769" s="24"/>
      <c r="U8769" s="24"/>
      <c r="V8769" s="24"/>
      <c r="W8769" s="24"/>
      <c r="X8769" s="24">
        <v>127</v>
      </c>
      <c r="Y8769" s="2">
        <v>0</v>
      </c>
      <c r="Z8769" s="3"/>
    </row>
    <row r="8770" spans="1:26" customFormat="1" x14ac:dyDescent="0.25">
      <c r="A8770" s="31">
        <v>16</v>
      </c>
      <c r="B8770" s="31">
        <v>16</v>
      </c>
      <c r="C8770" s="22" t="s">
        <v>14251</v>
      </c>
      <c r="D8770" s="22" t="s">
        <v>14233</v>
      </c>
      <c r="E8770" s="3" t="s">
        <v>14017</v>
      </c>
      <c r="F8770" s="3" t="s">
        <v>12895</v>
      </c>
      <c r="G8770" s="3"/>
      <c r="H8770" s="3"/>
      <c r="I8770" s="24">
        <v>96.57</v>
      </c>
      <c r="J8770" s="24">
        <v>96.57</v>
      </c>
      <c r="K8770" s="24"/>
      <c r="L8770" s="24"/>
      <c r="M8770" s="24"/>
      <c r="N8770" s="24"/>
      <c r="O8770" s="24"/>
      <c r="P8770" s="24"/>
      <c r="Q8770" s="24"/>
      <c r="R8770" s="24"/>
      <c r="S8770" s="24"/>
      <c r="T8770" s="24"/>
      <c r="U8770" s="24"/>
      <c r="V8770" s="24"/>
      <c r="W8770" s="24"/>
      <c r="X8770" s="24">
        <v>96.57</v>
      </c>
      <c r="Y8770" s="2">
        <v>0</v>
      </c>
      <c r="Z8770" s="3"/>
    </row>
    <row r="8771" spans="1:26" customFormat="1" x14ac:dyDescent="0.25">
      <c r="A8771" s="31">
        <v>1</v>
      </c>
      <c r="B8771" s="31">
        <v>1</v>
      </c>
      <c r="C8771" s="3" t="s">
        <v>15190</v>
      </c>
      <c r="D8771" s="3" t="s">
        <v>14252</v>
      </c>
      <c r="E8771" s="3" t="s">
        <v>14253</v>
      </c>
      <c r="F8771" s="3" t="s">
        <v>12895</v>
      </c>
      <c r="G8771" s="3" t="s">
        <v>13537</v>
      </c>
      <c r="H8771" s="3" t="s">
        <v>39</v>
      </c>
      <c r="I8771" s="24">
        <v>266</v>
      </c>
      <c r="J8771" s="24">
        <v>198.93</v>
      </c>
      <c r="K8771" s="24">
        <v>1.45</v>
      </c>
      <c r="L8771" s="24"/>
      <c r="M8771" s="24"/>
      <c r="N8771" s="24">
        <v>0.5</v>
      </c>
      <c r="O8771" s="24">
        <v>1.8</v>
      </c>
      <c r="P8771" s="24">
        <v>1.2</v>
      </c>
      <c r="Q8771" s="24">
        <v>0.75</v>
      </c>
      <c r="R8771" s="24">
        <v>2.87</v>
      </c>
      <c r="S8771" s="24"/>
      <c r="T8771" s="24">
        <v>56</v>
      </c>
      <c r="U8771" s="24">
        <v>2.5</v>
      </c>
      <c r="V8771" s="24"/>
      <c r="W8771" s="24"/>
      <c r="X8771" s="24">
        <f t="shared" ref="X8771:X8834" si="336">SUM(J8771:W8771)</f>
        <v>266</v>
      </c>
      <c r="Y8771" s="2">
        <f t="shared" ref="Y8771:Y8834" si="337">I8771-X8771</f>
        <v>0</v>
      </c>
      <c r="Z8771" s="3"/>
    </row>
    <row r="8772" spans="1:26" customFormat="1" x14ac:dyDescent="0.25">
      <c r="A8772" s="31">
        <v>2</v>
      </c>
      <c r="B8772" s="31">
        <v>2</v>
      </c>
      <c r="C8772" s="3" t="s">
        <v>14254</v>
      </c>
      <c r="D8772" s="3" t="s">
        <v>14255</v>
      </c>
      <c r="E8772" s="3" t="s">
        <v>14253</v>
      </c>
      <c r="F8772" s="3" t="s">
        <v>12895</v>
      </c>
      <c r="G8772" s="3" t="s">
        <v>14256</v>
      </c>
      <c r="H8772" s="3"/>
      <c r="I8772" s="24">
        <v>133</v>
      </c>
      <c r="J8772" s="24">
        <v>107.15</v>
      </c>
      <c r="K8772" s="24"/>
      <c r="L8772" s="24">
        <v>17.75</v>
      </c>
      <c r="M8772" s="24"/>
      <c r="N8772" s="24"/>
      <c r="O8772" s="24">
        <v>3.05</v>
      </c>
      <c r="P8772" s="24">
        <v>0.05</v>
      </c>
      <c r="Q8772" s="24">
        <v>0.55000000000000004</v>
      </c>
      <c r="R8772" s="24">
        <v>2.99</v>
      </c>
      <c r="S8772" s="24">
        <v>0.66</v>
      </c>
      <c r="T8772" s="24">
        <v>0.5</v>
      </c>
      <c r="U8772" s="24">
        <v>0.3</v>
      </c>
      <c r="V8772" s="24"/>
      <c r="W8772" s="24"/>
      <c r="X8772" s="24">
        <f t="shared" si="336"/>
        <v>133.00000000000003</v>
      </c>
      <c r="Y8772" s="2">
        <f t="shared" si="337"/>
        <v>0</v>
      </c>
      <c r="Z8772" s="3"/>
    </row>
    <row r="8773" spans="1:26" customFormat="1" x14ac:dyDescent="0.25">
      <c r="A8773" s="31">
        <v>3</v>
      </c>
      <c r="B8773" s="31">
        <v>3</v>
      </c>
      <c r="C8773" s="3" t="s">
        <v>14257</v>
      </c>
      <c r="D8773" s="3" t="s">
        <v>14255</v>
      </c>
      <c r="E8773" s="3" t="s">
        <v>14253</v>
      </c>
      <c r="F8773" s="3" t="s">
        <v>12895</v>
      </c>
      <c r="G8773" s="3" t="s">
        <v>402</v>
      </c>
      <c r="H8773" s="3" t="s">
        <v>237</v>
      </c>
      <c r="I8773" s="24">
        <v>167</v>
      </c>
      <c r="J8773" s="24">
        <v>117.6</v>
      </c>
      <c r="K8773" s="24">
        <v>23.7</v>
      </c>
      <c r="L8773" s="24">
        <v>7.4</v>
      </c>
      <c r="M8773" s="24"/>
      <c r="N8773" s="24">
        <v>3</v>
      </c>
      <c r="O8773" s="24">
        <v>0.75</v>
      </c>
      <c r="P8773" s="24">
        <v>1.8</v>
      </c>
      <c r="Q8773" s="24">
        <v>0.4</v>
      </c>
      <c r="R8773" s="24">
        <v>4.2699999999999996</v>
      </c>
      <c r="S8773" s="24">
        <v>1.43</v>
      </c>
      <c r="T8773" s="24">
        <v>6.15</v>
      </c>
      <c r="U8773" s="24">
        <v>0.5</v>
      </c>
      <c r="V8773" s="24"/>
      <c r="W8773" s="24"/>
      <c r="X8773" s="24">
        <f t="shared" si="336"/>
        <v>167.00000000000003</v>
      </c>
      <c r="Y8773" s="2">
        <f t="shared" si="337"/>
        <v>0</v>
      </c>
      <c r="Z8773" s="3"/>
    </row>
    <row r="8774" spans="1:26" customFormat="1" x14ac:dyDescent="0.25">
      <c r="A8774" s="31">
        <v>4</v>
      </c>
      <c r="B8774" s="31">
        <v>4</v>
      </c>
      <c r="C8774" s="3" t="s">
        <v>14258</v>
      </c>
      <c r="D8774" s="3" t="s">
        <v>14255</v>
      </c>
      <c r="E8774" s="3" t="s">
        <v>14253</v>
      </c>
      <c r="F8774" s="3" t="s">
        <v>12895</v>
      </c>
      <c r="G8774" s="3" t="s">
        <v>14259</v>
      </c>
      <c r="H8774" s="3" t="s">
        <v>13</v>
      </c>
      <c r="I8774" s="24">
        <v>119.95</v>
      </c>
      <c r="J8774" s="24">
        <v>107.2</v>
      </c>
      <c r="K8774" s="24">
        <v>1.85</v>
      </c>
      <c r="L8774" s="24"/>
      <c r="M8774" s="24"/>
      <c r="N8774" s="24">
        <v>0.5</v>
      </c>
      <c r="O8774" s="24">
        <v>1.75</v>
      </c>
      <c r="P8774" s="24">
        <v>0.06</v>
      </c>
      <c r="Q8774" s="24"/>
      <c r="R8774" s="24">
        <v>2.83</v>
      </c>
      <c r="S8774" s="24">
        <v>0.51</v>
      </c>
      <c r="T8774" s="24">
        <v>5.25</v>
      </c>
      <c r="U8774" s="24"/>
      <c r="V8774" s="24"/>
      <c r="W8774" s="24"/>
      <c r="X8774" s="24">
        <f t="shared" si="336"/>
        <v>119.95</v>
      </c>
      <c r="Y8774" s="2">
        <f t="shared" si="337"/>
        <v>0</v>
      </c>
      <c r="Z8774" s="3"/>
    </row>
    <row r="8775" spans="1:26" customFormat="1" x14ac:dyDescent="0.25">
      <c r="A8775" s="31">
        <v>5</v>
      </c>
      <c r="B8775" s="31">
        <v>5</v>
      </c>
      <c r="C8775" s="3" t="s">
        <v>14255</v>
      </c>
      <c r="D8775" s="3" t="s">
        <v>14255</v>
      </c>
      <c r="E8775" s="3" t="s">
        <v>14253</v>
      </c>
      <c r="F8775" s="3" t="s">
        <v>12895</v>
      </c>
      <c r="G8775" s="3" t="s">
        <v>15188</v>
      </c>
      <c r="H8775" s="3" t="s">
        <v>716</v>
      </c>
      <c r="I8775" s="24">
        <v>372</v>
      </c>
      <c r="J8775" s="24">
        <v>204</v>
      </c>
      <c r="K8775" s="24">
        <v>20.56</v>
      </c>
      <c r="L8775" s="24">
        <v>0.5</v>
      </c>
      <c r="M8775" s="24"/>
      <c r="N8775" s="24">
        <v>4.7</v>
      </c>
      <c r="O8775" s="24">
        <v>2.5499999999999998</v>
      </c>
      <c r="P8775" s="24">
        <v>0.78</v>
      </c>
      <c r="Q8775" s="24">
        <v>60</v>
      </c>
      <c r="R8775" s="24">
        <v>7.32</v>
      </c>
      <c r="S8775" s="24">
        <v>1.34</v>
      </c>
      <c r="T8775" s="24">
        <v>69.5</v>
      </c>
      <c r="U8775" s="24">
        <v>0.75</v>
      </c>
      <c r="V8775" s="24"/>
      <c r="W8775" s="24"/>
      <c r="X8775" s="24">
        <f t="shared" si="336"/>
        <v>372</v>
      </c>
      <c r="Y8775" s="2">
        <f t="shared" si="337"/>
        <v>0</v>
      </c>
      <c r="Z8775" s="3"/>
    </row>
    <row r="8776" spans="1:26" customFormat="1" x14ac:dyDescent="0.25">
      <c r="A8776" s="31">
        <v>6</v>
      </c>
      <c r="B8776" s="31">
        <v>6</v>
      </c>
      <c r="C8776" s="3" t="s">
        <v>15186</v>
      </c>
      <c r="D8776" s="3" t="s">
        <v>14255</v>
      </c>
      <c r="E8776" s="3" t="s">
        <v>14253</v>
      </c>
      <c r="F8776" s="3" t="s">
        <v>12895</v>
      </c>
      <c r="G8776" s="3" t="s">
        <v>15187</v>
      </c>
      <c r="H8776" s="3" t="s">
        <v>39</v>
      </c>
      <c r="I8776" s="24">
        <v>101</v>
      </c>
      <c r="J8776" s="24">
        <v>87.8</v>
      </c>
      <c r="K8776" s="24">
        <v>8.5500000000000007</v>
      </c>
      <c r="L8776" s="24"/>
      <c r="M8776" s="24"/>
      <c r="N8776" s="24">
        <v>0.5</v>
      </c>
      <c r="O8776" s="24">
        <v>1</v>
      </c>
      <c r="P8776" s="24">
        <v>0.35</v>
      </c>
      <c r="Q8776" s="24"/>
      <c r="R8776" s="24">
        <v>1.7</v>
      </c>
      <c r="S8776" s="24">
        <v>0.6</v>
      </c>
      <c r="T8776" s="24"/>
      <c r="U8776" s="24">
        <v>0.5</v>
      </c>
      <c r="V8776" s="24"/>
      <c r="W8776" s="24"/>
      <c r="X8776" s="24">
        <f t="shared" si="336"/>
        <v>100.99999999999999</v>
      </c>
      <c r="Y8776" s="2">
        <f t="shared" si="337"/>
        <v>0</v>
      </c>
      <c r="Z8776" s="3"/>
    </row>
    <row r="8777" spans="1:26" customFormat="1" x14ac:dyDescent="0.25">
      <c r="A8777" s="31">
        <v>7</v>
      </c>
      <c r="B8777" s="31">
        <v>7</v>
      </c>
      <c r="C8777" s="3" t="s">
        <v>14260</v>
      </c>
      <c r="D8777" s="3" t="s">
        <v>14255</v>
      </c>
      <c r="E8777" s="3" t="s">
        <v>14253</v>
      </c>
      <c r="F8777" s="3" t="s">
        <v>12895</v>
      </c>
      <c r="G8777" s="3" t="s">
        <v>14261</v>
      </c>
      <c r="H8777" s="3" t="s">
        <v>1616</v>
      </c>
      <c r="I8777" s="24">
        <v>183</v>
      </c>
      <c r="J8777" s="24">
        <v>126.6</v>
      </c>
      <c r="K8777" s="24">
        <v>5.5</v>
      </c>
      <c r="L8777" s="24"/>
      <c r="M8777" s="24"/>
      <c r="N8777" s="24">
        <v>1.5</v>
      </c>
      <c r="O8777" s="24">
        <v>1.25</v>
      </c>
      <c r="P8777" s="24">
        <v>0.1</v>
      </c>
      <c r="Q8777" s="24">
        <v>32</v>
      </c>
      <c r="R8777" s="24">
        <v>2.9</v>
      </c>
      <c r="S8777" s="24">
        <v>0.3</v>
      </c>
      <c r="T8777" s="24">
        <v>12.85</v>
      </c>
      <c r="U8777" s="24"/>
      <c r="V8777" s="24"/>
      <c r="W8777" s="24"/>
      <c r="X8777" s="24">
        <f t="shared" si="336"/>
        <v>183</v>
      </c>
      <c r="Y8777" s="2">
        <f t="shared" si="337"/>
        <v>0</v>
      </c>
      <c r="Z8777" s="3"/>
    </row>
    <row r="8778" spans="1:26" customFormat="1" x14ac:dyDescent="0.25">
      <c r="A8778" s="31">
        <v>8</v>
      </c>
      <c r="B8778" s="31">
        <v>8</v>
      </c>
      <c r="C8778" s="3" t="s">
        <v>490</v>
      </c>
      <c r="D8778" s="3" t="s">
        <v>14255</v>
      </c>
      <c r="E8778" s="3" t="s">
        <v>14253</v>
      </c>
      <c r="F8778" s="3" t="s">
        <v>12895</v>
      </c>
      <c r="G8778" s="3" t="s">
        <v>14262</v>
      </c>
      <c r="H8778" s="3" t="s">
        <v>1988</v>
      </c>
      <c r="I8778" s="24">
        <v>50.2</v>
      </c>
      <c r="J8778" s="24">
        <v>41.5</v>
      </c>
      <c r="K8778" s="24">
        <v>4</v>
      </c>
      <c r="L8778" s="24"/>
      <c r="M8778" s="24"/>
      <c r="N8778" s="24">
        <v>0.4</v>
      </c>
      <c r="O8778" s="24">
        <v>0.05</v>
      </c>
      <c r="P8778" s="24">
        <v>0.15</v>
      </c>
      <c r="Q8778" s="24">
        <v>2.3199999999999998</v>
      </c>
      <c r="R8778" s="24">
        <v>0.15</v>
      </c>
      <c r="S8778" s="24">
        <v>0.15</v>
      </c>
      <c r="T8778" s="24">
        <v>0.9</v>
      </c>
      <c r="U8778" s="24">
        <v>0.57999999999999996</v>
      </c>
      <c r="V8778" s="24"/>
      <c r="W8778" s="24"/>
      <c r="X8778" s="24">
        <f t="shared" si="336"/>
        <v>50.199999999999989</v>
      </c>
      <c r="Y8778" s="2">
        <f t="shared" si="337"/>
        <v>0</v>
      </c>
      <c r="Z8778" s="3"/>
    </row>
    <row r="8779" spans="1:26" customFormat="1" x14ac:dyDescent="0.25">
      <c r="A8779" s="31">
        <v>9</v>
      </c>
      <c r="B8779" s="31">
        <v>9</v>
      </c>
      <c r="C8779" s="3" t="s">
        <v>14263</v>
      </c>
      <c r="D8779" s="3" t="s">
        <v>14255</v>
      </c>
      <c r="E8779" s="3" t="s">
        <v>14253</v>
      </c>
      <c r="F8779" s="3" t="s">
        <v>12895</v>
      </c>
      <c r="G8779" s="3" t="s">
        <v>14264</v>
      </c>
      <c r="H8779" s="3"/>
      <c r="I8779" s="24">
        <v>225.51</v>
      </c>
      <c r="J8779" s="24">
        <v>143.4</v>
      </c>
      <c r="K8779" s="24">
        <v>7.6</v>
      </c>
      <c r="L8779" s="24">
        <v>2.5</v>
      </c>
      <c r="M8779" s="24"/>
      <c r="N8779" s="24"/>
      <c r="O8779" s="24">
        <v>4.75</v>
      </c>
      <c r="P8779" s="24"/>
      <c r="Q8779" s="24"/>
      <c r="R8779" s="24">
        <v>4.2300000000000004</v>
      </c>
      <c r="S8779" s="24">
        <v>1.03</v>
      </c>
      <c r="T8779" s="24">
        <v>60</v>
      </c>
      <c r="U8779" s="24">
        <v>2</v>
      </c>
      <c r="V8779" s="24"/>
      <c r="W8779" s="24"/>
      <c r="X8779" s="24">
        <f t="shared" si="336"/>
        <v>225.51</v>
      </c>
      <c r="Y8779" s="2">
        <f t="shared" si="337"/>
        <v>0</v>
      </c>
      <c r="Z8779" s="3"/>
    </row>
    <row r="8780" spans="1:26" customFormat="1" x14ac:dyDescent="0.25">
      <c r="A8780" s="31">
        <v>10</v>
      </c>
      <c r="B8780" s="31">
        <v>10</v>
      </c>
      <c r="C8780" s="3" t="s">
        <v>14265</v>
      </c>
      <c r="D8780" s="3" t="s">
        <v>14255</v>
      </c>
      <c r="E8780" s="3" t="s">
        <v>14253</v>
      </c>
      <c r="F8780" s="3" t="s">
        <v>12895</v>
      </c>
      <c r="G8780" s="3" t="s">
        <v>14266</v>
      </c>
      <c r="H8780" s="3" t="s">
        <v>1567</v>
      </c>
      <c r="I8780" s="24">
        <v>104.5</v>
      </c>
      <c r="J8780" s="24">
        <v>84.65</v>
      </c>
      <c r="K8780" s="24"/>
      <c r="L8780" s="24">
        <v>12.75</v>
      </c>
      <c r="M8780" s="24"/>
      <c r="N8780" s="24"/>
      <c r="O8780" s="24">
        <v>1.7</v>
      </c>
      <c r="P8780" s="24"/>
      <c r="Q8780" s="24">
        <v>0.75</v>
      </c>
      <c r="R8780" s="24">
        <v>2.5499999999999998</v>
      </c>
      <c r="S8780" s="24">
        <v>0.1</v>
      </c>
      <c r="T8780" s="24">
        <v>1</v>
      </c>
      <c r="U8780" s="24">
        <v>1</v>
      </c>
      <c r="V8780" s="24"/>
      <c r="W8780" s="24"/>
      <c r="X8780" s="24">
        <f t="shared" si="336"/>
        <v>104.5</v>
      </c>
      <c r="Y8780" s="2">
        <f t="shared" si="337"/>
        <v>0</v>
      </c>
      <c r="Z8780" s="3"/>
    </row>
    <row r="8781" spans="1:26" customFormat="1" x14ac:dyDescent="0.25">
      <c r="A8781" s="31">
        <v>11</v>
      </c>
      <c r="B8781" s="31">
        <v>11</v>
      </c>
      <c r="C8781" s="3" t="s">
        <v>14267</v>
      </c>
      <c r="D8781" s="3" t="s">
        <v>14255</v>
      </c>
      <c r="E8781" s="3" t="s">
        <v>14253</v>
      </c>
      <c r="F8781" s="3" t="s">
        <v>12895</v>
      </c>
      <c r="G8781" s="3" t="s">
        <v>8725</v>
      </c>
      <c r="H8781" s="3" t="s">
        <v>237</v>
      </c>
      <c r="I8781" s="24">
        <v>91</v>
      </c>
      <c r="J8781" s="24">
        <v>20.2</v>
      </c>
      <c r="K8781" s="24">
        <v>5.5</v>
      </c>
      <c r="L8781" s="24"/>
      <c r="M8781" s="24"/>
      <c r="N8781" s="24">
        <v>0.15</v>
      </c>
      <c r="O8781" s="24">
        <v>0.8</v>
      </c>
      <c r="P8781" s="24">
        <v>0.3</v>
      </c>
      <c r="Q8781" s="24">
        <v>38.25</v>
      </c>
      <c r="R8781" s="24">
        <v>2.6</v>
      </c>
      <c r="S8781" s="24">
        <v>0.1</v>
      </c>
      <c r="T8781" s="24">
        <v>23.1</v>
      </c>
      <c r="U8781" s="24"/>
      <c r="V8781" s="24"/>
      <c r="W8781" s="24"/>
      <c r="X8781" s="24">
        <f t="shared" si="336"/>
        <v>91</v>
      </c>
      <c r="Y8781" s="2">
        <f t="shared" si="337"/>
        <v>0</v>
      </c>
      <c r="Z8781" s="3"/>
    </row>
    <row r="8782" spans="1:26" customFormat="1" x14ac:dyDescent="0.25">
      <c r="A8782" s="31">
        <v>12</v>
      </c>
      <c r="B8782" s="31">
        <v>12</v>
      </c>
      <c r="C8782" s="3" t="s">
        <v>14268</v>
      </c>
      <c r="D8782" s="3" t="s">
        <v>14255</v>
      </c>
      <c r="E8782" s="3" t="s">
        <v>14253</v>
      </c>
      <c r="F8782" s="3" t="s">
        <v>12895</v>
      </c>
      <c r="G8782" s="3" t="s">
        <v>8725</v>
      </c>
      <c r="H8782" s="3" t="s">
        <v>216</v>
      </c>
      <c r="I8782" s="24">
        <v>91</v>
      </c>
      <c r="J8782" s="24">
        <v>38.75</v>
      </c>
      <c r="K8782" s="24">
        <v>5.05</v>
      </c>
      <c r="L8782" s="24"/>
      <c r="M8782" s="24"/>
      <c r="N8782" s="24">
        <v>0.1</v>
      </c>
      <c r="O8782" s="24">
        <v>1.9</v>
      </c>
      <c r="P8782" s="24">
        <v>0.2</v>
      </c>
      <c r="Q8782" s="24">
        <v>28.65</v>
      </c>
      <c r="R8782" s="24">
        <v>1.4</v>
      </c>
      <c r="S8782" s="24">
        <v>0.2</v>
      </c>
      <c r="T8782" s="24">
        <v>14.75</v>
      </c>
      <c r="U8782" s="24"/>
      <c r="V8782" s="24"/>
      <c r="W8782" s="24"/>
      <c r="X8782" s="24">
        <f t="shared" si="336"/>
        <v>91.000000000000014</v>
      </c>
      <c r="Y8782" s="2">
        <f t="shared" si="337"/>
        <v>0</v>
      </c>
      <c r="Z8782" s="3"/>
    </row>
    <row r="8783" spans="1:26" customFormat="1" x14ac:dyDescent="0.25">
      <c r="A8783" s="31">
        <v>13</v>
      </c>
      <c r="B8783" s="31">
        <v>13</v>
      </c>
      <c r="C8783" s="3" t="s">
        <v>15189</v>
      </c>
      <c r="D8783" s="3" t="s">
        <v>14255</v>
      </c>
      <c r="E8783" s="3" t="s">
        <v>14253</v>
      </c>
      <c r="F8783" s="3" t="s">
        <v>12895</v>
      </c>
      <c r="G8783" s="3" t="s">
        <v>14269</v>
      </c>
      <c r="H8783" s="3"/>
      <c r="I8783" s="24">
        <v>203.9</v>
      </c>
      <c r="J8783" s="24">
        <v>51.93</v>
      </c>
      <c r="K8783" s="24">
        <v>7.62</v>
      </c>
      <c r="L8783" s="24"/>
      <c r="M8783" s="24"/>
      <c r="N8783" s="24">
        <v>0.75</v>
      </c>
      <c r="O8783" s="24">
        <v>1.5</v>
      </c>
      <c r="P8783" s="24">
        <v>0.05</v>
      </c>
      <c r="Q8783" s="24">
        <v>50</v>
      </c>
      <c r="R8783" s="24">
        <v>4.3499999999999996</v>
      </c>
      <c r="S8783" s="24">
        <v>0.35</v>
      </c>
      <c r="T8783" s="24">
        <v>87.35</v>
      </c>
      <c r="U8783" s="24"/>
      <c r="V8783" s="24"/>
      <c r="W8783" s="24"/>
      <c r="X8783" s="24">
        <f t="shared" si="336"/>
        <v>203.89999999999998</v>
      </c>
      <c r="Y8783" s="2">
        <f t="shared" si="337"/>
        <v>0</v>
      </c>
      <c r="Z8783" s="3"/>
    </row>
    <row r="8784" spans="1:26" customFormat="1" x14ac:dyDescent="0.25">
      <c r="A8784" s="31">
        <v>14</v>
      </c>
      <c r="B8784" s="31">
        <v>14</v>
      </c>
      <c r="C8784" s="3" t="s">
        <v>14270</v>
      </c>
      <c r="D8784" s="3" t="s">
        <v>14255</v>
      </c>
      <c r="E8784" s="3" t="s">
        <v>14253</v>
      </c>
      <c r="F8784" s="3" t="s">
        <v>12895</v>
      </c>
      <c r="G8784" s="3" t="s">
        <v>14271</v>
      </c>
      <c r="H8784" s="3"/>
      <c r="I8784" s="24">
        <v>57.9</v>
      </c>
      <c r="J8784" s="24">
        <v>51.4</v>
      </c>
      <c r="K8784" s="24"/>
      <c r="L8784" s="24">
        <v>2.75</v>
      </c>
      <c r="M8784" s="24"/>
      <c r="N8784" s="24">
        <v>1.6</v>
      </c>
      <c r="O8784" s="24">
        <v>1</v>
      </c>
      <c r="P8784" s="24"/>
      <c r="Q8784" s="24"/>
      <c r="R8784" s="24">
        <v>0.8</v>
      </c>
      <c r="S8784" s="24">
        <v>0.35</v>
      </c>
      <c r="T8784" s="24"/>
      <c r="U8784" s="24"/>
      <c r="V8784" s="24"/>
      <c r="W8784" s="24"/>
      <c r="X8784" s="24">
        <f t="shared" si="336"/>
        <v>57.9</v>
      </c>
      <c r="Y8784" s="2">
        <f t="shared" si="337"/>
        <v>0</v>
      </c>
      <c r="Z8784" s="3"/>
    </row>
    <row r="8785" spans="1:26" s="20" customFormat="1" x14ac:dyDescent="0.25">
      <c r="A8785" s="31">
        <v>15</v>
      </c>
      <c r="B8785" s="31">
        <v>15</v>
      </c>
      <c r="C8785" s="3" t="s">
        <v>14272</v>
      </c>
      <c r="D8785" s="3" t="s">
        <v>14273</v>
      </c>
      <c r="E8785" s="3" t="s">
        <v>14253</v>
      </c>
      <c r="F8785" s="3" t="s">
        <v>12895</v>
      </c>
      <c r="G8785" s="3" t="s">
        <v>7708</v>
      </c>
      <c r="H8785" s="3" t="s">
        <v>1567</v>
      </c>
      <c r="I8785" s="24">
        <v>115.3</v>
      </c>
      <c r="J8785" s="24">
        <v>105.54</v>
      </c>
      <c r="K8785" s="24">
        <v>0.3</v>
      </c>
      <c r="L8785" s="24">
        <v>1.44</v>
      </c>
      <c r="M8785" s="24"/>
      <c r="N8785" s="24">
        <v>2.2200000000000002</v>
      </c>
      <c r="O8785" s="24">
        <v>0.9</v>
      </c>
      <c r="P8785" s="24">
        <v>0.46</v>
      </c>
      <c r="Q8785" s="24">
        <v>0.11</v>
      </c>
      <c r="R8785" s="24">
        <v>3.05</v>
      </c>
      <c r="S8785" s="24">
        <v>1.28</v>
      </c>
      <c r="T8785" s="24"/>
      <c r="U8785" s="24"/>
      <c r="V8785" s="24"/>
      <c r="W8785" s="24"/>
      <c r="X8785" s="24">
        <f t="shared" si="336"/>
        <v>115.3</v>
      </c>
      <c r="Y8785" s="2">
        <f t="shared" si="337"/>
        <v>0</v>
      </c>
      <c r="Z8785" s="6"/>
    </row>
    <row r="8786" spans="1:26" customFormat="1" x14ac:dyDescent="0.25">
      <c r="A8786" s="31">
        <v>16</v>
      </c>
      <c r="B8786" s="31">
        <v>16</v>
      </c>
      <c r="C8786" s="3" t="s">
        <v>1978</v>
      </c>
      <c r="D8786" s="3" t="s">
        <v>14273</v>
      </c>
      <c r="E8786" s="3" t="s">
        <v>14253</v>
      </c>
      <c r="F8786" s="3" t="s">
        <v>12895</v>
      </c>
      <c r="G8786" s="3" t="s">
        <v>14274</v>
      </c>
      <c r="H8786" s="3" t="s">
        <v>2597</v>
      </c>
      <c r="I8786" s="24">
        <v>376.36</v>
      </c>
      <c r="J8786" s="24">
        <v>244.33</v>
      </c>
      <c r="K8786" s="24">
        <v>65.459999999999994</v>
      </c>
      <c r="L8786" s="24"/>
      <c r="M8786" s="24"/>
      <c r="N8786" s="24">
        <v>2.33</v>
      </c>
      <c r="O8786" s="24">
        <v>4.46</v>
      </c>
      <c r="P8786" s="24">
        <v>0.61</v>
      </c>
      <c r="Q8786" s="24">
        <v>5.61</v>
      </c>
      <c r="R8786" s="24">
        <v>4.49</v>
      </c>
      <c r="S8786" s="24">
        <v>0.81</v>
      </c>
      <c r="T8786" s="24">
        <v>46.32</v>
      </c>
      <c r="U8786" s="24">
        <v>1.94</v>
      </c>
      <c r="V8786" s="24"/>
      <c r="W8786" s="24"/>
      <c r="X8786" s="24">
        <f t="shared" si="336"/>
        <v>376.36</v>
      </c>
      <c r="Y8786" s="2">
        <f t="shared" si="337"/>
        <v>0</v>
      </c>
      <c r="Z8786" s="3"/>
    </row>
    <row r="8787" spans="1:26" customFormat="1" x14ac:dyDescent="0.25">
      <c r="A8787" s="31">
        <v>17</v>
      </c>
      <c r="B8787" s="31">
        <v>17</v>
      </c>
      <c r="C8787" s="3" t="s">
        <v>14275</v>
      </c>
      <c r="D8787" s="3" t="s">
        <v>14273</v>
      </c>
      <c r="E8787" s="3" t="s">
        <v>14253</v>
      </c>
      <c r="F8787" s="3" t="s">
        <v>12895</v>
      </c>
      <c r="G8787" s="3" t="s">
        <v>14276</v>
      </c>
      <c r="H8787" s="3"/>
      <c r="I8787" s="24">
        <v>245.24</v>
      </c>
      <c r="J8787" s="24">
        <v>185.11</v>
      </c>
      <c r="K8787" s="24">
        <v>14.82</v>
      </c>
      <c r="L8787" s="24"/>
      <c r="M8787" s="24"/>
      <c r="N8787" s="24"/>
      <c r="O8787" s="24">
        <v>1.54</v>
      </c>
      <c r="P8787" s="24">
        <v>0.52</v>
      </c>
      <c r="Q8787" s="24"/>
      <c r="R8787" s="24">
        <v>7.64</v>
      </c>
      <c r="S8787" s="24"/>
      <c r="T8787" s="24">
        <v>35.61</v>
      </c>
      <c r="U8787" s="24"/>
      <c r="V8787" s="24"/>
      <c r="W8787" s="24"/>
      <c r="X8787" s="24">
        <f t="shared" si="336"/>
        <v>245.24</v>
      </c>
      <c r="Y8787" s="2">
        <f t="shared" si="337"/>
        <v>0</v>
      </c>
      <c r="Z8787" s="3"/>
    </row>
    <row r="8788" spans="1:26" customFormat="1" x14ac:dyDescent="0.25">
      <c r="A8788" s="31">
        <v>18</v>
      </c>
      <c r="B8788" s="31">
        <v>18</v>
      </c>
      <c r="C8788" s="3" t="s">
        <v>14277</v>
      </c>
      <c r="D8788" s="3" t="s">
        <v>14273</v>
      </c>
      <c r="E8788" s="3" t="s">
        <v>14253</v>
      </c>
      <c r="F8788" s="3" t="s">
        <v>12895</v>
      </c>
      <c r="G8788" s="3" t="s">
        <v>588</v>
      </c>
      <c r="H8788" s="3" t="s">
        <v>2397</v>
      </c>
      <c r="I8788" s="24">
        <v>251.11</v>
      </c>
      <c r="J8788" s="24">
        <v>209.7</v>
      </c>
      <c r="K8788" s="24">
        <v>21.11</v>
      </c>
      <c r="L8788" s="24">
        <v>1.28</v>
      </c>
      <c r="M8788" s="24"/>
      <c r="N8788" s="24">
        <v>2.15</v>
      </c>
      <c r="O8788" s="24">
        <v>3.32</v>
      </c>
      <c r="P8788" s="24">
        <v>1.5</v>
      </c>
      <c r="Q8788" s="24">
        <v>1.2</v>
      </c>
      <c r="R8788" s="24">
        <v>5.28</v>
      </c>
      <c r="S8788" s="24">
        <v>7.0000000000000007E-2</v>
      </c>
      <c r="T8788" s="24">
        <v>4</v>
      </c>
      <c r="U8788" s="24">
        <v>1.5</v>
      </c>
      <c r="V8788" s="24"/>
      <c r="W8788" s="24"/>
      <c r="X8788" s="24">
        <f t="shared" si="336"/>
        <v>251.10999999999999</v>
      </c>
      <c r="Y8788" s="2">
        <f t="shared" si="337"/>
        <v>0</v>
      </c>
      <c r="Z8788" s="3"/>
    </row>
    <row r="8789" spans="1:26" customFormat="1" x14ac:dyDescent="0.25">
      <c r="A8789" s="31">
        <v>19</v>
      </c>
      <c r="B8789" s="31">
        <v>19</v>
      </c>
      <c r="C8789" s="3" t="s">
        <v>14278</v>
      </c>
      <c r="D8789" s="3" t="s">
        <v>14273</v>
      </c>
      <c r="E8789" s="3" t="s">
        <v>14253</v>
      </c>
      <c r="F8789" s="3" t="s">
        <v>12895</v>
      </c>
      <c r="G8789" s="3" t="s">
        <v>4427</v>
      </c>
      <c r="H8789" s="3" t="s">
        <v>1981</v>
      </c>
      <c r="I8789" s="24">
        <v>209.06</v>
      </c>
      <c r="J8789" s="24">
        <v>139.86000000000001</v>
      </c>
      <c r="K8789" s="24">
        <v>62.41</v>
      </c>
      <c r="L8789" s="24"/>
      <c r="M8789" s="24"/>
      <c r="N8789" s="24"/>
      <c r="O8789" s="24">
        <v>2.5</v>
      </c>
      <c r="P8789" s="24">
        <v>0.92</v>
      </c>
      <c r="Q8789" s="24">
        <v>0.17</v>
      </c>
      <c r="R8789" s="24">
        <v>3.2</v>
      </c>
      <c r="S8789" s="24"/>
      <c r="T8789" s="24"/>
      <c r="U8789" s="24"/>
      <c r="V8789" s="24"/>
      <c r="W8789" s="24"/>
      <c r="X8789" s="24">
        <f t="shared" si="336"/>
        <v>209.05999999999997</v>
      </c>
      <c r="Y8789" s="2">
        <f t="shared" si="337"/>
        <v>0</v>
      </c>
      <c r="Z8789" s="3"/>
    </row>
    <row r="8790" spans="1:26" customFormat="1" x14ac:dyDescent="0.25">
      <c r="A8790" s="31">
        <v>20</v>
      </c>
      <c r="B8790" s="31">
        <v>20</v>
      </c>
      <c r="C8790" s="3" t="s">
        <v>14279</v>
      </c>
      <c r="D8790" s="3" t="s">
        <v>14273</v>
      </c>
      <c r="E8790" s="3" t="s">
        <v>14253</v>
      </c>
      <c r="F8790" s="3" t="s">
        <v>12895</v>
      </c>
      <c r="G8790" s="3" t="s">
        <v>14274</v>
      </c>
      <c r="H8790" s="3" t="s">
        <v>1876</v>
      </c>
      <c r="I8790" s="24">
        <v>562.21</v>
      </c>
      <c r="J8790" s="24">
        <v>381.59</v>
      </c>
      <c r="K8790" s="24">
        <v>4.8</v>
      </c>
      <c r="L8790" s="24"/>
      <c r="M8790" s="24">
        <v>63.3</v>
      </c>
      <c r="N8790" s="24"/>
      <c r="O8790" s="24"/>
      <c r="P8790" s="24"/>
      <c r="Q8790" s="24">
        <v>1.45</v>
      </c>
      <c r="R8790" s="24">
        <v>5.47</v>
      </c>
      <c r="S8790" s="24"/>
      <c r="T8790" s="24">
        <v>105.6</v>
      </c>
      <c r="U8790" s="24"/>
      <c r="V8790" s="24"/>
      <c r="W8790" s="24"/>
      <c r="X8790" s="24">
        <f t="shared" si="336"/>
        <v>562.21</v>
      </c>
      <c r="Y8790" s="2">
        <f t="shared" si="337"/>
        <v>0</v>
      </c>
      <c r="Z8790" s="3"/>
    </row>
    <row r="8791" spans="1:26" customFormat="1" x14ac:dyDescent="0.25">
      <c r="A8791" s="31">
        <v>21</v>
      </c>
      <c r="B8791" s="31">
        <v>21</v>
      </c>
      <c r="C8791" s="3" t="s">
        <v>14280</v>
      </c>
      <c r="D8791" s="3" t="s">
        <v>14273</v>
      </c>
      <c r="E8791" s="3" t="s">
        <v>14253</v>
      </c>
      <c r="F8791" s="3" t="s">
        <v>12895</v>
      </c>
      <c r="G8791" s="3" t="s">
        <v>13049</v>
      </c>
      <c r="H8791" s="3" t="s">
        <v>730</v>
      </c>
      <c r="I8791" s="24">
        <v>235</v>
      </c>
      <c r="J8791" s="24">
        <v>219.38</v>
      </c>
      <c r="K8791" s="24">
        <v>9.3000000000000007</v>
      </c>
      <c r="L8791" s="24"/>
      <c r="M8791" s="24"/>
      <c r="N8791" s="24"/>
      <c r="O8791" s="24">
        <v>2.64</v>
      </c>
      <c r="P8791" s="24">
        <v>0.05</v>
      </c>
      <c r="Q8791" s="24">
        <v>0.14000000000000001</v>
      </c>
      <c r="R8791" s="24">
        <v>3.25</v>
      </c>
      <c r="S8791" s="24">
        <v>0.24</v>
      </c>
      <c r="T8791" s="24"/>
      <c r="U8791" s="24"/>
      <c r="V8791" s="24"/>
      <c r="W8791" s="24"/>
      <c r="X8791" s="24">
        <f t="shared" si="336"/>
        <v>235</v>
      </c>
      <c r="Y8791" s="2">
        <f t="shared" si="337"/>
        <v>0</v>
      </c>
      <c r="Z8791" s="3"/>
    </row>
    <row r="8792" spans="1:26" customFormat="1" x14ac:dyDescent="0.25">
      <c r="A8792" s="31">
        <v>22</v>
      </c>
      <c r="B8792" s="31">
        <v>22</v>
      </c>
      <c r="C8792" s="3" t="s">
        <v>14281</v>
      </c>
      <c r="D8792" s="3" t="s">
        <v>14273</v>
      </c>
      <c r="E8792" s="3" t="s">
        <v>14253</v>
      </c>
      <c r="F8792" s="3" t="s">
        <v>12895</v>
      </c>
      <c r="G8792" s="3" t="s">
        <v>460</v>
      </c>
      <c r="H8792" s="3"/>
      <c r="I8792" s="24">
        <v>76.95</v>
      </c>
      <c r="J8792" s="24">
        <v>62.25</v>
      </c>
      <c r="K8792" s="24">
        <v>11.04</v>
      </c>
      <c r="L8792" s="24"/>
      <c r="M8792" s="24"/>
      <c r="N8792" s="24">
        <v>0.5</v>
      </c>
      <c r="O8792" s="24">
        <v>1.8</v>
      </c>
      <c r="P8792" s="24"/>
      <c r="Q8792" s="24"/>
      <c r="R8792" s="24">
        <v>1.3</v>
      </c>
      <c r="S8792" s="24">
        <v>0.06</v>
      </c>
      <c r="T8792" s="24"/>
      <c r="U8792" s="24"/>
      <c r="V8792" s="24"/>
      <c r="W8792" s="24"/>
      <c r="X8792" s="24">
        <f t="shared" si="336"/>
        <v>76.949999999999989</v>
      </c>
      <c r="Y8792" s="2">
        <f t="shared" si="337"/>
        <v>0</v>
      </c>
      <c r="Z8792" s="3"/>
    </row>
    <row r="8793" spans="1:26" s="20" customFormat="1" x14ac:dyDescent="0.25">
      <c r="A8793" s="31">
        <v>23</v>
      </c>
      <c r="B8793" s="31">
        <v>23</v>
      </c>
      <c r="C8793" s="3" t="s">
        <v>14282</v>
      </c>
      <c r="D8793" s="3" t="s">
        <v>14273</v>
      </c>
      <c r="E8793" s="3" t="s">
        <v>14253</v>
      </c>
      <c r="F8793" s="3" t="s">
        <v>12895</v>
      </c>
      <c r="G8793" s="3" t="s">
        <v>14063</v>
      </c>
      <c r="H8793" s="3"/>
      <c r="I8793" s="24">
        <v>329.9</v>
      </c>
      <c r="J8793" s="24">
        <v>276.81</v>
      </c>
      <c r="K8793" s="24"/>
      <c r="L8793" s="24">
        <v>4.5</v>
      </c>
      <c r="M8793" s="24"/>
      <c r="N8793" s="24">
        <v>0.25</v>
      </c>
      <c r="O8793" s="24">
        <v>2.65</v>
      </c>
      <c r="P8793" s="24">
        <v>2</v>
      </c>
      <c r="Q8793" s="24">
        <v>30.25</v>
      </c>
      <c r="R8793" s="24">
        <v>5.25</v>
      </c>
      <c r="S8793" s="24"/>
      <c r="T8793" s="24">
        <v>8.19</v>
      </c>
      <c r="U8793" s="24"/>
      <c r="V8793" s="24"/>
      <c r="W8793" s="24"/>
      <c r="X8793" s="24">
        <f t="shared" si="336"/>
        <v>329.9</v>
      </c>
      <c r="Y8793" s="2">
        <f t="shared" si="337"/>
        <v>0</v>
      </c>
      <c r="Z8793" s="6"/>
    </row>
    <row r="8794" spans="1:26" customFormat="1" x14ac:dyDescent="0.25">
      <c r="A8794" s="31">
        <v>24</v>
      </c>
      <c r="B8794" s="31">
        <v>24</v>
      </c>
      <c r="C8794" s="3" t="s">
        <v>14283</v>
      </c>
      <c r="D8794" s="3" t="s">
        <v>14273</v>
      </c>
      <c r="E8794" s="3" t="s">
        <v>14253</v>
      </c>
      <c r="F8794" s="3" t="s">
        <v>12895</v>
      </c>
      <c r="G8794" s="3" t="s">
        <v>14063</v>
      </c>
      <c r="H8794" s="3"/>
      <c r="I8794" s="24">
        <v>149.52000000000001</v>
      </c>
      <c r="J8794" s="24">
        <v>140.12</v>
      </c>
      <c r="K8794" s="24"/>
      <c r="L8794" s="24"/>
      <c r="M8794" s="24"/>
      <c r="N8794" s="24">
        <v>1.86</v>
      </c>
      <c r="O8794" s="24">
        <v>1.99</v>
      </c>
      <c r="P8794" s="24">
        <v>2.89</v>
      </c>
      <c r="Q8794" s="24"/>
      <c r="R8794" s="24">
        <v>2.27</v>
      </c>
      <c r="S8794" s="24">
        <v>0.39</v>
      </c>
      <c r="T8794" s="24"/>
      <c r="U8794" s="24"/>
      <c r="V8794" s="24"/>
      <c r="W8794" s="24"/>
      <c r="X8794" s="24">
        <f t="shared" si="336"/>
        <v>149.52000000000001</v>
      </c>
      <c r="Y8794" s="2">
        <f t="shared" si="337"/>
        <v>0</v>
      </c>
      <c r="Z8794" s="3"/>
    </row>
    <row r="8795" spans="1:26" customFormat="1" x14ac:dyDescent="0.25">
      <c r="A8795" s="31">
        <v>25</v>
      </c>
      <c r="B8795" s="31">
        <v>25</v>
      </c>
      <c r="C8795" s="3" t="s">
        <v>14284</v>
      </c>
      <c r="D8795" s="3" t="s">
        <v>14273</v>
      </c>
      <c r="E8795" s="3" t="s">
        <v>14253</v>
      </c>
      <c r="F8795" s="3" t="s">
        <v>12895</v>
      </c>
      <c r="G8795" s="3" t="s">
        <v>14285</v>
      </c>
      <c r="H8795" s="3" t="s">
        <v>39</v>
      </c>
      <c r="I8795" s="24">
        <v>104.5</v>
      </c>
      <c r="J8795" s="24">
        <v>101.62</v>
      </c>
      <c r="K8795" s="24"/>
      <c r="L8795" s="24"/>
      <c r="M8795" s="24"/>
      <c r="N8795" s="24">
        <v>0.75</v>
      </c>
      <c r="O8795" s="24">
        <v>0.75</v>
      </c>
      <c r="P8795" s="24"/>
      <c r="Q8795" s="24">
        <v>0.24</v>
      </c>
      <c r="R8795" s="24">
        <v>1.1399999999999999</v>
      </c>
      <c r="S8795" s="24"/>
      <c r="T8795" s="24"/>
      <c r="U8795" s="24"/>
      <c r="V8795" s="24"/>
      <c r="W8795" s="24"/>
      <c r="X8795" s="24">
        <f t="shared" si="336"/>
        <v>104.5</v>
      </c>
      <c r="Y8795" s="2">
        <f t="shared" si="337"/>
        <v>0</v>
      </c>
      <c r="Z8795" s="3"/>
    </row>
    <row r="8796" spans="1:26" customFormat="1" x14ac:dyDescent="0.25">
      <c r="A8796" s="31">
        <v>26</v>
      </c>
      <c r="B8796" s="31">
        <v>26</v>
      </c>
      <c r="C8796" s="3" t="s">
        <v>14286</v>
      </c>
      <c r="D8796" s="3" t="s">
        <v>14273</v>
      </c>
      <c r="E8796" s="3" t="s">
        <v>14253</v>
      </c>
      <c r="F8796" s="3" t="s">
        <v>12895</v>
      </c>
      <c r="G8796" s="3" t="s">
        <v>14287</v>
      </c>
      <c r="H8796" s="3" t="s">
        <v>1440</v>
      </c>
      <c r="I8796" s="24">
        <v>127.65</v>
      </c>
      <c r="J8796" s="24">
        <v>108.67</v>
      </c>
      <c r="K8796" s="24">
        <v>5.32</v>
      </c>
      <c r="L8796" s="24"/>
      <c r="M8796" s="24"/>
      <c r="N8796" s="24">
        <v>2.94</v>
      </c>
      <c r="O8796" s="24">
        <v>2</v>
      </c>
      <c r="P8796" s="24">
        <v>0.06</v>
      </c>
      <c r="Q8796" s="24">
        <v>4.05</v>
      </c>
      <c r="R8796" s="24">
        <v>3.61</v>
      </c>
      <c r="S8796" s="24"/>
      <c r="T8796" s="24">
        <v>1</v>
      </c>
      <c r="U8796" s="24"/>
      <c r="V8796" s="24"/>
      <c r="W8796" s="24"/>
      <c r="X8796" s="24">
        <f t="shared" si="336"/>
        <v>127.65</v>
      </c>
      <c r="Y8796" s="2">
        <f t="shared" si="337"/>
        <v>0</v>
      </c>
      <c r="Z8796" s="3"/>
    </row>
    <row r="8797" spans="1:26" customFormat="1" x14ac:dyDescent="0.25">
      <c r="A8797" s="31">
        <v>27</v>
      </c>
      <c r="B8797" s="31">
        <v>27</v>
      </c>
      <c r="C8797" s="3" t="s">
        <v>5869</v>
      </c>
      <c r="D8797" s="3" t="s">
        <v>14273</v>
      </c>
      <c r="E8797" s="3" t="s">
        <v>14253</v>
      </c>
      <c r="F8797" s="3" t="s">
        <v>12895</v>
      </c>
      <c r="G8797" s="3" t="s">
        <v>13996</v>
      </c>
      <c r="H8797" s="3" t="s">
        <v>1567</v>
      </c>
      <c r="I8797" s="24">
        <v>52.59</v>
      </c>
      <c r="J8797" s="24">
        <v>32.29</v>
      </c>
      <c r="K8797" s="24">
        <v>15.71</v>
      </c>
      <c r="L8797" s="24">
        <v>0.15</v>
      </c>
      <c r="M8797" s="24"/>
      <c r="N8797" s="24">
        <v>1.2</v>
      </c>
      <c r="O8797" s="24">
        <v>0.64</v>
      </c>
      <c r="P8797" s="24">
        <v>0.18</v>
      </c>
      <c r="Q8797" s="24">
        <v>0.06</v>
      </c>
      <c r="R8797" s="24">
        <v>2.13</v>
      </c>
      <c r="S8797" s="24">
        <v>0.15</v>
      </c>
      <c r="T8797" s="24">
        <v>0.08</v>
      </c>
      <c r="U8797" s="24"/>
      <c r="V8797" s="24"/>
      <c r="W8797" s="24"/>
      <c r="X8797" s="24">
        <f t="shared" si="336"/>
        <v>52.59</v>
      </c>
      <c r="Y8797" s="2">
        <f t="shared" si="337"/>
        <v>0</v>
      </c>
      <c r="Z8797" s="3"/>
    </row>
    <row r="8798" spans="1:26" customFormat="1" x14ac:dyDescent="0.25">
      <c r="A8798" s="31">
        <v>28</v>
      </c>
      <c r="B8798" s="31">
        <v>28</v>
      </c>
      <c r="C8798" s="3" t="s">
        <v>14288</v>
      </c>
      <c r="D8798" s="3" t="s">
        <v>14273</v>
      </c>
      <c r="E8798" s="3" t="s">
        <v>14253</v>
      </c>
      <c r="F8798" s="3" t="s">
        <v>12895</v>
      </c>
      <c r="G8798" s="3" t="s">
        <v>14289</v>
      </c>
      <c r="H8798" s="3" t="s">
        <v>1616</v>
      </c>
      <c r="I8798" s="24">
        <v>251</v>
      </c>
      <c r="J8798" s="24">
        <v>170.85</v>
      </c>
      <c r="K8798" s="24">
        <v>41.49</v>
      </c>
      <c r="L8798" s="24"/>
      <c r="M8798" s="24"/>
      <c r="N8798" s="24">
        <v>1.3</v>
      </c>
      <c r="O8798" s="24">
        <v>1.39</v>
      </c>
      <c r="P8798" s="24">
        <v>1.75</v>
      </c>
      <c r="Q8798" s="24">
        <v>0.06</v>
      </c>
      <c r="R8798" s="24">
        <v>3.42</v>
      </c>
      <c r="S8798" s="24">
        <v>0.51</v>
      </c>
      <c r="T8798" s="24">
        <v>29.61</v>
      </c>
      <c r="U8798" s="24">
        <v>0.62</v>
      </c>
      <c r="V8798" s="24"/>
      <c r="W8798" s="24"/>
      <c r="X8798" s="24">
        <f t="shared" si="336"/>
        <v>251</v>
      </c>
      <c r="Y8798" s="2">
        <f t="shared" si="337"/>
        <v>0</v>
      </c>
      <c r="Z8798" s="3"/>
    </row>
    <row r="8799" spans="1:26" customFormat="1" x14ac:dyDescent="0.25">
      <c r="A8799" s="31">
        <v>29</v>
      </c>
      <c r="B8799" s="31">
        <v>29</v>
      </c>
      <c r="C8799" s="3" t="s">
        <v>10167</v>
      </c>
      <c r="D8799" s="3" t="s">
        <v>14273</v>
      </c>
      <c r="E8799" s="3" t="s">
        <v>14253</v>
      </c>
      <c r="F8799" s="3" t="s">
        <v>12895</v>
      </c>
      <c r="G8799" s="3" t="s">
        <v>14290</v>
      </c>
      <c r="H8799" s="3" t="s">
        <v>1567</v>
      </c>
      <c r="I8799" s="24">
        <v>639</v>
      </c>
      <c r="J8799" s="24">
        <v>558.1</v>
      </c>
      <c r="K8799" s="24">
        <v>38.770000000000003</v>
      </c>
      <c r="L8799" s="24">
        <v>11.59</v>
      </c>
      <c r="M8799" s="24">
        <v>0.87</v>
      </c>
      <c r="N8799" s="24">
        <v>2.9</v>
      </c>
      <c r="O8799" s="24">
        <v>7.99</v>
      </c>
      <c r="P8799" s="24">
        <v>1.45</v>
      </c>
      <c r="Q8799" s="24"/>
      <c r="R8799" s="24">
        <v>10.45</v>
      </c>
      <c r="S8799" s="24">
        <v>1.8</v>
      </c>
      <c r="T8799" s="24">
        <v>2.2400000000000002</v>
      </c>
      <c r="U8799" s="24">
        <v>2.84</v>
      </c>
      <c r="V8799" s="24"/>
      <c r="W8799" s="24"/>
      <c r="X8799" s="24">
        <f t="shared" si="336"/>
        <v>639.00000000000011</v>
      </c>
      <c r="Y8799" s="2">
        <f t="shared" si="337"/>
        <v>0</v>
      </c>
      <c r="Z8799" s="3"/>
    </row>
    <row r="8800" spans="1:26" customFormat="1" x14ac:dyDescent="0.25">
      <c r="A8800" s="31">
        <v>30</v>
      </c>
      <c r="B8800" s="31">
        <v>30</v>
      </c>
      <c r="C8800" s="3" t="s">
        <v>14291</v>
      </c>
      <c r="D8800" s="3" t="s">
        <v>14273</v>
      </c>
      <c r="E8800" s="3" t="s">
        <v>14253</v>
      </c>
      <c r="F8800" s="3" t="s">
        <v>12895</v>
      </c>
      <c r="G8800" s="3" t="s">
        <v>251</v>
      </c>
      <c r="H8800" s="3" t="s">
        <v>716</v>
      </c>
      <c r="I8800" s="24">
        <v>53.3</v>
      </c>
      <c r="J8800" s="24">
        <v>49.25</v>
      </c>
      <c r="K8800" s="24"/>
      <c r="L8800" s="24">
        <v>0.15</v>
      </c>
      <c r="M8800" s="24"/>
      <c r="N8800" s="24"/>
      <c r="O8800" s="24">
        <v>2.27</v>
      </c>
      <c r="P8800" s="24">
        <v>0.05</v>
      </c>
      <c r="Q8800" s="24"/>
      <c r="R8800" s="24">
        <v>1.58</v>
      </c>
      <c r="S8800" s="24"/>
      <c r="T8800" s="24"/>
      <c r="U8800" s="24"/>
      <c r="V8800" s="24"/>
      <c r="W8800" s="24"/>
      <c r="X8800" s="24">
        <f t="shared" si="336"/>
        <v>53.3</v>
      </c>
      <c r="Y8800" s="2">
        <f t="shared" si="337"/>
        <v>0</v>
      </c>
      <c r="Z8800" s="3"/>
    </row>
    <row r="8801" spans="1:26" customFormat="1" x14ac:dyDescent="0.25">
      <c r="A8801" s="31">
        <v>31</v>
      </c>
      <c r="B8801" s="31">
        <v>32</v>
      </c>
      <c r="C8801" s="3" t="s">
        <v>14292</v>
      </c>
      <c r="D8801" s="3" t="s">
        <v>14293</v>
      </c>
      <c r="E8801" s="3" t="s">
        <v>14253</v>
      </c>
      <c r="F8801" s="3" t="s">
        <v>12895</v>
      </c>
      <c r="G8801" s="3" t="s">
        <v>14294</v>
      </c>
      <c r="H8801" s="3" t="s">
        <v>1420</v>
      </c>
      <c r="I8801" s="24">
        <v>168.06</v>
      </c>
      <c r="J8801" s="24">
        <v>150.19</v>
      </c>
      <c r="K8801" s="24">
        <v>8.86</v>
      </c>
      <c r="L8801" s="24"/>
      <c r="M8801" s="24"/>
      <c r="N8801" s="24">
        <v>0.7</v>
      </c>
      <c r="O8801" s="24">
        <v>3.46</v>
      </c>
      <c r="P8801" s="24"/>
      <c r="Q8801" s="24"/>
      <c r="R8801" s="24">
        <v>4.01</v>
      </c>
      <c r="S8801" s="24">
        <v>0.84</v>
      </c>
      <c r="T8801" s="24"/>
      <c r="U8801" s="24"/>
      <c r="V8801" s="24"/>
      <c r="W8801" s="24"/>
      <c r="X8801" s="24">
        <f t="shared" si="336"/>
        <v>168.06</v>
      </c>
      <c r="Y8801" s="2">
        <f t="shared" si="337"/>
        <v>0</v>
      </c>
      <c r="Z8801" s="3"/>
    </row>
    <row r="8802" spans="1:26" customFormat="1" x14ac:dyDescent="0.25">
      <c r="A8802" s="31">
        <v>32</v>
      </c>
      <c r="B8802" s="31">
        <v>33</v>
      </c>
      <c r="C8802" s="3" t="s">
        <v>14295</v>
      </c>
      <c r="D8802" s="3" t="s">
        <v>14293</v>
      </c>
      <c r="E8802" s="3" t="s">
        <v>14253</v>
      </c>
      <c r="F8802" s="3" t="s">
        <v>12895</v>
      </c>
      <c r="G8802" s="3" t="s">
        <v>14034</v>
      </c>
      <c r="H8802" s="3" t="s">
        <v>734</v>
      </c>
      <c r="I8802" s="24">
        <v>220.73</v>
      </c>
      <c r="J8802" s="24">
        <v>203.76</v>
      </c>
      <c r="K8802" s="24">
        <v>7.47</v>
      </c>
      <c r="L8802" s="24"/>
      <c r="M8802" s="24"/>
      <c r="N8802" s="24">
        <v>1.64</v>
      </c>
      <c r="O8802" s="24">
        <v>2.25</v>
      </c>
      <c r="P8802" s="24">
        <v>0.09</v>
      </c>
      <c r="Q8802" s="24"/>
      <c r="R8802" s="24">
        <v>2.76</v>
      </c>
      <c r="S8802" s="24">
        <v>1.24</v>
      </c>
      <c r="T8802" s="24">
        <v>1.52</v>
      </c>
      <c r="U8802" s="24"/>
      <c r="V8802" s="24"/>
      <c r="W8802" s="24"/>
      <c r="X8802" s="24">
        <f t="shared" si="336"/>
        <v>220.73</v>
      </c>
      <c r="Y8802" s="2">
        <f t="shared" si="337"/>
        <v>0</v>
      </c>
      <c r="Z8802" s="3"/>
    </row>
    <row r="8803" spans="1:26" customFormat="1" x14ac:dyDescent="0.25">
      <c r="A8803" s="31">
        <v>33</v>
      </c>
      <c r="B8803" s="31">
        <v>34</v>
      </c>
      <c r="C8803" s="3" t="s">
        <v>14296</v>
      </c>
      <c r="D8803" s="3" t="s">
        <v>14293</v>
      </c>
      <c r="E8803" s="3" t="s">
        <v>14253</v>
      </c>
      <c r="F8803" s="3" t="s">
        <v>12895</v>
      </c>
      <c r="G8803" s="3" t="s">
        <v>14297</v>
      </c>
      <c r="H8803" s="3" t="s">
        <v>734</v>
      </c>
      <c r="I8803" s="24">
        <v>55.86</v>
      </c>
      <c r="J8803" s="24">
        <v>45.27</v>
      </c>
      <c r="K8803" s="24">
        <v>7.44</v>
      </c>
      <c r="L8803" s="24"/>
      <c r="M8803" s="24"/>
      <c r="N8803" s="24">
        <v>0.39</v>
      </c>
      <c r="O8803" s="24"/>
      <c r="P8803" s="24">
        <v>0.31</v>
      </c>
      <c r="Q8803" s="24"/>
      <c r="R8803" s="24">
        <v>1.82</v>
      </c>
      <c r="S8803" s="24">
        <v>0.63</v>
      </c>
      <c r="T8803" s="24"/>
      <c r="U8803" s="24"/>
      <c r="V8803" s="24"/>
      <c r="W8803" s="24"/>
      <c r="X8803" s="24">
        <f t="shared" si="336"/>
        <v>55.860000000000007</v>
      </c>
      <c r="Y8803" s="2">
        <f t="shared" si="337"/>
        <v>0</v>
      </c>
      <c r="Z8803" s="3"/>
    </row>
    <row r="8804" spans="1:26" customFormat="1" x14ac:dyDescent="0.25">
      <c r="A8804" s="31">
        <v>34</v>
      </c>
      <c r="B8804" s="31">
        <v>35</v>
      </c>
      <c r="C8804" s="3" t="s">
        <v>14298</v>
      </c>
      <c r="D8804" s="3" t="s">
        <v>14293</v>
      </c>
      <c r="E8804" s="3" t="s">
        <v>14253</v>
      </c>
      <c r="F8804" s="3" t="s">
        <v>12895</v>
      </c>
      <c r="G8804" s="3" t="s">
        <v>14297</v>
      </c>
      <c r="H8804" s="3" t="s">
        <v>1995</v>
      </c>
      <c r="I8804" s="24">
        <v>60.92</v>
      </c>
      <c r="J8804" s="24">
        <v>54.68</v>
      </c>
      <c r="K8804" s="24">
        <v>3.25</v>
      </c>
      <c r="L8804" s="24"/>
      <c r="M8804" s="24"/>
      <c r="N8804" s="24">
        <v>1.39</v>
      </c>
      <c r="O8804" s="24">
        <v>0.78</v>
      </c>
      <c r="P8804" s="24">
        <v>0.68</v>
      </c>
      <c r="Q8804" s="24"/>
      <c r="R8804" s="24">
        <v>0.14000000000000001</v>
      </c>
      <c r="S8804" s="24"/>
      <c r="T8804" s="24"/>
      <c r="U8804" s="24"/>
      <c r="V8804" s="24"/>
      <c r="W8804" s="24"/>
      <c r="X8804" s="24">
        <f t="shared" si="336"/>
        <v>60.92</v>
      </c>
      <c r="Y8804" s="2">
        <f t="shared" si="337"/>
        <v>0</v>
      </c>
      <c r="Z8804" s="3"/>
    </row>
    <row r="8805" spans="1:26" customFormat="1" x14ac:dyDescent="0.25">
      <c r="A8805" s="31">
        <v>35</v>
      </c>
      <c r="B8805" s="31">
        <v>36</v>
      </c>
      <c r="C8805" s="3" t="s">
        <v>14299</v>
      </c>
      <c r="D8805" s="3" t="s">
        <v>14293</v>
      </c>
      <c r="E8805" s="3" t="s">
        <v>14253</v>
      </c>
      <c r="F8805" s="3" t="s">
        <v>12895</v>
      </c>
      <c r="G8805" s="3" t="s">
        <v>394</v>
      </c>
      <c r="H8805" s="3" t="s">
        <v>860</v>
      </c>
      <c r="I8805" s="24">
        <v>447.63</v>
      </c>
      <c r="J8805" s="24">
        <v>197.75</v>
      </c>
      <c r="K8805" s="24">
        <v>28.01</v>
      </c>
      <c r="L8805" s="24"/>
      <c r="M8805" s="24"/>
      <c r="N8805" s="24"/>
      <c r="O8805" s="24">
        <v>0.3</v>
      </c>
      <c r="P8805" s="24">
        <v>0.47</v>
      </c>
      <c r="Q8805" s="24"/>
      <c r="R8805" s="24">
        <v>6.19</v>
      </c>
      <c r="S8805" s="24">
        <v>3.31</v>
      </c>
      <c r="T8805" s="24"/>
      <c r="U8805" s="24"/>
      <c r="V8805" s="24"/>
      <c r="W8805" s="24">
        <v>211.6</v>
      </c>
      <c r="X8805" s="24">
        <f t="shared" si="336"/>
        <v>447.63</v>
      </c>
      <c r="Y8805" s="2">
        <f t="shared" si="337"/>
        <v>0</v>
      </c>
      <c r="Z8805" s="3"/>
    </row>
    <row r="8806" spans="1:26" customFormat="1" x14ac:dyDescent="0.25">
      <c r="A8806" s="31">
        <v>36</v>
      </c>
      <c r="B8806" s="31">
        <v>37</v>
      </c>
      <c r="C8806" s="3" t="s">
        <v>14300</v>
      </c>
      <c r="D8806" s="3" t="s">
        <v>14293</v>
      </c>
      <c r="E8806" s="3" t="s">
        <v>14253</v>
      </c>
      <c r="F8806" s="3" t="s">
        <v>12895</v>
      </c>
      <c r="G8806" s="3" t="s">
        <v>12256</v>
      </c>
      <c r="H8806" s="3" t="s">
        <v>1616</v>
      </c>
      <c r="I8806" s="24">
        <v>93.2</v>
      </c>
      <c r="J8806" s="24">
        <v>57.86</v>
      </c>
      <c r="K8806" s="24">
        <v>3.34</v>
      </c>
      <c r="L8806" s="24"/>
      <c r="M8806" s="24"/>
      <c r="N8806" s="24">
        <v>0.33</v>
      </c>
      <c r="O8806" s="24">
        <v>1.68</v>
      </c>
      <c r="P8806" s="24"/>
      <c r="Q8806" s="24">
        <v>16.809999999999999</v>
      </c>
      <c r="R8806" s="24">
        <v>1.53</v>
      </c>
      <c r="S8806" s="24">
        <v>0.05</v>
      </c>
      <c r="T8806" s="24">
        <v>11.6</v>
      </c>
      <c r="U8806" s="24"/>
      <c r="V8806" s="24"/>
      <c r="W8806" s="24"/>
      <c r="X8806" s="24">
        <f t="shared" si="336"/>
        <v>93.199999999999989</v>
      </c>
      <c r="Y8806" s="2">
        <f t="shared" si="337"/>
        <v>0</v>
      </c>
      <c r="Z8806" s="3"/>
    </row>
    <row r="8807" spans="1:26" customFormat="1" x14ac:dyDescent="0.25">
      <c r="A8807" s="31">
        <v>37</v>
      </c>
      <c r="B8807" s="31">
        <v>38</v>
      </c>
      <c r="C8807" s="3" t="s">
        <v>14301</v>
      </c>
      <c r="D8807" s="3" t="s">
        <v>14293</v>
      </c>
      <c r="E8807" s="3" t="s">
        <v>14253</v>
      </c>
      <c r="F8807" s="3" t="s">
        <v>12895</v>
      </c>
      <c r="G8807" s="3" t="s">
        <v>14294</v>
      </c>
      <c r="H8807" s="3" t="s">
        <v>730</v>
      </c>
      <c r="I8807" s="24">
        <v>112.11</v>
      </c>
      <c r="J8807" s="24">
        <v>83.92</v>
      </c>
      <c r="K8807" s="24">
        <v>25.07</v>
      </c>
      <c r="L8807" s="24"/>
      <c r="M8807" s="24"/>
      <c r="N8807" s="24">
        <v>1.1100000000000001</v>
      </c>
      <c r="O8807" s="24">
        <v>1.1000000000000001</v>
      </c>
      <c r="P8807" s="24"/>
      <c r="Q8807" s="24"/>
      <c r="R8807" s="24">
        <v>0.54</v>
      </c>
      <c r="S8807" s="24">
        <v>0.37</v>
      </c>
      <c r="T8807" s="24"/>
      <c r="U8807" s="24"/>
      <c r="V8807" s="24"/>
      <c r="W8807" s="24"/>
      <c r="X8807" s="24">
        <f t="shared" si="336"/>
        <v>112.11000000000001</v>
      </c>
      <c r="Y8807" s="2">
        <f t="shared" si="337"/>
        <v>0</v>
      </c>
      <c r="Z8807" s="3"/>
    </row>
    <row r="8808" spans="1:26" customFormat="1" x14ac:dyDescent="0.25">
      <c r="A8808" s="31">
        <v>38</v>
      </c>
      <c r="B8808" s="31">
        <v>39</v>
      </c>
      <c r="C8808" s="3" t="s">
        <v>14293</v>
      </c>
      <c r="D8808" s="3" t="s">
        <v>14293</v>
      </c>
      <c r="E8808" s="3" t="s">
        <v>14253</v>
      </c>
      <c r="F8808" s="3" t="s">
        <v>12895</v>
      </c>
      <c r="G8808" s="3" t="s">
        <v>7085</v>
      </c>
      <c r="H8808" s="3" t="s">
        <v>1567</v>
      </c>
      <c r="I8808" s="24">
        <v>132.47</v>
      </c>
      <c r="J8808" s="24">
        <v>99.26</v>
      </c>
      <c r="K8808" s="24">
        <v>11.07</v>
      </c>
      <c r="L8808" s="24"/>
      <c r="M8808" s="24"/>
      <c r="N8808" s="24">
        <v>2.61</v>
      </c>
      <c r="O8808" s="24">
        <v>1.76</v>
      </c>
      <c r="P8808" s="24">
        <v>0.7</v>
      </c>
      <c r="Q8808" s="24"/>
      <c r="R8808" s="24">
        <v>3.11</v>
      </c>
      <c r="S8808" s="24">
        <v>0.25</v>
      </c>
      <c r="T8808" s="24">
        <v>13.71</v>
      </c>
      <c r="U8808" s="24"/>
      <c r="V8808" s="24"/>
      <c r="W8808" s="24"/>
      <c r="X8808" s="24">
        <f t="shared" si="336"/>
        <v>132.47000000000003</v>
      </c>
      <c r="Y8808" s="2">
        <f t="shared" si="337"/>
        <v>0</v>
      </c>
      <c r="Z8808" s="3"/>
    </row>
    <row r="8809" spans="1:26" customFormat="1" x14ac:dyDescent="0.25">
      <c r="A8809" s="31">
        <v>39</v>
      </c>
      <c r="B8809" s="31">
        <v>40</v>
      </c>
      <c r="C8809" s="3" t="s">
        <v>14302</v>
      </c>
      <c r="D8809" s="3" t="s">
        <v>14293</v>
      </c>
      <c r="E8809" s="3" t="s">
        <v>14253</v>
      </c>
      <c r="F8809" s="3" t="s">
        <v>12895</v>
      </c>
      <c r="G8809" s="3" t="s">
        <v>4885</v>
      </c>
      <c r="H8809" s="3" t="s">
        <v>1567</v>
      </c>
      <c r="I8809" s="24">
        <v>67.83</v>
      </c>
      <c r="J8809" s="24">
        <v>41.87</v>
      </c>
      <c r="K8809" s="24">
        <v>1.89</v>
      </c>
      <c r="L8809" s="24">
        <v>7.45</v>
      </c>
      <c r="M8809" s="24"/>
      <c r="N8809" s="24">
        <v>1.5</v>
      </c>
      <c r="O8809" s="24">
        <v>0.5</v>
      </c>
      <c r="P8809" s="24">
        <v>0.2</v>
      </c>
      <c r="Q8809" s="24"/>
      <c r="R8809" s="24">
        <v>0.72</v>
      </c>
      <c r="S8809" s="24"/>
      <c r="T8809" s="24">
        <v>11.3</v>
      </c>
      <c r="U8809" s="24"/>
      <c r="V8809" s="24"/>
      <c r="W8809" s="24"/>
      <c r="X8809" s="24">
        <f t="shared" si="336"/>
        <v>65.430000000000007</v>
      </c>
      <c r="Y8809" s="2">
        <f t="shared" si="337"/>
        <v>2.3999999999999915</v>
      </c>
      <c r="Z8809" s="3"/>
    </row>
    <row r="8810" spans="1:26" customFormat="1" x14ac:dyDescent="0.25">
      <c r="A8810" s="31">
        <v>40</v>
      </c>
      <c r="B8810" s="31">
        <v>41</v>
      </c>
      <c r="C8810" s="3" t="s">
        <v>14303</v>
      </c>
      <c r="D8810" s="3" t="s">
        <v>14293</v>
      </c>
      <c r="E8810" s="3" t="s">
        <v>14253</v>
      </c>
      <c r="F8810" s="3" t="s">
        <v>12895</v>
      </c>
      <c r="G8810" s="3" t="s">
        <v>14183</v>
      </c>
      <c r="H8810" s="3"/>
      <c r="I8810" s="24">
        <v>248.26</v>
      </c>
      <c r="J8810" s="24">
        <v>235.76</v>
      </c>
      <c r="K8810" s="24">
        <v>3.48</v>
      </c>
      <c r="L8810" s="24"/>
      <c r="M8810" s="24"/>
      <c r="N8810" s="24">
        <v>0.9</v>
      </c>
      <c r="O8810" s="24">
        <v>4</v>
      </c>
      <c r="P8810" s="24"/>
      <c r="Q8810" s="24">
        <v>0.79</v>
      </c>
      <c r="R8810" s="24">
        <v>3.16</v>
      </c>
      <c r="S8810" s="24">
        <v>0.17</v>
      </c>
      <c r="T8810" s="24"/>
      <c r="U8810" s="24"/>
      <c r="V8810" s="24"/>
      <c r="W8810" s="24"/>
      <c r="X8810" s="24">
        <f>SUM(J8810:W8810)</f>
        <v>248.25999999999996</v>
      </c>
      <c r="Y8810" s="2">
        <f t="shared" si="337"/>
        <v>0</v>
      </c>
      <c r="Z8810" s="3"/>
    </row>
    <row r="8811" spans="1:26" customFormat="1" x14ac:dyDescent="0.25">
      <c r="A8811" s="31">
        <v>41</v>
      </c>
      <c r="B8811" s="31">
        <v>42</v>
      </c>
      <c r="C8811" s="3" t="s">
        <v>14304</v>
      </c>
      <c r="D8811" s="3" t="s">
        <v>14305</v>
      </c>
      <c r="E8811" s="3" t="s">
        <v>14253</v>
      </c>
      <c r="F8811" s="3" t="s">
        <v>12895</v>
      </c>
      <c r="G8811" s="3" t="s">
        <v>14297</v>
      </c>
      <c r="H8811" s="3" t="s">
        <v>734</v>
      </c>
      <c r="I8811" s="24">
        <v>300.26</v>
      </c>
      <c r="J8811" s="24">
        <v>192.8</v>
      </c>
      <c r="K8811" s="24">
        <v>4.75</v>
      </c>
      <c r="L8811" s="24">
        <v>10.15</v>
      </c>
      <c r="M8811" s="24">
        <v>17.670000000000002</v>
      </c>
      <c r="N8811" s="24"/>
      <c r="O8811" s="24"/>
      <c r="P8811" s="24"/>
      <c r="Q8811" s="24"/>
      <c r="R8811" s="24">
        <v>2.0299999999999998</v>
      </c>
      <c r="S8811" s="24">
        <v>0.93</v>
      </c>
      <c r="T8811" s="24">
        <v>71.930000000000007</v>
      </c>
      <c r="U8811" s="24"/>
      <c r="V8811" s="24"/>
      <c r="W8811" s="24"/>
      <c r="X8811" s="24">
        <f t="shared" si="336"/>
        <v>300.26</v>
      </c>
      <c r="Y8811" s="2">
        <f t="shared" si="337"/>
        <v>0</v>
      </c>
      <c r="Z8811" s="3"/>
    </row>
    <row r="8812" spans="1:26" customFormat="1" x14ac:dyDescent="0.25">
      <c r="A8812" s="31">
        <v>42</v>
      </c>
      <c r="B8812" s="31">
        <v>43</v>
      </c>
      <c r="C8812" s="3" t="s">
        <v>2125</v>
      </c>
      <c r="D8812" s="3" t="s">
        <v>14305</v>
      </c>
      <c r="E8812" s="3" t="s">
        <v>14253</v>
      </c>
      <c r="F8812" s="3" t="s">
        <v>12895</v>
      </c>
      <c r="G8812" s="3" t="s">
        <v>14306</v>
      </c>
      <c r="H8812" s="3" t="s">
        <v>1420</v>
      </c>
      <c r="I8812" s="24">
        <v>73.22</v>
      </c>
      <c r="J8812" s="24">
        <v>61.55</v>
      </c>
      <c r="K8812" s="24"/>
      <c r="L8812" s="24">
        <v>8.9600000000000009</v>
      </c>
      <c r="M8812" s="24">
        <v>0.91</v>
      </c>
      <c r="N8812" s="24"/>
      <c r="O8812" s="24">
        <v>0.76</v>
      </c>
      <c r="P8812" s="24"/>
      <c r="Q8812" s="24"/>
      <c r="R8812" s="24">
        <v>0.99</v>
      </c>
      <c r="S8812" s="24">
        <v>0.05</v>
      </c>
      <c r="T8812" s="24"/>
      <c r="U8812" s="24"/>
      <c r="V8812" s="24"/>
      <c r="W8812" s="24"/>
      <c r="X8812" s="24">
        <f t="shared" si="336"/>
        <v>73.219999999999985</v>
      </c>
      <c r="Y8812" s="2">
        <f t="shared" si="337"/>
        <v>0</v>
      </c>
      <c r="Z8812" s="3"/>
    </row>
    <row r="8813" spans="1:26" customFormat="1" x14ac:dyDescent="0.25">
      <c r="A8813" s="31">
        <v>43</v>
      </c>
      <c r="B8813" s="31">
        <v>44</v>
      </c>
      <c r="C8813" s="3" t="s">
        <v>14307</v>
      </c>
      <c r="D8813" s="3" t="s">
        <v>14305</v>
      </c>
      <c r="E8813" s="3" t="s">
        <v>14253</v>
      </c>
      <c r="F8813" s="3" t="s">
        <v>12895</v>
      </c>
      <c r="G8813" s="3" t="s">
        <v>14308</v>
      </c>
      <c r="H8813" s="3" t="s">
        <v>1567</v>
      </c>
      <c r="I8813" s="24">
        <v>292.93</v>
      </c>
      <c r="J8813" s="24">
        <v>214.92</v>
      </c>
      <c r="K8813" s="24">
        <v>22.75</v>
      </c>
      <c r="L8813" s="24"/>
      <c r="M8813" s="24"/>
      <c r="N8813" s="24">
        <v>3</v>
      </c>
      <c r="O8813" s="24">
        <v>2</v>
      </c>
      <c r="P8813" s="24">
        <v>0.3</v>
      </c>
      <c r="Q8813" s="24"/>
      <c r="R8813" s="24">
        <v>4.12</v>
      </c>
      <c r="S8813" s="24">
        <v>0.12</v>
      </c>
      <c r="T8813" s="24">
        <v>44.72</v>
      </c>
      <c r="U8813" s="24">
        <v>1</v>
      </c>
      <c r="V8813" s="24"/>
      <c r="W8813" s="24"/>
      <c r="X8813" s="24">
        <f t="shared" si="336"/>
        <v>292.93</v>
      </c>
      <c r="Y8813" s="2">
        <f t="shared" si="337"/>
        <v>0</v>
      </c>
      <c r="Z8813" s="3"/>
    </row>
    <row r="8814" spans="1:26" customFormat="1" x14ac:dyDescent="0.25">
      <c r="A8814" s="31">
        <v>44</v>
      </c>
      <c r="B8814" s="31">
        <v>45</v>
      </c>
      <c r="C8814" s="3" t="s">
        <v>14309</v>
      </c>
      <c r="D8814" s="3" t="s">
        <v>14305</v>
      </c>
      <c r="E8814" s="3" t="s">
        <v>14253</v>
      </c>
      <c r="F8814" s="3" t="s">
        <v>12895</v>
      </c>
      <c r="G8814" s="3" t="s">
        <v>12964</v>
      </c>
      <c r="H8814" s="3" t="s">
        <v>1567</v>
      </c>
      <c r="I8814" s="24">
        <v>234.27</v>
      </c>
      <c r="J8814" s="24">
        <v>133.4</v>
      </c>
      <c r="K8814" s="24">
        <v>49.97</v>
      </c>
      <c r="L8814" s="24">
        <v>19.5</v>
      </c>
      <c r="M8814" s="24">
        <v>1.5</v>
      </c>
      <c r="N8814" s="24"/>
      <c r="O8814" s="24">
        <v>3.67</v>
      </c>
      <c r="P8814" s="24"/>
      <c r="Q8814" s="24">
        <v>7.12</v>
      </c>
      <c r="R8814" s="24">
        <v>6.32</v>
      </c>
      <c r="S8814" s="24">
        <v>1.17</v>
      </c>
      <c r="T8814" s="24">
        <v>9.92</v>
      </c>
      <c r="U8814" s="24">
        <v>1.7</v>
      </c>
      <c r="V8814" s="24"/>
      <c r="W8814" s="24"/>
      <c r="X8814" s="24">
        <f t="shared" si="336"/>
        <v>234.26999999999995</v>
      </c>
      <c r="Y8814" s="2">
        <f t="shared" si="337"/>
        <v>0</v>
      </c>
      <c r="Z8814" s="3"/>
    </row>
    <row r="8815" spans="1:26" customFormat="1" x14ac:dyDescent="0.25">
      <c r="A8815" s="31">
        <v>45</v>
      </c>
      <c r="B8815" s="31">
        <v>46</v>
      </c>
      <c r="C8815" s="3" t="s">
        <v>14310</v>
      </c>
      <c r="D8815" s="3" t="s">
        <v>14305</v>
      </c>
      <c r="E8815" s="3" t="s">
        <v>14253</v>
      </c>
      <c r="F8815" s="3" t="s">
        <v>12895</v>
      </c>
      <c r="G8815" s="3" t="s">
        <v>14311</v>
      </c>
      <c r="H8815" s="3" t="s">
        <v>730</v>
      </c>
      <c r="I8815" s="24">
        <v>120.12</v>
      </c>
      <c r="J8815" s="24">
        <v>95.09</v>
      </c>
      <c r="K8815" s="24">
        <v>16</v>
      </c>
      <c r="L8815" s="24">
        <v>0.8</v>
      </c>
      <c r="M8815" s="24"/>
      <c r="N8815" s="24">
        <v>0.8</v>
      </c>
      <c r="O8815" s="24">
        <v>2.2999999999999998</v>
      </c>
      <c r="P8815" s="24"/>
      <c r="Q8815" s="24"/>
      <c r="R8815" s="24">
        <v>2.81</v>
      </c>
      <c r="S8815" s="24">
        <v>0.32</v>
      </c>
      <c r="T8815" s="24"/>
      <c r="U8815" s="24">
        <v>2</v>
      </c>
      <c r="V8815" s="24"/>
      <c r="W8815" s="24"/>
      <c r="X8815" s="24">
        <f t="shared" si="336"/>
        <v>120.11999999999999</v>
      </c>
      <c r="Y8815" s="2">
        <f t="shared" si="337"/>
        <v>0</v>
      </c>
      <c r="Z8815" s="3"/>
    </row>
    <row r="8816" spans="1:26" customFormat="1" x14ac:dyDescent="0.25">
      <c r="A8816" s="31">
        <v>46</v>
      </c>
      <c r="B8816" s="31">
        <v>47</v>
      </c>
      <c r="C8816" s="3" t="s">
        <v>14312</v>
      </c>
      <c r="D8816" s="3" t="s">
        <v>14305</v>
      </c>
      <c r="E8816" s="3" t="s">
        <v>14253</v>
      </c>
      <c r="F8816" s="3" t="s">
        <v>12895</v>
      </c>
      <c r="G8816" s="3" t="s">
        <v>14313</v>
      </c>
      <c r="H8816" s="3" t="s">
        <v>1606</v>
      </c>
      <c r="I8816" s="24">
        <v>95.02</v>
      </c>
      <c r="J8816" s="24">
        <v>49.15</v>
      </c>
      <c r="K8816" s="24">
        <v>29.8</v>
      </c>
      <c r="L8816" s="24">
        <v>1</v>
      </c>
      <c r="M8816" s="24">
        <v>3.5</v>
      </c>
      <c r="N8816" s="24"/>
      <c r="O8816" s="24"/>
      <c r="P8816" s="24">
        <v>0.65</v>
      </c>
      <c r="Q8816" s="24">
        <v>8</v>
      </c>
      <c r="R8816" s="24">
        <v>1.7</v>
      </c>
      <c r="S8816" s="24">
        <v>1.22</v>
      </c>
      <c r="T8816" s="24"/>
      <c r="U8816" s="24"/>
      <c r="V8816" s="24"/>
      <c r="W8816" s="24"/>
      <c r="X8816" s="24">
        <f t="shared" si="336"/>
        <v>95.02000000000001</v>
      </c>
      <c r="Y8816" s="2">
        <f t="shared" si="337"/>
        <v>0</v>
      </c>
      <c r="Z8816" s="3"/>
    </row>
    <row r="8817" spans="1:26" customFormat="1" x14ac:dyDescent="0.25">
      <c r="A8817" s="31">
        <v>47</v>
      </c>
      <c r="B8817" s="31">
        <v>48</v>
      </c>
      <c r="C8817" s="3" t="s">
        <v>9294</v>
      </c>
      <c r="D8817" s="3" t="s">
        <v>14305</v>
      </c>
      <c r="E8817" s="3" t="s">
        <v>14253</v>
      </c>
      <c r="F8817" s="3" t="s">
        <v>12895</v>
      </c>
      <c r="G8817" s="3" t="s">
        <v>14314</v>
      </c>
      <c r="H8817" s="3" t="s">
        <v>1567</v>
      </c>
      <c r="I8817" s="24">
        <v>114.73</v>
      </c>
      <c r="J8817" s="24">
        <v>90.56</v>
      </c>
      <c r="K8817" s="24"/>
      <c r="L8817" s="24">
        <v>12.72</v>
      </c>
      <c r="M8817" s="24"/>
      <c r="N8817" s="24"/>
      <c r="O8817" s="24">
        <v>0.62</v>
      </c>
      <c r="P8817" s="24">
        <v>0.28000000000000003</v>
      </c>
      <c r="Q8817" s="24"/>
      <c r="R8817" s="24">
        <v>3.43</v>
      </c>
      <c r="S8817" s="24">
        <v>0.42</v>
      </c>
      <c r="T8817" s="24"/>
      <c r="U8817" s="24">
        <v>6.7</v>
      </c>
      <c r="V8817" s="24"/>
      <c r="W8817" s="24"/>
      <c r="X8817" s="24">
        <f t="shared" si="336"/>
        <v>114.73000000000002</v>
      </c>
      <c r="Y8817" s="2">
        <f t="shared" si="337"/>
        <v>0</v>
      </c>
      <c r="Z8817" s="3"/>
    </row>
    <row r="8818" spans="1:26" customFormat="1" x14ac:dyDescent="0.25">
      <c r="A8818" s="31">
        <v>48</v>
      </c>
      <c r="B8818" s="31">
        <v>49</v>
      </c>
      <c r="C8818" s="3" t="s">
        <v>14315</v>
      </c>
      <c r="D8818" s="3" t="s">
        <v>14305</v>
      </c>
      <c r="E8818" s="3" t="s">
        <v>14253</v>
      </c>
      <c r="F8818" s="3" t="s">
        <v>12895</v>
      </c>
      <c r="G8818" s="3" t="s">
        <v>14316</v>
      </c>
      <c r="H8818" s="3" t="s">
        <v>860</v>
      </c>
      <c r="I8818" s="24">
        <v>265.94</v>
      </c>
      <c r="J8818" s="24">
        <v>242.45</v>
      </c>
      <c r="K8818" s="24">
        <v>10.039999999999999</v>
      </c>
      <c r="L8818" s="24"/>
      <c r="M8818" s="24"/>
      <c r="N8818" s="24">
        <v>4.16</v>
      </c>
      <c r="O8818" s="24">
        <v>1.5</v>
      </c>
      <c r="P8818" s="24">
        <v>0.22</v>
      </c>
      <c r="Q8818" s="24"/>
      <c r="R8818" s="24">
        <v>5.93</v>
      </c>
      <c r="S8818" s="24">
        <v>1.64</v>
      </c>
      <c r="T8818" s="24"/>
      <c r="U8818" s="24"/>
      <c r="V8818" s="24"/>
      <c r="W8818" s="24"/>
      <c r="X8818" s="24">
        <f t="shared" si="336"/>
        <v>265.94</v>
      </c>
      <c r="Y8818" s="2">
        <f t="shared" si="337"/>
        <v>0</v>
      </c>
      <c r="Z8818" s="3"/>
    </row>
    <row r="8819" spans="1:26" customFormat="1" x14ac:dyDescent="0.25">
      <c r="A8819" s="31">
        <v>49</v>
      </c>
      <c r="B8819" s="31">
        <v>50</v>
      </c>
      <c r="C8819" s="3" t="s">
        <v>14317</v>
      </c>
      <c r="D8819" s="3" t="s">
        <v>14305</v>
      </c>
      <c r="E8819" s="3" t="s">
        <v>14253</v>
      </c>
      <c r="F8819" s="3" t="s">
        <v>12895</v>
      </c>
      <c r="G8819" s="3" t="s">
        <v>4157</v>
      </c>
      <c r="H8819" s="3" t="s">
        <v>1606</v>
      </c>
      <c r="I8819" s="24">
        <v>64.58</v>
      </c>
      <c r="J8819" s="24">
        <v>56.19</v>
      </c>
      <c r="K8819" s="24"/>
      <c r="L8819" s="24">
        <v>3.74</v>
      </c>
      <c r="M8819" s="24"/>
      <c r="N8819" s="24">
        <v>2.66</v>
      </c>
      <c r="O8819" s="24">
        <v>0.85</v>
      </c>
      <c r="P8819" s="24"/>
      <c r="Q8819" s="24"/>
      <c r="R8819" s="24">
        <v>0.98</v>
      </c>
      <c r="S8819" s="24">
        <v>0.16</v>
      </c>
      <c r="T8819" s="24"/>
      <c r="U8819" s="24"/>
      <c r="V8819" s="24"/>
      <c r="W8819" s="24"/>
      <c r="X8819" s="24">
        <f t="shared" si="336"/>
        <v>64.58</v>
      </c>
      <c r="Y8819" s="2">
        <f t="shared" si="337"/>
        <v>0</v>
      </c>
      <c r="Z8819" s="3"/>
    </row>
    <row r="8820" spans="1:26" customFormat="1" x14ac:dyDescent="0.25">
      <c r="A8820" s="31">
        <v>50</v>
      </c>
      <c r="B8820" s="31">
        <v>51</v>
      </c>
      <c r="C8820" s="3" t="s">
        <v>14318</v>
      </c>
      <c r="D8820" s="3" t="s">
        <v>14305</v>
      </c>
      <c r="E8820" s="3" t="s">
        <v>14253</v>
      </c>
      <c r="F8820" s="3" t="s">
        <v>12895</v>
      </c>
      <c r="G8820" s="3" t="s">
        <v>14319</v>
      </c>
      <c r="H8820" s="3" t="s">
        <v>1606</v>
      </c>
      <c r="I8820" s="24">
        <v>84.49</v>
      </c>
      <c r="J8820" s="24">
        <v>64.37</v>
      </c>
      <c r="K8820" s="24">
        <v>9.3800000000000008</v>
      </c>
      <c r="L8820" s="24">
        <v>4.66</v>
      </c>
      <c r="M8820" s="24">
        <v>1.25</v>
      </c>
      <c r="N8820" s="24"/>
      <c r="O8820" s="24">
        <v>0.95</v>
      </c>
      <c r="P8820" s="24"/>
      <c r="Q8820" s="24"/>
      <c r="R8820" s="24">
        <v>1.52</v>
      </c>
      <c r="S8820" s="24">
        <v>0.24</v>
      </c>
      <c r="T8820" s="24">
        <v>2.12</v>
      </c>
      <c r="U8820" s="24"/>
      <c r="V8820" s="24"/>
      <c r="W8820" s="24"/>
      <c r="X8820" s="24">
        <f t="shared" si="336"/>
        <v>84.49</v>
      </c>
      <c r="Y8820" s="2">
        <f t="shared" si="337"/>
        <v>0</v>
      </c>
      <c r="Z8820" s="3"/>
    </row>
    <row r="8821" spans="1:26" customFormat="1" x14ac:dyDescent="0.25">
      <c r="A8821" s="31">
        <v>51</v>
      </c>
      <c r="B8821" s="31">
        <v>52</v>
      </c>
      <c r="C8821" s="3" t="s">
        <v>14320</v>
      </c>
      <c r="D8821" s="3" t="s">
        <v>14305</v>
      </c>
      <c r="E8821" s="3" t="s">
        <v>14253</v>
      </c>
      <c r="F8821" s="3" t="s">
        <v>12895</v>
      </c>
      <c r="G8821" s="3" t="s">
        <v>12964</v>
      </c>
      <c r="H8821" s="3"/>
      <c r="I8821" s="24">
        <v>149.44</v>
      </c>
      <c r="J8821" s="24">
        <v>132.33000000000001</v>
      </c>
      <c r="K8821" s="24">
        <v>13.7</v>
      </c>
      <c r="L8821" s="24"/>
      <c r="M8821" s="24">
        <v>0.5</v>
      </c>
      <c r="N8821" s="24"/>
      <c r="O8821" s="24">
        <v>1.7</v>
      </c>
      <c r="P8821" s="24"/>
      <c r="Q8821" s="24"/>
      <c r="R8821" s="24">
        <v>1.33</v>
      </c>
      <c r="S8821" s="24">
        <v>0.43</v>
      </c>
      <c r="T8821" s="24"/>
      <c r="U8821" s="24"/>
      <c r="V8821" s="24"/>
      <c r="W8821" s="24"/>
      <c r="X8821" s="24">
        <f t="shared" si="336"/>
        <v>149.99</v>
      </c>
      <c r="Y8821" s="2">
        <f t="shared" si="337"/>
        <v>-0.55000000000001137</v>
      </c>
      <c r="Z8821" s="3"/>
    </row>
    <row r="8822" spans="1:26" customFormat="1" x14ac:dyDescent="0.25">
      <c r="A8822" s="31">
        <v>52</v>
      </c>
      <c r="B8822" s="31">
        <v>53</v>
      </c>
      <c r="C8822" s="3" t="s">
        <v>14321</v>
      </c>
      <c r="D8822" s="3" t="s">
        <v>14305</v>
      </c>
      <c r="E8822" s="3" t="s">
        <v>14253</v>
      </c>
      <c r="F8822" s="3" t="s">
        <v>12895</v>
      </c>
      <c r="G8822" s="3" t="s">
        <v>14316</v>
      </c>
      <c r="H8822" s="3" t="s">
        <v>1606</v>
      </c>
      <c r="I8822" s="24">
        <v>500.93</v>
      </c>
      <c r="J8822" s="24">
        <v>306.45</v>
      </c>
      <c r="K8822" s="24">
        <v>151.91</v>
      </c>
      <c r="L8822" s="24">
        <v>16.010000000000002</v>
      </c>
      <c r="M8822" s="24">
        <v>3.62</v>
      </c>
      <c r="N8822" s="24"/>
      <c r="O8822" s="24">
        <v>4.09</v>
      </c>
      <c r="P8822" s="24">
        <v>3.32</v>
      </c>
      <c r="Q8822" s="24">
        <v>3.57</v>
      </c>
      <c r="R8822" s="24">
        <v>7.98</v>
      </c>
      <c r="S8822" s="24">
        <v>3.73</v>
      </c>
      <c r="T8822" s="24">
        <v>0.25</v>
      </c>
      <c r="U8822" s="24"/>
      <c r="V8822" s="24"/>
      <c r="W8822" s="24"/>
      <c r="X8822" s="24">
        <f t="shared" si="336"/>
        <v>500.93</v>
      </c>
      <c r="Y8822" s="2">
        <f t="shared" si="337"/>
        <v>0</v>
      </c>
      <c r="Z8822" s="3"/>
    </row>
    <row r="8823" spans="1:26" customFormat="1" x14ac:dyDescent="0.25">
      <c r="A8823" s="31">
        <v>53</v>
      </c>
      <c r="B8823" s="31">
        <v>54</v>
      </c>
      <c r="C8823" s="3" t="s">
        <v>14322</v>
      </c>
      <c r="D8823" s="3" t="s">
        <v>14305</v>
      </c>
      <c r="E8823" s="3" t="s">
        <v>14253</v>
      </c>
      <c r="F8823" s="3" t="s">
        <v>12895</v>
      </c>
      <c r="G8823" s="3" t="s">
        <v>14323</v>
      </c>
      <c r="H8823" s="3"/>
      <c r="I8823" s="24">
        <v>61.32</v>
      </c>
      <c r="J8823" s="24">
        <v>53.23</v>
      </c>
      <c r="K8823" s="24">
        <v>2.2000000000000002</v>
      </c>
      <c r="L8823" s="24">
        <v>2.35</v>
      </c>
      <c r="M8823" s="24"/>
      <c r="N8823" s="24"/>
      <c r="O8823" s="24"/>
      <c r="P8823" s="24">
        <v>0.8</v>
      </c>
      <c r="Q8823" s="24">
        <v>0.56000000000000005</v>
      </c>
      <c r="R8823" s="24">
        <v>1.49</v>
      </c>
      <c r="S8823" s="24">
        <v>0.69</v>
      </c>
      <c r="T8823" s="24"/>
      <c r="U8823" s="24"/>
      <c r="V8823" s="24"/>
      <c r="W8823" s="24"/>
      <c r="X8823" s="24">
        <f t="shared" si="336"/>
        <v>61.32</v>
      </c>
      <c r="Y8823" s="2">
        <f t="shared" si="337"/>
        <v>0</v>
      </c>
      <c r="Z8823" s="3"/>
    </row>
    <row r="8824" spans="1:26" customFormat="1" x14ac:dyDescent="0.25">
      <c r="A8824" s="31">
        <v>54</v>
      </c>
      <c r="B8824" s="31">
        <v>55</v>
      </c>
      <c r="C8824" s="3" t="s">
        <v>14324</v>
      </c>
      <c r="D8824" s="3" t="s">
        <v>14305</v>
      </c>
      <c r="E8824" s="3" t="s">
        <v>14253</v>
      </c>
      <c r="F8824" s="3" t="s">
        <v>12895</v>
      </c>
      <c r="G8824" s="3" t="s">
        <v>15166</v>
      </c>
      <c r="H8824" s="3"/>
      <c r="I8824" s="24">
        <v>163.56</v>
      </c>
      <c r="J8824" s="24">
        <v>147.11000000000001</v>
      </c>
      <c r="K8824" s="24">
        <v>0.5</v>
      </c>
      <c r="L8824" s="24"/>
      <c r="M8824" s="24"/>
      <c r="N8824" s="24">
        <v>0.5</v>
      </c>
      <c r="O8824" s="24">
        <v>1.2</v>
      </c>
      <c r="P8824" s="24">
        <v>0.14000000000000001</v>
      </c>
      <c r="Q8824" s="24">
        <v>10.49</v>
      </c>
      <c r="R8824" s="24">
        <v>2.52</v>
      </c>
      <c r="S8824" s="24">
        <v>0.6</v>
      </c>
      <c r="T8824" s="24">
        <v>0.5</v>
      </c>
      <c r="U8824" s="24"/>
      <c r="V8824" s="24"/>
      <c r="W8824" s="24"/>
      <c r="X8824" s="24">
        <f t="shared" si="336"/>
        <v>163.56</v>
      </c>
      <c r="Y8824" s="2">
        <f t="shared" si="337"/>
        <v>0</v>
      </c>
      <c r="Z8824" s="3"/>
    </row>
    <row r="8825" spans="1:26" customFormat="1" x14ac:dyDescent="0.25">
      <c r="A8825" s="31">
        <v>55</v>
      </c>
      <c r="B8825" s="31">
        <v>56</v>
      </c>
      <c r="C8825" s="3" t="s">
        <v>14325</v>
      </c>
      <c r="D8825" s="3" t="s">
        <v>14305</v>
      </c>
      <c r="E8825" s="3" t="s">
        <v>14253</v>
      </c>
      <c r="F8825" s="3" t="s">
        <v>12895</v>
      </c>
      <c r="G8825" s="3" t="s">
        <v>5229</v>
      </c>
      <c r="H8825" s="3" t="s">
        <v>730</v>
      </c>
      <c r="I8825" s="24">
        <v>68.83</v>
      </c>
      <c r="J8825" s="24">
        <v>56.91</v>
      </c>
      <c r="K8825" s="24">
        <v>9.91</v>
      </c>
      <c r="L8825" s="24"/>
      <c r="M8825" s="24"/>
      <c r="N8825" s="24"/>
      <c r="O8825" s="24">
        <v>0.59</v>
      </c>
      <c r="P8825" s="24">
        <v>0.06</v>
      </c>
      <c r="Q8825" s="24"/>
      <c r="R8825" s="24">
        <v>0.54</v>
      </c>
      <c r="S8825" s="24">
        <v>0.82</v>
      </c>
      <c r="T8825" s="24"/>
      <c r="U8825" s="24"/>
      <c r="V8825" s="24"/>
      <c r="W8825" s="24"/>
      <c r="X8825" s="24">
        <f t="shared" si="336"/>
        <v>68.83</v>
      </c>
      <c r="Y8825" s="2">
        <f t="shared" si="337"/>
        <v>0</v>
      </c>
      <c r="Z8825" s="3"/>
    </row>
    <row r="8826" spans="1:26" customFormat="1" x14ac:dyDescent="0.25">
      <c r="A8826" s="31">
        <v>56</v>
      </c>
      <c r="B8826" s="31">
        <v>57</v>
      </c>
      <c r="C8826" s="3" t="s">
        <v>14326</v>
      </c>
      <c r="D8826" s="3" t="s">
        <v>14305</v>
      </c>
      <c r="E8826" s="3" t="s">
        <v>14253</v>
      </c>
      <c r="F8826" s="3" t="s">
        <v>12895</v>
      </c>
      <c r="G8826" s="3" t="s">
        <v>14327</v>
      </c>
      <c r="H8826" s="3"/>
      <c r="I8826" s="24">
        <v>92.62</v>
      </c>
      <c r="J8826" s="24">
        <v>78.7</v>
      </c>
      <c r="K8826" s="24"/>
      <c r="L8826" s="24">
        <v>2.21</v>
      </c>
      <c r="M8826" s="24">
        <v>0.82</v>
      </c>
      <c r="N8826" s="24"/>
      <c r="O8826" s="24">
        <v>0.9</v>
      </c>
      <c r="P8826" s="24">
        <v>0.2</v>
      </c>
      <c r="Q8826" s="24">
        <v>5.6</v>
      </c>
      <c r="R8826" s="24">
        <v>2.0099999999999998</v>
      </c>
      <c r="S8826" s="24">
        <v>0.38</v>
      </c>
      <c r="T8826" s="24">
        <v>1.8</v>
      </c>
      <c r="U8826" s="24"/>
      <c r="V8826" s="24"/>
      <c r="W8826" s="24"/>
      <c r="X8826" s="24">
        <f t="shared" si="336"/>
        <v>92.61999999999999</v>
      </c>
      <c r="Y8826" s="2">
        <f t="shared" si="337"/>
        <v>0</v>
      </c>
      <c r="Z8826" s="3"/>
    </row>
    <row r="8827" spans="1:26" customFormat="1" x14ac:dyDescent="0.25">
      <c r="A8827" s="31">
        <v>57</v>
      </c>
      <c r="B8827" s="31">
        <v>58</v>
      </c>
      <c r="C8827" s="3" t="s">
        <v>10167</v>
      </c>
      <c r="D8827" s="3" t="s">
        <v>14305</v>
      </c>
      <c r="E8827" s="3" t="s">
        <v>14253</v>
      </c>
      <c r="F8827" s="3" t="s">
        <v>12895</v>
      </c>
      <c r="G8827" s="3" t="s">
        <v>14027</v>
      </c>
      <c r="H8827" s="3" t="s">
        <v>1567</v>
      </c>
      <c r="I8827" s="24">
        <v>268</v>
      </c>
      <c r="J8827" s="24">
        <v>137.11000000000001</v>
      </c>
      <c r="K8827" s="24">
        <v>17.45</v>
      </c>
      <c r="L8827" s="24"/>
      <c r="M8827" s="24"/>
      <c r="N8827" s="24"/>
      <c r="O8827" s="24">
        <v>4.8899999999999997</v>
      </c>
      <c r="P8827" s="24">
        <v>0.67</v>
      </c>
      <c r="Q8827" s="24">
        <v>102.96</v>
      </c>
      <c r="R8827" s="24">
        <v>3.26</v>
      </c>
      <c r="S8827" s="24">
        <v>1.66</v>
      </c>
      <c r="T8827" s="24"/>
      <c r="U8827" s="24"/>
      <c r="V8827" s="24"/>
      <c r="W8827" s="24"/>
      <c r="X8827" s="24">
        <f t="shared" si="336"/>
        <v>268</v>
      </c>
      <c r="Y8827" s="2">
        <f t="shared" si="337"/>
        <v>0</v>
      </c>
      <c r="Z8827" s="3"/>
    </row>
    <row r="8828" spans="1:26" customFormat="1" x14ac:dyDescent="0.25">
      <c r="A8828" s="31">
        <v>58</v>
      </c>
      <c r="B8828" s="31">
        <v>59</v>
      </c>
      <c r="C8828" s="3" t="s">
        <v>14328</v>
      </c>
      <c r="D8828" s="3" t="s">
        <v>14305</v>
      </c>
      <c r="E8828" s="3" t="s">
        <v>14253</v>
      </c>
      <c r="F8828" s="3" t="s">
        <v>12895</v>
      </c>
      <c r="G8828" s="3" t="s">
        <v>14323</v>
      </c>
      <c r="H8828" s="3"/>
      <c r="I8828" s="24">
        <v>54.35</v>
      </c>
      <c r="J8828" s="24">
        <v>42.16</v>
      </c>
      <c r="K8828" s="24"/>
      <c r="L8828" s="24">
        <v>4.25</v>
      </c>
      <c r="M8828" s="24"/>
      <c r="N8828" s="24">
        <v>2.75</v>
      </c>
      <c r="O8828" s="24">
        <v>1.43</v>
      </c>
      <c r="P8828" s="24">
        <v>0.1</v>
      </c>
      <c r="Q8828" s="24">
        <v>0.76</v>
      </c>
      <c r="R8828" s="24">
        <v>0.7</v>
      </c>
      <c r="S8828" s="24">
        <v>0.1</v>
      </c>
      <c r="T8828" s="24">
        <v>2.1</v>
      </c>
      <c r="U8828" s="24"/>
      <c r="V8828" s="24"/>
      <c r="W8828" s="24"/>
      <c r="X8828" s="24">
        <f t="shared" si="336"/>
        <v>54.35</v>
      </c>
      <c r="Y8828" s="2">
        <f t="shared" si="337"/>
        <v>0</v>
      </c>
      <c r="Z8828" s="3"/>
    </row>
    <row r="8829" spans="1:26" customFormat="1" x14ac:dyDescent="0.25">
      <c r="A8829" s="31">
        <v>59</v>
      </c>
      <c r="B8829" s="31">
        <v>60</v>
      </c>
      <c r="C8829" s="3" t="s">
        <v>14329</v>
      </c>
      <c r="D8829" s="3" t="s">
        <v>14330</v>
      </c>
      <c r="E8829" s="3" t="s">
        <v>14253</v>
      </c>
      <c r="F8829" s="3" t="s">
        <v>12895</v>
      </c>
      <c r="G8829" s="3" t="s">
        <v>4472</v>
      </c>
      <c r="H8829" s="3"/>
      <c r="I8829" s="24">
        <v>73.25</v>
      </c>
      <c r="J8829" s="24">
        <v>54.35</v>
      </c>
      <c r="K8829" s="24"/>
      <c r="L8829" s="24">
        <v>13.75</v>
      </c>
      <c r="M8829" s="24"/>
      <c r="N8829" s="24"/>
      <c r="O8829" s="24">
        <v>1</v>
      </c>
      <c r="P8829" s="24">
        <v>0.25</v>
      </c>
      <c r="Q8829" s="24">
        <v>3.25</v>
      </c>
      <c r="R8829" s="24">
        <v>0.26</v>
      </c>
      <c r="S8829" s="24">
        <v>0.39</v>
      </c>
      <c r="T8829" s="24"/>
      <c r="U8829" s="24"/>
      <c r="V8829" s="24"/>
      <c r="W8829" s="24"/>
      <c r="X8829" s="24">
        <f t="shared" si="336"/>
        <v>73.25</v>
      </c>
      <c r="Y8829" s="2">
        <f t="shared" si="337"/>
        <v>0</v>
      </c>
      <c r="Z8829" s="3"/>
    </row>
    <row r="8830" spans="1:26" customFormat="1" x14ac:dyDescent="0.25">
      <c r="A8830" s="31">
        <v>60</v>
      </c>
      <c r="B8830" s="31">
        <v>61</v>
      </c>
      <c r="C8830" s="3" t="s">
        <v>14331</v>
      </c>
      <c r="D8830" s="3" t="s">
        <v>14330</v>
      </c>
      <c r="E8830" s="3" t="s">
        <v>14253</v>
      </c>
      <c r="F8830" s="3" t="s">
        <v>12895</v>
      </c>
      <c r="G8830" s="3" t="s">
        <v>14332</v>
      </c>
      <c r="H8830" s="3"/>
      <c r="I8830" s="24">
        <v>177.02</v>
      </c>
      <c r="J8830" s="24">
        <v>168.32</v>
      </c>
      <c r="K8830" s="24"/>
      <c r="L8830" s="24"/>
      <c r="M8830" s="24"/>
      <c r="N8830" s="24">
        <v>2</v>
      </c>
      <c r="O8830" s="24">
        <v>1.5</v>
      </c>
      <c r="P8830" s="24">
        <v>0.2</v>
      </c>
      <c r="Q8830" s="24"/>
      <c r="R8830" s="24">
        <v>2.58</v>
      </c>
      <c r="S8830" s="24">
        <v>1.42</v>
      </c>
      <c r="T8830" s="24"/>
      <c r="U8830" s="24">
        <v>1</v>
      </c>
      <c r="V8830" s="24"/>
      <c r="W8830" s="24"/>
      <c r="X8830" s="24">
        <f t="shared" si="336"/>
        <v>177.01999999999998</v>
      </c>
      <c r="Y8830" s="2">
        <f t="shared" si="337"/>
        <v>0</v>
      </c>
      <c r="Z8830" s="3"/>
    </row>
    <row r="8831" spans="1:26" customFormat="1" x14ac:dyDescent="0.25">
      <c r="A8831" s="31">
        <v>61</v>
      </c>
      <c r="B8831" s="31">
        <v>62</v>
      </c>
      <c r="C8831" s="3" t="s">
        <v>14333</v>
      </c>
      <c r="D8831" s="3" t="s">
        <v>14330</v>
      </c>
      <c r="E8831" s="3" t="s">
        <v>14253</v>
      </c>
      <c r="F8831" s="3" t="s">
        <v>12895</v>
      </c>
      <c r="G8831" s="3" t="s">
        <v>14334</v>
      </c>
      <c r="H8831" s="3"/>
      <c r="I8831" s="24">
        <v>280.83999999999997</v>
      </c>
      <c r="J8831" s="24">
        <v>240.21</v>
      </c>
      <c r="K8831" s="24">
        <v>13.5</v>
      </c>
      <c r="L8831" s="24">
        <v>6.85</v>
      </c>
      <c r="M8831" s="24">
        <v>0.75</v>
      </c>
      <c r="N8831" s="24"/>
      <c r="O8831" s="24">
        <v>2</v>
      </c>
      <c r="P8831" s="24">
        <v>3</v>
      </c>
      <c r="Q8831" s="24"/>
      <c r="R8831" s="24">
        <v>3.87</v>
      </c>
      <c r="S8831" s="24">
        <v>0.66</v>
      </c>
      <c r="T8831" s="24">
        <v>9.25</v>
      </c>
      <c r="U8831" s="24">
        <v>0.75</v>
      </c>
      <c r="V8831" s="24"/>
      <c r="W8831" s="24"/>
      <c r="X8831" s="24">
        <f t="shared" si="336"/>
        <v>280.84000000000003</v>
      </c>
      <c r="Y8831" s="2">
        <f t="shared" si="337"/>
        <v>0</v>
      </c>
      <c r="Z8831" s="3"/>
    </row>
    <row r="8832" spans="1:26" customFormat="1" x14ac:dyDescent="0.25">
      <c r="A8832" s="31">
        <v>62</v>
      </c>
      <c r="B8832" s="31">
        <v>63</v>
      </c>
      <c r="C8832" s="3" t="s">
        <v>14335</v>
      </c>
      <c r="D8832" s="3" t="s">
        <v>14330</v>
      </c>
      <c r="E8832" s="3" t="s">
        <v>14253</v>
      </c>
      <c r="F8832" s="3" t="s">
        <v>12895</v>
      </c>
      <c r="G8832" s="3" t="s">
        <v>14336</v>
      </c>
      <c r="H8832" s="3"/>
      <c r="I8832" s="24">
        <v>118.42</v>
      </c>
      <c r="J8832" s="24">
        <v>75.569999999999993</v>
      </c>
      <c r="K8832" s="24">
        <v>19.5</v>
      </c>
      <c r="L8832" s="24">
        <v>6.1</v>
      </c>
      <c r="M8832" s="24"/>
      <c r="N8832" s="24"/>
      <c r="O8832" s="24">
        <v>2.5</v>
      </c>
      <c r="P8832" s="24">
        <v>1.92</v>
      </c>
      <c r="Q8832" s="24">
        <v>0.3</v>
      </c>
      <c r="R8832" s="24">
        <v>2.83</v>
      </c>
      <c r="S8832" s="24"/>
      <c r="T8832" s="24">
        <v>9.6999999999999993</v>
      </c>
      <c r="U8832" s="24"/>
      <c r="V8832" s="24"/>
      <c r="W8832" s="24"/>
      <c r="X8832" s="24">
        <f t="shared" si="336"/>
        <v>118.41999999999999</v>
      </c>
      <c r="Y8832" s="2">
        <f t="shared" si="337"/>
        <v>0</v>
      </c>
      <c r="Z8832" s="3"/>
    </row>
    <row r="8833" spans="1:26" customFormat="1" x14ac:dyDescent="0.25">
      <c r="A8833" s="31">
        <v>63</v>
      </c>
      <c r="B8833" s="31">
        <v>64</v>
      </c>
      <c r="C8833" s="3" t="s">
        <v>14337</v>
      </c>
      <c r="D8833" s="3" t="s">
        <v>14330</v>
      </c>
      <c r="E8833" s="3" t="s">
        <v>14253</v>
      </c>
      <c r="F8833" s="3" t="s">
        <v>12895</v>
      </c>
      <c r="G8833" s="3" t="s">
        <v>14313</v>
      </c>
      <c r="H8833" s="3"/>
      <c r="I8833" s="24">
        <v>167</v>
      </c>
      <c r="J8833" s="24">
        <v>72.25</v>
      </c>
      <c r="K8833" s="24"/>
      <c r="L8833" s="24"/>
      <c r="M8833" s="24">
        <v>8.25</v>
      </c>
      <c r="N8833" s="24"/>
      <c r="O8833" s="24">
        <v>1.25</v>
      </c>
      <c r="P8833" s="24"/>
      <c r="Q8833" s="24"/>
      <c r="R8833" s="24">
        <v>1.75</v>
      </c>
      <c r="S8833" s="24">
        <v>0.5</v>
      </c>
      <c r="T8833" s="24">
        <v>82.5</v>
      </c>
      <c r="U8833" s="24">
        <v>0.5</v>
      </c>
      <c r="V8833" s="24"/>
      <c r="W8833" s="24"/>
      <c r="X8833" s="24">
        <f t="shared" si="336"/>
        <v>167</v>
      </c>
      <c r="Y8833" s="2">
        <f t="shared" si="337"/>
        <v>0</v>
      </c>
      <c r="Z8833" s="3"/>
    </row>
    <row r="8834" spans="1:26" customFormat="1" x14ac:dyDescent="0.25">
      <c r="A8834" s="31">
        <v>64</v>
      </c>
      <c r="B8834" s="31">
        <v>65</v>
      </c>
      <c r="C8834" s="3" t="s">
        <v>9366</v>
      </c>
      <c r="D8834" s="3" t="s">
        <v>14330</v>
      </c>
      <c r="E8834" s="3" t="s">
        <v>14253</v>
      </c>
      <c r="F8834" s="3" t="s">
        <v>12895</v>
      </c>
      <c r="G8834" s="3" t="s">
        <v>14338</v>
      </c>
      <c r="H8834" s="3"/>
      <c r="I8834" s="24">
        <v>118.78</v>
      </c>
      <c r="J8834" s="24">
        <v>73.12</v>
      </c>
      <c r="K8834" s="24"/>
      <c r="L8834" s="24">
        <v>16.88</v>
      </c>
      <c r="M8834" s="24">
        <v>2.35</v>
      </c>
      <c r="N8834" s="24"/>
      <c r="O8834" s="24">
        <v>1.5</v>
      </c>
      <c r="P8834" s="24">
        <v>1.36</v>
      </c>
      <c r="Q8834" s="24">
        <v>21.64</v>
      </c>
      <c r="R8834" s="24">
        <v>1.18</v>
      </c>
      <c r="S8834" s="24">
        <v>0.75</v>
      </c>
      <c r="T8834" s="24"/>
      <c r="U8834" s="24"/>
      <c r="V8834" s="24"/>
      <c r="W8834" s="24"/>
      <c r="X8834" s="24">
        <f t="shared" si="336"/>
        <v>118.78</v>
      </c>
      <c r="Y8834" s="2">
        <f t="shared" si="337"/>
        <v>0</v>
      </c>
      <c r="Z8834" s="3"/>
    </row>
    <row r="8835" spans="1:26" customFormat="1" x14ac:dyDescent="0.25">
      <c r="A8835" s="31">
        <v>65</v>
      </c>
      <c r="B8835" s="31">
        <v>66</v>
      </c>
      <c r="C8835" s="3" t="s">
        <v>14339</v>
      </c>
      <c r="D8835" s="3" t="s">
        <v>14330</v>
      </c>
      <c r="E8835" s="3" t="s">
        <v>14253</v>
      </c>
      <c r="F8835" s="3" t="s">
        <v>12895</v>
      </c>
      <c r="G8835" s="1" t="s">
        <v>14340</v>
      </c>
      <c r="H8835" s="3"/>
      <c r="I8835" s="24">
        <v>120</v>
      </c>
      <c r="J8835" s="24">
        <v>87.05</v>
      </c>
      <c r="K8835" s="24">
        <v>6.5</v>
      </c>
      <c r="L8835" s="24">
        <v>15.35</v>
      </c>
      <c r="M8835" s="24"/>
      <c r="N8835" s="24"/>
      <c r="O8835" s="24"/>
      <c r="P8835" s="24"/>
      <c r="Q8835" s="24"/>
      <c r="R8835" s="24">
        <v>1.95</v>
      </c>
      <c r="S8835" s="24"/>
      <c r="T8835" s="24"/>
      <c r="U8835" s="24">
        <v>9.15</v>
      </c>
      <c r="V8835" s="24"/>
      <c r="W8835" s="24"/>
      <c r="X8835" s="24">
        <f t="shared" ref="X8835:X8898" si="338">SUM(J8835:W8835)</f>
        <v>120</v>
      </c>
      <c r="Y8835" s="2">
        <f t="shared" ref="Y8835:Y8898" si="339">I8835-X8835</f>
        <v>0</v>
      </c>
      <c r="Z8835" s="3"/>
    </row>
    <row r="8836" spans="1:26" customFormat="1" x14ac:dyDescent="0.25">
      <c r="A8836" s="31">
        <v>66</v>
      </c>
      <c r="B8836" s="31">
        <v>67</v>
      </c>
      <c r="C8836" s="3" t="s">
        <v>393</v>
      </c>
      <c r="D8836" s="3" t="s">
        <v>14330</v>
      </c>
      <c r="E8836" s="3" t="s">
        <v>14253</v>
      </c>
      <c r="F8836" s="3" t="s">
        <v>12895</v>
      </c>
      <c r="G8836" s="1" t="s">
        <v>3807</v>
      </c>
      <c r="H8836" s="3"/>
      <c r="I8836" s="24">
        <v>88.83</v>
      </c>
      <c r="J8836" s="24">
        <v>82.1</v>
      </c>
      <c r="K8836" s="24">
        <v>0.75</v>
      </c>
      <c r="L8836" s="24">
        <v>2.5</v>
      </c>
      <c r="M8836" s="24">
        <v>0.25</v>
      </c>
      <c r="N8836" s="24"/>
      <c r="O8836" s="24">
        <v>1.5</v>
      </c>
      <c r="P8836" s="24">
        <v>0.15</v>
      </c>
      <c r="Q8836" s="24"/>
      <c r="R8836" s="24">
        <v>1.48</v>
      </c>
      <c r="S8836" s="24">
        <v>0.1</v>
      </c>
      <c r="T8836" s="24"/>
      <c r="U8836" s="24"/>
      <c r="V8836" s="24"/>
      <c r="W8836" s="24"/>
      <c r="X8836" s="24">
        <f t="shared" si="338"/>
        <v>88.83</v>
      </c>
      <c r="Y8836" s="2">
        <f t="shared" si="339"/>
        <v>0</v>
      </c>
      <c r="Z8836" s="3"/>
    </row>
    <row r="8837" spans="1:26" customFormat="1" x14ac:dyDescent="0.25">
      <c r="A8837" s="31">
        <v>67</v>
      </c>
      <c r="B8837" s="31">
        <v>68</v>
      </c>
      <c r="C8837" s="3" t="s">
        <v>14341</v>
      </c>
      <c r="D8837" s="3" t="s">
        <v>14330</v>
      </c>
      <c r="E8837" s="3" t="s">
        <v>14253</v>
      </c>
      <c r="F8837" s="3" t="s">
        <v>12895</v>
      </c>
      <c r="G8837" s="1" t="s">
        <v>14342</v>
      </c>
      <c r="H8837" s="3"/>
      <c r="I8837" s="24">
        <v>121.25</v>
      </c>
      <c r="J8837" s="24">
        <v>54</v>
      </c>
      <c r="K8837" s="24"/>
      <c r="L8837" s="24">
        <v>8.5</v>
      </c>
      <c r="M8837" s="24"/>
      <c r="N8837" s="24"/>
      <c r="O8837" s="24">
        <v>2.25</v>
      </c>
      <c r="P8837" s="24">
        <v>0.25</v>
      </c>
      <c r="Q8837" s="24">
        <v>30.25</v>
      </c>
      <c r="R8837" s="24">
        <v>1.1000000000000001</v>
      </c>
      <c r="S8837" s="24">
        <v>0.15</v>
      </c>
      <c r="T8837" s="24">
        <v>24.75</v>
      </c>
      <c r="U8837" s="24"/>
      <c r="V8837" s="24"/>
      <c r="W8837" s="24"/>
      <c r="X8837" s="24">
        <f t="shared" si="338"/>
        <v>121.25</v>
      </c>
      <c r="Y8837" s="2">
        <f t="shared" si="339"/>
        <v>0</v>
      </c>
      <c r="Z8837" s="3"/>
    </row>
    <row r="8838" spans="1:26" customFormat="1" x14ac:dyDescent="0.25">
      <c r="A8838" s="31">
        <v>68</v>
      </c>
      <c r="B8838" s="31">
        <v>69</v>
      </c>
      <c r="C8838" s="3" t="s">
        <v>14343</v>
      </c>
      <c r="D8838" s="3" t="s">
        <v>14330</v>
      </c>
      <c r="E8838" s="3" t="s">
        <v>14253</v>
      </c>
      <c r="F8838" s="3" t="s">
        <v>12895</v>
      </c>
      <c r="G8838" s="1" t="s">
        <v>14344</v>
      </c>
      <c r="H8838" s="3"/>
      <c r="I8838" s="24">
        <v>107.26</v>
      </c>
      <c r="J8838" s="24">
        <v>95.99</v>
      </c>
      <c r="K8838" s="24">
        <v>7.04</v>
      </c>
      <c r="L8838" s="24">
        <v>0.4</v>
      </c>
      <c r="M8838" s="24">
        <v>1.75</v>
      </c>
      <c r="N8838" s="24"/>
      <c r="O8838" s="24">
        <v>0.25</v>
      </c>
      <c r="P8838" s="24"/>
      <c r="Q8838" s="24"/>
      <c r="R8838" s="24">
        <v>0.9</v>
      </c>
      <c r="S8838" s="24">
        <v>0.18</v>
      </c>
      <c r="T8838" s="24"/>
      <c r="U8838" s="24">
        <v>0.75</v>
      </c>
      <c r="V8838" s="24"/>
      <c r="W8838" s="24"/>
      <c r="X8838" s="24">
        <f t="shared" si="338"/>
        <v>107.26000000000002</v>
      </c>
      <c r="Y8838" s="2">
        <f t="shared" si="339"/>
        <v>0</v>
      </c>
      <c r="Z8838" s="3"/>
    </row>
    <row r="8839" spans="1:26" customFormat="1" x14ac:dyDescent="0.25">
      <c r="A8839" s="31">
        <v>69</v>
      </c>
      <c r="B8839" s="31">
        <v>70</v>
      </c>
      <c r="C8839" s="3" t="s">
        <v>14345</v>
      </c>
      <c r="D8839" s="3" t="s">
        <v>14330</v>
      </c>
      <c r="E8839" s="3" t="s">
        <v>14253</v>
      </c>
      <c r="F8839" s="3" t="s">
        <v>12895</v>
      </c>
      <c r="G8839" s="1" t="s">
        <v>106</v>
      </c>
      <c r="H8839" s="3"/>
      <c r="I8839" s="24">
        <v>391.87</v>
      </c>
      <c r="J8839" s="24">
        <v>295.97000000000003</v>
      </c>
      <c r="K8839" s="24">
        <v>13.8</v>
      </c>
      <c r="L8839" s="24">
        <v>5.5</v>
      </c>
      <c r="M8839" s="24"/>
      <c r="N8839" s="24"/>
      <c r="O8839" s="24">
        <v>3</v>
      </c>
      <c r="P8839" s="24">
        <v>1</v>
      </c>
      <c r="Q8839" s="24">
        <v>0.4</v>
      </c>
      <c r="R8839" s="24">
        <v>4.2</v>
      </c>
      <c r="S8839" s="24"/>
      <c r="T8839" s="24">
        <v>65</v>
      </c>
      <c r="U8839" s="24">
        <v>3</v>
      </c>
      <c r="V8839" s="24"/>
      <c r="W8839" s="24"/>
      <c r="X8839" s="24">
        <f t="shared" si="338"/>
        <v>391.87</v>
      </c>
      <c r="Y8839" s="2">
        <f t="shared" si="339"/>
        <v>0</v>
      </c>
      <c r="Z8839" s="3"/>
    </row>
    <row r="8840" spans="1:26" customFormat="1" x14ac:dyDescent="0.25">
      <c r="A8840" s="31">
        <v>70</v>
      </c>
      <c r="B8840" s="31">
        <v>71</v>
      </c>
      <c r="C8840" s="3" t="s">
        <v>14346</v>
      </c>
      <c r="D8840" s="3" t="s">
        <v>14330</v>
      </c>
      <c r="E8840" s="3" t="s">
        <v>14253</v>
      </c>
      <c r="F8840" s="3" t="s">
        <v>12895</v>
      </c>
      <c r="G8840" s="1" t="s">
        <v>14347</v>
      </c>
      <c r="H8840" s="3"/>
      <c r="I8840" s="24">
        <v>168</v>
      </c>
      <c r="J8840" s="24">
        <v>52</v>
      </c>
      <c r="K8840" s="24"/>
      <c r="L8840" s="24">
        <v>9.75</v>
      </c>
      <c r="M8840" s="24">
        <v>1.5</v>
      </c>
      <c r="N8840" s="24"/>
      <c r="O8840" s="24">
        <v>1.5</v>
      </c>
      <c r="P8840" s="24">
        <v>1.75</v>
      </c>
      <c r="Q8840" s="24"/>
      <c r="R8840" s="24">
        <v>1.5</v>
      </c>
      <c r="S8840" s="24"/>
      <c r="T8840" s="24">
        <v>100</v>
      </c>
      <c r="U8840" s="24"/>
      <c r="V8840" s="24"/>
      <c r="W8840" s="24"/>
      <c r="X8840" s="24">
        <f t="shared" si="338"/>
        <v>168</v>
      </c>
      <c r="Y8840" s="2">
        <f t="shared" si="339"/>
        <v>0</v>
      </c>
      <c r="Z8840" s="3"/>
    </row>
    <row r="8841" spans="1:26" customFormat="1" x14ac:dyDescent="0.25">
      <c r="A8841" s="31">
        <v>71</v>
      </c>
      <c r="B8841" s="31">
        <v>72</v>
      </c>
      <c r="C8841" s="3" t="s">
        <v>14348</v>
      </c>
      <c r="D8841" s="3" t="s">
        <v>14330</v>
      </c>
      <c r="E8841" s="3" t="s">
        <v>14253</v>
      </c>
      <c r="F8841" s="3" t="s">
        <v>12895</v>
      </c>
      <c r="G8841" s="1" t="s">
        <v>5996</v>
      </c>
      <c r="H8841" s="3"/>
      <c r="I8841" s="24">
        <v>214.35</v>
      </c>
      <c r="J8841" s="24">
        <v>190.72</v>
      </c>
      <c r="K8841" s="24"/>
      <c r="L8841" s="24">
        <v>11.28</v>
      </c>
      <c r="M8841" s="24">
        <v>0.2</v>
      </c>
      <c r="N8841" s="24"/>
      <c r="O8841" s="24">
        <v>1.25</v>
      </c>
      <c r="P8841" s="24">
        <v>0.28999999999999998</v>
      </c>
      <c r="Q8841" s="24"/>
      <c r="R8841" s="24">
        <v>4.3499999999999996</v>
      </c>
      <c r="S8841" s="24">
        <v>0.86</v>
      </c>
      <c r="T8841" s="24">
        <v>4.1500000000000004</v>
      </c>
      <c r="U8841" s="24">
        <v>1.25</v>
      </c>
      <c r="V8841" s="24"/>
      <c r="W8841" s="24"/>
      <c r="X8841" s="24">
        <f t="shared" si="338"/>
        <v>214.35</v>
      </c>
      <c r="Y8841" s="2">
        <f t="shared" si="339"/>
        <v>0</v>
      </c>
      <c r="Z8841" s="3"/>
    </row>
    <row r="8842" spans="1:26" customFormat="1" x14ac:dyDescent="0.25">
      <c r="A8842" s="31">
        <v>72</v>
      </c>
      <c r="B8842" s="31">
        <v>73</v>
      </c>
      <c r="C8842" s="3" t="s">
        <v>15195</v>
      </c>
      <c r="D8842" s="3" t="s">
        <v>14330</v>
      </c>
      <c r="E8842" s="3" t="s">
        <v>14253</v>
      </c>
      <c r="F8842" s="3" t="s">
        <v>12895</v>
      </c>
      <c r="G8842" s="1" t="s">
        <v>14349</v>
      </c>
      <c r="H8842" s="3"/>
      <c r="I8842" s="24">
        <v>90.78</v>
      </c>
      <c r="J8842" s="24">
        <v>68.25</v>
      </c>
      <c r="K8842" s="24">
        <v>5.55</v>
      </c>
      <c r="L8842" s="24">
        <v>4.25</v>
      </c>
      <c r="M8842" s="24">
        <v>2.5</v>
      </c>
      <c r="N8842" s="24"/>
      <c r="O8842" s="24">
        <v>0.75</v>
      </c>
      <c r="P8842" s="24">
        <v>0.35</v>
      </c>
      <c r="Q8842" s="24"/>
      <c r="R8842" s="24">
        <v>1.97</v>
      </c>
      <c r="S8842" s="24">
        <v>0.28000000000000003</v>
      </c>
      <c r="T8842" s="24">
        <v>6.88</v>
      </c>
      <c r="U8842" s="24"/>
      <c r="V8842" s="24"/>
      <c r="W8842" s="24"/>
      <c r="X8842" s="24">
        <f t="shared" si="338"/>
        <v>90.779999999999987</v>
      </c>
      <c r="Y8842" s="2">
        <f t="shared" si="339"/>
        <v>0</v>
      </c>
      <c r="Z8842" s="3"/>
    </row>
    <row r="8843" spans="1:26" customFormat="1" x14ac:dyDescent="0.25">
      <c r="A8843" s="31">
        <v>73</v>
      </c>
      <c r="B8843" s="31">
        <v>74</v>
      </c>
      <c r="C8843" s="3" t="s">
        <v>14350</v>
      </c>
      <c r="D8843" s="3" t="s">
        <v>14330</v>
      </c>
      <c r="E8843" s="3" t="s">
        <v>14253</v>
      </c>
      <c r="F8843" s="3" t="s">
        <v>12895</v>
      </c>
      <c r="G8843" s="3" t="s">
        <v>15166</v>
      </c>
      <c r="H8843" s="3" t="s">
        <v>5</v>
      </c>
      <c r="I8843" s="24">
        <v>449.5</v>
      </c>
      <c r="J8843" s="24">
        <v>220.5</v>
      </c>
      <c r="K8843" s="24">
        <v>3</v>
      </c>
      <c r="L8843" s="24"/>
      <c r="M8843" s="24"/>
      <c r="N8843" s="24">
        <v>3.5</v>
      </c>
      <c r="O8843" s="24">
        <v>3.75</v>
      </c>
      <c r="P8843" s="24"/>
      <c r="Q8843" s="24"/>
      <c r="R8843" s="24">
        <v>8</v>
      </c>
      <c r="S8843" s="24"/>
      <c r="T8843" s="24">
        <v>209</v>
      </c>
      <c r="U8843" s="24">
        <v>1.75</v>
      </c>
      <c r="V8843" s="24"/>
      <c r="W8843" s="24"/>
      <c r="X8843" s="24">
        <f t="shared" si="338"/>
        <v>449.5</v>
      </c>
      <c r="Y8843" s="2">
        <f t="shared" si="339"/>
        <v>0</v>
      </c>
      <c r="Z8843" s="3"/>
    </row>
    <row r="8844" spans="1:26" customFormat="1" x14ac:dyDescent="0.25">
      <c r="A8844" s="31">
        <v>74</v>
      </c>
      <c r="B8844" s="31">
        <v>75</v>
      </c>
      <c r="C8844" s="3" t="s">
        <v>14351</v>
      </c>
      <c r="D8844" s="3" t="s">
        <v>14330</v>
      </c>
      <c r="E8844" s="3" t="s">
        <v>14253</v>
      </c>
      <c r="F8844" s="3" t="s">
        <v>12895</v>
      </c>
      <c r="G8844" s="1" t="s">
        <v>14344</v>
      </c>
      <c r="H8844" s="3"/>
      <c r="I8844" s="24">
        <v>208</v>
      </c>
      <c r="J8844" s="24">
        <v>192.15</v>
      </c>
      <c r="K8844" s="24">
        <v>3.8</v>
      </c>
      <c r="L8844" s="24"/>
      <c r="M8844" s="24">
        <v>1.6</v>
      </c>
      <c r="N8844" s="24"/>
      <c r="O8844" s="24">
        <v>2.81</v>
      </c>
      <c r="P8844" s="24"/>
      <c r="Q8844" s="24">
        <v>1.27</v>
      </c>
      <c r="R8844" s="24">
        <v>2.84</v>
      </c>
      <c r="S8844" s="24">
        <v>0.53</v>
      </c>
      <c r="T8844" s="24">
        <v>1</v>
      </c>
      <c r="U8844" s="24">
        <v>2</v>
      </c>
      <c r="V8844" s="24"/>
      <c r="W8844" s="24"/>
      <c r="X8844" s="24">
        <f t="shared" si="338"/>
        <v>208.00000000000003</v>
      </c>
      <c r="Y8844" s="2">
        <f t="shared" si="339"/>
        <v>0</v>
      </c>
      <c r="Z8844" s="3"/>
    </row>
    <row r="8845" spans="1:26" customFormat="1" x14ac:dyDescent="0.25">
      <c r="A8845" s="31">
        <v>75</v>
      </c>
      <c r="B8845" s="31">
        <v>76</v>
      </c>
      <c r="C8845" s="3" t="s">
        <v>14352</v>
      </c>
      <c r="D8845" s="3" t="s">
        <v>14330</v>
      </c>
      <c r="E8845" s="3" t="s">
        <v>14253</v>
      </c>
      <c r="F8845" s="3" t="s">
        <v>12895</v>
      </c>
      <c r="G8845" s="1" t="s">
        <v>14353</v>
      </c>
      <c r="H8845" s="3"/>
      <c r="I8845" s="24">
        <v>58.37</v>
      </c>
      <c r="J8845" s="24">
        <v>31.25</v>
      </c>
      <c r="K8845" s="24"/>
      <c r="L8845" s="24"/>
      <c r="M8845" s="24"/>
      <c r="N8845" s="24"/>
      <c r="O8845" s="24">
        <v>0.75</v>
      </c>
      <c r="P8845" s="24"/>
      <c r="Q8845" s="24"/>
      <c r="R8845" s="24">
        <v>1.31</v>
      </c>
      <c r="S8845" s="24">
        <v>0.06</v>
      </c>
      <c r="T8845" s="24">
        <v>25</v>
      </c>
      <c r="U8845" s="24"/>
      <c r="V8845" s="24"/>
      <c r="W8845" s="24"/>
      <c r="X8845" s="24">
        <f t="shared" si="338"/>
        <v>58.370000000000005</v>
      </c>
      <c r="Y8845" s="2">
        <f t="shared" si="339"/>
        <v>0</v>
      </c>
      <c r="Z8845" s="3"/>
    </row>
    <row r="8846" spans="1:26" customFormat="1" x14ac:dyDescent="0.25">
      <c r="A8846" s="31">
        <v>76</v>
      </c>
      <c r="B8846" s="31">
        <v>77</v>
      </c>
      <c r="C8846" s="3" t="s">
        <v>14354</v>
      </c>
      <c r="D8846" s="3" t="s">
        <v>14330</v>
      </c>
      <c r="E8846" s="3" t="s">
        <v>14253</v>
      </c>
      <c r="F8846" s="3" t="s">
        <v>12895</v>
      </c>
      <c r="G8846" s="1" t="s">
        <v>6686</v>
      </c>
      <c r="H8846" s="3"/>
      <c r="I8846" s="24">
        <v>102</v>
      </c>
      <c r="J8846" s="24">
        <v>80.75</v>
      </c>
      <c r="K8846" s="24"/>
      <c r="L8846" s="24"/>
      <c r="M8846" s="24"/>
      <c r="N8846" s="24"/>
      <c r="O8846" s="24"/>
      <c r="P8846" s="24"/>
      <c r="Q8846" s="24"/>
      <c r="R8846" s="24">
        <v>4.5</v>
      </c>
      <c r="S8846" s="24"/>
      <c r="T8846" s="24">
        <v>7</v>
      </c>
      <c r="U8846" s="24"/>
      <c r="V8846" s="24"/>
      <c r="W8846" s="24">
        <v>9.75</v>
      </c>
      <c r="X8846" s="24">
        <f t="shared" si="338"/>
        <v>102</v>
      </c>
      <c r="Y8846" s="2">
        <f t="shared" si="339"/>
        <v>0</v>
      </c>
      <c r="Z8846" s="3"/>
    </row>
    <row r="8847" spans="1:26" customFormat="1" x14ac:dyDescent="0.25">
      <c r="A8847" s="31">
        <v>77</v>
      </c>
      <c r="B8847" s="31">
        <v>78</v>
      </c>
      <c r="C8847" s="3" t="s">
        <v>14355</v>
      </c>
      <c r="D8847" s="3" t="s">
        <v>14330</v>
      </c>
      <c r="E8847" s="3" t="s">
        <v>14253</v>
      </c>
      <c r="F8847" s="3" t="s">
        <v>12895</v>
      </c>
      <c r="G8847" s="1" t="s">
        <v>14356</v>
      </c>
      <c r="H8847" s="3"/>
      <c r="I8847" s="24">
        <v>122.16</v>
      </c>
      <c r="J8847" s="24">
        <v>69.5</v>
      </c>
      <c r="K8847" s="24"/>
      <c r="L8847" s="24"/>
      <c r="M8847" s="24">
        <v>0.75</v>
      </c>
      <c r="N8847" s="24"/>
      <c r="O8847" s="24">
        <v>1.75</v>
      </c>
      <c r="P8847" s="24"/>
      <c r="Q8847" s="24"/>
      <c r="R8847" s="24">
        <v>1.1599999999999999</v>
      </c>
      <c r="S8847" s="24"/>
      <c r="T8847" s="24">
        <v>49</v>
      </c>
      <c r="U8847" s="24"/>
      <c r="V8847" s="24"/>
      <c r="W8847" s="24"/>
      <c r="X8847" s="24">
        <f t="shared" si="338"/>
        <v>122.16</v>
      </c>
      <c r="Y8847" s="2">
        <f t="shared" si="339"/>
        <v>0</v>
      </c>
      <c r="Z8847" s="3"/>
    </row>
    <row r="8848" spans="1:26" customFormat="1" x14ac:dyDescent="0.25">
      <c r="A8848" s="31">
        <v>78</v>
      </c>
      <c r="B8848" s="31">
        <v>79</v>
      </c>
      <c r="C8848" s="3" t="s">
        <v>15196</v>
      </c>
      <c r="D8848" s="3" t="s">
        <v>14357</v>
      </c>
      <c r="E8848" s="3" t="s">
        <v>14253</v>
      </c>
      <c r="F8848" s="3" t="s">
        <v>12895</v>
      </c>
      <c r="G8848" s="1" t="s">
        <v>14358</v>
      </c>
      <c r="H8848" s="3"/>
      <c r="I8848" s="24">
        <v>77.930000000000007</v>
      </c>
      <c r="J8848" s="24">
        <v>42</v>
      </c>
      <c r="K8848" s="24">
        <v>3</v>
      </c>
      <c r="L8848" s="24">
        <v>12</v>
      </c>
      <c r="M8848" s="24"/>
      <c r="N8848" s="24">
        <v>1</v>
      </c>
      <c r="O8848" s="24">
        <v>0.75</v>
      </c>
      <c r="P8848" s="24">
        <v>0.2</v>
      </c>
      <c r="Q8848" s="24">
        <v>10.98</v>
      </c>
      <c r="R8848" s="24">
        <v>6.1</v>
      </c>
      <c r="S8848" s="24">
        <v>0.9</v>
      </c>
      <c r="T8848" s="24"/>
      <c r="U8848" s="24">
        <v>1</v>
      </c>
      <c r="V8848" s="24"/>
      <c r="W8848" s="24"/>
      <c r="X8848" s="24">
        <f t="shared" si="338"/>
        <v>77.930000000000007</v>
      </c>
      <c r="Y8848" s="2">
        <f t="shared" si="339"/>
        <v>0</v>
      </c>
      <c r="Z8848" s="3"/>
    </row>
    <row r="8849" spans="1:26" customFormat="1" x14ac:dyDescent="0.25">
      <c r="A8849" s="31">
        <v>79</v>
      </c>
      <c r="B8849" s="31">
        <v>80</v>
      </c>
      <c r="C8849" s="3" t="s">
        <v>14359</v>
      </c>
      <c r="D8849" s="3" t="s">
        <v>14357</v>
      </c>
      <c r="E8849" s="3" t="s">
        <v>14253</v>
      </c>
      <c r="F8849" s="3" t="s">
        <v>12895</v>
      </c>
      <c r="G8849" s="1" t="s">
        <v>14360</v>
      </c>
      <c r="H8849" s="3" t="s">
        <v>14361</v>
      </c>
      <c r="I8849" s="24">
        <v>95.05</v>
      </c>
      <c r="J8849" s="24">
        <v>90.38</v>
      </c>
      <c r="K8849" s="24"/>
      <c r="L8849" s="24"/>
      <c r="M8849" s="24">
        <v>3.5</v>
      </c>
      <c r="N8849" s="24"/>
      <c r="O8849" s="24">
        <v>0.75</v>
      </c>
      <c r="P8849" s="24"/>
      <c r="Q8849" s="24"/>
      <c r="R8849" s="24">
        <v>0.42</v>
      </c>
      <c r="S8849" s="24"/>
      <c r="T8849" s="24"/>
      <c r="U8849" s="24"/>
      <c r="V8849" s="24"/>
      <c r="W8849" s="24"/>
      <c r="X8849" s="24">
        <f t="shared" si="338"/>
        <v>95.05</v>
      </c>
      <c r="Y8849" s="2">
        <f t="shared" si="339"/>
        <v>0</v>
      </c>
      <c r="Z8849" s="3"/>
    </row>
    <row r="8850" spans="1:26" customFormat="1" x14ac:dyDescent="0.25">
      <c r="A8850" s="31">
        <v>80</v>
      </c>
      <c r="B8850" s="31">
        <v>81</v>
      </c>
      <c r="C8850" s="3" t="s">
        <v>14362</v>
      </c>
      <c r="D8850" s="3" t="s">
        <v>14357</v>
      </c>
      <c r="E8850" s="3" t="s">
        <v>14253</v>
      </c>
      <c r="F8850" s="3" t="s">
        <v>12895</v>
      </c>
      <c r="G8850" s="1" t="s">
        <v>14363</v>
      </c>
      <c r="H8850" s="3" t="s">
        <v>734</v>
      </c>
      <c r="I8850" s="24">
        <v>241.35</v>
      </c>
      <c r="J8850" s="24">
        <v>206.98</v>
      </c>
      <c r="K8850" s="24">
        <v>9.43</v>
      </c>
      <c r="L8850" s="24">
        <v>0.5</v>
      </c>
      <c r="M8850" s="24">
        <v>11.7</v>
      </c>
      <c r="N8850" s="24"/>
      <c r="O8850" s="24">
        <v>2.5</v>
      </c>
      <c r="P8850" s="24"/>
      <c r="Q8850" s="24">
        <v>4.03</v>
      </c>
      <c r="R8850" s="24">
        <v>3.12</v>
      </c>
      <c r="S8850" s="24">
        <v>0.24</v>
      </c>
      <c r="T8850" s="24"/>
      <c r="U8850" s="24">
        <v>2.85</v>
      </c>
      <c r="V8850" s="24"/>
      <c r="W8850" s="24"/>
      <c r="X8850" s="24">
        <f t="shared" si="338"/>
        <v>241.35</v>
      </c>
      <c r="Y8850" s="2">
        <f t="shared" si="339"/>
        <v>0</v>
      </c>
      <c r="Z8850" s="3"/>
    </row>
    <row r="8851" spans="1:26" customFormat="1" x14ac:dyDescent="0.25">
      <c r="A8851" s="31">
        <v>81</v>
      </c>
      <c r="B8851" s="31">
        <v>82</v>
      </c>
      <c r="C8851" s="3" t="s">
        <v>434</v>
      </c>
      <c r="D8851" s="3" t="s">
        <v>14357</v>
      </c>
      <c r="E8851" s="3" t="s">
        <v>14253</v>
      </c>
      <c r="F8851" s="3" t="s">
        <v>12895</v>
      </c>
      <c r="G8851" s="1" t="s">
        <v>14199</v>
      </c>
      <c r="H8851" s="3"/>
      <c r="I8851" s="24">
        <v>93</v>
      </c>
      <c r="J8851" s="24">
        <v>56.15</v>
      </c>
      <c r="K8851" s="24"/>
      <c r="L8851" s="24"/>
      <c r="M8851" s="24"/>
      <c r="N8851" s="24"/>
      <c r="O8851" s="24">
        <v>0.5</v>
      </c>
      <c r="P8851" s="24"/>
      <c r="Q8851" s="24"/>
      <c r="R8851" s="24">
        <v>1.88</v>
      </c>
      <c r="S8851" s="24"/>
      <c r="T8851" s="24">
        <v>34.47</v>
      </c>
      <c r="U8851" s="24"/>
      <c r="V8851" s="24"/>
      <c r="W8851" s="24"/>
      <c r="X8851" s="24">
        <f t="shared" si="338"/>
        <v>93</v>
      </c>
      <c r="Y8851" s="2">
        <f t="shared" si="339"/>
        <v>0</v>
      </c>
      <c r="Z8851" s="3"/>
    </row>
    <row r="8852" spans="1:26" customFormat="1" x14ac:dyDescent="0.25">
      <c r="A8852" s="31">
        <v>82</v>
      </c>
      <c r="B8852" s="31">
        <v>83</v>
      </c>
      <c r="C8852" s="3" t="s">
        <v>14364</v>
      </c>
      <c r="D8852" s="3" t="s">
        <v>14357</v>
      </c>
      <c r="E8852" s="3" t="s">
        <v>14253</v>
      </c>
      <c r="F8852" s="3" t="s">
        <v>12895</v>
      </c>
      <c r="G8852" s="1" t="s">
        <v>14365</v>
      </c>
      <c r="H8852" s="3"/>
      <c r="I8852" s="24">
        <v>334.03</v>
      </c>
      <c r="J8852" s="24">
        <v>306.75</v>
      </c>
      <c r="K8852" s="24">
        <v>10.48</v>
      </c>
      <c r="L8852" s="24"/>
      <c r="M8852" s="24"/>
      <c r="N8852" s="24"/>
      <c r="O8852" s="24">
        <v>8.09</v>
      </c>
      <c r="P8852" s="24"/>
      <c r="Q8852" s="24">
        <v>0.4</v>
      </c>
      <c r="R8852" s="24">
        <v>5.0599999999999996</v>
      </c>
      <c r="S8852" s="24">
        <v>1.01</v>
      </c>
      <c r="T8852" s="24"/>
      <c r="U8852" s="24">
        <v>2.2400000000000002</v>
      </c>
      <c r="V8852" s="24"/>
      <c r="W8852" s="24"/>
      <c r="X8852" s="24">
        <f t="shared" si="338"/>
        <v>334.03</v>
      </c>
      <c r="Y8852" s="2">
        <f t="shared" si="339"/>
        <v>0</v>
      </c>
      <c r="Z8852" s="3"/>
    </row>
    <row r="8853" spans="1:26" customFormat="1" x14ac:dyDescent="0.25">
      <c r="A8853" s="31">
        <v>83</v>
      </c>
      <c r="B8853" s="31">
        <v>84</v>
      </c>
      <c r="C8853" s="3" t="s">
        <v>2591</v>
      </c>
      <c r="D8853" s="3" t="s">
        <v>14357</v>
      </c>
      <c r="E8853" s="3" t="s">
        <v>14253</v>
      </c>
      <c r="F8853" s="3" t="s">
        <v>12895</v>
      </c>
      <c r="G8853" s="1" t="s">
        <v>5763</v>
      </c>
      <c r="H8853" s="3"/>
      <c r="I8853" s="24">
        <v>154.30000000000001</v>
      </c>
      <c r="J8853" s="24">
        <v>120.53</v>
      </c>
      <c r="K8853" s="24"/>
      <c r="L8853" s="24"/>
      <c r="M8853" s="24">
        <v>3.5</v>
      </c>
      <c r="N8853" s="24"/>
      <c r="O8853" s="24">
        <v>2.5</v>
      </c>
      <c r="P8853" s="24">
        <v>2</v>
      </c>
      <c r="Q8853" s="24"/>
      <c r="R8853" s="24">
        <v>2.78</v>
      </c>
      <c r="S8853" s="24">
        <v>0.68</v>
      </c>
      <c r="T8853" s="24">
        <v>22.31</v>
      </c>
      <c r="U8853" s="24"/>
      <c r="V8853" s="24"/>
      <c r="W8853" s="24"/>
      <c r="X8853" s="24">
        <f t="shared" si="338"/>
        <v>154.30000000000001</v>
      </c>
      <c r="Y8853" s="2">
        <f t="shared" si="339"/>
        <v>0</v>
      </c>
      <c r="Z8853" s="3"/>
    </row>
    <row r="8854" spans="1:26" customFormat="1" x14ac:dyDescent="0.25">
      <c r="A8854" s="31">
        <v>84</v>
      </c>
      <c r="B8854" s="31">
        <v>85</v>
      </c>
      <c r="C8854" s="3" t="s">
        <v>14366</v>
      </c>
      <c r="D8854" s="3" t="s">
        <v>11641</v>
      </c>
      <c r="E8854" s="3" t="s">
        <v>14253</v>
      </c>
      <c r="F8854" s="3" t="s">
        <v>12895</v>
      </c>
      <c r="G8854" s="1" t="s">
        <v>14367</v>
      </c>
      <c r="H8854" s="3"/>
      <c r="I8854" s="24">
        <v>254.65</v>
      </c>
      <c r="J8854" s="24">
        <v>228.96</v>
      </c>
      <c r="K8854" s="24">
        <v>13.69</v>
      </c>
      <c r="L8854" s="24"/>
      <c r="M8854" s="24"/>
      <c r="N8854" s="24"/>
      <c r="O8854" s="24">
        <v>1.93</v>
      </c>
      <c r="P8854" s="24">
        <v>1.2</v>
      </c>
      <c r="Q8854" s="24"/>
      <c r="R8854" s="24">
        <v>6.2</v>
      </c>
      <c r="S8854" s="24">
        <v>0.53</v>
      </c>
      <c r="T8854" s="24"/>
      <c r="U8854" s="24">
        <v>2.14</v>
      </c>
      <c r="V8854" s="24"/>
      <c r="W8854" s="24"/>
      <c r="X8854" s="24">
        <f t="shared" si="338"/>
        <v>254.64999999999998</v>
      </c>
      <c r="Y8854" s="2">
        <f t="shared" si="339"/>
        <v>0</v>
      </c>
      <c r="Z8854" s="3"/>
    </row>
    <row r="8855" spans="1:26" customFormat="1" x14ac:dyDescent="0.25">
      <c r="A8855" s="31">
        <v>85</v>
      </c>
      <c r="B8855" s="31">
        <v>86</v>
      </c>
      <c r="C8855" s="3" t="s">
        <v>14368</v>
      </c>
      <c r="D8855" s="3" t="s">
        <v>11641</v>
      </c>
      <c r="E8855" s="3" t="s">
        <v>14253</v>
      </c>
      <c r="F8855" s="3" t="s">
        <v>12895</v>
      </c>
      <c r="G8855" s="1" t="s">
        <v>14369</v>
      </c>
      <c r="H8855" s="3"/>
      <c r="I8855" s="24">
        <v>287.06</v>
      </c>
      <c r="J8855" s="24">
        <v>250.82</v>
      </c>
      <c r="K8855" s="24">
        <v>1.95</v>
      </c>
      <c r="L8855" s="24">
        <v>13.36</v>
      </c>
      <c r="M8855" s="24">
        <v>5.71</v>
      </c>
      <c r="N8855" s="24"/>
      <c r="O8855" s="24">
        <v>2.5</v>
      </c>
      <c r="P8855" s="24">
        <v>0.47</v>
      </c>
      <c r="Q8855" s="24">
        <v>0.49</v>
      </c>
      <c r="R8855" s="24">
        <v>7.05</v>
      </c>
      <c r="S8855" s="24">
        <v>1.41</v>
      </c>
      <c r="T8855" s="24"/>
      <c r="U8855" s="24">
        <v>3.3</v>
      </c>
      <c r="V8855" s="24"/>
      <c r="W8855" s="24"/>
      <c r="X8855" s="24">
        <f t="shared" si="338"/>
        <v>287.06000000000006</v>
      </c>
      <c r="Y8855" s="2">
        <f t="shared" si="339"/>
        <v>0</v>
      </c>
      <c r="Z8855" s="3"/>
    </row>
    <row r="8856" spans="1:26" customFormat="1" x14ac:dyDescent="0.25">
      <c r="A8856" s="31">
        <v>86</v>
      </c>
      <c r="B8856" s="31">
        <v>87</v>
      </c>
      <c r="C8856" s="3" t="s">
        <v>2591</v>
      </c>
      <c r="D8856" s="3" t="s">
        <v>11641</v>
      </c>
      <c r="E8856" s="3" t="s">
        <v>14253</v>
      </c>
      <c r="F8856" s="3" t="s">
        <v>12895</v>
      </c>
      <c r="G8856" s="1" t="s">
        <v>14370</v>
      </c>
      <c r="H8856" s="3"/>
      <c r="I8856" s="24">
        <v>124.25</v>
      </c>
      <c r="J8856" s="24">
        <v>103.39</v>
      </c>
      <c r="K8856" s="24"/>
      <c r="L8856" s="24">
        <v>15.68</v>
      </c>
      <c r="M8856" s="24">
        <v>0.15</v>
      </c>
      <c r="N8856" s="24"/>
      <c r="O8856" s="24">
        <v>1.18</v>
      </c>
      <c r="P8856" s="24">
        <v>0.39</v>
      </c>
      <c r="Q8856" s="24">
        <v>0.06</v>
      </c>
      <c r="R8856" s="24">
        <v>2.15</v>
      </c>
      <c r="S8856" s="24">
        <v>0.26</v>
      </c>
      <c r="T8856" s="24"/>
      <c r="U8856" s="24">
        <v>0.99</v>
      </c>
      <c r="V8856" s="24"/>
      <c r="W8856" s="24"/>
      <c r="X8856" s="24">
        <f t="shared" si="338"/>
        <v>124.25000000000001</v>
      </c>
      <c r="Y8856" s="2">
        <f t="shared" si="339"/>
        <v>0</v>
      </c>
      <c r="Z8856" s="3"/>
    </row>
    <row r="8857" spans="1:26" customFormat="1" ht="30" x14ac:dyDescent="0.25">
      <c r="A8857" s="31">
        <v>87</v>
      </c>
      <c r="B8857" s="31">
        <v>88</v>
      </c>
      <c r="C8857" s="3" t="s">
        <v>14371</v>
      </c>
      <c r="D8857" s="3" t="s">
        <v>11641</v>
      </c>
      <c r="E8857" s="3" t="s">
        <v>14253</v>
      </c>
      <c r="F8857" s="3" t="s">
        <v>12895</v>
      </c>
      <c r="G8857" s="1" t="s">
        <v>14372</v>
      </c>
      <c r="H8857" s="3"/>
      <c r="I8857" s="24">
        <v>312</v>
      </c>
      <c r="J8857" s="24">
        <v>276.27</v>
      </c>
      <c r="K8857" s="24">
        <v>20.43</v>
      </c>
      <c r="L8857" s="24"/>
      <c r="M8857" s="24"/>
      <c r="N8857" s="24"/>
      <c r="O8857" s="24">
        <v>4.95</v>
      </c>
      <c r="P8857" s="24">
        <v>0.48</v>
      </c>
      <c r="Q8857" s="24"/>
      <c r="R8857" s="24">
        <v>9.8699999999999992</v>
      </c>
      <c r="S8857" s="24"/>
      <c r="T8857" s="24"/>
      <c r="U8857" s="24"/>
      <c r="V8857" s="24"/>
      <c r="W8857" s="24"/>
      <c r="X8857" s="24">
        <f t="shared" si="338"/>
        <v>312</v>
      </c>
      <c r="Y8857" s="2">
        <f t="shared" si="339"/>
        <v>0</v>
      </c>
      <c r="Z8857" s="3"/>
    </row>
    <row r="8858" spans="1:26" customFormat="1" x14ac:dyDescent="0.25">
      <c r="A8858" s="31">
        <v>88</v>
      </c>
      <c r="B8858" s="31">
        <v>89</v>
      </c>
      <c r="C8858" s="3" t="s">
        <v>14373</v>
      </c>
      <c r="D8858" s="3" t="s">
        <v>11641</v>
      </c>
      <c r="E8858" s="3" t="s">
        <v>14253</v>
      </c>
      <c r="F8858" s="3" t="s">
        <v>12895</v>
      </c>
      <c r="G8858" s="1" t="s">
        <v>14367</v>
      </c>
      <c r="H8858" s="3"/>
      <c r="I8858" s="24">
        <v>456.61</v>
      </c>
      <c r="J8858" s="24">
        <v>273.02999999999997</v>
      </c>
      <c r="K8858" s="24">
        <v>24.25</v>
      </c>
      <c r="L8858" s="24"/>
      <c r="M8858" s="24"/>
      <c r="N8858" s="24"/>
      <c r="O8858" s="24">
        <v>2.8</v>
      </c>
      <c r="P8858" s="24"/>
      <c r="Q8858" s="24"/>
      <c r="R8858" s="24">
        <v>7.47</v>
      </c>
      <c r="S8858" s="24">
        <v>1.65</v>
      </c>
      <c r="T8858" s="24">
        <v>147.41</v>
      </c>
      <c r="U8858" s="24"/>
      <c r="V8858" s="24"/>
      <c r="W8858" s="24"/>
      <c r="X8858" s="24">
        <f t="shared" si="338"/>
        <v>456.61</v>
      </c>
      <c r="Y8858" s="2">
        <f t="shared" si="339"/>
        <v>0</v>
      </c>
      <c r="Z8858" s="3"/>
    </row>
    <row r="8859" spans="1:26" customFormat="1" x14ac:dyDescent="0.25">
      <c r="A8859" s="31">
        <v>89</v>
      </c>
      <c r="B8859" s="31">
        <v>90</v>
      </c>
      <c r="C8859" s="3" t="s">
        <v>3780</v>
      </c>
      <c r="D8859" s="3" t="s">
        <v>11641</v>
      </c>
      <c r="E8859" s="3" t="s">
        <v>14253</v>
      </c>
      <c r="F8859" s="3" t="s">
        <v>12895</v>
      </c>
      <c r="G8859" s="1" t="s">
        <v>1585</v>
      </c>
      <c r="H8859" s="3"/>
      <c r="I8859" s="24">
        <v>168</v>
      </c>
      <c r="J8859" s="24">
        <v>146.56</v>
      </c>
      <c r="K8859" s="24">
        <v>2.44</v>
      </c>
      <c r="L8859" s="24">
        <v>0.49</v>
      </c>
      <c r="M8859" s="24">
        <v>3.07</v>
      </c>
      <c r="N8859" s="24"/>
      <c r="O8859" s="24">
        <v>4.8099999999999996</v>
      </c>
      <c r="P8859" s="24">
        <v>2.57</v>
      </c>
      <c r="Q8859" s="24">
        <v>0.05</v>
      </c>
      <c r="R8859" s="24">
        <v>4.45</v>
      </c>
      <c r="S8859" s="24">
        <v>0.75</v>
      </c>
      <c r="T8859" s="24"/>
      <c r="U8859" s="24">
        <v>2.81</v>
      </c>
      <c r="V8859" s="24"/>
      <c r="W8859" s="24"/>
      <c r="X8859" s="24">
        <f t="shared" si="338"/>
        <v>168</v>
      </c>
      <c r="Y8859" s="2">
        <f t="shared" si="339"/>
        <v>0</v>
      </c>
      <c r="Z8859" s="3"/>
    </row>
    <row r="8860" spans="1:26" customFormat="1" x14ac:dyDescent="0.25">
      <c r="A8860" s="31">
        <v>90</v>
      </c>
      <c r="B8860" s="31">
        <v>91</v>
      </c>
      <c r="C8860" s="3" t="s">
        <v>14374</v>
      </c>
      <c r="D8860" s="3" t="s">
        <v>11641</v>
      </c>
      <c r="E8860" s="3" t="s">
        <v>14253</v>
      </c>
      <c r="F8860" s="3" t="s">
        <v>12895</v>
      </c>
      <c r="G8860" s="1" t="s">
        <v>1585</v>
      </c>
      <c r="H8860" s="3"/>
      <c r="I8860" s="24">
        <v>82.62</v>
      </c>
      <c r="J8860" s="24">
        <v>51.11</v>
      </c>
      <c r="K8860" s="24">
        <v>7.91</v>
      </c>
      <c r="L8860" s="24"/>
      <c r="M8860" s="24"/>
      <c r="N8860" s="24"/>
      <c r="O8860" s="24">
        <v>8.69</v>
      </c>
      <c r="P8860" s="24"/>
      <c r="Q8860" s="24"/>
      <c r="R8860" s="24">
        <v>1.1299999999999999</v>
      </c>
      <c r="S8860" s="24"/>
      <c r="T8860" s="24">
        <v>6.5</v>
      </c>
      <c r="U8860" s="24">
        <v>7.28</v>
      </c>
      <c r="V8860" s="24"/>
      <c r="W8860" s="24"/>
      <c r="X8860" s="24">
        <f t="shared" si="338"/>
        <v>82.61999999999999</v>
      </c>
      <c r="Y8860" s="2">
        <f t="shared" si="339"/>
        <v>0</v>
      </c>
      <c r="Z8860" s="3"/>
    </row>
    <row r="8861" spans="1:26" customFormat="1" x14ac:dyDescent="0.25">
      <c r="A8861" s="31">
        <v>91</v>
      </c>
      <c r="B8861" s="31">
        <v>92</v>
      </c>
      <c r="C8861" s="3" t="s">
        <v>14375</v>
      </c>
      <c r="D8861" s="3" t="s">
        <v>14376</v>
      </c>
      <c r="E8861" s="3" t="s">
        <v>14253</v>
      </c>
      <c r="F8861" s="3" t="s">
        <v>12895</v>
      </c>
      <c r="G8861" s="1" t="s">
        <v>14201</v>
      </c>
      <c r="H8861" s="3"/>
      <c r="I8861" s="24">
        <v>154.04</v>
      </c>
      <c r="J8861" s="24">
        <v>144.28</v>
      </c>
      <c r="K8861" s="24">
        <v>4.45</v>
      </c>
      <c r="L8861" s="24"/>
      <c r="M8861" s="24">
        <v>1.55</v>
      </c>
      <c r="N8861" s="24">
        <v>2.54</v>
      </c>
      <c r="O8861" s="24">
        <v>0.11</v>
      </c>
      <c r="P8861" s="24">
        <v>0.45</v>
      </c>
      <c r="Q8861" s="24">
        <v>0.66</v>
      </c>
      <c r="R8861" s="24"/>
      <c r="S8861" s="24"/>
      <c r="T8861" s="24"/>
      <c r="U8861" s="24"/>
      <c r="V8861" s="24"/>
      <c r="W8861" s="24"/>
      <c r="X8861" s="24">
        <f t="shared" si="338"/>
        <v>154.04</v>
      </c>
      <c r="Y8861" s="2">
        <f t="shared" si="339"/>
        <v>0</v>
      </c>
      <c r="Z8861" s="3"/>
    </row>
    <row r="8862" spans="1:26" customFormat="1" x14ac:dyDescent="0.25">
      <c r="A8862" s="31">
        <v>92</v>
      </c>
      <c r="B8862" s="31">
        <v>93</v>
      </c>
      <c r="C8862" s="3" t="s">
        <v>14377</v>
      </c>
      <c r="D8862" s="3" t="s">
        <v>14376</v>
      </c>
      <c r="E8862" s="3" t="s">
        <v>14253</v>
      </c>
      <c r="F8862" s="3" t="s">
        <v>12895</v>
      </c>
      <c r="G8862" s="1" t="s">
        <v>416</v>
      </c>
      <c r="H8862" s="3"/>
      <c r="I8862" s="24">
        <v>140</v>
      </c>
      <c r="J8862" s="24">
        <v>133.47</v>
      </c>
      <c r="K8862" s="24">
        <v>1.5</v>
      </c>
      <c r="L8862" s="24">
        <v>1.52</v>
      </c>
      <c r="M8862" s="24">
        <v>0.37</v>
      </c>
      <c r="N8862" s="24"/>
      <c r="O8862" s="24">
        <v>0.86</v>
      </c>
      <c r="P8862" s="24">
        <v>0.33</v>
      </c>
      <c r="Q8862" s="24"/>
      <c r="R8862" s="24">
        <v>0.59</v>
      </c>
      <c r="S8862" s="24">
        <v>1.36</v>
      </c>
      <c r="T8862" s="24"/>
      <c r="U8862" s="24"/>
      <c r="V8862" s="24"/>
      <c r="W8862" s="24"/>
      <c r="X8862" s="24">
        <f t="shared" si="338"/>
        <v>140.00000000000006</v>
      </c>
      <c r="Y8862" s="2">
        <f t="shared" si="339"/>
        <v>0</v>
      </c>
      <c r="Z8862" s="3"/>
    </row>
    <row r="8863" spans="1:26" customFormat="1" x14ac:dyDescent="0.25">
      <c r="A8863" s="31">
        <v>93</v>
      </c>
      <c r="B8863" s="31">
        <v>94</v>
      </c>
      <c r="C8863" s="3" t="s">
        <v>14378</v>
      </c>
      <c r="D8863" s="3" t="s">
        <v>14376</v>
      </c>
      <c r="E8863" s="3" t="s">
        <v>14253</v>
      </c>
      <c r="F8863" s="3" t="s">
        <v>12895</v>
      </c>
      <c r="G8863" s="1" t="s">
        <v>1910</v>
      </c>
      <c r="H8863" s="3"/>
      <c r="I8863" s="24">
        <v>60.72</v>
      </c>
      <c r="J8863" s="24">
        <v>49.78</v>
      </c>
      <c r="K8863" s="24"/>
      <c r="L8863" s="24">
        <v>5.9</v>
      </c>
      <c r="M8863" s="24">
        <v>2.29</v>
      </c>
      <c r="N8863" s="24"/>
      <c r="O8863" s="24">
        <v>0.76</v>
      </c>
      <c r="P8863" s="24"/>
      <c r="Q8863" s="24"/>
      <c r="R8863" s="24">
        <v>1.45</v>
      </c>
      <c r="S8863" s="24"/>
      <c r="T8863" s="24">
        <v>0.54</v>
      </c>
      <c r="U8863" s="24"/>
      <c r="V8863" s="24"/>
      <c r="W8863" s="24"/>
      <c r="X8863" s="24">
        <f t="shared" si="338"/>
        <v>60.72</v>
      </c>
      <c r="Y8863" s="2">
        <f t="shared" si="339"/>
        <v>0</v>
      </c>
      <c r="Z8863" s="3"/>
    </row>
    <row r="8864" spans="1:26" customFormat="1" x14ac:dyDescent="0.25">
      <c r="A8864" s="31">
        <v>94</v>
      </c>
      <c r="B8864" s="31">
        <v>95</v>
      </c>
      <c r="C8864" s="3" t="s">
        <v>14379</v>
      </c>
      <c r="D8864" s="3" t="s">
        <v>14376</v>
      </c>
      <c r="E8864" s="3" t="s">
        <v>14253</v>
      </c>
      <c r="F8864" s="3" t="s">
        <v>12895</v>
      </c>
      <c r="G8864" s="1" t="s">
        <v>14063</v>
      </c>
      <c r="H8864" s="3"/>
      <c r="I8864" s="24">
        <v>58.12</v>
      </c>
      <c r="J8864" s="24">
        <v>41.57</v>
      </c>
      <c r="K8864" s="24"/>
      <c r="L8864" s="24">
        <v>3.73</v>
      </c>
      <c r="M8864" s="24">
        <v>0.9</v>
      </c>
      <c r="N8864" s="24"/>
      <c r="O8864" s="24">
        <v>0.44</v>
      </c>
      <c r="P8864" s="24">
        <v>0.1</v>
      </c>
      <c r="Q8864" s="24"/>
      <c r="R8864" s="24">
        <v>2.71</v>
      </c>
      <c r="S8864" s="24">
        <v>0.54</v>
      </c>
      <c r="T8864" s="24">
        <v>8.1300000000000008</v>
      </c>
      <c r="U8864" s="24"/>
      <c r="V8864" s="24"/>
      <c r="W8864" s="24"/>
      <c r="X8864" s="24">
        <f t="shared" si="338"/>
        <v>58.12</v>
      </c>
      <c r="Y8864" s="2">
        <f t="shared" si="339"/>
        <v>0</v>
      </c>
      <c r="Z8864" s="3"/>
    </row>
    <row r="8865" spans="1:26" customFormat="1" x14ac:dyDescent="0.25">
      <c r="A8865" s="31">
        <v>95</v>
      </c>
      <c r="B8865" s="31">
        <v>96</v>
      </c>
      <c r="C8865" s="3" t="s">
        <v>14380</v>
      </c>
      <c r="D8865" s="3" t="s">
        <v>14376</v>
      </c>
      <c r="E8865" s="3" t="s">
        <v>14253</v>
      </c>
      <c r="F8865" s="3" t="s">
        <v>12895</v>
      </c>
      <c r="G8865" s="1" t="s">
        <v>14381</v>
      </c>
      <c r="H8865" s="3"/>
      <c r="I8865" s="24">
        <v>110.67</v>
      </c>
      <c r="J8865" s="24">
        <v>90.98</v>
      </c>
      <c r="K8865" s="24">
        <v>6.37</v>
      </c>
      <c r="L8865" s="24">
        <v>7.03</v>
      </c>
      <c r="M8865" s="24"/>
      <c r="N8865" s="24">
        <v>2.46</v>
      </c>
      <c r="O8865" s="24">
        <v>1.06</v>
      </c>
      <c r="P8865" s="24">
        <v>0.51</v>
      </c>
      <c r="Q8865" s="24"/>
      <c r="R8865" s="24">
        <v>1.28</v>
      </c>
      <c r="S8865" s="24">
        <v>0.66</v>
      </c>
      <c r="T8865" s="24">
        <v>0.32</v>
      </c>
      <c r="U8865" s="24"/>
      <c r="V8865" s="24"/>
      <c r="W8865" s="24"/>
      <c r="X8865" s="24">
        <f t="shared" si="338"/>
        <v>110.67</v>
      </c>
      <c r="Y8865" s="2">
        <f t="shared" si="339"/>
        <v>0</v>
      </c>
      <c r="Z8865" s="3"/>
    </row>
    <row r="8866" spans="1:26" customFormat="1" x14ac:dyDescent="0.25">
      <c r="A8866" s="31">
        <v>96</v>
      </c>
      <c r="B8866" s="31">
        <v>97</v>
      </c>
      <c r="C8866" s="3" t="s">
        <v>8698</v>
      </c>
      <c r="D8866" s="3" t="s">
        <v>14376</v>
      </c>
      <c r="E8866" s="3" t="s">
        <v>14253</v>
      </c>
      <c r="F8866" s="3" t="s">
        <v>12895</v>
      </c>
      <c r="G8866" s="1" t="s">
        <v>13958</v>
      </c>
      <c r="H8866" s="3"/>
      <c r="I8866" s="24">
        <v>294.58999999999997</v>
      </c>
      <c r="J8866" s="24">
        <v>252.25</v>
      </c>
      <c r="K8866" s="24">
        <v>22.25</v>
      </c>
      <c r="L8866" s="24">
        <v>2.88</v>
      </c>
      <c r="M8866" s="24"/>
      <c r="N8866" s="24">
        <v>2.38</v>
      </c>
      <c r="O8866" s="24">
        <v>3</v>
      </c>
      <c r="P8866" s="24">
        <v>1.64</v>
      </c>
      <c r="Q8866" s="24">
        <v>0.18</v>
      </c>
      <c r="R8866" s="24">
        <v>5.72</v>
      </c>
      <c r="S8866" s="24">
        <v>1.39</v>
      </c>
      <c r="T8866" s="24"/>
      <c r="U8866" s="24">
        <v>2.9</v>
      </c>
      <c r="V8866" s="24"/>
      <c r="W8866" s="24"/>
      <c r="X8866" s="24">
        <f t="shared" si="338"/>
        <v>294.58999999999997</v>
      </c>
      <c r="Y8866" s="2">
        <f t="shared" si="339"/>
        <v>0</v>
      </c>
      <c r="Z8866" s="3"/>
    </row>
    <row r="8867" spans="1:26" customFormat="1" x14ac:dyDescent="0.25">
      <c r="A8867" s="31">
        <v>97</v>
      </c>
      <c r="B8867" s="31">
        <v>98</v>
      </c>
      <c r="C8867" s="3" t="s">
        <v>383</v>
      </c>
      <c r="D8867" s="3" t="s">
        <v>14376</v>
      </c>
      <c r="E8867" s="3" t="s">
        <v>14253</v>
      </c>
      <c r="F8867" s="3" t="s">
        <v>12895</v>
      </c>
      <c r="G8867" s="1" t="s">
        <v>14758</v>
      </c>
      <c r="H8867" s="3"/>
      <c r="I8867" s="24">
        <v>405.5</v>
      </c>
      <c r="J8867" s="24">
        <v>292.64999999999998</v>
      </c>
      <c r="K8867" s="24">
        <v>44.35</v>
      </c>
      <c r="L8867" s="24">
        <v>16.34</v>
      </c>
      <c r="M8867" s="24">
        <v>0.34</v>
      </c>
      <c r="N8867" s="24">
        <v>4.51</v>
      </c>
      <c r="O8867" s="24">
        <v>4.0199999999999996</v>
      </c>
      <c r="P8867" s="24">
        <v>3.5</v>
      </c>
      <c r="Q8867" s="24">
        <v>0.2</v>
      </c>
      <c r="R8867" s="24">
        <v>5.91</v>
      </c>
      <c r="S8867" s="24">
        <v>2.71</v>
      </c>
      <c r="T8867" s="24">
        <v>28.14</v>
      </c>
      <c r="U8867" s="24">
        <v>2.83</v>
      </c>
      <c r="V8867" s="24"/>
      <c r="W8867" s="24"/>
      <c r="X8867" s="24">
        <f t="shared" si="338"/>
        <v>405.49999999999989</v>
      </c>
      <c r="Y8867" s="2">
        <f t="shared" si="339"/>
        <v>0</v>
      </c>
      <c r="Z8867" s="3"/>
    </row>
    <row r="8868" spans="1:26" customFormat="1" x14ac:dyDescent="0.25">
      <c r="A8868" s="31">
        <v>98</v>
      </c>
      <c r="B8868" s="31">
        <v>99</v>
      </c>
      <c r="C8868" s="3" t="s">
        <v>14382</v>
      </c>
      <c r="D8868" s="3" t="s">
        <v>14376</v>
      </c>
      <c r="E8868" s="3" t="s">
        <v>14253</v>
      </c>
      <c r="F8868" s="3" t="s">
        <v>12895</v>
      </c>
      <c r="G8868" s="1" t="s">
        <v>14186</v>
      </c>
      <c r="H8868" s="3"/>
      <c r="I8868" s="24">
        <v>227.28</v>
      </c>
      <c r="J8868" s="24">
        <v>184.53</v>
      </c>
      <c r="K8868" s="24">
        <v>7.71</v>
      </c>
      <c r="L8868" s="24">
        <v>22.19</v>
      </c>
      <c r="M8868" s="24"/>
      <c r="N8868" s="24">
        <v>2.12</v>
      </c>
      <c r="O8868" s="24">
        <v>2.46</v>
      </c>
      <c r="P8868" s="24">
        <v>0.57999999999999996</v>
      </c>
      <c r="Q8868" s="24"/>
      <c r="R8868" s="24">
        <v>3.41</v>
      </c>
      <c r="S8868" s="24">
        <v>2.13</v>
      </c>
      <c r="T8868" s="24"/>
      <c r="U8868" s="24">
        <v>2.15</v>
      </c>
      <c r="V8868" s="24"/>
      <c r="W8868" s="24"/>
      <c r="X8868" s="24">
        <f t="shared" si="338"/>
        <v>227.28000000000003</v>
      </c>
      <c r="Y8868" s="2">
        <f t="shared" si="339"/>
        <v>0</v>
      </c>
      <c r="Z8868" s="3"/>
    </row>
    <row r="8869" spans="1:26" customFormat="1" x14ac:dyDescent="0.25">
      <c r="A8869" s="31">
        <v>99</v>
      </c>
      <c r="B8869" s="31">
        <v>100</v>
      </c>
      <c r="C8869" s="3" t="s">
        <v>14383</v>
      </c>
      <c r="D8869" s="3" t="s">
        <v>14376</v>
      </c>
      <c r="E8869" s="3" t="s">
        <v>14253</v>
      </c>
      <c r="F8869" s="3" t="s">
        <v>12895</v>
      </c>
      <c r="G8869" s="1" t="s">
        <v>368</v>
      </c>
      <c r="H8869" s="3"/>
      <c r="I8869" s="24">
        <v>77.2</v>
      </c>
      <c r="J8869" s="24">
        <v>61.69</v>
      </c>
      <c r="K8869" s="24">
        <v>3.78</v>
      </c>
      <c r="L8869" s="24">
        <v>7.7</v>
      </c>
      <c r="M8869" s="24"/>
      <c r="N8869" s="24">
        <v>0.5</v>
      </c>
      <c r="O8869" s="24">
        <v>0.7</v>
      </c>
      <c r="P8869" s="24">
        <v>0.1</v>
      </c>
      <c r="Q8869" s="24">
        <v>0.15</v>
      </c>
      <c r="R8869" s="24">
        <v>1.63</v>
      </c>
      <c r="S8869" s="24">
        <v>0.95</v>
      </c>
      <c r="T8869" s="24"/>
      <c r="U8869" s="24"/>
      <c r="V8869" s="24"/>
      <c r="W8869" s="24"/>
      <c r="X8869" s="24">
        <f t="shared" si="338"/>
        <v>77.2</v>
      </c>
      <c r="Y8869" s="2">
        <f t="shared" si="339"/>
        <v>0</v>
      </c>
      <c r="Z8869" s="3"/>
    </row>
    <row r="8870" spans="1:26" customFormat="1" x14ac:dyDescent="0.25">
      <c r="A8870" s="31">
        <v>100</v>
      </c>
      <c r="B8870" s="31">
        <v>101</v>
      </c>
      <c r="C8870" s="3" t="s">
        <v>14384</v>
      </c>
      <c r="D8870" s="3" t="s">
        <v>14376</v>
      </c>
      <c r="E8870" s="3" t="s">
        <v>14253</v>
      </c>
      <c r="F8870" s="3" t="s">
        <v>12895</v>
      </c>
      <c r="G8870" s="1" t="s">
        <v>14385</v>
      </c>
      <c r="H8870" s="3"/>
      <c r="I8870" s="24">
        <v>81.19</v>
      </c>
      <c r="J8870" s="24">
        <v>74.33</v>
      </c>
      <c r="K8870" s="24"/>
      <c r="L8870" s="24">
        <v>5.5</v>
      </c>
      <c r="M8870" s="24"/>
      <c r="N8870" s="24">
        <v>0.73</v>
      </c>
      <c r="O8870" s="24">
        <v>0.57999999999999996</v>
      </c>
      <c r="P8870" s="24"/>
      <c r="Q8870" s="24"/>
      <c r="R8870" s="24"/>
      <c r="S8870" s="24">
        <v>0.05</v>
      </c>
      <c r="T8870" s="24"/>
      <c r="U8870" s="24"/>
      <c r="V8870" s="24"/>
      <c r="W8870" s="24"/>
      <c r="X8870" s="24">
        <f t="shared" si="338"/>
        <v>81.19</v>
      </c>
      <c r="Y8870" s="2">
        <f t="shared" si="339"/>
        <v>0</v>
      </c>
      <c r="Z8870" s="3"/>
    </row>
    <row r="8871" spans="1:26" customFormat="1" x14ac:dyDescent="0.25">
      <c r="A8871" s="31">
        <v>101</v>
      </c>
      <c r="B8871" s="31">
        <v>102</v>
      </c>
      <c r="C8871" s="3" t="s">
        <v>14386</v>
      </c>
      <c r="D8871" s="3" t="s">
        <v>14376</v>
      </c>
      <c r="E8871" s="3" t="s">
        <v>14253</v>
      </c>
      <c r="F8871" s="3" t="s">
        <v>12895</v>
      </c>
      <c r="G8871" s="1" t="s">
        <v>4427</v>
      </c>
      <c r="H8871" s="3" t="s">
        <v>730</v>
      </c>
      <c r="I8871" s="24">
        <v>100.8</v>
      </c>
      <c r="J8871" s="24">
        <v>97.43</v>
      </c>
      <c r="K8871" s="24"/>
      <c r="L8871" s="24">
        <v>1.7</v>
      </c>
      <c r="M8871" s="24"/>
      <c r="N8871" s="24">
        <v>0.4</v>
      </c>
      <c r="O8871" s="24">
        <v>0.49</v>
      </c>
      <c r="P8871" s="24">
        <v>7.0000000000000007E-2</v>
      </c>
      <c r="Q8871" s="24"/>
      <c r="R8871" s="24">
        <v>0.6</v>
      </c>
      <c r="S8871" s="24">
        <v>0.11</v>
      </c>
      <c r="T8871" s="24"/>
      <c r="U8871" s="24"/>
      <c r="V8871" s="24"/>
      <c r="W8871" s="24"/>
      <c r="X8871" s="24">
        <f t="shared" si="338"/>
        <v>100.8</v>
      </c>
      <c r="Y8871" s="2">
        <f t="shared" si="339"/>
        <v>0</v>
      </c>
      <c r="Z8871" s="3"/>
    </row>
    <row r="8872" spans="1:26" customFormat="1" x14ac:dyDescent="0.25">
      <c r="A8872" s="31">
        <v>102</v>
      </c>
      <c r="B8872" s="31">
        <v>103</v>
      </c>
      <c r="C8872" s="3" t="s">
        <v>14387</v>
      </c>
      <c r="D8872" s="3" t="s">
        <v>14376</v>
      </c>
      <c r="E8872" s="3" t="s">
        <v>14253</v>
      </c>
      <c r="F8872" s="3" t="s">
        <v>12895</v>
      </c>
      <c r="G8872" s="1" t="s">
        <v>294</v>
      </c>
      <c r="H8872" s="3" t="s">
        <v>1606</v>
      </c>
      <c r="I8872" s="24">
        <v>103.71</v>
      </c>
      <c r="J8872" s="24">
        <v>86.39</v>
      </c>
      <c r="K8872" s="24">
        <v>3.5</v>
      </c>
      <c r="L8872" s="24">
        <v>8.74</v>
      </c>
      <c r="M8872" s="24">
        <v>1.93</v>
      </c>
      <c r="N8872" s="24"/>
      <c r="O8872" s="24">
        <v>0.93</v>
      </c>
      <c r="P8872" s="24">
        <v>0.15</v>
      </c>
      <c r="Q8872" s="24"/>
      <c r="R8872" s="24">
        <v>1.36</v>
      </c>
      <c r="S8872" s="24">
        <v>0.71</v>
      </c>
      <c r="T8872" s="24"/>
      <c r="U8872" s="24"/>
      <c r="V8872" s="24"/>
      <c r="W8872" s="24"/>
      <c r="X8872" s="24">
        <f t="shared" si="338"/>
        <v>103.71000000000001</v>
      </c>
      <c r="Y8872" s="2">
        <f t="shared" si="339"/>
        <v>0</v>
      </c>
      <c r="Z8872" s="3"/>
    </row>
    <row r="8873" spans="1:26" customFormat="1" x14ac:dyDescent="0.25">
      <c r="A8873" s="31">
        <v>103</v>
      </c>
      <c r="B8873" s="31">
        <v>104</v>
      </c>
      <c r="C8873" s="3" t="s">
        <v>14388</v>
      </c>
      <c r="D8873" s="3" t="s">
        <v>14376</v>
      </c>
      <c r="E8873" s="3" t="s">
        <v>14253</v>
      </c>
      <c r="F8873" s="3" t="s">
        <v>12895</v>
      </c>
      <c r="G8873" s="1" t="s">
        <v>3789</v>
      </c>
      <c r="H8873" s="3"/>
      <c r="I8873" s="24">
        <v>196.66</v>
      </c>
      <c r="J8873" s="24">
        <v>171.26</v>
      </c>
      <c r="K8873" s="24"/>
      <c r="L8873" s="24">
        <v>18.510000000000002</v>
      </c>
      <c r="M8873" s="24">
        <v>1.1000000000000001</v>
      </c>
      <c r="N8873" s="24"/>
      <c r="O8873" s="24">
        <v>1.67</v>
      </c>
      <c r="P8873" s="24">
        <v>0.37</v>
      </c>
      <c r="Q8873" s="24">
        <v>0.22</v>
      </c>
      <c r="R8873" s="24">
        <v>0.78</v>
      </c>
      <c r="S8873" s="24">
        <v>1.62</v>
      </c>
      <c r="T8873" s="24"/>
      <c r="U8873" s="24">
        <v>1.1299999999999999</v>
      </c>
      <c r="V8873" s="24"/>
      <c r="W8873" s="24"/>
      <c r="X8873" s="24">
        <f t="shared" si="338"/>
        <v>196.65999999999997</v>
      </c>
      <c r="Y8873" s="2">
        <f t="shared" si="339"/>
        <v>0</v>
      </c>
      <c r="Z8873" s="3"/>
    </row>
    <row r="8874" spans="1:26" customFormat="1" x14ac:dyDescent="0.25">
      <c r="A8874" s="31">
        <v>104</v>
      </c>
      <c r="B8874" s="31">
        <v>105</v>
      </c>
      <c r="C8874" s="3" t="s">
        <v>15191</v>
      </c>
      <c r="D8874" s="3" t="s">
        <v>14376</v>
      </c>
      <c r="E8874" s="3" t="s">
        <v>14253</v>
      </c>
      <c r="F8874" s="3" t="s">
        <v>12895</v>
      </c>
      <c r="G8874" s="1" t="s">
        <v>14389</v>
      </c>
      <c r="H8874" s="3"/>
      <c r="I8874" s="24">
        <v>241.5</v>
      </c>
      <c r="J8874" s="24">
        <v>178.07</v>
      </c>
      <c r="K8874" s="24">
        <v>13.63</v>
      </c>
      <c r="L8874" s="24">
        <v>11.22</v>
      </c>
      <c r="M8874" s="24"/>
      <c r="N8874" s="24">
        <v>1.5</v>
      </c>
      <c r="O8874" s="24">
        <v>1.75</v>
      </c>
      <c r="P8874" s="24">
        <v>0.75</v>
      </c>
      <c r="Q8874" s="24">
        <v>24.6</v>
      </c>
      <c r="R8874" s="24">
        <v>3.85</v>
      </c>
      <c r="S8874" s="24">
        <v>2.2799999999999998</v>
      </c>
      <c r="T8874" s="24">
        <v>2.6</v>
      </c>
      <c r="U8874" s="24">
        <v>1.25</v>
      </c>
      <c r="V8874" s="24"/>
      <c r="W8874" s="24"/>
      <c r="X8874" s="24">
        <f t="shared" si="338"/>
        <v>241.49999999999997</v>
      </c>
      <c r="Y8874" s="2">
        <f t="shared" si="339"/>
        <v>0</v>
      </c>
      <c r="Z8874" s="3"/>
    </row>
    <row r="8875" spans="1:26" customFormat="1" x14ac:dyDescent="0.25">
      <c r="A8875" s="31">
        <v>105</v>
      </c>
      <c r="B8875" s="31">
        <v>106</v>
      </c>
      <c r="C8875" s="3" t="s">
        <v>14390</v>
      </c>
      <c r="D8875" s="3" t="s">
        <v>14376</v>
      </c>
      <c r="E8875" s="3" t="s">
        <v>14253</v>
      </c>
      <c r="F8875" s="3" t="s">
        <v>12895</v>
      </c>
      <c r="G8875" s="1" t="s">
        <v>4</v>
      </c>
      <c r="H8875" s="3"/>
      <c r="I8875" s="24">
        <v>257.45</v>
      </c>
      <c r="J8875" s="24">
        <v>159</v>
      </c>
      <c r="K8875" s="24">
        <v>34.200000000000003</v>
      </c>
      <c r="L8875" s="24">
        <v>32.1</v>
      </c>
      <c r="M8875" s="24"/>
      <c r="N8875" s="24"/>
      <c r="O8875" s="24">
        <v>0.6</v>
      </c>
      <c r="P8875" s="24">
        <v>1.24</v>
      </c>
      <c r="Q8875" s="24">
        <v>1.82</v>
      </c>
      <c r="R8875" s="24">
        <v>3.83</v>
      </c>
      <c r="S8875" s="24">
        <v>2.0099999999999998</v>
      </c>
      <c r="T8875" s="24">
        <v>22.65</v>
      </c>
      <c r="U8875" s="24"/>
      <c r="V8875" s="24"/>
      <c r="W8875" s="24"/>
      <c r="X8875" s="24">
        <f t="shared" si="338"/>
        <v>257.45</v>
      </c>
      <c r="Y8875" s="2">
        <f t="shared" si="339"/>
        <v>0</v>
      </c>
      <c r="Z8875" s="3"/>
    </row>
    <row r="8876" spans="1:26" customFormat="1" x14ac:dyDescent="0.25">
      <c r="A8876" s="31">
        <v>106</v>
      </c>
      <c r="B8876" s="31">
        <v>107</v>
      </c>
      <c r="C8876" s="3" t="s">
        <v>14391</v>
      </c>
      <c r="D8876" s="3" t="s">
        <v>14376</v>
      </c>
      <c r="E8876" s="3" t="s">
        <v>14253</v>
      </c>
      <c r="F8876" s="3" t="s">
        <v>12895</v>
      </c>
      <c r="G8876" s="1" t="s">
        <v>14392</v>
      </c>
      <c r="H8876" s="3" t="s">
        <v>860</v>
      </c>
      <c r="I8876" s="24">
        <v>53.8</v>
      </c>
      <c r="J8876" s="24">
        <v>45.6</v>
      </c>
      <c r="K8876" s="24">
        <v>2.35</v>
      </c>
      <c r="L8876" s="24">
        <v>1.72</v>
      </c>
      <c r="M8876" s="24">
        <v>0.52</v>
      </c>
      <c r="N8876" s="24"/>
      <c r="O8876" s="24">
        <v>0.48</v>
      </c>
      <c r="P8876" s="24"/>
      <c r="Q8876" s="24">
        <v>0.05</v>
      </c>
      <c r="R8876" s="24">
        <v>0.22</v>
      </c>
      <c r="S8876" s="24">
        <v>0.19</v>
      </c>
      <c r="T8876" s="24">
        <v>2.67</v>
      </c>
      <c r="U8876" s="24"/>
      <c r="V8876" s="24"/>
      <c r="W8876" s="24"/>
      <c r="X8876" s="24">
        <f t="shared" si="338"/>
        <v>53.8</v>
      </c>
      <c r="Y8876" s="2">
        <f t="shared" si="339"/>
        <v>0</v>
      </c>
      <c r="Z8876" s="3"/>
    </row>
    <row r="8877" spans="1:26" customFormat="1" x14ac:dyDescent="0.25">
      <c r="A8877" s="31">
        <v>107</v>
      </c>
      <c r="B8877" s="31">
        <v>108</v>
      </c>
      <c r="C8877" s="3" t="s">
        <v>14393</v>
      </c>
      <c r="D8877" s="3" t="s">
        <v>14376</v>
      </c>
      <c r="E8877" s="3" t="s">
        <v>14253</v>
      </c>
      <c r="F8877" s="3" t="s">
        <v>12895</v>
      </c>
      <c r="G8877" s="1"/>
      <c r="H8877" s="3"/>
      <c r="I8877" s="24">
        <v>116.74</v>
      </c>
      <c r="J8877" s="24">
        <v>81.069999999999993</v>
      </c>
      <c r="K8877" s="24">
        <v>15.4</v>
      </c>
      <c r="L8877" s="24">
        <v>3.63</v>
      </c>
      <c r="M8877" s="24">
        <v>2.25</v>
      </c>
      <c r="N8877" s="24"/>
      <c r="O8877" s="24">
        <v>0.85</v>
      </c>
      <c r="P8877" s="24">
        <v>0.5</v>
      </c>
      <c r="Q8877" s="24">
        <v>0.5</v>
      </c>
      <c r="R8877" s="24">
        <v>2.72</v>
      </c>
      <c r="S8877" s="24">
        <v>1.1000000000000001</v>
      </c>
      <c r="T8877" s="24">
        <v>8.1199999999999992</v>
      </c>
      <c r="U8877" s="24">
        <v>0.6</v>
      </c>
      <c r="V8877" s="24"/>
      <c r="W8877" s="24"/>
      <c r="X8877" s="24">
        <f t="shared" si="338"/>
        <v>116.73999999999998</v>
      </c>
      <c r="Y8877" s="2">
        <f t="shared" si="339"/>
        <v>0</v>
      </c>
      <c r="Z8877" s="3"/>
    </row>
    <row r="8878" spans="1:26" customFormat="1" x14ac:dyDescent="0.25">
      <c r="A8878" s="31">
        <v>108</v>
      </c>
      <c r="B8878" s="31">
        <v>109</v>
      </c>
      <c r="C8878" s="3" t="s">
        <v>14394</v>
      </c>
      <c r="D8878" s="3" t="s">
        <v>14376</v>
      </c>
      <c r="E8878" s="3" t="s">
        <v>14253</v>
      </c>
      <c r="F8878" s="3" t="s">
        <v>12895</v>
      </c>
      <c r="G8878" s="1" t="s">
        <v>14034</v>
      </c>
      <c r="H8878" s="3"/>
      <c r="I8878" s="24">
        <v>62.7</v>
      </c>
      <c r="J8878" s="24">
        <v>41.09</v>
      </c>
      <c r="K8878" s="24">
        <v>2.42</v>
      </c>
      <c r="L8878" s="24">
        <v>11.78</v>
      </c>
      <c r="M8878" s="24">
        <v>2.66</v>
      </c>
      <c r="N8878" s="24"/>
      <c r="O8878" s="24">
        <v>1.1599999999999999</v>
      </c>
      <c r="P8878" s="24"/>
      <c r="Q8878" s="24">
        <v>2.5</v>
      </c>
      <c r="R8878" s="24">
        <v>0.92</v>
      </c>
      <c r="S8878" s="24">
        <v>0.17</v>
      </c>
      <c r="T8878" s="24"/>
      <c r="U8878" s="24"/>
      <c r="V8878" s="24"/>
      <c r="W8878" s="24"/>
      <c r="X8878" s="24">
        <f t="shared" si="338"/>
        <v>62.7</v>
      </c>
      <c r="Y8878" s="2">
        <f t="shared" si="339"/>
        <v>0</v>
      </c>
      <c r="Z8878" s="3"/>
    </row>
    <row r="8879" spans="1:26" customFormat="1" x14ac:dyDescent="0.25">
      <c r="A8879" s="31">
        <v>109</v>
      </c>
      <c r="B8879" s="31">
        <v>110</v>
      </c>
      <c r="C8879" s="3" t="s">
        <v>14395</v>
      </c>
      <c r="D8879" s="3" t="s">
        <v>14376</v>
      </c>
      <c r="E8879" s="3" t="s">
        <v>14253</v>
      </c>
      <c r="F8879" s="3" t="s">
        <v>12895</v>
      </c>
      <c r="G8879" s="1" t="s">
        <v>14289</v>
      </c>
      <c r="H8879" s="3"/>
      <c r="I8879" s="24">
        <v>62.64</v>
      </c>
      <c r="J8879" s="24">
        <v>41.45</v>
      </c>
      <c r="K8879" s="24">
        <v>8.51</v>
      </c>
      <c r="L8879" s="24">
        <v>8.16</v>
      </c>
      <c r="M8879" s="24"/>
      <c r="N8879" s="24">
        <v>1.34</v>
      </c>
      <c r="O8879" s="24">
        <v>0.47</v>
      </c>
      <c r="P8879" s="24"/>
      <c r="Q8879" s="24"/>
      <c r="R8879" s="24">
        <v>0.6</v>
      </c>
      <c r="S8879" s="24"/>
      <c r="T8879" s="24">
        <v>2.11</v>
      </c>
      <c r="U8879" s="24"/>
      <c r="V8879" s="24"/>
      <c r="W8879" s="24"/>
      <c r="X8879" s="24">
        <f t="shared" si="338"/>
        <v>62.640000000000008</v>
      </c>
      <c r="Y8879" s="2">
        <f t="shared" si="339"/>
        <v>0</v>
      </c>
      <c r="Z8879" s="3"/>
    </row>
    <row r="8880" spans="1:26" customFormat="1" x14ac:dyDescent="0.25">
      <c r="A8880" s="31">
        <v>110</v>
      </c>
      <c r="B8880" s="31">
        <v>111</v>
      </c>
      <c r="C8880" s="3" t="s">
        <v>14396</v>
      </c>
      <c r="D8880" s="3" t="s">
        <v>14376</v>
      </c>
      <c r="E8880" s="3" t="s">
        <v>14253</v>
      </c>
      <c r="F8880" s="3" t="s">
        <v>12895</v>
      </c>
      <c r="G8880" s="1" t="s">
        <v>14294</v>
      </c>
      <c r="H8880" s="3"/>
      <c r="I8880" s="24">
        <v>220.2</v>
      </c>
      <c r="J8880" s="24">
        <v>137.69999999999999</v>
      </c>
      <c r="K8880" s="24"/>
      <c r="L8880" s="24"/>
      <c r="M8880" s="24"/>
      <c r="N8880" s="24">
        <v>1.75</v>
      </c>
      <c r="O8880" s="24">
        <v>3</v>
      </c>
      <c r="P8880" s="24">
        <v>0.25</v>
      </c>
      <c r="Q8880" s="24">
        <v>68.75</v>
      </c>
      <c r="R8880" s="24">
        <v>1.07</v>
      </c>
      <c r="S8880" s="24">
        <v>1.39</v>
      </c>
      <c r="T8880" s="24">
        <v>6.29</v>
      </c>
      <c r="U8880" s="24"/>
      <c r="V8880" s="24"/>
      <c r="W8880" s="24"/>
      <c r="X8880" s="24">
        <f t="shared" si="338"/>
        <v>220.19999999999996</v>
      </c>
      <c r="Y8880" s="2">
        <f t="shared" si="339"/>
        <v>0</v>
      </c>
      <c r="Z8880" s="3"/>
    </row>
    <row r="8881" spans="1:26" customFormat="1" x14ac:dyDescent="0.25">
      <c r="A8881" s="31">
        <v>111</v>
      </c>
      <c r="B8881" s="31">
        <v>112</v>
      </c>
      <c r="C8881" s="3" t="s">
        <v>14397</v>
      </c>
      <c r="D8881" s="3" t="s">
        <v>14376</v>
      </c>
      <c r="E8881" s="3" t="s">
        <v>14253</v>
      </c>
      <c r="F8881" s="3" t="s">
        <v>12895</v>
      </c>
      <c r="G8881" s="1" t="s">
        <v>14398</v>
      </c>
      <c r="H8881" s="3"/>
      <c r="I8881" s="24">
        <v>124.91</v>
      </c>
      <c r="J8881" s="24">
        <v>44.8</v>
      </c>
      <c r="K8881" s="24">
        <v>2.0499999999999998</v>
      </c>
      <c r="L8881" s="24">
        <v>0.92</v>
      </c>
      <c r="M8881" s="24">
        <v>4.42</v>
      </c>
      <c r="N8881" s="24"/>
      <c r="O8881" s="24">
        <v>1.01</v>
      </c>
      <c r="P8881" s="24">
        <v>0.67</v>
      </c>
      <c r="Q8881" s="24">
        <v>54.92</v>
      </c>
      <c r="R8881" s="24">
        <v>2.36</v>
      </c>
      <c r="S8881" s="24">
        <v>0.45</v>
      </c>
      <c r="T8881" s="24">
        <v>13.31</v>
      </c>
      <c r="U8881" s="24"/>
      <c r="V8881" s="24"/>
      <c r="W8881" s="24"/>
      <c r="X8881" s="24">
        <f t="shared" si="338"/>
        <v>124.91</v>
      </c>
      <c r="Y8881" s="2">
        <f t="shared" si="339"/>
        <v>0</v>
      </c>
      <c r="Z8881" s="3"/>
    </row>
    <row r="8882" spans="1:26" customFormat="1" x14ac:dyDescent="0.25">
      <c r="A8882" s="31">
        <v>112</v>
      </c>
      <c r="B8882" s="31">
        <v>113</v>
      </c>
      <c r="C8882" s="3" t="s">
        <v>14399</v>
      </c>
      <c r="D8882" s="3" t="s">
        <v>14376</v>
      </c>
      <c r="E8882" s="3" t="s">
        <v>14253</v>
      </c>
      <c r="F8882" s="3" t="s">
        <v>12895</v>
      </c>
      <c r="G8882" s="1" t="s">
        <v>14289</v>
      </c>
      <c r="H8882" s="3"/>
      <c r="I8882" s="24">
        <v>71.290000000000006</v>
      </c>
      <c r="J8882" s="24">
        <v>37.270000000000003</v>
      </c>
      <c r="K8882" s="24">
        <v>5.4</v>
      </c>
      <c r="L8882" s="24">
        <v>11.48</v>
      </c>
      <c r="M8882" s="24">
        <v>1.9</v>
      </c>
      <c r="N8882" s="24"/>
      <c r="O8882" s="24">
        <v>0.57999999999999996</v>
      </c>
      <c r="P8882" s="24">
        <v>0.11</v>
      </c>
      <c r="Q8882" s="24">
        <v>10.96</v>
      </c>
      <c r="R8882" s="24">
        <v>1.1000000000000001</v>
      </c>
      <c r="S8882" s="24">
        <v>0.42</v>
      </c>
      <c r="T8882" s="24">
        <v>2.0699999999999998</v>
      </c>
      <c r="U8882" s="24"/>
      <c r="V8882" s="24"/>
      <c r="W8882" s="24"/>
      <c r="X8882" s="24">
        <f t="shared" si="338"/>
        <v>71.289999999999992</v>
      </c>
      <c r="Y8882" s="2">
        <f t="shared" si="339"/>
        <v>0</v>
      </c>
      <c r="Z8882" s="3"/>
    </row>
    <row r="8883" spans="1:26" customFormat="1" x14ac:dyDescent="0.25">
      <c r="A8883" s="31">
        <v>113</v>
      </c>
      <c r="B8883" s="31">
        <v>114</v>
      </c>
      <c r="C8883" s="3" t="s">
        <v>14376</v>
      </c>
      <c r="D8883" s="3" t="s">
        <v>14376</v>
      </c>
      <c r="E8883" s="3" t="s">
        <v>14253</v>
      </c>
      <c r="F8883" s="3" t="s">
        <v>12895</v>
      </c>
      <c r="G8883" s="1" t="s">
        <v>435</v>
      </c>
      <c r="H8883" s="3" t="s">
        <v>1606</v>
      </c>
      <c r="I8883" s="24">
        <v>65.64</v>
      </c>
      <c r="J8883" s="24">
        <v>48</v>
      </c>
      <c r="K8883" s="24"/>
      <c r="L8883" s="24">
        <v>10.94</v>
      </c>
      <c r="M8883" s="24"/>
      <c r="N8883" s="24">
        <v>1</v>
      </c>
      <c r="O8883" s="24">
        <v>1.5</v>
      </c>
      <c r="P8883" s="24">
        <v>0.2</v>
      </c>
      <c r="Q8883" s="24"/>
      <c r="R8883" s="24">
        <v>4</v>
      </c>
      <c r="S8883" s="24"/>
      <c r="T8883" s="24"/>
      <c r="U8883" s="24"/>
      <c r="V8883" s="24"/>
      <c r="W8883" s="24"/>
      <c r="X8883" s="24">
        <f t="shared" si="338"/>
        <v>65.64</v>
      </c>
      <c r="Y8883" s="2">
        <f t="shared" si="339"/>
        <v>0</v>
      </c>
      <c r="Z8883" s="3"/>
    </row>
    <row r="8884" spans="1:26" customFormat="1" x14ac:dyDescent="0.25">
      <c r="A8884" s="31">
        <v>114</v>
      </c>
      <c r="B8884" s="31">
        <v>115</v>
      </c>
      <c r="C8884" s="3" t="s">
        <v>14400</v>
      </c>
      <c r="D8884" s="3" t="s">
        <v>14376</v>
      </c>
      <c r="E8884" s="3" t="s">
        <v>14253</v>
      </c>
      <c r="F8884" s="3" t="s">
        <v>12895</v>
      </c>
      <c r="G8884" s="1" t="s">
        <v>4316</v>
      </c>
      <c r="H8884" s="3"/>
      <c r="I8884" s="24">
        <v>66.680000000000007</v>
      </c>
      <c r="J8884" s="24">
        <v>53.34</v>
      </c>
      <c r="K8884" s="24">
        <v>4.87</v>
      </c>
      <c r="L8884" s="24">
        <v>2.14</v>
      </c>
      <c r="M8884" s="24">
        <v>3.6</v>
      </c>
      <c r="N8884" s="24"/>
      <c r="O8884" s="24">
        <v>0.87</v>
      </c>
      <c r="P8884" s="24">
        <v>0.74</v>
      </c>
      <c r="Q8884" s="24"/>
      <c r="R8884" s="24">
        <v>0.81</v>
      </c>
      <c r="S8884" s="24">
        <v>0.31</v>
      </c>
      <c r="T8884" s="24"/>
      <c r="U8884" s="24"/>
      <c r="V8884" s="24"/>
      <c r="W8884" s="24"/>
      <c r="X8884" s="24">
        <f t="shared" si="338"/>
        <v>66.680000000000007</v>
      </c>
      <c r="Y8884" s="2">
        <f t="shared" si="339"/>
        <v>0</v>
      </c>
      <c r="Z8884" s="3"/>
    </row>
    <row r="8885" spans="1:26" customFormat="1" x14ac:dyDescent="0.25">
      <c r="A8885" s="31">
        <v>115</v>
      </c>
      <c r="B8885" s="31">
        <v>116</v>
      </c>
      <c r="C8885" s="3" t="s">
        <v>14401</v>
      </c>
      <c r="D8885" s="3" t="s">
        <v>14376</v>
      </c>
      <c r="E8885" s="3" t="s">
        <v>14253</v>
      </c>
      <c r="F8885" s="3" t="s">
        <v>12895</v>
      </c>
      <c r="G8885" s="1" t="s">
        <v>14402</v>
      </c>
      <c r="H8885" s="3"/>
      <c r="I8885" s="24">
        <v>94.15</v>
      </c>
      <c r="J8885" s="24">
        <v>82.42</v>
      </c>
      <c r="K8885" s="24">
        <v>0.86</v>
      </c>
      <c r="L8885" s="24">
        <v>5.55</v>
      </c>
      <c r="M8885" s="24"/>
      <c r="N8885" s="24">
        <v>0.4</v>
      </c>
      <c r="O8885" s="24">
        <v>2.11</v>
      </c>
      <c r="P8885" s="24">
        <v>0.35</v>
      </c>
      <c r="Q8885" s="24"/>
      <c r="R8885" s="24">
        <v>1.26</v>
      </c>
      <c r="S8885" s="24">
        <v>1.2</v>
      </c>
      <c r="T8885" s="24"/>
      <c r="U8885" s="24"/>
      <c r="V8885" s="24"/>
      <c r="W8885" s="24"/>
      <c r="X8885" s="24">
        <f t="shared" si="338"/>
        <v>94.15</v>
      </c>
      <c r="Y8885" s="2">
        <f t="shared" si="339"/>
        <v>0</v>
      </c>
      <c r="Z8885" s="3"/>
    </row>
    <row r="8886" spans="1:26" customFormat="1" ht="30" x14ac:dyDescent="0.25">
      <c r="A8886" s="31">
        <v>116</v>
      </c>
      <c r="B8886" s="31">
        <v>117</v>
      </c>
      <c r="C8886" s="3" t="s">
        <v>10167</v>
      </c>
      <c r="D8886" s="3" t="s">
        <v>14376</v>
      </c>
      <c r="E8886" s="3" t="s">
        <v>14253</v>
      </c>
      <c r="F8886" s="3" t="s">
        <v>12895</v>
      </c>
      <c r="G8886" s="1" t="s">
        <v>14403</v>
      </c>
      <c r="H8886" s="3"/>
      <c r="I8886" s="24">
        <v>86.52</v>
      </c>
      <c r="J8886" s="24">
        <v>50.43</v>
      </c>
      <c r="K8886" s="24">
        <v>4.42</v>
      </c>
      <c r="L8886" s="24">
        <v>4.5</v>
      </c>
      <c r="M8886" s="24"/>
      <c r="N8886" s="24"/>
      <c r="O8886" s="24">
        <v>0.83</v>
      </c>
      <c r="P8886" s="24"/>
      <c r="Q8886" s="24">
        <v>10.25</v>
      </c>
      <c r="R8886" s="24">
        <v>1.83</v>
      </c>
      <c r="S8886" s="24">
        <v>0.08</v>
      </c>
      <c r="T8886" s="24">
        <v>14.18</v>
      </c>
      <c r="U8886" s="24"/>
      <c r="V8886" s="24"/>
      <c r="W8886" s="24"/>
      <c r="X8886" s="24">
        <f t="shared" si="338"/>
        <v>86.52000000000001</v>
      </c>
      <c r="Y8886" s="2">
        <f t="shared" si="339"/>
        <v>0</v>
      </c>
      <c r="Z8886" s="3"/>
    </row>
    <row r="8887" spans="1:26" customFormat="1" x14ac:dyDescent="0.25">
      <c r="A8887" s="31">
        <v>117</v>
      </c>
      <c r="B8887" s="31">
        <v>118</v>
      </c>
      <c r="C8887" s="3" t="s">
        <v>14404</v>
      </c>
      <c r="D8887" s="3" t="s">
        <v>14405</v>
      </c>
      <c r="E8887" s="3" t="s">
        <v>14253</v>
      </c>
      <c r="F8887" s="3" t="s">
        <v>12895</v>
      </c>
      <c r="G8887" s="1" t="s">
        <v>14406</v>
      </c>
      <c r="H8887" s="3" t="s">
        <v>391</v>
      </c>
      <c r="I8887" s="24">
        <v>72.98</v>
      </c>
      <c r="J8887" s="24">
        <v>61.7</v>
      </c>
      <c r="K8887" s="24">
        <v>5.97</v>
      </c>
      <c r="L8887" s="24"/>
      <c r="M8887" s="24"/>
      <c r="N8887" s="24"/>
      <c r="O8887" s="24">
        <v>0.15</v>
      </c>
      <c r="P8887" s="24">
        <v>0.27</v>
      </c>
      <c r="Q8887" s="24"/>
      <c r="R8887" s="24">
        <v>0.66</v>
      </c>
      <c r="S8887" s="24">
        <v>0.5</v>
      </c>
      <c r="T8887" s="24"/>
      <c r="U8887" s="24"/>
      <c r="V8887" s="24"/>
      <c r="W8887" s="24">
        <v>3.73</v>
      </c>
      <c r="X8887" s="24">
        <f t="shared" si="338"/>
        <v>72.98</v>
      </c>
      <c r="Y8887" s="2">
        <f t="shared" si="339"/>
        <v>0</v>
      </c>
      <c r="Z8887" s="3"/>
    </row>
    <row r="8888" spans="1:26" customFormat="1" x14ac:dyDescent="0.25">
      <c r="A8888" s="31">
        <v>118</v>
      </c>
      <c r="B8888" s="31">
        <v>119</v>
      </c>
      <c r="C8888" s="3" t="s">
        <v>14407</v>
      </c>
      <c r="D8888" s="3" t="s">
        <v>14405</v>
      </c>
      <c r="E8888" s="3" t="s">
        <v>14253</v>
      </c>
      <c r="F8888" s="3" t="s">
        <v>12895</v>
      </c>
      <c r="G8888" s="1" t="s">
        <v>347</v>
      </c>
      <c r="H8888" s="3" t="s">
        <v>1616</v>
      </c>
      <c r="I8888" s="24">
        <v>253.76</v>
      </c>
      <c r="J8888" s="24">
        <v>236.01</v>
      </c>
      <c r="K8888" s="24">
        <v>5</v>
      </c>
      <c r="L8888" s="24"/>
      <c r="M8888" s="24"/>
      <c r="N8888" s="24">
        <v>1</v>
      </c>
      <c r="O8888" s="24">
        <v>3.52</v>
      </c>
      <c r="P8888" s="24">
        <v>0.43</v>
      </c>
      <c r="Q8888" s="24"/>
      <c r="R8888" s="24">
        <v>6.74</v>
      </c>
      <c r="S8888" s="24">
        <v>1.06</v>
      </c>
      <c r="T8888" s="24"/>
      <c r="U8888" s="24"/>
      <c r="V8888" s="24"/>
      <c r="W8888" s="24"/>
      <c r="X8888" s="24">
        <f t="shared" si="338"/>
        <v>253.76000000000002</v>
      </c>
      <c r="Y8888" s="2">
        <f t="shared" si="339"/>
        <v>0</v>
      </c>
      <c r="Z8888" s="3"/>
    </row>
    <row r="8889" spans="1:26" customFormat="1" x14ac:dyDescent="0.25">
      <c r="A8889" s="31">
        <v>119</v>
      </c>
      <c r="B8889" s="31">
        <v>120</v>
      </c>
      <c r="C8889" s="3" t="s">
        <v>14408</v>
      </c>
      <c r="D8889" s="3" t="s">
        <v>14405</v>
      </c>
      <c r="E8889" s="3" t="s">
        <v>14253</v>
      </c>
      <c r="F8889" s="3" t="s">
        <v>12895</v>
      </c>
      <c r="G8889" s="1" t="s">
        <v>14409</v>
      </c>
      <c r="H8889" s="3" t="s">
        <v>1446</v>
      </c>
      <c r="I8889" s="24">
        <v>133.02000000000001</v>
      </c>
      <c r="J8889" s="24">
        <v>94.76</v>
      </c>
      <c r="K8889" s="24">
        <v>18.57</v>
      </c>
      <c r="L8889" s="24">
        <v>9.06</v>
      </c>
      <c r="M8889" s="24"/>
      <c r="N8889" s="24"/>
      <c r="O8889" s="24">
        <v>0.34</v>
      </c>
      <c r="P8889" s="24"/>
      <c r="Q8889" s="24"/>
      <c r="R8889" s="24"/>
      <c r="S8889" s="24">
        <v>1.17</v>
      </c>
      <c r="T8889" s="24">
        <v>5.44</v>
      </c>
      <c r="U8889" s="24">
        <v>3.68</v>
      </c>
      <c r="V8889" s="24"/>
      <c r="W8889" s="24"/>
      <c r="X8889" s="24">
        <f t="shared" si="338"/>
        <v>133.02000000000004</v>
      </c>
      <c r="Y8889" s="2">
        <f t="shared" si="339"/>
        <v>0</v>
      </c>
      <c r="Z8889" s="3"/>
    </row>
    <row r="8890" spans="1:26" customFormat="1" x14ac:dyDescent="0.25">
      <c r="A8890" s="31">
        <v>120</v>
      </c>
      <c r="B8890" s="31">
        <v>121</v>
      </c>
      <c r="C8890" s="3" t="s">
        <v>8094</v>
      </c>
      <c r="D8890" s="3" t="s">
        <v>14405</v>
      </c>
      <c r="E8890" s="3" t="s">
        <v>14253</v>
      </c>
      <c r="F8890" s="3" t="s">
        <v>12895</v>
      </c>
      <c r="G8890" s="1" t="s">
        <v>1585</v>
      </c>
      <c r="H8890" s="3" t="s">
        <v>716</v>
      </c>
      <c r="I8890" s="24">
        <v>140.31</v>
      </c>
      <c r="J8890" s="24">
        <v>112.06</v>
      </c>
      <c r="K8890" s="24">
        <v>0.12</v>
      </c>
      <c r="L8890" s="24">
        <v>15.73</v>
      </c>
      <c r="M8890" s="24">
        <v>3.75</v>
      </c>
      <c r="N8890" s="24"/>
      <c r="O8890" s="24">
        <v>2.09</v>
      </c>
      <c r="P8890" s="24">
        <v>0.47</v>
      </c>
      <c r="Q8890" s="24"/>
      <c r="R8890" s="24">
        <v>2.46</v>
      </c>
      <c r="S8890" s="24">
        <v>0.92</v>
      </c>
      <c r="T8890" s="24">
        <v>2.71</v>
      </c>
      <c r="U8890" s="24"/>
      <c r="V8890" s="24"/>
      <c r="W8890" s="24"/>
      <c r="X8890" s="24">
        <f t="shared" si="338"/>
        <v>140.31000000000003</v>
      </c>
      <c r="Y8890" s="2">
        <f t="shared" si="339"/>
        <v>0</v>
      </c>
      <c r="Z8890" s="3"/>
    </row>
    <row r="8891" spans="1:26" customFormat="1" x14ac:dyDescent="0.25">
      <c r="A8891" s="31">
        <v>121</v>
      </c>
      <c r="B8891" s="31">
        <v>122</v>
      </c>
      <c r="C8891" s="3" t="s">
        <v>14410</v>
      </c>
      <c r="D8891" s="3" t="s">
        <v>14405</v>
      </c>
      <c r="E8891" s="3" t="s">
        <v>14253</v>
      </c>
      <c r="F8891" s="3" t="s">
        <v>12895</v>
      </c>
      <c r="G8891" s="1" t="s">
        <v>14411</v>
      </c>
      <c r="H8891" s="3"/>
      <c r="I8891" s="24">
        <v>68.27</v>
      </c>
      <c r="J8891" s="24">
        <v>61.52</v>
      </c>
      <c r="K8891" s="24">
        <v>4.8499999999999996</v>
      </c>
      <c r="L8891" s="24"/>
      <c r="M8891" s="24"/>
      <c r="N8891" s="24"/>
      <c r="O8891" s="24">
        <v>0.7</v>
      </c>
      <c r="P8891" s="24"/>
      <c r="Q8891" s="24"/>
      <c r="R8891" s="24">
        <v>1.1499999999999999</v>
      </c>
      <c r="S8891" s="24">
        <v>0.05</v>
      </c>
      <c r="T8891" s="24"/>
      <c r="U8891" s="24"/>
      <c r="V8891" s="24"/>
      <c r="W8891" s="24"/>
      <c r="X8891" s="24">
        <f t="shared" si="338"/>
        <v>68.27000000000001</v>
      </c>
      <c r="Y8891" s="2">
        <f t="shared" si="339"/>
        <v>0</v>
      </c>
      <c r="Z8891" s="3"/>
    </row>
    <row r="8892" spans="1:26" customFormat="1" x14ac:dyDescent="0.25">
      <c r="A8892" s="31">
        <v>122</v>
      </c>
      <c r="B8892" s="31">
        <v>123</v>
      </c>
      <c r="C8892" s="3" t="s">
        <v>14412</v>
      </c>
      <c r="D8892" s="3" t="s">
        <v>14405</v>
      </c>
      <c r="E8892" s="3" t="s">
        <v>14253</v>
      </c>
      <c r="F8892" s="3" t="s">
        <v>12895</v>
      </c>
      <c r="G8892" s="1" t="s">
        <v>1729</v>
      </c>
      <c r="H8892" s="3"/>
      <c r="I8892" s="24">
        <v>118.55</v>
      </c>
      <c r="J8892" s="24">
        <v>112.13</v>
      </c>
      <c r="K8892" s="24">
        <v>3.56</v>
      </c>
      <c r="L8892" s="24"/>
      <c r="M8892" s="24"/>
      <c r="N8892" s="24"/>
      <c r="O8892" s="24">
        <v>1.36</v>
      </c>
      <c r="P8892" s="24">
        <v>0.15</v>
      </c>
      <c r="Q8892" s="24"/>
      <c r="R8892" s="24">
        <v>1.2</v>
      </c>
      <c r="S8892" s="24">
        <v>0.15</v>
      </c>
      <c r="T8892" s="24"/>
      <c r="U8892" s="24"/>
      <c r="V8892" s="24"/>
      <c r="W8892" s="24"/>
      <c r="X8892" s="24">
        <f t="shared" si="338"/>
        <v>118.55000000000001</v>
      </c>
      <c r="Y8892" s="2">
        <f t="shared" si="339"/>
        <v>0</v>
      </c>
      <c r="Z8892" s="3"/>
    </row>
    <row r="8893" spans="1:26" customFormat="1" x14ac:dyDescent="0.25">
      <c r="A8893" s="31">
        <v>123</v>
      </c>
      <c r="B8893" s="31">
        <v>124</v>
      </c>
      <c r="C8893" s="3" t="s">
        <v>14413</v>
      </c>
      <c r="D8893" s="3" t="s">
        <v>14405</v>
      </c>
      <c r="E8893" s="3" t="s">
        <v>14253</v>
      </c>
      <c r="F8893" s="3" t="s">
        <v>12895</v>
      </c>
      <c r="G8893" s="1" t="s">
        <v>14414</v>
      </c>
      <c r="H8893" s="3" t="s">
        <v>1616</v>
      </c>
      <c r="I8893" s="24">
        <v>155.47999999999999</v>
      </c>
      <c r="J8893" s="24">
        <v>142.29</v>
      </c>
      <c r="K8893" s="24">
        <v>1.25</v>
      </c>
      <c r="L8893" s="24"/>
      <c r="M8893" s="24"/>
      <c r="N8893" s="24"/>
      <c r="O8893" s="24">
        <v>2.76</v>
      </c>
      <c r="P8893" s="24">
        <v>1.1399999999999999</v>
      </c>
      <c r="Q8893" s="24">
        <v>0.16</v>
      </c>
      <c r="R8893" s="24">
        <v>4.76</v>
      </c>
      <c r="S8893" s="24">
        <v>0.09</v>
      </c>
      <c r="T8893" s="24"/>
      <c r="U8893" s="24">
        <v>0.56000000000000005</v>
      </c>
      <c r="V8893" s="24"/>
      <c r="W8893" s="24"/>
      <c r="X8893" s="24">
        <f t="shared" si="338"/>
        <v>153.00999999999996</v>
      </c>
      <c r="Y8893" s="2">
        <f t="shared" si="339"/>
        <v>2.4700000000000273</v>
      </c>
      <c r="Z8893" s="3"/>
    </row>
    <row r="8894" spans="1:26" customFormat="1" x14ac:dyDescent="0.25">
      <c r="A8894" s="31">
        <v>124</v>
      </c>
      <c r="B8894" s="31">
        <v>125</v>
      </c>
      <c r="C8894" s="3" t="s">
        <v>14415</v>
      </c>
      <c r="D8894" s="3" t="s">
        <v>14405</v>
      </c>
      <c r="E8894" s="3" t="s">
        <v>14253</v>
      </c>
      <c r="F8894" s="3" t="s">
        <v>12895</v>
      </c>
      <c r="G8894" s="1" t="s">
        <v>14416</v>
      </c>
      <c r="H8894" s="3" t="s">
        <v>1616</v>
      </c>
      <c r="I8894" s="24">
        <v>83.73</v>
      </c>
      <c r="J8894" s="24">
        <v>56.21</v>
      </c>
      <c r="K8894" s="24">
        <v>12.65</v>
      </c>
      <c r="L8894" s="24">
        <v>8.4600000000000009</v>
      </c>
      <c r="M8894" s="24"/>
      <c r="N8894" s="24"/>
      <c r="O8894" s="24">
        <v>2.72</v>
      </c>
      <c r="P8894" s="24"/>
      <c r="Q8894" s="24"/>
      <c r="R8894" s="24">
        <v>0.74</v>
      </c>
      <c r="S8894" s="24">
        <v>0.35</v>
      </c>
      <c r="T8894" s="24">
        <v>2.6</v>
      </c>
      <c r="U8894" s="24"/>
      <c r="V8894" s="24"/>
      <c r="W8894" s="24"/>
      <c r="X8894" s="24">
        <f t="shared" si="338"/>
        <v>83.729999999999976</v>
      </c>
      <c r="Y8894" s="2">
        <f t="shared" si="339"/>
        <v>0</v>
      </c>
      <c r="Z8894" s="3"/>
    </row>
    <row r="8895" spans="1:26" customFormat="1" x14ac:dyDescent="0.25">
      <c r="A8895" s="31">
        <v>125</v>
      </c>
      <c r="B8895" s="31">
        <v>126</v>
      </c>
      <c r="C8895" s="3" t="s">
        <v>5483</v>
      </c>
      <c r="D8895" s="3" t="s">
        <v>14405</v>
      </c>
      <c r="E8895" s="3" t="s">
        <v>14253</v>
      </c>
      <c r="F8895" s="3" t="s">
        <v>12895</v>
      </c>
      <c r="G8895" s="1" t="s">
        <v>7163</v>
      </c>
      <c r="H8895" s="3" t="s">
        <v>292</v>
      </c>
      <c r="I8895" s="24">
        <v>199.98</v>
      </c>
      <c r="J8895" s="24">
        <v>150.22999999999999</v>
      </c>
      <c r="K8895" s="24">
        <v>29.64</v>
      </c>
      <c r="L8895" s="24">
        <v>3.46</v>
      </c>
      <c r="M8895" s="24">
        <v>0.85</v>
      </c>
      <c r="N8895" s="24">
        <v>1.4</v>
      </c>
      <c r="O8895" s="24">
        <v>3.66</v>
      </c>
      <c r="P8895" s="24">
        <v>0.25</v>
      </c>
      <c r="Q8895" s="24"/>
      <c r="R8895" s="24">
        <v>2.2200000000000002</v>
      </c>
      <c r="S8895" s="24">
        <v>1.17</v>
      </c>
      <c r="T8895" s="24">
        <v>7.1</v>
      </c>
      <c r="U8895" s="24"/>
      <c r="V8895" s="24"/>
      <c r="W8895" s="24"/>
      <c r="X8895" s="24">
        <f t="shared" si="338"/>
        <v>199.98</v>
      </c>
      <c r="Y8895" s="2">
        <f t="shared" si="339"/>
        <v>0</v>
      </c>
      <c r="Z8895" s="3"/>
    </row>
    <row r="8896" spans="1:26" customFormat="1" x14ac:dyDescent="0.25">
      <c r="A8896" s="31">
        <v>126</v>
      </c>
      <c r="B8896" s="31">
        <v>127</v>
      </c>
      <c r="C8896" s="3" t="s">
        <v>14417</v>
      </c>
      <c r="D8896" s="3" t="s">
        <v>14405</v>
      </c>
      <c r="E8896" s="3" t="s">
        <v>14253</v>
      </c>
      <c r="F8896" s="3" t="s">
        <v>12895</v>
      </c>
      <c r="G8896" s="1" t="s">
        <v>4207</v>
      </c>
      <c r="H8896" s="3"/>
      <c r="I8896" s="24">
        <v>384.43</v>
      </c>
      <c r="J8896" s="24">
        <v>339.52</v>
      </c>
      <c r="K8896" s="24">
        <v>19.57</v>
      </c>
      <c r="L8896" s="24">
        <v>10.42</v>
      </c>
      <c r="M8896" s="24">
        <v>3</v>
      </c>
      <c r="N8896" s="24"/>
      <c r="O8896" s="24">
        <v>2.5</v>
      </c>
      <c r="P8896" s="24">
        <v>1.2</v>
      </c>
      <c r="Q8896" s="24"/>
      <c r="R8896" s="24">
        <v>8.2200000000000006</v>
      </c>
      <c r="S8896" s="24"/>
      <c r="T8896" s="24"/>
      <c r="U8896" s="24"/>
      <c r="V8896" s="24"/>
      <c r="W8896" s="24"/>
      <c r="X8896" s="24">
        <f t="shared" si="338"/>
        <v>384.43</v>
      </c>
      <c r="Y8896" s="2">
        <f t="shared" si="339"/>
        <v>0</v>
      </c>
      <c r="Z8896" s="3"/>
    </row>
    <row r="8897" spans="1:26" customFormat="1" x14ac:dyDescent="0.25">
      <c r="A8897" s="31">
        <v>127</v>
      </c>
      <c r="B8897" s="31">
        <v>128</v>
      </c>
      <c r="C8897" s="3" t="s">
        <v>14418</v>
      </c>
      <c r="D8897" s="3" t="s">
        <v>14405</v>
      </c>
      <c r="E8897" s="3" t="s">
        <v>14253</v>
      </c>
      <c r="F8897" s="3" t="s">
        <v>12895</v>
      </c>
      <c r="G8897" s="1" t="s">
        <v>14419</v>
      </c>
      <c r="H8897" s="3"/>
      <c r="I8897" s="24">
        <v>200.7</v>
      </c>
      <c r="J8897" s="24">
        <v>159.05000000000001</v>
      </c>
      <c r="K8897" s="24">
        <v>24.64</v>
      </c>
      <c r="L8897" s="24"/>
      <c r="M8897" s="24"/>
      <c r="N8897" s="24">
        <v>5.25</v>
      </c>
      <c r="O8897" s="24">
        <v>7.41</v>
      </c>
      <c r="P8897" s="24">
        <v>0.56000000000000005</v>
      </c>
      <c r="Q8897" s="24">
        <v>0.17</v>
      </c>
      <c r="R8897" s="24">
        <v>2.73</v>
      </c>
      <c r="S8897" s="24">
        <v>0.89</v>
      </c>
      <c r="T8897" s="24"/>
      <c r="U8897" s="24"/>
      <c r="V8897" s="24"/>
      <c r="W8897" s="24"/>
      <c r="X8897" s="24">
        <f t="shared" si="338"/>
        <v>200.69999999999996</v>
      </c>
      <c r="Y8897" s="2">
        <f t="shared" si="339"/>
        <v>0</v>
      </c>
      <c r="Z8897" s="3"/>
    </row>
    <row r="8898" spans="1:26" customFormat="1" x14ac:dyDescent="0.25">
      <c r="A8898" s="31">
        <v>128</v>
      </c>
      <c r="B8898" s="31">
        <v>129</v>
      </c>
      <c r="C8898" s="3" t="s">
        <v>5150</v>
      </c>
      <c r="D8898" s="3" t="s">
        <v>14405</v>
      </c>
      <c r="E8898" s="3" t="s">
        <v>14253</v>
      </c>
      <c r="F8898" s="3" t="s">
        <v>12895</v>
      </c>
      <c r="G8898" s="1" t="s">
        <v>14406</v>
      </c>
      <c r="H8898" s="3" t="s">
        <v>39</v>
      </c>
      <c r="I8898" s="24">
        <v>60.77</v>
      </c>
      <c r="J8898" s="24">
        <v>52.03</v>
      </c>
      <c r="K8898" s="24">
        <v>4.76</v>
      </c>
      <c r="L8898" s="24"/>
      <c r="M8898" s="24">
        <v>0.75</v>
      </c>
      <c r="N8898" s="24"/>
      <c r="O8898" s="24">
        <v>0.81</v>
      </c>
      <c r="P8898" s="24">
        <v>0.8</v>
      </c>
      <c r="Q8898" s="24"/>
      <c r="R8898" s="24">
        <v>0.82</v>
      </c>
      <c r="S8898" s="24">
        <v>0.8</v>
      </c>
      <c r="T8898" s="24"/>
      <c r="U8898" s="24"/>
      <c r="V8898" s="24"/>
      <c r="W8898" s="24"/>
      <c r="X8898" s="24">
        <f t="shared" si="338"/>
        <v>60.769999999999996</v>
      </c>
      <c r="Y8898" s="2">
        <f t="shared" si="339"/>
        <v>0</v>
      </c>
      <c r="Z8898" s="3"/>
    </row>
    <row r="8899" spans="1:26" customFormat="1" x14ac:dyDescent="0.25">
      <c r="A8899" s="31">
        <v>129</v>
      </c>
      <c r="B8899" s="31">
        <v>130</v>
      </c>
      <c r="C8899" s="3" t="s">
        <v>14420</v>
      </c>
      <c r="D8899" s="3" t="s">
        <v>14405</v>
      </c>
      <c r="E8899" s="3" t="s">
        <v>14253</v>
      </c>
      <c r="F8899" s="3" t="s">
        <v>12895</v>
      </c>
      <c r="G8899" s="1" t="s">
        <v>5153</v>
      </c>
      <c r="H8899" s="3"/>
      <c r="I8899" s="24">
        <v>111</v>
      </c>
      <c r="J8899" s="24">
        <v>91.36</v>
      </c>
      <c r="K8899" s="24">
        <v>3.13</v>
      </c>
      <c r="L8899" s="24">
        <v>0.32</v>
      </c>
      <c r="M8899" s="24"/>
      <c r="N8899" s="24">
        <v>5.91</v>
      </c>
      <c r="O8899" s="24">
        <v>2.82</v>
      </c>
      <c r="P8899" s="24"/>
      <c r="Q8899" s="24"/>
      <c r="R8899" s="24">
        <v>4.2300000000000004</v>
      </c>
      <c r="S8899" s="24">
        <v>0.62</v>
      </c>
      <c r="T8899" s="24"/>
      <c r="U8899" s="24">
        <v>2.61</v>
      </c>
      <c r="V8899" s="24"/>
      <c r="W8899" s="24"/>
      <c r="X8899" s="24">
        <f t="shared" ref="X8899:X8962" si="340">SUM(J8899:W8899)</f>
        <v>110.99999999999999</v>
      </c>
      <c r="Y8899" s="2">
        <f t="shared" ref="Y8899:Y8962" si="341">I8899-X8899</f>
        <v>0</v>
      </c>
      <c r="Z8899" s="3"/>
    </row>
    <row r="8900" spans="1:26" customFormat="1" x14ac:dyDescent="0.25">
      <c r="A8900" s="31">
        <v>130</v>
      </c>
      <c r="B8900" s="31">
        <v>131</v>
      </c>
      <c r="C8900" s="3" t="s">
        <v>14421</v>
      </c>
      <c r="D8900" s="3" t="s">
        <v>14405</v>
      </c>
      <c r="E8900" s="3" t="s">
        <v>14253</v>
      </c>
      <c r="F8900" s="3" t="s">
        <v>12895</v>
      </c>
      <c r="G8900" s="1" t="s">
        <v>14422</v>
      </c>
      <c r="H8900" s="3" t="s">
        <v>1567</v>
      </c>
      <c r="I8900" s="24">
        <v>65.02</v>
      </c>
      <c r="J8900" s="24">
        <v>53.84</v>
      </c>
      <c r="K8900" s="24">
        <v>8.69</v>
      </c>
      <c r="L8900" s="24"/>
      <c r="M8900" s="24"/>
      <c r="N8900" s="24">
        <v>1.0900000000000001</v>
      </c>
      <c r="O8900" s="24">
        <v>0.47</v>
      </c>
      <c r="P8900" s="24"/>
      <c r="Q8900" s="24"/>
      <c r="R8900" s="24">
        <v>0.52</v>
      </c>
      <c r="S8900" s="24">
        <v>0.41</v>
      </c>
      <c r="T8900" s="24"/>
      <c r="U8900" s="24"/>
      <c r="V8900" s="24"/>
      <c r="W8900" s="24"/>
      <c r="X8900" s="24">
        <f t="shared" si="340"/>
        <v>65.02</v>
      </c>
      <c r="Y8900" s="2">
        <f t="shared" si="341"/>
        <v>0</v>
      </c>
      <c r="Z8900" s="3"/>
    </row>
    <row r="8901" spans="1:26" customFormat="1" x14ac:dyDescent="0.25">
      <c r="A8901" s="31">
        <v>131</v>
      </c>
      <c r="B8901" s="31">
        <v>132</v>
      </c>
      <c r="C8901" s="3" t="s">
        <v>11304</v>
      </c>
      <c r="D8901" s="3" t="s">
        <v>14423</v>
      </c>
      <c r="E8901" s="3" t="s">
        <v>14253</v>
      </c>
      <c r="F8901" s="3" t="s">
        <v>12895</v>
      </c>
      <c r="G8901" s="1" t="s">
        <v>4207</v>
      </c>
      <c r="H8901" s="3"/>
      <c r="I8901" s="24">
        <v>308.27</v>
      </c>
      <c r="J8901" s="24">
        <v>268.67</v>
      </c>
      <c r="K8901" s="24">
        <v>6.76</v>
      </c>
      <c r="L8901" s="24">
        <v>13.4</v>
      </c>
      <c r="M8901" s="24"/>
      <c r="N8901" s="24"/>
      <c r="O8901" s="24">
        <v>7.52</v>
      </c>
      <c r="P8901" s="24">
        <v>1.64</v>
      </c>
      <c r="Q8901" s="24"/>
      <c r="R8901" s="24">
        <v>9.75</v>
      </c>
      <c r="S8901" s="24">
        <v>0.53</v>
      </c>
      <c r="T8901" s="24"/>
      <c r="U8901" s="24"/>
      <c r="V8901" s="24"/>
      <c r="W8901" s="24"/>
      <c r="X8901" s="24">
        <f t="shared" si="340"/>
        <v>308.26999999999992</v>
      </c>
      <c r="Y8901" s="2">
        <f t="shared" si="341"/>
        <v>0</v>
      </c>
      <c r="Z8901" s="3"/>
    </row>
    <row r="8902" spans="1:26" customFormat="1" x14ac:dyDescent="0.25">
      <c r="A8902" s="31">
        <v>132</v>
      </c>
      <c r="B8902" s="31">
        <v>133</v>
      </c>
      <c r="C8902" s="3" t="s">
        <v>14424</v>
      </c>
      <c r="D8902" s="3" t="s">
        <v>14423</v>
      </c>
      <c r="E8902" s="3" t="s">
        <v>14253</v>
      </c>
      <c r="F8902" s="3" t="s">
        <v>12895</v>
      </c>
      <c r="G8902" s="1" t="s">
        <v>14063</v>
      </c>
      <c r="H8902" s="3"/>
      <c r="I8902" s="24">
        <v>187.12</v>
      </c>
      <c r="J8902" s="24">
        <v>170.25</v>
      </c>
      <c r="K8902" s="24">
        <v>9.0299999999999994</v>
      </c>
      <c r="L8902" s="24"/>
      <c r="M8902" s="38"/>
      <c r="N8902" s="24">
        <v>1.75</v>
      </c>
      <c r="O8902" s="24">
        <v>1.62</v>
      </c>
      <c r="P8902" s="24">
        <v>1.3</v>
      </c>
      <c r="Q8902" s="24">
        <v>0.22</v>
      </c>
      <c r="R8902" s="24">
        <v>2.71</v>
      </c>
      <c r="S8902" s="24">
        <v>0.24</v>
      </c>
      <c r="T8902" s="24"/>
      <c r="U8902" s="24"/>
      <c r="V8902" s="24"/>
      <c r="W8902" s="24"/>
      <c r="X8902" s="24">
        <f t="shared" si="340"/>
        <v>187.12000000000003</v>
      </c>
      <c r="Y8902" s="2">
        <f t="shared" si="341"/>
        <v>0</v>
      </c>
      <c r="Z8902" s="3" t="s">
        <v>14425</v>
      </c>
    </row>
    <row r="8903" spans="1:26" customFormat="1" x14ac:dyDescent="0.25">
      <c r="A8903" s="31">
        <v>133</v>
      </c>
      <c r="B8903" s="31">
        <v>134</v>
      </c>
      <c r="C8903" s="3" t="s">
        <v>14426</v>
      </c>
      <c r="D8903" s="3" t="s">
        <v>14423</v>
      </c>
      <c r="E8903" s="3" t="s">
        <v>14253</v>
      </c>
      <c r="F8903" s="3" t="s">
        <v>12895</v>
      </c>
      <c r="G8903" s="1" t="s">
        <v>11769</v>
      </c>
      <c r="H8903" s="3"/>
      <c r="I8903" s="24">
        <v>171.79</v>
      </c>
      <c r="J8903" s="24">
        <v>148.03</v>
      </c>
      <c r="K8903" s="24">
        <v>11.62</v>
      </c>
      <c r="L8903" s="24"/>
      <c r="M8903" s="38"/>
      <c r="N8903" s="24">
        <v>3.5</v>
      </c>
      <c r="O8903" s="24">
        <v>1.96</v>
      </c>
      <c r="P8903" s="24">
        <v>0.19</v>
      </c>
      <c r="Q8903" s="24"/>
      <c r="R8903" s="24">
        <v>4.0199999999999996</v>
      </c>
      <c r="S8903" s="24">
        <v>0.17</v>
      </c>
      <c r="T8903" s="24">
        <v>0.3</v>
      </c>
      <c r="U8903" s="24">
        <v>2</v>
      </c>
      <c r="V8903" s="24"/>
      <c r="W8903" s="24"/>
      <c r="X8903" s="24">
        <f t="shared" si="340"/>
        <v>171.79000000000002</v>
      </c>
      <c r="Y8903" s="2">
        <f t="shared" si="341"/>
        <v>0</v>
      </c>
      <c r="Z8903" s="3" t="s">
        <v>14425</v>
      </c>
    </row>
    <row r="8904" spans="1:26" customFormat="1" x14ac:dyDescent="0.25">
      <c r="A8904" s="31">
        <v>134</v>
      </c>
      <c r="B8904" s="31">
        <v>135</v>
      </c>
      <c r="C8904" s="3" t="s">
        <v>3881</v>
      </c>
      <c r="D8904" s="3" t="s">
        <v>14423</v>
      </c>
      <c r="E8904" s="3" t="s">
        <v>14253</v>
      </c>
      <c r="F8904" s="3" t="s">
        <v>12895</v>
      </c>
      <c r="G8904" s="1" t="s">
        <v>4207</v>
      </c>
      <c r="H8904" s="3"/>
      <c r="I8904" s="24">
        <v>147.87</v>
      </c>
      <c r="J8904" s="24">
        <v>128.02000000000001</v>
      </c>
      <c r="K8904" s="24"/>
      <c r="L8904" s="24"/>
      <c r="M8904" s="38"/>
      <c r="N8904" s="24">
        <v>3.98</v>
      </c>
      <c r="O8904" s="24">
        <v>1.98</v>
      </c>
      <c r="P8904" s="24">
        <v>0.33</v>
      </c>
      <c r="Q8904" s="24">
        <v>10.61</v>
      </c>
      <c r="R8904" s="24">
        <v>2.95</v>
      </c>
      <c r="S8904" s="24"/>
      <c r="T8904" s="24"/>
      <c r="U8904" s="24"/>
      <c r="V8904" s="24"/>
      <c r="W8904" s="24"/>
      <c r="X8904" s="24">
        <f t="shared" si="340"/>
        <v>147.87</v>
      </c>
      <c r="Y8904" s="2">
        <f t="shared" si="341"/>
        <v>0</v>
      </c>
      <c r="Z8904" s="3" t="s">
        <v>14425</v>
      </c>
    </row>
    <row r="8905" spans="1:26" customFormat="1" x14ac:dyDescent="0.25">
      <c r="A8905" s="31">
        <v>135</v>
      </c>
      <c r="B8905" s="31">
        <v>136</v>
      </c>
      <c r="C8905" s="3" t="s">
        <v>9828</v>
      </c>
      <c r="D8905" s="3" t="s">
        <v>14423</v>
      </c>
      <c r="E8905" s="3" t="s">
        <v>14253</v>
      </c>
      <c r="F8905" s="3" t="s">
        <v>12895</v>
      </c>
      <c r="G8905" s="1" t="s">
        <v>14063</v>
      </c>
      <c r="H8905" s="3"/>
      <c r="I8905" s="24">
        <v>449.84</v>
      </c>
      <c r="J8905" s="24">
        <v>290.33</v>
      </c>
      <c r="K8905" s="24">
        <v>20.18</v>
      </c>
      <c r="L8905" s="24"/>
      <c r="M8905" s="24"/>
      <c r="N8905" s="24"/>
      <c r="O8905" s="24">
        <v>6.16</v>
      </c>
      <c r="P8905" s="24">
        <v>0.42</v>
      </c>
      <c r="Q8905" s="24">
        <v>5.7</v>
      </c>
      <c r="R8905" s="24">
        <v>5.86</v>
      </c>
      <c r="S8905" s="24">
        <v>0.04</v>
      </c>
      <c r="T8905" s="24">
        <v>121.15</v>
      </c>
      <c r="U8905" s="24"/>
      <c r="V8905" s="24"/>
      <c r="W8905" s="24"/>
      <c r="X8905" s="24">
        <f t="shared" si="340"/>
        <v>449.84000000000003</v>
      </c>
      <c r="Y8905" s="2">
        <f t="shared" si="341"/>
        <v>0</v>
      </c>
      <c r="Z8905" s="3"/>
    </row>
    <row r="8906" spans="1:26" customFormat="1" x14ac:dyDescent="0.25">
      <c r="A8906" s="31">
        <v>136</v>
      </c>
      <c r="B8906" s="31">
        <v>137</v>
      </c>
      <c r="C8906" s="3" t="s">
        <v>14427</v>
      </c>
      <c r="D8906" s="3" t="s">
        <v>14423</v>
      </c>
      <c r="E8906" s="3" t="s">
        <v>14253</v>
      </c>
      <c r="F8906" s="3" t="s">
        <v>12895</v>
      </c>
      <c r="G8906" s="1" t="s">
        <v>14428</v>
      </c>
      <c r="H8906" s="3"/>
      <c r="I8906" s="24">
        <v>305.05</v>
      </c>
      <c r="J8906" s="24">
        <v>196.6</v>
      </c>
      <c r="K8906" s="24">
        <v>30.74</v>
      </c>
      <c r="L8906" s="24"/>
      <c r="M8906" s="24"/>
      <c r="N8906" s="24">
        <v>4.9000000000000004</v>
      </c>
      <c r="O8906" s="24">
        <v>2.0499999999999998</v>
      </c>
      <c r="P8906" s="24">
        <v>0.98</v>
      </c>
      <c r="Q8906" s="24">
        <v>0.5</v>
      </c>
      <c r="R8906" s="24">
        <v>5.59</v>
      </c>
      <c r="S8906" s="24">
        <v>1.29</v>
      </c>
      <c r="T8906" s="24">
        <v>60.25</v>
      </c>
      <c r="U8906" s="24">
        <v>2.15</v>
      </c>
      <c r="V8906" s="24"/>
      <c r="W8906" s="24"/>
      <c r="X8906" s="24">
        <f t="shared" si="340"/>
        <v>305.04999999999995</v>
      </c>
      <c r="Y8906" s="2">
        <f t="shared" si="341"/>
        <v>0</v>
      </c>
      <c r="Z8906" s="3"/>
    </row>
    <row r="8907" spans="1:26" customFormat="1" x14ac:dyDescent="0.25">
      <c r="A8907" s="31">
        <v>137</v>
      </c>
      <c r="B8907" s="31">
        <v>138</v>
      </c>
      <c r="C8907" s="3" t="s">
        <v>14429</v>
      </c>
      <c r="D8907" s="3" t="s">
        <v>14423</v>
      </c>
      <c r="E8907" s="3" t="s">
        <v>14253</v>
      </c>
      <c r="F8907" s="3" t="s">
        <v>12895</v>
      </c>
      <c r="G8907" s="1" t="s">
        <v>1811</v>
      </c>
      <c r="H8907" s="3"/>
      <c r="I8907" s="24">
        <v>494.63</v>
      </c>
      <c r="J8907" s="24">
        <v>413.72</v>
      </c>
      <c r="K8907" s="24">
        <v>25.19</v>
      </c>
      <c r="L8907" s="24"/>
      <c r="M8907" s="24"/>
      <c r="N8907" s="24">
        <v>10.029999999999999</v>
      </c>
      <c r="O8907" s="24">
        <v>6.27</v>
      </c>
      <c r="P8907" s="24">
        <v>0.54</v>
      </c>
      <c r="Q8907" s="24"/>
      <c r="R8907" s="24">
        <v>11.41</v>
      </c>
      <c r="S8907" s="24">
        <v>3.04</v>
      </c>
      <c r="T8907" s="24">
        <v>24.43</v>
      </c>
      <c r="U8907" s="24"/>
      <c r="V8907" s="24"/>
      <c r="W8907" s="24"/>
      <c r="X8907" s="24">
        <f t="shared" si="340"/>
        <v>494.63000000000005</v>
      </c>
      <c r="Y8907" s="2">
        <f t="shared" si="341"/>
        <v>0</v>
      </c>
      <c r="Z8907" s="3"/>
    </row>
    <row r="8908" spans="1:26" customFormat="1" x14ac:dyDescent="0.25">
      <c r="A8908" s="31">
        <v>138</v>
      </c>
      <c r="B8908" s="31">
        <v>139</v>
      </c>
      <c r="C8908" s="3" t="s">
        <v>14430</v>
      </c>
      <c r="D8908" s="3" t="s">
        <v>14423</v>
      </c>
      <c r="E8908" s="3" t="s">
        <v>14253</v>
      </c>
      <c r="F8908" s="3" t="s">
        <v>12895</v>
      </c>
      <c r="G8908" s="1" t="s">
        <v>14431</v>
      </c>
      <c r="H8908" s="3"/>
      <c r="I8908" s="24">
        <v>178.94</v>
      </c>
      <c r="J8908" s="24">
        <v>150.19999999999999</v>
      </c>
      <c r="K8908" s="24">
        <v>18.690000000000001</v>
      </c>
      <c r="L8908" s="24"/>
      <c r="M8908" s="24"/>
      <c r="N8908" s="24">
        <v>1.25</v>
      </c>
      <c r="O8908" s="24">
        <v>1.1000000000000001</v>
      </c>
      <c r="P8908" s="24">
        <v>0.16</v>
      </c>
      <c r="Q8908" s="24"/>
      <c r="R8908" s="24">
        <v>4.03</v>
      </c>
      <c r="S8908" s="24">
        <v>0.43</v>
      </c>
      <c r="T8908" s="24">
        <v>3.08</v>
      </c>
      <c r="U8908" s="24"/>
      <c r="V8908" s="24"/>
      <c r="W8908" s="24"/>
      <c r="X8908" s="24">
        <f t="shared" si="340"/>
        <v>178.94</v>
      </c>
      <c r="Y8908" s="2">
        <f t="shared" si="341"/>
        <v>0</v>
      </c>
      <c r="Z8908" s="3"/>
    </row>
    <row r="8909" spans="1:26" customFormat="1" x14ac:dyDescent="0.25">
      <c r="A8909" s="31">
        <v>139</v>
      </c>
      <c r="B8909" s="31">
        <v>140</v>
      </c>
      <c r="C8909" s="3" t="s">
        <v>9122</v>
      </c>
      <c r="D8909" s="3" t="s">
        <v>14423</v>
      </c>
      <c r="E8909" s="3" t="s">
        <v>14253</v>
      </c>
      <c r="F8909" s="3" t="s">
        <v>12895</v>
      </c>
      <c r="G8909" s="1" t="s">
        <v>14432</v>
      </c>
      <c r="H8909" s="3"/>
      <c r="I8909" s="24">
        <v>101.17</v>
      </c>
      <c r="J8909" s="24">
        <v>99.62</v>
      </c>
      <c r="K8909" s="24"/>
      <c r="L8909" s="24"/>
      <c r="M8909" s="24"/>
      <c r="N8909" s="24"/>
      <c r="O8909" s="24">
        <v>0.66</v>
      </c>
      <c r="P8909" s="24"/>
      <c r="Q8909" s="24"/>
      <c r="R8909" s="24">
        <v>0.89</v>
      </c>
      <c r="S8909" s="24"/>
      <c r="T8909" s="24"/>
      <c r="U8909" s="24"/>
      <c r="V8909" s="24"/>
      <c r="W8909" s="24"/>
      <c r="X8909" s="24">
        <f t="shared" si="340"/>
        <v>101.17</v>
      </c>
      <c r="Y8909" s="2">
        <f t="shared" si="341"/>
        <v>0</v>
      </c>
      <c r="Z8909" s="3"/>
    </row>
    <row r="8910" spans="1:26" customFormat="1" x14ac:dyDescent="0.25">
      <c r="A8910" s="31">
        <v>140</v>
      </c>
      <c r="B8910" s="31">
        <v>141</v>
      </c>
      <c r="C8910" s="3" t="s">
        <v>14433</v>
      </c>
      <c r="D8910" s="3" t="s">
        <v>14423</v>
      </c>
      <c r="E8910" s="3" t="s">
        <v>14253</v>
      </c>
      <c r="F8910" s="3" t="s">
        <v>12895</v>
      </c>
      <c r="G8910" s="1" t="s">
        <v>14434</v>
      </c>
      <c r="H8910" s="3"/>
      <c r="I8910" s="24">
        <v>200.61</v>
      </c>
      <c r="J8910" s="24">
        <v>150.01</v>
      </c>
      <c r="K8910" s="24"/>
      <c r="L8910" s="24"/>
      <c r="M8910" s="24"/>
      <c r="N8910" s="24">
        <v>25.45</v>
      </c>
      <c r="O8910" s="24">
        <v>4.3499999999999996</v>
      </c>
      <c r="P8910" s="24"/>
      <c r="Q8910" s="24">
        <v>0.4</v>
      </c>
      <c r="R8910" s="24">
        <v>3.95</v>
      </c>
      <c r="S8910" s="24"/>
      <c r="T8910" s="24">
        <v>10.3</v>
      </c>
      <c r="U8910" s="24">
        <v>6.15</v>
      </c>
      <c r="V8910" s="24"/>
      <c r="W8910" s="24"/>
      <c r="X8910" s="24">
        <f t="shared" si="340"/>
        <v>200.60999999999999</v>
      </c>
      <c r="Y8910" s="2">
        <f t="shared" si="341"/>
        <v>0</v>
      </c>
      <c r="Z8910" s="3"/>
    </row>
    <row r="8911" spans="1:26" customFormat="1" x14ac:dyDescent="0.25">
      <c r="A8911" s="31">
        <v>141</v>
      </c>
      <c r="B8911" s="31">
        <v>142</v>
      </c>
      <c r="C8911" s="3" t="s">
        <v>14435</v>
      </c>
      <c r="D8911" s="3" t="s">
        <v>14423</v>
      </c>
      <c r="E8911" s="3" t="s">
        <v>14253</v>
      </c>
      <c r="F8911" s="3" t="s">
        <v>12895</v>
      </c>
      <c r="G8911" s="1" t="s">
        <v>14063</v>
      </c>
      <c r="H8911" s="3"/>
      <c r="I8911" s="24">
        <v>421.56</v>
      </c>
      <c r="J8911" s="24">
        <v>372.74</v>
      </c>
      <c r="K8911" s="24">
        <v>26.7</v>
      </c>
      <c r="L8911" s="24"/>
      <c r="M8911" s="24"/>
      <c r="N8911" s="24">
        <v>0.3</v>
      </c>
      <c r="O8911" s="24">
        <v>3.45</v>
      </c>
      <c r="P8911" s="24">
        <v>1.9</v>
      </c>
      <c r="Q8911" s="24"/>
      <c r="R8911" s="24">
        <v>9.9499999999999993</v>
      </c>
      <c r="S8911" s="24">
        <v>0.21</v>
      </c>
      <c r="T8911" s="24">
        <v>1.81</v>
      </c>
      <c r="U8911" s="24">
        <v>4.5</v>
      </c>
      <c r="V8911" s="24"/>
      <c r="W8911" s="24"/>
      <c r="X8911" s="24">
        <f t="shared" si="340"/>
        <v>421.55999999999995</v>
      </c>
      <c r="Y8911" s="2">
        <f t="shared" si="341"/>
        <v>0</v>
      </c>
      <c r="Z8911" s="3"/>
    </row>
    <row r="8912" spans="1:26" customFormat="1" x14ac:dyDescent="0.25">
      <c r="A8912" s="31">
        <v>142</v>
      </c>
      <c r="B8912" s="31">
        <v>143</v>
      </c>
      <c r="C8912" s="3" t="s">
        <v>14436</v>
      </c>
      <c r="D8912" s="3" t="s">
        <v>14423</v>
      </c>
      <c r="E8912" s="3" t="s">
        <v>14253</v>
      </c>
      <c r="F8912" s="3" t="s">
        <v>12895</v>
      </c>
      <c r="G8912" s="1" t="s">
        <v>14432</v>
      </c>
      <c r="H8912" s="3"/>
      <c r="I8912" s="24">
        <v>115.2</v>
      </c>
      <c r="J8912" s="24">
        <v>82.77</v>
      </c>
      <c r="K8912" s="24"/>
      <c r="L8912" s="24"/>
      <c r="M8912" s="24"/>
      <c r="N8912" s="24">
        <v>3.45</v>
      </c>
      <c r="O8912" s="24">
        <v>1.1499999999999999</v>
      </c>
      <c r="P8912" s="24"/>
      <c r="Q8912" s="24"/>
      <c r="R8912" s="24">
        <v>1.72</v>
      </c>
      <c r="S8912" s="24"/>
      <c r="T8912" s="24">
        <v>25.11</v>
      </c>
      <c r="U8912" s="24">
        <v>1</v>
      </c>
      <c r="V8912" s="24"/>
      <c r="W8912" s="24"/>
      <c r="X8912" s="24">
        <f t="shared" si="340"/>
        <v>115.2</v>
      </c>
      <c r="Y8912" s="2">
        <f t="shared" si="341"/>
        <v>0</v>
      </c>
      <c r="Z8912" s="3"/>
    </row>
    <row r="8913" spans="1:26" customFormat="1" x14ac:dyDescent="0.25">
      <c r="A8913" s="31">
        <v>143</v>
      </c>
      <c r="B8913" s="31">
        <v>144</v>
      </c>
      <c r="C8913" s="3" t="s">
        <v>14437</v>
      </c>
      <c r="D8913" s="3" t="s">
        <v>14423</v>
      </c>
      <c r="E8913" s="3" t="s">
        <v>14253</v>
      </c>
      <c r="F8913" s="3" t="s">
        <v>12895</v>
      </c>
      <c r="G8913" s="1" t="s">
        <v>14063</v>
      </c>
      <c r="H8913" s="3"/>
      <c r="I8913" s="24">
        <v>236.32</v>
      </c>
      <c r="J8913" s="24">
        <v>221.4</v>
      </c>
      <c r="K8913" s="24">
        <v>5.55</v>
      </c>
      <c r="L8913" s="24"/>
      <c r="M8913" s="24"/>
      <c r="N8913" s="24"/>
      <c r="O8913" s="24">
        <v>2.91</v>
      </c>
      <c r="P8913" s="24">
        <v>0.4</v>
      </c>
      <c r="Q8913" s="24"/>
      <c r="R8913" s="24">
        <v>5.97</v>
      </c>
      <c r="S8913" s="24">
        <v>0.09</v>
      </c>
      <c r="T8913" s="24"/>
      <c r="U8913" s="24"/>
      <c r="V8913" s="24"/>
      <c r="W8913" s="24"/>
      <c r="X8913" s="24">
        <f t="shared" si="340"/>
        <v>236.32000000000002</v>
      </c>
      <c r="Y8913" s="2">
        <f t="shared" si="341"/>
        <v>0</v>
      </c>
      <c r="Z8913" s="3"/>
    </row>
    <row r="8914" spans="1:26" customFormat="1" x14ac:dyDescent="0.25">
      <c r="A8914" s="31">
        <v>144</v>
      </c>
      <c r="B8914" s="31">
        <v>145</v>
      </c>
      <c r="C8914" s="3" t="s">
        <v>14438</v>
      </c>
      <c r="D8914" s="3" t="s">
        <v>14423</v>
      </c>
      <c r="E8914" s="3" t="s">
        <v>14253</v>
      </c>
      <c r="F8914" s="3" t="s">
        <v>12895</v>
      </c>
      <c r="G8914" s="1" t="s">
        <v>14439</v>
      </c>
      <c r="H8914" s="3"/>
      <c r="I8914" s="24">
        <v>234.44</v>
      </c>
      <c r="J8914" s="24">
        <v>205.93</v>
      </c>
      <c r="K8914" s="24">
        <v>13.32</v>
      </c>
      <c r="L8914" s="24"/>
      <c r="M8914" s="24"/>
      <c r="N8914" s="24">
        <v>2.58</v>
      </c>
      <c r="O8914" s="24">
        <v>1.1399999999999999</v>
      </c>
      <c r="P8914" s="24">
        <v>0.97</v>
      </c>
      <c r="Q8914" s="24">
        <v>0.48</v>
      </c>
      <c r="R8914" s="24">
        <v>5.5</v>
      </c>
      <c r="S8914" s="24">
        <v>0.83</v>
      </c>
      <c r="T8914" s="24">
        <v>3.07</v>
      </c>
      <c r="U8914" s="24">
        <v>0.62</v>
      </c>
      <c r="V8914" s="24"/>
      <c r="W8914" s="24"/>
      <c r="X8914" s="24">
        <f t="shared" si="340"/>
        <v>234.44</v>
      </c>
      <c r="Y8914" s="2">
        <f t="shared" si="341"/>
        <v>0</v>
      </c>
      <c r="Z8914" s="3"/>
    </row>
    <row r="8915" spans="1:26" customFormat="1" x14ac:dyDescent="0.25">
      <c r="A8915" s="31">
        <v>145</v>
      </c>
      <c r="B8915" s="31">
        <v>146</v>
      </c>
      <c r="C8915" s="3" t="s">
        <v>11463</v>
      </c>
      <c r="D8915" s="3" t="s">
        <v>14423</v>
      </c>
      <c r="E8915" s="3" t="s">
        <v>14253</v>
      </c>
      <c r="F8915" s="3" t="s">
        <v>12895</v>
      </c>
      <c r="G8915" s="1" t="s">
        <v>14063</v>
      </c>
      <c r="H8915" s="3"/>
      <c r="I8915" s="24">
        <v>267.76</v>
      </c>
      <c r="J8915" s="24">
        <v>176.44</v>
      </c>
      <c r="K8915" s="24">
        <v>4.97</v>
      </c>
      <c r="L8915" s="24"/>
      <c r="M8915" s="24">
        <v>2.25</v>
      </c>
      <c r="N8915" s="24"/>
      <c r="O8915" s="24">
        <v>2.5099999999999998</v>
      </c>
      <c r="P8915" s="24">
        <v>1.06</v>
      </c>
      <c r="Q8915" s="24">
        <v>0.51</v>
      </c>
      <c r="R8915" s="24">
        <v>3.89</v>
      </c>
      <c r="S8915" s="24">
        <v>0.56000000000000005</v>
      </c>
      <c r="T8915" s="24">
        <v>75.569999999999993</v>
      </c>
      <c r="U8915" s="24"/>
      <c r="V8915" s="24"/>
      <c r="W8915" s="24"/>
      <c r="X8915" s="24">
        <f t="shared" si="340"/>
        <v>267.76</v>
      </c>
      <c r="Y8915" s="2">
        <f t="shared" si="341"/>
        <v>0</v>
      </c>
      <c r="Z8915" s="3"/>
    </row>
    <row r="8916" spans="1:26" customFormat="1" x14ac:dyDescent="0.25">
      <c r="A8916" s="31">
        <v>146</v>
      </c>
      <c r="B8916" s="31">
        <v>147</v>
      </c>
      <c r="C8916" s="3" t="s">
        <v>14440</v>
      </c>
      <c r="D8916" s="3" t="s">
        <v>6374</v>
      </c>
      <c r="E8916" s="3" t="s">
        <v>14253</v>
      </c>
      <c r="F8916" s="3" t="s">
        <v>12895</v>
      </c>
      <c r="G8916" s="1" t="s">
        <v>14063</v>
      </c>
      <c r="H8916" s="3"/>
      <c r="I8916" s="24">
        <v>225.56</v>
      </c>
      <c r="J8916" s="24">
        <v>181.63</v>
      </c>
      <c r="K8916" s="24">
        <v>26.96</v>
      </c>
      <c r="L8916" s="24">
        <v>6.53</v>
      </c>
      <c r="M8916" s="24"/>
      <c r="N8916" s="24"/>
      <c r="O8916" s="24">
        <v>4.8099999999999996</v>
      </c>
      <c r="P8916" s="24"/>
      <c r="Q8916" s="24">
        <v>0.62</v>
      </c>
      <c r="R8916" s="24">
        <v>4.5599999999999996</v>
      </c>
      <c r="S8916" s="24">
        <v>0.45</v>
      </c>
      <c r="T8916" s="24"/>
      <c r="U8916" s="24"/>
      <c r="V8916" s="24"/>
      <c r="W8916" s="24"/>
      <c r="X8916" s="24">
        <f t="shared" si="340"/>
        <v>225.56</v>
      </c>
      <c r="Y8916" s="2">
        <f t="shared" si="341"/>
        <v>0</v>
      </c>
      <c r="Z8916" s="3"/>
    </row>
    <row r="8917" spans="1:26" customFormat="1" x14ac:dyDescent="0.25">
      <c r="A8917" s="31">
        <v>147</v>
      </c>
      <c r="B8917" s="31">
        <v>148</v>
      </c>
      <c r="C8917" s="3" t="s">
        <v>7713</v>
      </c>
      <c r="D8917" s="3" t="s">
        <v>6374</v>
      </c>
      <c r="E8917" s="3" t="s">
        <v>14253</v>
      </c>
      <c r="F8917" s="3" t="s">
        <v>12895</v>
      </c>
      <c r="G8917" s="1" t="s">
        <v>1729</v>
      </c>
      <c r="H8917" s="3"/>
      <c r="I8917" s="24">
        <v>375.92</v>
      </c>
      <c r="J8917" s="24">
        <v>318.05</v>
      </c>
      <c r="K8917" s="24">
        <v>12.75</v>
      </c>
      <c r="L8917" s="24"/>
      <c r="M8917" s="24">
        <v>2.0699999999999998</v>
      </c>
      <c r="N8917" s="24"/>
      <c r="O8917" s="24">
        <v>2.86</v>
      </c>
      <c r="P8917" s="24"/>
      <c r="Q8917" s="24"/>
      <c r="R8917" s="24">
        <v>10</v>
      </c>
      <c r="S8917" s="24">
        <v>0.19</v>
      </c>
      <c r="T8917" s="24">
        <v>30</v>
      </c>
      <c r="U8917" s="24"/>
      <c r="V8917" s="24"/>
      <c r="W8917" s="24"/>
      <c r="X8917" s="24">
        <f t="shared" si="340"/>
        <v>375.92</v>
      </c>
      <c r="Y8917" s="2">
        <f t="shared" si="341"/>
        <v>0</v>
      </c>
      <c r="Z8917" s="3"/>
    </row>
    <row r="8918" spans="1:26" customFormat="1" x14ac:dyDescent="0.25">
      <c r="A8918" s="31">
        <v>148</v>
      </c>
      <c r="B8918" s="31">
        <v>149</v>
      </c>
      <c r="C8918" s="3" t="s">
        <v>14441</v>
      </c>
      <c r="D8918" s="3" t="s">
        <v>6374</v>
      </c>
      <c r="E8918" s="3" t="s">
        <v>14253</v>
      </c>
      <c r="F8918" s="3" t="s">
        <v>12895</v>
      </c>
      <c r="G8918" s="1" t="s">
        <v>1483</v>
      </c>
      <c r="H8918" s="3"/>
      <c r="I8918" s="24">
        <v>278.5</v>
      </c>
      <c r="J8918" s="24">
        <v>126.67</v>
      </c>
      <c r="K8918" s="24"/>
      <c r="L8918" s="24">
        <v>20.350000000000001</v>
      </c>
      <c r="M8918" s="24">
        <v>3.5</v>
      </c>
      <c r="N8918" s="24"/>
      <c r="O8918" s="24">
        <v>5.5</v>
      </c>
      <c r="P8918" s="24">
        <v>3.85</v>
      </c>
      <c r="Q8918" s="24"/>
      <c r="R8918" s="24">
        <v>7.29</v>
      </c>
      <c r="S8918" s="24"/>
      <c r="T8918" s="24"/>
      <c r="U8918" s="24">
        <v>111.34</v>
      </c>
      <c r="V8918" s="24"/>
      <c r="W8918" s="24"/>
      <c r="X8918" s="24">
        <f t="shared" si="340"/>
        <v>278.5</v>
      </c>
      <c r="Y8918" s="2">
        <f t="shared" si="341"/>
        <v>0</v>
      </c>
      <c r="Z8918" s="3"/>
    </row>
    <row r="8919" spans="1:26" customFormat="1" x14ac:dyDescent="0.25">
      <c r="A8919" s="31">
        <v>149</v>
      </c>
      <c r="B8919" s="31">
        <v>150</v>
      </c>
      <c r="C8919" s="3" t="s">
        <v>14442</v>
      </c>
      <c r="D8919" s="3" t="s">
        <v>6374</v>
      </c>
      <c r="E8919" s="3" t="s">
        <v>14253</v>
      </c>
      <c r="F8919" s="3" t="s">
        <v>12895</v>
      </c>
      <c r="G8919" s="1" t="s">
        <v>5639</v>
      </c>
      <c r="H8919" s="3"/>
      <c r="I8919" s="24">
        <v>160.69999999999999</v>
      </c>
      <c r="J8919" s="24">
        <v>120.83</v>
      </c>
      <c r="K8919" s="24"/>
      <c r="L8919" s="24">
        <v>4.58</v>
      </c>
      <c r="M8919" s="24">
        <v>7.05</v>
      </c>
      <c r="N8919" s="24"/>
      <c r="O8919" s="24">
        <v>1.77</v>
      </c>
      <c r="P8919" s="24">
        <v>3.57</v>
      </c>
      <c r="Q8919" s="24"/>
      <c r="R8919" s="24">
        <v>1.49</v>
      </c>
      <c r="S8919" s="24">
        <v>0.41</v>
      </c>
      <c r="T8919" s="24">
        <v>21</v>
      </c>
      <c r="U8919" s="24"/>
      <c r="V8919" s="24"/>
      <c r="W8919" s="24"/>
      <c r="X8919" s="24">
        <f t="shared" si="340"/>
        <v>160.70000000000002</v>
      </c>
      <c r="Y8919" s="2">
        <f t="shared" si="341"/>
        <v>0</v>
      </c>
      <c r="Z8919" s="3"/>
    </row>
    <row r="8920" spans="1:26" customFormat="1" x14ac:dyDescent="0.25">
      <c r="A8920" s="31">
        <v>150</v>
      </c>
      <c r="B8920" s="31">
        <v>151</v>
      </c>
      <c r="C8920" s="3" t="s">
        <v>14443</v>
      </c>
      <c r="D8920" s="3" t="s">
        <v>6374</v>
      </c>
      <c r="E8920" s="3" t="s">
        <v>14253</v>
      </c>
      <c r="F8920" s="3" t="s">
        <v>12895</v>
      </c>
      <c r="G8920" s="1" t="s">
        <v>14444</v>
      </c>
      <c r="H8920" s="3"/>
      <c r="I8920" s="24">
        <v>61.77</v>
      </c>
      <c r="J8920" s="24">
        <v>44.47</v>
      </c>
      <c r="K8920" s="24">
        <v>9.5</v>
      </c>
      <c r="L8920" s="24"/>
      <c r="M8920" s="24"/>
      <c r="N8920" s="24">
        <v>1.6</v>
      </c>
      <c r="O8920" s="24">
        <v>1.06</v>
      </c>
      <c r="P8920" s="24"/>
      <c r="Q8920" s="24"/>
      <c r="R8920" s="24">
        <v>1.08</v>
      </c>
      <c r="S8920" s="24">
        <v>0.06</v>
      </c>
      <c r="T8920" s="24">
        <v>4</v>
      </c>
      <c r="U8920" s="24"/>
      <c r="V8920" s="24"/>
      <c r="W8920" s="24"/>
      <c r="X8920" s="24">
        <f t="shared" si="340"/>
        <v>61.77</v>
      </c>
      <c r="Y8920" s="2">
        <f t="shared" si="341"/>
        <v>0</v>
      </c>
      <c r="Z8920" s="3"/>
    </row>
    <row r="8921" spans="1:26" customFormat="1" ht="30" x14ac:dyDescent="0.25">
      <c r="A8921" s="31">
        <v>151</v>
      </c>
      <c r="B8921" s="31">
        <v>152</v>
      </c>
      <c r="C8921" s="3" t="s">
        <v>14445</v>
      </c>
      <c r="D8921" s="3" t="s">
        <v>6374</v>
      </c>
      <c r="E8921" s="3" t="s">
        <v>14253</v>
      </c>
      <c r="F8921" s="3" t="s">
        <v>12895</v>
      </c>
      <c r="G8921" s="1" t="s">
        <v>14446</v>
      </c>
      <c r="H8921" s="3"/>
      <c r="I8921" s="24">
        <v>79.78</v>
      </c>
      <c r="J8921" s="24">
        <v>44.41</v>
      </c>
      <c r="K8921" s="24">
        <v>14.65</v>
      </c>
      <c r="L8921" s="24"/>
      <c r="M8921" s="24"/>
      <c r="N8921" s="24">
        <v>2.5499999999999998</v>
      </c>
      <c r="O8921" s="24">
        <v>0.4</v>
      </c>
      <c r="P8921" s="24"/>
      <c r="Q8921" s="24">
        <v>16.39</v>
      </c>
      <c r="R8921" s="24">
        <v>1.38</v>
      </c>
      <c r="S8921" s="24"/>
      <c r="T8921" s="24"/>
      <c r="U8921" s="24"/>
      <c r="V8921" s="24"/>
      <c r="W8921" s="24"/>
      <c r="X8921" s="24">
        <f t="shared" si="340"/>
        <v>79.779999999999987</v>
      </c>
      <c r="Y8921" s="2">
        <f t="shared" si="341"/>
        <v>0</v>
      </c>
      <c r="Z8921" s="3"/>
    </row>
    <row r="8922" spans="1:26" customFormat="1" x14ac:dyDescent="0.25">
      <c r="A8922" s="31">
        <v>152</v>
      </c>
      <c r="B8922" s="31">
        <v>153</v>
      </c>
      <c r="C8922" s="3" t="s">
        <v>14447</v>
      </c>
      <c r="D8922" s="3" t="s">
        <v>6374</v>
      </c>
      <c r="E8922" s="3" t="s">
        <v>14253</v>
      </c>
      <c r="F8922" s="3" t="s">
        <v>12895</v>
      </c>
      <c r="G8922" s="1" t="s">
        <v>14193</v>
      </c>
      <c r="H8922" s="3"/>
      <c r="I8922" s="24">
        <v>68.08</v>
      </c>
      <c r="J8922" s="24">
        <v>62.58</v>
      </c>
      <c r="K8922" s="24"/>
      <c r="L8922" s="24"/>
      <c r="M8922" s="24">
        <v>4.25</v>
      </c>
      <c r="N8922" s="24"/>
      <c r="O8922" s="24">
        <v>1</v>
      </c>
      <c r="P8922" s="24">
        <v>0.25</v>
      </c>
      <c r="Q8922" s="24"/>
      <c r="R8922" s="24"/>
      <c r="S8922" s="24"/>
      <c r="T8922" s="24"/>
      <c r="U8922" s="24"/>
      <c r="V8922" s="24"/>
      <c r="W8922" s="24"/>
      <c r="X8922" s="24">
        <f t="shared" si="340"/>
        <v>68.08</v>
      </c>
      <c r="Y8922" s="2">
        <f t="shared" si="341"/>
        <v>0</v>
      </c>
      <c r="Z8922" s="3"/>
    </row>
    <row r="8923" spans="1:26" customFormat="1" x14ac:dyDescent="0.25">
      <c r="A8923" s="31">
        <v>153</v>
      </c>
      <c r="B8923" s="31">
        <v>154</v>
      </c>
      <c r="C8923" s="3" t="s">
        <v>14448</v>
      </c>
      <c r="D8923" s="3" t="s">
        <v>6374</v>
      </c>
      <c r="E8923" s="3" t="s">
        <v>14253</v>
      </c>
      <c r="F8923" s="3" t="s">
        <v>12895</v>
      </c>
      <c r="G8923" s="1" t="s">
        <v>3570</v>
      </c>
      <c r="H8923" s="3" t="s">
        <v>1606</v>
      </c>
      <c r="I8923" s="24">
        <v>415.8</v>
      </c>
      <c r="J8923" s="24">
        <v>380.14</v>
      </c>
      <c r="K8923" s="24">
        <v>21.98</v>
      </c>
      <c r="L8923" s="24"/>
      <c r="M8923" s="24"/>
      <c r="N8923" s="24">
        <v>4</v>
      </c>
      <c r="O8923" s="24">
        <v>3.4</v>
      </c>
      <c r="P8923" s="24">
        <v>0.8</v>
      </c>
      <c r="Q8923" s="24"/>
      <c r="R8923" s="24">
        <v>3.9</v>
      </c>
      <c r="S8923" s="24">
        <v>1.48</v>
      </c>
      <c r="T8923" s="24"/>
      <c r="U8923" s="24">
        <v>0.1</v>
      </c>
      <c r="V8923" s="24"/>
      <c r="W8923" s="24"/>
      <c r="X8923" s="24">
        <f t="shared" si="340"/>
        <v>415.8</v>
      </c>
      <c r="Y8923" s="2">
        <f t="shared" si="341"/>
        <v>0</v>
      </c>
      <c r="Z8923" s="3"/>
    </row>
    <row r="8924" spans="1:26" customFormat="1" x14ac:dyDescent="0.25">
      <c r="A8924" s="31">
        <v>154</v>
      </c>
      <c r="B8924" s="31">
        <v>155</v>
      </c>
      <c r="C8924" s="3" t="s">
        <v>6374</v>
      </c>
      <c r="D8924" s="3" t="s">
        <v>6374</v>
      </c>
      <c r="E8924" s="3" t="s">
        <v>14253</v>
      </c>
      <c r="F8924" s="3" t="s">
        <v>12895</v>
      </c>
      <c r="G8924" s="1" t="s">
        <v>164</v>
      </c>
      <c r="H8924" s="3" t="s">
        <v>730</v>
      </c>
      <c r="I8924" s="24">
        <v>356.91</v>
      </c>
      <c r="J8924" s="24">
        <v>244.72</v>
      </c>
      <c r="K8924" s="24"/>
      <c r="L8924" s="24"/>
      <c r="M8924" s="24">
        <v>5.4</v>
      </c>
      <c r="N8924" s="24"/>
      <c r="O8924" s="24">
        <v>4</v>
      </c>
      <c r="P8924" s="24">
        <v>0.75</v>
      </c>
      <c r="Q8924" s="24"/>
      <c r="R8924" s="24">
        <v>2.67</v>
      </c>
      <c r="S8924" s="24">
        <v>1.07</v>
      </c>
      <c r="T8924" s="24">
        <v>97</v>
      </c>
      <c r="U8924" s="24">
        <v>1.3</v>
      </c>
      <c r="V8924" s="24"/>
      <c r="W8924" s="24"/>
      <c r="X8924" s="24">
        <f t="shared" si="340"/>
        <v>356.91</v>
      </c>
      <c r="Y8924" s="2">
        <f t="shared" si="341"/>
        <v>0</v>
      </c>
      <c r="Z8924" s="3"/>
    </row>
    <row r="8925" spans="1:26" customFormat="1" x14ac:dyDescent="0.25">
      <c r="A8925" s="31">
        <v>155</v>
      </c>
      <c r="B8925" s="31">
        <v>156</v>
      </c>
      <c r="C8925" s="3" t="s">
        <v>14449</v>
      </c>
      <c r="D8925" s="3" t="s">
        <v>6374</v>
      </c>
      <c r="E8925" s="3" t="s">
        <v>14253</v>
      </c>
      <c r="F8925" s="3" t="s">
        <v>12895</v>
      </c>
      <c r="G8925" s="1" t="s">
        <v>14450</v>
      </c>
      <c r="H8925" s="3"/>
      <c r="I8925" s="24">
        <v>344.96</v>
      </c>
      <c r="J8925" s="24">
        <v>302.16000000000003</v>
      </c>
      <c r="K8925" s="24">
        <v>21.26</v>
      </c>
      <c r="L8925" s="24"/>
      <c r="M8925" s="24"/>
      <c r="N8925" s="24">
        <v>5.58</v>
      </c>
      <c r="O8925" s="24">
        <v>3.13</v>
      </c>
      <c r="P8925" s="24">
        <v>2.97</v>
      </c>
      <c r="Q8925" s="24"/>
      <c r="R8925" s="24">
        <v>8.2899999999999991</v>
      </c>
      <c r="S8925" s="24">
        <v>1.57</v>
      </c>
      <c r="T8925" s="24"/>
      <c r="U8925" s="24"/>
      <c r="V8925" s="24"/>
      <c r="W8925" s="24"/>
      <c r="X8925" s="24">
        <f t="shared" si="340"/>
        <v>344.96000000000004</v>
      </c>
      <c r="Y8925" s="2">
        <f t="shared" si="341"/>
        <v>0</v>
      </c>
      <c r="Z8925" s="3"/>
    </row>
    <row r="8926" spans="1:26" customFormat="1" x14ac:dyDescent="0.25">
      <c r="A8926" s="31">
        <v>156</v>
      </c>
      <c r="B8926" s="31">
        <v>157</v>
      </c>
      <c r="C8926" s="3" t="s">
        <v>14451</v>
      </c>
      <c r="D8926" s="3" t="s">
        <v>6374</v>
      </c>
      <c r="E8926" s="3" t="s">
        <v>14253</v>
      </c>
      <c r="F8926" s="3" t="s">
        <v>12895</v>
      </c>
      <c r="G8926" s="1" t="s">
        <v>3570</v>
      </c>
      <c r="H8926" s="3"/>
      <c r="I8926" s="24">
        <v>529</v>
      </c>
      <c r="J8926" s="24">
        <v>428.27</v>
      </c>
      <c r="K8926" s="24">
        <v>41.78</v>
      </c>
      <c r="L8926" s="24">
        <v>0.5</v>
      </c>
      <c r="M8926" s="24">
        <v>4.8499999999999996</v>
      </c>
      <c r="N8926" s="24"/>
      <c r="O8926" s="24">
        <v>1.75</v>
      </c>
      <c r="P8926" s="24">
        <v>2.0699999999999998</v>
      </c>
      <c r="Q8926" s="24"/>
      <c r="R8926" s="24">
        <v>7.02</v>
      </c>
      <c r="S8926" s="24">
        <v>1.22</v>
      </c>
      <c r="T8926" s="24">
        <v>38.29</v>
      </c>
      <c r="U8926" s="24">
        <v>3.25</v>
      </c>
      <c r="V8926" s="24"/>
      <c r="W8926" s="24"/>
      <c r="X8926" s="24">
        <f t="shared" si="340"/>
        <v>529</v>
      </c>
      <c r="Y8926" s="2">
        <f t="shared" si="341"/>
        <v>0</v>
      </c>
      <c r="Z8926" s="3"/>
    </row>
    <row r="8927" spans="1:26" customFormat="1" x14ac:dyDescent="0.25">
      <c r="A8927" s="31">
        <v>157</v>
      </c>
      <c r="B8927" s="31">
        <v>158</v>
      </c>
      <c r="C8927" s="3" t="s">
        <v>14452</v>
      </c>
      <c r="D8927" s="3" t="s">
        <v>6374</v>
      </c>
      <c r="E8927" s="3" t="s">
        <v>14253</v>
      </c>
      <c r="F8927" s="3" t="s">
        <v>12895</v>
      </c>
      <c r="G8927" s="1" t="s">
        <v>3570</v>
      </c>
      <c r="H8927" s="3" t="s">
        <v>1567</v>
      </c>
      <c r="I8927" s="24">
        <v>276.10000000000002</v>
      </c>
      <c r="J8927" s="24">
        <v>261.56</v>
      </c>
      <c r="K8927" s="24">
        <v>1.8</v>
      </c>
      <c r="L8927" s="24">
        <v>0.7</v>
      </c>
      <c r="M8927" s="24">
        <v>2.65</v>
      </c>
      <c r="N8927" s="24"/>
      <c r="O8927" s="24">
        <v>2</v>
      </c>
      <c r="P8927" s="24">
        <v>0.7</v>
      </c>
      <c r="Q8927" s="24">
        <v>0.75</v>
      </c>
      <c r="R8927" s="24">
        <v>3.66</v>
      </c>
      <c r="S8927" s="24">
        <v>0.28000000000000003</v>
      </c>
      <c r="T8927" s="24"/>
      <c r="U8927" s="24">
        <v>2</v>
      </c>
      <c r="V8927" s="24"/>
      <c r="W8927" s="24"/>
      <c r="X8927" s="24">
        <f t="shared" si="340"/>
        <v>276.09999999999997</v>
      </c>
      <c r="Y8927" s="2">
        <f t="shared" si="341"/>
        <v>0</v>
      </c>
      <c r="Z8927" s="3"/>
    </row>
    <row r="8928" spans="1:26" customFormat="1" x14ac:dyDescent="0.25">
      <c r="A8928" s="31">
        <v>158</v>
      </c>
      <c r="B8928" s="31">
        <v>159</v>
      </c>
      <c r="C8928" s="3" t="s">
        <v>14453</v>
      </c>
      <c r="D8928" s="3" t="s">
        <v>6374</v>
      </c>
      <c r="E8928" s="3" t="s">
        <v>14253</v>
      </c>
      <c r="F8928" s="3" t="s">
        <v>12895</v>
      </c>
      <c r="G8928" s="1" t="s">
        <v>400</v>
      </c>
      <c r="H8928" s="3" t="s">
        <v>5419</v>
      </c>
      <c r="I8928" s="24">
        <v>239</v>
      </c>
      <c r="J8928" s="24">
        <v>228.6</v>
      </c>
      <c r="K8928" s="24"/>
      <c r="L8928" s="24"/>
      <c r="M8928" s="24"/>
      <c r="N8928" s="24">
        <v>2</v>
      </c>
      <c r="O8928" s="24">
        <v>2.25</v>
      </c>
      <c r="P8928" s="24">
        <v>0.6</v>
      </c>
      <c r="Q8928" s="24"/>
      <c r="R8928" s="24">
        <v>3.67</v>
      </c>
      <c r="S8928" s="24">
        <v>0.28999999999999998</v>
      </c>
      <c r="T8928" s="24"/>
      <c r="U8928" s="24">
        <v>1.59</v>
      </c>
      <c r="V8928" s="24"/>
      <c r="W8928" s="24"/>
      <c r="X8928" s="24">
        <f t="shared" si="340"/>
        <v>238.99999999999997</v>
      </c>
      <c r="Y8928" s="2">
        <f t="shared" si="341"/>
        <v>0</v>
      </c>
      <c r="Z8928" s="3"/>
    </row>
    <row r="8929" spans="1:26" customFormat="1" x14ac:dyDescent="0.25">
      <c r="A8929" s="31">
        <v>159</v>
      </c>
      <c r="B8929" s="31">
        <v>160</v>
      </c>
      <c r="C8929" s="3" t="s">
        <v>14454</v>
      </c>
      <c r="D8929" s="3" t="s">
        <v>14455</v>
      </c>
      <c r="E8929" s="3" t="s">
        <v>14253</v>
      </c>
      <c r="F8929" s="3" t="s">
        <v>12895</v>
      </c>
      <c r="G8929" s="1" t="s">
        <v>14456</v>
      </c>
      <c r="H8929" s="3"/>
      <c r="I8929" s="24">
        <v>87.84</v>
      </c>
      <c r="J8929" s="24">
        <v>82.47</v>
      </c>
      <c r="K8929" s="24">
        <v>1.43</v>
      </c>
      <c r="L8929" s="24"/>
      <c r="M8929" s="24"/>
      <c r="N8929" s="24"/>
      <c r="O8929" s="24">
        <v>1.77</v>
      </c>
      <c r="P8929" s="24"/>
      <c r="Q8929" s="24"/>
      <c r="R8929" s="24">
        <v>2.17</v>
      </c>
      <c r="S8929" s="24"/>
      <c r="T8929" s="24"/>
      <c r="U8929" s="24"/>
      <c r="V8929" s="24"/>
      <c r="W8929" s="24"/>
      <c r="X8929" s="24">
        <f t="shared" si="340"/>
        <v>87.84</v>
      </c>
      <c r="Y8929" s="2">
        <f t="shared" si="341"/>
        <v>0</v>
      </c>
      <c r="Z8929" s="3"/>
    </row>
    <row r="8930" spans="1:26" customFormat="1" x14ac:dyDescent="0.25">
      <c r="A8930" s="31">
        <v>160</v>
      </c>
      <c r="B8930" s="31">
        <v>161</v>
      </c>
      <c r="C8930" s="3" t="s">
        <v>14457</v>
      </c>
      <c r="D8930" s="3" t="s">
        <v>14357</v>
      </c>
      <c r="E8930" s="3" t="s">
        <v>14253</v>
      </c>
      <c r="F8930" s="3" t="s">
        <v>12895</v>
      </c>
      <c r="G8930" s="1" t="s">
        <v>15194</v>
      </c>
      <c r="H8930" s="3" t="s">
        <v>358</v>
      </c>
      <c r="I8930" s="24">
        <v>60.66</v>
      </c>
      <c r="J8930" s="24">
        <v>54.72</v>
      </c>
      <c r="K8930" s="24"/>
      <c r="L8930" s="24"/>
      <c r="M8930" s="24"/>
      <c r="N8930" s="24"/>
      <c r="O8930" s="24">
        <v>1</v>
      </c>
      <c r="P8930" s="24"/>
      <c r="Q8930" s="24">
        <v>4.9400000000000004</v>
      </c>
      <c r="R8930" s="24"/>
      <c r="S8930" s="24"/>
      <c r="T8930" s="24"/>
      <c r="U8930" s="24"/>
      <c r="V8930" s="24"/>
      <c r="W8930" s="24"/>
      <c r="X8930" s="24">
        <f t="shared" si="340"/>
        <v>60.66</v>
      </c>
      <c r="Y8930" s="2">
        <f t="shared" si="341"/>
        <v>0</v>
      </c>
      <c r="Z8930" s="3"/>
    </row>
    <row r="8931" spans="1:26" customFormat="1" ht="30" x14ac:dyDescent="0.25">
      <c r="A8931" s="31">
        <v>1</v>
      </c>
      <c r="B8931" s="31">
        <v>1</v>
      </c>
      <c r="C8931" s="3" t="s">
        <v>14458</v>
      </c>
      <c r="D8931" s="3" t="s">
        <v>14459</v>
      </c>
      <c r="E8931" s="3" t="s">
        <v>14460</v>
      </c>
      <c r="F8931" s="3" t="s">
        <v>12895</v>
      </c>
      <c r="G8931" s="1" t="s">
        <v>14461</v>
      </c>
      <c r="H8931" s="1" t="s">
        <v>14462</v>
      </c>
      <c r="I8931" s="24">
        <v>323</v>
      </c>
      <c r="J8931" s="24">
        <v>249.28</v>
      </c>
      <c r="K8931" s="24"/>
      <c r="L8931" s="24">
        <v>12.51</v>
      </c>
      <c r="M8931" s="24">
        <v>1.1599999999999999</v>
      </c>
      <c r="N8931" s="24"/>
      <c r="O8931" s="24">
        <v>3.09</v>
      </c>
      <c r="P8931" s="24">
        <v>1.38</v>
      </c>
      <c r="Q8931" s="24">
        <v>0.21</v>
      </c>
      <c r="R8931" s="24">
        <v>2.82</v>
      </c>
      <c r="S8931" s="24">
        <v>0.15</v>
      </c>
      <c r="T8931" s="24">
        <v>52.4</v>
      </c>
      <c r="U8931" s="24"/>
      <c r="V8931" s="24"/>
      <c r="W8931" s="24"/>
      <c r="X8931" s="24">
        <f t="shared" si="340"/>
        <v>322.99999999999994</v>
      </c>
      <c r="Y8931" s="2">
        <f t="shared" si="341"/>
        <v>0</v>
      </c>
      <c r="Z8931" s="3"/>
    </row>
    <row r="8932" spans="1:26" customFormat="1" x14ac:dyDescent="0.25">
      <c r="A8932" s="31">
        <v>2</v>
      </c>
      <c r="B8932" s="31">
        <v>2</v>
      </c>
      <c r="C8932" s="3" t="s">
        <v>14463</v>
      </c>
      <c r="D8932" s="3" t="s">
        <v>741</v>
      </c>
      <c r="E8932" s="3" t="s">
        <v>14460</v>
      </c>
      <c r="F8932" s="3" t="s">
        <v>12895</v>
      </c>
      <c r="G8932" s="3" t="s">
        <v>14464</v>
      </c>
      <c r="H8932" s="3" t="s">
        <v>283</v>
      </c>
      <c r="I8932" s="24">
        <v>70.209999999999994</v>
      </c>
      <c r="J8932" s="24">
        <v>55.73</v>
      </c>
      <c r="K8932" s="24">
        <v>3.47</v>
      </c>
      <c r="L8932" s="24">
        <v>6.83</v>
      </c>
      <c r="M8932" s="24"/>
      <c r="N8932" s="24">
        <v>0.95</v>
      </c>
      <c r="O8932" s="24">
        <v>1.18</v>
      </c>
      <c r="P8932" s="24">
        <v>0.21</v>
      </c>
      <c r="Q8932" s="24">
        <v>0.11</v>
      </c>
      <c r="R8932" s="24">
        <v>1.51</v>
      </c>
      <c r="S8932" s="24">
        <v>0.22</v>
      </c>
      <c r="T8932" s="24"/>
      <c r="U8932" s="24"/>
      <c r="V8932" s="24"/>
      <c r="W8932" s="24"/>
      <c r="X8932" s="24">
        <f t="shared" si="340"/>
        <v>70.210000000000008</v>
      </c>
      <c r="Y8932" s="2">
        <f t="shared" si="341"/>
        <v>0</v>
      </c>
      <c r="Z8932" s="3"/>
    </row>
    <row r="8933" spans="1:26" customFormat="1" x14ac:dyDescent="0.25">
      <c r="A8933" s="31">
        <v>3</v>
      </c>
      <c r="B8933" s="31">
        <v>3</v>
      </c>
      <c r="C8933" s="3" t="s">
        <v>1295</v>
      </c>
      <c r="D8933" s="3" t="s">
        <v>14459</v>
      </c>
      <c r="E8933" s="3" t="s">
        <v>14460</v>
      </c>
      <c r="F8933" s="3" t="s">
        <v>12895</v>
      </c>
      <c r="G8933" s="3" t="s">
        <v>14465</v>
      </c>
      <c r="H8933" s="3"/>
      <c r="I8933" s="24">
        <v>66.599999999999994</v>
      </c>
      <c r="J8933" s="24">
        <v>66.209999999999994</v>
      </c>
      <c r="K8933" s="24"/>
      <c r="L8933" s="24"/>
      <c r="M8933" s="24"/>
      <c r="N8933" s="24"/>
      <c r="O8933" s="24"/>
      <c r="P8933" s="24"/>
      <c r="Q8933" s="24"/>
      <c r="R8933" s="24">
        <v>0.39</v>
      </c>
      <c r="S8933" s="24"/>
      <c r="T8933" s="24"/>
      <c r="U8933" s="24"/>
      <c r="V8933" s="24"/>
      <c r="W8933" s="24"/>
      <c r="X8933" s="24">
        <f t="shared" si="340"/>
        <v>66.599999999999994</v>
      </c>
      <c r="Y8933" s="2">
        <f t="shared" si="341"/>
        <v>0</v>
      </c>
      <c r="Z8933" s="3"/>
    </row>
    <row r="8934" spans="1:26" customFormat="1" x14ac:dyDescent="0.25">
      <c r="A8934" s="31">
        <v>4</v>
      </c>
      <c r="B8934" s="31">
        <v>4</v>
      </c>
      <c r="C8934" s="3" t="s">
        <v>14466</v>
      </c>
      <c r="D8934" s="3" t="s">
        <v>14467</v>
      </c>
      <c r="E8934" s="3" t="s">
        <v>14460</v>
      </c>
      <c r="F8934" s="3" t="s">
        <v>12895</v>
      </c>
      <c r="G8934" s="3" t="s">
        <v>15192</v>
      </c>
      <c r="H8934" s="3" t="s">
        <v>289</v>
      </c>
      <c r="I8934" s="24">
        <v>209.4</v>
      </c>
      <c r="J8934" s="24">
        <v>145.26</v>
      </c>
      <c r="K8934" s="24">
        <v>32.26</v>
      </c>
      <c r="L8934" s="24">
        <v>22.44</v>
      </c>
      <c r="M8934" s="24"/>
      <c r="N8934" s="24">
        <v>1.32</v>
      </c>
      <c r="O8934" s="24">
        <v>2.6</v>
      </c>
      <c r="P8934" s="24">
        <v>0.66</v>
      </c>
      <c r="Q8934" s="24"/>
      <c r="R8934" s="24">
        <v>4.18</v>
      </c>
      <c r="S8934" s="24">
        <v>0.68</v>
      </c>
      <c r="T8934" s="24"/>
      <c r="U8934" s="24"/>
      <c r="V8934" s="24"/>
      <c r="W8934" s="24"/>
      <c r="X8934" s="24">
        <f t="shared" si="340"/>
        <v>209.39999999999998</v>
      </c>
      <c r="Y8934" s="2">
        <f t="shared" si="341"/>
        <v>0</v>
      </c>
      <c r="Z8934" s="3"/>
    </row>
    <row r="8935" spans="1:26" customFormat="1" x14ac:dyDescent="0.25">
      <c r="A8935" s="31">
        <v>5</v>
      </c>
      <c r="B8935" s="31">
        <v>5</v>
      </c>
      <c r="C8935" s="3" t="s">
        <v>741</v>
      </c>
      <c r="D8935" s="3" t="s">
        <v>741</v>
      </c>
      <c r="E8935" s="3" t="s">
        <v>14460</v>
      </c>
      <c r="F8935" s="3" t="s">
        <v>12895</v>
      </c>
      <c r="G8935" s="3" t="s">
        <v>12940</v>
      </c>
      <c r="H8935" s="3" t="s">
        <v>198</v>
      </c>
      <c r="I8935" s="24">
        <v>437.82</v>
      </c>
      <c r="J8935" s="24">
        <v>322.52</v>
      </c>
      <c r="K8935" s="24"/>
      <c r="L8935" s="24">
        <v>27.07</v>
      </c>
      <c r="M8935" s="24"/>
      <c r="N8935" s="24"/>
      <c r="O8935" s="24">
        <v>15.42</v>
      </c>
      <c r="P8935" s="24"/>
      <c r="Q8935" s="24">
        <v>1.91</v>
      </c>
      <c r="R8935" s="24">
        <v>2.52</v>
      </c>
      <c r="S8935" s="24">
        <v>0.54</v>
      </c>
      <c r="T8935" s="24">
        <v>67.84</v>
      </c>
      <c r="U8935" s="24"/>
      <c r="V8935" s="24"/>
      <c r="W8935" s="24"/>
      <c r="X8935" s="24">
        <f t="shared" si="340"/>
        <v>437.82000000000005</v>
      </c>
      <c r="Y8935" s="2">
        <f t="shared" si="341"/>
        <v>0</v>
      </c>
      <c r="Z8935" s="3"/>
    </row>
    <row r="8936" spans="1:26" customFormat="1" x14ac:dyDescent="0.25">
      <c r="A8936" s="31">
        <v>6</v>
      </c>
      <c r="B8936" s="31">
        <v>6</v>
      </c>
      <c r="C8936" s="3" t="s">
        <v>14468</v>
      </c>
      <c r="D8936" s="3" t="s">
        <v>14467</v>
      </c>
      <c r="E8936" s="3" t="s">
        <v>14460</v>
      </c>
      <c r="F8936" s="3" t="s">
        <v>12895</v>
      </c>
      <c r="G8936" s="3" t="s">
        <v>14469</v>
      </c>
      <c r="H8936" s="3" t="s">
        <v>572</v>
      </c>
      <c r="I8936" s="24">
        <v>83.96</v>
      </c>
      <c r="J8936" s="24">
        <v>74.790000000000006</v>
      </c>
      <c r="K8936" s="24">
        <v>0.25</v>
      </c>
      <c r="L8936" s="24">
        <v>4.53</v>
      </c>
      <c r="M8936" s="24"/>
      <c r="N8936" s="24">
        <v>0.81</v>
      </c>
      <c r="O8936" s="24">
        <v>1.0900000000000001</v>
      </c>
      <c r="P8936" s="24">
        <v>0.1</v>
      </c>
      <c r="Q8936" s="24">
        <v>1</v>
      </c>
      <c r="R8936" s="24">
        <v>1.05</v>
      </c>
      <c r="S8936" s="24">
        <v>0.34</v>
      </c>
      <c r="T8936" s="24"/>
      <c r="U8936" s="24"/>
      <c r="V8936" s="24"/>
      <c r="W8936" s="24"/>
      <c r="X8936" s="24">
        <f t="shared" si="340"/>
        <v>83.960000000000008</v>
      </c>
      <c r="Y8936" s="2">
        <f t="shared" si="341"/>
        <v>0</v>
      </c>
      <c r="Z8936" s="3"/>
    </row>
    <row r="8937" spans="1:26" customFormat="1" x14ac:dyDescent="0.25">
      <c r="A8937" s="31">
        <v>7</v>
      </c>
      <c r="B8937" s="31">
        <v>7</v>
      </c>
      <c r="C8937" s="3" t="s">
        <v>14470</v>
      </c>
      <c r="D8937" s="3" t="s">
        <v>14471</v>
      </c>
      <c r="E8937" s="3" t="s">
        <v>14460</v>
      </c>
      <c r="F8937" s="3" t="s">
        <v>12895</v>
      </c>
      <c r="G8937" s="3" t="s">
        <v>14472</v>
      </c>
      <c r="H8937" s="3" t="s">
        <v>932</v>
      </c>
      <c r="I8937" s="24">
        <v>530</v>
      </c>
      <c r="J8937" s="24">
        <v>245.94</v>
      </c>
      <c r="K8937" s="24">
        <v>28.14</v>
      </c>
      <c r="L8937" s="24">
        <v>0.96</v>
      </c>
      <c r="M8937" s="24"/>
      <c r="N8937" s="24"/>
      <c r="O8937" s="24">
        <v>3.72</v>
      </c>
      <c r="P8937" s="24">
        <v>0.41</v>
      </c>
      <c r="Q8937" s="24"/>
      <c r="R8937" s="24">
        <v>5.63</v>
      </c>
      <c r="S8937" s="24">
        <v>0.64</v>
      </c>
      <c r="T8937" s="24">
        <v>244.56</v>
      </c>
      <c r="U8937" s="24"/>
      <c r="V8937" s="24"/>
      <c r="W8937" s="24"/>
      <c r="X8937" s="24">
        <f t="shared" si="340"/>
        <v>530</v>
      </c>
      <c r="Y8937" s="2">
        <f t="shared" si="341"/>
        <v>0</v>
      </c>
      <c r="Z8937" s="3"/>
    </row>
    <row r="8938" spans="1:26" customFormat="1" x14ac:dyDescent="0.25">
      <c r="A8938" s="31">
        <v>8</v>
      </c>
      <c r="B8938" s="31">
        <v>8</v>
      </c>
      <c r="C8938" s="3" t="s">
        <v>14473</v>
      </c>
      <c r="D8938" s="3" t="s">
        <v>14467</v>
      </c>
      <c r="E8938" s="3" t="s">
        <v>14460</v>
      </c>
      <c r="F8938" s="3" t="s">
        <v>12895</v>
      </c>
      <c r="G8938" s="3" t="s">
        <v>1875</v>
      </c>
      <c r="H8938" s="3" t="s">
        <v>19</v>
      </c>
      <c r="I8938" s="24">
        <v>200</v>
      </c>
      <c r="J8938" s="24">
        <v>133.91</v>
      </c>
      <c r="K8938" s="24">
        <v>20.56</v>
      </c>
      <c r="L8938" s="24">
        <v>6.13</v>
      </c>
      <c r="M8938" s="24"/>
      <c r="N8938" s="24"/>
      <c r="O8938" s="24">
        <v>2.16</v>
      </c>
      <c r="P8938" s="24">
        <v>0.54</v>
      </c>
      <c r="Q8938" s="24"/>
      <c r="R8938" s="24">
        <v>3.27</v>
      </c>
      <c r="S8938" s="24">
        <v>1.05</v>
      </c>
      <c r="T8938" s="24">
        <v>32.380000000000003</v>
      </c>
      <c r="U8938" s="24"/>
      <c r="V8938" s="24"/>
      <c r="W8938" s="24"/>
      <c r="X8938" s="24">
        <f t="shared" si="340"/>
        <v>200</v>
      </c>
      <c r="Y8938" s="2">
        <f t="shared" si="341"/>
        <v>0</v>
      </c>
      <c r="Z8938" s="3"/>
    </row>
    <row r="8939" spans="1:26" customFormat="1" x14ac:dyDescent="0.25">
      <c r="A8939" s="31">
        <v>9</v>
      </c>
      <c r="B8939" s="31">
        <v>9</v>
      </c>
      <c r="C8939" s="3" t="s">
        <v>14474</v>
      </c>
      <c r="D8939" s="3" t="s">
        <v>14467</v>
      </c>
      <c r="E8939" s="3" t="s">
        <v>14460</v>
      </c>
      <c r="F8939" s="3" t="s">
        <v>12895</v>
      </c>
      <c r="G8939" s="3" t="s">
        <v>13812</v>
      </c>
      <c r="H8939" s="3" t="s">
        <v>494</v>
      </c>
      <c r="I8939" s="24">
        <v>169.63</v>
      </c>
      <c r="J8939" s="24">
        <v>97.01</v>
      </c>
      <c r="K8939" s="24">
        <v>14.39</v>
      </c>
      <c r="L8939" s="24">
        <v>51.83</v>
      </c>
      <c r="M8939" s="24"/>
      <c r="N8939" s="24">
        <v>0.9</v>
      </c>
      <c r="O8939" s="24">
        <v>1.08</v>
      </c>
      <c r="P8939" s="24">
        <v>7.0000000000000007E-2</v>
      </c>
      <c r="Q8939" s="24">
        <v>0.28000000000000003</v>
      </c>
      <c r="R8939" s="24">
        <v>3.49</v>
      </c>
      <c r="S8939" s="24">
        <v>0.57999999999999996</v>
      </c>
      <c r="T8939" s="24"/>
      <c r="U8939" s="24"/>
      <c r="V8939" s="24"/>
      <c r="W8939" s="24"/>
      <c r="X8939" s="24">
        <f t="shared" si="340"/>
        <v>169.63000000000005</v>
      </c>
      <c r="Y8939" s="2">
        <f t="shared" si="341"/>
        <v>0</v>
      </c>
      <c r="Z8939" s="3"/>
    </row>
    <row r="8940" spans="1:26" customFormat="1" x14ac:dyDescent="0.25">
      <c r="A8940" s="31">
        <v>10</v>
      </c>
      <c r="B8940" s="31">
        <v>10</v>
      </c>
      <c r="C8940" s="3" t="s">
        <v>14475</v>
      </c>
      <c r="D8940" s="3" t="s">
        <v>14467</v>
      </c>
      <c r="E8940" s="3" t="s">
        <v>14460</v>
      </c>
      <c r="F8940" s="3" t="s">
        <v>12895</v>
      </c>
      <c r="G8940" s="1" t="s">
        <v>5111</v>
      </c>
      <c r="H8940" s="3" t="s">
        <v>14476</v>
      </c>
      <c r="I8940" s="24">
        <v>150.47999999999999</v>
      </c>
      <c r="J8940" s="24">
        <v>51.03</v>
      </c>
      <c r="K8940" s="24">
        <v>13.96</v>
      </c>
      <c r="L8940" s="24"/>
      <c r="M8940" s="24"/>
      <c r="N8940" s="24"/>
      <c r="O8940" s="24"/>
      <c r="P8940" s="24"/>
      <c r="Q8940" s="24"/>
      <c r="R8940" s="24">
        <v>0.5</v>
      </c>
      <c r="S8940" s="24">
        <v>0.03</v>
      </c>
      <c r="T8940" s="24">
        <v>84.96</v>
      </c>
      <c r="U8940" s="24"/>
      <c r="V8940" s="24"/>
      <c r="W8940" s="24"/>
      <c r="X8940" s="24">
        <f t="shared" si="340"/>
        <v>150.48000000000002</v>
      </c>
      <c r="Y8940" s="2">
        <f t="shared" si="341"/>
        <v>0</v>
      </c>
      <c r="Z8940" s="3"/>
    </row>
    <row r="8941" spans="1:26" customFormat="1" x14ac:dyDescent="0.25">
      <c r="A8941" s="31">
        <v>11</v>
      </c>
      <c r="B8941" s="31">
        <v>11</v>
      </c>
      <c r="C8941" s="3" t="s">
        <v>14477</v>
      </c>
      <c r="D8941" s="3" t="s">
        <v>14477</v>
      </c>
      <c r="E8941" s="3" t="s">
        <v>14460</v>
      </c>
      <c r="F8941" s="3" t="s">
        <v>12895</v>
      </c>
      <c r="G8941" s="3" t="s">
        <v>590</v>
      </c>
      <c r="H8941" s="3" t="s">
        <v>14478</v>
      </c>
      <c r="I8941" s="24">
        <v>382</v>
      </c>
      <c r="J8941" s="24">
        <v>79.95</v>
      </c>
      <c r="K8941" s="24"/>
      <c r="L8941" s="24">
        <v>13.46</v>
      </c>
      <c r="M8941" s="24"/>
      <c r="N8941" s="24"/>
      <c r="O8941" s="24"/>
      <c r="P8941" s="24"/>
      <c r="Q8941" s="24"/>
      <c r="R8941" s="24">
        <v>1.92</v>
      </c>
      <c r="S8941" s="24"/>
      <c r="T8941" s="24">
        <v>286.67</v>
      </c>
      <c r="U8941" s="24"/>
      <c r="V8941" s="24"/>
      <c r="W8941" s="24"/>
      <c r="X8941" s="24">
        <f t="shared" si="340"/>
        <v>382</v>
      </c>
      <c r="Y8941" s="2">
        <f t="shared" si="341"/>
        <v>0</v>
      </c>
      <c r="Z8941" s="3"/>
    </row>
    <row r="8942" spans="1:26" customFormat="1" x14ac:dyDescent="0.25">
      <c r="A8942" s="31">
        <v>12</v>
      </c>
      <c r="B8942" s="31">
        <v>12</v>
      </c>
      <c r="C8942" s="3" t="s">
        <v>14471</v>
      </c>
      <c r="D8942" s="3" t="s">
        <v>14471</v>
      </c>
      <c r="E8942" s="3" t="s">
        <v>14460</v>
      </c>
      <c r="F8942" s="3" t="s">
        <v>12895</v>
      </c>
      <c r="G8942" s="3" t="s">
        <v>7927</v>
      </c>
      <c r="H8942" s="3" t="s">
        <v>237</v>
      </c>
      <c r="I8942" s="24">
        <v>364.87</v>
      </c>
      <c r="J8942" s="24">
        <v>131.81</v>
      </c>
      <c r="K8942" s="24">
        <v>34.61</v>
      </c>
      <c r="L8942" s="24">
        <v>12.49</v>
      </c>
      <c r="M8942" s="24"/>
      <c r="N8942" s="24">
        <v>1.1499999999999999</v>
      </c>
      <c r="O8942" s="24">
        <v>0.98</v>
      </c>
      <c r="P8942" s="24">
        <v>0.35</v>
      </c>
      <c r="Q8942" s="24"/>
      <c r="R8942" s="24">
        <v>3.4</v>
      </c>
      <c r="S8942" s="24">
        <v>0.08</v>
      </c>
      <c r="T8942" s="24">
        <v>180</v>
      </c>
      <c r="U8942" s="24"/>
      <c r="V8942" s="24"/>
      <c r="W8942" s="24"/>
      <c r="X8942" s="24">
        <f t="shared" si="340"/>
        <v>364.87</v>
      </c>
      <c r="Y8942" s="2">
        <f t="shared" si="341"/>
        <v>0</v>
      </c>
      <c r="Z8942" s="3"/>
    </row>
    <row r="8943" spans="1:26" customFormat="1" x14ac:dyDescent="0.25">
      <c r="A8943" s="31">
        <v>13</v>
      </c>
      <c r="B8943" s="31">
        <v>13</v>
      </c>
      <c r="C8943" s="3" t="s">
        <v>14479</v>
      </c>
      <c r="D8943" s="3" t="s">
        <v>14471</v>
      </c>
      <c r="E8943" s="3" t="s">
        <v>14460</v>
      </c>
      <c r="F8943" s="3" t="s">
        <v>12895</v>
      </c>
      <c r="G8943" s="3" t="s">
        <v>14480</v>
      </c>
      <c r="H8943" s="3" t="s">
        <v>391</v>
      </c>
      <c r="I8943" s="24">
        <v>107</v>
      </c>
      <c r="J8943" s="24"/>
      <c r="K8943" s="24"/>
      <c r="L8943" s="24"/>
      <c r="M8943" s="24"/>
      <c r="N8943" s="24"/>
      <c r="O8943" s="24"/>
      <c r="P8943" s="24"/>
      <c r="Q8943" s="24"/>
      <c r="R8943" s="24"/>
      <c r="S8943" s="24"/>
      <c r="T8943" s="24">
        <v>107</v>
      </c>
      <c r="U8943" s="24"/>
      <c r="V8943" s="24"/>
      <c r="W8943" s="24"/>
      <c r="X8943" s="24">
        <f t="shared" si="340"/>
        <v>107</v>
      </c>
      <c r="Y8943" s="2">
        <f t="shared" si="341"/>
        <v>0</v>
      </c>
      <c r="Z8943" s="3"/>
    </row>
    <row r="8944" spans="1:26" customFormat="1" x14ac:dyDescent="0.25">
      <c r="A8944" s="31">
        <v>14</v>
      </c>
      <c r="B8944" s="31">
        <v>14</v>
      </c>
      <c r="C8944" s="3" t="s">
        <v>1512</v>
      </c>
      <c r="D8944" s="3" t="s">
        <v>741</v>
      </c>
      <c r="E8944" s="3" t="s">
        <v>14460</v>
      </c>
      <c r="F8944" s="3" t="s">
        <v>12895</v>
      </c>
      <c r="G8944" s="3" t="s">
        <v>15193</v>
      </c>
      <c r="H8944" s="3" t="s">
        <v>409</v>
      </c>
      <c r="I8944" s="24">
        <v>170.74</v>
      </c>
      <c r="J8944" s="24">
        <v>143.86000000000001</v>
      </c>
      <c r="K8944" s="24"/>
      <c r="L8944" s="24">
        <v>14.39</v>
      </c>
      <c r="M8944" s="24">
        <v>2.5499999999999998</v>
      </c>
      <c r="N8944" s="24"/>
      <c r="O8944" s="24">
        <v>4.29</v>
      </c>
      <c r="P8944" s="24">
        <v>0.18</v>
      </c>
      <c r="Q8944" s="24">
        <v>1.6</v>
      </c>
      <c r="R8944" s="24">
        <v>2.93</v>
      </c>
      <c r="S8944" s="24">
        <v>0.94</v>
      </c>
      <c r="T8944" s="24"/>
      <c r="U8944" s="24"/>
      <c r="V8944" s="24"/>
      <c r="W8944" s="24"/>
      <c r="X8944" s="24">
        <f t="shared" si="340"/>
        <v>170.74</v>
      </c>
      <c r="Y8944" s="2">
        <f t="shared" si="341"/>
        <v>0</v>
      </c>
      <c r="Z8944" s="3"/>
    </row>
    <row r="8945" spans="1:26" s="20" customFormat="1" ht="30" x14ac:dyDescent="0.25">
      <c r="A8945" s="31">
        <v>15</v>
      </c>
      <c r="B8945" s="31">
        <v>15</v>
      </c>
      <c r="C8945" s="3" t="s">
        <v>14481</v>
      </c>
      <c r="D8945" s="3" t="s">
        <v>14467</v>
      </c>
      <c r="E8945" s="3" t="s">
        <v>14460</v>
      </c>
      <c r="F8945" s="3" t="s">
        <v>12895</v>
      </c>
      <c r="G8945" s="1" t="s">
        <v>14482</v>
      </c>
      <c r="H8945" s="1" t="s">
        <v>14483</v>
      </c>
      <c r="I8945" s="24">
        <v>61.17</v>
      </c>
      <c r="J8945" s="24">
        <v>49.68</v>
      </c>
      <c r="K8945" s="24"/>
      <c r="L8945" s="24">
        <v>10.23</v>
      </c>
      <c r="M8945" s="24"/>
      <c r="N8945" s="24">
        <v>0.24</v>
      </c>
      <c r="O8945" s="24">
        <v>0.34</v>
      </c>
      <c r="P8945" s="24">
        <v>7.0000000000000007E-2</v>
      </c>
      <c r="Q8945" s="24"/>
      <c r="R8945" s="24">
        <v>0.61</v>
      </c>
      <c r="S8945" s="24"/>
      <c r="T8945" s="24"/>
      <c r="U8945" s="24"/>
      <c r="V8945" s="24"/>
      <c r="W8945" s="24"/>
      <c r="X8945" s="24">
        <f t="shared" si="340"/>
        <v>61.17</v>
      </c>
      <c r="Y8945" s="2">
        <f t="shared" si="341"/>
        <v>0</v>
      </c>
      <c r="Z8945" s="6"/>
    </row>
    <row r="8946" spans="1:26" customFormat="1" x14ac:dyDescent="0.25">
      <c r="A8946" s="31">
        <v>16</v>
      </c>
      <c r="B8946" s="31">
        <v>16</v>
      </c>
      <c r="C8946" s="3" t="s">
        <v>14484</v>
      </c>
      <c r="D8946" s="3" t="s">
        <v>14467</v>
      </c>
      <c r="E8946" s="3" t="s">
        <v>14460</v>
      </c>
      <c r="F8946" s="3" t="s">
        <v>12895</v>
      </c>
      <c r="G8946" s="3" t="s">
        <v>14485</v>
      </c>
      <c r="H8946" s="3" t="s">
        <v>19</v>
      </c>
      <c r="I8946" s="24">
        <v>99.97</v>
      </c>
      <c r="J8946" s="24">
        <v>78.61</v>
      </c>
      <c r="K8946" s="24">
        <v>7.75</v>
      </c>
      <c r="L8946" s="24">
        <v>10.19</v>
      </c>
      <c r="M8946" s="24"/>
      <c r="N8946" s="24"/>
      <c r="O8946" s="24">
        <v>1.4</v>
      </c>
      <c r="P8946" s="24">
        <v>0.27</v>
      </c>
      <c r="Q8946" s="24"/>
      <c r="R8946" s="24">
        <v>1.33</v>
      </c>
      <c r="S8946" s="24">
        <v>0.42</v>
      </c>
      <c r="T8946" s="24"/>
      <c r="U8946" s="24"/>
      <c r="V8946" s="24"/>
      <c r="W8946" s="24"/>
      <c r="X8946" s="24">
        <f t="shared" si="340"/>
        <v>99.97</v>
      </c>
      <c r="Y8946" s="2">
        <f t="shared" si="341"/>
        <v>0</v>
      </c>
      <c r="Z8946" s="3"/>
    </row>
    <row r="8947" spans="1:26" customFormat="1" x14ac:dyDescent="0.25">
      <c r="A8947" s="31">
        <v>17</v>
      </c>
      <c r="B8947" s="31">
        <v>17</v>
      </c>
      <c r="C8947" s="3" t="s">
        <v>14486</v>
      </c>
      <c r="D8947" s="3" t="s">
        <v>14477</v>
      </c>
      <c r="E8947" s="3" t="s">
        <v>14460</v>
      </c>
      <c r="F8947" s="3" t="s">
        <v>12895</v>
      </c>
      <c r="G8947" s="3" t="s">
        <v>2750</v>
      </c>
      <c r="H8947" s="3" t="s">
        <v>7172</v>
      </c>
      <c r="I8947" s="24">
        <v>182.09</v>
      </c>
      <c r="J8947" s="24">
        <v>60.53</v>
      </c>
      <c r="K8947" s="24">
        <v>9.3000000000000007</v>
      </c>
      <c r="L8947" s="24">
        <v>4.7699999999999996</v>
      </c>
      <c r="M8947" s="24"/>
      <c r="N8947" s="24"/>
      <c r="O8947" s="24"/>
      <c r="P8947" s="24"/>
      <c r="Q8947" s="24"/>
      <c r="R8947" s="24">
        <v>0.49</v>
      </c>
      <c r="S8947" s="24"/>
      <c r="T8947" s="24">
        <v>105</v>
      </c>
      <c r="U8947" s="24"/>
      <c r="V8947" s="24"/>
      <c r="W8947" s="24"/>
      <c r="X8947" s="24">
        <f t="shared" si="340"/>
        <v>180.08999999999997</v>
      </c>
      <c r="Y8947" s="2">
        <f t="shared" si="341"/>
        <v>2.0000000000000284</v>
      </c>
      <c r="Z8947" s="3"/>
    </row>
    <row r="8948" spans="1:26" customFormat="1" x14ac:dyDescent="0.25">
      <c r="A8948" s="31">
        <v>18</v>
      </c>
      <c r="B8948" s="31">
        <v>18</v>
      </c>
      <c r="C8948" s="3" t="s">
        <v>14487</v>
      </c>
      <c r="D8948" s="3" t="s">
        <v>10691</v>
      </c>
      <c r="E8948" s="3" t="s">
        <v>14460</v>
      </c>
      <c r="F8948" s="3" t="s">
        <v>12895</v>
      </c>
      <c r="G8948" s="3" t="s">
        <v>14488</v>
      </c>
      <c r="H8948" s="3" t="s">
        <v>374</v>
      </c>
      <c r="I8948" s="24">
        <v>200</v>
      </c>
      <c r="J8948" s="24"/>
      <c r="K8948" s="24">
        <v>200</v>
      </c>
      <c r="L8948" s="24"/>
      <c r="M8948" s="24"/>
      <c r="N8948" s="24"/>
      <c r="O8948" s="24"/>
      <c r="P8948" s="24"/>
      <c r="Q8948" s="24"/>
      <c r="R8948" s="24"/>
      <c r="S8948" s="24"/>
      <c r="T8948" s="24"/>
      <c r="U8948" s="24"/>
      <c r="V8948" s="24"/>
      <c r="W8948" s="24"/>
      <c r="X8948" s="24">
        <f t="shared" si="340"/>
        <v>200</v>
      </c>
      <c r="Y8948" s="2">
        <f t="shared" si="341"/>
        <v>0</v>
      </c>
      <c r="Z8948" s="3"/>
    </row>
    <row r="8949" spans="1:26" customFormat="1" x14ac:dyDescent="0.25">
      <c r="A8949" s="31">
        <v>19</v>
      </c>
      <c r="B8949" s="31">
        <v>19</v>
      </c>
      <c r="C8949" s="3" t="s">
        <v>14459</v>
      </c>
      <c r="D8949" s="3" t="s">
        <v>14459</v>
      </c>
      <c r="E8949" s="3" t="s">
        <v>14460</v>
      </c>
      <c r="F8949" s="3" t="s">
        <v>12895</v>
      </c>
      <c r="G8949" s="3" t="s">
        <v>366</v>
      </c>
      <c r="H8949" s="3" t="s">
        <v>13</v>
      </c>
      <c r="I8949" s="24">
        <v>700</v>
      </c>
      <c r="J8949" s="24">
        <v>269.95</v>
      </c>
      <c r="K8949" s="24">
        <v>18.38</v>
      </c>
      <c r="L8949" s="24">
        <v>11.91</v>
      </c>
      <c r="M8949" s="24"/>
      <c r="N8949" s="24">
        <v>2.2799999999999998</v>
      </c>
      <c r="O8949" s="24">
        <v>4.1100000000000003</v>
      </c>
      <c r="P8949" s="24"/>
      <c r="Q8949" s="24">
        <v>0.5</v>
      </c>
      <c r="R8949" s="24">
        <v>4.66</v>
      </c>
      <c r="S8949" s="24">
        <v>1.17</v>
      </c>
      <c r="T8949" s="24">
        <v>387.04</v>
      </c>
      <c r="U8949" s="24"/>
      <c r="V8949" s="24"/>
      <c r="W8949" s="24"/>
      <c r="X8949" s="24">
        <f t="shared" si="340"/>
        <v>700</v>
      </c>
      <c r="Y8949" s="2">
        <f t="shared" si="341"/>
        <v>0</v>
      </c>
      <c r="Z8949" s="3"/>
    </row>
    <row r="8950" spans="1:26" customFormat="1" x14ac:dyDescent="0.25">
      <c r="A8950" s="31">
        <v>20</v>
      </c>
      <c r="B8950" s="31">
        <v>20</v>
      </c>
      <c r="C8950" s="3" t="s">
        <v>14467</v>
      </c>
      <c r="D8950" s="3" t="s">
        <v>14467</v>
      </c>
      <c r="E8950" s="3" t="s">
        <v>14460</v>
      </c>
      <c r="F8950" s="3" t="s">
        <v>12895</v>
      </c>
      <c r="G8950" s="3" t="s">
        <v>1914</v>
      </c>
      <c r="H8950" s="3" t="s">
        <v>13</v>
      </c>
      <c r="I8950" s="24">
        <v>174.02</v>
      </c>
      <c r="J8950" s="24">
        <v>123.26</v>
      </c>
      <c r="K8950" s="24"/>
      <c r="L8950" s="24">
        <v>40.04</v>
      </c>
      <c r="M8950" s="24"/>
      <c r="N8950" s="24">
        <v>2.97</v>
      </c>
      <c r="O8950" s="24">
        <v>2.52</v>
      </c>
      <c r="P8950" s="24">
        <v>1.1000000000000001</v>
      </c>
      <c r="Q8950" s="24"/>
      <c r="R8950" s="24">
        <v>3.49</v>
      </c>
      <c r="S8950" s="24">
        <v>0.64</v>
      </c>
      <c r="T8950" s="24"/>
      <c r="U8950" s="24"/>
      <c r="V8950" s="24"/>
      <c r="W8950" s="24"/>
      <c r="X8950" s="24">
        <f t="shared" si="340"/>
        <v>174.02</v>
      </c>
      <c r="Y8950" s="2">
        <f t="shared" si="341"/>
        <v>0</v>
      </c>
      <c r="Z8950" s="3"/>
    </row>
    <row r="8951" spans="1:26" customFormat="1" x14ac:dyDescent="0.25">
      <c r="A8951" s="31">
        <v>21</v>
      </c>
      <c r="B8951" s="31">
        <v>21</v>
      </c>
      <c r="C8951" s="3" t="s">
        <v>4521</v>
      </c>
      <c r="D8951" s="3" t="s">
        <v>14471</v>
      </c>
      <c r="E8951" s="3" t="s">
        <v>14460</v>
      </c>
      <c r="F8951" s="3" t="s">
        <v>12895</v>
      </c>
      <c r="G8951" s="3" t="s">
        <v>14489</v>
      </c>
      <c r="H8951" s="3" t="s">
        <v>227</v>
      </c>
      <c r="I8951" s="24">
        <v>249.94</v>
      </c>
      <c r="J8951" s="24">
        <v>193.43</v>
      </c>
      <c r="K8951" s="24">
        <v>12.67</v>
      </c>
      <c r="L8951" s="24"/>
      <c r="M8951" s="24"/>
      <c r="N8951" s="24">
        <v>0.46</v>
      </c>
      <c r="O8951" s="24">
        <v>2.16</v>
      </c>
      <c r="P8951" s="24">
        <v>0.84</v>
      </c>
      <c r="Q8951" s="24"/>
      <c r="R8951" s="24">
        <v>3.67</v>
      </c>
      <c r="S8951" s="24">
        <v>0.71</v>
      </c>
      <c r="T8951" s="24">
        <v>36</v>
      </c>
      <c r="U8951" s="24"/>
      <c r="V8951" s="24"/>
      <c r="W8951" s="24"/>
      <c r="X8951" s="24">
        <f t="shared" si="340"/>
        <v>249.94</v>
      </c>
      <c r="Y8951" s="2">
        <f t="shared" si="341"/>
        <v>0</v>
      </c>
      <c r="Z8951" s="3"/>
    </row>
    <row r="8952" spans="1:26" s="20" customFormat="1" x14ac:dyDescent="0.25">
      <c r="A8952" s="31">
        <v>22</v>
      </c>
      <c r="B8952" s="31">
        <v>23</v>
      </c>
      <c r="C8952" s="3" t="s">
        <v>14490</v>
      </c>
      <c r="D8952" s="3" t="s">
        <v>14471</v>
      </c>
      <c r="E8952" s="3" t="s">
        <v>14460</v>
      </c>
      <c r="F8952" s="3" t="s">
        <v>12895</v>
      </c>
      <c r="G8952" s="3" t="s">
        <v>14491</v>
      </c>
      <c r="H8952" s="3" t="s">
        <v>39</v>
      </c>
      <c r="I8952" s="24">
        <v>167</v>
      </c>
      <c r="J8952" s="24">
        <v>122.43</v>
      </c>
      <c r="K8952" s="24">
        <v>38.96</v>
      </c>
      <c r="L8952" s="24"/>
      <c r="M8952" s="24"/>
      <c r="N8952" s="24"/>
      <c r="O8952" s="24"/>
      <c r="P8952" s="24">
        <v>0.33</v>
      </c>
      <c r="Q8952" s="24"/>
      <c r="R8952" s="24">
        <v>3.94</v>
      </c>
      <c r="S8952" s="24">
        <v>1.34</v>
      </c>
      <c r="T8952" s="24"/>
      <c r="U8952" s="24"/>
      <c r="V8952" s="24"/>
      <c r="W8952" s="24"/>
      <c r="X8952" s="24">
        <f t="shared" si="340"/>
        <v>167.00000000000003</v>
      </c>
      <c r="Y8952" s="2">
        <f t="shared" si="341"/>
        <v>0</v>
      </c>
      <c r="Z8952" s="6"/>
    </row>
    <row r="8953" spans="1:26" customFormat="1" x14ac:dyDescent="0.25">
      <c r="A8953" s="31">
        <v>23</v>
      </c>
      <c r="B8953" s="31">
        <v>24</v>
      </c>
      <c r="C8953" s="3" t="s">
        <v>14492</v>
      </c>
      <c r="D8953" s="3" t="s">
        <v>741</v>
      </c>
      <c r="E8953" s="3" t="s">
        <v>14460</v>
      </c>
      <c r="F8953" s="3" t="s">
        <v>12895</v>
      </c>
      <c r="G8953" s="3" t="s">
        <v>4</v>
      </c>
      <c r="H8953" s="3" t="s">
        <v>19</v>
      </c>
      <c r="I8953" s="24">
        <v>57.3</v>
      </c>
      <c r="J8953" s="24">
        <v>49.09</v>
      </c>
      <c r="K8953" s="24">
        <v>2.5099999999999998</v>
      </c>
      <c r="L8953" s="24">
        <v>1.85</v>
      </c>
      <c r="M8953" s="24"/>
      <c r="N8953" s="24"/>
      <c r="O8953" s="24">
        <v>1.05</v>
      </c>
      <c r="P8953" s="24"/>
      <c r="Q8953" s="24">
        <v>0.72</v>
      </c>
      <c r="R8953" s="24">
        <v>1.89</v>
      </c>
      <c r="S8953" s="24">
        <v>0.19</v>
      </c>
      <c r="T8953" s="24"/>
      <c r="U8953" s="24"/>
      <c r="V8953" s="24"/>
      <c r="W8953" s="24"/>
      <c r="X8953" s="24">
        <f t="shared" si="340"/>
        <v>57.3</v>
      </c>
      <c r="Y8953" s="2">
        <f t="shared" si="341"/>
        <v>0</v>
      </c>
      <c r="Z8953" s="3"/>
    </row>
    <row r="8954" spans="1:26" customFormat="1" x14ac:dyDescent="0.25">
      <c r="A8954" s="31">
        <v>24</v>
      </c>
      <c r="B8954" s="31">
        <v>25</v>
      </c>
      <c r="C8954" s="3" t="s">
        <v>14493</v>
      </c>
      <c r="D8954" s="3" t="s">
        <v>741</v>
      </c>
      <c r="E8954" s="3" t="s">
        <v>14460</v>
      </c>
      <c r="F8954" s="3" t="s">
        <v>12895</v>
      </c>
      <c r="G8954" s="3" t="s">
        <v>14494</v>
      </c>
      <c r="H8954" s="3" t="s">
        <v>19</v>
      </c>
      <c r="I8954" s="24">
        <v>53.9</v>
      </c>
      <c r="J8954" s="24">
        <v>49.5</v>
      </c>
      <c r="K8954" s="24">
        <v>0.5</v>
      </c>
      <c r="L8954" s="24"/>
      <c r="M8954" s="24"/>
      <c r="N8954" s="24">
        <v>3</v>
      </c>
      <c r="O8954" s="24">
        <v>0.5</v>
      </c>
      <c r="P8954" s="24"/>
      <c r="Q8954" s="24">
        <v>0.4</v>
      </c>
      <c r="R8954" s="24"/>
      <c r="S8954" s="24"/>
      <c r="T8954" s="24"/>
      <c r="U8954" s="24"/>
      <c r="V8954" s="24"/>
      <c r="W8954" s="24"/>
      <c r="X8954" s="24">
        <f t="shared" si="340"/>
        <v>53.9</v>
      </c>
      <c r="Y8954" s="2">
        <f t="shared" si="341"/>
        <v>0</v>
      </c>
      <c r="Z8954" s="3"/>
    </row>
    <row r="8955" spans="1:26" customFormat="1" x14ac:dyDescent="0.25">
      <c r="A8955" s="31">
        <v>25</v>
      </c>
      <c r="B8955" s="31">
        <v>26</v>
      </c>
      <c r="C8955" s="3" t="s">
        <v>14495</v>
      </c>
      <c r="D8955" s="3" t="s">
        <v>14459</v>
      </c>
      <c r="E8955" s="3" t="s">
        <v>14460</v>
      </c>
      <c r="F8955" s="3" t="s">
        <v>12895</v>
      </c>
      <c r="G8955" s="3" t="s">
        <v>13096</v>
      </c>
      <c r="H8955" s="3" t="s">
        <v>1616</v>
      </c>
      <c r="I8955" s="24">
        <v>143.51</v>
      </c>
      <c r="J8955" s="24">
        <v>129.61000000000001</v>
      </c>
      <c r="K8955" s="24"/>
      <c r="L8955" s="24"/>
      <c r="M8955" s="24"/>
      <c r="N8955" s="24">
        <v>7.59</v>
      </c>
      <c r="O8955" s="24">
        <v>2.52</v>
      </c>
      <c r="P8955" s="24">
        <v>0.46</v>
      </c>
      <c r="Q8955" s="24"/>
      <c r="R8955" s="24">
        <v>3.23</v>
      </c>
      <c r="S8955" s="24">
        <v>0.1</v>
      </c>
      <c r="T8955" s="24"/>
      <c r="U8955" s="24"/>
      <c r="V8955" s="24"/>
      <c r="W8955" s="24"/>
      <c r="X8955" s="24">
        <f t="shared" si="340"/>
        <v>143.51000000000002</v>
      </c>
      <c r="Y8955" s="2">
        <f t="shared" si="341"/>
        <v>0</v>
      </c>
      <c r="Z8955" s="3"/>
    </row>
    <row r="8956" spans="1:26" customFormat="1" x14ac:dyDescent="0.25">
      <c r="A8956" s="31">
        <v>26</v>
      </c>
      <c r="B8956" s="31">
        <v>27</v>
      </c>
      <c r="C8956" s="3" t="s">
        <v>5522</v>
      </c>
      <c r="D8956" s="3" t="s">
        <v>14459</v>
      </c>
      <c r="E8956" s="3" t="s">
        <v>14460</v>
      </c>
      <c r="F8956" s="3" t="s">
        <v>12895</v>
      </c>
      <c r="G8956" s="1" t="s">
        <v>14496</v>
      </c>
      <c r="H8956" s="3" t="s">
        <v>213</v>
      </c>
      <c r="I8956" s="24">
        <v>324.23</v>
      </c>
      <c r="J8956" s="24">
        <v>184.82</v>
      </c>
      <c r="K8956" s="24">
        <v>12.61</v>
      </c>
      <c r="L8956" s="24">
        <v>12.61</v>
      </c>
      <c r="M8956" s="24"/>
      <c r="N8956" s="24">
        <v>3.01</v>
      </c>
      <c r="O8956" s="24">
        <v>2.8</v>
      </c>
      <c r="P8956" s="24">
        <v>0.15</v>
      </c>
      <c r="Q8956" s="24"/>
      <c r="R8956" s="24">
        <v>4.24</v>
      </c>
      <c r="S8956" s="24">
        <v>1.55</v>
      </c>
      <c r="T8956" s="24">
        <v>102.44</v>
      </c>
      <c r="U8956" s="24"/>
      <c r="V8956" s="24"/>
      <c r="W8956" s="24"/>
      <c r="X8956" s="24">
        <f t="shared" si="340"/>
        <v>324.23</v>
      </c>
      <c r="Y8956" s="2">
        <f t="shared" si="341"/>
        <v>0</v>
      </c>
      <c r="Z8956" s="3"/>
    </row>
    <row r="8957" spans="1:26" customFormat="1" x14ac:dyDescent="0.25">
      <c r="A8957" s="31">
        <v>27</v>
      </c>
      <c r="B8957" s="31">
        <v>28</v>
      </c>
      <c r="C8957" s="3" t="s">
        <v>14497</v>
      </c>
      <c r="D8957" s="3" t="s">
        <v>14471</v>
      </c>
      <c r="E8957" s="3" t="s">
        <v>14460</v>
      </c>
      <c r="F8957" s="3" t="s">
        <v>12895</v>
      </c>
      <c r="G8957" s="3" t="s">
        <v>14498</v>
      </c>
      <c r="H8957" s="3" t="s">
        <v>494</v>
      </c>
      <c r="I8957" s="24">
        <v>59.17</v>
      </c>
      <c r="J8957" s="24">
        <v>42.58</v>
      </c>
      <c r="K8957" s="24">
        <v>13.83</v>
      </c>
      <c r="L8957" s="24"/>
      <c r="M8957" s="24"/>
      <c r="N8957" s="24">
        <v>1.22</v>
      </c>
      <c r="O8957" s="24">
        <v>0.55000000000000004</v>
      </c>
      <c r="P8957" s="24">
        <v>0.09</v>
      </c>
      <c r="Q8957" s="24"/>
      <c r="R8957" s="24">
        <v>0.9</v>
      </c>
      <c r="S8957" s="24"/>
      <c r="T8957" s="24"/>
      <c r="U8957" s="24"/>
      <c r="V8957" s="24"/>
      <c r="W8957" s="24"/>
      <c r="X8957" s="24">
        <f t="shared" si="340"/>
        <v>59.169999999999995</v>
      </c>
      <c r="Y8957" s="2">
        <f t="shared" si="341"/>
        <v>0</v>
      </c>
      <c r="Z8957" s="3"/>
    </row>
    <row r="8958" spans="1:26" customFormat="1" ht="30" x14ac:dyDescent="0.25">
      <c r="A8958" s="31">
        <v>28</v>
      </c>
      <c r="B8958" s="31">
        <v>29</v>
      </c>
      <c r="C8958" s="3" t="s">
        <v>14499</v>
      </c>
      <c r="D8958" s="3" t="s">
        <v>14471</v>
      </c>
      <c r="E8958" s="3" t="s">
        <v>14460</v>
      </c>
      <c r="F8958" s="3" t="s">
        <v>12895</v>
      </c>
      <c r="G8958" s="1" t="s">
        <v>14500</v>
      </c>
      <c r="H8958" s="1" t="s">
        <v>14501</v>
      </c>
      <c r="I8958" s="24">
        <v>76.56</v>
      </c>
      <c r="J8958" s="24">
        <v>53.12</v>
      </c>
      <c r="K8958" s="24">
        <v>0.47</v>
      </c>
      <c r="L8958" s="24">
        <v>1.86</v>
      </c>
      <c r="M8958" s="24"/>
      <c r="N8958" s="24"/>
      <c r="O8958" s="24">
        <v>1.63</v>
      </c>
      <c r="P8958" s="24"/>
      <c r="Q8958" s="24"/>
      <c r="R8958" s="24">
        <v>1.1100000000000001</v>
      </c>
      <c r="S8958" s="24"/>
      <c r="T8958" s="24">
        <v>18.37</v>
      </c>
      <c r="U8958" s="24"/>
      <c r="V8958" s="24"/>
      <c r="W8958" s="24"/>
      <c r="X8958" s="24">
        <f t="shared" si="340"/>
        <v>76.56</v>
      </c>
      <c r="Y8958" s="2">
        <f t="shared" si="341"/>
        <v>0</v>
      </c>
      <c r="Z8958" s="3"/>
    </row>
    <row r="8959" spans="1:26" customFormat="1" x14ac:dyDescent="0.25">
      <c r="A8959" s="31">
        <v>29</v>
      </c>
      <c r="B8959" s="31">
        <v>30</v>
      </c>
      <c r="C8959" s="3" t="s">
        <v>14502</v>
      </c>
      <c r="D8959" s="3" t="s">
        <v>14459</v>
      </c>
      <c r="E8959" s="3" t="s">
        <v>14460</v>
      </c>
      <c r="F8959" s="3" t="s">
        <v>12895</v>
      </c>
      <c r="G8959" s="3" t="s">
        <v>4316</v>
      </c>
      <c r="H8959" s="3" t="s">
        <v>103</v>
      </c>
      <c r="I8959" s="24">
        <v>163.63999999999999</v>
      </c>
      <c r="J8959" s="24">
        <v>152.52000000000001</v>
      </c>
      <c r="K8959" s="24">
        <v>0.46</v>
      </c>
      <c r="L8959" s="24">
        <v>4.2300000000000004</v>
      </c>
      <c r="M8959" s="24"/>
      <c r="N8959" s="24"/>
      <c r="O8959" s="24">
        <v>0.94</v>
      </c>
      <c r="P8959" s="24">
        <v>1.1100000000000001</v>
      </c>
      <c r="Q8959" s="24"/>
      <c r="R8959" s="24">
        <v>3.4</v>
      </c>
      <c r="S8959" s="24">
        <v>0.88</v>
      </c>
      <c r="T8959" s="24"/>
      <c r="U8959" s="24"/>
      <c r="V8959" s="24"/>
      <c r="W8959" s="24"/>
      <c r="X8959" s="24">
        <f t="shared" si="340"/>
        <v>163.54000000000002</v>
      </c>
      <c r="Y8959" s="2">
        <f t="shared" si="341"/>
        <v>9.9999999999965894E-2</v>
      </c>
      <c r="Z8959" s="3"/>
    </row>
    <row r="8960" spans="1:26" customFormat="1" x14ac:dyDescent="0.25">
      <c r="A8960" s="31">
        <v>30</v>
      </c>
      <c r="B8960" s="31">
        <v>31</v>
      </c>
      <c r="C8960" s="3" t="s">
        <v>14503</v>
      </c>
      <c r="D8960" s="3" t="s">
        <v>741</v>
      </c>
      <c r="E8960" s="3" t="s">
        <v>14460</v>
      </c>
      <c r="F8960" s="3" t="s">
        <v>12895</v>
      </c>
      <c r="G8960" s="3" t="s">
        <v>14504</v>
      </c>
      <c r="H8960" s="3" t="s">
        <v>14505</v>
      </c>
      <c r="I8960" s="24">
        <v>209.62</v>
      </c>
      <c r="J8960" s="24">
        <v>161.91</v>
      </c>
      <c r="K8960" s="24">
        <v>16.7</v>
      </c>
      <c r="L8960" s="24">
        <v>21.88</v>
      </c>
      <c r="M8960" s="24">
        <v>1.24</v>
      </c>
      <c r="N8960" s="24"/>
      <c r="O8960" s="24"/>
      <c r="P8960" s="24">
        <v>0.22</v>
      </c>
      <c r="Q8960" s="24">
        <v>2.5499999999999998</v>
      </c>
      <c r="R8960" s="24">
        <v>3.76</v>
      </c>
      <c r="S8960" s="24">
        <v>1.36</v>
      </c>
      <c r="T8960" s="24"/>
      <c r="U8960" s="24"/>
      <c r="V8960" s="24"/>
      <c r="W8960" s="24"/>
      <c r="X8960" s="24">
        <f t="shared" si="340"/>
        <v>209.62</v>
      </c>
      <c r="Y8960" s="2">
        <f t="shared" si="341"/>
        <v>0</v>
      </c>
      <c r="Z8960" s="3"/>
    </row>
    <row r="8961" spans="1:26" customFormat="1" x14ac:dyDescent="0.25">
      <c r="A8961" s="31">
        <v>31</v>
      </c>
      <c r="B8961" s="31">
        <v>32</v>
      </c>
      <c r="C8961" s="3" t="s">
        <v>14506</v>
      </c>
      <c r="D8961" s="3" t="s">
        <v>741</v>
      </c>
      <c r="E8961" s="3" t="s">
        <v>14460</v>
      </c>
      <c r="F8961" s="3" t="s">
        <v>12895</v>
      </c>
      <c r="G8961" s="3" t="s">
        <v>14507</v>
      </c>
      <c r="H8961" s="3" t="s">
        <v>39</v>
      </c>
      <c r="I8961" s="24">
        <v>55.95</v>
      </c>
      <c r="J8961" s="24">
        <v>48</v>
      </c>
      <c r="K8961" s="24">
        <v>3.11</v>
      </c>
      <c r="L8961" s="24"/>
      <c r="M8961" s="24"/>
      <c r="N8961" s="24"/>
      <c r="O8961" s="24">
        <v>0.42</v>
      </c>
      <c r="P8961" s="24">
        <v>0.18</v>
      </c>
      <c r="Q8961" s="24">
        <v>1.01</v>
      </c>
      <c r="R8961" s="24">
        <v>1.98</v>
      </c>
      <c r="S8961" s="24">
        <v>0.24</v>
      </c>
      <c r="T8961" s="24">
        <v>1.01</v>
      </c>
      <c r="U8961" s="24"/>
      <c r="V8961" s="24"/>
      <c r="W8961" s="24"/>
      <c r="X8961" s="24">
        <f t="shared" si="340"/>
        <v>55.949999999999996</v>
      </c>
      <c r="Y8961" s="2">
        <f t="shared" si="341"/>
        <v>0</v>
      </c>
      <c r="Z8961" s="3"/>
    </row>
    <row r="8962" spans="1:26" customFormat="1" x14ac:dyDescent="0.25">
      <c r="A8962" s="31">
        <v>32</v>
      </c>
      <c r="B8962" s="31">
        <v>33</v>
      </c>
      <c r="C8962" s="3" t="s">
        <v>131</v>
      </c>
      <c r="D8962" s="3" t="s">
        <v>14477</v>
      </c>
      <c r="E8962" s="3" t="s">
        <v>14460</v>
      </c>
      <c r="F8962" s="3" t="s">
        <v>12895</v>
      </c>
      <c r="G8962" s="3" t="s">
        <v>782</v>
      </c>
      <c r="H8962" s="3" t="s">
        <v>39</v>
      </c>
      <c r="I8962" s="24">
        <v>287.83999999999997</v>
      </c>
      <c r="J8962" s="24">
        <v>63.15</v>
      </c>
      <c r="K8962" s="24">
        <v>16.68</v>
      </c>
      <c r="L8962" s="24">
        <v>15.88</v>
      </c>
      <c r="M8962" s="24"/>
      <c r="N8962" s="24">
        <v>2.96</v>
      </c>
      <c r="O8962" s="24"/>
      <c r="P8962" s="24"/>
      <c r="Q8962" s="24">
        <v>0.81</v>
      </c>
      <c r="R8962" s="24">
        <v>1.02</v>
      </c>
      <c r="S8962" s="24">
        <v>0.02</v>
      </c>
      <c r="T8962" s="24">
        <v>187.32</v>
      </c>
      <c r="U8962" s="24"/>
      <c r="V8962" s="24"/>
      <c r="W8962" s="24"/>
      <c r="X8962" s="24">
        <f t="shared" si="340"/>
        <v>287.83999999999997</v>
      </c>
      <c r="Y8962" s="2">
        <f t="shared" si="341"/>
        <v>0</v>
      </c>
      <c r="Z8962" s="3"/>
    </row>
    <row r="8963" spans="1:26" customFormat="1" x14ac:dyDescent="0.25">
      <c r="A8963" s="31">
        <v>33</v>
      </c>
      <c r="B8963" s="31">
        <v>34</v>
      </c>
      <c r="C8963" s="3" t="s">
        <v>14508</v>
      </c>
      <c r="D8963" s="3" t="s">
        <v>741</v>
      </c>
      <c r="E8963" s="3" t="s">
        <v>14460</v>
      </c>
      <c r="F8963" s="3" t="s">
        <v>12895</v>
      </c>
      <c r="G8963" s="3" t="s">
        <v>4395</v>
      </c>
      <c r="H8963" s="3" t="s">
        <v>1567</v>
      </c>
      <c r="I8963" s="24">
        <v>323.01</v>
      </c>
      <c r="J8963" s="24">
        <v>293.95</v>
      </c>
      <c r="K8963" s="24">
        <v>1.8</v>
      </c>
      <c r="L8963" s="24">
        <v>12.19</v>
      </c>
      <c r="M8963" s="24"/>
      <c r="N8963" s="24">
        <v>1.3</v>
      </c>
      <c r="O8963" s="24">
        <v>2.4</v>
      </c>
      <c r="P8963" s="24">
        <v>1.38</v>
      </c>
      <c r="Q8963" s="24">
        <v>2</v>
      </c>
      <c r="R8963" s="24">
        <v>6.61</v>
      </c>
      <c r="S8963" s="24">
        <v>1.38</v>
      </c>
      <c r="T8963" s="24"/>
      <c r="U8963" s="24"/>
      <c r="V8963" s="24"/>
      <c r="W8963" s="24"/>
      <c r="X8963" s="24">
        <f t="shared" ref="X8963:X9024" si="342">SUM(J8963:W8963)</f>
        <v>323.01</v>
      </c>
      <c r="Y8963" s="2">
        <f t="shared" ref="Y8963:Y9026" si="343">I8963-X8963</f>
        <v>0</v>
      </c>
      <c r="Z8963" s="3"/>
    </row>
    <row r="8964" spans="1:26" customFormat="1" x14ac:dyDescent="0.25">
      <c r="A8964" s="31">
        <v>34</v>
      </c>
      <c r="B8964" s="31">
        <v>35</v>
      </c>
      <c r="C8964" s="3" t="s">
        <v>14509</v>
      </c>
      <c r="D8964" s="3" t="s">
        <v>741</v>
      </c>
      <c r="E8964" s="3" t="s">
        <v>14460</v>
      </c>
      <c r="F8964" s="3" t="s">
        <v>12895</v>
      </c>
      <c r="G8964" s="3" t="s">
        <v>14083</v>
      </c>
      <c r="H8964" s="3" t="s">
        <v>19</v>
      </c>
      <c r="I8964" s="24">
        <v>349.79</v>
      </c>
      <c r="J8964" s="24">
        <v>305.02</v>
      </c>
      <c r="K8964" s="24">
        <v>24.25</v>
      </c>
      <c r="L8964" s="24">
        <v>4.9800000000000004</v>
      </c>
      <c r="M8964" s="24"/>
      <c r="N8964" s="24">
        <v>3.9</v>
      </c>
      <c r="O8964" s="24">
        <v>3.5</v>
      </c>
      <c r="P8964" s="24">
        <v>1.87</v>
      </c>
      <c r="Q8964" s="24">
        <v>1.05</v>
      </c>
      <c r="R8964" s="24">
        <v>4.8600000000000003</v>
      </c>
      <c r="S8964" s="24">
        <v>0.36</v>
      </c>
      <c r="T8964" s="24"/>
      <c r="U8964" s="24"/>
      <c r="V8964" s="24"/>
      <c r="W8964" s="24"/>
      <c r="X8964" s="24">
        <f t="shared" si="342"/>
        <v>349.79</v>
      </c>
      <c r="Y8964" s="2">
        <f t="shared" si="343"/>
        <v>0</v>
      </c>
      <c r="Z8964" s="3"/>
    </row>
    <row r="8965" spans="1:26" customFormat="1" x14ac:dyDescent="0.25">
      <c r="A8965" s="31">
        <v>35</v>
      </c>
      <c r="B8965" s="31">
        <v>36</v>
      </c>
      <c r="C8965" s="3" t="s">
        <v>14510</v>
      </c>
      <c r="D8965" s="3" t="s">
        <v>741</v>
      </c>
      <c r="E8965" s="3" t="s">
        <v>14460</v>
      </c>
      <c r="F8965" s="3" t="s">
        <v>12895</v>
      </c>
      <c r="G8965" s="3" t="s">
        <v>1483</v>
      </c>
      <c r="H8965" s="3" t="s">
        <v>358</v>
      </c>
      <c r="I8965" s="24">
        <v>368.77</v>
      </c>
      <c r="J8965" s="24">
        <v>188.97</v>
      </c>
      <c r="K8965" s="24">
        <v>3.25</v>
      </c>
      <c r="L8965" s="24">
        <v>20.61</v>
      </c>
      <c r="M8965" s="24"/>
      <c r="N8965" s="24">
        <v>3.4</v>
      </c>
      <c r="O8965" s="24">
        <v>3.2</v>
      </c>
      <c r="P8965" s="24">
        <v>0.22</v>
      </c>
      <c r="Q8965" s="24">
        <v>4.1100000000000003</v>
      </c>
      <c r="R8965" s="24">
        <v>3.62</v>
      </c>
      <c r="S8965" s="24">
        <v>1.02</v>
      </c>
      <c r="T8965" s="24">
        <v>140.37</v>
      </c>
      <c r="U8965" s="24"/>
      <c r="V8965" s="24"/>
      <c r="W8965" s="24"/>
      <c r="X8965" s="24">
        <f t="shared" si="342"/>
        <v>368.77</v>
      </c>
      <c r="Y8965" s="2">
        <f t="shared" si="343"/>
        <v>0</v>
      </c>
      <c r="Z8965" s="3"/>
    </row>
    <row r="8966" spans="1:26" customFormat="1" x14ac:dyDescent="0.25">
      <c r="A8966" s="31">
        <v>36</v>
      </c>
      <c r="B8966" s="31">
        <v>37</v>
      </c>
      <c r="C8966" s="3" t="s">
        <v>14511</v>
      </c>
      <c r="D8966" s="3" t="s">
        <v>14471</v>
      </c>
      <c r="E8966" s="3" t="s">
        <v>14460</v>
      </c>
      <c r="F8966" s="3" t="s">
        <v>12895</v>
      </c>
      <c r="G8966" s="3" t="s">
        <v>5008</v>
      </c>
      <c r="H8966" s="3" t="s">
        <v>154</v>
      </c>
      <c r="I8966" s="24">
        <v>282.25</v>
      </c>
      <c r="J8966" s="24">
        <v>168.54</v>
      </c>
      <c r="K8966" s="24">
        <v>9.85</v>
      </c>
      <c r="L8966" s="24">
        <v>0.55000000000000004</v>
      </c>
      <c r="M8966" s="24"/>
      <c r="N8966" s="24">
        <v>6.07</v>
      </c>
      <c r="O8966" s="24">
        <v>1.31</v>
      </c>
      <c r="P8966" s="24">
        <v>1</v>
      </c>
      <c r="Q8966" s="24">
        <v>0.5</v>
      </c>
      <c r="R8966" s="24">
        <v>3.64</v>
      </c>
      <c r="S8966" s="24">
        <v>1.05</v>
      </c>
      <c r="T8966" s="24">
        <v>89.74</v>
      </c>
      <c r="U8966" s="24"/>
      <c r="V8966" s="24"/>
      <c r="W8966" s="24"/>
      <c r="X8966" s="24">
        <f t="shared" si="342"/>
        <v>282.25</v>
      </c>
      <c r="Y8966" s="2">
        <f t="shared" si="343"/>
        <v>0</v>
      </c>
      <c r="Z8966" s="3"/>
    </row>
    <row r="8967" spans="1:26" customFormat="1" x14ac:dyDescent="0.25">
      <c r="A8967" s="31">
        <v>37</v>
      </c>
      <c r="B8967" s="31">
        <v>38</v>
      </c>
      <c r="C8967" s="3" t="s">
        <v>14512</v>
      </c>
      <c r="D8967" s="3" t="s">
        <v>741</v>
      </c>
      <c r="E8967" s="3" t="s">
        <v>14460</v>
      </c>
      <c r="F8967" s="3" t="s">
        <v>12895</v>
      </c>
      <c r="G8967" s="3" t="s">
        <v>14513</v>
      </c>
      <c r="H8967" s="3" t="s">
        <v>14514</v>
      </c>
      <c r="I8967" s="24">
        <v>172.12</v>
      </c>
      <c r="J8967" s="24">
        <v>141.52000000000001</v>
      </c>
      <c r="K8967" s="24"/>
      <c r="L8967" s="24">
        <v>26.6</v>
      </c>
      <c r="M8967" s="24"/>
      <c r="N8967" s="24"/>
      <c r="O8967" s="24">
        <v>0.95</v>
      </c>
      <c r="P8967" s="24">
        <v>0.47</v>
      </c>
      <c r="Q8967" s="24"/>
      <c r="R8967" s="24">
        <v>2.31</v>
      </c>
      <c r="S8967" s="24">
        <v>0.27</v>
      </c>
      <c r="T8967" s="24"/>
      <c r="U8967" s="24"/>
      <c r="V8967" s="24"/>
      <c r="W8967" s="24"/>
      <c r="X8967" s="24">
        <f t="shared" si="342"/>
        <v>172.12</v>
      </c>
      <c r="Y8967" s="2">
        <f t="shared" si="343"/>
        <v>0</v>
      </c>
      <c r="Z8967" s="3"/>
    </row>
    <row r="8968" spans="1:26" customFormat="1" x14ac:dyDescent="0.25">
      <c r="A8968" s="31">
        <v>38</v>
      </c>
      <c r="B8968" s="31">
        <v>39</v>
      </c>
      <c r="C8968" s="3" t="s">
        <v>14515</v>
      </c>
      <c r="D8968" s="3" t="s">
        <v>14467</v>
      </c>
      <c r="E8968" s="3" t="s">
        <v>14460</v>
      </c>
      <c r="F8968" s="3" t="s">
        <v>12895</v>
      </c>
      <c r="G8968" s="3" t="s">
        <v>1811</v>
      </c>
      <c r="H8968" s="3" t="s">
        <v>5</v>
      </c>
      <c r="I8968" s="24">
        <v>260.02</v>
      </c>
      <c r="J8968" s="24">
        <v>207.91</v>
      </c>
      <c r="K8968" s="24">
        <v>32.81</v>
      </c>
      <c r="L8968" s="24">
        <v>8.4700000000000006</v>
      </c>
      <c r="M8968" s="24"/>
      <c r="N8968" s="24"/>
      <c r="O8968" s="24">
        <v>4.3499999999999996</v>
      </c>
      <c r="P8968" s="24">
        <v>0.16</v>
      </c>
      <c r="Q8968" s="24">
        <v>2.0699999999999998</v>
      </c>
      <c r="R8968" s="24">
        <v>3.1</v>
      </c>
      <c r="S8968" s="24">
        <v>1.1499999999999999</v>
      </c>
      <c r="T8968" s="24"/>
      <c r="U8968" s="24"/>
      <c r="V8968" s="24"/>
      <c r="W8968" s="24"/>
      <c r="X8968" s="24">
        <f t="shared" si="342"/>
        <v>260.02</v>
      </c>
      <c r="Y8968" s="2">
        <f t="shared" si="343"/>
        <v>0</v>
      </c>
      <c r="Z8968" s="3"/>
    </row>
    <row r="8969" spans="1:26" customFormat="1" x14ac:dyDescent="0.25">
      <c r="A8969" s="31">
        <v>39</v>
      </c>
      <c r="B8969" s="31">
        <v>40</v>
      </c>
      <c r="C8969" s="3" t="s">
        <v>14516</v>
      </c>
      <c r="D8969" s="3" t="s">
        <v>14467</v>
      </c>
      <c r="E8969" s="3" t="s">
        <v>14460</v>
      </c>
      <c r="F8969" s="3" t="s">
        <v>12895</v>
      </c>
      <c r="G8969" s="3" t="s">
        <v>5696</v>
      </c>
      <c r="H8969" s="3" t="s">
        <v>992</v>
      </c>
      <c r="I8969" s="24">
        <v>58</v>
      </c>
      <c r="J8969" s="24">
        <v>32</v>
      </c>
      <c r="K8969" s="24">
        <v>2.5</v>
      </c>
      <c r="L8969" s="24">
        <v>7.5</v>
      </c>
      <c r="M8969" s="24"/>
      <c r="N8969" s="24"/>
      <c r="O8969" s="24">
        <v>1</v>
      </c>
      <c r="P8969" s="24"/>
      <c r="Q8969" s="24"/>
      <c r="R8969" s="24"/>
      <c r="S8969" s="24"/>
      <c r="T8969" s="24"/>
      <c r="U8969" s="24"/>
      <c r="V8969" s="24"/>
      <c r="W8969" s="24"/>
      <c r="X8969" s="24">
        <f t="shared" si="342"/>
        <v>43</v>
      </c>
      <c r="Y8969" s="2">
        <f t="shared" si="343"/>
        <v>15</v>
      </c>
      <c r="Z8969" s="3"/>
    </row>
    <row r="8970" spans="1:26" customFormat="1" x14ac:dyDescent="0.25">
      <c r="A8970" s="31">
        <v>40</v>
      </c>
      <c r="B8970" s="31">
        <v>41</v>
      </c>
      <c r="C8970" s="3" t="s">
        <v>14517</v>
      </c>
      <c r="D8970" s="3" t="s">
        <v>14471</v>
      </c>
      <c r="E8970" s="3" t="s">
        <v>14460</v>
      </c>
      <c r="F8970" s="3" t="s">
        <v>12895</v>
      </c>
      <c r="G8970" s="3" t="s">
        <v>265</v>
      </c>
      <c r="H8970" s="3" t="s">
        <v>19</v>
      </c>
      <c r="I8970" s="24">
        <v>106</v>
      </c>
      <c r="J8970" s="24"/>
      <c r="K8970" s="24"/>
      <c r="L8970" s="24"/>
      <c r="M8970" s="24"/>
      <c r="N8970" s="24"/>
      <c r="O8970" s="24"/>
      <c r="P8970" s="24"/>
      <c r="Q8970" s="24"/>
      <c r="R8970" s="24"/>
      <c r="S8970" s="24"/>
      <c r="T8970" s="24">
        <v>106</v>
      </c>
      <c r="U8970" s="24"/>
      <c r="V8970" s="24"/>
      <c r="W8970" s="24"/>
      <c r="X8970" s="24">
        <f>SUM(J8970:W8970)</f>
        <v>106</v>
      </c>
      <c r="Y8970" s="2">
        <f t="shared" si="343"/>
        <v>0</v>
      </c>
      <c r="Z8970" s="3"/>
    </row>
    <row r="8971" spans="1:26" customFormat="1" x14ac:dyDescent="0.25">
      <c r="A8971" s="31">
        <v>41</v>
      </c>
      <c r="B8971" s="31">
        <v>42</v>
      </c>
      <c r="C8971" s="3" t="s">
        <v>1141</v>
      </c>
      <c r="D8971" s="3" t="s">
        <v>14459</v>
      </c>
      <c r="E8971" s="3" t="s">
        <v>14460</v>
      </c>
      <c r="F8971" s="3" t="s">
        <v>12895</v>
      </c>
      <c r="G8971" s="3" t="s">
        <v>14518</v>
      </c>
      <c r="H8971" s="3"/>
      <c r="I8971" s="24">
        <v>60</v>
      </c>
      <c r="J8971" s="24">
        <v>55</v>
      </c>
      <c r="K8971" s="24">
        <v>3</v>
      </c>
      <c r="L8971" s="24"/>
      <c r="M8971" s="24"/>
      <c r="N8971" s="24"/>
      <c r="O8971" s="24">
        <v>2</v>
      </c>
      <c r="P8971" s="24"/>
      <c r="Q8971" s="24"/>
      <c r="R8971" s="24"/>
      <c r="S8971" s="24"/>
      <c r="T8971" s="24"/>
      <c r="U8971" s="24"/>
      <c r="V8971" s="24"/>
      <c r="W8971" s="24"/>
      <c r="X8971" s="24">
        <f t="shared" si="342"/>
        <v>60</v>
      </c>
      <c r="Y8971" s="2">
        <f t="shared" si="343"/>
        <v>0</v>
      </c>
      <c r="Z8971" s="3"/>
    </row>
    <row r="8972" spans="1:26" customFormat="1" x14ac:dyDescent="0.25">
      <c r="A8972" s="31">
        <v>42</v>
      </c>
      <c r="B8972" s="31">
        <v>43</v>
      </c>
      <c r="C8972" s="3" t="s">
        <v>11411</v>
      </c>
      <c r="D8972" s="3" t="s">
        <v>14459</v>
      </c>
      <c r="E8972" s="3" t="s">
        <v>14460</v>
      </c>
      <c r="F8972" s="3" t="s">
        <v>12895</v>
      </c>
      <c r="G8972" s="3" t="s">
        <v>366</v>
      </c>
      <c r="H8972" s="3" t="s">
        <v>2086</v>
      </c>
      <c r="I8972" s="24">
        <v>358.15</v>
      </c>
      <c r="J8972" s="24">
        <v>139.43</v>
      </c>
      <c r="K8972" s="24">
        <v>7.29</v>
      </c>
      <c r="L8972" s="24">
        <v>42.43</v>
      </c>
      <c r="M8972" s="24"/>
      <c r="N8972" s="24">
        <v>2.29</v>
      </c>
      <c r="O8972" s="24">
        <v>2.27</v>
      </c>
      <c r="P8972" s="24"/>
      <c r="Q8972" s="24"/>
      <c r="R8972" s="24">
        <v>2.13</v>
      </c>
      <c r="S8972" s="24">
        <v>2.08</v>
      </c>
      <c r="T8972" s="24"/>
      <c r="U8972" s="24">
        <v>160.22999999999999</v>
      </c>
      <c r="V8972" s="24"/>
      <c r="W8972" s="24"/>
      <c r="X8972" s="24">
        <f t="shared" si="342"/>
        <v>358.15</v>
      </c>
      <c r="Y8972" s="2">
        <f t="shared" si="343"/>
        <v>0</v>
      </c>
      <c r="Z8972" s="3"/>
    </row>
    <row r="8973" spans="1:26" customFormat="1" x14ac:dyDescent="0.25">
      <c r="A8973" s="31">
        <v>43</v>
      </c>
      <c r="B8973" s="31">
        <v>44</v>
      </c>
      <c r="C8973" s="3" t="s">
        <v>14519</v>
      </c>
      <c r="D8973" s="3" t="s">
        <v>14471</v>
      </c>
      <c r="E8973" s="3" t="s">
        <v>14460</v>
      </c>
      <c r="F8973" s="3" t="s">
        <v>12895</v>
      </c>
      <c r="G8973" s="3" t="s">
        <v>14520</v>
      </c>
      <c r="H8973" s="3" t="s">
        <v>14521</v>
      </c>
      <c r="I8973" s="24">
        <v>151.18</v>
      </c>
      <c r="J8973" s="24">
        <v>111.54</v>
      </c>
      <c r="K8973" s="24">
        <v>26.87</v>
      </c>
      <c r="L8973" s="24">
        <v>4.24</v>
      </c>
      <c r="M8973" s="24"/>
      <c r="N8973" s="24"/>
      <c r="O8973" s="24">
        <v>2.71</v>
      </c>
      <c r="P8973" s="24">
        <v>0.31</v>
      </c>
      <c r="Q8973" s="24">
        <v>0.49</v>
      </c>
      <c r="R8973" s="24">
        <v>4.2</v>
      </c>
      <c r="S8973" s="24">
        <v>0.86</v>
      </c>
      <c r="T8973" s="24"/>
      <c r="U8973" s="24"/>
      <c r="V8973" s="24"/>
      <c r="W8973" s="24"/>
      <c r="X8973" s="24">
        <f t="shared" si="342"/>
        <v>151.22000000000003</v>
      </c>
      <c r="Y8973" s="2">
        <f t="shared" si="343"/>
        <v>-4.0000000000020464E-2</v>
      </c>
      <c r="Z8973" s="3"/>
    </row>
    <row r="8974" spans="1:26" customFormat="1" x14ac:dyDescent="0.25">
      <c r="A8974" s="31">
        <v>44</v>
      </c>
      <c r="B8974" s="31">
        <v>45</v>
      </c>
      <c r="C8974" s="3" t="s">
        <v>14522</v>
      </c>
      <c r="D8974" s="3" t="s">
        <v>14471</v>
      </c>
      <c r="E8974" s="3" t="s">
        <v>14460</v>
      </c>
      <c r="F8974" s="3" t="s">
        <v>12895</v>
      </c>
      <c r="G8974" s="3" t="s">
        <v>14523</v>
      </c>
      <c r="H8974" s="3" t="s">
        <v>1616</v>
      </c>
      <c r="I8974" s="24">
        <v>222.67</v>
      </c>
      <c r="J8974" s="24">
        <v>189.78</v>
      </c>
      <c r="K8974" s="24">
        <v>29.66</v>
      </c>
      <c r="L8974" s="24"/>
      <c r="M8974" s="24"/>
      <c r="N8974" s="24"/>
      <c r="O8974" s="24"/>
      <c r="P8974" s="24">
        <v>0.17</v>
      </c>
      <c r="Q8974" s="24"/>
      <c r="R8974" s="24">
        <v>2.54</v>
      </c>
      <c r="S8974" s="24">
        <v>0.52</v>
      </c>
      <c r="T8974" s="24"/>
      <c r="U8974" s="24"/>
      <c r="V8974" s="24"/>
      <c r="W8974" s="24"/>
      <c r="X8974" s="24">
        <f t="shared" si="342"/>
        <v>222.67</v>
      </c>
      <c r="Y8974" s="2">
        <f t="shared" si="343"/>
        <v>0</v>
      </c>
      <c r="Z8974" s="3"/>
    </row>
    <row r="8975" spans="1:26" customFormat="1" x14ac:dyDescent="0.25">
      <c r="A8975" s="31">
        <v>45</v>
      </c>
      <c r="B8975" s="31">
        <v>46</v>
      </c>
      <c r="C8975" s="3" t="s">
        <v>14524</v>
      </c>
      <c r="D8975" s="3" t="s">
        <v>14467</v>
      </c>
      <c r="E8975" s="3" t="s">
        <v>14460</v>
      </c>
      <c r="F8975" s="3" t="s">
        <v>12895</v>
      </c>
      <c r="G8975" s="3" t="s">
        <v>14525</v>
      </c>
      <c r="H8975" s="3" t="s">
        <v>230</v>
      </c>
      <c r="I8975" s="24">
        <v>230</v>
      </c>
      <c r="J8975" s="24">
        <v>83</v>
      </c>
      <c r="K8975" s="24"/>
      <c r="L8975" s="24">
        <v>10</v>
      </c>
      <c r="M8975" s="24"/>
      <c r="N8975" s="24"/>
      <c r="O8975" s="24">
        <v>6</v>
      </c>
      <c r="P8975" s="24"/>
      <c r="Q8975" s="24">
        <v>16</v>
      </c>
      <c r="R8975" s="24"/>
      <c r="S8975" s="24"/>
      <c r="T8975" s="24">
        <v>115</v>
      </c>
      <c r="U8975" s="24"/>
      <c r="V8975" s="24"/>
      <c r="W8975" s="24"/>
      <c r="X8975" s="24">
        <f t="shared" si="342"/>
        <v>230</v>
      </c>
      <c r="Y8975" s="2">
        <f t="shared" si="343"/>
        <v>0</v>
      </c>
      <c r="Z8975" s="3"/>
    </row>
    <row r="8976" spans="1:26" customFormat="1" x14ac:dyDescent="0.25">
      <c r="A8976" s="31">
        <v>46</v>
      </c>
      <c r="B8976" s="31">
        <v>47</v>
      </c>
      <c r="C8976" s="3" t="s">
        <v>14526</v>
      </c>
      <c r="D8976" s="3" t="s">
        <v>14471</v>
      </c>
      <c r="E8976" s="3" t="s">
        <v>14460</v>
      </c>
      <c r="F8976" s="3" t="s">
        <v>12895</v>
      </c>
      <c r="G8976" s="3" t="s">
        <v>7927</v>
      </c>
      <c r="H8976" s="3" t="s">
        <v>245</v>
      </c>
      <c r="I8976" s="24">
        <v>208</v>
      </c>
      <c r="J8976" s="24"/>
      <c r="K8976" s="24"/>
      <c r="L8976" s="24"/>
      <c r="M8976" s="24"/>
      <c r="N8976" s="24"/>
      <c r="O8976" s="24"/>
      <c r="P8976" s="24"/>
      <c r="Q8976" s="24"/>
      <c r="R8976" s="24"/>
      <c r="S8976" s="24"/>
      <c r="T8976" s="24">
        <v>208</v>
      </c>
      <c r="U8976" s="24"/>
      <c r="V8976" s="24"/>
      <c r="W8976" s="24"/>
      <c r="X8976" s="24">
        <f t="shared" si="342"/>
        <v>208</v>
      </c>
      <c r="Y8976" s="2">
        <f t="shared" si="343"/>
        <v>0</v>
      </c>
      <c r="Z8976" s="3"/>
    </row>
    <row r="8977" spans="1:26" customFormat="1" x14ac:dyDescent="0.25">
      <c r="A8977" s="31">
        <v>47</v>
      </c>
      <c r="B8977" s="31">
        <v>48</v>
      </c>
      <c r="C8977" s="3" t="s">
        <v>14527</v>
      </c>
      <c r="D8977" s="3" t="s">
        <v>14467</v>
      </c>
      <c r="E8977" s="3" t="s">
        <v>14460</v>
      </c>
      <c r="F8977" s="3" t="s">
        <v>12895</v>
      </c>
      <c r="G8977" s="3" t="s">
        <v>9590</v>
      </c>
      <c r="H8977" s="3" t="s">
        <v>154</v>
      </c>
      <c r="I8977" s="24">
        <v>88.78</v>
      </c>
      <c r="J8977" s="24">
        <v>53.48</v>
      </c>
      <c r="K8977" s="24"/>
      <c r="L8977" s="24">
        <v>30.71</v>
      </c>
      <c r="M8977" s="24"/>
      <c r="N8977" s="24">
        <v>0.37</v>
      </c>
      <c r="O8977" s="24">
        <v>1.08</v>
      </c>
      <c r="P8977" s="24"/>
      <c r="Q8977" s="24">
        <v>2.12</v>
      </c>
      <c r="R8977" s="24">
        <v>1.02</v>
      </c>
      <c r="S8977" s="24"/>
      <c r="T8977" s="24"/>
      <c r="U8977" s="24"/>
      <c r="V8977" s="24"/>
      <c r="W8977" s="24"/>
      <c r="X8977" s="24">
        <f t="shared" si="342"/>
        <v>88.78</v>
      </c>
      <c r="Y8977" s="2">
        <f t="shared" si="343"/>
        <v>0</v>
      </c>
      <c r="Z8977" s="3"/>
    </row>
    <row r="8978" spans="1:26" customFormat="1" x14ac:dyDescent="0.25">
      <c r="A8978" s="31">
        <v>48</v>
      </c>
      <c r="B8978" s="31">
        <v>49</v>
      </c>
      <c r="C8978" s="3" t="s">
        <v>14528</v>
      </c>
      <c r="D8978" s="3" t="s">
        <v>14467</v>
      </c>
      <c r="E8978" s="3" t="s">
        <v>14460</v>
      </c>
      <c r="F8978" s="3" t="s">
        <v>12895</v>
      </c>
      <c r="G8978" s="3" t="s">
        <v>14529</v>
      </c>
      <c r="H8978" s="3" t="s">
        <v>14530</v>
      </c>
      <c r="I8978" s="24">
        <v>178.49</v>
      </c>
      <c r="J8978" s="24">
        <v>43.16</v>
      </c>
      <c r="K8978" s="24">
        <v>16.09</v>
      </c>
      <c r="L8978" s="24">
        <v>4.8499999999999996</v>
      </c>
      <c r="M8978" s="24"/>
      <c r="N8978" s="24"/>
      <c r="O8978" s="24"/>
      <c r="P8978" s="24"/>
      <c r="Q8978" s="24">
        <v>1.34</v>
      </c>
      <c r="R8978" s="24"/>
      <c r="S8978" s="24"/>
      <c r="T8978" s="24">
        <v>113.05</v>
      </c>
      <c r="U8978" s="24"/>
      <c r="V8978" s="24"/>
      <c r="W8978" s="24"/>
      <c r="X8978" s="24">
        <f t="shared" si="342"/>
        <v>178.49</v>
      </c>
      <c r="Y8978" s="2">
        <f t="shared" si="343"/>
        <v>0</v>
      </c>
      <c r="Z8978" s="3"/>
    </row>
    <row r="8979" spans="1:26" customFormat="1" x14ac:dyDescent="0.25">
      <c r="A8979" s="31">
        <v>49</v>
      </c>
      <c r="B8979" s="31">
        <v>50</v>
      </c>
      <c r="C8979" s="3" t="s">
        <v>14531</v>
      </c>
      <c r="D8979" s="3" t="s">
        <v>14471</v>
      </c>
      <c r="E8979" s="3" t="s">
        <v>14460</v>
      </c>
      <c r="F8979" s="3" t="s">
        <v>12895</v>
      </c>
      <c r="G8979" s="3" t="s">
        <v>1021</v>
      </c>
      <c r="H8979" s="3"/>
      <c r="I8979" s="24">
        <v>154.46</v>
      </c>
      <c r="J8979" s="24">
        <v>146.69</v>
      </c>
      <c r="K8979" s="24"/>
      <c r="L8979" s="24">
        <v>1.9</v>
      </c>
      <c r="M8979" s="24"/>
      <c r="N8979" s="24"/>
      <c r="O8979" s="24">
        <v>1.07</v>
      </c>
      <c r="P8979" s="24">
        <v>0.61</v>
      </c>
      <c r="Q8979" s="24">
        <v>1.1399999999999999</v>
      </c>
      <c r="R8979" s="24">
        <v>3.05</v>
      </c>
      <c r="S8979" s="24"/>
      <c r="T8979" s="24"/>
      <c r="U8979" s="24"/>
      <c r="V8979" s="24"/>
      <c r="W8979" s="24"/>
      <c r="X8979" s="24">
        <f t="shared" si="342"/>
        <v>154.46</v>
      </c>
      <c r="Y8979" s="2">
        <f t="shared" si="343"/>
        <v>0</v>
      </c>
      <c r="Z8979" s="3"/>
    </row>
    <row r="8980" spans="1:26" customFormat="1" x14ac:dyDescent="0.25">
      <c r="A8980" s="31">
        <v>50</v>
      </c>
      <c r="B8980" s="31">
        <v>51</v>
      </c>
      <c r="C8980" s="3" t="s">
        <v>5150</v>
      </c>
      <c r="D8980" s="3" t="s">
        <v>14471</v>
      </c>
      <c r="E8980" s="3" t="s">
        <v>14460</v>
      </c>
      <c r="F8980" s="3" t="s">
        <v>12895</v>
      </c>
      <c r="G8980" s="3" t="s">
        <v>14532</v>
      </c>
      <c r="H8980" s="3" t="s">
        <v>154</v>
      </c>
      <c r="I8980" s="24">
        <v>120</v>
      </c>
      <c r="J8980" s="24">
        <v>48.44</v>
      </c>
      <c r="K8980" s="24"/>
      <c r="L8980" s="24">
        <v>1.3</v>
      </c>
      <c r="M8980" s="24"/>
      <c r="N8980" s="24">
        <v>0.19</v>
      </c>
      <c r="O8980" s="24">
        <v>0.03</v>
      </c>
      <c r="P8980" s="24">
        <v>0.13</v>
      </c>
      <c r="Q8980" s="24">
        <v>1</v>
      </c>
      <c r="R8980" s="24">
        <v>1.1299999999999999</v>
      </c>
      <c r="S8980" s="24"/>
      <c r="T8980" s="24">
        <v>67.78</v>
      </c>
      <c r="U8980" s="24"/>
      <c r="V8980" s="24"/>
      <c r="W8980" s="24"/>
      <c r="X8980" s="24">
        <f t="shared" si="342"/>
        <v>120</v>
      </c>
      <c r="Y8980" s="2">
        <f t="shared" si="343"/>
        <v>0</v>
      </c>
      <c r="Z8980" s="3"/>
    </row>
    <row r="8981" spans="1:26" customFormat="1" x14ac:dyDescent="0.25">
      <c r="A8981" s="31">
        <v>51</v>
      </c>
      <c r="B8981" s="31">
        <v>52</v>
      </c>
      <c r="C8981" s="3" t="s">
        <v>4122</v>
      </c>
      <c r="D8981" s="3" t="s">
        <v>14459</v>
      </c>
      <c r="E8981" s="3" t="s">
        <v>14460</v>
      </c>
      <c r="F8981" s="3" t="s">
        <v>12895</v>
      </c>
      <c r="G8981" s="3" t="s">
        <v>14496</v>
      </c>
      <c r="H8981" s="3" t="s">
        <v>213</v>
      </c>
      <c r="I8981" s="24">
        <v>219.38</v>
      </c>
      <c r="J8981" s="24">
        <v>129.27000000000001</v>
      </c>
      <c r="K8981" s="24"/>
      <c r="L8981" s="24">
        <v>80.72</v>
      </c>
      <c r="M8981" s="24"/>
      <c r="N8981" s="24"/>
      <c r="O8981" s="24">
        <v>0.91</v>
      </c>
      <c r="P8981" s="24"/>
      <c r="Q8981" s="24"/>
      <c r="R8981" s="24">
        <v>6.13</v>
      </c>
      <c r="S8981" s="24">
        <v>2.35</v>
      </c>
      <c r="T8981" s="24"/>
      <c r="U8981" s="24"/>
      <c r="V8981" s="24"/>
      <c r="W8981" s="24"/>
      <c r="X8981" s="24">
        <f t="shared" si="342"/>
        <v>219.38</v>
      </c>
      <c r="Y8981" s="2">
        <f t="shared" si="343"/>
        <v>0</v>
      </c>
      <c r="Z8981" s="3"/>
    </row>
    <row r="8982" spans="1:26" customFormat="1" x14ac:dyDescent="0.25">
      <c r="A8982" s="31">
        <v>52</v>
      </c>
      <c r="B8982" s="31">
        <v>53</v>
      </c>
      <c r="C8982" s="3" t="s">
        <v>14533</v>
      </c>
      <c r="D8982" s="3" t="s">
        <v>14471</v>
      </c>
      <c r="E8982" s="3" t="s">
        <v>14460</v>
      </c>
      <c r="F8982" s="3" t="s">
        <v>12895</v>
      </c>
      <c r="G8982" s="3" t="s">
        <v>14534</v>
      </c>
      <c r="H8982" s="3" t="s">
        <v>14535</v>
      </c>
      <c r="I8982" s="24">
        <v>164</v>
      </c>
      <c r="J8982" s="24"/>
      <c r="K8982" s="24"/>
      <c r="L8982" s="24"/>
      <c r="M8982" s="24"/>
      <c r="N8982" s="24"/>
      <c r="O8982" s="24"/>
      <c r="P8982" s="24"/>
      <c r="Q8982" s="24"/>
      <c r="R8982" s="24"/>
      <c r="S8982" s="24"/>
      <c r="T8982" s="24">
        <v>164</v>
      </c>
      <c r="U8982" s="24"/>
      <c r="V8982" s="24"/>
      <c r="W8982" s="24"/>
      <c r="X8982" s="24">
        <f t="shared" si="342"/>
        <v>164</v>
      </c>
      <c r="Y8982" s="2">
        <f t="shared" si="343"/>
        <v>0</v>
      </c>
      <c r="Z8982" s="3"/>
    </row>
    <row r="8983" spans="1:26" customFormat="1" ht="30" x14ac:dyDescent="0.25">
      <c r="A8983" s="31">
        <v>53</v>
      </c>
      <c r="B8983" s="31">
        <v>54</v>
      </c>
      <c r="C8983" s="3" t="s">
        <v>14536</v>
      </c>
      <c r="D8983" s="3" t="s">
        <v>14471</v>
      </c>
      <c r="E8983" s="3" t="s">
        <v>14460</v>
      </c>
      <c r="F8983" s="3" t="s">
        <v>12895</v>
      </c>
      <c r="G8983" s="3" t="s">
        <v>14537</v>
      </c>
      <c r="H8983" s="1" t="s">
        <v>14538</v>
      </c>
      <c r="I8983" s="24">
        <v>72.58</v>
      </c>
      <c r="J8983" s="24"/>
      <c r="K8983" s="24"/>
      <c r="L8983" s="24"/>
      <c r="M8983" s="24"/>
      <c r="N8983" s="24"/>
      <c r="O8983" s="24"/>
      <c r="P8983" s="24"/>
      <c r="Q8983" s="24"/>
      <c r="R8983" s="24"/>
      <c r="S8983" s="24"/>
      <c r="T8983" s="24">
        <v>72.58</v>
      </c>
      <c r="U8983" s="24"/>
      <c r="V8983" s="24"/>
      <c r="W8983" s="24"/>
      <c r="X8983" s="24">
        <f t="shared" si="342"/>
        <v>72.58</v>
      </c>
      <c r="Y8983" s="2">
        <f t="shared" si="343"/>
        <v>0</v>
      </c>
      <c r="Z8983" s="3"/>
    </row>
    <row r="8984" spans="1:26" customFormat="1" x14ac:dyDescent="0.25">
      <c r="A8984" s="31">
        <v>54</v>
      </c>
      <c r="B8984" s="31">
        <v>55</v>
      </c>
      <c r="C8984" s="3" t="s">
        <v>14539</v>
      </c>
      <c r="D8984" s="3" t="s">
        <v>10691</v>
      </c>
      <c r="E8984" s="3" t="s">
        <v>14460</v>
      </c>
      <c r="F8984" s="3" t="s">
        <v>12895</v>
      </c>
      <c r="G8984" s="3" t="s">
        <v>14540</v>
      </c>
      <c r="H8984" s="3"/>
      <c r="I8984" s="24">
        <v>50</v>
      </c>
      <c r="J8984" s="24">
        <v>20.51</v>
      </c>
      <c r="K8984" s="24">
        <v>13.35</v>
      </c>
      <c r="L8984" s="24">
        <v>15.32</v>
      </c>
      <c r="M8984" s="24"/>
      <c r="N8984" s="24"/>
      <c r="O8984" s="24"/>
      <c r="P8984" s="24"/>
      <c r="Q8984" s="24"/>
      <c r="R8984" s="24">
        <v>0.75</v>
      </c>
      <c r="S8984" s="24">
        <v>0.16</v>
      </c>
      <c r="T8984" s="24"/>
      <c r="U8984" s="24"/>
      <c r="V8984" s="24"/>
      <c r="W8984" s="24"/>
      <c r="X8984" s="24">
        <f t="shared" si="342"/>
        <v>50.089999999999996</v>
      </c>
      <c r="Y8984" s="2">
        <f t="shared" si="343"/>
        <v>-8.9999999999996305E-2</v>
      </c>
      <c r="Z8984" s="3"/>
    </row>
    <row r="8985" spans="1:26" customFormat="1" x14ac:dyDescent="0.25">
      <c r="A8985" s="31">
        <v>55</v>
      </c>
      <c r="B8985" s="31">
        <v>56</v>
      </c>
      <c r="C8985" s="3" t="s">
        <v>14541</v>
      </c>
      <c r="D8985" s="3" t="s">
        <v>14467</v>
      </c>
      <c r="E8985" s="3" t="s">
        <v>14460</v>
      </c>
      <c r="F8985" s="3" t="s">
        <v>12895</v>
      </c>
      <c r="G8985" s="3" t="s">
        <v>4495</v>
      </c>
      <c r="H8985" s="3" t="s">
        <v>2118</v>
      </c>
      <c r="I8985" s="24">
        <v>63</v>
      </c>
      <c r="J8985" s="24">
        <v>5</v>
      </c>
      <c r="K8985" s="24">
        <v>1</v>
      </c>
      <c r="L8985" s="24">
        <v>1</v>
      </c>
      <c r="M8985" s="24"/>
      <c r="N8985" s="24"/>
      <c r="O8985" s="24"/>
      <c r="P8985" s="24"/>
      <c r="Q8985" s="24"/>
      <c r="R8985" s="24"/>
      <c r="S8985" s="24"/>
      <c r="T8985" s="24">
        <v>56</v>
      </c>
      <c r="U8985" s="24"/>
      <c r="V8985" s="24"/>
      <c r="W8985" s="24"/>
      <c r="X8985" s="24">
        <f t="shared" si="342"/>
        <v>63</v>
      </c>
      <c r="Y8985" s="2">
        <f t="shared" si="343"/>
        <v>0</v>
      </c>
      <c r="Z8985" s="3"/>
    </row>
    <row r="8986" spans="1:26" customFormat="1" x14ac:dyDescent="0.25">
      <c r="A8986" s="31">
        <v>1</v>
      </c>
      <c r="B8986" s="31">
        <v>1</v>
      </c>
      <c r="C8986" s="3" t="s">
        <v>14542</v>
      </c>
      <c r="D8986" s="3" t="s">
        <v>14542</v>
      </c>
      <c r="E8986" s="3" t="s">
        <v>14543</v>
      </c>
      <c r="F8986" s="3" t="s">
        <v>12895</v>
      </c>
      <c r="G8986" s="3" t="s">
        <v>14544</v>
      </c>
      <c r="H8986" s="3" t="s">
        <v>358</v>
      </c>
      <c r="I8986" s="24">
        <v>104.45</v>
      </c>
      <c r="J8986" s="24">
        <v>83.92</v>
      </c>
      <c r="K8986" s="24"/>
      <c r="L8986" s="24"/>
      <c r="M8986" s="24"/>
      <c r="N8986" s="24"/>
      <c r="O8986" s="24">
        <v>2</v>
      </c>
      <c r="P8986" s="24"/>
      <c r="Q8986" s="24">
        <v>15.5</v>
      </c>
      <c r="R8986" s="24">
        <v>3.03</v>
      </c>
      <c r="S8986" s="24"/>
      <c r="T8986" s="24"/>
      <c r="U8986" s="24"/>
      <c r="V8986" s="24"/>
      <c r="W8986" s="24"/>
      <c r="X8986" s="24">
        <f t="shared" si="342"/>
        <v>104.45</v>
      </c>
      <c r="Y8986" s="2">
        <f t="shared" si="343"/>
        <v>0</v>
      </c>
      <c r="Z8986" s="3"/>
    </row>
    <row r="8987" spans="1:26" customFormat="1" x14ac:dyDescent="0.25">
      <c r="A8987" s="31">
        <v>2</v>
      </c>
      <c r="B8987" s="31">
        <v>2</v>
      </c>
      <c r="C8987" s="3" t="s">
        <v>14545</v>
      </c>
      <c r="D8987" s="3" t="s">
        <v>14542</v>
      </c>
      <c r="E8987" s="3" t="s">
        <v>14543</v>
      </c>
      <c r="F8987" s="3" t="s">
        <v>12895</v>
      </c>
      <c r="G8987" s="3" t="s">
        <v>13933</v>
      </c>
      <c r="H8987" s="3" t="s">
        <v>39</v>
      </c>
      <c r="I8987" s="24">
        <v>567.5</v>
      </c>
      <c r="J8987" s="24">
        <v>372</v>
      </c>
      <c r="K8987" s="24"/>
      <c r="L8987" s="24"/>
      <c r="M8987" s="24"/>
      <c r="N8987" s="24"/>
      <c r="O8987" s="24">
        <v>9</v>
      </c>
      <c r="P8987" s="24">
        <v>0.75</v>
      </c>
      <c r="Q8987" s="24">
        <v>15.25</v>
      </c>
      <c r="R8987" s="24">
        <v>4.25</v>
      </c>
      <c r="S8987" s="24">
        <v>0.25</v>
      </c>
      <c r="T8987" s="24">
        <v>166</v>
      </c>
      <c r="U8987" s="24"/>
      <c r="V8987" s="24"/>
      <c r="W8987" s="24"/>
      <c r="X8987" s="24">
        <f t="shared" si="342"/>
        <v>567.5</v>
      </c>
      <c r="Y8987" s="2">
        <f t="shared" si="343"/>
        <v>0</v>
      </c>
      <c r="Z8987" s="3"/>
    </row>
    <row r="8988" spans="1:26" customFormat="1" x14ac:dyDescent="0.25">
      <c r="A8988" s="31">
        <v>3</v>
      </c>
      <c r="B8988" s="31">
        <v>3</v>
      </c>
      <c r="C8988" s="3" t="s">
        <v>434</v>
      </c>
      <c r="D8988" s="3" t="s">
        <v>14542</v>
      </c>
      <c r="E8988" s="3" t="s">
        <v>14543</v>
      </c>
      <c r="F8988" s="3" t="s">
        <v>12895</v>
      </c>
      <c r="G8988" s="1" t="s">
        <v>7085</v>
      </c>
      <c r="H8988" s="3" t="s">
        <v>14546</v>
      </c>
      <c r="I8988" s="24">
        <v>191.01</v>
      </c>
      <c r="J8988" s="24">
        <v>167.73</v>
      </c>
      <c r="K8988" s="24">
        <v>2.75</v>
      </c>
      <c r="L8988" s="24">
        <v>10</v>
      </c>
      <c r="M8988" s="24"/>
      <c r="N8988" s="24"/>
      <c r="O8988" s="24">
        <v>7.33</v>
      </c>
      <c r="P8988" s="24"/>
      <c r="Q8988" s="24"/>
      <c r="R8988" s="24">
        <v>3.2</v>
      </c>
      <c r="S8988" s="24"/>
      <c r="T8988" s="24"/>
      <c r="U8988" s="24"/>
      <c r="V8988" s="24"/>
      <c r="W8988" s="24"/>
      <c r="X8988" s="24">
        <f t="shared" si="342"/>
        <v>191.01</v>
      </c>
      <c r="Y8988" s="2">
        <f t="shared" si="343"/>
        <v>0</v>
      </c>
      <c r="Z8988" s="3"/>
    </row>
    <row r="8989" spans="1:26" customFormat="1" x14ac:dyDescent="0.25">
      <c r="A8989" s="31">
        <v>4</v>
      </c>
      <c r="B8989" s="31">
        <v>4</v>
      </c>
      <c r="C8989" s="3" t="s">
        <v>14547</v>
      </c>
      <c r="D8989" s="3" t="s">
        <v>14542</v>
      </c>
      <c r="E8989" s="3" t="s">
        <v>14543</v>
      </c>
      <c r="F8989" s="3" t="s">
        <v>12895</v>
      </c>
      <c r="G8989" s="3" t="s">
        <v>1939</v>
      </c>
      <c r="H8989" s="3" t="s">
        <v>39</v>
      </c>
      <c r="I8989" s="24">
        <v>99</v>
      </c>
      <c r="J8989" s="24">
        <v>84</v>
      </c>
      <c r="K8989" s="24">
        <v>4.25</v>
      </c>
      <c r="L8989" s="24"/>
      <c r="M8989" s="24"/>
      <c r="N8989" s="24"/>
      <c r="O8989" s="24">
        <v>2.25</v>
      </c>
      <c r="P8989" s="24">
        <v>0.25</v>
      </c>
      <c r="Q8989" s="24">
        <v>5.75</v>
      </c>
      <c r="R8989" s="24">
        <v>2.5</v>
      </c>
      <c r="S8989" s="24"/>
      <c r="T8989" s="24"/>
      <c r="U8989" s="24"/>
      <c r="V8989" s="24"/>
      <c r="W8989" s="24"/>
      <c r="X8989" s="24">
        <f t="shared" si="342"/>
        <v>99</v>
      </c>
      <c r="Y8989" s="2">
        <f t="shared" si="343"/>
        <v>0</v>
      </c>
      <c r="Z8989" s="3"/>
    </row>
    <row r="8990" spans="1:26" customFormat="1" x14ac:dyDescent="0.25">
      <c r="A8990" s="31">
        <v>5</v>
      </c>
      <c r="B8990" s="31">
        <v>5</v>
      </c>
      <c r="C8990" s="3" t="s">
        <v>5497</v>
      </c>
      <c r="D8990" s="3" t="s">
        <v>14542</v>
      </c>
      <c r="E8990" s="3" t="s">
        <v>14543</v>
      </c>
      <c r="F8990" s="3" t="s">
        <v>12895</v>
      </c>
      <c r="G8990" s="3" t="s">
        <v>14548</v>
      </c>
      <c r="H8990" s="3" t="s">
        <v>10218</v>
      </c>
      <c r="I8990" s="24">
        <v>449.5</v>
      </c>
      <c r="J8990" s="24">
        <v>263.25</v>
      </c>
      <c r="K8990" s="24">
        <v>15</v>
      </c>
      <c r="L8990" s="24">
        <v>6</v>
      </c>
      <c r="M8990" s="24"/>
      <c r="N8990" s="24">
        <v>7</v>
      </c>
      <c r="O8990" s="24">
        <v>2.5</v>
      </c>
      <c r="P8990" s="24"/>
      <c r="Q8990" s="24">
        <v>32.75</v>
      </c>
      <c r="R8990" s="24">
        <v>3</v>
      </c>
      <c r="S8990" s="24"/>
      <c r="T8990" s="24">
        <v>120</v>
      </c>
      <c r="U8990" s="24"/>
      <c r="V8990" s="24"/>
      <c r="W8990" s="24"/>
      <c r="X8990" s="24">
        <f t="shared" si="342"/>
        <v>449.5</v>
      </c>
      <c r="Y8990" s="2">
        <f t="shared" si="343"/>
        <v>0</v>
      </c>
      <c r="Z8990" s="3"/>
    </row>
    <row r="8991" spans="1:26" customFormat="1" x14ac:dyDescent="0.25">
      <c r="A8991" s="31">
        <v>6</v>
      </c>
      <c r="B8991" s="31">
        <v>6</v>
      </c>
      <c r="C8991" s="3" t="s">
        <v>14549</v>
      </c>
      <c r="D8991" s="3" t="s">
        <v>14542</v>
      </c>
      <c r="E8991" s="3" t="s">
        <v>14543</v>
      </c>
      <c r="F8991" s="3" t="s">
        <v>12895</v>
      </c>
      <c r="G8991" s="3" t="s">
        <v>7586</v>
      </c>
      <c r="H8991" s="3" t="s">
        <v>429</v>
      </c>
      <c r="I8991" s="24">
        <v>279.36</v>
      </c>
      <c r="J8991" s="24">
        <v>235.46</v>
      </c>
      <c r="K8991" s="24">
        <v>8.75</v>
      </c>
      <c r="L8991" s="24"/>
      <c r="M8991" s="24"/>
      <c r="N8991" s="24"/>
      <c r="O8991" s="24">
        <v>7</v>
      </c>
      <c r="P8991" s="24"/>
      <c r="Q8991" s="24">
        <v>24.65</v>
      </c>
      <c r="R8991" s="24">
        <v>3.5</v>
      </c>
      <c r="S8991" s="24"/>
      <c r="T8991" s="24"/>
      <c r="U8991" s="24"/>
      <c r="V8991" s="24"/>
      <c r="W8991" s="24"/>
      <c r="X8991" s="24">
        <f t="shared" si="342"/>
        <v>279.36</v>
      </c>
      <c r="Y8991" s="2">
        <f t="shared" si="343"/>
        <v>0</v>
      </c>
      <c r="Z8991" s="3"/>
    </row>
    <row r="8992" spans="1:26" customFormat="1" x14ac:dyDescent="0.25">
      <c r="A8992" s="31">
        <v>7</v>
      </c>
      <c r="B8992" s="31">
        <v>7</v>
      </c>
      <c r="C8992" s="3" t="s">
        <v>14550</v>
      </c>
      <c r="D8992" s="3" t="s">
        <v>14542</v>
      </c>
      <c r="E8992" s="3" t="s">
        <v>14543</v>
      </c>
      <c r="F8992" s="3" t="s">
        <v>12895</v>
      </c>
      <c r="G8992" s="3" t="s">
        <v>588</v>
      </c>
      <c r="H8992" s="3" t="s">
        <v>429</v>
      </c>
      <c r="I8992" s="24">
        <v>88.05</v>
      </c>
      <c r="J8992" s="24">
        <v>55.57</v>
      </c>
      <c r="K8992" s="24">
        <v>8.1300000000000008</v>
      </c>
      <c r="L8992" s="24">
        <v>3.66</v>
      </c>
      <c r="M8992" s="24"/>
      <c r="N8992" s="24"/>
      <c r="O8992" s="24">
        <v>4</v>
      </c>
      <c r="P8992" s="24">
        <v>1</v>
      </c>
      <c r="Q8992" s="24">
        <v>5.5</v>
      </c>
      <c r="R8992" s="24">
        <v>0.34</v>
      </c>
      <c r="S8992" s="24"/>
      <c r="T8992" s="24">
        <v>9.85</v>
      </c>
      <c r="U8992" s="24"/>
      <c r="V8992" s="24"/>
      <c r="W8992" s="24"/>
      <c r="X8992" s="24">
        <f t="shared" si="342"/>
        <v>88.05</v>
      </c>
      <c r="Y8992" s="2">
        <f t="shared" si="343"/>
        <v>0</v>
      </c>
      <c r="Z8992" s="3"/>
    </row>
    <row r="8993" spans="1:26" customFormat="1" x14ac:dyDescent="0.25">
      <c r="A8993" s="31">
        <v>8</v>
      </c>
      <c r="B8993" s="31">
        <v>8</v>
      </c>
      <c r="C8993" s="3" t="s">
        <v>14551</v>
      </c>
      <c r="D8993" s="3" t="s">
        <v>14542</v>
      </c>
      <c r="E8993" s="3" t="s">
        <v>14543</v>
      </c>
      <c r="F8993" s="3" t="s">
        <v>12895</v>
      </c>
      <c r="G8993" s="3" t="s">
        <v>5111</v>
      </c>
      <c r="H8993" s="3" t="s">
        <v>19</v>
      </c>
      <c r="I8993" s="24">
        <v>219.2</v>
      </c>
      <c r="J8993" s="24">
        <v>202.35</v>
      </c>
      <c r="K8993" s="24">
        <v>2.75</v>
      </c>
      <c r="L8993" s="24"/>
      <c r="M8993" s="24"/>
      <c r="N8993" s="24">
        <v>2.5</v>
      </c>
      <c r="O8993" s="24">
        <v>1.5</v>
      </c>
      <c r="P8993" s="24"/>
      <c r="Q8993" s="24">
        <v>6.5</v>
      </c>
      <c r="R8993" s="24">
        <v>3.6</v>
      </c>
      <c r="S8993" s="24"/>
      <c r="T8993" s="24"/>
      <c r="U8993" s="24"/>
      <c r="V8993" s="24"/>
      <c r="W8993" s="24"/>
      <c r="X8993" s="24">
        <f t="shared" si="342"/>
        <v>219.2</v>
      </c>
      <c r="Y8993" s="2">
        <f t="shared" si="343"/>
        <v>0</v>
      </c>
      <c r="Z8993" s="3"/>
    </row>
    <row r="8994" spans="1:26" customFormat="1" x14ac:dyDescent="0.25">
      <c r="A8994" s="31">
        <v>9</v>
      </c>
      <c r="B8994" s="31">
        <v>9</v>
      </c>
      <c r="C8994" s="3" t="s">
        <v>14552</v>
      </c>
      <c r="D8994" s="3" t="s">
        <v>14542</v>
      </c>
      <c r="E8994" s="3" t="s">
        <v>14543</v>
      </c>
      <c r="F8994" s="3" t="s">
        <v>12895</v>
      </c>
      <c r="G8994" s="3" t="s">
        <v>14553</v>
      </c>
      <c r="H8994" s="3" t="s">
        <v>391</v>
      </c>
      <c r="I8994" s="24">
        <v>91</v>
      </c>
      <c r="J8994" s="24">
        <v>79.12</v>
      </c>
      <c r="K8994" s="24">
        <v>7.1</v>
      </c>
      <c r="L8994" s="24"/>
      <c r="M8994" s="24"/>
      <c r="N8994" s="24">
        <v>3</v>
      </c>
      <c r="O8994" s="24">
        <v>1</v>
      </c>
      <c r="P8994" s="24">
        <v>0.15</v>
      </c>
      <c r="Q8994" s="24"/>
      <c r="R8994" s="24">
        <v>0.63</v>
      </c>
      <c r="S8994" s="24"/>
      <c r="T8994" s="24"/>
      <c r="U8994" s="24"/>
      <c r="V8994" s="24"/>
      <c r="W8994" s="24"/>
      <c r="X8994" s="24">
        <f t="shared" si="342"/>
        <v>91</v>
      </c>
      <c r="Y8994" s="2">
        <f t="shared" si="343"/>
        <v>0</v>
      </c>
      <c r="Z8994" s="3"/>
    </row>
    <row r="8995" spans="1:26" customFormat="1" x14ac:dyDescent="0.25">
      <c r="A8995" s="31">
        <v>10</v>
      </c>
      <c r="B8995" s="31">
        <v>10</v>
      </c>
      <c r="C8995" s="3" t="s">
        <v>14554</v>
      </c>
      <c r="D8995" s="3" t="s">
        <v>14542</v>
      </c>
      <c r="E8995" s="3" t="s">
        <v>14543</v>
      </c>
      <c r="F8995" s="3" t="s">
        <v>12895</v>
      </c>
      <c r="G8995" s="3" t="s">
        <v>14555</v>
      </c>
      <c r="H8995" s="3" t="s">
        <v>19</v>
      </c>
      <c r="I8995" s="24">
        <v>332.7</v>
      </c>
      <c r="J8995" s="24">
        <v>221</v>
      </c>
      <c r="K8995" s="24">
        <v>4</v>
      </c>
      <c r="L8995" s="24"/>
      <c r="M8995" s="24"/>
      <c r="N8995" s="24"/>
      <c r="O8995" s="24">
        <v>12</v>
      </c>
      <c r="P8995" s="24"/>
      <c r="Q8995" s="24">
        <v>11</v>
      </c>
      <c r="R8995" s="24">
        <v>4.7</v>
      </c>
      <c r="S8995" s="24"/>
      <c r="T8995" s="24">
        <v>80</v>
      </c>
      <c r="U8995" s="24"/>
      <c r="V8995" s="24"/>
      <c r="W8995" s="24"/>
      <c r="X8995" s="24">
        <f t="shared" si="342"/>
        <v>332.7</v>
      </c>
      <c r="Y8995" s="2">
        <f t="shared" si="343"/>
        <v>0</v>
      </c>
      <c r="Z8995" s="3"/>
    </row>
    <row r="8996" spans="1:26" customFormat="1" x14ac:dyDescent="0.25">
      <c r="A8996" s="31">
        <v>11</v>
      </c>
      <c r="B8996" s="31">
        <v>11</v>
      </c>
      <c r="C8996" s="3" t="s">
        <v>14556</v>
      </c>
      <c r="D8996" s="3" t="s">
        <v>14542</v>
      </c>
      <c r="E8996" s="3" t="s">
        <v>14543</v>
      </c>
      <c r="F8996" s="3" t="s">
        <v>12895</v>
      </c>
      <c r="G8996" s="3" t="s">
        <v>14557</v>
      </c>
      <c r="H8996" s="3" t="s">
        <v>409</v>
      </c>
      <c r="I8996" s="24">
        <v>137.41999999999999</v>
      </c>
      <c r="J8996" s="24">
        <v>104.39</v>
      </c>
      <c r="K8996" s="24">
        <v>14.7</v>
      </c>
      <c r="L8996" s="24">
        <v>7.92</v>
      </c>
      <c r="M8996" s="24">
        <v>4.41</v>
      </c>
      <c r="N8996" s="24"/>
      <c r="O8996" s="24">
        <v>2</v>
      </c>
      <c r="P8996" s="24">
        <v>0.5</v>
      </c>
      <c r="Q8996" s="24"/>
      <c r="R8996" s="24">
        <v>3.5</v>
      </c>
      <c r="S8996" s="24"/>
      <c r="T8996" s="24"/>
      <c r="U8996" s="24"/>
      <c r="V8996" s="24"/>
      <c r="W8996" s="24"/>
      <c r="X8996" s="24">
        <f t="shared" si="342"/>
        <v>137.42000000000002</v>
      </c>
      <c r="Y8996" s="2">
        <f t="shared" si="343"/>
        <v>0</v>
      </c>
      <c r="Z8996" s="3"/>
    </row>
    <row r="8997" spans="1:26" customFormat="1" x14ac:dyDescent="0.25">
      <c r="A8997" s="31">
        <v>12</v>
      </c>
      <c r="B8997" s="31">
        <v>12</v>
      </c>
      <c r="C8997" s="3" t="s">
        <v>14558</v>
      </c>
      <c r="D8997" s="3" t="s">
        <v>14542</v>
      </c>
      <c r="E8997" s="3" t="s">
        <v>14543</v>
      </c>
      <c r="F8997" s="3" t="s">
        <v>12895</v>
      </c>
      <c r="G8997" s="3" t="s">
        <v>14559</v>
      </c>
      <c r="H8997" s="3" t="s">
        <v>369</v>
      </c>
      <c r="I8997" s="24">
        <v>111.3</v>
      </c>
      <c r="J8997" s="24">
        <v>100.28</v>
      </c>
      <c r="K8997" s="24">
        <v>6.9</v>
      </c>
      <c r="L8997" s="24"/>
      <c r="M8997" s="24"/>
      <c r="N8997" s="24"/>
      <c r="O8997" s="24">
        <v>3.4</v>
      </c>
      <c r="P8997" s="24"/>
      <c r="Q8997" s="24">
        <v>0.2</v>
      </c>
      <c r="R8997" s="24">
        <v>0.52</v>
      </c>
      <c r="S8997" s="24"/>
      <c r="T8997" s="24"/>
      <c r="U8997" s="24"/>
      <c r="V8997" s="24"/>
      <c r="W8997" s="24"/>
      <c r="X8997" s="24">
        <f t="shared" si="342"/>
        <v>111.30000000000001</v>
      </c>
      <c r="Y8997" s="2">
        <f t="shared" si="343"/>
        <v>0</v>
      </c>
      <c r="Z8997" s="3"/>
    </row>
    <row r="8998" spans="1:26" customFormat="1" x14ac:dyDescent="0.25">
      <c r="A8998" s="31">
        <v>13</v>
      </c>
      <c r="B8998" s="31">
        <v>13</v>
      </c>
      <c r="C8998" s="3" t="s">
        <v>14560</v>
      </c>
      <c r="D8998" s="3" t="s">
        <v>14542</v>
      </c>
      <c r="E8998" s="3" t="s">
        <v>14543</v>
      </c>
      <c r="F8998" s="3" t="s">
        <v>12895</v>
      </c>
      <c r="G8998" s="3" t="s">
        <v>14338</v>
      </c>
      <c r="H8998" s="3" t="s">
        <v>3418</v>
      </c>
      <c r="I8998" s="24">
        <v>125.5</v>
      </c>
      <c r="J8998" s="24">
        <v>114.18</v>
      </c>
      <c r="K8998" s="24">
        <v>3.25</v>
      </c>
      <c r="L8998" s="24"/>
      <c r="M8998" s="24"/>
      <c r="N8998" s="24"/>
      <c r="O8998" s="24">
        <v>2</v>
      </c>
      <c r="P8998" s="24">
        <v>0.2</v>
      </c>
      <c r="Q8998" s="24">
        <v>2.35</v>
      </c>
      <c r="R8998" s="24">
        <v>3.52</v>
      </c>
      <c r="S8998" s="24"/>
      <c r="T8998" s="24"/>
      <c r="U8998" s="24"/>
      <c r="V8998" s="24"/>
      <c r="W8998" s="24"/>
      <c r="X8998" s="24">
        <f t="shared" si="342"/>
        <v>125.5</v>
      </c>
      <c r="Y8998" s="2">
        <f t="shared" si="343"/>
        <v>0</v>
      </c>
      <c r="Z8998" s="3"/>
    </row>
    <row r="8999" spans="1:26" customFormat="1" x14ac:dyDescent="0.25">
      <c r="A8999" s="31">
        <v>14</v>
      </c>
      <c r="B8999" s="31">
        <v>14</v>
      </c>
      <c r="C8999" s="3" t="s">
        <v>14561</v>
      </c>
      <c r="D8999" s="3" t="s">
        <v>14542</v>
      </c>
      <c r="E8999" s="3" t="s">
        <v>14543</v>
      </c>
      <c r="F8999" s="3" t="s">
        <v>12895</v>
      </c>
      <c r="G8999" s="3" t="s">
        <v>14562</v>
      </c>
      <c r="H8999" s="3" t="s">
        <v>283</v>
      </c>
      <c r="I8999" s="24">
        <v>237.5</v>
      </c>
      <c r="J8999" s="24">
        <v>220.5</v>
      </c>
      <c r="K8999" s="24"/>
      <c r="L8999" s="24"/>
      <c r="M8999" s="24">
        <v>4</v>
      </c>
      <c r="N8999" s="24"/>
      <c r="O8999" s="24">
        <v>8</v>
      </c>
      <c r="P8999" s="24"/>
      <c r="Q8999" s="24"/>
      <c r="R8999" s="24">
        <v>5</v>
      </c>
      <c r="S8999" s="24"/>
      <c r="T8999" s="24"/>
      <c r="U8999" s="24"/>
      <c r="V8999" s="24"/>
      <c r="W8999" s="24"/>
      <c r="X8999" s="24">
        <f t="shared" si="342"/>
        <v>237.5</v>
      </c>
      <c r="Y8999" s="2">
        <f t="shared" si="343"/>
        <v>0</v>
      </c>
      <c r="Z8999" s="3"/>
    </row>
    <row r="9000" spans="1:26" s="20" customFormat="1" x14ac:dyDescent="0.25">
      <c r="A9000" s="31">
        <v>15</v>
      </c>
      <c r="B9000" s="31">
        <v>15</v>
      </c>
      <c r="C9000" s="3" t="s">
        <v>3012</v>
      </c>
      <c r="D9000" s="3" t="s">
        <v>14542</v>
      </c>
      <c r="E9000" s="3" t="s">
        <v>14543</v>
      </c>
      <c r="F9000" s="3" t="s">
        <v>12895</v>
      </c>
      <c r="G9000" s="3" t="s">
        <v>13812</v>
      </c>
      <c r="H9000" s="3" t="s">
        <v>1403</v>
      </c>
      <c r="I9000" s="24">
        <v>212.76</v>
      </c>
      <c r="J9000" s="24">
        <v>184.64</v>
      </c>
      <c r="K9000" s="24">
        <v>15.52</v>
      </c>
      <c r="L9000" s="24"/>
      <c r="M9000" s="24"/>
      <c r="N9000" s="24"/>
      <c r="O9000" s="24">
        <v>2.5</v>
      </c>
      <c r="P9000" s="24">
        <v>1</v>
      </c>
      <c r="Q9000" s="24">
        <v>5.75</v>
      </c>
      <c r="R9000" s="24">
        <v>3.35</v>
      </c>
      <c r="S9000" s="24"/>
      <c r="T9000" s="24"/>
      <c r="U9000" s="24"/>
      <c r="V9000" s="24"/>
      <c r="W9000" s="24"/>
      <c r="X9000" s="24">
        <f t="shared" si="342"/>
        <v>212.76</v>
      </c>
      <c r="Y9000" s="2">
        <f t="shared" si="343"/>
        <v>0</v>
      </c>
      <c r="Z9000" s="6"/>
    </row>
    <row r="9001" spans="1:26" customFormat="1" x14ac:dyDescent="0.25">
      <c r="A9001" s="31">
        <v>16</v>
      </c>
      <c r="B9001" s="31">
        <v>16</v>
      </c>
      <c r="C9001" s="3" t="s">
        <v>14563</v>
      </c>
      <c r="D9001" s="3" t="s">
        <v>14542</v>
      </c>
      <c r="E9001" s="3" t="s">
        <v>14543</v>
      </c>
      <c r="F9001" s="3" t="s">
        <v>12895</v>
      </c>
      <c r="G9001" s="3" t="s">
        <v>14564</v>
      </c>
      <c r="H9001" s="3" t="s">
        <v>245</v>
      </c>
      <c r="I9001" s="24">
        <v>209.32</v>
      </c>
      <c r="J9001" s="24">
        <v>165.12</v>
      </c>
      <c r="K9001" s="24">
        <v>6.81</v>
      </c>
      <c r="L9001" s="24">
        <v>4.25</v>
      </c>
      <c r="M9001" s="24">
        <v>1.32</v>
      </c>
      <c r="N9001" s="24"/>
      <c r="O9001" s="24">
        <v>1.5</v>
      </c>
      <c r="P9001" s="24">
        <v>1.47</v>
      </c>
      <c r="Q9001" s="24">
        <v>27.55</v>
      </c>
      <c r="R9001" s="24">
        <v>1.3</v>
      </c>
      <c r="S9001" s="24"/>
      <c r="T9001" s="24"/>
      <c r="U9001" s="24"/>
      <c r="V9001" s="24"/>
      <c r="W9001" s="24"/>
      <c r="X9001" s="24">
        <f t="shared" si="342"/>
        <v>209.32000000000002</v>
      </c>
      <c r="Y9001" s="2">
        <f t="shared" si="343"/>
        <v>0</v>
      </c>
      <c r="Z9001" s="3"/>
    </row>
    <row r="9002" spans="1:26" customFormat="1" x14ac:dyDescent="0.25">
      <c r="A9002" s="31">
        <v>17</v>
      </c>
      <c r="B9002" s="31">
        <v>17</v>
      </c>
      <c r="C9002" s="3" t="s">
        <v>14565</v>
      </c>
      <c r="D9002" s="3" t="s">
        <v>14542</v>
      </c>
      <c r="E9002" s="3" t="s">
        <v>14543</v>
      </c>
      <c r="F9002" s="3" t="s">
        <v>12895</v>
      </c>
      <c r="G9002" s="3" t="s">
        <v>14566</v>
      </c>
      <c r="H9002" s="3" t="s">
        <v>190</v>
      </c>
      <c r="I9002" s="24">
        <v>57</v>
      </c>
      <c r="J9002" s="24">
        <v>42.74</v>
      </c>
      <c r="K9002" s="24">
        <v>5</v>
      </c>
      <c r="L9002" s="24">
        <v>1</v>
      </c>
      <c r="M9002" s="24">
        <v>1</v>
      </c>
      <c r="N9002" s="24"/>
      <c r="O9002" s="24"/>
      <c r="P9002" s="24"/>
      <c r="Q9002" s="24">
        <v>4.9000000000000004</v>
      </c>
      <c r="R9002" s="24">
        <v>2.36</v>
      </c>
      <c r="S9002" s="24"/>
      <c r="T9002" s="24"/>
      <c r="U9002" s="24"/>
      <c r="V9002" s="24"/>
      <c r="W9002" s="24"/>
      <c r="X9002" s="24">
        <f t="shared" si="342"/>
        <v>57</v>
      </c>
      <c r="Y9002" s="2">
        <f t="shared" si="343"/>
        <v>0</v>
      </c>
      <c r="Z9002" s="3"/>
    </row>
    <row r="9003" spans="1:26" customFormat="1" x14ac:dyDescent="0.25">
      <c r="A9003" s="31">
        <v>18</v>
      </c>
      <c r="B9003" s="31">
        <v>18</v>
      </c>
      <c r="C9003" s="3" t="s">
        <v>14567</v>
      </c>
      <c r="D9003" s="3" t="s">
        <v>14542</v>
      </c>
      <c r="E9003" s="3" t="s">
        <v>14543</v>
      </c>
      <c r="F9003" s="3" t="s">
        <v>12895</v>
      </c>
      <c r="G9003" s="3" t="s">
        <v>14557</v>
      </c>
      <c r="H9003" s="3" t="s">
        <v>14568</v>
      </c>
      <c r="I9003" s="24">
        <v>82.2</v>
      </c>
      <c r="J9003" s="24">
        <v>72</v>
      </c>
      <c r="K9003" s="24"/>
      <c r="L9003" s="24"/>
      <c r="M9003" s="24"/>
      <c r="N9003" s="24"/>
      <c r="O9003" s="24">
        <v>1.5</v>
      </c>
      <c r="P9003" s="24"/>
      <c r="Q9003" s="24">
        <v>6</v>
      </c>
      <c r="R9003" s="24">
        <v>2.7</v>
      </c>
      <c r="S9003" s="24"/>
      <c r="T9003" s="24"/>
      <c r="U9003" s="24"/>
      <c r="V9003" s="24"/>
      <c r="W9003" s="24"/>
      <c r="X9003" s="24">
        <f t="shared" si="342"/>
        <v>82.2</v>
      </c>
      <c r="Y9003" s="2">
        <f t="shared" si="343"/>
        <v>0</v>
      </c>
      <c r="Z9003" s="3"/>
    </row>
    <row r="9004" spans="1:26" customFormat="1" x14ac:dyDescent="0.25">
      <c r="A9004" s="31">
        <v>19</v>
      </c>
      <c r="B9004" s="31">
        <v>19</v>
      </c>
      <c r="C9004" s="3" t="s">
        <v>14569</v>
      </c>
      <c r="D9004" s="3" t="s">
        <v>14542</v>
      </c>
      <c r="E9004" s="3" t="s">
        <v>14543</v>
      </c>
      <c r="F9004" s="3" t="s">
        <v>12895</v>
      </c>
      <c r="G9004" s="3" t="s">
        <v>14570</v>
      </c>
      <c r="H9004" s="3" t="s">
        <v>3941</v>
      </c>
      <c r="I9004" s="24">
        <v>101</v>
      </c>
      <c r="J9004" s="24">
        <v>90.35</v>
      </c>
      <c r="K9004" s="24">
        <v>1.65</v>
      </c>
      <c r="L9004" s="24">
        <v>1.5</v>
      </c>
      <c r="M9004" s="24">
        <v>2</v>
      </c>
      <c r="N9004" s="24"/>
      <c r="O9004" s="24">
        <v>1</v>
      </c>
      <c r="P9004" s="24">
        <v>0.5</v>
      </c>
      <c r="Q9004" s="24"/>
      <c r="R9004" s="24">
        <v>2</v>
      </c>
      <c r="S9004" s="24">
        <v>2</v>
      </c>
      <c r="T9004" s="24"/>
      <c r="U9004" s="24"/>
      <c r="V9004" s="24"/>
      <c r="W9004" s="24"/>
      <c r="X9004" s="24">
        <f t="shared" si="342"/>
        <v>101</v>
      </c>
      <c r="Y9004" s="2">
        <f t="shared" si="343"/>
        <v>0</v>
      </c>
      <c r="Z9004" s="3"/>
    </row>
    <row r="9005" spans="1:26" customFormat="1" x14ac:dyDescent="0.25">
      <c r="A9005" s="31">
        <v>20</v>
      </c>
      <c r="B9005" s="31">
        <v>20</v>
      </c>
      <c r="C9005" s="3" t="s">
        <v>14571</v>
      </c>
      <c r="D9005" s="3" t="s">
        <v>14542</v>
      </c>
      <c r="E9005" s="3" t="s">
        <v>14543</v>
      </c>
      <c r="F9005" s="3" t="s">
        <v>12895</v>
      </c>
      <c r="G9005" s="3" t="s">
        <v>14572</v>
      </c>
      <c r="H9005" s="3" t="s">
        <v>22</v>
      </c>
      <c r="I9005" s="24">
        <v>60</v>
      </c>
      <c r="J9005" s="24">
        <v>41.5</v>
      </c>
      <c r="K9005" s="24">
        <v>1.5</v>
      </c>
      <c r="L9005" s="24"/>
      <c r="M9005" s="24"/>
      <c r="N9005" s="24">
        <v>2.5</v>
      </c>
      <c r="O9005" s="24">
        <v>2</v>
      </c>
      <c r="P9005" s="24">
        <v>0.5</v>
      </c>
      <c r="Q9005" s="24">
        <v>11.5</v>
      </c>
      <c r="R9005" s="24"/>
      <c r="S9005" s="24"/>
      <c r="T9005" s="24"/>
      <c r="U9005" s="24">
        <v>0.5</v>
      </c>
      <c r="V9005" s="24"/>
      <c r="W9005" s="24"/>
      <c r="X9005" s="24">
        <f t="shared" si="342"/>
        <v>60</v>
      </c>
      <c r="Y9005" s="2">
        <f t="shared" si="343"/>
        <v>0</v>
      </c>
      <c r="Z9005" s="3"/>
    </row>
    <row r="9006" spans="1:26" customFormat="1" x14ac:dyDescent="0.25">
      <c r="A9006" s="31">
        <v>21</v>
      </c>
      <c r="B9006" s="31">
        <v>21</v>
      </c>
      <c r="C9006" s="3" t="s">
        <v>14573</v>
      </c>
      <c r="D9006" s="3" t="s">
        <v>14542</v>
      </c>
      <c r="E9006" s="3" t="s">
        <v>14543</v>
      </c>
      <c r="F9006" s="3" t="s">
        <v>12895</v>
      </c>
      <c r="G9006" s="3" t="s">
        <v>14358</v>
      </c>
      <c r="H9006" s="3" t="s">
        <v>377</v>
      </c>
      <c r="I9006" s="24">
        <v>90.5</v>
      </c>
      <c r="J9006" s="24">
        <v>83.69</v>
      </c>
      <c r="K9006" s="24">
        <v>3.5</v>
      </c>
      <c r="L9006" s="24"/>
      <c r="M9006" s="24"/>
      <c r="N9006" s="24"/>
      <c r="O9006" s="24">
        <v>1.94</v>
      </c>
      <c r="P9006" s="24">
        <v>0.5</v>
      </c>
      <c r="Q9006" s="24"/>
      <c r="R9006" s="24">
        <v>0.87</v>
      </c>
      <c r="S9006" s="24"/>
      <c r="T9006" s="24"/>
      <c r="U9006" s="24"/>
      <c r="V9006" s="24"/>
      <c r="W9006" s="24"/>
      <c r="X9006" s="24">
        <f t="shared" si="342"/>
        <v>90.5</v>
      </c>
      <c r="Y9006" s="2">
        <f t="shared" si="343"/>
        <v>0</v>
      </c>
      <c r="Z9006" s="3"/>
    </row>
    <row r="9007" spans="1:26" customFormat="1" x14ac:dyDescent="0.25">
      <c r="A9007" s="31">
        <v>22</v>
      </c>
      <c r="B9007" s="31">
        <v>22</v>
      </c>
      <c r="C9007" s="3" t="s">
        <v>14574</v>
      </c>
      <c r="D9007" s="3" t="s">
        <v>14542</v>
      </c>
      <c r="E9007" s="3" t="s">
        <v>14543</v>
      </c>
      <c r="F9007" s="3" t="s">
        <v>12895</v>
      </c>
      <c r="G9007" s="3" t="s">
        <v>14575</v>
      </c>
      <c r="H9007" s="3" t="s">
        <v>176</v>
      </c>
      <c r="I9007" s="24">
        <v>96</v>
      </c>
      <c r="J9007" s="24">
        <v>25.5</v>
      </c>
      <c r="K9007" s="24"/>
      <c r="L9007" s="24"/>
      <c r="M9007" s="24"/>
      <c r="N9007" s="24"/>
      <c r="O9007" s="24"/>
      <c r="P9007" s="24"/>
      <c r="Q9007" s="24"/>
      <c r="R9007" s="24"/>
      <c r="S9007" s="24"/>
      <c r="T9007" s="24">
        <v>70.5</v>
      </c>
      <c r="U9007" s="24"/>
      <c r="V9007" s="24"/>
      <c r="W9007" s="24"/>
      <c r="X9007" s="24">
        <f t="shared" si="342"/>
        <v>96</v>
      </c>
      <c r="Y9007" s="2">
        <f t="shared" si="343"/>
        <v>0</v>
      </c>
      <c r="Z9007" s="3"/>
    </row>
    <row r="9008" spans="1:26" s="20" customFormat="1" x14ac:dyDescent="0.25">
      <c r="A9008" s="31">
        <v>23</v>
      </c>
      <c r="B9008" s="31">
        <v>23</v>
      </c>
      <c r="C9008" s="3" t="s">
        <v>2173</v>
      </c>
      <c r="D9008" s="3" t="s">
        <v>10368</v>
      </c>
      <c r="E9008" s="3" t="s">
        <v>14543</v>
      </c>
      <c r="F9008" s="3" t="s">
        <v>12895</v>
      </c>
      <c r="G9008" s="3" t="s">
        <v>14576</v>
      </c>
      <c r="H9008" s="3"/>
      <c r="I9008" s="24">
        <v>125.71</v>
      </c>
      <c r="J9008" s="24">
        <v>119.26</v>
      </c>
      <c r="K9008" s="24"/>
      <c r="L9008" s="24"/>
      <c r="M9008" s="24"/>
      <c r="N9008" s="24"/>
      <c r="O9008" s="24">
        <v>3.61</v>
      </c>
      <c r="P9008" s="24">
        <v>0.44</v>
      </c>
      <c r="Q9008" s="24">
        <v>0.57999999999999996</v>
      </c>
      <c r="R9008" s="24">
        <v>1.82</v>
      </c>
      <c r="S9008" s="24"/>
      <c r="T9008" s="24"/>
      <c r="U9008" s="24"/>
      <c r="V9008" s="24"/>
      <c r="W9008" s="24"/>
      <c r="X9008" s="24">
        <f t="shared" si="342"/>
        <v>125.71</v>
      </c>
      <c r="Y9008" s="2">
        <f t="shared" si="343"/>
        <v>0</v>
      </c>
      <c r="Z9008" s="6"/>
    </row>
    <row r="9009" spans="1:26" customFormat="1" x14ac:dyDescent="0.25">
      <c r="A9009" s="31">
        <v>24</v>
      </c>
      <c r="B9009" s="31">
        <v>24</v>
      </c>
      <c r="C9009" s="3" t="s">
        <v>14341</v>
      </c>
      <c r="D9009" s="3" t="s">
        <v>10368</v>
      </c>
      <c r="E9009" s="3" t="s">
        <v>14543</v>
      </c>
      <c r="F9009" s="3" t="s">
        <v>12895</v>
      </c>
      <c r="G9009" s="3" t="s">
        <v>14577</v>
      </c>
      <c r="H9009" s="3"/>
      <c r="I9009" s="24">
        <v>76</v>
      </c>
      <c r="J9009" s="24">
        <v>67.7</v>
      </c>
      <c r="K9009" s="24">
        <v>3</v>
      </c>
      <c r="L9009" s="24"/>
      <c r="M9009" s="24"/>
      <c r="N9009" s="24"/>
      <c r="O9009" s="24">
        <v>3.81</v>
      </c>
      <c r="P9009" s="24">
        <v>0.28999999999999998</v>
      </c>
      <c r="Q9009" s="24"/>
      <c r="R9009" s="24">
        <v>1.2</v>
      </c>
      <c r="S9009" s="24"/>
      <c r="T9009" s="24"/>
      <c r="U9009" s="24"/>
      <c r="V9009" s="24"/>
      <c r="W9009" s="24"/>
      <c r="X9009" s="24">
        <f t="shared" si="342"/>
        <v>76.000000000000014</v>
      </c>
      <c r="Y9009" s="2">
        <f t="shared" si="343"/>
        <v>0</v>
      </c>
      <c r="Z9009" s="3"/>
    </row>
    <row r="9010" spans="1:26" customFormat="1" x14ac:dyDescent="0.25">
      <c r="A9010" s="31">
        <v>25</v>
      </c>
      <c r="B9010" s="31">
        <v>25</v>
      </c>
      <c r="C9010" s="3" t="s">
        <v>14578</v>
      </c>
      <c r="D9010" s="3" t="s">
        <v>10368</v>
      </c>
      <c r="E9010" s="3" t="s">
        <v>14543</v>
      </c>
      <c r="F9010" s="3" t="s">
        <v>12895</v>
      </c>
      <c r="G9010" s="3" t="s">
        <v>13602</v>
      </c>
      <c r="H9010" s="3"/>
      <c r="I9010" s="24">
        <v>144.66999999999999</v>
      </c>
      <c r="J9010" s="24">
        <v>129.13999999999999</v>
      </c>
      <c r="K9010" s="24">
        <v>11.93</v>
      </c>
      <c r="L9010" s="24"/>
      <c r="M9010" s="24"/>
      <c r="N9010" s="24"/>
      <c r="O9010" s="24">
        <v>1.2</v>
      </c>
      <c r="P9010" s="24">
        <v>0.13</v>
      </c>
      <c r="Q9010" s="24">
        <v>0.16</v>
      </c>
      <c r="R9010" s="24">
        <v>2.11</v>
      </c>
      <c r="S9010" s="24"/>
      <c r="T9010" s="24"/>
      <c r="U9010" s="24"/>
      <c r="V9010" s="24"/>
      <c r="W9010" s="24"/>
      <c r="X9010" s="24">
        <f t="shared" si="342"/>
        <v>144.66999999999999</v>
      </c>
      <c r="Y9010" s="2">
        <f t="shared" si="343"/>
        <v>0</v>
      </c>
      <c r="Z9010" s="3"/>
    </row>
    <row r="9011" spans="1:26" customFormat="1" x14ac:dyDescent="0.25">
      <c r="A9011" s="31">
        <v>26</v>
      </c>
      <c r="B9011" s="31">
        <v>26</v>
      </c>
      <c r="C9011" s="3" t="s">
        <v>14579</v>
      </c>
      <c r="D9011" s="3" t="s">
        <v>10368</v>
      </c>
      <c r="E9011" s="3" t="s">
        <v>14543</v>
      </c>
      <c r="F9011" s="3" t="s">
        <v>12895</v>
      </c>
      <c r="G9011" s="3" t="s">
        <v>12933</v>
      </c>
      <c r="H9011" s="3" t="s">
        <v>358</v>
      </c>
      <c r="I9011" s="24">
        <v>131.63</v>
      </c>
      <c r="J9011" s="24">
        <v>98.34</v>
      </c>
      <c r="K9011" s="24">
        <v>23.93</v>
      </c>
      <c r="L9011" s="24"/>
      <c r="M9011" s="24"/>
      <c r="N9011" s="24"/>
      <c r="O9011" s="24">
        <v>6.56</v>
      </c>
      <c r="P9011" s="24">
        <v>0.35</v>
      </c>
      <c r="Q9011" s="24"/>
      <c r="R9011" s="24">
        <v>2.4500000000000002</v>
      </c>
      <c r="S9011" s="24"/>
      <c r="T9011" s="24"/>
      <c r="U9011" s="24"/>
      <c r="V9011" s="24"/>
      <c r="W9011" s="24"/>
      <c r="X9011" s="24">
        <f t="shared" si="342"/>
        <v>131.63</v>
      </c>
      <c r="Y9011" s="2">
        <f t="shared" si="343"/>
        <v>0</v>
      </c>
      <c r="Z9011" s="3"/>
    </row>
    <row r="9012" spans="1:26" customFormat="1" x14ac:dyDescent="0.25">
      <c r="A9012" s="31">
        <v>27</v>
      </c>
      <c r="B9012" s="31">
        <v>27</v>
      </c>
      <c r="C9012" s="3" t="s">
        <v>14580</v>
      </c>
      <c r="D9012" s="3" t="s">
        <v>10368</v>
      </c>
      <c r="E9012" s="3" t="s">
        <v>14543</v>
      </c>
      <c r="F9012" s="3" t="s">
        <v>12895</v>
      </c>
      <c r="G9012" s="3" t="s">
        <v>15384</v>
      </c>
      <c r="H9012" s="3"/>
      <c r="I9012" s="24">
        <v>159.6</v>
      </c>
      <c r="J9012" s="24">
        <v>137.05000000000001</v>
      </c>
      <c r="K9012" s="24">
        <v>7.26</v>
      </c>
      <c r="L9012" s="24">
        <v>3.41</v>
      </c>
      <c r="M9012" s="24"/>
      <c r="N9012" s="24"/>
      <c r="O9012" s="24">
        <v>3.91</v>
      </c>
      <c r="P9012" s="24">
        <v>0.89</v>
      </c>
      <c r="Q9012" s="24">
        <v>4.49</v>
      </c>
      <c r="R9012" s="24">
        <v>2.6</v>
      </c>
      <c r="S9012" s="24"/>
      <c r="T9012" s="24"/>
      <c r="U9012" s="24"/>
      <c r="V9012" s="24"/>
      <c r="W9012" s="24"/>
      <c r="X9012" s="24">
        <f t="shared" si="342"/>
        <v>159.60999999999999</v>
      </c>
      <c r="Y9012" s="2">
        <f t="shared" si="343"/>
        <v>-9.9999999999909051E-3</v>
      </c>
      <c r="Z9012" s="3"/>
    </row>
    <row r="9013" spans="1:26" customFormat="1" x14ac:dyDescent="0.25">
      <c r="A9013" s="31">
        <v>28</v>
      </c>
      <c r="B9013" s="31">
        <v>28</v>
      </c>
      <c r="C9013" s="3" t="s">
        <v>14581</v>
      </c>
      <c r="D9013" s="3" t="s">
        <v>10368</v>
      </c>
      <c r="E9013" s="3" t="s">
        <v>14543</v>
      </c>
      <c r="F9013" s="3" t="s">
        <v>12895</v>
      </c>
      <c r="G9013" s="3" t="s">
        <v>12900</v>
      </c>
      <c r="H9013" s="3" t="s">
        <v>154</v>
      </c>
      <c r="I9013" s="24">
        <v>127.48</v>
      </c>
      <c r="J9013" s="24">
        <v>113.16</v>
      </c>
      <c r="K9013" s="24">
        <v>4</v>
      </c>
      <c r="L9013" s="24">
        <v>4.74</v>
      </c>
      <c r="M9013" s="24"/>
      <c r="N9013" s="24"/>
      <c r="O9013" s="24">
        <v>3.38</v>
      </c>
      <c r="P9013" s="24">
        <v>0.74</v>
      </c>
      <c r="Q9013" s="24">
        <v>0.09</v>
      </c>
      <c r="R9013" s="24">
        <v>1.37</v>
      </c>
      <c r="S9013" s="24"/>
      <c r="T9013" s="24"/>
      <c r="U9013" s="24"/>
      <c r="V9013" s="24"/>
      <c r="W9013" s="24"/>
      <c r="X9013" s="24">
        <f t="shared" si="342"/>
        <v>127.47999999999999</v>
      </c>
      <c r="Y9013" s="2">
        <f t="shared" si="343"/>
        <v>0</v>
      </c>
      <c r="Z9013" s="3"/>
    </row>
    <row r="9014" spans="1:26" customFormat="1" x14ac:dyDescent="0.25">
      <c r="A9014" s="31">
        <v>29</v>
      </c>
      <c r="B9014" s="31">
        <v>29</v>
      </c>
      <c r="C9014" s="3" t="s">
        <v>14582</v>
      </c>
      <c r="D9014" s="3" t="s">
        <v>10368</v>
      </c>
      <c r="E9014" s="3" t="s">
        <v>14543</v>
      </c>
      <c r="F9014" s="3" t="s">
        <v>12895</v>
      </c>
      <c r="G9014" s="1" t="s">
        <v>13633</v>
      </c>
      <c r="H9014" s="3" t="s">
        <v>216</v>
      </c>
      <c r="I9014" s="24">
        <v>135.12</v>
      </c>
      <c r="J9014" s="24">
        <v>123.32</v>
      </c>
      <c r="K9014" s="24">
        <v>0.64</v>
      </c>
      <c r="L9014" s="24">
        <v>0.61</v>
      </c>
      <c r="M9014" s="24"/>
      <c r="N9014" s="24"/>
      <c r="O9014" s="24">
        <v>5.56</v>
      </c>
      <c r="P9014" s="24">
        <v>0.42</v>
      </c>
      <c r="Q9014" s="24">
        <v>0.14000000000000001</v>
      </c>
      <c r="R9014" s="24">
        <v>2.11</v>
      </c>
      <c r="S9014" s="24"/>
      <c r="T9014" s="24">
        <v>2.3199999999999998</v>
      </c>
      <c r="U9014" s="24"/>
      <c r="V9014" s="24"/>
      <c r="W9014" s="24"/>
      <c r="X9014" s="24">
        <f t="shared" si="342"/>
        <v>135.11999999999998</v>
      </c>
      <c r="Y9014" s="2">
        <f t="shared" si="343"/>
        <v>0</v>
      </c>
      <c r="Z9014" s="3"/>
    </row>
    <row r="9015" spans="1:26" customFormat="1" x14ac:dyDescent="0.25">
      <c r="A9015" s="31">
        <v>30</v>
      </c>
      <c r="B9015" s="31">
        <v>30</v>
      </c>
      <c r="C9015" s="3" t="s">
        <v>14583</v>
      </c>
      <c r="D9015" s="3" t="s">
        <v>10368</v>
      </c>
      <c r="E9015" s="3" t="s">
        <v>14543</v>
      </c>
      <c r="F9015" s="3" t="s">
        <v>12895</v>
      </c>
      <c r="G9015" s="3" t="s">
        <v>13812</v>
      </c>
      <c r="H9015" s="3"/>
      <c r="I9015" s="24">
        <v>167.85</v>
      </c>
      <c r="J9015" s="24">
        <v>144.66</v>
      </c>
      <c r="K9015" s="24">
        <v>9.2799999999999994</v>
      </c>
      <c r="L9015" s="24"/>
      <c r="M9015" s="24"/>
      <c r="N9015" s="24"/>
      <c r="O9015" s="24">
        <v>5.51</v>
      </c>
      <c r="P9015" s="24">
        <v>1.64</v>
      </c>
      <c r="Q9015" s="24">
        <v>3.89</v>
      </c>
      <c r="R9015" s="24">
        <v>1.89</v>
      </c>
      <c r="S9015" s="24">
        <v>0.98</v>
      </c>
      <c r="T9015" s="24"/>
      <c r="U9015" s="24"/>
      <c r="V9015" s="24"/>
      <c r="W9015" s="24"/>
      <c r="X9015" s="24">
        <f t="shared" si="342"/>
        <v>167.84999999999994</v>
      </c>
      <c r="Y9015" s="2">
        <f t="shared" si="343"/>
        <v>0</v>
      </c>
      <c r="Z9015" s="3"/>
    </row>
    <row r="9016" spans="1:26" customFormat="1" x14ac:dyDescent="0.25">
      <c r="A9016" s="31">
        <v>31</v>
      </c>
      <c r="B9016" s="31">
        <v>32</v>
      </c>
      <c r="C9016" s="3" t="s">
        <v>10368</v>
      </c>
      <c r="D9016" s="3" t="s">
        <v>10368</v>
      </c>
      <c r="E9016" s="3" t="s">
        <v>14543</v>
      </c>
      <c r="F9016" s="3" t="s">
        <v>12895</v>
      </c>
      <c r="G9016" s="3" t="s">
        <v>2070</v>
      </c>
      <c r="H9016" s="3" t="s">
        <v>369</v>
      </c>
      <c r="I9016" s="24">
        <v>413.14</v>
      </c>
      <c r="J9016" s="24">
        <v>212.74</v>
      </c>
      <c r="K9016" s="24">
        <v>36.78</v>
      </c>
      <c r="L9016" s="24"/>
      <c r="M9016" s="24"/>
      <c r="N9016" s="24"/>
      <c r="O9016" s="24"/>
      <c r="P9016" s="24"/>
      <c r="Q9016" s="24"/>
      <c r="R9016" s="24">
        <v>3.62</v>
      </c>
      <c r="S9016" s="24"/>
      <c r="T9016" s="24">
        <v>160</v>
      </c>
      <c r="U9016" s="24"/>
      <c r="V9016" s="24"/>
      <c r="W9016" s="24"/>
      <c r="X9016" s="24">
        <f t="shared" si="342"/>
        <v>413.14</v>
      </c>
      <c r="Y9016" s="2">
        <f t="shared" si="343"/>
        <v>0</v>
      </c>
      <c r="Z9016" s="3"/>
    </row>
    <row r="9017" spans="1:26" customFormat="1" x14ac:dyDescent="0.25">
      <c r="A9017" s="31">
        <v>32</v>
      </c>
      <c r="B9017" s="31">
        <v>33</v>
      </c>
      <c r="C9017" s="3" t="s">
        <v>14584</v>
      </c>
      <c r="D9017" s="3" t="s">
        <v>10368</v>
      </c>
      <c r="E9017" s="3" t="s">
        <v>14543</v>
      </c>
      <c r="F9017" s="3" t="s">
        <v>12895</v>
      </c>
      <c r="G9017" s="3" t="s">
        <v>14585</v>
      </c>
      <c r="H9017" s="3" t="s">
        <v>176</v>
      </c>
      <c r="I9017" s="24">
        <v>233.12</v>
      </c>
      <c r="J9017" s="24">
        <v>212.35</v>
      </c>
      <c r="K9017" s="24"/>
      <c r="L9017" s="24">
        <v>12</v>
      </c>
      <c r="M9017" s="24"/>
      <c r="N9017" s="24"/>
      <c r="O9017" s="24">
        <v>6.2</v>
      </c>
      <c r="P9017" s="24"/>
      <c r="Q9017" s="24"/>
      <c r="R9017" s="24">
        <v>2.57</v>
      </c>
      <c r="S9017" s="24"/>
      <c r="T9017" s="24"/>
      <c r="U9017" s="24"/>
      <c r="V9017" s="24"/>
      <c r="W9017" s="24"/>
      <c r="X9017" s="24">
        <f t="shared" si="342"/>
        <v>233.11999999999998</v>
      </c>
      <c r="Y9017" s="2">
        <f t="shared" si="343"/>
        <v>0</v>
      </c>
      <c r="Z9017" s="3"/>
    </row>
    <row r="9018" spans="1:26" customFormat="1" x14ac:dyDescent="0.25">
      <c r="A9018" s="31">
        <v>33</v>
      </c>
      <c r="B9018" s="31">
        <v>34</v>
      </c>
      <c r="C9018" s="3" t="s">
        <v>14586</v>
      </c>
      <c r="D9018" s="3" t="s">
        <v>10368</v>
      </c>
      <c r="E9018" s="3" t="s">
        <v>14543</v>
      </c>
      <c r="F9018" s="3" t="s">
        <v>12895</v>
      </c>
      <c r="G9018" s="3" t="s">
        <v>14587</v>
      </c>
      <c r="H9018" s="3" t="s">
        <v>292</v>
      </c>
      <c r="I9018" s="24">
        <v>190.84</v>
      </c>
      <c r="J9018" s="24">
        <v>183.28</v>
      </c>
      <c r="K9018" s="24">
        <v>1.9</v>
      </c>
      <c r="L9018" s="24"/>
      <c r="M9018" s="24"/>
      <c r="N9018" s="24"/>
      <c r="O9018" s="24"/>
      <c r="P9018" s="24"/>
      <c r="Q9018" s="24"/>
      <c r="R9018" s="24">
        <v>5.66</v>
      </c>
      <c r="S9018" s="24"/>
      <c r="T9018" s="24"/>
      <c r="U9018" s="24"/>
      <c r="V9018" s="24"/>
      <c r="W9018" s="24"/>
      <c r="X9018" s="24">
        <f t="shared" si="342"/>
        <v>190.84</v>
      </c>
      <c r="Y9018" s="2">
        <f t="shared" si="343"/>
        <v>0</v>
      </c>
      <c r="Z9018" s="3"/>
    </row>
    <row r="9019" spans="1:26" customFormat="1" x14ac:dyDescent="0.25">
      <c r="A9019" s="31">
        <v>34</v>
      </c>
      <c r="B9019" s="31">
        <v>35</v>
      </c>
      <c r="C9019" s="3" t="s">
        <v>8390</v>
      </c>
      <c r="D9019" s="3" t="s">
        <v>10368</v>
      </c>
      <c r="E9019" s="3" t="s">
        <v>14543</v>
      </c>
      <c r="F9019" s="3" t="s">
        <v>12895</v>
      </c>
      <c r="G9019" s="3" t="s">
        <v>15385</v>
      </c>
      <c r="H9019" s="3" t="s">
        <v>154</v>
      </c>
      <c r="I9019" s="24">
        <v>81</v>
      </c>
      <c r="J9019" s="24">
        <v>56</v>
      </c>
      <c r="K9019" s="24">
        <v>7.5</v>
      </c>
      <c r="L9019" s="24">
        <v>13</v>
      </c>
      <c r="M9019" s="24"/>
      <c r="N9019" s="24"/>
      <c r="O9019" s="24">
        <v>2</v>
      </c>
      <c r="P9019" s="24">
        <v>0.5</v>
      </c>
      <c r="Q9019" s="24">
        <v>2</v>
      </c>
      <c r="R9019" s="24"/>
      <c r="S9019" s="24"/>
      <c r="T9019" s="24"/>
      <c r="U9019" s="24"/>
      <c r="V9019" s="24"/>
      <c r="W9019" s="24"/>
      <c r="X9019" s="24">
        <f t="shared" si="342"/>
        <v>81</v>
      </c>
      <c r="Y9019" s="2">
        <f t="shared" si="343"/>
        <v>0</v>
      </c>
      <c r="Z9019" s="3"/>
    </row>
    <row r="9020" spans="1:26" customFormat="1" x14ac:dyDescent="0.25">
      <c r="A9020" s="31">
        <v>35</v>
      </c>
      <c r="B9020" s="31">
        <v>36</v>
      </c>
      <c r="C9020" s="3" t="s">
        <v>14588</v>
      </c>
      <c r="D9020" s="3" t="s">
        <v>10368</v>
      </c>
      <c r="E9020" s="3" t="s">
        <v>14543</v>
      </c>
      <c r="F9020" s="3" t="s">
        <v>12895</v>
      </c>
      <c r="G9020" s="3" t="s">
        <v>14589</v>
      </c>
      <c r="H9020" s="3" t="s">
        <v>14590</v>
      </c>
      <c r="I9020" s="24">
        <v>71.05</v>
      </c>
      <c r="J9020" s="24">
        <v>70.150000000000006</v>
      </c>
      <c r="K9020" s="24"/>
      <c r="L9020" s="24"/>
      <c r="M9020" s="24"/>
      <c r="N9020" s="24"/>
      <c r="O9020" s="24"/>
      <c r="P9020" s="24"/>
      <c r="Q9020" s="24"/>
      <c r="R9020" s="24">
        <v>0.9</v>
      </c>
      <c r="S9020" s="24"/>
      <c r="T9020" s="24"/>
      <c r="U9020" s="24"/>
      <c r="V9020" s="24"/>
      <c r="W9020" s="24"/>
      <c r="X9020" s="24">
        <f t="shared" si="342"/>
        <v>71.050000000000011</v>
      </c>
      <c r="Y9020" s="2">
        <f t="shared" si="343"/>
        <v>0</v>
      </c>
      <c r="Z9020" s="3"/>
    </row>
    <row r="9021" spans="1:26" customFormat="1" x14ac:dyDescent="0.25">
      <c r="A9021" s="31">
        <v>36</v>
      </c>
      <c r="B9021" s="31">
        <v>37</v>
      </c>
      <c r="C9021" s="3" t="s">
        <v>14591</v>
      </c>
      <c r="D9021" s="3" t="s">
        <v>10368</v>
      </c>
      <c r="E9021" s="3" t="s">
        <v>14543</v>
      </c>
      <c r="F9021" s="3" t="s">
        <v>12895</v>
      </c>
      <c r="G9021" s="3" t="s">
        <v>14422</v>
      </c>
      <c r="H9021" s="3" t="s">
        <v>5375</v>
      </c>
      <c r="I9021" s="24">
        <v>60</v>
      </c>
      <c r="J9021" s="24">
        <v>45</v>
      </c>
      <c r="K9021" s="24"/>
      <c r="L9021" s="24">
        <v>5</v>
      </c>
      <c r="M9021" s="24"/>
      <c r="N9021" s="24"/>
      <c r="O9021" s="24"/>
      <c r="P9021" s="24">
        <v>1</v>
      </c>
      <c r="Q9021" s="24">
        <v>6</v>
      </c>
      <c r="R9021" s="24"/>
      <c r="S9021" s="24"/>
      <c r="T9021" s="24">
        <v>3</v>
      </c>
      <c r="U9021" s="24"/>
      <c r="V9021" s="24"/>
      <c r="W9021" s="24"/>
      <c r="X9021" s="24">
        <f t="shared" si="342"/>
        <v>60</v>
      </c>
      <c r="Y9021" s="2">
        <f t="shared" si="343"/>
        <v>0</v>
      </c>
      <c r="Z9021" s="3"/>
    </row>
    <row r="9022" spans="1:26" customFormat="1" x14ac:dyDescent="0.25">
      <c r="A9022" s="31">
        <v>37</v>
      </c>
      <c r="B9022" s="31">
        <v>38</v>
      </c>
      <c r="C9022" s="3" t="s">
        <v>14592</v>
      </c>
      <c r="D9022" s="3" t="s">
        <v>10368</v>
      </c>
      <c r="E9022" s="3" t="s">
        <v>14543</v>
      </c>
      <c r="F9022" s="3" t="s">
        <v>12895</v>
      </c>
      <c r="G9022" s="3" t="s">
        <v>5991</v>
      </c>
      <c r="H9022" s="3" t="s">
        <v>1043</v>
      </c>
      <c r="I9022" s="24">
        <v>75.459999999999994</v>
      </c>
      <c r="J9022" s="24">
        <v>73.8</v>
      </c>
      <c r="K9022" s="24"/>
      <c r="L9022" s="24"/>
      <c r="M9022" s="24"/>
      <c r="N9022" s="24"/>
      <c r="O9022" s="24"/>
      <c r="P9022" s="24"/>
      <c r="Q9022" s="24"/>
      <c r="R9022" s="24">
        <v>1.66</v>
      </c>
      <c r="S9022" s="24"/>
      <c r="T9022" s="24"/>
      <c r="U9022" s="24"/>
      <c r="V9022" s="24"/>
      <c r="W9022" s="24"/>
      <c r="X9022" s="24">
        <f t="shared" si="342"/>
        <v>75.459999999999994</v>
      </c>
      <c r="Y9022" s="2">
        <f t="shared" si="343"/>
        <v>0</v>
      </c>
      <c r="Z9022" s="3"/>
    </row>
    <row r="9023" spans="1:26" customFormat="1" x14ac:dyDescent="0.25">
      <c r="A9023" s="31">
        <v>38</v>
      </c>
      <c r="B9023" s="31">
        <v>39</v>
      </c>
      <c r="C9023" s="3" t="s">
        <v>14593</v>
      </c>
      <c r="D9023" s="3" t="s">
        <v>10368</v>
      </c>
      <c r="E9023" s="3" t="s">
        <v>14543</v>
      </c>
      <c r="F9023" s="3" t="s">
        <v>12895</v>
      </c>
      <c r="G9023" s="3" t="s">
        <v>5991</v>
      </c>
      <c r="H9023" s="3" t="s">
        <v>39</v>
      </c>
      <c r="I9023" s="24">
        <v>78.540000000000006</v>
      </c>
      <c r="J9023" s="24">
        <v>68.98</v>
      </c>
      <c r="K9023" s="24"/>
      <c r="L9023" s="24"/>
      <c r="M9023" s="24"/>
      <c r="N9023" s="24"/>
      <c r="O9023" s="24"/>
      <c r="P9023" s="24"/>
      <c r="Q9023" s="24">
        <v>7.65</v>
      </c>
      <c r="R9023" s="24">
        <v>1.9</v>
      </c>
      <c r="S9023" s="24"/>
      <c r="T9023" s="24"/>
      <c r="U9023" s="24"/>
      <c r="V9023" s="24"/>
      <c r="W9023" s="24"/>
      <c r="X9023" s="24">
        <f t="shared" si="342"/>
        <v>78.530000000000015</v>
      </c>
      <c r="Y9023" s="2">
        <f t="shared" si="343"/>
        <v>9.9999999999909051E-3</v>
      </c>
      <c r="Z9023" s="3"/>
    </row>
    <row r="9024" spans="1:26" customFormat="1" x14ac:dyDescent="0.25">
      <c r="A9024" s="31">
        <v>39</v>
      </c>
      <c r="B9024" s="31">
        <v>40</v>
      </c>
      <c r="C9024" s="3" t="s">
        <v>225</v>
      </c>
      <c r="D9024" s="3" t="s">
        <v>10368</v>
      </c>
      <c r="E9024" s="3" t="s">
        <v>14543</v>
      </c>
      <c r="F9024" s="3" t="s">
        <v>12895</v>
      </c>
      <c r="G9024" s="3" t="s">
        <v>14594</v>
      </c>
      <c r="H9024" s="3" t="s">
        <v>289</v>
      </c>
      <c r="I9024" s="24">
        <v>72</v>
      </c>
      <c r="J9024" s="24">
        <v>51.78</v>
      </c>
      <c r="K9024" s="24">
        <v>2.12</v>
      </c>
      <c r="L9024" s="24">
        <v>10.93</v>
      </c>
      <c r="M9024" s="24"/>
      <c r="N9024" s="24"/>
      <c r="O9024" s="24">
        <v>4.45</v>
      </c>
      <c r="P9024" s="24">
        <v>0.45</v>
      </c>
      <c r="Q9024" s="24">
        <v>1.51</v>
      </c>
      <c r="R9024" s="24">
        <v>0.76</v>
      </c>
      <c r="S9024" s="24"/>
      <c r="T9024" s="24"/>
      <c r="U9024" s="24"/>
      <c r="V9024" s="24"/>
      <c r="W9024" s="24"/>
      <c r="X9024" s="24">
        <f t="shared" si="342"/>
        <v>72.000000000000014</v>
      </c>
      <c r="Y9024" s="2">
        <f t="shared" si="343"/>
        <v>0</v>
      </c>
      <c r="Z9024" s="3"/>
    </row>
    <row r="9025" spans="1:26" customFormat="1" x14ac:dyDescent="0.25">
      <c r="A9025" s="31">
        <v>40</v>
      </c>
      <c r="B9025" s="31">
        <v>41</v>
      </c>
      <c r="C9025" s="3" t="s">
        <v>9844</v>
      </c>
      <c r="D9025" s="3" t="s">
        <v>14595</v>
      </c>
      <c r="E9025" s="3" t="s">
        <v>14543</v>
      </c>
      <c r="F9025" s="3" t="s">
        <v>12895</v>
      </c>
      <c r="G9025" s="3" t="s">
        <v>14596</v>
      </c>
      <c r="H9025" s="3" t="s">
        <v>2143</v>
      </c>
      <c r="I9025" s="24">
        <v>53</v>
      </c>
      <c r="J9025" s="24">
        <v>42.37</v>
      </c>
      <c r="K9025" s="24">
        <v>3.74</v>
      </c>
      <c r="L9025" s="24"/>
      <c r="M9025" s="24"/>
      <c r="N9025" s="24"/>
      <c r="O9025" s="24">
        <v>5.92</v>
      </c>
      <c r="P9025" s="24">
        <v>0.6</v>
      </c>
      <c r="Q9025" s="24"/>
      <c r="R9025" s="24">
        <v>0.37</v>
      </c>
      <c r="S9025" s="24"/>
      <c r="T9025" s="24"/>
      <c r="U9025" s="24"/>
      <c r="V9025" s="24"/>
      <c r="W9025" s="24"/>
      <c r="X9025" s="24">
        <f>SUM(J9025:W9025)</f>
        <v>53</v>
      </c>
      <c r="Y9025" s="2">
        <f t="shared" si="343"/>
        <v>0</v>
      </c>
      <c r="Z9025" s="3"/>
    </row>
    <row r="9026" spans="1:26" customFormat="1" x14ac:dyDescent="0.25">
      <c r="A9026" s="31">
        <v>41</v>
      </c>
      <c r="B9026" s="31">
        <v>42</v>
      </c>
      <c r="C9026" s="3" t="s">
        <v>14597</v>
      </c>
      <c r="D9026" s="3" t="s">
        <v>14595</v>
      </c>
      <c r="E9026" s="3" t="s">
        <v>14543</v>
      </c>
      <c r="F9026" s="3" t="s">
        <v>12895</v>
      </c>
      <c r="G9026" s="3" t="s">
        <v>14598</v>
      </c>
      <c r="H9026" s="3" t="s">
        <v>14599</v>
      </c>
      <c r="I9026" s="24">
        <v>92.1</v>
      </c>
      <c r="J9026" s="24">
        <v>70.75</v>
      </c>
      <c r="K9026" s="24">
        <v>15.05</v>
      </c>
      <c r="L9026" s="24"/>
      <c r="M9026" s="24"/>
      <c r="N9026" s="24"/>
      <c r="O9026" s="24">
        <v>3</v>
      </c>
      <c r="P9026" s="24">
        <v>0.3</v>
      </c>
      <c r="Q9026" s="24">
        <v>1</v>
      </c>
      <c r="R9026" s="24">
        <v>2</v>
      </c>
      <c r="S9026" s="24"/>
      <c r="T9026" s="24"/>
      <c r="U9026" s="24"/>
      <c r="V9026" s="24"/>
      <c r="W9026" s="24"/>
      <c r="X9026" s="24">
        <f>SUM(J9026:W9026)</f>
        <v>92.1</v>
      </c>
      <c r="Y9026" s="2">
        <f t="shared" si="343"/>
        <v>0</v>
      </c>
      <c r="Z9026" s="3"/>
    </row>
    <row r="9027" spans="1:26" customFormat="1" x14ac:dyDescent="0.25">
      <c r="A9027" s="31">
        <v>42</v>
      </c>
      <c r="B9027" s="31">
        <v>43</v>
      </c>
      <c r="C9027" s="3" t="s">
        <v>14600</v>
      </c>
      <c r="D9027" s="3" t="s">
        <v>14595</v>
      </c>
      <c r="E9027" s="3" t="s">
        <v>14543</v>
      </c>
      <c r="F9027" s="3" t="s">
        <v>12895</v>
      </c>
      <c r="G9027" s="3" t="s">
        <v>13958</v>
      </c>
      <c r="H9027" s="3" t="s">
        <v>227</v>
      </c>
      <c r="I9027" s="24">
        <v>564.29999999999995</v>
      </c>
      <c r="J9027" s="24">
        <v>319.8</v>
      </c>
      <c r="K9027" s="24"/>
      <c r="L9027" s="24"/>
      <c r="M9027" s="24"/>
      <c r="N9027" s="24"/>
      <c r="O9027" s="24">
        <v>10</v>
      </c>
      <c r="P9027" s="24"/>
      <c r="Q9027" s="24"/>
      <c r="R9027" s="24">
        <v>4.5</v>
      </c>
      <c r="S9027" s="24"/>
      <c r="T9027" s="24">
        <v>230</v>
      </c>
      <c r="U9027" s="24"/>
      <c r="V9027" s="24"/>
      <c r="W9027" s="24"/>
      <c r="X9027" s="24">
        <f t="shared" ref="X9027:X9047" si="344">SUM(J9027:W9027)</f>
        <v>564.29999999999995</v>
      </c>
      <c r="Y9027" s="2">
        <f t="shared" ref="Y9027:Y9090" si="345">I9027-X9027</f>
        <v>0</v>
      </c>
      <c r="Z9027" s="3"/>
    </row>
    <row r="9028" spans="1:26" customFormat="1" x14ac:dyDescent="0.25">
      <c r="A9028" s="31">
        <v>43</v>
      </c>
      <c r="B9028" s="31">
        <v>44</v>
      </c>
      <c r="C9028" s="3" t="s">
        <v>2719</v>
      </c>
      <c r="D9028" s="3" t="s">
        <v>14595</v>
      </c>
      <c r="E9028" s="3" t="s">
        <v>14543</v>
      </c>
      <c r="F9028" s="3" t="s">
        <v>12895</v>
      </c>
      <c r="G9028" s="3" t="s">
        <v>6995</v>
      </c>
      <c r="H9028" s="3"/>
      <c r="I9028" s="24">
        <v>381.87</v>
      </c>
      <c r="J9028" s="24">
        <v>336</v>
      </c>
      <c r="K9028" s="24">
        <v>13.4</v>
      </c>
      <c r="L9028" s="24"/>
      <c r="M9028" s="24">
        <v>3.9</v>
      </c>
      <c r="N9028" s="24"/>
      <c r="O9028" s="24">
        <v>3.6</v>
      </c>
      <c r="P9028" s="24"/>
      <c r="Q9028" s="24"/>
      <c r="R9028" s="24">
        <v>0.97</v>
      </c>
      <c r="S9028" s="24"/>
      <c r="T9028" s="24">
        <v>24</v>
      </c>
      <c r="U9028" s="24"/>
      <c r="V9028" s="24"/>
      <c r="W9028" s="24"/>
      <c r="X9028" s="24">
        <f t="shared" si="344"/>
        <v>381.87</v>
      </c>
      <c r="Y9028" s="2">
        <f t="shared" si="345"/>
        <v>0</v>
      </c>
      <c r="Z9028" s="3"/>
    </row>
    <row r="9029" spans="1:26" customFormat="1" x14ac:dyDescent="0.25">
      <c r="A9029" s="31">
        <v>44</v>
      </c>
      <c r="B9029" s="31">
        <v>45</v>
      </c>
      <c r="C9029" s="3" t="s">
        <v>14601</v>
      </c>
      <c r="D9029" s="3" t="s">
        <v>14595</v>
      </c>
      <c r="E9029" s="3" t="s">
        <v>14543</v>
      </c>
      <c r="F9029" s="3" t="s">
        <v>12895</v>
      </c>
      <c r="G9029" s="3" t="s">
        <v>15386</v>
      </c>
      <c r="H9029" s="3"/>
      <c r="I9029" s="24">
        <v>52</v>
      </c>
      <c r="J9029" s="24">
        <v>39</v>
      </c>
      <c r="K9029" s="24">
        <v>10</v>
      </c>
      <c r="L9029" s="24"/>
      <c r="M9029" s="24"/>
      <c r="N9029" s="24">
        <v>2</v>
      </c>
      <c r="O9029" s="24">
        <v>1</v>
      </c>
      <c r="P9029" s="24"/>
      <c r="Q9029" s="24"/>
      <c r="R9029" s="24"/>
      <c r="S9029" s="24"/>
      <c r="T9029" s="24"/>
      <c r="U9029" s="24"/>
      <c r="V9029" s="24"/>
      <c r="W9029" s="24"/>
      <c r="X9029" s="24">
        <f t="shared" si="344"/>
        <v>52</v>
      </c>
      <c r="Y9029" s="2">
        <f t="shared" si="345"/>
        <v>0</v>
      </c>
      <c r="Z9029" s="3"/>
    </row>
    <row r="9030" spans="1:26" customFormat="1" x14ac:dyDescent="0.25">
      <c r="A9030" s="31">
        <v>45</v>
      </c>
      <c r="B9030" s="31">
        <v>46</v>
      </c>
      <c r="C9030" s="3" t="s">
        <v>13708</v>
      </c>
      <c r="D9030" s="3" t="s">
        <v>14595</v>
      </c>
      <c r="E9030" s="3" t="s">
        <v>14543</v>
      </c>
      <c r="F9030" s="3" t="s">
        <v>12895</v>
      </c>
      <c r="G9030" s="3" t="s">
        <v>62</v>
      </c>
      <c r="H9030" s="3"/>
      <c r="I9030" s="24">
        <v>151.79</v>
      </c>
      <c r="J9030" s="24">
        <v>119.92</v>
      </c>
      <c r="K9030" s="24">
        <v>18.5</v>
      </c>
      <c r="L9030" s="24"/>
      <c r="M9030" s="24"/>
      <c r="N9030" s="24"/>
      <c r="O9030" s="24">
        <v>6.4</v>
      </c>
      <c r="P9030" s="24"/>
      <c r="Q9030" s="24">
        <v>1.94</v>
      </c>
      <c r="R9030" s="24">
        <v>5.03</v>
      </c>
      <c r="S9030" s="24"/>
      <c r="T9030" s="24"/>
      <c r="U9030" s="24"/>
      <c r="V9030" s="24"/>
      <c r="W9030" s="24"/>
      <c r="X9030" s="24">
        <f t="shared" si="344"/>
        <v>151.79000000000002</v>
      </c>
      <c r="Y9030" s="2">
        <f t="shared" si="345"/>
        <v>0</v>
      </c>
      <c r="Z9030" s="3"/>
    </row>
    <row r="9031" spans="1:26" customFormat="1" x14ac:dyDescent="0.25">
      <c r="A9031" s="31">
        <v>46</v>
      </c>
      <c r="B9031" s="31">
        <v>47</v>
      </c>
      <c r="C9031" s="3" t="s">
        <v>14602</v>
      </c>
      <c r="D9031" s="3" t="s">
        <v>14595</v>
      </c>
      <c r="E9031" s="3" t="s">
        <v>14543</v>
      </c>
      <c r="F9031" s="3" t="s">
        <v>12895</v>
      </c>
      <c r="G9031" s="3" t="s">
        <v>6058</v>
      </c>
      <c r="H9031" s="3" t="s">
        <v>286</v>
      </c>
      <c r="I9031" s="24">
        <v>261.48</v>
      </c>
      <c r="J9031" s="24">
        <v>202.65</v>
      </c>
      <c r="K9031" s="24">
        <v>13.57</v>
      </c>
      <c r="L9031" s="24"/>
      <c r="M9031" s="24"/>
      <c r="N9031" s="24"/>
      <c r="O9031" s="24">
        <v>5</v>
      </c>
      <c r="P9031" s="24"/>
      <c r="Q9031" s="24">
        <v>2.2000000000000002</v>
      </c>
      <c r="R9031" s="24">
        <v>2</v>
      </c>
      <c r="S9031" s="24"/>
      <c r="T9031" s="24">
        <v>36.06</v>
      </c>
      <c r="U9031" s="24"/>
      <c r="V9031" s="24"/>
      <c r="W9031" s="24"/>
      <c r="X9031" s="24">
        <f t="shared" si="344"/>
        <v>261.48</v>
      </c>
      <c r="Y9031" s="2">
        <f t="shared" si="345"/>
        <v>0</v>
      </c>
      <c r="Z9031" s="3"/>
    </row>
    <row r="9032" spans="1:26" customFormat="1" x14ac:dyDescent="0.25">
      <c r="A9032" s="31">
        <v>47</v>
      </c>
      <c r="B9032" s="31">
        <v>48</v>
      </c>
      <c r="C9032" s="3" t="s">
        <v>14603</v>
      </c>
      <c r="D9032" s="3" t="s">
        <v>14595</v>
      </c>
      <c r="E9032" s="3" t="s">
        <v>14543</v>
      </c>
      <c r="F9032" s="3" t="s">
        <v>12895</v>
      </c>
      <c r="G9032" s="3" t="s">
        <v>1910</v>
      </c>
      <c r="H9032" s="3" t="s">
        <v>14604</v>
      </c>
      <c r="I9032" s="24">
        <v>79</v>
      </c>
      <c r="J9032" s="24">
        <v>46.4</v>
      </c>
      <c r="K9032" s="24">
        <v>5.8</v>
      </c>
      <c r="L9032" s="24"/>
      <c r="M9032" s="24"/>
      <c r="N9032" s="24"/>
      <c r="O9032" s="24"/>
      <c r="P9032" s="24"/>
      <c r="Q9032" s="24">
        <v>26.2</v>
      </c>
      <c r="R9032" s="24">
        <v>0.6</v>
      </c>
      <c r="S9032" s="24"/>
      <c r="T9032" s="24"/>
      <c r="U9032" s="24"/>
      <c r="V9032" s="24"/>
      <c r="W9032" s="24"/>
      <c r="X9032" s="24">
        <f t="shared" si="344"/>
        <v>78.999999999999986</v>
      </c>
      <c r="Y9032" s="2">
        <f t="shared" si="345"/>
        <v>0</v>
      </c>
      <c r="Z9032" s="3"/>
    </row>
    <row r="9033" spans="1:26" customFormat="1" x14ac:dyDescent="0.25">
      <c r="A9033" s="31">
        <v>48</v>
      </c>
      <c r="B9033" s="31">
        <v>49</v>
      </c>
      <c r="C9033" s="3" t="s">
        <v>14605</v>
      </c>
      <c r="D9033" s="3" t="s">
        <v>14595</v>
      </c>
      <c r="E9033" s="3" t="s">
        <v>14543</v>
      </c>
      <c r="F9033" s="3" t="s">
        <v>12895</v>
      </c>
      <c r="G9033" s="3" t="s">
        <v>239</v>
      </c>
      <c r="H9033" s="3" t="s">
        <v>391</v>
      </c>
      <c r="I9033" s="24">
        <v>74.5</v>
      </c>
      <c r="J9033" s="24">
        <v>57.94</v>
      </c>
      <c r="K9033" s="24">
        <v>4.2</v>
      </c>
      <c r="L9033" s="24"/>
      <c r="M9033" s="24"/>
      <c r="N9033" s="24"/>
      <c r="O9033" s="24">
        <v>2.5</v>
      </c>
      <c r="P9033" s="24"/>
      <c r="Q9033" s="24">
        <v>9</v>
      </c>
      <c r="R9033" s="24">
        <v>0.41</v>
      </c>
      <c r="S9033" s="24">
        <v>0.45</v>
      </c>
      <c r="T9033" s="24"/>
      <c r="U9033" s="24"/>
      <c r="V9033" s="24"/>
      <c r="W9033" s="24"/>
      <c r="X9033" s="24">
        <f t="shared" si="344"/>
        <v>74.5</v>
      </c>
      <c r="Y9033" s="2">
        <f t="shared" si="345"/>
        <v>0</v>
      </c>
      <c r="Z9033" s="3"/>
    </row>
    <row r="9034" spans="1:26" customFormat="1" x14ac:dyDescent="0.25">
      <c r="A9034" s="31">
        <v>49</v>
      </c>
      <c r="B9034" s="31">
        <v>50</v>
      </c>
      <c r="C9034" s="3" t="s">
        <v>14606</v>
      </c>
      <c r="D9034" s="3" t="s">
        <v>14607</v>
      </c>
      <c r="E9034" s="3" t="s">
        <v>14543</v>
      </c>
      <c r="F9034" s="3" t="s">
        <v>12895</v>
      </c>
      <c r="G9034" s="3" t="s">
        <v>4651</v>
      </c>
      <c r="H9034" s="3" t="s">
        <v>237</v>
      </c>
      <c r="I9034" s="24">
        <v>221.25</v>
      </c>
      <c r="J9034" s="24">
        <v>202.33</v>
      </c>
      <c r="K9034" s="24">
        <v>4.2</v>
      </c>
      <c r="L9034" s="24"/>
      <c r="M9034" s="24"/>
      <c r="N9034" s="24"/>
      <c r="O9034" s="24">
        <v>1.5</v>
      </c>
      <c r="P9034" s="24"/>
      <c r="Q9034" s="24">
        <v>7.47</v>
      </c>
      <c r="R9034" s="24">
        <v>5.75</v>
      </c>
      <c r="S9034" s="24"/>
      <c r="T9034" s="24"/>
      <c r="U9034" s="24"/>
      <c r="V9034" s="24"/>
      <c r="W9034" s="24"/>
      <c r="X9034" s="24">
        <f t="shared" si="344"/>
        <v>221.25</v>
      </c>
      <c r="Y9034" s="2">
        <f t="shared" si="345"/>
        <v>0</v>
      </c>
      <c r="Z9034" s="3"/>
    </row>
    <row r="9035" spans="1:26" customFormat="1" x14ac:dyDescent="0.25">
      <c r="A9035" s="31">
        <v>50</v>
      </c>
      <c r="B9035" s="31">
        <v>51</v>
      </c>
      <c r="C9035" s="3" t="s">
        <v>14608</v>
      </c>
      <c r="D9035" s="3" t="s">
        <v>14607</v>
      </c>
      <c r="E9035" s="3" t="s">
        <v>14543</v>
      </c>
      <c r="F9035" s="3" t="s">
        <v>12895</v>
      </c>
      <c r="G9035" s="3" t="s">
        <v>14609</v>
      </c>
      <c r="H9035" s="3" t="s">
        <v>409</v>
      </c>
      <c r="I9035" s="24">
        <v>161.43</v>
      </c>
      <c r="J9035" s="24">
        <v>140.69999999999999</v>
      </c>
      <c r="K9035" s="24">
        <v>11.95</v>
      </c>
      <c r="L9035" s="24"/>
      <c r="M9035" s="24"/>
      <c r="N9035" s="24"/>
      <c r="O9035" s="24">
        <v>1.28</v>
      </c>
      <c r="P9035" s="24"/>
      <c r="Q9035" s="24">
        <v>1</v>
      </c>
      <c r="R9035" s="24">
        <v>5</v>
      </c>
      <c r="S9035" s="24">
        <v>1.5</v>
      </c>
      <c r="T9035" s="24"/>
      <c r="U9035" s="24"/>
      <c r="V9035" s="24"/>
      <c r="W9035" s="24"/>
      <c r="X9035" s="24">
        <f t="shared" si="344"/>
        <v>161.42999999999998</v>
      </c>
      <c r="Y9035" s="2">
        <f t="shared" si="345"/>
        <v>0</v>
      </c>
      <c r="Z9035" s="3"/>
    </row>
    <row r="9036" spans="1:26" customFormat="1" x14ac:dyDescent="0.25">
      <c r="A9036" s="31">
        <v>51</v>
      </c>
      <c r="B9036" s="31">
        <v>52</v>
      </c>
      <c r="C9036" s="3" t="s">
        <v>14608</v>
      </c>
      <c r="D9036" s="3" t="s">
        <v>14607</v>
      </c>
      <c r="E9036" s="3" t="s">
        <v>14543</v>
      </c>
      <c r="F9036" s="3" t="s">
        <v>12895</v>
      </c>
      <c r="G9036" s="3" t="s">
        <v>14609</v>
      </c>
      <c r="H9036" s="3" t="s">
        <v>409</v>
      </c>
      <c r="I9036" s="24">
        <v>365.6</v>
      </c>
      <c r="J9036" s="24">
        <v>202.87</v>
      </c>
      <c r="K9036" s="24">
        <v>31.97</v>
      </c>
      <c r="L9036" s="24"/>
      <c r="M9036" s="24"/>
      <c r="N9036" s="24"/>
      <c r="O9036" s="24">
        <v>4</v>
      </c>
      <c r="P9036" s="24"/>
      <c r="Q9036" s="24">
        <v>10.26</v>
      </c>
      <c r="R9036" s="24">
        <v>6.5</v>
      </c>
      <c r="S9036" s="24"/>
      <c r="T9036" s="24">
        <v>110</v>
      </c>
      <c r="U9036" s="24"/>
      <c r="V9036" s="24"/>
      <c r="W9036" s="24"/>
      <c r="X9036" s="24">
        <f t="shared" si="344"/>
        <v>365.6</v>
      </c>
      <c r="Y9036" s="2">
        <f t="shared" si="345"/>
        <v>0</v>
      </c>
      <c r="Z9036" s="3"/>
    </row>
    <row r="9037" spans="1:26" customFormat="1" x14ac:dyDescent="0.25">
      <c r="A9037" s="31">
        <v>52</v>
      </c>
      <c r="B9037" s="31">
        <v>53</v>
      </c>
      <c r="C9037" s="3" t="s">
        <v>14610</v>
      </c>
      <c r="D9037" s="3" t="s">
        <v>14607</v>
      </c>
      <c r="E9037" s="3" t="s">
        <v>14543</v>
      </c>
      <c r="F9037" s="3" t="s">
        <v>12895</v>
      </c>
      <c r="G9037" s="3" t="s">
        <v>6791</v>
      </c>
      <c r="H9037" s="3" t="s">
        <v>230</v>
      </c>
      <c r="I9037" s="24">
        <v>115.2</v>
      </c>
      <c r="J9037" s="24">
        <v>92.83</v>
      </c>
      <c r="K9037" s="24">
        <v>4.8</v>
      </c>
      <c r="L9037" s="24">
        <v>12.7</v>
      </c>
      <c r="M9037" s="24"/>
      <c r="N9037" s="24"/>
      <c r="O9037" s="24"/>
      <c r="P9037" s="24"/>
      <c r="Q9037" s="24">
        <v>0.52</v>
      </c>
      <c r="R9037" s="24">
        <v>4.3499999999999996</v>
      </c>
      <c r="S9037" s="24"/>
      <c r="T9037" s="24"/>
      <c r="U9037" s="24"/>
      <c r="V9037" s="24"/>
      <c r="W9037" s="24"/>
      <c r="X9037" s="24">
        <f>SUM(J9037:W9037)</f>
        <v>115.19999999999999</v>
      </c>
      <c r="Y9037" s="2">
        <f t="shared" si="345"/>
        <v>0</v>
      </c>
      <c r="Z9037" s="3"/>
    </row>
    <row r="9038" spans="1:26" customFormat="1" x14ac:dyDescent="0.25">
      <c r="A9038" s="31">
        <v>53</v>
      </c>
      <c r="B9038" s="31">
        <v>54</v>
      </c>
      <c r="C9038" s="3" t="s">
        <v>14611</v>
      </c>
      <c r="D9038" s="3" t="s">
        <v>14607</v>
      </c>
      <c r="E9038" s="3" t="s">
        <v>14543</v>
      </c>
      <c r="F9038" s="3" t="s">
        <v>12895</v>
      </c>
      <c r="G9038" s="3" t="s">
        <v>5913</v>
      </c>
      <c r="H9038" s="3" t="s">
        <v>548</v>
      </c>
      <c r="I9038" s="24">
        <v>281.06</v>
      </c>
      <c r="J9038" s="24">
        <v>254.12</v>
      </c>
      <c r="K9038" s="24">
        <v>11.94</v>
      </c>
      <c r="L9038" s="24"/>
      <c r="M9038" s="24"/>
      <c r="N9038" s="24"/>
      <c r="O9038" s="24">
        <v>4</v>
      </c>
      <c r="P9038" s="24"/>
      <c r="Q9038" s="24">
        <v>5</v>
      </c>
      <c r="R9038" s="24"/>
      <c r="S9038" s="24"/>
      <c r="T9038" s="24"/>
      <c r="U9038" s="24"/>
      <c r="V9038" s="24"/>
      <c r="W9038" s="24"/>
      <c r="X9038" s="24">
        <f t="shared" si="344"/>
        <v>275.06</v>
      </c>
      <c r="Y9038" s="2">
        <f t="shared" si="345"/>
        <v>6</v>
      </c>
      <c r="Z9038" s="3"/>
    </row>
    <row r="9039" spans="1:26" customFormat="1" x14ac:dyDescent="0.25">
      <c r="A9039" s="31">
        <v>54</v>
      </c>
      <c r="B9039" s="31">
        <v>55</v>
      </c>
      <c r="C9039" s="3" t="s">
        <v>14612</v>
      </c>
      <c r="D9039" s="3" t="s">
        <v>14607</v>
      </c>
      <c r="E9039" s="3" t="s">
        <v>14543</v>
      </c>
      <c r="F9039" s="3" t="s">
        <v>12895</v>
      </c>
      <c r="G9039" s="3" t="s">
        <v>14613</v>
      </c>
      <c r="H9039" s="3" t="s">
        <v>2111</v>
      </c>
      <c r="I9039" s="24">
        <v>184.9</v>
      </c>
      <c r="J9039" s="24">
        <v>169.5</v>
      </c>
      <c r="K9039" s="24">
        <v>10.3</v>
      </c>
      <c r="L9039" s="24"/>
      <c r="M9039" s="24"/>
      <c r="N9039" s="24"/>
      <c r="O9039" s="24">
        <v>1.5</v>
      </c>
      <c r="P9039" s="24"/>
      <c r="Q9039" s="24"/>
      <c r="R9039" s="24">
        <v>3.6</v>
      </c>
      <c r="S9039" s="24"/>
      <c r="T9039" s="24"/>
      <c r="U9039" s="24"/>
      <c r="V9039" s="24"/>
      <c r="W9039" s="24"/>
      <c r="X9039" s="24">
        <f t="shared" si="344"/>
        <v>184.9</v>
      </c>
      <c r="Y9039" s="2">
        <f t="shared" si="345"/>
        <v>0</v>
      </c>
      <c r="Z9039" s="3"/>
    </row>
    <row r="9040" spans="1:26" customFormat="1" x14ac:dyDescent="0.25">
      <c r="A9040" s="31">
        <v>55</v>
      </c>
      <c r="B9040" s="31">
        <v>56</v>
      </c>
      <c r="C9040" s="3" t="s">
        <v>14614</v>
      </c>
      <c r="D9040" s="3" t="s">
        <v>14607</v>
      </c>
      <c r="E9040" s="3" t="s">
        <v>14543</v>
      </c>
      <c r="F9040" s="3" t="s">
        <v>12895</v>
      </c>
      <c r="G9040" s="3" t="s">
        <v>14488</v>
      </c>
      <c r="H9040" s="3" t="s">
        <v>39</v>
      </c>
      <c r="I9040" s="24">
        <v>294.95999999999998</v>
      </c>
      <c r="J9040" s="24">
        <v>180.49</v>
      </c>
      <c r="K9040" s="24">
        <v>86.45</v>
      </c>
      <c r="L9040" s="24"/>
      <c r="M9040" s="24"/>
      <c r="N9040" s="24"/>
      <c r="O9040" s="24">
        <v>18.5</v>
      </c>
      <c r="P9040" s="24"/>
      <c r="Q9040" s="24">
        <v>6.45</v>
      </c>
      <c r="R9040" s="24">
        <v>3.07</v>
      </c>
      <c r="S9040" s="24"/>
      <c r="T9040" s="24"/>
      <c r="U9040" s="24"/>
      <c r="V9040" s="24"/>
      <c r="W9040" s="24"/>
      <c r="X9040" s="24">
        <f t="shared" si="344"/>
        <v>294.95999999999998</v>
      </c>
      <c r="Y9040" s="2">
        <f t="shared" si="345"/>
        <v>0</v>
      </c>
      <c r="Z9040" s="3"/>
    </row>
    <row r="9041" spans="1:26" customFormat="1" x14ac:dyDescent="0.25">
      <c r="A9041" s="31">
        <v>56</v>
      </c>
      <c r="B9041" s="31">
        <v>57</v>
      </c>
      <c r="C9041" s="3" t="s">
        <v>14607</v>
      </c>
      <c r="D9041" s="3" t="s">
        <v>14607</v>
      </c>
      <c r="E9041" s="3" t="s">
        <v>14543</v>
      </c>
      <c r="F9041" s="3" t="s">
        <v>12895</v>
      </c>
      <c r="G9041" s="3" t="s">
        <v>14615</v>
      </c>
      <c r="H9041" s="3" t="s">
        <v>237</v>
      </c>
      <c r="I9041" s="24">
        <v>266.87</v>
      </c>
      <c r="J9041" s="24">
        <v>184.61</v>
      </c>
      <c r="K9041" s="24">
        <v>21.01</v>
      </c>
      <c r="L9041" s="24">
        <v>8.7100000000000009</v>
      </c>
      <c r="M9041" s="24"/>
      <c r="N9041" s="24"/>
      <c r="O9041" s="24">
        <v>13.36</v>
      </c>
      <c r="P9041" s="24"/>
      <c r="Q9041" s="24"/>
      <c r="R9041" s="24">
        <v>6.13</v>
      </c>
      <c r="S9041" s="24">
        <v>0.05</v>
      </c>
      <c r="T9041" s="24">
        <v>33</v>
      </c>
      <c r="U9041" s="24"/>
      <c r="V9041" s="24"/>
      <c r="W9041" s="24"/>
      <c r="X9041" s="24">
        <f t="shared" si="344"/>
        <v>266.87</v>
      </c>
      <c r="Y9041" s="2">
        <f t="shared" si="345"/>
        <v>0</v>
      </c>
      <c r="Z9041" s="3"/>
    </row>
    <row r="9042" spans="1:26" customFormat="1" x14ac:dyDescent="0.25">
      <c r="A9042" s="31">
        <v>57</v>
      </c>
      <c r="B9042" s="31">
        <v>58</v>
      </c>
      <c r="C9042" s="3" t="s">
        <v>14616</v>
      </c>
      <c r="D9042" s="3" t="s">
        <v>14607</v>
      </c>
      <c r="E9042" s="3" t="s">
        <v>14543</v>
      </c>
      <c r="F9042" s="3" t="s">
        <v>12895</v>
      </c>
      <c r="G9042" s="3" t="s">
        <v>14488</v>
      </c>
      <c r="H9042" s="3" t="s">
        <v>374</v>
      </c>
      <c r="I9042" s="24">
        <v>905.2</v>
      </c>
      <c r="J9042" s="24">
        <v>262.3</v>
      </c>
      <c r="K9042" s="24">
        <v>9</v>
      </c>
      <c r="L9042" s="24"/>
      <c r="M9042" s="24"/>
      <c r="N9042" s="24"/>
      <c r="O9042" s="24"/>
      <c r="P9042" s="24">
        <v>1.7</v>
      </c>
      <c r="Q9042" s="24">
        <v>12</v>
      </c>
      <c r="R9042" s="24">
        <v>27.2</v>
      </c>
      <c r="S9042" s="24"/>
      <c r="T9042" s="24">
        <v>493</v>
      </c>
      <c r="U9042" s="24"/>
      <c r="V9042" s="24"/>
      <c r="W9042" s="24"/>
      <c r="X9042" s="24">
        <f t="shared" si="344"/>
        <v>805.2</v>
      </c>
      <c r="Y9042" s="2">
        <f t="shared" si="345"/>
        <v>100</v>
      </c>
      <c r="Z9042" s="3"/>
    </row>
    <row r="9043" spans="1:26" customFormat="1" x14ac:dyDescent="0.25">
      <c r="A9043" s="31">
        <v>58</v>
      </c>
      <c r="B9043" s="31">
        <v>59</v>
      </c>
      <c r="C9043" s="3" t="s">
        <v>14617</v>
      </c>
      <c r="D9043" s="3" t="s">
        <v>14607</v>
      </c>
      <c r="E9043" s="3" t="s">
        <v>14543</v>
      </c>
      <c r="F9043" s="3" t="s">
        <v>12895</v>
      </c>
      <c r="G9043" s="3" t="s">
        <v>13958</v>
      </c>
      <c r="H9043" s="3" t="s">
        <v>13</v>
      </c>
      <c r="I9043" s="24">
        <v>193.85</v>
      </c>
      <c r="J9043" s="24">
        <v>150.69999999999999</v>
      </c>
      <c r="K9043" s="24">
        <v>20</v>
      </c>
      <c r="L9043" s="24">
        <v>13.63</v>
      </c>
      <c r="M9043" s="24"/>
      <c r="N9043" s="24"/>
      <c r="O9043" s="24">
        <v>4</v>
      </c>
      <c r="P9043" s="24">
        <v>1.77</v>
      </c>
      <c r="Q9043" s="24"/>
      <c r="R9043" s="24">
        <v>3.13</v>
      </c>
      <c r="S9043" s="24">
        <v>0.62</v>
      </c>
      <c r="T9043" s="24"/>
      <c r="U9043" s="24"/>
      <c r="V9043" s="24"/>
      <c r="W9043" s="24"/>
      <c r="X9043" s="24">
        <f t="shared" si="344"/>
        <v>193.85</v>
      </c>
      <c r="Y9043" s="2">
        <f t="shared" si="345"/>
        <v>0</v>
      </c>
      <c r="Z9043" s="3"/>
    </row>
    <row r="9044" spans="1:26" customFormat="1" x14ac:dyDescent="0.25">
      <c r="A9044" s="31">
        <v>59</v>
      </c>
      <c r="B9044" s="31">
        <v>60</v>
      </c>
      <c r="C9044" s="3" t="s">
        <v>14618</v>
      </c>
      <c r="D9044" s="3" t="s">
        <v>14618</v>
      </c>
      <c r="E9044" s="3" t="s">
        <v>14543</v>
      </c>
      <c r="F9044" s="3" t="s">
        <v>12895</v>
      </c>
      <c r="G9044" s="3" t="s">
        <v>14619</v>
      </c>
      <c r="H9044" s="3" t="s">
        <v>277</v>
      </c>
      <c r="I9044" s="24">
        <v>462.62</v>
      </c>
      <c r="J9044" s="24">
        <v>323.62</v>
      </c>
      <c r="K9044" s="24">
        <v>35.229999999999997</v>
      </c>
      <c r="L9044" s="24">
        <v>54.8</v>
      </c>
      <c r="M9044" s="24"/>
      <c r="N9044" s="24"/>
      <c r="O9044" s="24">
        <v>0.89</v>
      </c>
      <c r="P9044" s="24">
        <v>2.81</v>
      </c>
      <c r="Q9044" s="24">
        <v>29.64</v>
      </c>
      <c r="R9044" s="24">
        <v>13.58</v>
      </c>
      <c r="S9044" s="24">
        <v>2.0499999999999998</v>
      </c>
      <c r="T9044" s="24"/>
      <c r="U9044" s="24"/>
      <c r="V9044" s="24"/>
      <c r="W9044" s="24"/>
      <c r="X9044" s="24">
        <f t="shared" si="344"/>
        <v>462.62</v>
      </c>
      <c r="Y9044" s="2">
        <f t="shared" si="345"/>
        <v>0</v>
      </c>
      <c r="Z9044" s="3"/>
    </row>
    <row r="9045" spans="1:26" customFormat="1" x14ac:dyDescent="0.25">
      <c r="A9045" s="31">
        <v>60</v>
      </c>
      <c r="B9045" s="31">
        <v>61</v>
      </c>
      <c r="C9045" s="3" t="s">
        <v>14620</v>
      </c>
      <c r="D9045" s="3" t="s">
        <v>14618</v>
      </c>
      <c r="E9045" s="3" t="s">
        <v>14543</v>
      </c>
      <c r="F9045" s="3" t="s">
        <v>12895</v>
      </c>
      <c r="G9045" s="3" t="s">
        <v>14621</v>
      </c>
      <c r="H9045" s="3" t="s">
        <v>553</v>
      </c>
      <c r="I9045" s="24">
        <v>222.74</v>
      </c>
      <c r="J9045" s="24">
        <v>193.38</v>
      </c>
      <c r="K9045" s="24">
        <v>21.74</v>
      </c>
      <c r="L9045" s="24">
        <v>2.2999999999999998</v>
      </c>
      <c r="M9045" s="24"/>
      <c r="N9045" s="24"/>
      <c r="O9045" s="24">
        <v>0.6</v>
      </c>
      <c r="P9045" s="24"/>
      <c r="Q9045" s="24">
        <v>1.2</v>
      </c>
      <c r="R9045" s="24">
        <v>2.64</v>
      </c>
      <c r="S9045" s="24">
        <v>1.06</v>
      </c>
      <c r="T9045" s="24"/>
      <c r="U9045" s="24"/>
      <c r="V9045" s="24"/>
      <c r="W9045" s="24"/>
      <c r="X9045" s="24">
        <f t="shared" si="344"/>
        <v>222.92</v>
      </c>
      <c r="Y9045" s="2">
        <f t="shared" si="345"/>
        <v>-0.1799999999999784</v>
      </c>
      <c r="Z9045" s="3"/>
    </row>
    <row r="9046" spans="1:26" customFormat="1" x14ac:dyDescent="0.25">
      <c r="A9046" s="31">
        <v>61</v>
      </c>
      <c r="B9046" s="31">
        <v>62</v>
      </c>
      <c r="C9046" s="3" t="s">
        <v>14622</v>
      </c>
      <c r="D9046" s="3" t="s">
        <v>14618</v>
      </c>
      <c r="E9046" s="3" t="s">
        <v>14543</v>
      </c>
      <c r="F9046" s="3" t="s">
        <v>12895</v>
      </c>
      <c r="G9046" s="3" t="s">
        <v>14623</v>
      </c>
      <c r="H9046" s="3"/>
      <c r="I9046" s="24">
        <v>250</v>
      </c>
      <c r="J9046" s="24">
        <v>74.5</v>
      </c>
      <c r="K9046" s="24">
        <v>7</v>
      </c>
      <c r="L9046" s="24"/>
      <c r="M9046" s="24"/>
      <c r="N9046" s="24">
        <v>3</v>
      </c>
      <c r="O9046" s="24">
        <v>0.5</v>
      </c>
      <c r="P9046" s="24"/>
      <c r="Q9046" s="24"/>
      <c r="R9046" s="24"/>
      <c r="S9046" s="24"/>
      <c r="T9046" s="24">
        <v>165</v>
      </c>
      <c r="U9046" s="24"/>
      <c r="V9046" s="24"/>
      <c r="W9046" s="24"/>
      <c r="X9046" s="24">
        <f t="shared" si="344"/>
        <v>250</v>
      </c>
      <c r="Y9046" s="2">
        <f t="shared" si="345"/>
        <v>0</v>
      </c>
      <c r="Z9046" s="3"/>
    </row>
    <row r="9047" spans="1:26" customFormat="1" x14ac:dyDescent="0.25">
      <c r="A9047" s="31">
        <v>62</v>
      </c>
      <c r="B9047" s="31">
        <v>63</v>
      </c>
      <c r="C9047" s="3" t="s">
        <v>2175</v>
      </c>
      <c r="D9047" s="3" t="s">
        <v>14618</v>
      </c>
      <c r="E9047" s="3" t="s">
        <v>14543</v>
      </c>
      <c r="F9047" s="3" t="s">
        <v>12895</v>
      </c>
      <c r="G9047" s="3" t="s">
        <v>14624</v>
      </c>
      <c r="H9047" s="3" t="s">
        <v>5879</v>
      </c>
      <c r="I9047" s="24">
        <v>293.60000000000002</v>
      </c>
      <c r="J9047" s="24">
        <v>157.69</v>
      </c>
      <c r="K9047" s="24">
        <v>14.68</v>
      </c>
      <c r="L9047" s="24"/>
      <c r="M9047" s="24"/>
      <c r="N9047" s="24"/>
      <c r="O9047" s="24"/>
      <c r="P9047" s="24"/>
      <c r="Q9047" s="24"/>
      <c r="R9047" s="24">
        <v>2.85</v>
      </c>
      <c r="S9047" s="24"/>
      <c r="T9047" s="24">
        <v>118.38</v>
      </c>
      <c r="U9047" s="24"/>
      <c r="V9047" s="24"/>
      <c r="W9047" s="24"/>
      <c r="X9047" s="24">
        <f t="shared" si="344"/>
        <v>293.60000000000002</v>
      </c>
      <c r="Y9047" s="2">
        <f t="shared" si="345"/>
        <v>0</v>
      </c>
      <c r="Z9047" s="3"/>
    </row>
    <row r="9048" spans="1:26" customFormat="1" x14ac:dyDescent="0.25">
      <c r="A9048" s="31">
        <v>63</v>
      </c>
      <c r="B9048" s="31">
        <v>64</v>
      </c>
      <c r="C9048" s="3" t="s">
        <v>14625</v>
      </c>
      <c r="D9048" s="3" t="s">
        <v>14618</v>
      </c>
      <c r="E9048" s="3" t="s">
        <v>14543</v>
      </c>
      <c r="F9048" s="3" t="s">
        <v>12895</v>
      </c>
      <c r="G9048" s="3" t="s">
        <v>14626</v>
      </c>
      <c r="H9048" s="3" t="s">
        <v>39</v>
      </c>
      <c r="I9048" s="24">
        <v>101.53</v>
      </c>
      <c r="J9048" s="24">
        <v>67.3</v>
      </c>
      <c r="K9048" s="24">
        <v>32.54</v>
      </c>
      <c r="L9048" s="24"/>
      <c r="M9048" s="24"/>
      <c r="N9048" s="24"/>
      <c r="O9048" s="24">
        <v>0.98</v>
      </c>
      <c r="P9048" s="24">
        <v>0.24</v>
      </c>
      <c r="Q9048" s="24"/>
      <c r="R9048" s="24">
        <v>0.47</v>
      </c>
      <c r="S9048" s="24"/>
      <c r="T9048" s="24"/>
      <c r="U9048" s="24"/>
      <c r="V9048" s="24"/>
      <c r="W9048" s="24"/>
      <c r="X9048" s="24">
        <f>SUM(J9048:W9048)</f>
        <v>101.53</v>
      </c>
      <c r="Y9048" s="2">
        <f t="shared" si="345"/>
        <v>0</v>
      </c>
      <c r="Z9048" s="3"/>
    </row>
    <row r="9049" spans="1:26" customFormat="1" x14ac:dyDescent="0.25">
      <c r="A9049" s="31">
        <v>64</v>
      </c>
      <c r="B9049" s="31">
        <v>65</v>
      </c>
      <c r="C9049" s="3" t="s">
        <v>12918</v>
      </c>
      <c r="D9049" s="3" t="s">
        <v>14627</v>
      </c>
      <c r="E9049" s="3" t="s">
        <v>14543</v>
      </c>
      <c r="F9049" s="3" t="s">
        <v>12895</v>
      </c>
      <c r="G9049" s="3" t="s">
        <v>14628</v>
      </c>
      <c r="H9049" s="3" t="s">
        <v>213</v>
      </c>
      <c r="I9049" s="24">
        <v>728.67</v>
      </c>
      <c r="J9049" s="24">
        <v>232</v>
      </c>
      <c r="K9049" s="24">
        <v>100.6</v>
      </c>
      <c r="L9049" s="24">
        <v>128.1</v>
      </c>
      <c r="M9049" s="24"/>
      <c r="N9049" s="24"/>
      <c r="O9049" s="24"/>
      <c r="P9049" s="24"/>
      <c r="Q9049" s="24"/>
      <c r="R9049" s="24">
        <v>17.97</v>
      </c>
      <c r="S9049" s="24"/>
      <c r="T9049" s="24">
        <v>250</v>
      </c>
      <c r="U9049" s="24"/>
      <c r="V9049" s="24"/>
      <c r="W9049" s="24"/>
      <c r="X9049" s="24">
        <f t="shared" ref="X9049:X9112" si="346">SUM(J9049:W9049)</f>
        <v>728.67000000000007</v>
      </c>
      <c r="Y9049" s="2">
        <f t="shared" si="345"/>
        <v>0</v>
      </c>
      <c r="Z9049" s="3"/>
    </row>
    <row r="9050" spans="1:26" customFormat="1" x14ac:dyDescent="0.25">
      <c r="A9050" s="31">
        <v>65</v>
      </c>
      <c r="B9050" s="31">
        <v>66</v>
      </c>
      <c r="C9050" s="3" t="s">
        <v>5836</v>
      </c>
      <c r="D9050" s="3" t="s">
        <v>14627</v>
      </c>
      <c r="E9050" s="3" t="s">
        <v>14543</v>
      </c>
      <c r="F9050" s="3" t="s">
        <v>12895</v>
      </c>
      <c r="G9050" s="1" t="s">
        <v>14629</v>
      </c>
      <c r="H9050" s="3"/>
      <c r="I9050" s="24">
        <v>53.6</v>
      </c>
      <c r="J9050" s="24">
        <v>39.94</v>
      </c>
      <c r="K9050" s="24">
        <v>12.4</v>
      </c>
      <c r="L9050" s="24">
        <v>0.67</v>
      </c>
      <c r="M9050" s="24"/>
      <c r="N9050" s="24"/>
      <c r="O9050" s="24"/>
      <c r="P9050" s="24"/>
      <c r="Q9050" s="24"/>
      <c r="R9050" s="24">
        <v>0.26</v>
      </c>
      <c r="S9050" s="24">
        <v>0.33</v>
      </c>
      <c r="T9050" s="24"/>
      <c r="U9050" s="24"/>
      <c r="V9050" s="24"/>
      <c r="W9050" s="24"/>
      <c r="X9050" s="24">
        <f t="shared" si="346"/>
        <v>53.599999999999994</v>
      </c>
      <c r="Y9050" s="2">
        <f t="shared" si="345"/>
        <v>0</v>
      </c>
      <c r="Z9050" s="3"/>
    </row>
    <row r="9051" spans="1:26" customFormat="1" x14ac:dyDescent="0.25">
      <c r="A9051" s="31">
        <v>66</v>
      </c>
      <c r="B9051" s="31">
        <v>67</v>
      </c>
      <c r="C9051" s="3" t="s">
        <v>5112</v>
      </c>
      <c r="D9051" s="3" t="s">
        <v>14627</v>
      </c>
      <c r="E9051" s="3" t="s">
        <v>14543</v>
      </c>
      <c r="F9051" s="3" t="s">
        <v>12895</v>
      </c>
      <c r="G9051" s="1" t="s">
        <v>14630</v>
      </c>
      <c r="H9051" s="3" t="s">
        <v>540</v>
      </c>
      <c r="I9051" s="24">
        <v>121.22</v>
      </c>
      <c r="J9051" s="24">
        <v>51.15</v>
      </c>
      <c r="K9051" s="24">
        <v>49.75</v>
      </c>
      <c r="L9051" s="24"/>
      <c r="M9051" s="24"/>
      <c r="N9051" s="24"/>
      <c r="O9051" s="24"/>
      <c r="P9051" s="24"/>
      <c r="Q9051" s="24">
        <v>8.42</v>
      </c>
      <c r="R9051" s="24">
        <v>3.09</v>
      </c>
      <c r="S9051" s="24">
        <v>0.81</v>
      </c>
      <c r="T9051" s="24">
        <v>8</v>
      </c>
      <c r="U9051" s="24"/>
      <c r="V9051" s="24"/>
      <c r="W9051" s="24"/>
      <c r="X9051" s="24">
        <f>SUM(J9051:W9051)</f>
        <v>121.22000000000001</v>
      </c>
      <c r="Y9051" s="2">
        <f t="shared" si="345"/>
        <v>0</v>
      </c>
      <c r="Z9051" s="3"/>
    </row>
    <row r="9052" spans="1:26" customFormat="1" x14ac:dyDescent="0.25">
      <c r="A9052" s="31">
        <v>67</v>
      </c>
      <c r="B9052" s="31">
        <v>69</v>
      </c>
      <c r="C9052" s="3" t="s">
        <v>7945</v>
      </c>
      <c r="D9052" s="3" t="s">
        <v>14627</v>
      </c>
      <c r="E9052" s="3" t="s">
        <v>14543</v>
      </c>
      <c r="F9052" s="3" t="s">
        <v>12895</v>
      </c>
      <c r="G9052" s="1" t="s">
        <v>14631</v>
      </c>
      <c r="H9052" s="3" t="s">
        <v>237</v>
      </c>
      <c r="I9052" s="24">
        <v>186.93</v>
      </c>
      <c r="J9052" s="24">
        <v>117.14</v>
      </c>
      <c r="K9052" s="24">
        <v>13.25</v>
      </c>
      <c r="L9052" s="24"/>
      <c r="M9052" s="24"/>
      <c r="N9052" s="24"/>
      <c r="O9052" s="24">
        <v>4.5599999999999996</v>
      </c>
      <c r="P9052" s="24"/>
      <c r="Q9052" s="24">
        <v>0.69</v>
      </c>
      <c r="R9052" s="24">
        <v>0.96</v>
      </c>
      <c r="S9052" s="24">
        <v>0.33</v>
      </c>
      <c r="T9052" s="24">
        <v>50</v>
      </c>
      <c r="U9052" s="24"/>
      <c r="V9052" s="24"/>
      <c r="W9052" s="24"/>
      <c r="X9052" s="24">
        <f t="shared" si="346"/>
        <v>186.93</v>
      </c>
      <c r="Y9052" s="2">
        <f t="shared" si="345"/>
        <v>0</v>
      </c>
      <c r="Z9052" s="3"/>
    </row>
    <row r="9053" spans="1:26" customFormat="1" x14ac:dyDescent="0.25">
      <c r="A9053" s="31">
        <v>68</v>
      </c>
      <c r="B9053" s="31">
        <v>72</v>
      </c>
      <c r="C9053" s="3" t="s">
        <v>14632</v>
      </c>
      <c r="D9053" s="3" t="s">
        <v>14632</v>
      </c>
      <c r="E9053" s="3" t="s">
        <v>14543</v>
      </c>
      <c r="F9053" s="3" t="s">
        <v>12895</v>
      </c>
      <c r="G9053" s="1" t="s">
        <v>5825</v>
      </c>
      <c r="H9053" s="3" t="s">
        <v>13</v>
      </c>
      <c r="I9053" s="24">
        <v>1284.33</v>
      </c>
      <c r="J9053" s="24">
        <v>292.55</v>
      </c>
      <c r="K9053" s="24">
        <v>119.4</v>
      </c>
      <c r="L9053" s="24">
        <v>41.6</v>
      </c>
      <c r="M9053" s="24"/>
      <c r="N9053" s="24"/>
      <c r="O9053" s="24"/>
      <c r="P9053" s="24"/>
      <c r="Q9053" s="24"/>
      <c r="R9053" s="24">
        <v>2.7</v>
      </c>
      <c r="S9053" s="24">
        <v>0.08</v>
      </c>
      <c r="T9053" s="24">
        <v>828</v>
      </c>
      <c r="U9053" s="24"/>
      <c r="V9053" s="24"/>
      <c r="W9053" s="24"/>
      <c r="X9053" s="24">
        <f t="shared" si="346"/>
        <v>1284.33</v>
      </c>
      <c r="Y9053" s="2">
        <f t="shared" si="345"/>
        <v>0</v>
      </c>
      <c r="Z9053" s="3"/>
    </row>
    <row r="9054" spans="1:26" customFormat="1" x14ac:dyDescent="0.25">
      <c r="A9054" s="31">
        <v>69</v>
      </c>
      <c r="B9054" s="31">
        <v>73</v>
      </c>
      <c r="C9054" s="3" t="s">
        <v>13236</v>
      </c>
      <c r="D9054" s="3" t="s">
        <v>14632</v>
      </c>
      <c r="E9054" s="3" t="s">
        <v>14543</v>
      </c>
      <c r="F9054" s="3" t="s">
        <v>12895</v>
      </c>
      <c r="G9054" s="1" t="s">
        <v>5171</v>
      </c>
      <c r="H9054" s="3" t="s">
        <v>979</v>
      </c>
      <c r="I9054" s="24">
        <v>235.44</v>
      </c>
      <c r="J9054" s="24">
        <v>187.82</v>
      </c>
      <c r="K9054" s="24">
        <v>5</v>
      </c>
      <c r="L9054" s="24">
        <v>25</v>
      </c>
      <c r="M9054" s="24"/>
      <c r="N9054" s="24">
        <v>7</v>
      </c>
      <c r="O9054" s="24">
        <v>3.08</v>
      </c>
      <c r="P9054" s="24"/>
      <c r="Q9054" s="24"/>
      <c r="R9054" s="24">
        <v>5</v>
      </c>
      <c r="S9054" s="24"/>
      <c r="T9054" s="24"/>
      <c r="U9054" s="24">
        <v>2.54</v>
      </c>
      <c r="V9054" s="24"/>
      <c r="W9054" s="24"/>
      <c r="X9054" s="24">
        <f t="shared" si="346"/>
        <v>235.44</v>
      </c>
      <c r="Y9054" s="2">
        <f t="shared" si="345"/>
        <v>0</v>
      </c>
      <c r="Z9054" s="3"/>
    </row>
    <row r="9055" spans="1:26" customFormat="1" x14ac:dyDescent="0.25">
      <c r="A9055" s="31">
        <v>70</v>
      </c>
      <c r="B9055" s="31">
        <v>74</v>
      </c>
      <c r="C9055" s="3" t="s">
        <v>14633</v>
      </c>
      <c r="D9055" s="3" t="s">
        <v>14632</v>
      </c>
      <c r="E9055" s="3" t="s">
        <v>14543</v>
      </c>
      <c r="F9055" s="3" t="s">
        <v>12895</v>
      </c>
      <c r="G9055" s="1" t="s">
        <v>5171</v>
      </c>
      <c r="H9055" s="3" t="s">
        <v>979</v>
      </c>
      <c r="I9055" s="24">
        <v>82.7</v>
      </c>
      <c r="J9055" s="24">
        <v>62.57</v>
      </c>
      <c r="K9055" s="24">
        <v>9.2799999999999994</v>
      </c>
      <c r="L9055" s="24"/>
      <c r="M9055" s="24"/>
      <c r="N9055" s="24"/>
      <c r="O9055" s="24">
        <v>1.74</v>
      </c>
      <c r="P9055" s="24">
        <v>0.42</v>
      </c>
      <c r="Q9055" s="24">
        <v>0.31</v>
      </c>
      <c r="R9055" s="24">
        <v>1.49</v>
      </c>
      <c r="S9055" s="24"/>
      <c r="T9055" s="24">
        <v>2.67</v>
      </c>
      <c r="U9055" s="24">
        <v>4.22</v>
      </c>
      <c r="V9055" s="24"/>
      <c r="W9055" s="24"/>
      <c r="X9055" s="24">
        <f t="shared" si="346"/>
        <v>82.699999999999989</v>
      </c>
      <c r="Y9055" s="2">
        <f t="shared" si="345"/>
        <v>0</v>
      </c>
      <c r="Z9055" s="3"/>
    </row>
    <row r="9056" spans="1:26" customFormat="1" x14ac:dyDescent="0.25">
      <c r="A9056" s="31">
        <v>71</v>
      </c>
      <c r="B9056" s="31">
        <v>75</v>
      </c>
      <c r="C9056" s="3" t="s">
        <v>14634</v>
      </c>
      <c r="D9056" s="3" t="s">
        <v>14632</v>
      </c>
      <c r="E9056" s="3" t="s">
        <v>14543</v>
      </c>
      <c r="F9056" s="3" t="s">
        <v>12895</v>
      </c>
      <c r="G9056" s="1" t="s">
        <v>14496</v>
      </c>
      <c r="H9056" s="3" t="s">
        <v>369</v>
      </c>
      <c r="I9056" s="24">
        <v>119.85</v>
      </c>
      <c r="J9056" s="24">
        <v>109.46</v>
      </c>
      <c r="K9056" s="24"/>
      <c r="L9056" s="24"/>
      <c r="M9056" s="24"/>
      <c r="N9056" s="24"/>
      <c r="O9056" s="24">
        <v>9.07</v>
      </c>
      <c r="P9056" s="24">
        <v>0.02</v>
      </c>
      <c r="Q9056" s="24"/>
      <c r="R9056" s="24">
        <v>1.17</v>
      </c>
      <c r="S9056" s="24">
        <v>0.13</v>
      </c>
      <c r="T9056" s="24"/>
      <c r="U9056" s="24"/>
      <c r="V9056" s="24"/>
      <c r="W9056" s="24"/>
      <c r="X9056" s="24">
        <f t="shared" si="346"/>
        <v>119.85</v>
      </c>
      <c r="Y9056" s="2">
        <f t="shared" si="345"/>
        <v>0</v>
      </c>
      <c r="Z9056" s="3"/>
    </row>
    <row r="9057" spans="1:26" customFormat="1" x14ac:dyDescent="0.25">
      <c r="A9057" s="31">
        <v>72</v>
      </c>
      <c r="B9057" s="31">
        <v>76</v>
      </c>
      <c r="C9057" s="3" t="s">
        <v>14635</v>
      </c>
      <c r="D9057" s="3" t="s">
        <v>14632</v>
      </c>
      <c r="E9057" s="3" t="s">
        <v>14543</v>
      </c>
      <c r="F9057" s="3" t="s">
        <v>12895</v>
      </c>
      <c r="G9057" s="1" t="s">
        <v>12933</v>
      </c>
      <c r="H9057" s="3" t="s">
        <v>13</v>
      </c>
      <c r="I9057" s="24">
        <v>325.20999999999998</v>
      </c>
      <c r="J9057" s="24">
        <v>190.25</v>
      </c>
      <c r="K9057" s="24">
        <v>80</v>
      </c>
      <c r="L9057" s="24">
        <v>14.32</v>
      </c>
      <c r="M9057" s="24"/>
      <c r="N9057" s="24"/>
      <c r="O9057" s="24"/>
      <c r="P9057" s="24"/>
      <c r="Q9057" s="24"/>
      <c r="R9057" s="24"/>
      <c r="S9057" s="24"/>
      <c r="T9057" s="24">
        <v>40.64</v>
      </c>
      <c r="U9057" s="24"/>
      <c r="V9057" s="24"/>
      <c r="W9057" s="24"/>
      <c r="X9057" s="24">
        <f t="shared" si="346"/>
        <v>325.20999999999998</v>
      </c>
      <c r="Y9057" s="2">
        <f t="shared" si="345"/>
        <v>0</v>
      </c>
      <c r="Z9057" s="3"/>
    </row>
    <row r="9058" spans="1:26" customFormat="1" ht="30" x14ac:dyDescent="0.25">
      <c r="A9058" s="31">
        <v>73</v>
      </c>
      <c r="B9058" s="31">
        <v>77</v>
      </c>
      <c r="C9058" s="3" t="s">
        <v>14636</v>
      </c>
      <c r="D9058" s="3" t="s">
        <v>14632</v>
      </c>
      <c r="E9058" s="3" t="s">
        <v>14543</v>
      </c>
      <c r="F9058" s="3" t="s">
        <v>12895</v>
      </c>
      <c r="G9058" s="1" t="s">
        <v>14637</v>
      </c>
      <c r="H9058" s="3"/>
      <c r="I9058" s="24">
        <v>145</v>
      </c>
      <c r="J9058" s="24">
        <v>130.04</v>
      </c>
      <c r="K9058" s="24">
        <v>7.48</v>
      </c>
      <c r="L9058" s="24"/>
      <c r="M9058" s="24"/>
      <c r="N9058" s="24"/>
      <c r="O9058" s="24">
        <v>1.22</v>
      </c>
      <c r="P9058" s="24"/>
      <c r="Q9058" s="24">
        <v>2.36</v>
      </c>
      <c r="R9058" s="24">
        <v>3.9</v>
      </c>
      <c r="S9058" s="24"/>
      <c r="T9058" s="24"/>
      <c r="U9058" s="24"/>
      <c r="V9058" s="24"/>
      <c r="W9058" s="24"/>
      <c r="X9058" s="24">
        <f t="shared" si="346"/>
        <v>145</v>
      </c>
      <c r="Y9058" s="2">
        <f t="shared" si="345"/>
        <v>0</v>
      </c>
      <c r="Z9058" s="3"/>
    </row>
    <row r="9059" spans="1:26" customFormat="1" x14ac:dyDescent="0.25">
      <c r="A9059" s="31">
        <v>74</v>
      </c>
      <c r="B9059" s="31">
        <v>78</v>
      </c>
      <c r="C9059" s="3" t="s">
        <v>14638</v>
      </c>
      <c r="D9059" s="3" t="s">
        <v>10289</v>
      </c>
      <c r="E9059" s="3" t="s">
        <v>14543</v>
      </c>
      <c r="F9059" s="3" t="s">
        <v>12895</v>
      </c>
      <c r="G9059" s="1" t="s">
        <v>14629</v>
      </c>
      <c r="H9059" s="3"/>
      <c r="I9059" s="24">
        <v>267.49</v>
      </c>
      <c r="J9059" s="24">
        <v>245.99</v>
      </c>
      <c r="K9059" s="24">
        <v>11.02</v>
      </c>
      <c r="L9059" s="24">
        <v>2.38</v>
      </c>
      <c r="M9059" s="24"/>
      <c r="N9059" s="24">
        <v>0.5</v>
      </c>
      <c r="O9059" s="24">
        <v>0.5</v>
      </c>
      <c r="P9059" s="24"/>
      <c r="Q9059" s="24">
        <v>1</v>
      </c>
      <c r="R9059" s="24">
        <v>6.1</v>
      </c>
      <c r="S9059" s="24"/>
      <c r="T9059" s="24"/>
      <c r="U9059" s="24"/>
      <c r="V9059" s="24"/>
      <c r="W9059" s="24"/>
      <c r="X9059" s="24">
        <f t="shared" si="346"/>
        <v>267.49</v>
      </c>
      <c r="Y9059" s="2">
        <f t="shared" si="345"/>
        <v>0</v>
      </c>
      <c r="Z9059" s="3"/>
    </row>
    <row r="9060" spans="1:26" customFormat="1" x14ac:dyDescent="0.25">
      <c r="A9060" s="31">
        <v>75</v>
      </c>
      <c r="B9060" s="31">
        <v>80</v>
      </c>
      <c r="C9060" s="3" t="s">
        <v>14639</v>
      </c>
      <c r="D9060" s="3" t="s">
        <v>10289</v>
      </c>
      <c r="E9060" s="3" t="s">
        <v>14543</v>
      </c>
      <c r="F9060" s="3" t="s">
        <v>12895</v>
      </c>
      <c r="G9060" s="1" t="s">
        <v>10733</v>
      </c>
      <c r="H9060" s="3" t="s">
        <v>19</v>
      </c>
      <c r="I9060" s="24">
        <v>302</v>
      </c>
      <c r="J9060" s="24">
        <v>263</v>
      </c>
      <c r="K9060" s="24">
        <v>17</v>
      </c>
      <c r="L9060" s="24"/>
      <c r="M9060" s="24"/>
      <c r="N9060" s="24">
        <v>1.1000000000000001</v>
      </c>
      <c r="O9060" s="24">
        <v>5.6</v>
      </c>
      <c r="P9060" s="24">
        <v>1.1000000000000001</v>
      </c>
      <c r="Q9060" s="24">
        <v>1.1000000000000001</v>
      </c>
      <c r="R9060" s="24"/>
      <c r="S9060" s="24"/>
      <c r="T9060" s="24">
        <v>12</v>
      </c>
      <c r="U9060" s="24">
        <v>1.1000000000000001</v>
      </c>
      <c r="V9060" s="24"/>
      <c r="W9060" s="24"/>
      <c r="X9060" s="24">
        <f t="shared" si="346"/>
        <v>302.00000000000011</v>
      </c>
      <c r="Y9060" s="2">
        <f t="shared" si="345"/>
        <v>0</v>
      </c>
      <c r="Z9060" s="3"/>
    </row>
    <row r="9061" spans="1:26" customFormat="1" x14ac:dyDescent="0.25">
      <c r="A9061" s="31">
        <v>76</v>
      </c>
      <c r="B9061" s="31">
        <v>81</v>
      </c>
      <c r="C9061" s="3" t="s">
        <v>14640</v>
      </c>
      <c r="D9061" s="3" t="s">
        <v>10289</v>
      </c>
      <c r="E9061" s="3" t="s">
        <v>14543</v>
      </c>
      <c r="F9061" s="3" t="s">
        <v>12895</v>
      </c>
      <c r="G9061" s="1" t="s">
        <v>1886</v>
      </c>
      <c r="H9061" s="3" t="s">
        <v>19</v>
      </c>
      <c r="I9061" s="24">
        <v>185.54</v>
      </c>
      <c r="J9061" s="24">
        <v>173</v>
      </c>
      <c r="K9061" s="24"/>
      <c r="L9061" s="24">
        <v>7.3</v>
      </c>
      <c r="M9061" s="24"/>
      <c r="N9061" s="24"/>
      <c r="O9061" s="24"/>
      <c r="P9061" s="24"/>
      <c r="Q9061" s="24"/>
      <c r="R9061" s="24">
        <v>3.04</v>
      </c>
      <c r="S9061" s="24"/>
      <c r="T9061" s="24">
        <v>2.2000000000000002</v>
      </c>
      <c r="U9061" s="24"/>
      <c r="V9061" s="24"/>
      <c r="W9061" s="24"/>
      <c r="X9061" s="24">
        <f t="shared" si="346"/>
        <v>185.54</v>
      </c>
      <c r="Y9061" s="2">
        <f t="shared" si="345"/>
        <v>0</v>
      </c>
      <c r="Z9061" s="3"/>
    </row>
    <row r="9062" spans="1:26" customFormat="1" x14ac:dyDescent="0.25">
      <c r="A9062" s="31">
        <v>77</v>
      </c>
      <c r="B9062" s="31">
        <v>82</v>
      </c>
      <c r="C9062" s="3" t="s">
        <v>14641</v>
      </c>
      <c r="D9062" s="3" t="s">
        <v>10289</v>
      </c>
      <c r="E9062" s="3" t="s">
        <v>14543</v>
      </c>
      <c r="F9062" s="3" t="s">
        <v>12895</v>
      </c>
      <c r="G9062" s="1" t="s">
        <v>14642</v>
      </c>
      <c r="H9062" s="3" t="s">
        <v>216</v>
      </c>
      <c r="I9062" s="24">
        <v>335.4</v>
      </c>
      <c r="J9062" s="24">
        <v>205.35</v>
      </c>
      <c r="K9062" s="24">
        <v>8</v>
      </c>
      <c r="L9062" s="24"/>
      <c r="M9062" s="24"/>
      <c r="N9062" s="24"/>
      <c r="O9062" s="24">
        <v>8.1</v>
      </c>
      <c r="P9062" s="24">
        <v>11.6</v>
      </c>
      <c r="Q9062" s="24"/>
      <c r="R9062" s="24">
        <v>2.35</v>
      </c>
      <c r="S9062" s="24"/>
      <c r="T9062" s="24">
        <v>100</v>
      </c>
      <c r="U9062" s="24"/>
      <c r="V9062" s="24"/>
      <c r="W9062" s="24"/>
      <c r="X9062" s="24">
        <f t="shared" si="346"/>
        <v>335.4</v>
      </c>
      <c r="Y9062" s="2">
        <f t="shared" si="345"/>
        <v>0</v>
      </c>
      <c r="Z9062" s="3"/>
    </row>
    <row r="9063" spans="1:26" customFormat="1" x14ac:dyDescent="0.25">
      <c r="A9063" s="31">
        <v>78</v>
      </c>
      <c r="B9063" s="31">
        <v>83</v>
      </c>
      <c r="C9063" s="3" t="s">
        <v>14643</v>
      </c>
      <c r="D9063" s="3" t="s">
        <v>10289</v>
      </c>
      <c r="E9063" s="3" t="s">
        <v>14543</v>
      </c>
      <c r="F9063" s="3" t="s">
        <v>12895</v>
      </c>
      <c r="G9063" s="1" t="s">
        <v>14644</v>
      </c>
      <c r="H9063" s="3" t="s">
        <v>14645</v>
      </c>
      <c r="I9063" s="24">
        <v>139.12</v>
      </c>
      <c r="J9063" s="24">
        <v>101.12</v>
      </c>
      <c r="K9063" s="24">
        <v>2.9</v>
      </c>
      <c r="L9063" s="24"/>
      <c r="M9063" s="24"/>
      <c r="N9063" s="24"/>
      <c r="O9063" s="24">
        <v>1</v>
      </c>
      <c r="P9063" s="24">
        <v>2.5</v>
      </c>
      <c r="Q9063" s="24"/>
      <c r="R9063" s="24">
        <v>1.6</v>
      </c>
      <c r="S9063" s="24"/>
      <c r="T9063" s="24">
        <v>30</v>
      </c>
      <c r="U9063" s="24"/>
      <c r="V9063" s="24"/>
      <c r="W9063" s="24"/>
      <c r="X9063" s="24">
        <f t="shared" si="346"/>
        <v>139.12</v>
      </c>
      <c r="Y9063" s="2">
        <f t="shared" si="345"/>
        <v>0</v>
      </c>
      <c r="Z9063" s="3"/>
    </row>
    <row r="9064" spans="1:26" customFormat="1" x14ac:dyDescent="0.25">
      <c r="A9064" s="31">
        <v>79</v>
      </c>
      <c r="B9064" s="31">
        <v>84</v>
      </c>
      <c r="C9064" s="3" t="s">
        <v>14646</v>
      </c>
      <c r="D9064" s="3" t="s">
        <v>10289</v>
      </c>
      <c r="E9064" s="3" t="s">
        <v>14543</v>
      </c>
      <c r="F9064" s="3" t="s">
        <v>12895</v>
      </c>
      <c r="G9064" s="1" t="s">
        <v>7029</v>
      </c>
      <c r="H9064" s="3" t="s">
        <v>1507</v>
      </c>
      <c r="I9064" s="24">
        <v>84.29</v>
      </c>
      <c r="J9064" s="24">
        <v>80.819999999999993</v>
      </c>
      <c r="K9064" s="24"/>
      <c r="L9064" s="24"/>
      <c r="M9064" s="24"/>
      <c r="N9064" s="24"/>
      <c r="O9064" s="24">
        <v>1.8</v>
      </c>
      <c r="P9064" s="24">
        <v>1</v>
      </c>
      <c r="Q9064" s="24"/>
      <c r="R9064" s="24">
        <v>0.67</v>
      </c>
      <c r="S9064" s="24"/>
      <c r="T9064" s="24"/>
      <c r="U9064" s="24"/>
      <c r="V9064" s="24"/>
      <c r="W9064" s="24"/>
      <c r="X9064" s="24">
        <f t="shared" si="346"/>
        <v>84.289999999999992</v>
      </c>
      <c r="Y9064" s="2">
        <f t="shared" si="345"/>
        <v>0</v>
      </c>
      <c r="Z9064" s="3"/>
    </row>
    <row r="9065" spans="1:26" customFormat="1" x14ac:dyDescent="0.25">
      <c r="A9065" s="31">
        <v>80</v>
      </c>
      <c r="B9065" s="31">
        <v>85</v>
      </c>
      <c r="C9065" s="3" t="s">
        <v>14647</v>
      </c>
      <c r="D9065" s="3" t="s">
        <v>10289</v>
      </c>
      <c r="E9065" s="3" t="s">
        <v>14543</v>
      </c>
      <c r="F9065" s="3" t="s">
        <v>12895</v>
      </c>
      <c r="G9065" s="1" t="s">
        <v>14648</v>
      </c>
      <c r="H9065" s="3" t="s">
        <v>485</v>
      </c>
      <c r="I9065" s="24">
        <v>87.91</v>
      </c>
      <c r="J9065" s="24">
        <v>79.84</v>
      </c>
      <c r="K9065" s="24">
        <v>5.29</v>
      </c>
      <c r="L9065" s="24"/>
      <c r="M9065" s="24"/>
      <c r="N9065" s="24"/>
      <c r="O9065" s="24">
        <v>1</v>
      </c>
      <c r="P9065" s="24"/>
      <c r="Q9065" s="24"/>
      <c r="R9065" s="24">
        <v>1.52</v>
      </c>
      <c r="S9065" s="24">
        <v>0.26</v>
      </c>
      <c r="T9065" s="24"/>
      <c r="U9065" s="24"/>
      <c r="V9065" s="24"/>
      <c r="W9065" s="24"/>
      <c r="X9065" s="24">
        <f t="shared" si="346"/>
        <v>87.910000000000011</v>
      </c>
      <c r="Y9065" s="2">
        <f t="shared" si="345"/>
        <v>0</v>
      </c>
      <c r="Z9065" s="3"/>
    </row>
    <row r="9066" spans="1:26" customFormat="1" x14ac:dyDescent="0.25">
      <c r="A9066" s="31">
        <v>81</v>
      </c>
      <c r="B9066" s="31">
        <v>86</v>
      </c>
      <c r="C9066" s="3" t="s">
        <v>14649</v>
      </c>
      <c r="D9066" s="3" t="s">
        <v>14650</v>
      </c>
      <c r="E9066" s="3" t="s">
        <v>14543</v>
      </c>
      <c r="F9066" s="3" t="s">
        <v>12895</v>
      </c>
      <c r="G9066" s="1" t="s">
        <v>7010</v>
      </c>
      <c r="H9066" s="3" t="s">
        <v>245</v>
      </c>
      <c r="I9066" s="24">
        <v>269.58</v>
      </c>
      <c r="J9066" s="24">
        <v>231.2</v>
      </c>
      <c r="K9066" s="24">
        <v>22.71</v>
      </c>
      <c r="L9066" s="24"/>
      <c r="M9066" s="24"/>
      <c r="N9066" s="24"/>
      <c r="O9066" s="24">
        <v>5.47</v>
      </c>
      <c r="P9066" s="24">
        <v>1.1399999999999999</v>
      </c>
      <c r="Q9066" s="24">
        <v>5.78</v>
      </c>
      <c r="R9066" s="24">
        <v>3.28</v>
      </c>
      <c r="S9066" s="24"/>
      <c r="T9066" s="24"/>
      <c r="U9066" s="24"/>
      <c r="V9066" s="24"/>
      <c r="W9066" s="24"/>
      <c r="X9066" s="24">
        <f t="shared" si="346"/>
        <v>269.57999999999993</v>
      </c>
      <c r="Y9066" s="2">
        <f t="shared" si="345"/>
        <v>0</v>
      </c>
      <c r="Z9066" s="3"/>
    </row>
    <row r="9067" spans="1:26" customFormat="1" x14ac:dyDescent="0.25">
      <c r="A9067" s="31">
        <v>82</v>
      </c>
      <c r="B9067" s="31">
        <v>88</v>
      </c>
      <c r="C9067" s="3" t="s">
        <v>14651</v>
      </c>
      <c r="D9067" s="3" t="s">
        <v>14650</v>
      </c>
      <c r="E9067" s="3" t="s">
        <v>14543</v>
      </c>
      <c r="F9067" s="3" t="s">
        <v>12895</v>
      </c>
      <c r="G9067" s="1" t="s">
        <v>14629</v>
      </c>
      <c r="H9067" s="3"/>
      <c r="I9067" s="24">
        <v>917</v>
      </c>
      <c r="J9067" s="24">
        <v>87.6</v>
      </c>
      <c r="K9067" s="24">
        <v>801</v>
      </c>
      <c r="L9067" s="24"/>
      <c r="M9067" s="24">
        <v>0.5</v>
      </c>
      <c r="N9067" s="24">
        <v>2</v>
      </c>
      <c r="O9067" s="24">
        <v>3</v>
      </c>
      <c r="P9067" s="24">
        <v>0.5</v>
      </c>
      <c r="Q9067" s="24">
        <v>22.4</v>
      </c>
      <c r="R9067" s="24"/>
      <c r="S9067" s="24"/>
      <c r="T9067" s="24"/>
      <c r="U9067" s="24"/>
      <c r="V9067" s="24"/>
      <c r="W9067" s="24"/>
      <c r="X9067" s="24">
        <f t="shared" si="346"/>
        <v>917</v>
      </c>
      <c r="Y9067" s="2">
        <f t="shared" si="345"/>
        <v>0</v>
      </c>
      <c r="Z9067" s="3"/>
    </row>
    <row r="9068" spans="1:26" customFormat="1" x14ac:dyDescent="0.25">
      <c r="A9068" s="31">
        <v>83</v>
      </c>
      <c r="B9068" s="31">
        <v>89</v>
      </c>
      <c r="C9068" s="3" t="s">
        <v>14652</v>
      </c>
      <c r="D9068" s="3" t="s">
        <v>14652</v>
      </c>
      <c r="E9068" s="3" t="s">
        <v>14543</v>
      </c>
      <c r="F9068" s="3" t="s">
        <v>12895</v>
      </c>
      <c r="G9068" s="1" t="s">
        <v>1818</v>
      </c>
      <c r="H9068" s="3" t="s">
        <v>245</v>
      </c>
      <c r="I9068" s="24">
        <v>1945.5</v>
      </c>
      <c r="J9068" s="24">
        <v>390.75</v>
      </c>
      <c r="K9068" s="24">
        <v>16</v>
      </c>
      <c r="L9068" s="24">
        <v>72.45</v>
      </c>
      <c r="M9068" s="24"/>
      <c r="N9068" s="24">
        <v>4</v>
      </c>
      <c r="O9068" s="24"/>
      <c r="P9068" s="24">
        <v>125.6</v>
      </c>
      <c r="Q9068" s="24">
        <v>8</v>
      </c>
      <c r="R9068" s="24">
        <v>4.5999999999999996</v>
      </c>
      <c r="S9068" s="24">
        <v>1.1000000000000001</v>
      </c>
      <c r="T9068" s="24">
        <v>1323</v>
      </c>
      <c r="U9068" s="24"/>
      <c r="V9068" s="24"/>
      <c r="W9068" s="24"/>
      <c r="X9068" s="24">
        <f t="shared" si="346"/>
        <v>1945.5</v>
      </c>
      <c r="Y9068" s="2">
        <f t="shared" si="345"/>
        <v>0</v>
      </c>
      <c r="Z9068" s="3"/>
    </row>
    <row r="9069" spans="1:26" customFormat="1" x14ac:dyDescent="0.25">
      <c r="A9069" s="31">
        <v>84</v>
      </c>
      <c r="B9069" s="31">
        <v>90</v>
      </c>
      <c r="C9069" s="3" t="s">
        <v>14653</v>
      </c>
      <c r="D9069" s="3" t="s">
        <v>14652</v>
      </c>
      <c r="E9069" s="3" t="s">
        <v>14543</v>
      </c>
      <c r="F9069" s="3" t="s">
        <v>12895</v>
      </c>
      <c r="G9069" s="1" t="s">
        <v>1818</v>
      </c>
      <c r="H9069" s="3" t="s">
        <v>245</v>
      </c>
      <c r="I9069" s="24">
        <v>306</v>
      </c>
      <c r="J9069" s="24">
        <v>297.02</v>
      </c>
      <c r="K9069" s="24"/>
      <c r="L9069" s="24"/>
      <c r="M9069" s="24"/>
      <c r="N9069" s="24"/>
      <c r="O9069" s="24">
        <v>2</v>
      </c>
      <c r="P9069" s="24"/>
      <c r="Q9069" s="24">
        <v>6.5</v>
      </c>
      <c r="R9069" s="24">
        <v>0.48</v>
      </c>
      <c r="S9069" s="24"/>
      <c r="T9069" s="24"/>
      <c r="U9069" s="24"/>
      <c r="V9069" s="24"/>
      <c r="W9069" s="24"/>
      <c r="X9069" s="24">
        <f t="shared" si="346"/>
        <v>306</v>
      </c>
      <c r="Y9069" s="2">
        <f t="shared" si="345"/>
        <v>0</v>
      </c>
      <c r="Z9069" s="3"/>
    </row>
    <row r="9070" spans="1:26" customFormat="1" x14ac:dyDescent="0.25">
      <c r="A9070" s="31">
        <v>85</v>
      </c>
      <c r="B9070" s="31">
        <v>91</v>
      </c>
      <c r="C9070" s="3" t="s">
        <v>14654</v>
      </c>
      <c r="D9070" s="3" t="s">
        <v>14652</v>
      </c>
      <c r="E9070" s="3" t="s">
        <v>14543</v>
      </c>
      <c r="F9070" s="3" t="s">
        <v>12895</v>
      </c>
      <c r="G9070" s="1" t="s">
        <v>1818</v>
      </c>
      <c r="H9070" s="3" t="s">
        <v>245</v>
      </c>
      <c r="I9070" s="24">
        <v>256.58</v>
      </c>
      <c r="J9070" s="24">
        <v>241.25</v>
      </c>
      <c r="K9070" s="24"/>
      <c r="L9070" s="24"/>
      <c r="M9070" s="24"/>
      <c r="N9070" s="24"/>
      <c r="O9070" s="24">
        <v>3.85</v>
      </c>
      <c r="P9070" s="24"/>
      <c r="Q9070" s="24">
        <v>5.89</v>
      </c>
      <c r="R9070" s="24">
        <v>4.79</v>
      </c>
      <c r="S9070" s="24">
        <v>0.8</v>
      </c>
      <c r="T9070" s="24"/>
      <c r="U9070" s="24"/>
      <c r="V9070" s="24"/>
      <c r="W9070" s="24"/>
      <c r="X9070" s="24">
        <f t="shared" si="346"/>
        <v>256.58</v>
      </c>
      <c r="Y9070" s="2">
        <f t="shared" si="345"/>
        <v>0</v>
      </c>
      <c r="Z9070" s="3"/>
    </row>
    <row r="9071" spans="1:26" customFormat="1" x14ac:dyDescent="0.25">
      <c r="A9071" s="31">
        <v>86</v>
      </c>
      <c r="B9071" s="31">
        <v>92</v>
      </c>
      <c r="C9071" s="3" t="s">
        <v>14655</v>
      </c>
      <c r="D9071" s="3" t="s">
        <v>14652</v>
      </c>
      <c r="E9071" s="3" t="s">
        <v>14543</v>
      </c>
      <c r="F9071" s="3" t="s">
        <v>12895</v>
      </c>
      <c r="G9071" s="1" t="s">
        <v>1818</v>
      </c>
      <c r="H9071" s="3" t="s">
        <v>245</v>
      </c>
      <c r="I9071" s="24">
        <v>176.15</v>
      </c>
      <c r="J9071" s="24">
        <v>160.18</v>
      </c>
      <c r="K9071" s="24"/>
      <c r="L9071" s="24"/>
      <c r="M9071" s="24"/>
      <c r="N9071" s="24"/>
      <c r="O9071" s="24">
        <v>1</v>
      </c>
      <c r="P9071" s="24">
        <v>0.65</v>
      </c>
      <c r="Q9071" s="24">
        <v>12.5</v>
      </c>
      <c r="R9071" s="24">
        <v>1.52</v>
      </c>
      <c r="S9071" s="24">
        <v>0.3</v>
      </c>
      <c r="T9071" s="24"/>
      <c r="U9071" s="24"/>
      <c r="V9071" s="24"/>
      <c r="W9071" s="24"/>
      <c r="X9071" s="24">
        <f t="shared" si="346"/>
        <v>176.15000000000003</v>
      </c>
      <c r="Y9071" s="2">
        <f t="shared" si="345"/>
        <v>0</v>
      </c>
      <c r="Z9071" s="3"/>
    </row>
    <row r="9072" spans="1:26" customFormat="1" x14ac:dyDescent="0.25">
      <c r="A9072" s="31">
        <v>87</v>
      </c>
      <c r="B9072" s="31">
        <v>93</v>
      </c>
      <c r="C9072" s="3" t="s">
        <v>14656</v>
      </c>
      <c r="D9072" s="3" t="s">
        <v>14652</v>
      </c>
      <c r="E9072" s="3" t="s">
        <v>14543</v>
      </c>
      <c r="F9072" s="3" t="s">
        <v>12895</v>
      </c>
      <c r="G9072" s="1" t="s">
        <v>14598</v>
      </c>
      <c r="H9072" s="3" t="s">
        <v>201</v>
      </c>
      <c r="I9072" s="24">
        <v>588</v>
      </c>
      <c r="J9072" s="24">
        <v>147</v>
      </c>
      <c r="K9072" s="24">
        <v>20</v>
      </c>
      <c r="L9072" s="24"/>
      <c r="M9072" s="24"/>
      <c r="N9072" s="24">
        <v>96</v>
      </c>
      <c r="O9072" s="24">
        <v>5</v>
      </c>
      <c r="P9072" s="24"/>
      <c r="Q9072" s="24"/>
      <c r="R9072" s="24"/>
      <c r="S9072" s="24"/>
      <c r="T9072" s="24">
        <v>320</v>
      </c>
      <c r="U9072" s="24"/>
      <c r="V9072" s="24"/>
      <c r="W9072" s="24"/>
      <c r="X9072" s="24">
        <f t="shared" si="346"/>
        <v>588</v>
      </c>
      <c r="Y9072" s="2">
        <f t="shared" si="345"/>
        <v>0</v>
      </c>
      <c r="Z9072" s="3"/>
    </row>
    <row r="9073" spans="1:26" customFormat="1" x14ac:dyDescent="0.25">
      <c r="A9073" s="31">
        <v>88</v>
      </c>
      <c r="B9073" s="31">
        <v>95</v>
      </c>
      <c r="C9073" s="3" t="s">
        <v>2042</v>
      </c>
      <c r="D9073" s="3" t="s">
        <v>14657</v>
      </c>
      <c r="E9073" s="3" t="s">
        <v>14543</v>
      </c>
      <c r="F9073" s="3" t="s">
        <v>12895</v>
      </c>
      <c r="G9073" s="1" t="s">
        <v>2187</v>
      </c>
      <c r="H9073" s="3" t="s">
        <v>103</v>
      </c>
      <c r="I9073" s="24">
        <v>559.77</v>
      </c>
      <c r="J9073" s="24">
        <v>214</v>
      </c>
      <c r="K9073" s="24"/>
      <c r="L9073" s="24"/>
      <c r="M9073" s="24">
        <v>0.75</v>
      </c>
      <c r="N9073" s="24">
        <v>19.899999999999999</v>
      </c>
      <c r="O9073" s="24">
        <v>3.08</v>
      </c>
      <c r="P9073" s="24">
        <v>0.75</v>
      </c>
      <c r="Q9073" s="24"/>
      <c r="R9073" s="24">
        <v>2.9</v>
      </c>
      <c r="S9073" s="24">
        <v>0.95</v>
      </c>
      <c r="T9073" s="24">
        <v>317</v>
      </c>
      <c r="U9073" s="24">
        <v>0.44</v>
      </c>
      <c r="V9073" s="24"/>
      <c r="W9073" s="24"/>
      <c r="X9073" s="24">
        <f t="shared" si="346"/>
        <v>559.7700000000001</v>
      </c>
      <c r="Y9073" s="2">
        <f t="shared" si="345"/>
        <v>0</v>
      </c>
      <c r="Z9073" s="3"/>
    </row>
    <row r="9074" spans="1:26" customFormat="1" x14ac:dyDescent="0.25">
      <c r="A9074" s="31">
        <v>89</v>
      </c>
      <c r="B9074" s="31">
        <v>96</v>
      </c>
      <c r="C9074" s="3" t="s">
        <v>14658</v>
      </c>
      <c r="D9074" s="3" t="s">
        <v>14657</v>
      </c>
      <c r="E9074" s="3" t="s">
        <v>14543</v>
      </c>
      <c r="F9074" s="3" t="s">
        <v>12895</v>
      </c>
      <c r="G9074" s="1" t="s">
        <v>2187</v>
      </c>
      <c r="H9074" s="3" t="s">
        <v>103</v>
      </c>
      <c r="I9074" s="24">
        <v>798.6</v>
      </c>
      <c r="J9074" s="24">
        <v>248.6</v>
      </c>
      <c r="K9074" s="24"/>
      <c r="L9074" s="24"/>
      <c r="M9074" s="24"/>
      <c r="N9074" s="24"/>
      <c r="O9074" s="24"/>
      <c r="P9074" s="24"/>
      <c r="Q9074" s="24"/>
      <c r="R9074" s="24"/>
      <c r="S9074" s="24"/>
      <c r="T9074" s="24">
        <v>550</v>
      </c>
      <c r="U9074" s="24"/>
      <c r="V9074" s="24"/>
      <c r="W9074" s="24"/>
      <c r="X9074" s="24">
        <f t="shared" si="346"/>
        <v>798.6</v>
      </c>
      <c r="Y9074" s="2">
        <f t="shared" si="345"/>
        <v>0</v>
      </c>
      <c r="Z9074" s="3"/>
    </row>
    <row r="9075" spans="1:26" customFormat="1" x14ac:dyDescent="0.25">
      <c r="A9075" s="31">
        <v>90</v>
      </c>
      <c r="B9075" s="31">
        <v>97</v>
      </c>
      <c r="C9075" s="3" t="s">
        <v>4028</v>
      </c>
      <c r="D9075" s="3" t="s">
        <v>14657</v>
      </c>
      <c r="E9075" s="3" t="s">
        <v>14543</v>
      </c>
      <c r="F9075" s="3" t="s">
        <v>12895</v>
      </c>
      <c r="G9075" s="1" t="s">
        <v>2187</v>
      </c>
      <c r="H9075" s="3" t="s">
        <v>103</v>
      </c>
      <c r="I9075" s="24">
        <v>220.62</v>
      </c>
      <c r="J9075" s="24">
        <v>217.62</v>
      </c>
      <c r="K9075" s="24"/>
      <c r="L9075" s="24"/>
      <c r="M9075" s="24"/>
      <c r="N9075" s="24"/>
      <c r="O9075" s="24"/>
      <c r="P9075" s="24"/>
      <c r="Q9075" s="24"/>
      <c r="R9075" s="24">
        <v>3</v>
      </c>
      <c r="S9075" s="24"/>
      <c r="T9075" s="24"/>
      <c r="U9075" s="24"/>
      <c r="V9075" s="24"/>
      <c r="W9075" s="24"/>
      <c r="X9075" s="24">
        <f t="shared" si="346"/>
        <v>220.62</v>
      </c>
      <c r="Y9075" s="2">
        <f t="shared" si="345"/>
        <v>0</v>
      </c>
      <c r="Z9075" s="3"/>
    </row>
    <row r="9076" spans="1:26" customFormat="1" x14ac:dyDescent="0.25">
      <c r="A9076" s="31">
        <v>91</v>
      </c>
      <c r="B9076" s="31">
        <v>98</v>
      </c>
      <c r="C9076" s="3" t="s">
        <v>7348</v>
      </c>
      <c r="D9076" s="3" t="s">
        <v>14657</v>
      </c>
      <c r="E9076" s="3" t="s">
        <v>14543</v>
      </c>
      <c r="F9076" s="3" t="s">
        <v>12895</v>
      </c>
      <c r="G9076" s="1" t="s">
        <v>14659</v>
      </c>
      <c r="H9076" s="3" t="s">
        <v>1154</v>
      </c>
      <c r="I9076" s="24">
        <v>1250.45</v>
      </c>
      <c r="J9076" s="24">
        <v>94.6</v>
      </c>
      <c r="K9076" s="24">
        <v>34.4</v>
      </c>
      <c r="L9076" s="24">
        <v>221.9</v>
      </c>
      <c r="M9076" s="24"/>
      <c r="N9076" s="24"/>
      <c r="O9076" s="24">
        <v>10.7</v>
      </c>
      <c r="P9076" s="24"/>
      <c r="Q9076" s="24">
        <v>10.7</v>
      </c>
      <c r="R9076" s="24">
        <v>12.15</v>
      </c>
      <c r="S9076" s="24"/>
      <c r="T9076" s="24">
        <v>866</v>
      </c>
      <c r="U9076" s="24"/>
      <c r="V9076" s="24"/>
      <c r="W9076" s="24"/>
      <c r="X9076" s="24">
        <f t="shared" si="346"/>
        <v>1250.4499999999998</v>
      </c>
      <c r="Y9076" s="2">
        <f t="shared" si="345"/>
        <v>0</v>
      </c>
      <c r="Z9076" s="3"/>
    </row>
    <row r="9077" spans="1:26" customFormat="1" x14ac:dyDescent="0.25">
      <c r="A9077" s="31">
        <v>92</v>
      </c>
      <c r="B9077" s="31">
        <v>99</v>
      </c>
      <c r="C9077" s="3" t="s">
        <v>3238</v>
      </c>
      <c r="D9077" s="3" t="s">
        <v>14657</v>
      </c>
      <c r="E9077" s="3" t="s">
        <v>14543</v>
      </c>
      <c r="F9077" s="3" t="s">
        <v>12895</v>
      </c>
      <c r="G9077" s="1" t="s">
        <v>590</v>
      </c>
      <c r="H9077" s="3" t="s">
        <v>358</v>
      </c>
      <c r="I9077" s="24">
        <v>320.18</v>
      </c>
      <c r="J9077" s="24">
        <v>270.5</v>
      </c>
      <c r="K9077" s="24">
        <v>34.729999999999997</v>
      </c>
      <c r="L9077" s="24"/>
      <c r="M9077" s="24"/>
      <c r="N9077" s="24"/>
      <c r="O9077" s="24">
        <v>0.8</v>
      </c>
      <c r="P9077" s="24"/>
      <c r="Q9077" s="24"/>
      <c r="R9077" s="24">
        <v>11.44</v>
      </c>
      <c r="S9077" s="24"/>
      <c r="T9077" s="24">
        <v>0.55000000000000004</v>
      </c>
      <c r="U9077" s="24">
        <v>2.16</v>
      </c>
      <c r="V9077" s="24"/>
      <c r="W9077" s="24"/>
      <c r="X9077" s="24">
        <f t="shared" si="346"/>
        <v>320.18000000000006</v>
      </c>
      <c r="Y9077" s="2">
        <f t="shared" si="345"/>
        <v>0</v>
      </c>
      <c r="Z9077" s="3"/>
    </row>
    <row r="9078" spans="1:26" customFormat="1" x14ac:dyDescent="0.25">
      <c r="A9078" s="31">
        <v>93</v>
      </c>
      <c r="B9078" s="31">
        <v>100</v>
      </c>
      <c r="C9078" s="3" t="s">
        <v>9575</v>
      </c>
      <c r="D9078" s="3" t="s">
        <v>14657</v>
      </c>
      <c r="E9078" s="3" t="s">
        <v>14543</v>
      </c>
      <c r="F9078" s="3" t="s">
        <v>12895</v>
      </c>
      <c r="G9078" s="1" t="s">
        <v>14660</v>
      </c>
      <c r="H9078" s="3" t="s">
        <v>292</v>
      </c>
      <c r="I9078" s="24">
        <v>127.32</v>
      </c>
      <c r="J9078" s="24">
        <v>112.3</v>
      </c>
      <c r="K9078" s="24">
        <v>7.02</v>
      </c>
      <c r="L9078" s="24"/>
      <c r="M9078" s="24"/>
      <c r="N9078" s="24"/>
      <c r="O9078" s="24">
        <v>6.5</v>
      </c>
      <c r="P9078" s="24"/>
      <c r="Q9078" s="24"/>
      <c r="R9078" s="24">
        <v>1.5</v>
      </c>
      <c r="S9078" s="24"/>
      <c r="T9078" s="24"/>
      <c r="U9078" s="24"/>
      <c r="V9078" s="24"/>
      <c r="W9078" s="24"/>
      <c r="X9078" s="24">
        <f t="shared" si="346"/>
        <v>127.32</v>
      </c>
      <c r="Y9078" s="2">
        <f t="shared" si="345"/>
        <v>0</v>
      </c>
      <c r="Z9078" s="3"/>
    </row>
    <row r="9079" spans="1:26" customFormat="1" x14ac:dyDescent="0.25">
      <c r="A9079" s="31">
        <v>94</v>
      </c>
      <c r="B9079" s="31">
        <v>103</v>
      </c>
      <c r="C9079" s="3" t="s">
        <v>8094</v>
      </c>
      <c r="D9079" s="3" t="s">
        <v>14618</v>
      </c>
      <c r="E9079" s="3" t="s">
        <v>14543</v>
      </c>
      <c r="F9079" s="3" t="s">
        <v>12895</v>
      </c>
      <c r="G9079" s="1" t="s">
        <v>14661</v>
      </c>
      <c r="H9079" s="3"/>
      <c r="I9079" s="24">
        <v>62.9</v>
      </c>
      <c r="J9079" s="24">
        <v>48.48</v>
      </c>
      <c r="K9079" s="24">
        <v>12.2</v>
      </c>
      <c r="L9079" s="24">
        <v>1.88</v>
      </c>
      <c r="M9079" s="24"/>
      <c r="N9079" s="24"/>
      <c r="O9079" s="24"/>
      <c r="P9079" s="24">
        <v>0.34</v>
      </c>
      <c r="Q9079" s="24"/>
      <c r="R9079" s="24"/>
      <c r="S9079" s="24"/>
      <c r="T9079" s="24"/>
      <c r="U9079" s="24"/>
      <c r="V9079" s="24"/>
      <c r="W9079" s="24"/>
      <c r="X9079" s="24">
        <f t="shared" si="346"/>
        <v>62.9</v>
      </c>
      <c r="Y9079" s="2">
        <f t="shared" si="345"/>
        <v>0</v>
      </c>
      <c r="Z9079" s="3"/>
    </row>
    <row r="9080" spans="1:26" customFormat="1" x14ac:dyDescent="0.25">
      <c r="A9080" s="31">
        <v>1</v>
      </c>
      <c r="B9080" s="31">
        <v>1</v>
      </c>
      <c r="C9080" s="3" t="s">
        <v>3732</v>
      </c>
      <c r="D9080" s="3" t="s">
        <v>14279</v>
      </c>
      <c r="E9080" s="3" t="s">
        <v>14662</v>
      </c>
      <c r="F9080" s="3" t="s">
        <v>14663</v>
      </c>
      <c r="G9080" s="3" t="s">
        <v>1668</v>
      </c>
      <c r="H9080" s="3" t="s">
        <v>8319</v>
      </c>
      <c r="I9080" s="42">
        <v>292.5</v>
      </c>
      <c r="J9080" s="42">
        <v>130.80000000000001</v>
      </c>
      <c r="K9080" s="42">
        <v>3</v>
      </c>
      <c r="L9080" s="42"/>
      <c r="M9080" s="42"/>
      <c r="N9080" s="42"/>
      <c r="O9080" s="42">
        <v>2</v>
      </c>
      <c r="P9080" s="42"/>
      <c r="Q9080" s="42"/>
      <c r="R9080" s="42">
        <v>5</v>
      </c>
      <c r="S9080" s="42"/>
      <c r="T9080" s="42">
        <v>151.69999999999999</v>
      </c>
      <c r="U9080" s="42"/>
      <c r="V9080" s="42"/>
      <c r="W9080" s="42"/>
      <c r="X9080" s="42">
        <f t="shared" si="346"/>
        <v>292.5</v>
      </c>
      <c r="Y9080" s="2">
        <f t="shared" si="345"/>
        <v>0</v>
      </c>
      <c r="Z9080" s="3"/>
    </row>
    <row r="9081" spans="1:26" customFormat="1" x14ac:dyDescent="0.25">
      <c r="A9081" s="31">
        <v>2</v>
      </c>
      <c r="B9081" s="31">
        <v>2</v>
      </c>
      <c r="C9081" s="3" t="s">
        <v>14664</v>
      </c>
      <c r="D9081" s="3" t="s">
        <v>14279</v>
      </c>
      <c r="E9081" s="3" t="s">
        <v>14662</v>
      </c>
      <c r="F9081" s="3" t="s">
        <v>14663</v>
      </c>
      <c r="G9081" s="3" t="s">
        <v>2187</v>
      </c>
      <c r="H9081" s="3" t="s">
        <v>860</v>
      </c>
      <c r="I9081" s="42">
        <v>622</v>
      </c>
      <c r="J9081" s="42"/>
      <c r="K9081" s="42"/>
      <c r="L9081" s="42"/>
      <c r="M9081" s="42"/>
      <c r="N9081" s="42"/>
      <c r="O9081" s="42"/>
      <c r="P9081" s="42"/>
      <c r="Q9081" s="42"/>
      <c r="R9081" s="42"/>
      <c r="S9081" s="42"/>
      <c r="T9081" s="42">
        <v>622</v>
      </c>
      <c r="U9081" s="42"/>
      <c r="V9081" s="42"/>
      <c r="W9081" s="42"/>
      <c r="X9081" s="42">
        <f t="shared" si="346"/>
        <v>622</v>
      </c>
      <c r="Y9081" s="2">
        <f t="shared" si="345"/>
        <v>0</v>
      </c>
      <c r="Z9081" s="3"/>
    </row>
    <row r="9082" spans="1:26" customFormat="1" x14ac:dyDescent="0.25">
      <c r="A9082" s="31">
        <v>3</v>
      </c>
      <c r="B9082" s="31">
        <v>3</v>
      </c>
      <c r="C9082" s="3" t="s">
        <v>9984</v>
      </c>
      <c r="D9082" s="3" t="s">
        <v>14665</v>
      </c>
      <c r="E9082" s="3" t="s">
        <v>14662</v>
      </c>
      <c r="F9082" s="3" t="s">
        <v>14663</v>
      </c>
      <c r="G9082" s="3" t="s">
        <v>10455</v>
      </c>
      <c r="H9082" s="3"/>
      <c r="I9082" s="42">
        <v>185</v>
      </c>
      <c r="J9082" s="42">
        <v>44.5</v>
      </c>
      <c r="K9082" s="42"/>
      <c r="L9082" s="42"/>
      <c r="M9082" s="42"/>
      <c r="N9082" s="42">
        <v>1.5</v>
      </c>
      <c r="O9082" s="42">
        <v>1</v>
      </c>
      <c r="P9082" s="42">
        <v>4</v>
      </c>
      <c r="Q9082" s="42"/>
      <c r="R9082" s="42"/>
      <c r="S9082" s="42"/>
      <c r="T9082" s="42">
        <v>134</v>
      </c>
      <c r="U9082" s="42"/>
      <c r="V9082" s="42"/>
      <c r="W9082" s="42"/>
      <c r="X9082" s="42">
        <f t="shared" si="346"/>
        <v>185</v>
      </c>
      <c r="Y9082" s="2">
        <f t="shared" si="345"/>
        <v>0</v>
      </c>
      <c r="Z9082" s="3"/>
    </row>
    <row r="9083" spans="1:26" customFormat="1" x14ac:dyDescent="0.25">
      <c r="A9083" s="31">
        <v>4</v>
      </c>
      <c r="B9083" s="31">
        <v>4</v>
      </c>
      <c r="C9083" s="3" t="s">
        <v>14666</v>
      </c>
      <c r="D9083" s="3" t="s">
        <v>14667</v>
      </c>
      <c r="E9083" s="3" t="s">
        <v>14662</v>
      </c>
      <c r="F9083" s="3" t="s">
        <v>14663</v>
      </c>
      <c r="G9083" s="3" t="s">
        <v>3682</v>
      </c>
      <c r="H9083" s="3" t="s">
        <v>730</v>
      </c>
      <c r="I9083" s="42">
        <v>356.5</v>
      </c>
      <c r="J9083" s="42">
        <v>174.6</v>
      </c>
      <c r="K9083" s="42"/>
      <c r="L9083" s="42"/>
      <c r="M9083" s="42"/>
      <c r="N9083" s="42"/>
      <c r="O9083" s="42">
        <v>7.9</v>
      </c>
      <c r="P9083" s="42"/>
      <c r="Q9083" s="42"/>
      <c r="R9083" s="42"/>
      <c r="S9083" s="42"/>
      <c r="T9083" s="42">
        <v>174</v>
      </c>
      <c r="U9083" s="42"/>
      <c r="V9083" s="42"/>
      <c r="W9083" s="42"/>
      <c r="X9083" s="42">
        <f t="shared" si="346"/>
        <v>356.5</v>
      </c>
      <c r="Y9083" s="2">
        <f t="shared" si="345"/>
        <v>0</v>
      </c>
      <c r="Z9083" s="3"/>
    </row>
    <row r="9084" spans="1:26" customFormat="1" x14ac:dyDescent="0.25">
      <c r="A9084" s="31">
        <v>5</v>
      </c>
      <c r="B9084" s="31">
        <v>5</v>
      </c>
      <c r="C9084" s="3" t="s">
        <v>1678</v>
      </c>
      <c r="D9084" s="3" t="s">
        <v>14668</v>
      </c>
      <c r="E9084" s="3" t="s">
        <v>14662</v>
      </c>
      <c r="F9084" s="3" t="s">
        <v>14663</v>
      </c>
      <c r="G9084" s="3" t="s">
        <v>14669</v>
      </c>
      <c r="H9084" s="3" t="s">
        <v>1567</v>
      </c>
      <c r="I9084" s="42">
        <v>117</v>
      </c>
      <c r="J9084" s="42">
        <v>38</v>
      </c>
      <c r="K9084" s="42">
        <v>26.9</v>
      </c>
      <c r="L9084" s="42">
        <v>9</v>
      </c>
      <c r="M9084" s="42"/>
      <c r="N9084" s="42"/>
      <c r="O9084" s="42">
        <v>0.7</v>
      </c>
      <c r="P9084" s="42"/>
      <c r="Q9084" s="42"/>
      <c r="R9084" s="42"/>
      <c r="S9084" s="42"/>
      <c r="T9084" s="42">
        <v>42.4</v>
      </c>
      <c r="U9084" s="42"/>
      <c r="V9084" s="42"/>
      <c r="W9084" s="42"/>
      <c r="X9084" s="42">
        <f t="shared" si="346"/>
        <v>117</v>
      </c>
      <c r="Y9084" s="2">
        <f t="shared" si="345"/>
        <v>0</v>
      </c>
      <c r="Z9084" s="3"/>
    </row>
    <row r="9085" spans="1:26" customFormat="1" x14ac:dyDescent="0.25">
      <c r="A9085" s="31">
        <v>6</v>
      </c>
      <c r="B9085" s="31">
        <v>6</v>
      </c>
      <c r="C9085" s="3" t="s">
        <v>14670</v>
      </c>
      <c r="D9085" s="3" t="s">
        <v>14671</v>
      </c>
      <c r="E9085" s="3" t="s">
        <v>14662</v>
      </c>
      <c r="F9085" s="3" t="s">
        <v>14663</v>
      </c>
      <c r="G9085" s="3" t="s">
        <v>14672</v>
      </c>
      <c r="H9085" s="3" t="s">
        <v>216</v>
      </c>
      <c r="I9085" s="42">
        <v>203</v>
      </c>
      <c r="J9085" s="42">
        <v>57.9</v>
      </c>
      <c r="K9085" s="42">
        <v>5</v>
      </c>
      <c r="L9085" s="42">
        <v>2.5</v>
      </c>
      <c r="M9085" s="42">
        <v>3</v>
      </c>
      <c r="N9085" s="42"/>
      <c r="O9085" s="42">
        <v>1.5</v>
      </c>
      <c r="P9085" s="42">
        <v>7</v>
      </c>
      <c r="Q9085" s="42"/>
      <c r="R9085" s="42">
        <v>2</v>
      </c>
      <c r="S9085" s="42"/>
      <c r="T9085" s="42">
        <v>124.1</v>
      </c>
      <c r="U9085" s="42"/>
      <c r="V9085" s="42"/>
      <c r="W9085" s="42"/>
      <c r="X9085" s="42">
        <f t="shared" si="346"/>
        <v>203</v>
      </c>
      <c r="Y9085" s="2">
        <f t="shared" si="345"/>
        <v>0</v>
      </c>
      <c r="Z9085" s="3"/>
    </row>
    <row r="9086" spans="1:26" customFormat="1" x14ac:dyDescent="0.25">
      <c r="A9086" s="31">
        <v>7</v>
      </c>
      <c r="B9086" s="31">
        <v>7</v>
      </c>
      <c r="C9086" s="3" t="s">
        <v>14673</v>
      </c>
      <c r="D9086" s="3" t="s">
        <v>11945</v>
      </c>
      <c r="E9086" s="3" t="s">
        <v>14662</v>
      </c>
      <c r="F9086" s="3" t="s">
        <v>14663</v>
      </c>
      <c r="G9086" s="3" t="s">
        <v>6045</v>
      </c>
      <c r="H9086" s="3" t="s">
        <v>1567</v>
      </c>
      <c r="I9086" s="42">
        <v>93</v>
      </c>
      <c r="J9086" s="42">
        <v>55.6</v>
      </c>
      <c r="K9086" s="42">
        <v>7.5</v>
      </c>
      <c r="L9086" s="42">
        <v>2.2999999999999998</v>
      </c>
      <c r="M9086" s="42">
        <v>0.5</v>
      </c>
      <c r="N9086" s="42">
        <v>3.9</v>
      </c>
      <c r="O9086" s="42">
        <v>1.4</v>
      </c>
      <c r="P9086" s="42">
        <v>0.7</v>
      </c>
      <c r="Q9086" s="42">
        <v>12.3</v>
      </c>
      <c r="R9086" s="42">
        <v>2</v>
      </c>
      <c r="S9086" s="42"/>
      <c r="T9086" s="42"/>
      <c r="U9086" s="42">
        <v>6.8</v>
      </c>
      <c r="V9086" s="42"/>
      <c r="W9086" s="42"/>
      <c r="X9086" s="42">
        <f t="shared" si="346"/>
        <v>93.000000000000014</v>
      </c>
      <c r="Y9086" s="2">
        <f t="shared" si="345"/>
        <v>0</v>
      </c>
      <c r="Z9086" s="3"/>
    </row>
    <row r="9087" spans="1:26" customFormat="1" x14ac:dyDescent="0.25">
      <c r="A9087" s="31">
        <v>8</v>
      </c>
      <c r="B9087" s="31">
        <v>8</v>
      </c>
      <c r="C9087" s="3" t="s">
        <v>14674</v>
      </c>
      <c r="D9087" s="3" t="s">
        <v>14279</v>
      </c>
      <c r="E9087" s="3" t="s">
        <v>14662</v>
      </c>
      <c r="F9087" s="3" t="s">
        <v>14663</v>
      </c>
      <c r="G9087" s="3" t="s">
        <v>14675</v>
      </c>
      <c r="H9087" s="3"/>
      <c r="I9087" s="42">
        <v>162.80000000000001</v>
      </c>
      <c r="J9087" s="42"/>
      <c r="K9087" s="42"/>
      <c r="L9087" s="42"/>
      <c r="M9087" s="42"/>
      <c r="N9087" s="42"/>
      <c r="O9087" s="42"/>
      <c r="P9087" s="42"/>
      <c r="Q9087" s="42"/>
      <c r="R9087" s="42"/>
      <c r="S9087" s="42"/>
      <c r="T9087" s="42">
        <v>162.80000000000001</v>
      </c>
      <c r="U9087" s="42"/>
      <c r="V9087" s="42"/>
      <c r="W9087" s="42"/>
      <c r="X9087" s="42">
        <f t="shared" si="346"/>
        <v>162.80000000000001</v>
      </c>
      <c r="Y9087" s="2">
        <f t="shared" si="345"/>
        <v>0</v>
      </c>
      <c r="Z9087" s="3"/>
    </row>
    <row r="9088" spans="1:26" customFormat="1" x14ac:dyDescent="0.25">
      <c r="A9088" s="31">
        <v>9</v>
      </c>
      <c r="B9088" s="31">
        <v>9</v>
      </c>
      <c r="C9088" s="3" t="s">
        <v>10949</v>
      </c>
      <c r="D9088" s="3" t="s">
        <v>14676</v>
      </c>
      <c r="E9088" s="3" t="s">
        <v>14662</v>
      </c>
      <c r="F9088" s="3" t="s">
        <v>14663</v>
      </c>
      <c r="G9088" s="3" t="s">
        <v>229</v>
      </c>
      <c r="H9088" s="3" t="s">
        <v>1606</v>
      </c>
      <c r="I9088" s="42">
        <v>76</v>
      </c>
      <c r="J9088" s="42">
        <v>66.900000000000006</v>
      </c>
      <c r="K9088" s="42">
        <v>7.6</v>
      </c>
      <c r="L9088" s="42"/>
      <c r="M9088" s="42"/>
      <c r="N9088" s="42"/>
      <c r="O9088" s="42">
        <v>1.5</v>
      </c>
      <c r="P9088" s="42"/>
      <c r="Q9088" s="42"/>
      <c r="R9088" s="42"/>
      <c r="S9088" s="42"/>
      <c r="T9088" s="42"/>
      <c r="U9088" s="42"/>
      <c r="V9088" s="42"/>
      <c r="W9088" s="42"/>
      <c r="X9088" s="42">
        <f t="shared" si="346"/>
        <v>76</v>
      </c>
      <c r="Y9088" s="2">
        <f t="shared" si="345"/>
        <v>0</v>
      </c>
      <c r="Z9088" s="3"/>
    </row>
    <row r="9089" spans="1:26" customFormat="1" x14ac:dyDescent="0.25">
      <c r="A9089" s="31">
        <v>10</v>
      </c>
      <c r="B9089" s="31">
        <v>10</v>
      </c>
      <c r="C9089" s="3" t="s">
        <v>14677</v>
      </c>
      <c r="D9089" s="3" t="s">
        <v>14677</v>
      </c>
      <c r="E9089" s="3" t="s">
        <v>14662</v>
      </c>
      <c r="F9089" s="3" t="s">
        <v>14663</v>
      </c>
      <c r="G9089" s="3" t="s">
        <v>6148</v>
      </c>
      <c r="H9089" s="3" t="s">
        <v>1606</v>
      </c>
      <c r="I9089" s="42">
        <v>386.8</v>
      </c>
      <c r="J9089" s="42">
        <v>219.7</v>
      </c>
      <c r="K9089" s="42">
        <v>4</v>
      </c>
      <c r="L9089" s="42">
        <v>57.6</v>
      </c>
      <c r="M9089" s="42">
        <v>12.9</v>
      </c>
      <c r="N9089" s="42">
        <v>15</v>
      </c>
      <c r="O9089" s="42">
        <v>5.0999999999999996</v>
      </c>
      <c r="P9089" s="42">
        <v>67.099999999999994</v>
      </c>
      <c r="Q9089" s="42"/>
      <c r="R9089" s="42">
        <v>5.4</v>
      </c>
      <c r="S9089" s="42"/>
      <c r="T9089" s="42"/>
      <c r="U9089" s="42"/>
      <c r="V9089" s="42"/>
      <c r="W9089" s="42"/>
      <c r="X9089" s="42">
        <f t="shared" si="346"/>
        <v>386.79999999999995</v>
      </c>
      <c r="Y9089" s="2">
        <f t="shared" si="345"/>
        <v>0</v>
      </c>
      <c r="Z9089" s="3"/>
    </row>
    <row r="9090" spans="1:26" customFormat="1" x14ac:dyDescent="0.25">
      <c r="A9090" s="31">
        <v>11</v>
      </c>
      <c r="B9090" s="31">
        <v>11</v>
      </c>
      <c r="C9090" s="3" t="s">
        <v>14678</v>
      </c>
      <c r="D9090" s="3" t="s">
        <v>14671</v>
      </c>
      <c r="E9090" s="3" t="s">
        <v>14662</v>
      </c>
      <c r="F9090" s="3" t="s">
        <v>14663</v>
      </c>
      <c r="G9090" s="3" t="s">
        <v>14679</v>
      </c>
      <c r="H9090" s="3" t="s">
        <v>860</v>
      </c>
      <c r="I9090" s="42">
        <v>106</v>
      </c>
      <c r="J9090" s="42"/>
      <c r="K9090" s="42"/>
      <c r="L9090" s="42"/>
      <c r="M9090" s="42"/>
      <c r="N9090" s="42"/>
      <c r="O9090" s="42"/>
      <c r="P9090" s="42"/>
      <c r="Q9090" s="42"/>
      <c r="R9090" s="42"/>
      <c r="S9090" s="42"/>
      <c r="T9090" s="42">
        <v>106</v>
      </c>
      <c r="U9090" s="42"/>
      <c r="V9090" s="42"/>
      <c r="W9090" s="42"/>
      <c r="X9090" s="42">
        <f t="shared" si="346"/>
        <v>106</v>
      </c>
      <c r="Y9090" s="2">
        <f t="shared" si="345"/>
        <v>0</v>
      </c>
      <c r="Z9090" s="3"/>
    </row>
    <row r="9091" spans="1:26" customFormat="1" x14ac:dyDescent="0.25">
      <c r="A9091" s="31">
        <v>12</v>
      </c>
      <c r="B9091" s="31">
        <v>12</v>
      </c>
      <c r="C9091" s="3" t="s">
        <v>14680</v>
      </c>
      <c r="D9091" s="3" t="s">
        <v>14668</v>
      </c>
      <c r="E9091" s="3" t="s">
        <v>14662</v>
      </c>
      <c r="F9091" s="3" t="s">
        <v>14663</v>
      </c>
      <c r="G9091" s="3" t="s">
        <v>14681</v>
      </c>
      <c r="H9091" s="3" t="s">
        <v>1567</v>
      </c>
      <c r="I9091" s="42">
        <v>234.3</v>
      </c>
      <c r="J9091" s="42">
        <v>201.1</v>
      </c>
      <c r="K9091" s="42">
        <v>4.7</v>
      </c>
      <c r="L9091" s="42"/>
      <c r="M9091" s="42">
        <v>2</v>
      </c>
      <c r="N9091" s="42"/>
      <c r="O9091" s="42">
        <v>6.9</v>
      </c>
      <c r="P9091" s="42"/>
      <c r="Q9091" s="42"/>
      <c r="R9091" s="42"/>
      <c r="S9091" s="42"/>
      <c r="T9091" s="42">
        <v>19.600000000000001</v>
      </c>
      <c r="U9091" s="42"/>
      <c r="V9091" s="42"/>
      <c r="W9091" s="42"/>
      <c r="X9091" s="42">
        <f t="shared" si="346"/>
        <v>234.29999999999998</v>
      </c>
      <c r="Y9091" s="2">
        <f t="shared" ref="Y9091:Y9131" si="347">I9091-X9091</f>
        <v>0</v>
      </c>
      <c r="Z9091" s="3"/>
    </row>
    <row r="9092" spans="1:26" customFormat="1" x14ac:dyDescent="0.25">
      <c r="A9092" s="31">
        <v>13</v>
      </c>
      <c r="B9092" s="31">
        <v>13</v>
      </c>
      <c r="C9092" s="3" t="s">
        <v>13278</v>
      </c>
      <c r="D9092" s="3" t="s">
        <v>14671</v>
      </c>
      <c r="E9092" s="3" t="s">
        <v>14662</v>
      </c>
      <c r="F9092" s="3" t="s">
        <v>14663</v>
      </c>
      <c r="G9092" s="3" t="s">
        <v>14682</v>
      </c>
      <c r="H9092" s="3" t="s">
        <v>1876</v>
      </c>
      <c r="I9092" s="42">
        <v>150</v>
      </c>
      <c r="J9092" s="42"/>
      <c r="K9092" s="42"/>
      <c r="L9092" s="42"/>
      <c r="M9092" s="42"/>
      <c r="N9092" s="42"/>
      <c r="O9092" s="42"/>
      <c r="P9092" s="42"/>
      <c r="Q9092" s="42"/>
      <c r="R9092" s="42"/>
      <c r="S9092" s="42"/>
      <c r="T9092" s="42">
        <v>150</v>
      </c>
      <c r="U9092" s="42"/>
      <c r="V9092" s="42"/>
      <c r="W9092" s="42"/>
      <c r="X9092" s="42">
        <f t="shared" si="346"/>
        <v>150</v>
      </c>
      <c r="Y9092" s="2">
        <f t="shared" si="347"/>
        <v>0</v>
      </c>
      <c r="Z9092" s="3"/>
    </row>
    <row r="9093" spans="1:26" customFormat="1" x14ac:dyDescent="0.25">
      <c r="A9093" s="31">
        <v>14</v>
      </c>
      <c r="B9093" s="31">
        <v>14</v>
      </c>
      <c r="C9093" s="3" t="s">
        <v>14683</v>
      </c>
      <c r="D9093" s="3" t="s">
        <v>14684</v>
      </c>
      <c r="E9093" s="3" t="s">
        <v>14662</v>
      </c>
      <c r="F9093" s="3" t="s">
        <v>14663</v>
      </c>
      <c r="G9093" s="3" t="s">
        <v>6148</v>
      </c>
      <c r="H9093" s="3" t="s">
        <v>1606</v>
      </c>
      <c r="I9093" s="42">
        <v>4506.5</v>
      </c>
      <c r="J9093" s="42"/>
      <c r="K9093" s="42"/>
      <c r="L9093" s="42"/>
      <c r="M9093" s="42"/>
      <c r="N9093" s="42"/>
      <c r="O9093" s="42"/>
      <c r="P9093" s="42"/>
      <c r="Q9093" s="42"/>
      <c r="R9093" s="42"/>
      <c r="S9093" s="42"/>
      <c r="T9093" s="42">
        <v>4506.5</v>
      </c>
      <c r="U9093" s="42"/>
      <c r="V9093" s="42"/>
      <c r="W9093" s="42"/>
      <c r="X9093" s="42">
        <f t="shared" si="346"/>
        <v>4506.5</v>
      </c>
      <c r="Y9093" s="2">
        <f t="shared" si="347"/>
        <v>0</v>
      </c>
      <c r="Z9093" s="3"/>
    </row>
    <row r="9094" spans="1:26" s="20" customFormat="1" x14ac:dyDescent="0.25">
      <c r="A9094" s="31">
        <v>15</v>
      </c>
      <c r="B9094" s="31">
        <v>15</v>
      </c>
      <c r="C9094" s="3" t="s">
        <v>14685</v>
      </c>
      <c r="D9094" s="3" t="s">
        <v>11945</v>
      </c>
      <c r="E9094" s="3" t="s">
        <v>14662</v>
      </c>
      <c r="F9094" s="3" t="s">
        <v>14663</v>
      </c>
      <c r="G9094" s="3" t="s">
        <v>14686</v>
      </c>
      <c r="H9094" s="3" t="s">
        <v>14687</v>
      </c>
      <c r="I9094" s="42">
        <v>583</v>
      </c>
      <c r="J9094" s="42">
        <v>224.6</v>
      </c>
      <c r="K9094" s="42">
        <v>3</v>
      </c>
      <c r="L9094" s="42">
        <v>22.9</v>
      </c>
      <c r="M9094" s="42">
        <v>7.2</v>
      </c>
      <c r="N9094" s="42"/>
      <c r="O9094" s="42"/>
      <c r="P9094" s="42"/>
      <c r="Q9094" s="42">
        <v>3</v>
      </c>
      <c r="R9094" s="42">
        <v>7.3</v>
      </c>
      <c r="S9094" s="42"/>
      <c r="T9094" s="42">
        <v>315</v>
      </c>
      <c r="U9094" s="42"/>
      <c r="V9094" s="42"/>
      <c r="W9094" s="42"/>
      <c r="X9094" s="42">
        <f t="shared" si="346"/>
        <v>583</v>
      </c>
      <c r="Y9094" s="2">
        <f t="shared" si="347"/>
        <v>0</v>
      </c>
      <c r="Z9094" s="6"/>
    </row>
    <row r="9095" spans="1:26" customFormat="1" x14ac:dyDescent="0.25">
      <c r="A9095" s="31">
        <v>16</v>
      </c>
      <c r="B9095" s="31">
        <v>16</v>
      </c>
      <c r="C9095" s="3" t="s">
        <v>2751</v>
      </c>
      <c r="D9095" s="3" t="s">
        <v>14688</v>
      </c>
      <c r="E9095" s="3" t="s">
        <v>14662</v>
      </c>
      <c r="F9095" s="3" t="s">
        <v>14663</v>
      </c>
      <c r="G9095" s="3" t="s">
        <v>14689</v>
      </c>
      <c r="H9095" s="3" t="s">
        <v>1606</v>
      </c>
      <c r="I9095" s="42">
        <v>215</v>
      </c>
      <c r="J9095" s="42">
        <v>65.5</v>
      </c>
      <c r="K9095" s="42"/>
      <c r="L9095" s="42">
        <v>12.2</v>
      </c>
      <c r="M9095" s="42"/>
      <c r="N9095" s="42">
        <v>6.9</v>
      </c>
      <c r="O9095" s="42">
        <v>2</v>
      </c>
      <c r="P9095" s="42"/>
      <c r="Q9095" s="42"/>
      <c r="R9095" s="42">
        <v>2.6</v>
      </c>
      <c r="S9095" s="42"/>
      <c r="T9095" s="42">
        <v>125.8</v>
      </c>
      <c r="U9095" s="42"/>
      <c r="V9095" s="42"/>
      <c r="W9095" s="42"/>
      <c r="X9095" s="42">
        <f t="shared" si="346"/>
        <v>215</v>
      </c>
      <c r="Y9095" s="2">
        <f t="shared" si="347"/>
        <v>0</v>
      </c>
      <c r="Z9095" s="3"/>
    </row>
    <row r="9096" spans="1:26" customFormat="1" x14ac:dyDescent="0.25">
      <c r="A9096" s="31">
        <v>17</v>
      </c>
      <c r="B9096" s="31">
        <v>17</v>
      </c>
      <c r="C9096" s="3" t="s">
        <v>14690</v>
      </c>
      <c r="D9096" s="3" t="s">
        <v>14691</v>
      </c>
      <c r="E9096" s="3" t="s">
        <v>14662</v>
      </c>
      <c r="F9096" s="3" t="s">
        <v>14663</v>
      </c>
      <c r="G9096" s="3" t="s">
        <v>3782</v>
      </c>
      <c r="H9096" s="3" t="s">
        <v>1876</v>
      </c>
      <c r="I9096" s="42">
        <v>105.6</v>
      </c>
      <c r="J9096" s="42">
        <v>42.7</v>
      </c>
      <c r="K9096" s="42">
        <v>59</v>
      </c>
      <c r="L9096" s="42"/>
      <c r="M9096" s="42"/>
      <c r="N9096" s="42"/>
      <c r="O9096" s="42"/>
      <c r="P9096" s="42"/>
      <c r="Q9096" s="42"/>
      <c r="R9096" s="42">
        <v>3.9</v>
      </c>
      <c r="S9096" s="42"/>
      <c r="T9096" s="42"/>
      <c r="U9096" s="42"/>
      <c r="V9096" s="42"/>
      <c r="W9096" s="42"/>
      <c r="X9096" s="42">
        <f t="shared" si="346"/>
        <v>105.60000000000001</v>
      </c>
      <c r="Y9096" s="2">
        <f t="shared" si="347"/>
        <v>0</v>
      </c>
      <c r="Z9096" s="3"/>
    </row>
    <row r="9097" spans="1:26" customFormat="1" x14ac:dyDescent="0.25">
      <c r="A9097" s="31">
        <v>18</v>
      </c>
      <c r="B9097" s="31">
        <v>18</v>
      </c>
      <c r="C9097" s="3" t="s">
        <v>14692</v>
      </c>
      <c r="D9097" s="3" t="s">
        <v>14671</v>
      </c>
      <c r="E9097" s="3" t="s">
        <v>14662</v>
      </c>
      <c r="F9097" s="3" t="s">
        <v>14663</v>
      </c>
      <c r="G9097" s="3" t="s">
        <v>6252</v>
      </c>
      <c r="H9097" s="3" t="s">
        <v>730</v>
      </c>
      <c r="I9097" s="42">
        <v>112.5</v>
      </c>
      <c r="J9097" s="42">
        <v>102.3</v>
      </c>
      <c r="K9097" s="42"/>
      <c r="L9097" s="42">
        <v>3.7</v>
      </c>
      <c r="M9097" s="42">
        <v>3.5</v>
      </c>
      <c r="N9097" s="42"/>
      <c r="O9097" s="42">
        <v>1</v>
      </c>
      <c r="P9097" s="42"/>
      <c r="Q9097" s="42"/>
      <c r="R9097" s="42">
        <v>2</v>
      </c>
      <c r="S9097" s="42"/>
      <c r="T9097" s="42"/>
      <c r="U9097" s="42"/>
      <c r="V9097" s="42"/>
      <c r="W9097" s="42"/>
      <c r="X9097" s="42">
        <f t="shared" si="346"/>
        <v>112.5</v>
      </c>
      <c r="Y9097" s="2">
        <f t="shared" si="347"/>
        <v>0</v>
      </c>
      <c r="Z9097" s="3"/>
    </row>
    <row r="9098" spans="1:26" customFormat="1" x14ac:dyDescent="0.25">
      <c r="A9098" s="31">
        <v>19</v>
      </c>
      <c r="B9098" s="31">
        <v>19</v>
      </c>
      <c r="C9098" s="3" t="s">
        <v>14693</v>
      </c>
      <c r="D9098" s="3" t="s">
        <v>14676</v>
      </c>
      <c r="E9098" s="3" t="s">
        <v>14662</v>
      </c>
      <c r="F9098" s="3" t="s">
        <v>14663</v>
      </c>
      <c r="G9098" s="3" t="s">
        <v>2347</v>
      </c>
      <c r="H9098" s="3" t="s">
        <v>860</v>
      </c>
      <c r="I9098" s="42">
        <v>159.6</v>
      </c>
      <c r="J9098" s="42">
        <v>62</v>
      </c>
      <c r="K9098" s="42"/>
      <c r="L9098" s="42">
        <v>20</v>
      </c>
      <c r="M9098" s="42">
        <v>8</v>
      </c>
      <c r="N9098" s="42"/>
      <c r="O9098" s="42">
        <v>2</v>
      </c>
      <c r="P9098" s="42"/>
      <c r="Q9098" s="42"/>
      <c r="R9098" s="42"/>
      <c r="S9098" s="42"/>
      <c r="T9098" s="42">
        <v>67.599999999999994</v>
      </c>
      <c r="U9098" s="42"/>
      <c r="V9098" s="42"/>
      <c r="W9098" s="42"/>
      <c r="X9098" s="42">
        <f t="shared" si="346"/>
        <v>159.6</v>
      </c>
      <c r="Y9098" s="2">
        <f t="shared" si="347"/>
        <v>0</v>
      </c>
      <c r="Z9098" s="3"/>
    </row>
    <row r="9099" spans="1:26" customFormat="1" x14ac:dyDescent="0.25">
      <c r="A9099" s="31">
        <v>20</v>
      </c>
      <c r="B9099" s="31">
        <v>20</v>
      </c>
      <c r="C9099" s="3" t="s">
        <v>9839</v>
      </c>
      <c r="D9099" s="3" t="s">
        <v>14694</v>
      </c>
      <c r="E9099" s="3" t="s">
        <v>14662</v>
      </c>
      <c r="F9099" s="3" t="s">
        <v>14663</v>
      </c>
      <c r="G9099" s="3" t="s">
        <v>14695</v>
      </c>
      <c r="H9099" s="3"/>
      <c r="I9099" s="42">
        <v>251.2</v>
      </c>
      <c r="J9099" s="42"/>
      <c r="K9099" s="42"/>
      <c r="L9099" s="42"/>
      <c r="M9099" s="42"/>
      <c r="N9099" s="42"/>
      <c r="O9099" s="42"/>
      <c r="P9099" s="42"/>
      <c r="Q9099" s="42"/>
      <c r="R9099" s="42"/>
      <c r="S9099" s="42"/>
      <c r="T9099" s="42">
        <v>251.2</v>
      </c>
      <c r="U9099" s="42"/>
      <c r="V9099" s="42"/>
      <c r="W9099" s="42"/>
      <c r="X9099" s="42">
        <f t="shared" si="346"/>
        <v>251.2</v>
      </c>
      <c r="Y9099" s="2">
        <f t="shared" si="347"/>
        <v>0</v>
      </c>
      <c r="Z9099" s="3"/>
    </row>
    <row r="9100" spans="1:26" customFormat="1" x14ac:dyDescent="0.25">
      <c r="A9100" s="31">
        <v>21</v>
      </c>
      <c r="B9100" s="31">
        <v>21</v>
      </c>
      <c r="C9100" s="3" t="s">
        <v>14696</v>
      </c>
      <c r="D9100" s="3" t="s">
        <v>14671</v>
      </c>
      <c r="E9100" s="3" t="s">
        <v>14662</v>
      </c>
      <c r="F9100" s="3" t="s">
        <v>14663</v>
      </c>
      <c r="G9100" s="3" t="s">
        <v>6148</v>
      </c>
      <c r="H9100" s="3"/>
      <c r="I9100" s="42">
        <v>350</v>
      </c>
      <c r="J9100" s="42">
        <v>239.3</v>
      </c>
      <c r="K9100" s="42">
        <v>11.7</v>
      </c>
      <c r="L9100" s="42">
        <v>77.5</v>
      </c>
      <c r="M9100" s="42"/>
      <c r="N9100" s="42">
        <v>7.5</v>
      </c>
      <c r="O9100" s="42">
        <v>6</v>
      </c>
      <c r="P9100" s="42"/>
      <c r="Q9100" s="42"/>
      <c r="R9100" s="42">
        <v>8</v>
      </c>
      <c r="S9100" s="42"/>
      <c r="T9100" s="42"/>
      <c r="U9100" s="42"/>
      <c r="V9100" s="42"/>
      <c r="W9100" s="42"/>
      <c r="X9100" s="42">
        <f t="shared" si="346"/>
        <v>350</v>
      </c>
      <c r="Y9100" s="2">
        <f t="shared" si="347"/>
        <v>0</v>
      </c>
      <c r="Z9100" s="3"/>
    </row>
    <row r="9101" spans="1:26" customFormat="1" x14ac:dyDescent="0.25">
      <c r="A9101" s="31">
        <v>22</v>
      </c>
      <c r="B9101" s="31">
        <v>22</v>
      </c>
      <c r="C9101" s="3" t="s">
        <v>14697</v>
      </c>
      <c r="D9101" s="3" t="s">
        <v>14279</v>
      </c>
      <c r="E9101" s="3" t="s">
        <v>14662</v>
      </c>
      <c r="F9101" s="3" t="s">
        <v>14663</v>
      </c>
      <c r="G9101" s="3" t="s">
        <v>14698</v>
      </c>
      <c r="H9101" s="3"/>
      <c r="I9101" s="42">
        <v>371.9</v>
      </c>
      <c r="J9101" s="42"/>
      <c r="K9101" s="42"/>
      <c r="L9101" s="42"/>
      <c r="M9101" s="42"/>
      <c r="N9101" s="42"/>
      <c r="O9101" s="42"/>
      <c r="P9101" s="42"/>
      <c r="Q9101" s="42"/>
      <c r="R9101" s="42"/>
      <c r="S9101" s="42"/>
      <c r="T9101" s="42">
        <v>371.9</v>
      </c>
      <c r="U9101" s="42"/>
      <c r="V9101" s="42"/>
      <c r="W9101" s="42"/>
      <c r="X9101" s="42">
        <f t="shared" si="346"/>
        <v>371.9</v>
      </c>
      <c r="Y9101" s="2">
        <f t="shared" si="347"/>
        <v>0</v>
      </c>
      <c r="Z9101" s="3"/>
    </row>
    <row r="9102" spans="1:26" s="20" customFormat="1" x14ac:dyDescent="0.25">
      <c r="A9102" s="31">
        <v>23</v>
      </c>
      <c r="B9102" s="31">
        <v>23</v>
      </c>
      <c r="C9102" s="3" t="s">
        <v>14699</v>
      </c>
      <c r="D9102" s="3" t="s">
        <v>14671</v>
      </c>
      <c r="E9102" s="3" t="s">
        <v>14662</v>
      </c>
      <c r="F9102" s="3" t="s">
        <v>14663</v>
      </c>
      <c r="G9102" s="3" t="s">
        <v>14700</v>
      </c>
      <c r="H9102" s="3" t="s">
        <v>1567</v>
      </c>
      <c r="I9102" s="42">
        <v>77</v>
      </c>
      <c r="J9102" s="42">
        <v>63.9</v>
      </c>
      <c r="K9102" s="42">
        <v>8.4</v>
      </c>
      <c r="L9102" s="42"/>
      <c r="M9102" s="42"/>
      <c r="N9102" s="42"/>
      <c r="O9102" s="42"/>
      <c r="P9102" s="42"/>
      <c r="Q9102" s="42"/>
      <c r="R9102" s="42">
        <v>4.7</v>
      </c>
      <c r="S9102" s="42"/>
      <c r="T9102" s="42"/>
      <c r="U9102" s="42"/>
      <c r="V9102" s="42"/>
      <c r="W9102" s="42"/>
      <c r="X9102" s="42">
        <f t="shared" si="346"/>
        <v>77</v>
      </c>
      <c r="Y9102" s="2">
        <f t="shared" si="347"/>
        <v>0</v>
      </c>
      <c r="Z9102" s="6"/>
    </row>
    <row r="9103" spans="1:26" customFormat="1" x14ac:dyDescent="0.25">
      <c r="A9103" s="31">
        <v>24</v>
      </c>
      <c r="B9103" s="31">
        <v>24</v>
      </c>
      <c r="C9103" s="3" t="s">
        <v>14701</v>
      </c>
      <c r="D9103" s="3" t="s">
        <v>14677</v>
      </c>
      <c r="E9103" s="3" t="s">
        <v>14662</v>
      </c>
      <c r="F9103" s="3" t="s">
        <v>14663</v>
      </c>
      <c r="G9103" s="3" t="s">
        <v>6148</v>
      </c>
      <c r="H9103" s="3" t="s">
        <v>1606</v>
      </c>
      <c r="I9103" s="42">
        <v>167</v>
      </c>
      <c r="J9103" s="42">
        <v>139.1</v>
      </c>
      <c r="K9103" s="42">
        <v>19</v>
      </c>
      <c r="L9103" s="42"/>
      <c r="M9103" s="42"/>
      <c r="N9103" s="42"/>
      <c r="O9103" s="42">
        <v>3</v>
      </c>
      <c r="P9103" s="42">
        <v>0.9</v>
      </c>
      <c r="Q9103" s="42"/>
      <c r="R9103" s="42">
        <v>5</v>
      </c>
      <c r="S9103" s="42"/>
      <c r="T9103" s="42"/>
      <c r="U9103" s="42"/>
      <c r="V9103" s="42"/>
      <c r="W9103" s="42"/>
      <c r="X9103" s="42">
        <f t="shared" si="346"/>
        <v>167</v>
      </c>
      <c r="Y9103" s="2">
        <f t="shared" si="347"/>
        <v>0</v>
      </c>
      <c r="Z9103" s="3"/>
    </row>
    <row r="9104" spans="1:26" customFormat="1" x14ac:dyDescent="0.25">
      <c r="A9104" s="31">
        <v>25</v>
      </c>
      <c r="B9104" s="31">
        <v>25</v>
      </c>
      <c r="C9104" s="3" t="s">
        <v>14702</v>
      </c>
      <c r="D9104" s="3" t="s">
        <v>14668</v>
      </c>
      <c r="E9104" s="3" t="s">
        <v>14662</v>
      </c>
      <c r="F9104" s="3" t="s">
        <v>14663</v>
      </c>
      <c r="G9104" s="3" t="s">
        <v>14703</v>
      </c>
      <c r="H9104" s="3" t="s">
        <v>1876</v>
      </c>
      <c r="I9104" s="42">
        <v>453</v>
      </c>
      <c r="J9104" s="42">
        <v>148.5</v>
      </c>
      <c r="K9104" s="42"/>
      <c r="L9104" s="42">
        <v>46.5</v>
      </c>
      <c r="M9104" s="42">
        <v>5.5</v>
      </c>
      <c r="N9104" s="42"/>
      <c r="O9104" s="42">
        <v>3</v>
      </c>
      <c r="P9104" s="42"/>
      <c r="Q9104" s="42"/>
      <c r="R9104" s="42"/>
      <c r="S9104" s="42"/>
      <c r="T9104" s="42">
        <v>249.5</v>
      </c>
      <c r="U9104" s="42"/>
      <c r="V9104" s="42"/>
      <c r="W9104" s="42"/>
      <c r="X9104" s="42">
        <f t="shared" si="346"/>
        <v>453</v>
      </c>
      <c r="Y9104" s="2">
        <f t="shared" si="347"/>
        <v>0</v>
      </c>
      <c r="Z9104" s="3"/>
    </row>
    <row r="9105" spans="1:26" customFormat="1" x14ac:dyDescent="0.25">
      <c r="A9105" s="31">
        <v>26</v>
      </c>
      <c r="B9105" s="31">
        <v>26</v>
      </c>
      <c r="C9105" s="3" t="s">
        <v>14704</v>
      </c>
      <c r="D9105" s="3" t="s">
        <v>14665</v>
      </c>
      <c r="E9105" s="3" t="s">
        <v>14662</v>
      </c>
      <c r="F9105" s="3" t="s">
        <v>14663</v>
      </c>
      <c r="G9105" s="3" t="s">
        <v>14705</v>
      </c>
      <c r="H9105" s="3" t="s">
        <v>2658</v>
      </c>
      <c r="I9105" s="42">
        <v>141</v>
      </c>
      <c r="J9105" s="42"/>
      <c r="K9105" s="42"/>
      <c r="L9105" s="42"/>
      <c r="M9105" s="42"/>
      <c r="N9105" s="42"/>
      <c r="O9105" s="42"/>
      <c r="P9105" s="42"/>
      <c r="Q9105" s="42"/>
      <c r="R9105" s="42"/>
      <c r="S9105" s="42"/>
      <c r="T9105" s="42">
        <v>141</v>
      </c>
      <c r="U9105" s="42"/>
      <c r="V9105" s="42"/>
      <c r="W9105" s="42"/>
      <c r="X9105" s="42">
        <f t="shared" si="346"/>
        <v>141</v>
      </c>
      <c r="Y9105" s="2">
        <f t="shared" si="347"/>
        <v>0</v>
      </c>
      <c r="Z9105" s="3"/>
    </row>
    <row r="9106" spans="1:26" customFormat="1" x14ac:dyDescent="0.25">
      <c r="A9106" s="31">
        <v>27</v>
      </c>
      <c r="B9106" s="31">
        <v>27</v>
      </c>
      <c r="C9106" s="3" t="s">
        <v>14526</v>
      </c>
      <c r="D9106" s="3" t="s">
        <v>14667</v>
      </c>
      <c r="E9106" s="3" t="s">
        <v>14662</v>
      </c>
      <c r="F9106" s="3" t="s">
        <v>14663</v>
      </c>
      <c r="G9106" s="3" t="s">
        <v>5111</v>
      </c>
      <c r="H9106" s="3" t="s">
        <v>1606</v>
      </c>
      <c r="I9106" s="42">
        <v>116</v>
      </c>
      <c r="J9106" s="42">
        <v>27.5</v>
      </c>
      <c r="K9106" s="42"/>
      <c r="L9106" s="42">
        <v>19.3</v>
      </c>
      <c r="M9106" s="42">
        <v>4</v>
      </c>
      <c r="N9106" s="42"/>
      <c r="O9106" s="42">
        <v>1</v>
      </c>
      <c r="P9106" s="42"/>
      <c r="Q9106" s="42"/>
      <c r="R9106" s="42"/>
      <c r="S9106" s="42"/>
      <c r="T9106" s="42">
        <v>64.2</v>
      </c>
      <c r="U9106" s="42"/>
      <c r="V9106" s="42"/>
      <c r="W9106" s="42"/>
      <c r="X9106" s="42">
        <f t="shared" si="346"/>
        <v>116</v>
      </c>
      <c r="Y9106" s="2">
        <f t="shared" si="347"/>
        <v>0</v>
      </c>
      <c r="Z9106" s="3"/>
    </row>
    <row r="9107" spans="1:26" customFormat="1" x14ac:dyDescent="0.25">
      <c r="A9107" s="31">
        <v>28</v>
      </c>
      <c r="B9107" s="31">
        <v>28</v>
      </c>
      <c r="C9107" s="3" t="s">
        <v>14706</v>
      </c>
      <c r="D9107" s="3" t="s">
        <v>14279</v>
      </c>
      <c r="E9107" s="3" t="s">
        <v>14662</v>
      </c>
      <c r="F9107" s="3" t="s">
        <v>14663</v>
      </c>
      <c r="G9107" s="3" t="s">
        <v>8759</v>
      </c>
      <c r="H9107" s="3"/>
      <c r="I9107" s="42">
        <v>73.400000000000006</v>
      </c>
      <c r="J9107" s="42">
        <v>43.7</v>
      </c>
      <c r="K9107" s="42"/>
      <c r="L9107" s="42"/>
      <c r="M9107" s="42"/>
      <c r="N9107" s="42"/>
      <c r="O9107" s="42">
        <v>28.3</v>
      </c>
      <c r="P9107" s="42"/>
      <c r="Q9107" s="42">
        <v>0.7</v>
      </c>
      <c r="R9107" s="42">
        <v>0.7</v>
      </c>
      <c r="S9107" s="42"/>
      <c r="T9107" s="42"/>
      <c r="U9107" s="42"/>
      <c r="V9107" s="42"/>
      <c r="W9107" s="42"/>
      <c r="X9107" s="42">
        <f t="shared" si="346"/>
        <v>73.400000000000006</v>
      </c>
      <c r="Y9107" s="2">
        <f t="shared" si="347"/>
        <v>0</v>
      </c>
      <c r="Z9107" s="3"/>
    </row>
    <row r="9108" spans="1:26" customFormat="1" x14ac:dyDescent="0.25">
      <c r="A9108" s="31">
        <v>29</v>
      </c>
      <c r="B9108" s="31">
        <v>29</v>
      </c>
      <c r="C9108" s="3" t="s">
        <v>14707</v>
      </c>
      <c r="D9108" s="3" t="s">
        <v>14665</v>
      </c>
      <c r="E9108" s="3" t="s">
        <v>14662</v>
      </c>
      <c r="F9108" s="3" t="s">
        <v>14663</v>
      </c>
      <c r="G9108" s="3" t="s">
        <v>14708</v>
      </c>
      <c r="H9108" s="3"/>
      <c r="I9108" s="42">
        <v>166</v>
      </c>
      <c r="J9108" s="42">
        <v>73</v>
      </c>
      <c r="K9108" s="42"/>
      <c r="L9108" s="42">
        <v>91</v>
      </c>
      <c r="M9108" s="42">
        <v>0.5</v>
      </c>
      <c r="N9108" s="42"/>
      <c r="O9108" s="42">
        <v>0.5</v>
      </c>
      <c r="P9108" s="42"/>
      <c r="Q9108" s="42"/>
      <c r="R9108" s="42">
        <v>1</v>
      </c>
      <c r="S9108" s="42"/>
      <c r="T9108" s="42"/>
      <c r="U9108" s="42"/>
      <c r="V9108" s="42"/>
      <c r="W9108" s="42"/>
      <c r="X9108" s="42">
        <f t="shared" si="346"/>
        <v>166</v>
      </c>
      <c r="Y9108" s="2">
        <f t="shared" si="347"/>
        <v>0</v>
      </c>
      <c r="Z9108" s="3"/>
    </row>
    <row r="9109" spans="1:26" customFormat="1" x14ac:dyDescent="0.25">
      <c r="A9109" s="31">
        <v>30</v>
      </c>
      <c r="B9109" s="31">
        <v>30</v>
      </c>
      <c r="C9109" s="3" t="s">
        <v>14709</v>
      </c>
      <c r="D9109" s="3" t="s">
        <v>14676</v>
      </c>
      <c r="E9109" s="3" t="s">
        <v>14662</v>
      </c>
      <c r="F9109" s="3" t="s">
        <v>14663</v>
      </c>
      <c r="G9109" s="3" t="s">
        <v>14710</v>
      </c>
      <c r="H9109" s="3"/>
      <c r="I9109" s="42">
        <v>195</v>
      </c>
      <c r="J9109" s="42">
        <v>150.4</v>
      </c>
      <c r="K9109" s="42"/>
      <c r="L9109" s="42">
        <v>5</v>
      </c>
      <c r="M9109" s="42">
        <v>9</v>
      </c>
      <c r="N9109" s="42"/>
      <c r="O9109" s="42">
        <v>1</v>
      </c>
      <c r="P9109" s="42"/>
      <c r="Q9109" s="42"/>
      <c r="R9109" s="42"/>
      <c r="S9109" s="42"/>
      <c r="T9109" s="42">
        <v>29.6</v>
      </c>
      <c r="U9109" s="42"/>
      <c r="V9109" s="42"/>
      <c r="W9109" s="42"/>
      <c r="X9109" s="42">
        <f t="shared" si="346"/>
        <v>195</v>
      </c>
      <c r="Y9109" s="2">
        <f t="shared" si="347"/>
        <v>0</v>
      </c>
      <c r="Z9109" s="3"/>
    </row>
    <row r="9110" spans="1:26" customFormat="1" x14ac:dyDescent="0.25">
      <c r="A9110" s="31">
        <v>31</v>
      </c>
      <c r="B9110" s="31">
        <v>31</v>
      </c>
      <c r="C9110" s="3" t="s">
        <v>14711</v>
      </c>
      <c r="D9110" s="3" t="s">
        <v>14667</v>
      </c>
      <c r="E9110" s="3" t="s">
        <v>14662</v>
      </c>
      <c r="F9110" s="3" t="s">
        <v>14663</v>
      </c>
      <c r="G9110" s="3" t="s">
        <v>14712</v>
      </c>
      <c r="H9110" s="3"/>
      <c r="I9110" s="42">
        <v>88.8</v>
      </c>
      <c r="J9110" s="42">
        <v>57.3</v>
      </c>
      <c r="K9110" s="42">
        <v>23.3</v>
      </c>
      <c r="L9110" s="42"/>
      <c r="M9110" s="42">
        <v>0.7</v>
      </c>
      <c r="N9110" s="42"/>
      <c r="O9110" s="42">
        <v>1</v>
      </c>
      <c r="P9110" s="42"/>
      <c r="Q9110" s="42">
        <v>0.2</v>
      </c>
      <c r="R9110" s="42">
        <v>4</v>
      </c>
      <c r="S9110" s="42"/>
      <c r="T9110" s="42"/>
      <c r="U9110" s="42">
        <v>2.2999999999999998</v>
      </c>
      <c r="V9110" s="42"/>
      <c r="W9110" s="42"/>
      <c r="X9110" s="42">
        <f t="shared" si="346"/>
        <v>88.8</v>
      </c>
      <c r="Y9110" s="2">
        <f t="shared" si="347"/>
        <v>0</v>
      </c>
      <c r="Z9110" s="3"/>
    </row>
    <row r="9111" spans="1:26" customFormat="1" x14ac:dyDescent="0.25">
      <c r="A9111" s="31">
        <v>32</v>
      </c>
      <c r="B9111" s="31">
        <v>32</v>
      </c>
      <c r="C9111" s="3" t="s">
        <v>14713</v>
      </c>
      <c r="D9111" s="3" t="s">
        <v>14671</v>
      </c>
      <c r="E9111" s="3" t="s">
        <v>14662</v>
      </c>
      <c r="F9111" s="3" t="s">
        <v>14663</v>
      </c>
      <c r="G9111" s="3" t="s">
        <v>14555</v>
      </c>
      <c r="H9111" s="3" t="s">
        <v>1876</v>
      </c>
      <c r="I9111" s="42">
        <v>65.7</v>
      </c>
      <c r="J9111" s="42">
        <v>46.2</v>
      </c>
      <c r="K9111" s="42">
        <v>16.2</v>
      </c>
      <c r="L9111" s="42"/>
      <c r="M9111" s="42"/>
      <c r="N9111" s="42"/>
      <c r="O9111" s="42"/>
      <c r="P9111" s="42"/>
      <c r="Q9111" s="42"/>
      <c r="R9111" s="42">
        <v>3.3</v>
      </c>
      <c r="S9111" s="42"/>
      <c r="T9111" s="42"/>
      <c r="U9111" s="42"/>
      <c r="V9111" s="42"/>
      <c r="W9111" s="42"/>
      <c r="X9111" s="42">
        <f t="shared" si="346"/>
        <v>65.7</v>
      </c>
      <c r="Y9111" s="2">
        <f t="shared" si="347"/>
        <v>0</v>
      </c>
      <c r="Z9111" s="3"/>
    </row>
    <row r="9112" spans="1:26" customFormat="1" x14ac:dyDescent="0.25">
      <c r="A9112" s="31">
        <v>33</v>
      </c>
      <c r="B9112" s="31">
        <v>33</v>
      </c>
      <c r="C9112" s="3" t="s">
        <v>14714</v>
      </c>
      <c r="D9112" s="3" t="s">
        <v>14677</v>
      </c>
      <c r="E9112" s="3" t="s">
        <v>14662</v>
      </c>
      <c r="F9112" s="3" t="s">
        <v>14663</v>
      </c>
      <c r="G9112" s="3" t="s">
        <v>6148</v>
      </c>
      <c r="H9112" s="3" t="s">
        <v>1606</v>
      </c>
      <c r="I9112" s="42">
        <v>216</v>
      </c>
      <c r="J9112" s="42">
        <v>138</v>
      </c>
      <c r="K9112" s="42">
        <v>37.4</v>
      </c>
      <c r="L9112" s="42">
        <v>31.4</v>
      </c>
      <c r="M9112" s="42"/>
      <c r="N9112" s="42"/>
      <c r="O9112" s="42">
        <v>3</v>
      </c>
      <c r="P9112" s="42"/>
      <c r="Q9112" s="42"/>
      <c r="R9112" s="42">
        <v>6.2</v>
      </c>
      <c r="S9112" s="42"/>
      <c r="T9112" s="42"/>
      <c r="U9112" s="42"/>
      <c r="V9112" s="42"/>
      <c r="W9112" s="42"/>
      <c r="X9112" s="42">
        <f t="shared" si="346"/>
        <v>216</v>
      </c>
      <c r="Y9112" s="2">
        <f t="shared" si="347"/>
        <v>0</v>
      </c>
      <c r="Z9112" s="3"/>
    </row>
    <row r="9113" spans="1:26" customFormat="1" x14ac:dyDescent="0.25">
      <c r="A9113" s="31">
        <v>34</v>
      </c>
      <c r="B9113" s="31">
        <v>34</v>
      </c>
      <c r="C9113" s="3" t="s">
        <v>14715</v>
      </c>
      <c r="D9113" s="3" t="s">
        <v>14691</v>
      </c>
      <c r="E9113" s="3" t="s">
        <v>14662</v>
      </c>
      <c r="F9113" s="3" t="s">
        <v>14663</v>
      </c>
      <c r="G9113" s="3" t="s">
        <v>14716</v>
      </c>
      <c r="H9113" s="3" t="s">
        <v>730</v>
      </c>
      <c r="I9113" s="42">
        <v>88</v>
      </c>
      <c r="J9113" s="42">
        <v>44.5</v>
      </c>
      <c r="K9113" s="42"/>
      <c r="L9113" s="42">
        <v>11</v>
      </c>
      <c r="M9113" s="42"/>
      <c r="N9113" s="42"/>
      <c r="O9113" s="42">
        <v>32.5</v>
      </c>
      <c r="P9113" s="42"/>
      <c r="Q9113" s="42"/>
      <c r="R9113" s="42"/>
      <c r="S9113" s="42"/>
      <c r="T9113" s="42"/>
      <c r="U9113" s="42"/>
      <c r="V9113" s="42"/>
      <c r="W9113" s="42"/>
      <c r="X9113" s="42">
        <f t="shared" ref="X9113:X9176" si="348">SUM(J9113:W9113)</f>
        <v>88</v>
      </c>
      <c r="Y9113" s="2">
        <f t="shared" si="347"/>
        <v>0</v>
      </c>
      <c r="Z9113" s="3"/>
    </row>
    <row r="9114" spans="1:26" customFormat="1" x14ac:dyDescent="0.25">
      <c r="A9114" s="31">
        <v>1</v>
      </c>
      <c r="B9114" s="31">
        <v>1</v>
      </c>
      <c r="C9114" s="3" t="s">
        <v>14717</v>
      </c>
      <c r="D9114" s="3" t="s">
        <v>1467</v>
      </c>
      <c r="E9114" s="3" t="s">
        <v>14718</v>
      </c>
      <c r="F9114" s="3" t="s">
        <v>12895</v>
      </c>
      <c r="G9114" s="3" t="s">
        <v>5122</v>
      </c>
      <c r="H9114" s="3" t="s">
        <v>328</v>
      </c>
      <c r="I9114" s="42">
        <v>79.599999999999994</v>
      </c>
      <c r="J9114" s="42">
        <v>50</v>
      </c>
      <c r="K9114" s="42"/>
      <c r="L9114" s="42">
        <v>19.2</v>
      </c>
      <c r="M9114" s="42">
        <v>0.4</v>
      </c>
      <c r="N9114" s="42"/>
      <c r="O9114" s="42">
        <v>2</v>
      </c>
      <c r="P9114" s="42">
        <v>5</v>
      </c>
      <c r="Q9114" s="42">
        <v>3</v>
      </c>
      <c r="R9114" s="42"/>
      <c r="S9114" s="42"/>
      <c r="T9114" s="42"/>
      <c r="U9114" s="42"/>
      <c r="V9114" s="42"/>
      <c r="W9114" s="42"/>
      <c r="X9114" s="42">
        <f t="shared" si="348"/>
        <v>79.600000000000009</v>
      </c>
      <c r="Y9114" s="2">
        <f t="shared" si="347"/>
        <v>0</v>
      </c>
      <c r="Z9114" s="3"/>
    </row>
    <row r="9115" spans="1:26" customFormat="1" x14ac:dyDescent="0.25">
      <c r="A9115" s="31">
        <v>2</v>
      </c>
      <c r="B9115" s="31">
        <v>2</v>
      </c>
      <c r="C9115" s="3" t="s">
        <v>14719</v>
      </c>
      <c r="D9115" s="3" t="s">
        <v>1467</v>
      </c>
      <c r="E9115" s="3" t="s">
        <v>14718</v>
      </c>
      <c r="F9115" s="3" t="s">
        <v>12895</v>
      </c>
      <c r="G9115" s="3" t="s">
        <v>5099</v>
      </c>
      <c r="H9115" s="3" t="s">
        <v>14720</v>
      </c>
      <c r="I9115" s="42">
        <v>153.1</v>
      </c>
      <c r="J9115" s="42">
        <v>135.33000000000001</v>
      </c>
      <c r="K9115" s="42"/>
      <c r="L9115" s="42">
        <v>1.3</v>
      </c>
      <c r="M9115" s="42">
        <v>0.92</v>
      </c>
      <c r="N9115" s="42"/>
      <c r="O9115" s="42">
        <v>1.04</v>
      </c>
      <c r="P9115" s="42">
        <v>0.05</v>
      </c>
      <c r="Q9115" s="42"/>
      <c r="R9115" s="42">
        <v>2.46</v>
      </c>
      <c r="S9115" s="42">
        <v>1.2</v>
      </c>
      <c r="T9115" s="42">
        <v>10.8</v>
      </c>
      <c r="U9115" s="42"/>
      <c r="V9115" s="42"/>
      <c r="W9115" s="42"/>
      <c r="X9115" s="42">
        <f t="shared" si="348"/>
        <v>153.10000000000002</v>
      </c>
      <c r="Y9115" s="2">
        <f t="shared" si="347"/>
        <v>0</v>
      </c>
      <c r="Z9115" s="3"/>
    </row>
    <row r="9116" spans="1:26" customFormat="1" x14ac:dyDescent="0.25">
      <c r="A9116" s="31">
        <v>3</v>
      </c>
      <c r="B9116" s="31">
        <v>3</v>
      </c>
      <c r="C9116" s="3" t="s">
        <v>14721</v>
      </c>
      <c r="D9116" s="3" t="s">
        <v>1467</v>
      </c>
      <c r="E9116" s="3" t="s">
        <v>14718</v>
      </c>
      <c r="F9116" s="3" t="s">
        <v>12895</v>
      </c>
      <c r="G9116" s="3" t="s">
        <v>14183</v>
      </c>
      <c r="H9116" s="3" t="s">
        <v>19</v>
      </c>
      <c r="I9116" s="42">
        <v>225</v>
      </c>
      <c r="J9116" s="42">
        <v>164.6</v>
      </c>
      <c r="K9116" s="42">
        <v>1.4</v>
      </c>
      <c r="L9116" s="42">
        <v>30</v>
      </c>
      <c r="M9116" s="42">
        <v>1</v>
      </c>
      <c r="N9116" s="42">
        <v>0.5</v>
      </c>
      <c r="O9116" s="42">
        <v>2.5</v>
      </c>
      <c r="P9116" s="42"/>
      <c r="Q9116" s="42"/>
      <c r="R9116" s="42"/>
      <c r="S9116" s="42"/>
      <c r="T9116" s="42">
        <v>25</v>
      </c>
      <c r="U9116" s="42"/>
      <c r="V9116" s="42"/>
      <c r="W9116" s="42"/>
      <c r="X9116" s="42">
        <f t="shared" si="348"/>
        <v>225</v>
      </c>
      <c r="Y9116" s="2">
        <f t="shared" si="347"/>
        <v>0</v>
      </c>
      <c r="Z9116" s="3"/>
    </row>
    <row r="9117" spans="1:26" customFormat="1" x14ac:dyDescent="0.25">
      <c r="A9117" s="31">
        <v>4</v>
      </c>
      <c r="B9117" s="31">
        <v>4</v>
      </c>
      <c r="C9117" s="3" t="s">
        <v>14722</v>
      </c>
      <c r="D9117" s="3" t="s">
        <v>1467</v>
      </c>
      <c r="E9117" s="3" t="s">
        <v>14718</v>
      </c>
      <c r="F9117" s="3" t="s">
        <v>12895</v>
      </c>
      <c r="G9117" s="3" t="s">
        <v>14723</v>
      </c>
      <c r="H9117" s="3" t="s">
        <v>328</v>
      </c>
      <c r="I9117" s="42">
        <v>267.39999999999998</v>
      </c>
      <c r="J9117" s="42">
        <v>221.4</v>
      </c>
      <c r="K9117" s="42">
        <v>6</v>
      </c>
      <c r="L9117" s="42">
        <v>6</v>
      </c>
      <c r="M9117" s="42">
        <v>1.5</v>
      </c>
      <c r="N9117" s="42">
        <v>1.5</v>
      </c>
      <c r="O9117" s="42">
        <v>1.5</v>
      </c>
      <c r="P9117" s="42"/>
      <c r="Q9117" s="42"/>
      <c r="R9117" s="42">
        <v>2</v>
      </c>
      <c r="S9117" s="42">
        <v>5.5</v>
      </c>
      <c r="T9117" s="42">
        <v>22</v>
      </c>
      <c r="U9117" s="42"/>
      <c r="V9117" s="42"/>
      <c r="W9117" s="42"/>
      <c r="X9117" s="42">
        <f t="shared" si="348"/>
        <v>267.39999999999998</v>
      </c>
      <c r="Y9117" s="2">
        <f t="shared" si="347"/>
        <v>0</v>
      </c>
      <c r="Z9117" s="3"/>
    </row>
    <row r="9118" spans="1:26" customFormat="1" x14ac:dyDescent="0.25">
      <c r="A9118" s="31">
        <v>5</v>
      </c>
      <c r="B9118" s="31">
        <v>5</v>
      </c>
      <c r="C9118" s="3" t="s">
        <v>14724</v>
      </c>
      <c r="D9118" s="3" t="s">
        <v>1467</v>
      </c>
      <c r="E9118" s="3" t="s">
        <v>14718</v>
      </c>
      <c r="F9118" s="3" t="s">
        <v>12895</v>
      </c>
      <c r="G9118" s="3" t="s">
        <v>14340</v>
      </c>
      <c r="H9118" s="3" t="s">
        <v>213</v>
      </c>
      <c r="I9118" s="42">
        <v>84</v>
      </c>
      <c r="J9118" s="42">
        <v>74.599999999999994</v>
      </c>
      <c r="K9118" s="42"/>
      <c r="L9118" s="42"/>
      <c r="M9118" s="42">
        <v>0.4</v>
      </c>
      <c r="N9118" s="42"/>
      <c r="O9118" s="42">
        <v>2</v>
      </c>
      <c r="P9118" s="42"/>
      <c r="Q9118" s="42">
        <v>2</v>
      </c>
      <c r="R9118" s="42"/>
      <c r="S9118" s="42"/>
      <c r="T9118" s="42">
        <v>5</v>
      </c>
      <c r="U9118" s="42"/>
      <c r="V9118" s="42"/>
      <c r="W9118" s="42"/>
      <c r="X9118" s="42">
        <f t="shared" si="348"/>
        <v>84</v>
      </c>
      <c r="Y9118" s="2">
        <f t="shared" si="347"/>
        <v>0</v>
      </c>
      <c r="Z9118" s="3"/>
    </row>
    <row r="9119" spans="1:26" customFormat="1" x14ac:dyDescent="0.25">
      <c r="A9119" s="31">
        <v>6</v>
      </c>
      <c r="B9119" s="31">
        <v>6</v>
      </c>
      <c r="C9119" s="3" t="s">
        <v>14725</v>
      </c>
      <c r="D9119" s="3" t="s">
        <v>1467</v>
      </c>
      <c r="E9119" s="3" t="s">
        <v>14718</v>
      </c>
      <c r="F9119" s="3" t="s">
        <v>12895</v>
      </c>
      <c r="G9119" s="1" t="s">
        <v>6190</v>
      </c>
      <c r="H9119" s="3" t="s">
        <v>237</v>
      </c>
      <c r="I9119" s="42">
        <v>66.2</v>
      </c>
      <c r="J9119" s="42">
        <v>65</v>
      </c>
      <c r="K9119" s="42"/>
      <c r="L9119" s="42"/>
      <c r="M9119" s="42">
        <v>0.2</v>
      </c>
      <c r="N9119" s="42"/>
      <c r="O9119" s="42">
        <v>1</v>
      </c>
      <c r="P9119" s="42"/>
      <c r="Q9119" s="42"/>
      <c r="R9119" s="42"/>
      <c r="S9119" s="42"/>
      <c r="T9119" s="42"/>
      <c r="U9119" s="42"/>
      <c r="V9119" s="42"/>
      <c r="W9119" s="42"/>
      <c r="X9119" s="42">
        <f t="shared" si="348"/>
        <v>66.2</v>
      </c>
      <c r="Y9119" s="2">
        <f t="shared" si="347"/>
        <v>0</v>
      </c>
      <c r="Z9119" s="3"/>
    </row>
    <row r="9120" spans="1:26" customFormat="1" x14ac:dyDescent="0.25">
      <c r="A9120" s="31">
        <v>7</v>
      </c>
      <c r="B9120" s="31">
        <v>7</v>
      </c>
      <c r="C9120" s="3" t="s">
        <v>10465</v>
      </c>
      <c r="D9120" s="3" t="s">
        <v>1467</v>
      </c>
      <c r="E9120" s="3" t="s">
        <v>14718</v>
      </c>
      <c r="F9120" s="3" t="s">
        <v>12895</v>
      </c>
      <c r="G9120" s="3" t="s">
        <v>15167</v>
      </c>
      <c r="H9120" s="3"/>
      <c r="I9120" s="42">
        <v>348</v>
      </c>
      <c r="J9120" s="42">
        <v>166</v>
      </c>
      <c r="K9120" s="42">
        <v>16.5</v>
      </c>
      <c r="L9120" s="42"/>
      <c r="M9120" s="42">
        <v>1.5</v>
      </c>
      <c r="N9120" s="42">
        <v>1.5</v>
      </c>
      <c r="O9120" s="42">
        <v>4</v>
      </c>
      <c r="P9120" s="42">
        <v>2</v>
      </c>
      <c r="Q9120" s="42"/>
      <c r="R9120" s="42"/>
      <c r="S9120" s="42"/>
      <c r="T9120" s="42">
        <v>156.5</v>
      </c>
      <c r="U9120" s="42"/>
      <c r="V9120" s="42"/>
      <c r="W9120" s="42"/>
      <c r="X9120" s="42">
        <f t="shared" si="348"/>
        <v>348</v>
      </c>
      <c r="Y9120" s="2">
        <f t="shared" si="347"/>
        <v>0</v>
      </c>
      <c r="Z9120" s="3"/>
    </row>
    <row r="9121" spans="1:26" customFormat="1" x14ac:dyDescent="0.25">
      <c r="A9121" s="31">
        <v>8</v>
      </c>
      <c r="B9121" s="31">
        <v>8</v>
      </c>
      <c r="C9121" s="3" t="s">
        <v>14726</v>
      </c>
      <c r="D9121" s="3" t="s">
        <v>14727</v>
      </c>
      <c r="E9121" s="3" t="s">
        <v>14718</v>
      </c>
      <c r="F9121" s="3" t="s">
        <v>12895</v>
      </c>
      <c r="G9121" s="3" t="s">
        <v>14728</v>
      </c>
      <c r="H9121" s="3" t="s">
        <v>213</v>
      </c>
      <c r="I9121" s="42">
        <v>381</v>
      </c>
      <c r="J9121" s="42">
        <v>316</v>
      </c>
      <c r="K9121" s="42">
        <v>6.7</v>
      </c>
      <c r="L9121" s="42">
        <v>8.3000000000000007</v>
      </c>
      <c r="M9121" s="42">
        <v>3</v>
      </c>
      <c r="N9121" s="42">
        <v>3</v>
      </c>
      <c r="O9121" s="42">
        <v>3</v>
      </c>
      <c r="P9121" s="42">
        <v>1</v>
      </c>
      <c r="Q9121" s="42"/>
      <c r="R9121" s="42"/>
      <c r="S9121" s="42"/>
      <c r="T9121" s="42">
        <v>40</v>
      </c>
      <c r="U9121" s="42"/>
      <c r="V9121" s="42"/>
      <c r="W9121" s="42"/>
      <c r="X9121" s="42">
        <f t="shared" si="348"/>
        <v>381</v>
      </c>
      <c r="Y9121" s="2">
        <f t="shared" si="347"/>
        <v>0</v>
      </c>
      <c r="Z9121" s="3"/>
    </row>
    <row r="9122" spans="1:26" customFormat="1" x14ac:dyDescent="0.25">
      <c r="A9122" s="31">
        <v>9</v>
      </c>
      <c r="B9122" s="31">
        <v>9</v>
      </c>
      <c r="C9122" s="3" t="s">
        <v>14729</v>
      </c>
      <c r="D9122" s="3" t="s">
        <v>14727</v>
      </c>
      <c r="E9122" s="3" t="s">
        <v>14718</v>
      </c>
      <c r="F9122" s="3" t="s">
        <v>12895</v>
      </c>
      <c r="G9122" s="3" t="s">
        <v>14416</v>
      </c>
      <c r="H9122" s="3" t="s">
        <v>13</v>
      </c>
      <c r="I9122" s="42">
        <v>257</v>
      </c>
      <c r="J9122" s="42">
        <v>203.3</v>
      </c>
      <c r="K9122" s="42">
        <v>14.5</v>
      </c>
      <c r="L9122" s="42">
        <v>11.9</v>
      </c>
      <c r="M9122" s="42">
        <v>1</v>
      </c>
      <c r="N9122" s="42">
        <v>1.3</v>
      </c>
      <c r="O9122" s="42">
        <v>2</v>
      </c>
      <c r="P9122" s="42"/>
      <c r="Q9122" s="42">
        <v>23</v>
      </c>
      <c r="R9122" s="42"/>
      <c r="S9122" s="42"/>
      <c r="T9122" s="42"/>
      <c r="U9122" s="42"/>
      <c r="V9122" s="42"/>
      <c r="W9122" s="42"/>
      <c r="X9122" s="42">
        <f t="shared" si="348"/>
        <v>257</v>
      </c>
      <c r="Y9122" s="2">
        <f t="shared" si="347"/>
        <v>0</v>
      </c>
      <c r="Z9122" s="3"/>
    </row>
    <row r="9123" spans="1:26" customFormat="1" x14ac:dyDescent="0.25">
      <c r="A9123" s="31">
        <v>10</v>
      </c>
      <c r="B9123" s="31">
        <v>10</v>
      </c>
      <c r="C9123" s="3" t="s">
        <v>14730</v>
      </c>
      <c r="D9123" s="3" t="s">
        <v>14727</v>
      </c>
      <c r="E9123" s="3" t="s">
        <v>14718</v>
      </c>
      <c r="F9123" s="3" t="s">
        <v>12895</v>
      </c>
      <c r="G9123" s="3" t="s">
        <v>14731</v>
      </c>
      <c r="H9123" s="3" t="s">
        <v>230</v>
      </c>
      <c r="I9123" s="42">
        <v>165</v>
      </c>
      <c r="J9123" s="42">
        <v>156</v>
      </c>
      <c r="K9123" s="42"/>
      <c r="L9123" s="42"/>
      <c r="M9123" s="42">
        <v>1.5</v>
      </c>
      <c r="N9123" s="42">
        <v>1.5</v>
      </c>
      <c r="O9123" s="42">
        <v>2</v>
      </c>
      <c r="P9123" s="42"/>
      <c r="Q9123" s="42">
        <v>4</v>
      </c>
      <c r="R9123" s="42"/>
      <c r="S9123" s="42"/>
      <c r="T9123" s="42"/>
      <c r="U9123" s="42"/>
      <c r="V9123" s="42"/>
      <c r="W9123" s="42"/>
      <c r="X9123" s="42">
        <f t="shared" si="348"/>
        <v>165</v>
      </c>
      <c r="Y9123" s="2">
        <f t="shared" si="347"/>
        <v>0</v>
      </c>
      <c r="Z9123" s="3"/>
    </row>
    <row r="9124" spans="1:26" customFormat="1" x14ac:dyDescent="0.25">
      <c r="A9124" s="31">
        <v>11</v>
      </c>
      <c r="B9124" s="31">
        <v>11</v>
      </c>
      <c r="C9124" s="3" t="s">
        <v>14732</v>
      </c>
      <c r="D9124" s="3" t="s">
        <v>14727</v>
      </c>
      <c r="E9124" s="3" t="s">
        <v>14718</v>
      </c>
      <c r="F9124" s="3" t="s">
        <v>12895</v>
      </c>
      <c r="G9124" s="3" t="s">
        <v>14733</v>
      </c>
      <c r="H9124" s="3" t="s">
        <v>237</v>
      </c>
      <c r="I9124" s="42">
        <v>109</v>
      </c>
      <c r="J9124" s="42">
        <v>90</v>
      </c>
      <c r="K9124" s="42">
        <v>10</v>
      </c>
      <c r="L9124" s="42"/>
      <c r="M9124" s="42">
        <v>2</v>
      </c>
      <c r="N9124" s="42"/>
      <c r="O9124" s="42">
        <v>3</v>
      </c>
      <c r="P9124" s="42"/>
      <c r="Q9124" s="42"/>
      <c r="R9124" s="42"/>
      <c r="S9124" s="42"/>
      <c r="T9124" s="42">
        <v>4</v>
      </c>
      <c r="U9124" s="42"/>
      <c r="V9124" s="42"/>
      <c r="W9124" s="42"/>
      <c r="X9124" s="42">
        <f t="shared" si="348"/>
        <v>109</v>
      </c>
      <c r="Y9124" s="2">
        <f t="shared" si="347"/>
        <v>0</v>
      </c>
      <c r="Z9124" s="3"/>
    </row>
    <row r="9125" spans="1:26" customFormat="1" x14ac:dyDescent="0.25">
      <c r="A9125" s="31">
        <v>12</v>
      </c>
      <c r="B9125" s="31">
        <v>12</v>
      </c>
      <c r="C9125" s="3" t="s">
        <v>14734</v>
      </c>
      <c r="D9125" s="3" t="s">
        <v>14727</v>
      </c>
      <c r="E9125" s="3" t="s">
        <v>14718</v>
      </c>
      <c r="F9125" s="3" t="s">
        <v>12895</v>
      </c>
      <c r="G9125" s="3" t="s">
        <v>413</v>
      </c>
      <c r="H9125" s="3" t="s">
        <v>22</v>
      </c>
      <c r="I9125" s="42">
        <v>127</v>
      </c>
      <c r="J9125" s="42">
        <v>102</v>
      </c>
      <c r="K9125" s="42">
        <v>6</v>
      </c>
      <c r="L9125" s="42"/>
      <c r="M9125" s="42">
        <v>2</v>
      </c>
      <c r="N9125" s="42">
        <v>1</v>
      </c>
      <c r="O9125" s="42">
        <v>3</v>
      </c>
      <c r="P9125" s="42"/>
      <c r="Q9125" s="42"/>
      <c r="R9125" s="42"/>
      <c r="S9125" s="42"/>
      <c r="T9125" s="42">
        <v>13</v>
      </c>
      <c r="U9125" s="42"/>
      <c r="V9125" s="42"/>
      <c r="W9125" s="42"/>
      <c r="X9125" s="42">
        <f t="shared" si="348"/>
        <v>127</v>
      </c>
      <c r="Y9125" s="2">
        <f t="shared" si="347"/>
        <v>0</v>
      </c>
      <c r="Z9125" s="3"/>
    </row>
    <row r="9126" spans="1:26" customFormat="1" x14ac:dyDescent="0.25">
      <c r="A9126" s="31">
        <v>13</v>
      </c>
      <c r="B9126" s="31">
        <v>13</v>
      </c>
      <c r="C9126" s="3" t="s">
        <v>14735</v>
      </c>
      <c r="D9126" s="3" t="s">
        <v>14727</v>
      </c>
      <c r="E9126" s="3" t="s">
        <v>14718</v>
      </c>
      <c r="F9126" s="3" t="s">
        <v>12895</v>
      </c>
      <c r="G9126" s="3" t="s">
        <v>14736</v>
      </c>
      <c r="H9126" s="3" t="s">
        <v>39</v>
      </c>
      <c r="I9126" s="42">
        <v>138</v>
      </c>
      <c r="J9126" s="42">
        <v>107</v>
      </c>
      <c r="K9126" s="42">
        <v>18</v>
      </c>
      <c r="L9126" s="42"/>
      <c r="M9126" s="42">
        <v>2</v>
      </c>
      <c r="N9126" s="42">
        <v>1</v>
      </c>
      <c r="O9126" s="42">
        <v>2</v>
      </c>
      <c r="P9126" s="42"/>
      <c r="Q9126" s="42"/>
      <c r="R9126" s="42"/>
      <c r="S9126" s="42"/>
      <c r="T9126" s="42">
        <v>8</v>
      </c>
      <c r="U9126" s="42"/>
      <c r="V9126" s="42"/>
      <c r="W9126" s="42"/>
      <c r="X9126" s="42">
        <f t="shared" si="348"/>
        <v>138</v>
      </c>
      <c r="Y9126" s="2">
        <f t="shared" si="347"/>
        <v>0</v>
      </c>
      <c r="Z9126" s="3"/>
    </row>
    <row r="9127" spans="1:26" customFormat="1" x14ac:dyDescent="0.25">
      <c r="A9127" s="31">
        <v>14</v>
      </c>
      <c r="B9127" s="31">
        <v>14</v>
      </c>
      <c r="C9127" s="3" t="s">
        <v>14737</v>
      </c>
      <c r="D9127" s="3" t="s">
        <v>14727</v>
      </c>
      <c r="E9127" s="3" t="s">
        <v>14718</v>
      </c>
      <c r="F9127" s="3" t="s">
        <v>12895</v>
      </c>
      <c r="G9127" s="3" t="s">
        <v>2039</v>
      </c>
      <c r="H9127" s="3" t="s">
        <v>230</v>
      </c>
      <c r="I9127" s="42">
        <v>245</v>
      </c>
      <c r="J9127" s="42">
        <v>226.8</v>
      </c>
      <c r="K9127" s="42">
        <v>9.1999999999999993</v>
      </c>
      <c r="L9127" s="42"/>
      <c r="M9127" s="42">
        <v>3</v>
      </c>
      <c r="N9127" s="42">
        <v>3</v>
      </c>
      <c r="O9127" s="42">
        <v>3</v>
      </c>
      <c r="P9127" s="42"/>
      <c r="Q9127" s="42"/>
      <c r="R9127" s="42"/>
      <c r="S9127" s="42"/>
      <c r="T9127" s="42"/>
      <c r="U9127" s="42"/>
      <c r="V9127" s="42"/>
      <c r="W9127" s="42"/>
      <c r="X9127" s="42">
        <f t="shared" si="348"/>
        <v>245</v>
      </c>
      <c r="Y9127" s="2">
        <f t="shared" si="347"/>
        <v>0</v>
      </c>
      <c r="Z9127" s="3"/>
    </row>
    <row r="9128" spans="1:26" s="20" customFormat="1" x14ac:dyDescent="0.25">
      <c r="A9128" s="31">
        <v>15</v>
      </c>
      <c r="B9128" s="31">
        <v>15</v>
      </c>
      <c r="C9128" s="3" t="s">
        <v>14738</v>
      </c>
      <c r="D9128" s="3" t="s">
        <v>14727</v>
      </c>
      <c r="E9128" s="3" t="s">
        <v>14718</v>
      </c>
      <c r="F9128" s="3" t="s">
        <v>12895</v>
      </c>
      <c r="G9128" s="3" t="s">
        <v>5111</v>
      </c>
      <c r="H9128" s="3" t="s">
        <v>358</v>
      </c>
      <c r="I9128" s="42">
        <v>288</v>
      </c>
      <c r="J9128" s="42">
        <v>229.6</v>
      </c>
      <c r="K9128" s="42">
        <v>13</v>
      </c>
      <c r="L9128" s="42"/>
      <c r="M9128" s="42">
        <v>2</v>
      </c>
      <c r="N9128" s="42">
        <v>2</v>
      </c>
      <c r="O9128" s="42">
        <v>3</v>
      </c>
      <c r="P9128" s="42">
        <v>2</v>
      </c>
      <c r="Q9128" s="43"/>
      <c r="R9128" s="42"/>
      <c r="S9128" s="42"/>
      <c r="T9128" s="42">
        <v>34.4</v>
      </c>
      <c r="U9128" s="42">
        <v>2</v>
      </c>
      <c r="V9128" s="42"/>
      <c r="W9128" s="42"/>
      <c r="X9128" s="42">
        <f t="shared" si="348"/>
        <v>288</v>
      </c>
      <c r="Y9128" s="2">
        <f t="shared" si="347"/>
        <v>0</v>
      </c>
      <c r="Z9128" s="6"/>
    </row>
    <row r="9129" spans="1:26" customFormat="1" x14ac:dyDescent="0.25">
      <c r="A9129" s="31">
        <v>16</v>
      </c>
      <c r="B9129" s="31">
        <v>16</v>
      </c>
      <c r="C9129" s="3" t="s">
        <v>14739</v>
      </c>
      <c r="D9129" s="3" t="s">
        <v>14727</v>
      </c>
      <c r="E9129" s="3" t="s">
        <v>14718</v>
      </c>
      <c r="F9129" s="3" t="s">
        <v>12895</v>
      </c>
      <c r="G9129" s="3" t="s">
        <v>14740</v>
      </c>
      <c r="H9129" s="3" t="s">
        <v>3117</v>
      </c>
      <c r="I9129" s="42">
        <v>88</v>
      </c>
      <c r="J9129" s="42">
        <v>69.5</v>
      </c>
      <c r="K9129" s="42"/>
      <c r="L9129" s="42">
        <v>18</v>
      </c>
      <c r="M9129" s="42">
        <v>0.3</v>
      </c>
      <c r="N9129" s="42"/>
      <c r="O9129" s="42">
        <v>0.2</v>
      </c>
      <c r="P9129" s="42"/>
      <c r="Q9129" s="42"/>
      <c r="R9129" s="42"/>
      <c r="S9129" s="42"/>
      <c r="T9129" s="42"/>
      <c r="U9129" s="42"/>
      <c r="V9129" s="42"/>
      <c r="W9129" s="42"/>
      <c r="X9129" s="42">
        <f t="shared" si="348"/>
        <v>88</v>
      </c>
      <c r="Y9129" s="2">
        <f t="shared" si="347"/>
        <v>0</v>
      </c>
      <c r="Z9129" s="3"/>
    </row>
    <row r="9130" spans="1:26" customFormat="1" x14ac:dyDescent="0.25">
      <c r="A9130" s="31">
        <v>17</v>
      </c>
      <c r="B9130" s="31">
        <v>17</v>
      </c>
      <c r="C9130" s="3" t="s">
        <v>14741</v>
      </c>
      <c r="D9130" s="3" t="s">
        <v>14727</v>
      </c>
      <c r="E9130" s="3" t="s">
        <v>14718</v>
      </c>
      <c r="F9130" s="3" t="s">
        <v>12895</v>
      </c>
      <c r="G9130" s="3" t="s">
        <v>14742</v>
      </c>
      <c r="H9130" s="3" t="s">
        <v>914</v>
      </c>
      <c r="I9130" s="42">
        <v>81.2</v>
      </c>
      <c r="J9130" s="42">
        <v>28</v>
      </c>
      <c r="K9130" s="42">
        <v>10</v>
      </c>
      <c r="L9130" s="42">
        <v>37.200000000000003</v>
      </c>
      <c r="M9130" s="42"/>
      <c r="N9130" s="42"/>
      <c r="O9130" s="42">
        <v>1</v>
      </c>
      <c r="P9130" s="42"/>
      <c r="Q9130" s="42"/>
      <c r="R9130" s="42"/>
      <c r="S9130" s="42"/>
      <c r="T9130" s="42">
        <v>5</v>
      </c>
      <c r="U9130" s="42"/>
      <c r="V9130" s="42"/>
      <c r="W9130" s="42"/>
      <c r="X9130" s="42">
        <f t="shared" si="348"/>
        <v>81.2</v>
      </c>
      <c r="Y9130" s="2">
        <f t="shared" si="347"/>
        <v>0</v>
      </c>
      <c r="Z9130" s="3"/>
    </row>
    <row r="9131" spans="1:26" customFormat="1" x14ac:dyDescent="0.25">
      <c r="A9131" s="31">
        <v>18</v>
      </c>
      <c r="B9131" s="31">
        <v>18</v>
      </c>
      <c r="C9131" s="3" t="s">
        <v>14743</v>
      </c>
      <c r="D9131" s="3" t="s">
        <v>14727</v>
      </c>
      <c r="E9131" s="3" t="s">
        <v>14718</v>
      </c>
      <c r="F9131" s="3" t="s">
        <v>12895</v>
      </c>
      <c r="G9131" s="3" t="s">
        <v>7708</v>
      </c>
      <c r="H9131" s="3" t="s">
        <v>328</v>
      </c>
      <c r="I9131" s="42">
        <v>100.5</v>
      </c>
      <c r="J9131" s="42">
        <v>86.8</v>
      </c>
      <c r="K9131" s="42">
        <v>7.7</v>
      </c>
      <c r="L9131" s="42"/>
      <c r="M9131" s="42">
        <v>0.5</v>
      </c>
      <c r="N9131" s="42"/>
      <c r="O9131" s="42">
        <v>2</v>
      </c>
      <c r="P9131" s="42"/>
      <c r="Q9131" s="42"/>
      <c r="R9131" s="42"/>
      <c r="S9131" s="42"/>
      <c r="T9131" s="42">
        <v>3.5</v>
      </c>
      <c r="U9131" s="42"/>
      <c r="V9131" s="42"/>
      <c r="W9131" s="42"/>
      <c r="X9131" s="42">
        <f t="shared" si="348"/>
        <v>100.5</v>
      </c>
      <c r="Y9131" s="2">
        <f t="shared" si="347"/>
        <v>0</v>
      </c>
      <c r="Z9131" s="3"/>
    </row>
    <row r="9132" spans="1:26" customFormat="1" x14ac:dyDescent="0.25">
      <c r="A9132" s="31">
        <v>19</v>
      </c>
      <c r="B9132" s="31">
        <v>19</v>
      </c>
      <c r="C9132" s="3" t="s">
        <v>14744</v>
      </c>
      <c r="D9132" s="3" t="s">
        <v>14727</v>
      </c>
      <c r="E9132" s="3" t="s">
        <v>14718</v>
      </c>
      <c r="F9132" s="3" t="s">
        <v>12895</v>
      </c>
      <c r="G9132" s="3" t="s">
        <v>14745</v>
      </c>
      <c r="H9132" s="3" t="s">
        <v>39</v>
      </c>
      <c r="I9132" s="42">
        <v>88</v>
      </c>
      <c r="J9132" s="42">
        <v>85</v>
      </c>
      <c r="K9132" s="42">
        <v>0.3</v>
      </c>
      <c r="L9132" s="42"/>
      <c r="M9132" s="42">
        <v>1</v>
      </c>
      <c r="N9132" s="42">
        <v>0.1</v>
      </c>
      <c r="O9132" s="42">
        <v>1</v>
      </c>
      <c r="P9132" s="42"/>
      <c r="Q9132" s="42"/>
      <c r="R9132" s="42"/>
      <c r="S9132" s="42"/>
      <c r="T9132" s="42"/>
      <c r="U9132" s="42"/>
      <c r="V9132" s="42"/>
      <c r="W9132" s="42"/>
      <c r="X9132" s="42">
        <f t="shared" si="348"/>
        <v>87.399999999999991</v>
      </c>
      <c r="Y9132" s="3">
        <f>I9132-X9132</f>
        <v>0.60000000000000853</v>
      </c>
      <c r="Z9132" s="3"/>
    </row>
    <row r="9133" spans="1:26" customFormat="1" x14ac:dyDescent="0.25">
      <c r="A9133" s="31">
        <v>20</v>
      </c>
      <c r="B9133" s="31">
        <v>20</v>
      </c>
      <c r="C9133" s="3" t="s">
        <v>14746</v>
      </c>
      <c r="D9133" s="3" t="s">
        <v>14727</v>
      </c>
      <c r="E9133" s="3" t="s">
        <v>14718</v>
      </c>
      <c r="F9133" s="3" t="s">
        <v>12895</v>
      </c>
      <c r="G9133" s="3" t="s">
        <v>14747</v>
      </c>
      <c r="H9133" s="3" t="s">
        <v>213</v>
      </c>
      <c r="I9133" s="42">
        <v>206</v>
      </c>
      <c r="J9133" s="42">
        <v>177</v>
      </c>
      <c r="K9133" s="42">
        <v>23</v>
      </c>
      <c r="L9133" s="42"/>
      <c r="M9133" s="42">
        <v>2</v>
      </c>
      <c r="N9133" s="42">
        <v>1</v>
      </c>
      <c r="O9133" s="42">
        <v>2</v>
      </c>
      <c r="P9133" s="42">
        <v>1</v>
      </c>
      <c r="Q9133" s="42"/>
      <c r="R9133" s="42"/>
      <c r="S9133" s="42"/>
      <c r="T9133" s="42"/>
      <c r="U9133" s="42"/>
      <c r="V9133" s="42"/>
      <c r="W9133" s="42"/>
      <c r="X9133" s="42">
        <f t="shared" si="348"/>
        <v>206</v>
      </c>
      <c r="Y9133" s="2">
        <f t="shared" ref="Y9133:Y9154" si="349">I9133-X9133</f>
        <v>0</v>
      </c>
      <c r="Z9133" s="3"/>
    </row>
    <row r="9134" spans="1:26" customFormat="1" x14ac:dyDescent="0.25">
      <c r="A9134" s="31">
        <v>21</v>
      </c>
      <c r="B9134" s="31">
        <v>21</v>
      </c>
      <c r="C9134" s="3" t="s">
        <v>14748</v>
      </c>
      <c r="D9134" s="3" t="s">
        <v>14749</v>
      </c>
      <c r="E9134" s="3" t="s">
        <v>14718</v>
      </c>
      <c r="F9134" s="3" t="s">
        <v>12895</v>
      </c>
      <c r="G9134" s="3" t="s">
        <v>14750</v>
      </c>
      <c r="H9134" s="3" t="s">
        <v>14751</v>
      </c>
      <c r="I9134" s="42">
        <v>290.60000000000002</v>
      </c>
      <c r="J9134" s="42">
        <v>275.60000000000002</v>
      </c>
      <c r="K9134" s="42">
        <v>4</v>
      </c>
      <c r="L9134" s="42"/>
      <c r="M9134" s="42">
        <v>2</v>
      </c>
      <c r="N9134" s="42">
        <v>1</v>
      </c>
      <c r="O9134" s="42">
        <v>3</v>
      </c>
      <c r="P9134" s="42"/>
      <c r="Q9134" s="42">
        <v>2</v>
      </c>
      <c r="R9134" s="42">
        <v>1</v>
      </c>
      <c r="S9134" s="42"/>
      <c r="T9134" s="42">
        <v>2</v>
      </c>
      <c r="U9134" s="42"/>
      <c r="V9134" s="42"/>
      <c r="W9134" s="42"/>
      <c r="X9134" s="42">
        <f t="shared" si="348"/>
        <v>290.60000000000002</v>
      </c>
      <c r="Y9134" s="2">
        <f t="shared" si="349"/>
        <v>0</v>
      </c>
      <c r="Z9134" s="3"/>
    </row>
    <row r="9135" spans="1:26" customFormat="1" x14ac:dyDescent="0.25">
      <c r="A9135" s="31">
        <v>22</v>
      </c>
      <c r="B9135" s="31">
        <v>22</v>
      </c>
      <c r="C9135" s="3" t="s">
        <v>14749</v>
      </c>
      <c r="D9135" s="3" t="s">
        <v>14749</v>
      </c>
      <c r="E9135" s="3" t="s">
        <v>14718</v>
      </c>
      <c r="F9135" s="3" t="s">
        <v>12895</v>
      </c>
      <c r="G9135" s="3" t="s">
        <v>7864</v>
      </c>
      <c r="H9135" s="3" t="s">
        <v>932</v>
      </c>
      <c r="I9135" s="42">
        <v>225</v>
      </c>
      <c r="J9135" s="42">
        <v>158.9</v>
      </c>
      <c r="K9135" s="42">
        <v>37.9</v>
      </c>
      <c r="L9135" s="42">
        <v>19</v>
      </c>
      <c r="M9135" s="42">
        <v>3</v>
      </c>
      <c r="N9135" s="42">
        <v>2</v>
      </c>
      <c r="O9135" s="42">
        <v>4.2</v>
      </c>
      <c r="P9135" s="42"/>
      <c r="Q9135" s="42"/>
      <c r="R9135" s="42"/>
      <c r="S9135" s="42"/>
      <c r="T9135" s="42"/>
      <c r="U9135" s="42"/>
      <c r="V9135" s="42"/>
      <c r="W9135" s="42"/>
      <c r="X9135" s="42">
        <f t="shared" si="348"/>
        <v>225</v>
      </c>
      <c r="Y9135" s="2">
        <f t="shared" si="349"/>
        <v>0</v>
      </c>
      <c r="Z9135" s="3"/>
    </row>
    <row r="9136" spans="1:26" s="20" customFormat="1" x14ac:dyDescent="0.25">
      <c r="A9136" s="31">
        <v>23</v>
      </c>
      <c r="B9136" s="31">
        <v>23</v>
      </c>
      <c r="C9136" s="3" t="s">
        <v>1954</v>
      </c>
      <c r="D9136" s="3" t="s">
        <v>14749</v>
      </c>
      <c r="E9136" s="3" t="s">
        <v>14718</v>
      </c>
      <c r="F9136" s="3" t="s">
        <v>12895</v>
      </c>
      <c r="G9136" s="3" t="s">
        <v>7864</v>
      </c>
      <c r="H9136" s="3" t="s">
        <v>39</v>
      </c>
      <c r="I9136" s="42">
        <v>363.9</v>
      </c>
      <c r="J9136" s="42">
        <v>180.9</v>
      </c>
      <c r="K9136" s="42">
        <v>40</v>
      </c>
      <c r="L9136" s="42">
        <v>37</v>
      </c>
      <c r="M9136" s="42">
        <v>1</v>
      </c>
      <c r="N9136" s="42">
        <v>1</v>
      </c>
      <c r="O9136" s="42">
        <v>3</v>
      </c>
      <c r="P9136" s="42"/>
      <c r="Q9136" s="42">
        <v>65</v>
      </c>
      <c r="R9136" s="42"/>
      <c r="S9136" s="42"/>
      <c r="T9136" s="42">
        <v>36</v>
      </c>
      <c r="U9136" s="42"/>
      <c r="V9136" s="42"/>
      <c r="W9136" s="42"/>
      <c r="X9136" s="42">
        <f t="shared" si="348"/>
        <v>363.9</v>
      </c>
      <c r="Y9136" s="2">
        <f t="shared" si="349"/>
        <v>0</v>
      </c>
      <c r="Z9136" s="6"/>
    </row>
    <row r="9137" spans="1:26" customFormat="1" x14ac:dyDescent="0.25">
      <c r="A9137" s="31">
        <v>24</v>
      </c>
      <c r="B9137" s="31">
        <v>24</v>
      </c>
      <c r="C9137" s="3" t="s">
        <v>13305</v>
      </c>
      <c r="D9137" s="3" t="s">
        <v>14749</v>
      </c>
      <c r="E9137" s="3" t="s">
        <v>14718</v>
      </c>
      <c r="F9137" s="3" t="s">
        <v>12895</v>
      </c>
      <c r="G9137" s="3" t="s">
        <v>14752</v>
      </c>
      <c r="H9137" s="3" t="s">
        <v>441</v>
      </c>
      <c r="I9137" s="42">
        <v>66</v>
      </c>
      <c r="J9137" s="42">
        <v>55</v>
      </c>
      <c r="K9137" s="42"/>
      <c r="L9137" s="42">
        <v>5</v>
      </c>
      <c r="M9137" s="42">
        <v>1</v>
      </c>
      <c r="N9137" s="42"/>
      <c r="O9137" s="42">
        <v>2</v>
      </c>
      <c r="P9137" s="42">
        <v>1</v>
      </c>
      <c r="Q9137" s="42">
        <v>2</v>
      </c>
      <c r="R9137" s="42"/>
      <c r="S9137" s="42"/>
      <c r="T9137" s="42"/>
      <c r="U9137" s="42"/>
      <c r="V9137" s="42"/>
      <c r="W9137" s="42"/>
      <c r="X9137" s="42">
        <f t="shared" si="348"/>
        <v>66</v>
      </c>
      <c r="Y9137" s="2">
        <f t="shared" si="349"/>
        <v>0</v>
      </c>
      <c r="Z9137" s="3"/>
    </row>
    <row r="9138" spans="1:26" customFormat="1" x14ac:dyDescent="0.25">
      <c r="A9138" s="31">
        <v>25</v>
      </c>
      <c r="B9138" s="31">
        <v>25</v>
      </c>
      <c r="C9138" s="3" t="s">
        <v>14753</v>
      </c>
      <c r="D9138" s="3" t="s">
        <v>14749</v>
      </c>
      <c r="E9138" s="3" t="s">
        <v>14718</v>
      </c>
      <c r="F9138" s="3" t="s">
        <v>12895</v>
      </c>
      <c r="G9138" s="3" t="s">
        <v>9554</v>
      </c>
      <c r="H9138" s="3" t="s">
        <v>19</v>
      </c>
      <c r="I9138" s="42">
        <v>354.2</v>
      </c>
      <c r="J9138" s="42">
        <v>153.6</v>
      </c>
      <c r="K9138" s="42">
        <v>7</v>
      </c>
      <c r="L9138" s="42">
        <v>10.1</v>
      </c>
      <c r="M9138" s="42">
        <v>1.4</v>
      </c>
      <c r="N9138" s="42"/>
      <c r="O9138" s="42">
        <v>2.4</v>
      </c>
      <c r="P9138" s="42"/>
      <c r="Q9138" s="42">
        <v>9.6999999999999993</v>
      </c>
      <c r="R9138" s="42"/>
      <c r="S9138" s="42"/>
      <c r="T9138" s="42">
        <v>170</v>
      </c>
      <c r="U9138" s="42"/>
      <c r="V9138" s="42"/>
      <c r="W9138" s="42"/>
      <c r="X9138" s="42">
        <f t="shared" si="348"/>
        <v>354.2</v>
      </c>
      <c r="Y9138" s="2">
        <f t="shared" si="349"/>
        <v>0</v>
      </c>
      <c r="Z9138" s="3"/>
    </row>
    <row r="9139" spans="1:26" customFormat="1" x14ac:dyDescent="0.25">
      <c r="A9139" s="31">
        <v>26</v>
      </c>
      <c r="B9139" s="31">
        <v>26</v>
      </c>
      <c r="C9139" s="3" t="s">
        <v>14754</v>
      </c>
      <c r="D9139" s="3" t="s">
        <v>14749</v>
      </c>
      <c r="E9139" s="3" t="s">
        <v>14718</v>
      </c>
      <c r="F9139" s="3" t="s">
        <v>12895</v>
      </c>
      <c r="G9139" s="3" t="s">
        <v>14755</v>
      </c>
      <c r="H9139" s="3" t="s">
        <v>10</v>
      </c>
      <c r="I9139" s="42">
        <v>282.7</v>
      </c>
      <c r="J9139" s="42">
        <v>265.7</v>
      </c>
      <c r="K9139" s="42">
        <v>2</v>
      </c>
      <c r="L9139" s="42"/>
      <c r="M9139" s="42">
        <v>1</v>
      </c>
      <c r="N9139" s="42">
        <v>1</v>
      </c>
      <c r="O9139" s="42">
        <v>3</v>
      </c>
      <c r="P9139" s="42">
        <v>2</v>
      </c>
      <c r="Q9139" s="42">
        <v>6</v>
      </c>
      <c r="R9139" s="42"/>
      <c r="S9139" s="42"/>
      <c r="T9139" s="42">
        <v>2</v>
      </c>
      <c r="U9139" s="42"/>
      <c r="V9139" s="42"/>
      <c r="W9139" s="42"/>
      <c r="X9139" s="42">
        <f t="shared" si="348"/>
        <v>282.7</v>
      </c>
      <c r="Y9139" s="2">
        <f t="shared" si="349"/>
        <v>0</v>
      </c>
      <c r="Z9139" s="3"/>
    </row>
    <row r="9140" spans="1:26" customFormat="1" x14ac:dyDescent="0.25">
      <c r="A9140" s="31">
        <v>27</v>
      </c>
      <c r="B9140" s="31">
        <v>27</v>
      </c>
      <c r="C9140" s="3" t="s">
        <v>14756</v>
      </c>
      <c r="D9140" s="3" t="s">
        <v>14757</v>
      </c>
      <c r="E9140" s="3" t="s">
        <v>14718</v>
      </c>
      <c r="F9140" s="3" t="s">
        <v>12895</v>
      </c>
      <c r="G9140" s="3" t="s">
        <v>2424</v>
      </c>
      <c r="H9140" s="3" t="s">
        <v>265</v>
      </c>
      <c r="I9140" s="42">
        <v>100.8</v>
      </c>
      <c r="J9140" s="42">
        <v>84.5</v>
      </c>
      <c r="K9140" s="42">
        <v>8</v>
      </c>
      <c r="L9140" s="42"/>
      <c r="M9140" s="42">
        <v>0.5</v>
      </c>
      <c r="N9140" s="42">
        <v>1</v>
      </c>
      <c r="O9140" s="42">
        <v>2.2999999999999998</v>
      </c>
      <c r="P9140" s="42"/>
      <c r="Q9140" s="42"/>
      <c r="R9140" s="42">
        <v>4.5</v>
      </c>
      <c r="S9140" s="42"/>
      <c r="T9140" s="42"/>
      <c r="U9140" s="42"/>
      <c r="V9140" s="42"/>
      <c r="W9140" s="42"/>
      <c r="X9140" s="42">
        <f t="shared" si="348"/>
        <v>100.8</v>
      </c>
      <c r="Y9140" s="2">
        <f t="shared" si="349"/>
        <v>0</v>
      </c>
      <c r="Z9140" s="3"/>
    </row>
    <row r="9141" spans="1:26" customFormat="1" x14ac:dyDescent="0.25">
      <c r="A9141" s="31">
        <v>28</v>
      </c>
      <c r="B9141" s="31">
        <v>28</v>
      </c>
      <c r="C9141" s="3" t="s">
        <v>14757</v>
      </c>
      <c r="D9141" s="3" t="s">
        <v>14757</v>
      </c>
      <c r="E9141" s="3" t="s">
        <v>14718</v>
      </c>
      <c r="F9141" s="3" t="s">
        <v>12895</v>
      </c>
      <c r="G9141" s="3" t="s">
        <v>14758</v>
      </c>
      <c r="H9141" s="3" t="s">
        <v>1797</v>
      </c>
      <c r="I9141" s="42">
        <v>947.3</v>
      </c>
      <c r="J9141" s="42">
        <v>285</v>
      </c>
      <c r="K9141" s="42">
        <v>20</v>
      </c>
      <c r="L9141" s="42">
        <v>51</v>
      </c>
      <c r="M9141" s="42">
        <v>3</v>
      </c>
      <c r="N9141" s="42"/>
      <c r="O9141" s="42">
        <v>2</v>
      </c>
      <c r="P9141" s="42"/>
      <c r="Q9141" s="42"/>
      <c r="R9141" s="42"/>
      <c r="S9141" s="42"/>
      <c r="T9141" s="42">
        <v>585.29999999999995</v>
      </c>
      <c r="U9141" s="42">
        <v>1</v>
      </c>
      <c r="V9141" s="42"/>
      <c r="W9141" s="42"/>
      <c r="X9141" s="42">
        <f t="shared" si="348"/>
        <v>947.3</v>
      </c>
      <c r="Y9141" s="2">
        <f t="shared" si="349"/>
        <v>0</v>
      </c>
      <c r="Z9141" s="3"/>
    </row>
    <row r="9142" spans="1:26" customFormat="1" x14ac:dyDescent="0.25">
      <c r="A9142" s="31">
        <v>29</v>
      </c>
      <c r="B9142" s="31">
        <v>29</v>
      </c>
      <c r="C9142" s="3" t="s">
        <v>14759</v>
      </c>
      <c r="D9142" s="3" t="s">
        <v>14757</v>
      </c>
      <c r="E9142" s="3" t="s">
        <v>14718</v>
      </c>
      <c r="F9142" s="3" t="s">
        <v>12895</v>
      </c>
      <c r="G9142" s="3" t="s">
        <v>14760</v>
      </c>
      <c r="H9142" s="3" t="s">
        <v>13</v>
      </c>
      <c r="I9142" s="42">
        <v>177.2</v>
      </c>
      <c r="J9142" s="42">
        <v>103</v>
      </c>
      <c r="K9142" s="42">
        <v>10</v>
      </c>
      <c r="L9142" s="42">
        <v>32.700000000000003</v>
      </c>
      <c r="M9142" s="42"/>
      <c r="N9142" s="42"/>
      <c r="O9142" s="42">
        <v>1.5</v>
      </c>
      <c r="P9142" s="42"/>
      <c r="Q9142" s="42">
        <v>30</v>
      </c>
      <c r="R9142" s="42"/>
      <c r="S9142" s="42"/>
      <c r="T9142" s="42"/>
      <c r="U9142" s="42"/>
      <c r="V9142" s="42"/>
      <c r="W9142" s="42"/>
      <c r="X9142" s="42">
        <f t="shared" si="348"/>
        <v>177.2</v>
      </c>
      <c r="Y9142" s="2">
        <f t="shared" si="349"/>
        <v>0</v>
      </c>
      <c r="Z9142" s="3"/>
    </row>
    <row r="9143" spans="1:26" customFormat="1" x14ac:dyDescent="0.25">
      <c r="A9143" s="31">
        <v>30</v>
      </c>
      <c r="B9143" s="31">
        <v>30</v>
      </c>
      <c r="C9143" s="3" t="s">
        <v>14761</v>
      </c>
      <c r="D9143" s="3" t="s">
        <v>14757</v>
      </c>
      <c r="E9143" s="3" t="s">
        <v>14718</v>
      </c>
      <c r="F9143" s="3" t="s">
        <v>12895</v>
      </c>
      <c r="G9143" s="3" t="s">
        <v>5167</v>
      </c>
      <c r="H9143" s="3" t="s">
        <v>39</v>
      </c>
      <c r="I9143" s="42">
        <v>229.1</v>
      </c>
      <c r="J9143" s="42">
        <v>166.5</v>
      </c>
      <c r="K9143" s="42">
        <v>10</v>
      </c>
      <c r="L9143" s="42">
        <v>12.4</v>
      </c>
      <c r="M9143" s="42">
        <v>1</v>
      </c>
      <c r="N9143" s="42">
        <v>1</v>
      </c>
      <c r="O9143" s="42">
        <v>1</v>
      </c>
      <c r="P9143" s="42"/>
      <c r="Q9143" s="42"/>
      <c r="R9143" s="42"/>
      <c r="S9143" s="42"/>
      <c r="T9143" s="42">
        <v>37.200000000000003</v>
      </c>
      <c r="U9143" s="42"/>
      <c r="V9143" s="42"/>
      <c r="W9143" s="42"/>
      <c r="X9143" s="42">
        <f t="shared" si="348"/>
        <v>229.10000000000002</v>
      </c>
      <c r="Y9143" s="2">
        <f t="shared" si="349"/>
        <v>0</v>
      </c>
      <c r="Z9143" s="3"/>
    </row>
    <row r="9144" spans="1:26" customFormat="1" x14ac:dyDescent="0.25">
      <c r="A9144" s="31">
        <v>31</v>
      </c>
      <c r="B9144" s="31">
        <v>31</v>
      </c>
      <c r="C9144" s="3" t="s">
        <v>14762</v>
      </c>
      <c r="D9144" s="3" t="s">
        <v>14757</v>
      </c>
      <c r="E9144" s="3" t="s">
        <v>14718</v>
      </c>
      <c r="F9144" s="3" t="s">
        <v>12895</v>
      </c>
      <c r="G9144" s="3" t="s">
        <v>3682</v>
      </c>
      <c r="H9144" s="3" t="s">
        <v>245</v>
      </c>
      <c r="I9144" s="42">
        <v>499.4</v>
      </c>
      <c r="J9144" s="42">
        <v>217.1</v>
      </c>
      <c r="K9144" s="42">
        <v>10</v>
      </c>
      <c r="L9144" s="42">
        <v>14.6</v>
      </c>
      <c r="M9144" s="42">
        <v>1</v>
      </c>
      <c r="N9144" s="42"/>
      <c r="O9144" s="42">
        <v>3.5</v>
      </c>
      <c r="P9144" s="42"/>
      <c r="Q9144" s="42">
        <v>4.4000000000000004</v>
      </c>
      <c r="R9144" s="42"/>
      <c r="S9144" s="42"/>
      <c r="T9144" s="42">
        <v>248.8</v>
      </c>
      <c r="U9144" s="42"/>
      <c r="V9144" s="42"/>
      <c r="W9144" s="42"/>
      <c r="X9144" s="42">
        <f t="shared" si="348"/>
        <v>499.4</v>
      </c>
      <c r="Y9144" s="2">
        <f t="shared" si="349"/>
        <v>0</v>
      </c>
      <c r="Z9144" s="3"/>
    </row>
    <row r="9145" spans="1:26" customFormat="1" x14ac:dyDescent="0.25">
      <c r="A9145" s="31">
        <v>32</v>
      </c>
      <c r="B9145" s="31">
        <v>32</v>
      </c>
      <c r="C9145" s="3" t="s">
        <v>434</v>
      </c>
      <c r="D9145" s="3" t="s">
        <v>14757</v>
      </c>
      <c r="E9145" s="3" t="s">
        <v>14718</v>
      </c>
      <c r="F9145" s="3" t="s">
        <v>12895</v>
      </c>
      <c r="G9145" s="3" t="s">
        <v>3682</v>
      </c>
      <c r="H9145" s="3" t="s">
        <v>245</v>
      </c>
      <c r="I9145" s="42">
        <v>105.3</v>
      </c>
      <c r="J9145" s="42">
        <v>92.5</v>
      </c>
      <c r="K9145" s="42"/>
      <c r="L9145" s="42">
        <v>12.8</v>
      </c>
      <c r="M9145" s="42"/>
      <c r="N9145" s="42"/>
      <c r="O9145" s="42"/>
      <c r="P9145" s="42"/>
      <c r="Q9145" s="42"/>
      <c r="R9145" s="42"/>
      <c r="S9145" s="42"/>
      <c r="T9145" s="42"/>
      <c r="U9145" s="42"/>
      <c r="V9145" s="42"/>
      <c r="W9145" s="42"/>
      <c r="X9145" s="42">
        <f t="shared" si="348"/>
        <v>105.3</v>
      </c>
      <c r="Y9145" s="2">
        <f t="shared" si="349"/>
        <v>0</v>
      </c>
      <c r="Z9145" s="3"/>
    </row>
    <row r="9146" spans="1:26" customFormat="1" x14ac:dyDescent="0.25">
      <c r="A9146" s="31">
        <v>33</v>
      </c>
      <c r="B9146" s="31">
        <v>33</v>
      </c>
      <c r="C9146" s="3" t="s">
        <v>14763</v>
      </c>
      <c r="D9146" s="3" t="s">
        <v>14757</v>
      </c>
      <c r="E9146" s="3" t="s">
        <v>14718</v>
      </c>
      <c r="F9146" s="3" t="s">
        <v>12895</v>
      </c>
      <c r="G9146" s="3" t="s">
        <v>13727</v>
      </c>
      <c r="H9146" s="3" t="s">
        <v>328</v>
      </c>
      <c r="I9146" s="42">
        <v>105.63</v>
      </c>
      <c r="J9146" s="42">
        <v>80.459999999999994</v>
      </c>
      <c r="K9146" s="42">
        <v>5.72</v>
      </c>
      <c r="L9146" s="42">
        <v>12.89</v>
      </c>
      <c r="M9146" s="42"/>
      <c r="N9146" s="42">
        <v>1</v>
      </c>
      <c r="O9146" s="42">
        <v>0.65</v>
      </c>
      <c r="P9146" s="42">
        <v>0.03</v>
      </c>
      <c r="Q9146" s="42"/>
      <c r="R9146" s="42">
        <v>2.89</v>
      </c>
      <c r="S9146" s="42">
        <v>1.99</v>
      </c>
      <c r="T9146" s="42"/>
      <c r="U9146" s="42"/>
      <c r="V9146" s="42"/>
      <c r="W9146" s="42"/>
      <c r="X9146" s="42">
        <f t="shared" si="348"/>
        <v>105.63</v>
      </c>
      <c r="Y9146" s="2">
        <f t="shared" si="349"/>
        <v>0</v>
      </c>
      <c r="Z9146" s="3"/>
    </row>
    <row r="9147" spans="1:26" customFormat="1" x14ac:dyDescent="0.25">
      <c r="A9147" s="31">
        <v>34</v>
      </c>
      <c r="B9147" s="31">
        <v>34</v>
      </c>
      <c r="C9147" s="3" t="s">
        <v>11301</v>
      </c>
      <c r="D9147" s="3" t="s">
        <v>1249</v>
      </c>
      <c r="E9147" s="3" t="s">
        <v>14718</v>
      </c>
      <c r="F9147" s="3" t="s">
        <v>12895</v>
      </c>
      <c r="G9147" s="3" t="s">
        <v>14764</v>
      </c>
      <c r="H9147" s="3" t="s">
        <v>216</v>
      </c>
      <c r="I9147" s="42">
        <v>141</v>
      </c>
      <c r="J9147" s="42">
        <v>118.8</v>
      </c>
      <c r="K9147" s="42"/>
      <c r="L9147" s="42">
        <v>18</v>
      </c>
      <c r="M9147" s="42">
        <v>0.5</v>
      </c>
      <c r="N9147" s="42">
        <v>1</v>
      </c>
      <c r="O9147" s="42">
        <v>2.2000000000000002</v>
      </c>
      <c r="P9147" s="42"/>
      <c r="Q9147" s="42"/>
      <c r="R9147" s="42"/>
      <c r="S9147" s="42"/>
      <c r="T9147" s="42"/>
      <c r="U9147" s="42">
        <v>0.5</v>
      </c>
      <c r="V9147" s="42"/>
      <c r="W9147" s="42"/>
      <c r="X9147" s="42">
        <f t="shared" si="348"/>
        <v>141</v>
      </c>
      <c r="Y9147" s="2">
        <f t="shared" si="349"/>
        <v>0</v>
      </c>
      <c r="Z9147" s="3"/>
    </row>
    <row r="9148" spans="1:26" customFormat="1" x14ac:dyDescent="0.25">
      <c r="A9148" s="31">
        <v>35</v>
      </c>
      <c r="B9148" s="31">
        <v>35</v>
      </c>
      <c r="C9148" s="3" t="s">
        <v>13883</v>
      </c>
      <c r="D9148" s="3" t="s">
        <v>1249</v>
      </c>
      <c r="E9148" s="3" t="s">
        <v>14718</v>
      </c>
      <c r="F9148" s="3" t="s">
        <v>12895</v>
      </c>
      <c r="G9148" s="3" t="s">
        <v>7638</v>
      </c>
      <c r="H9148" s="3" t="s">
        <v>377</v>
      </c>
      <c r="I9148" s="42">
        <v>70.599999999999994</v>
      </c>
      <c r="J9148" s="42">
        <v>54.6</v>
      </c>
      <c r="K9148" s="42"/>
      <c r="L9148" s="42">
        <v>1</v>
      </c>
      <c r="M9148" s="42"/>
      <c r="N9148" s="42"/>
      <c r="O9148" s="42">
        <v>3</v>
      </c>
      <c r="P9148" s="42">
        <v>1.5</v>
      </c>
      <c r="Q9148" s="42">
        <v>8.5</v>
      </c>
      <c r="R9148" s="42"/>
      <c r="S9148" s="42"/>
      <c r="T9148" s="42">
        <v>2</v>
      </c>
      <c r="U9148" s="42"/>
      <c r="V9148" s="42"/>
      <c r="W9148" s="42"/>
      <c r="X9148" s="42">
        <f t="shared" si="348"/>
        <v>70.599999999999994</v>
      </c>
      <c r="Y9148" s="2">
        <f t="shared" si="349"/>
        <v>0</v>
      </c>
      <c r="Z9148" s="3"/>
    </row>
    <row r="9149" spans="1:26" customFormat="1" x14ac:dyDescent="0.25">
      <c r="A9149" s="31">
        <v>36</v>
      </c>
      <c r="B9149" s="31">
        <v>36</v>
      </c>
      <c r="C9149" s="3" t="s">
        <v>7493</v>
      </c>
      <c r="D9149" s="3" t="s">
        <v>1249</v>
      </c>
      <c r="E9149" s="3" t="s">
        <v>14718</v>
      </c>
      <c r="F9149" s="3" t="s">
        <v>12895</v>
      </c>
      <c r="G9149" s="3" t="s">
        <v>14765</v>
      </c>
      <c r="H9149" s="3" t="s">
        <v>213</v>
      </c>
      <c r="I9149" s="42">
        <v>403</v>
      </c>
      <c r="J9149" s="42">
        <v>353.5</v>
      </c>
      <c r="K9149" s="42">
        <v>27.5</v>
      </c>
      <c r="L9149" s="42">
        <v>3</v>
      </c>
      <c r="M9149" s="42">
        <v>0.5</v>
      </c>
      <c r="N9149" s="42">
        <v>0.5</v>
      </c>
      <c r="O9149" s="42">
        <v>3</v>
      </c>
      <c r="P9149" s="42">
        <v>3.5</v>
      </c>
      <c r="Q9149" s="42">
        <v>6.5</v>
      </c>
      <c r="R9149" s="42"/>
      <c r="S9149" s="42"/>
      <c r="T9149" s="42">
        <v>3.5</v>
      </c>
      <c r="U9149" s="42">
        <v>1.5</v>
      </c>
      <c r="V9149" s="42"/>
      <c r="W9149" s="42"/>
      <c r="X9149" s="42">
        <f t="shared" si="348"/>
        <v>403</v>
      </c>
      <c r="Y9149" s="2">
        <f t="shared" si="349"/>
        <v>0</v>
      </c>
      <c r="Z9149" s="3"/>
    </row>
    <row r="9150" spans="1:26" customFormat="1" x14ac:dyDescent="0.25">
      <c r="A9150" s="31">
        <v>37</v>
      </c>
      <c r="B9150" s="31">
        <v>37</v>
      </c>
      <c r="C9150" s="3" t="s">
        <v>14766</v>
      </c>
      <c r="D9150" s="3" t="s">
        <v>1249</v>
      </c>
      <c r="E9150" s="3" t="s">
        <v>14718</v>
      </c>
      <c r="F9150" s="3" t="s">
        <v>12895</v>
      </c>
      <c r="G9150" s="3" t="s">
        <v>7708</v>
      </c>
      <c r="H9150" s="3" t="s">
        <v>932</v>
      </c>
      <c r="I9150" s="42">
        <v>176</v>
      </c>
      <c r="J9150" s="42">
        <v>166.9</v>
      </c>
      <c r="K9150" s="42"/>
      <c r="L9150" s="42"/>
      <c r="M9150" s="42">
        <v>1</v>
      </c>
      <c r="N9150" s="42">
        <v>1</v>
      </c>
      <c r="O9150" s="42">
        <v>2.6</v>
      </c>
      <c r="P9150" s="42">
        <v>0.5</v>
      </c>
      <c r="Q9150" s="42">
        <v>2.5</v>
      </c>
      <c r="R9150" s="42"/>
      <c r="S9150" s="42"/>
      <c r="T9150" s="42">
        <v>1.5</v>
      </c>
      <c r="U9150" s="42"/>
      <c r="V9150" s="42"/>
      <c r="W9150" s="42"/>
      <c r="X9150" s="42">
        <f t="shared" si="348"/>
        <v>176</v>
      </c>
      <c r="Y9150" s="2">
        <f t="shared" si="349"/>
        <v>0</v>
      </c>
      <c r="Z9150" s="3"/>
    </row>
    <row r="9151" spans="1:26" customFormat="1" x14ac:dyDescent="0.25">
      <c r="A9151" s="31">
        <v>38</v>
      </c>
      <c r="B9151" s="31">
        <v>38</v>
      </c>
      <c r="C9151" s="3" t="s">
        <v>14767</v>
      </c>
      <c r="D9151" s="3" t="s">
        <v>1249</v>
      </c>
      <c r="E9151" s="3" t="s">
        <v>14718</v>
      </c>
      <c r="F9151" s="3" t="s">
        <v>12895</v>
      </c>
      <c r="G9151" s="3" t="s">
        <v>12940</v>
      </c>
      <c r="H9151" s="3" t="s">
        <v>471</v>
      </c>
      <c r="I9151" s="42">
        <v>232.57</v>
      </c>
      <c r="J9151" s="42">
        <v>205.11</v>
      </c>
      <c r="K9151" s="42">
        <v>0.7</v>
      </c>
      <c r="L9151" s="42"/>
      <c r="M9151" s="42">
        <v>4.7</v>
      </c>
      <c r="N9151" s="42"/>
      <c r="O9151" s="42">
        <v>2.2200000000000002</v>
      </c>
      <c r="P9151" s="42">
        <v>0.97</v>
      </c>
      <c r="Q9151" s="42"/>
      <c r="R9151" s="42">
        <v>4.49</v>
      </c>
      <c r="S9151" s="42">
        <v>2.9</v>
      </c>
      <c r="T9151" s="42">
        <v>9.6300000000000008</v>
      </c>
      <c r="U9151" s="42">
        <v>1.85</v>
      </c>
      <c r="V9151" s="42"/>
      <c r="W9151" s="42"/>
      <c r="X9151" s="42">
        <f t="shared" si="348"/>
        <v>232.57</v>
      </c>
      <c r="Y9151" s="2">
        <f t="shared" si="349"/>
        <v>0</v>
      </c>
      <c r="Z9151" s="3"/>
    </row>
    <row r="9152" spans="1:26" customFormat="1" x14ac:dyDescent="0.25">
      <c r="A9152" s="31">
        <v>39</v>
      </c>
      <c r="B9152" s="31">
        <v>39</v>
      </c>
      <c r="C9152" s="3" t="s">
        <v>11438</v>
      </c>
      <c r="D9152" s="3" t="s">
        <v>1249</v>
      </c>
      <c r="E9152" s="3" t="s">
        <v>14718</v>
      </c>
      <c r="F9152" s="3" t="s">
        <v>12895</v>
      </c>
      <c r="G9152" s="3" t="s">
        <v>14768</v>
      </c>
      <c r="H9152" s="3" t="s">
        <v>1501</v>
      </c>
      <c r="I9152" s="42">
        <v>213.32</v>
      </c>
      <c r="J9152" s="42">
        <v>135.44</v>
      </c>
      <c r="K9152" s="42">
        <v>17.690000000000001</v>
      </c>
      <c r="L9152" s="42">
        <v>23.55</v>
      </c>
      <c r="M9152" s="42">
        <v>4.58</v>
      </c>
      <c r="N9152" s="42"/>
      <c r="O9152" s="42">
        <v>2.0099999999999998</v>
      </c>
      <c r="P9152" s="42">
        <v>1.46</v>
      </c>
      <c r="Q9152" s="42">
        <v>0.31</v>
      </c>
      <c r="R9152" s="42">
        <v>6.7</v>
      </c>
      <c r="S9152" s="42">
        <v>1.1599999999999999</v>
      </c>
      <c r="T9152" s="42">
        <v>20.420000000000002</v>
      </c>
      <c r="U9152" s="42"/>
      <c r="V9152" s="42"/>
      <c r="W9152" s="42"/>
      <c r="X9152" s="42">
        <f t="shared" si="348"/>
        <v>213.32</v>
      </c>
      <c r="Y9152" s="2">
        <f t="shared" si="349"/>
        <v>0</v>
      </c>
      <c r="Z9152" s="3"/>
    </row>
    <row r="9153" spans="1:26" customFormat="1" x14ac:dyDescent="0.25">
      <c r="A9153" s="31">
        <v>40</v>
      </c>
      <c r="B9153" s="31">
        <v>40</v>
      </c>
      <c r="C9153" s="3" t="s">
        <v>14769</v>
      </c>
      <c r="D9153" s="3" t="s">
        <v>1249</v>
      </c>
      <c r="E9153" s="3" t="s">
        <v>14718</v>
      </c>
      <c r="F9153" s="3" t="s">
        <v>12895</v>
      </c>
      <c r="G9153" s="3" t="s">
        <v>6834</v>
      </c>
      <c r="H9153" s="3" t="s">
        <v>39</v>
      </c>
      <c r="I9153" s="42">
        <v>258.14</v>
      </c>
      <c r="J9153" s="42">
        <v>238.38</v>
      </c>
      <c r="K9153" s="42">
        <v>2.08</v>
      </c>
      <c r="L9153" s="42"/>
      <c r="M9153" s="42">
        <v>5.28</v>
      </c>
      <c r="N9153" s="42"/>
      <c r="O9153" s="42">
        <v>1.85</v>
      </c>
      <c r="P9153" s="42">
        <v>1.1499999999999999</v>
      </c>
      <c r="Q9153" s="42"/>
      <c r="R9153" s="42">
        <v>5.57</v>
      </c>
      <c r="S9153" s="42">
        <v>3.83</v>
      </c>
      <c r="T9153" s="42"/>
      <c r="U9153" s="42"/>
      <c r="V9153" s="42"/>
      <c r="W9153" s="42"/>
      <c r="X9153" s="42">
        <f t="shared" si="348"/>
        <v>258.14</v>
      </c>
      <c r="Y9153" s="2">
        <f t="shared" si="349"/>
        <v>0</v>
      </c>
      <c r="Z9153" s="3"/>
    </row>
    <row r="9154" spans="1:26" customFormat="1" x14ac:dyDescent="0.25">
      <c r="A9154" s="31">
        <v>41</v>
      </c>
      <c r="B9154" s="31">
        <v>41</v>
      </c>
      <c r="C9154" s="3" t="s">
        <v>14770</v>
      </c>
      <c r="D9154" s="3" t="s">
        <v>1249</v>
      </c>
      <c r="E9154" s="3" t="s">
        <v>14718</v>
      </c>
      <c r="F9154" s="3" t="s">
        <v>12895</v>
      </c>
      <c r="G9154" s="3" t="s">
        <v>14195</v>
      </c>
      <c r="H9154" s="3" t="s">
        <v>369</v>
      </c>
      <c r="I9154" s="42">
        <v>61</v>
      </c>
      <c r="J9154" s="42">
        <v>52.8</v>
      </c>
      <c r="K9154" s="42"/>
      <c r="L9154" s="42">
        <v>2.7</v>
      </c>
      <c r="M9154" s="42">
        <v>0.5</v>
      </c>
      <c r="N9154" s="42"/>
      <c r="O9154" s="42">
        <v>3</v>
      </c>
      <c r="P9154" s="42"/>
      <c r="Q9154" s="42">
        <v>2</v>
      </c>
      <c r="R9154" s="42"/>
      <c r="S9154" s="42"/>
      <c r="T9154" s="42"/>
      <c r="U9154" s="42"/>
      <c r="V9154" s="42"/>
      <c r="W9154" s="42"/>
      <c r="X9154" s="42">
        <f>SUM(J9154:W9154)</f>
        <v>61</v>
      </c>
      <c r="Y9154" s="2">
        <f t="shared" si="349"/>
        <v>0</v>
      </c>
      <c r="Z9154" s="3"/>
    </row>
    <row r="9155" spans="1:26" customFormat="1" x14ac:dyDescent="0.25">
      <c r="A9155" s="31">
        <v>42</v>
      </c>
      <c r="B9155" s="31">
        <v>42</v>
      </c>
      <c r="C9155" s="3" t="s">
        <v>14771</v>
      </c>
      <c r="D9155" s="3" t="s">
        <v>1249</v>
      </c>
      <c r="E9155" s="3" t="s">
        <v>14718</v>
      </c>
      <c r="F9155" s="3" t="s">
        <v>12895</v>
      </c>
      <c r="G9155" s="3" t="s">
        <v>14772</v>
      </c>
      <c r="H9155" s="3" t="s">
        <v>6114</v>
      </c>
      <c r="I9155" s="42">
        <v>68</v>
      </c>
      <c r="J9155" s="42">
        <v>53.4</v>
      </c>
      <c r="K9155" s="42"/>
      <c r="L9155" s="42">
        <v>9</v>
      </c>
      <c r="M9155" s="42">
        <v>0.6</v>
      </c>
      <c r="N9155" s="42"/>
      <c r="O9155" s="42">
        <v>2</v>
      </c>
      <c r="P9155" s="42">
        <v>0.5</v>
      </c>
      <c r="Q9155" s="42"/>
      <c r="R9155" s="42"/>
      <c r="S9155" s="42"/>
      <c r="T9155" s="42">
        <v>2.5</v>
      </c>
      <c r="U9155" s="42"/>
      <c r="V9155" s="42"/>
      <c r="W9155" s="42"/>
      <c r="X9155" s="42">
        <f t="shared" si="348"/>
        <v>68</v>
      </c>
      <c r="Y9155" s="2">
        <f t="shared" ref="Y9155:Y9218" si="350">I9155-X9155</f>
        <v>0</v>
      </c>
      <c r="Z9155" s="3"/>
    </row>
    <row r="9156" spans="1:26" customFormat="1" x14ac:dyDescent="0.25">
      <c r="A9156" s="31">
        <v>43</v>
      </c>
      <c r="B9156" s="31">
        <v>43</v>
      </c>
      <c r="C9156" s="3" t="s">
        <v>14773</v>
      </c>
      <c r="D9156" s="3" t="s">
        <v>1249</v>
      </c>
      <c r="E9156" s="3" t="s">
        <v>14718</v>
      </c>
      <c r="F9156" s="3" t="s">
        <v>12895</v>
      </c>
      <c r="G9156" s="3" t="s">
        <v>5269</v>
      </c>
      <c r="H9156" s="3" t="s">
        <v>5</v>
      </c>
      <c r="I9156" s="42">
        <v>162</v>
      </c>
      <c r="J9156" s="42">
        <v>132</v>
      </c>
      <c r="K9156" s="42">
        <v>4</v>
      </c>
      <c r="L9156" s="42">
        <v>14</v>
      </c>
      <c r="M9156" s="42">
        <v>1</v>
      </c>
      <c r="N9156" s="42"/>
      <c r="O9156" s="42">
        <v>3</v>
      </c>
      <c r="P9156" s="42"/>
      <c r="Q9156" s="42">
        <v>8</v>
      </c>
      <c r="R9156" s="42"/>
      <c r="S9156" s="42"/>
      <c r="T9156" s="42"/>
      <c r="U9156" s="42"/>
      <c r="V9156" s="42"/>
      <c r="W9156" s="42"/>
      <c r="X9156" s="42">
        <f t="shared" si="348"/>
        <v>162</v>
      </c>
      <c r="Y9156" s="2">
        <f t="shared" si="350"/>
        <v>0</v>
      </c>
      <c r="Z9156" s="3"/>
    </row>
    <row r="9157" spans="1:26" customFormat="1" x14ac:dyDescent="0.25">
      <c r="A9157" s="31">
        <v>44</v>
      </c>
      <c r="B9157" s="31">
        <v>44</v>
      </c>
      <c r="C9157" s="3" t="s">
        <v>14774</v>
      </c>
      <c r="D9157" s="3" t="s">
        <v>1249</v>
      </c>
      <c r="E9157" s="3" t="s">
        <v>14718</v>
      </c>
      <c r="F9157" s="3" t="s">
        <v>12895</v>
      </c>
      <c r="G9157" s="3" t="s">
        <v>14775</v>
      </c>
      <c r="H9157" s="3" t="s">
        <v>198</v>
      </c>
      <c r="I9157" s="42">
        <v>76.2</v>
      </c>
      <c r="J9157" s="42">
        <v>64</v>
      </c>
      <c r="K9157" s="42">
        <v>0.5</v>
      </c>
      <c r="L9157" s="42">
        <v>6</v>
      </c>
      <c r="M9157" s="42">
        <v>0.5</v>
      </c>
      <c r="N9157" s="42"/>
      <c r="O9157" s="42">
        <v>2.2000000000000002</v>
      </c>
      <c r="P9157" s="42"/>
      <c r="Q9157" s="42">
        <v>2</v>
      </c>
      <c r="R9157" s="42"/>
      <c r="S9157" s="42"/>
      <c r="T9157" s="42">
        <v>1</v>
      </c>
      <c r="U9157" s="42"/>
      <c r="V9157" s="42"/>
      <c r="W9157" s="42"/>
      <c r="X9157" s="42">
        <f t="shared" si="348"/>
        <v>76.2</v>
      </c>
      <c r="Y9157" s="2">
        <f t="shared" si="350"/>
        <v>0</v>
      </c>
      <c r="Z9157" s="3"/>
    </row>
    <row r="9158" spans="1:26" customFormat="1" x14ac:dyDescent="0.25">
      <c r="A9158" s="31">
        <v>45</v>
      </c>
      <c r="B9158" s="31">
        <v>45</v>
      </c>
      <c r="C9158" s="3" t="s">
        <v>1249</v>
      </c>
      <c r="D9158" s="3" t="s">
        <v>1249</v>
      </c>
      <c r="E9158" s="3" t="s">
        <v>14718</v>
      </c>
      <c r="F9158" s="3" t="s">
        <v>12895</v>
      </c>
      <c r="G9158" s="3" t="s">
        <v>7638</v>
      </c>
      <c r="H9158" s="3" t="s">
        <v>494</v>
      </c>
      <c r="I9158" s="42">
        <v>80</v>
      </c>
      <c r="J9158" s="42">
        <v>59.5</v>
      </c>
      <c r="K9158" s="42"/>
      <c r="L9158" s="42">
        <v>15</v>
      </c>
      <c r="M9158" s="42">
        <v>0.5</v>
      </c>
      <c r="N9158" s="42"/>
      <c r="O9158" s="42">
        <v>3</v>
      </c>
      <c r="P9158" s="42">
        <v>1.5</v>
      </c>
      <c r="Q9158" s="42"/>
      <c r="R9158" s="42"/>
      <c r="S9158" s="42"/>
      <c r="T9158" s="42">
        <v>0.5</v>
      </c>
      <c r="U9158" s="42"/>
      <c r="V9158" s="42"/>
      <c r="W9158" s="42"/>
      <c r="X9158" s="42">
        <f t="shared" si="348"/>
        <v>80</v>
      </c>
      <c r="Y9158" s="2">
        <f t="shared" si="350"/>
        <v>0</v>
      </c>
      <c r="Z9158" s="3"/>
    </row>
    <row r="9159" spans="1:26" customFormat="1" x14ac:dyDescent="0.25">
      <c r="A9159" s="31">
        <v>46</v>
      </c>
      <c r="B9159" s="31">
        <v>46</v>
      </c>
      <c r="C9159" s="3" t="s">
        <v>13301</v>
      </c>
      <c r="D9159" s="3" t="s">
        <v>1249</v>
      </c>
      <c r="E9159" s="3" t="s">
        <v>14718</v>
      </c>
      <c r="F9159" s="3" t="s">
        <v>12895</v>
      </c>
      <c r="G9159" s="3" t="s">
        <v>13661</v>
      </c>
      <c r="H9159" s="3" t="s">
        <v>4835</v>
      </c>
      <c r="I9159" s="42">
        <v>184.64</v>
      </c>
      <c r="J9159" s="42">
        <v>131.19999999999999</v>
      </c>
      <c r="K9159" s="42"/>
      <c r="L9159" s="42">
        <v>0.9</v>
      </c>
      <c r="M9159" s="42">
        <v>4.9000000000000004</v>
      </c>
      <c r="N9159" s="42"/>
      <c r="O9159" s="42">
        <v>1.6</v>
      </c>
      <c r="P9159" s="42">
        <v>0.9</v>
      </c>
      <c r="Q9159" s="42">
        <v>3.5</v>
      </c>
      <c r="R9159" s="42">
        <v>1.64</v>
      </c>
      <c r="S9159" s="42"/>
      <c r="T9159" s="42">
        <v>40</v>
      </c>
      <c r="U9159" s="42"/>
      <c r="V9159" s="42"/>
      <c r="W9159" s="42"/>
      <c r="X9159" s="42">
        <f t="shared" si="348"/>
        <v>184.64</v>
      </c>
      <c r="Y9159" s="2">
        <f t="shared" si="350"/>
        <v>0</v>
      </c>
      <c r="Z9159" s="3"/>
    </row>
    <row r="9160" spans="1:26" customFormat="1" x14ac:dyDescent="0.25">
      <c r="A9160" s="31">
        <v>47</v>
      </c>
      <c r="B9160" s="31">
        <v>47</v>
      </c>
      <c r="C9160" s="3" t="s">
        <v>14429</v>
      </c>
      <c r="D9160" s="3" t="s">
        <v>1249</v>
      </c>
      <c r="E9160" s="3" t="s">
        <v>14718</v>
      </c>
      <c r="F9160" s="3" t="s">
        <v>12895</v>
      </c>
      <c r="G9160" s="3" t="s">
        <v>5167</v>
      </c>
      <c r="H9160" s="3" t="s">
        <v>216</v>
      </c>
      <c r="I9160" s="42">
        <v>57</v>
      </c>
      <c r="J9160" s="42">
        <v>50.3</v>
      </c>
      <c r="K9160" s="42"/>
      <c r="L9160" s="42">
        <v>2</v>
      </c>
      <c r="M9160" s="42">
        <v>0.7</v>
      </c>
      <c r="N9160" s="42"/>
      <c r="O9160" s="42">
        <v>2</v>
      </c>
      <c r="P9160" s="42">
        <v>0.5</v>
      </c>
      <c r="Q9160" s="42"/>
      <c r="R9160" s="42"/>
      <c r="S9160" s="42"/>
      <c r="T9160" s="42">
        <v>1.5</v>
      </c>
      <c r="U9160" s="42"/>
      <c r="V9160" s="42"/>
      <c r="W9160" s="42"/>
      <c r="X9160" s="42">
        <f t="shared" si="348"/>
        <v>57</v>
      </c>
      <c r="Y9160" s="2">
        <f t="shared" si="350"/>
        <v>0</v>
      </c>
      <c r="Z9160" s="3"/>
    </row>
    <row r="9161" spans="1:26" customFormat="1" x14ac:dyDescent="0.25">
      <c r="A9161" s="31">
        <v>48</v>
      </c>
      <c r="B9161" s="31">
        <v>48</v>
      </c>
      <c r="C9161" s="3" t="s">
        <v>10285</v>
      </c>
      <c r="D9161" s="3" t="s">
        <v>1249</v>
      </c>
      <c r="E9161" s="3" t="s">
        <v>14718</v>
      </c>
      <c r="F9161" s="3" t="s">
        <v>12895</v>
      </c>
      <c r="G9161" s="3" t="s">
        <v>14776</v>
      </c>
      <c r="H9161" s="3" t="s">
        <v>230</v>
      </c>
      <c r="I9161" s="42">
        <v>304.5</v>
      </c>
      <c r="J9161" s="42">
        <v>200.5</v>
      </c>
      <c r="K9161" s="42">
        <v>4</v>
      </c>
      <c r="L9161" s="42">
        <v>9</v>
      </c>
      <c r="M9161" s="42">
        <v>0.5</v>
      </c>
      <c r="N9161" s="42">
        <v>0.5</v>
      </c>
      <c r="O9161" s="42">
        <v>4</v>
      </c>
      <c r="P9161" s="42">
        <v>3</v>
      </c>
      <c r="Q9161" s="42">
        <v>3.5</v>
      </c>
      <c r="R9161" s="42"/>
      <c r="S9161" s="42"/>
      <c r="T9161" s="42">
        <v>79.5</v>
      </c>
      <c r="U9161" s="42"/>
      <c r="V9161" s="42"/>
      <c r="W9161" s="42"/>
      <c r="X9161" s="42">
        <f t="shared" si="348"/>
        <v>304.5</v>
      </c>
      <c r="Y9161" s="2">
        <f t="shared" si="350"/>
        <v>0</v>
      </c>
      <c r="Z9161" s="3"/>
    </row>
    <row r="9162" spans="1:26" customFormat="1" x14ac:dyDescent="0.25">
      <c r="A9162" s="31">
        <v>49</v>
      </c>
      <c r="B9162" s="31">
        <v>49</v>
      </c>
      <c r="C9162" s="3" t="s">
        <v>14777</v>
      </c>
      <c r="D9162" s="3" t="s">
        <v>1249</v>
      </c>
      <c r="E9162" s="3" t="s">
        <v>14718</v>
      </c>
      <c r="F9162" s="3" t="s">
        <v>12895</v>
      </c>
      <c r="G9162" s="3" t="s">
        <v>1983</v>
      </c>
      <c r="H9162" s="3" t="s">
        <v>283</v>
      </c>
      <c r="I9162" s="42">
        <v>448</v>
      </c>
      <c r="J9162" s="42">
        <v>403</v>
      </c>
      <c r="K9162" s="42">
        <v>0.5</v>
      </c>
      <c r="L9162" s="42">
        <v>25</v>
      </c>
      <c r="M9162" s="42">
        <v>1</v>
      </c>
      <c r="N9162" s="42">
        <v>2</v>
      </c>
      <c r="O9162" s="42">
        <v>3</v>
      </c>
      <c r="P9162" s="42">
        <v>1.5</v>
      </c>
      <c r="Q9162" s="42"/>
      <c r="R9162" s="42"/>
      <c r="S9162" s="42"/>
      <c r="T9162" s="42">
        <v>12</v>
      </c>
      <c r="U9162" s="42"/>
      <c r="V9162" s="42"/>
      <c r="W9162" s="42"/>
      <c r="X9162" s="42">
        <f t="shared" si="348"/>
        <v>448</v>
      </c>
      <c r="Y9162" s="2">
        <f t="shared" si="350"/>
        <v>0</v>
      </c>
      <c r="Z9162" s="3"/>
    </row>
    <row r="9163" spans="1:26" customFormat="1" x14ac:dyDescent="0.25">
      <c r="A9163" s="31">
        <v>50</v>
      </c>
      <c r="B9163" s="31">
        <v>50</v>
      </c>
      <c r="C9163" s="3" t="s">
        <v>14778</v>
      </c>
      <c r="D9163" s="3" t="s">
        <v>1249</v>
      </c>
      <c r="E9163" s="3" t="s">
        <v>14718</v>
      </c>
      <c r="F9163" s="3" t="s">
        <v>12895</v>
      </c>
      <c r="G9163" s="3" t="s">
        <v>14745</v>
      </c>
      <c r="H9163" s="3" t="s">
        <v>358</v>
      </c>
      <c r="I9163" s="42">
        <v>189.1</v>
      </c>
      <c r="J9163" s="42">
        <v>165.95</v>
      </c>
      <c r="K9163" s="42">
        <v>7.5</v>
      </c>
      <c r="L9163" s="42"/>
      <c r="M9163" s="42">
        <v>1.6</v>
      </c>
      <c r="N9163" s="42"/>
      <c r="O9163" s="42">
        <v>1.7</v>
      </c>
      <c r="P9163" s="42"/>
      <c r="Q9163" s="42">
        <v>1.6</v>
      </c>
      <c r="R9163" s="42">
        <v>5.12</v>
      </c>
      <c r="S9163" s="42">
        <v>1.03</v>
      </c>
      <c r="T9163" s="42">
        <v>4.5999999999999996</v>
      </c>
      <c r="U9163" s="42"/>
      <c r="V9163" s="42"/>
      <c r="W9163" s="42"/>
      <c r="X9163" s="42">
        <f t="shared" si="348"/>
        <v>189.09999999999997</v>
      </c>
      <c r="Y9163" s="2">
        <f t="shared" si="350"/>
        <v>0</v>
      </c>
      <c r="Z9163" s="3"/>
    </row>
    <row r="9164" spans="1:26" customFormat="1" x14ac:dyDescent="0.25">
      <c r="A9164" s="31">
        <v>51</v>
      </c>
      <c r="B9164" s="31">
        <v>51</v>
      </c>
      <c r="C9164" s="3" t="s">
        <v>14779</v>
      </c>
      <c r="D9164" s="3" t="s">
        <v>1249</v>
      </c>
      <c r="E9164" s="3" t="s">
        <v>14718</v>
      </c>
      <c r="F9164" s="3" t="s">
        <v>12895</v>
      </c>
      <c r="G9164" s="3" t="s">
        <v>7586</v>
      </c>
      <c r="H9164" s="3" t="s">
        <v>216</v>
      </c>
      <c r="I9164" s="42">
        <v>75.8</v>
      </c>
      <c r="J9164" s="42">
        <v>58</v>
      </c>
      <c r="K9164" s="42">
        <v>0.1</v>
      </c>
      <c r="L9164" s="42">
        <v>1.7</v>
      </c>
      <c r="M9164" s="42">
        <v>0.2</v>
      </c>
      <c r="N9164" s="42"/>
      <c r="O9164" s="42">
        <v>0.6</v>
      </c>
      <c r="P9164" s="42">
        <v>1.7</v>
      </c>
      <c r="Q9164" s="42"/>
      <c r="R9164" s="42">
        <v>1.1000000000000001</v>
      </c>
      <c r="S9164" s="42"/>
      <c r="T9164" s="42">
        <v>12.4</v>
      </c>
      <c r="U9164" s="42"/>
      <c r="V9164" s="42"/>
      <c r="W9164" s="42"/>
      <c r="X9164" s="42">
        <f t="shared" si="348"/>
        <v>75.800000000000011</v>
      </c>
      <c r="Y9164" s="2">
        <f t="shared" si="350"/>
        <v>0</v>
      </c>
      <c r="Z9164" s="3"/>
    </row>
    <row r="9165" spans="1:26" customFormat="1" x14ac:dyDescent="0.25">
      <c r="A9165" s="31">
        <v>52</v>
      </c>
      <c r="B9165" s="31">
        <v>52</v>
      </c>
      <c r="C9165" s="3" t="s">
        <v>14780</v>
      </c>
      <c r="D9165" s="3" t="s">
        <v>1249</v>
      </c>
      <c r="E9165" s="3" t="s">
        <v>14718</v>
      </c>
      <c r="F9165" s="3" t="s">
        <v>12895</v>
      </c>
      <c r="G9165" s="3" t="s">
        <v>7708</v>
      </c>
      <c r="H9165" s="3" t="s">
        <v>758</v>
      </c>
      <c r="I9165" s="42">
        <v>165</v>
      </c>
      <c r="J9165" s="42">
        <v>145.5</v>
      </c>
      <c r="K9165" s="42">
        <v>1</v>
      </c>
      <c r="L9165" s="42">
        <v>10</v>
      </c>
      <c r="M9165" s="42">
        <v>1</v>
      </c>
      <c r="N9165" s="42">
        <v>1.5</v>
      </c>
      <c r="O9165" s="42">
        <v>2</v>
      </c>
      <c r="P9165" s="42"/>
      <c r="Q9165" s="42">
        <v>2</v>
      </c>
      <c r="R9165" s="42"/>
      <c r="S9165" s="42"/>
      <c r="T9165" s="42">
        <v>2</v>
      </c>
      <c r="U9165" s="42"/>
      <c r="V9165" s="42"/>
      <c r="W9165" s="42"/>
      <c r="X9165" s="42">
        <f t="shared" si="348"/>
        <v>165</v>
      </c>
      <c r="Y9165" s="2">
        <f t="shared" si="350"/>
        <v>0</v>
      </c>
      <c r="Z9165" s="3"/>
    </row>
    <row r="9166" spans="1:26" customFormat="1" x14ac:dyDescent="0.25">
      <c r="A9166" s="31">
        <v>53</v>
      </c>
      <c r="B9166" s="31">
        <v>53</v>
      </c>
      <c r="C9166" s="3" t="s">
        <v>14781</v>
      </c>
      <c r="D9166" s="3" t="s">
        <v>1249</v>
      </c>
      <c r="E9166" s="3" t="s">
        <v>14718</v>
      </c>
      <c r="F9166" s="3" t="s">
        <v>12895</v>
      </c>
      <c r="G9166" s="3" t="s">
        <v>14776</v>
      </c>
      <c r="H9166" s="3" t="s">
        <v>230</v>
      </c>
      <c r="I9166" s="42">
        <v>68</v>
      </c>
      <c r="J9166" s="42">
        <v>55</v>
      </c>
      <c r="K9166" s="42"/>
      <c r="L9166" s="42">
        <v>5</v>
      </c>
      <c r="M9166" s="42"/>
      <c r="N9166" s="42"/>
      <c r="O9166" s="42">
        <v>2</v>
      </c>
      <c r="P9166" s="42">
        <v>4</v>
      </c>
      <c r="Q9166" s="42">
        <v>2</v>
      </c>
      <c r="R9166" s="42"/>
      <c r="S9166" s="42"/>
      <c r="T9166" s="42"/>
      <c r="U9166" s="42"/>
      <c r="V9166" s="42"/>
      <c r="W9166" s="42"/>
      <c r="X9166" s="42">
        <f t="shared" si="348"/>
        <v>68</v>
      </c>
      <c r="Y9166" s="2">
        <f t="shared" si="350"/>
        <v>0</v>
      </c>
      <c r="Z9166" s="3"/>
    </row>
    <row r="9167" spans="1:26" customFormat="1" x14ac:dyDescent="0.25">
      <c r="A9167" s="31">
        <v>54</v>
      </c>
      <c r="B9167" s="31">
        <v>54</v>
      </c>
      <c r="C9167" s="3" t="s">
        <v>14782</v>
      </c>
      <c r="D9167" s="3" t="s">
        <v>1249</v>
      </c>
      <c r="E9167" s="3" t="s">
        <v>14718</v>
      </c>
      <c r="F9167" s="3" t="s">
        <v>12895</v>
      </c>
      <c r="G9167" s="3" t="s">
        <v>1983</v>
      </c>
      <c r="H9167" s="3" t="s">
        <v>283</v>
      </c>
      <c r="I9167" s="42">
        <v>57</v>
      </c>
      <c r="J9167" s="42">
        <v>51</v>
      </c>
      <c r="K9167" s="42"/>
      <c r="L9167" s="42">
        <v>4</v>
      </c>
      <c r="M9167" s="42">
        <v>1</v>
      </c>
      <c r="N9167" s="42"/>
      <c r="O9167" s="42">
        <v>1</v>
      </c>
      <c r="P9167" s="42"/>
      <c r="Q9167" s="42"/>
      <c r="R9167" s="42"/>
      <c r="S9167" s="42"/>
      <c r="T9167" s="42"/>
      <c r="U9167" s="42"/>
      <c r="V9167" s="42"/>
      <c r="W9167" s="42"/>
      <c r="X9167" s="42">
        <f t="shared" si="348"/>
        <v>57</v>
      </c>
      <c r="Y9167" s="2">
        <f t="shared" si="350"/>
        <v>0</v>
      </c>
      <c r="Z9167" s="3"/>
    </row>
    <row r="9168" spans="1:26" customFormat="1" x14ac:dyDescent="0.25">
      <c r="A9168" s="31">
        <v>55</v>
      </c>
      <c r="B9168" s="31">
        <v>55</v>
      </c>
      <c r="C9168" s="3" t="s">
        <v>14783</v>
      </c>
      <c r="D9168" s="3" t="s">
        <v>1249</v>
      </c>
      <c r="E9168" s="3" t="s">
        <v>14718</v>
      </c>
      <c r="F9168" s="3" t="s">
        <v>12895</v>
      </c>
      <c r="G9168" s="3" t="s">
        <v>14745</v>
      </c>
      <c r="H9168" s="3" t="s">
        <v>358</v>
      </c>
      <c r="I9168" s="42">
        <v>57</v>
      </c>
      <c r="J9168" s="42">
        <v>52</v>
      </c>
      <c r="K9168" s="42"/>
      <c r="L9168" s="42"/>
      <c r="M9168" s="42">
        <v>2</v>
      </c>
      <c r="N9168" s="42">
        <v>2</v>
      </c>
      <c r="O9168" s="42">
        <v>1</v>
      </c>
      <c r="P9168" s="42"/>
      <c r="Q9168" s="42"/>
      <c r="R9168" s="42"/>
      <c r="S9168" s="42"/>
      <c r="T9168" s="42"/>
      <c r="U9168" s="42"/>
      <c r="V9168" s="42"/>
      <c r="W9168" s="42"/>
      <c r="X9168" s="42">
        <f t="shared" si="348"/>
        <v>57</v>
      </c>
      <c r="Y9168" s="2">
        <f t="shared" si="350"/>
        <v>0</v>
      </c>
      <c r="Z9168" s="3"/>
    </row>
    <row r="9169" spans="1:26" customFormat="1" x14ac:dyDescent="0.25">
      <c r="A9169" s="31">
        <v>56</v>
      </c>
      <c r="B9169" s="31">
        <v>56</v>
      </c>
      <c r="C9169" s="3" t="s">
        <v>14784</v>
      </c>
      <c r="D9169" s="3" t="s">
        <v>1249</v>
      </c>
      <c r="E9169" s="3" t="s">
        <v>14718</v>
      </c>
      <c r="F9169" s="3" t="s">
        <v>12895</v>
      </c>
      <c r="G9169" s="3" t="s">
        <v>14785</v>
      </c>
      <c r="H9169" s="3" t="s">
        <v>245</v>
      </c>
      <c r="I9169" s="42">
        <v>138</v>
      </c>
      <c r="J9169" s="42">
        <v>47.5</v>
      </c>
      <c r="K9169" s="42"/>
      <c r="L9169" s="42">
        <v>50</v>
      </c>
      <c r="M9169" s="42">
        <v>0.5</v>
      </c>
      <c r="N9169" s="42"/>
      <c r="O9169" s="42">
        <v>2</v>
      </c>
      <c r="P9169" s="42"/>
      <c r="Q9169" s="42">
        <v>30</v>
      </c>
      <c r="R9169" s="42"/>
      <c r="S9169" s="42"/>
      <c r="T9169" s="42">
        <v>8</v>
      </c>
      <c r="U9169" s="42"/>
      <c r="V9169" s="42"/>
      <c r="W9169" s="42"/>
      <c r="X9169" s="42">
        <f t="shared" si="348"/>
        <v>138</v>
      </c>
      <c r="Y9169" s="2">
        <f t="shared" si="350"/>
        <v>0</v>
      </c>
      <c r="Z9169" s="3"/>
    </row>
    <row r="9170" spans="1:26" customFormat="1" x14ac:dyDescent="0.25">
      <c r="A9170" s="31">
        <v>57</v>
      </c>
      <c r="B9170" s="31">
        <v>57</v>
      </c>
      <c r="C9170" s="3" t="s">
        <v>14786</v>
      </c>
      <c r="D9170" s="3" t="s">
        <v>1249</v>
      </c>
      <c r="E9170" s="3" t="s">
        <v>14718</v>
      </c>
      <c r="F9170" s="3" t="s">
        <v>12895</v>
      </c>
      <c r="G9170" s="3" t="s">
        <v>14787</v>
      </c>
      <c r="H9170" s="3" t="s">
        <v>328</v>
      </c>
      <c r="I9170" s="42">
        <v>92</v>
      </c>
      <c r="J9170" s="42">
        <v>73</v>
      </c>
      <c r="K9170" s="42"/>
      <c r="L9170" s="42">
        <v>8</v>
      </c>
      <c r="M9170" s="42">
        <v>1</v>
      </c>
      <c r="N9170" s="42"/>
      <c r="O9170" s="42">
        <v>2</v>
      </c>
      <c r="P9170" s="42"/>
      <c r="Q9170" s="42"/>
      <c r="R9170" s="42"/>
      <c r="S9170" s="42"/>
      <c r="T9170" s="42">
        <v>8</v>
      </c>
      <c r="U9170" s="42"/>
      <c r="V9170" s="42"/>
      <c r="W9170" s="42"/>
      <c r="X9170" s="42">
        <f t="shared" si="348"/>
        <v>92</v>
      </c>
      <c r="Y9170" s="2">
        <f t="shared" si="350"/>
        <v>0</v>
      </c>
      <c r="Z9170" s="3"/>
    </row>
    <row r="9171" spans="1:26" customFormat="1" x14ac:dyDescent="0.25">
      <c r="A9171" s="31">
        <v>58</v>
      </c>
      <c r="B9171" s="31">
        <v>58</v>
      </c>
      <c r="C9171" s="3" t="s">
        <v>14788</v>
      </c>
      <c r="D9171" s="3" t="s">
        <v>1249</v>
      </c>
      <c r="E9171" s="3" t="s">
        <v>14718</v>
      </c>
      <c r="F9171" s="3" t="s">
        <v>12895</v>
      </c>
      <c r="G9171" s="3" t="s">
        <v>14789</v>
      </c>
      <c r="H9171" s="3" t="s">
        <v>1403</v>
      </c>
      <c r="I9171" s="42">
        <v>90.5</v>
      </c>
      <c r="J9171" s="42">
        <v>49.3</v>
      </c>
      <c r="K9171" s="42"/>
      <c r="L9171" s="42">
        <v>7.6</v>
      </c>
      <c r="M9171" s="42">
        <v>0.4</v>
      </c>
      <c r="N9171" s="42"/>
      <c r="O9171" s="42">
        <v>0.4</v>
      </c>
      <c r="P9171" s="42">
        <v>0.7</v>
      </c>
      <c r="Q9171" s="42"/>
      <c r="R9171" s="42">
        <v>1.1000000000000001</v>
      </c>
      <c r="S9171" s="42"/>
      <c r="T9171" s="42">
        <v>31</v>
      </c>
      <c r="U9171" s="42"/>
      <c r="V9171" s="42"/>
      <c r="W9171" s="42"/>
      <c r="X9171" s="42">
        <f t="shared" si="348"/>
        <v>90.5</v>
      </c>
      <c r="Y9171" s="2">
        <f t="shared" si="350"/>
        <v>0</v>
      </c>
      <c r="Z9171" s="3"/>
    </row>
    <row r="9172" spans="1:26" customFormat="1" x14ac:dyDescent="0.25">
      <c r="A9172" s="31">
        <v>59</v>
      </c>
      <c r="B9172" s="31">
        <v>59</v>
      </c>
      <c r="C9172" s="3" t="s">
        <v>14790</v>
      </c>
      <c r="D9172" s="3" t="s">
        <v>1249</v>
      </c>
      <c r="E9172" s="3" t="s">
        <v>14718</v>
      </c>
      <c r="F9172" s="3" t="s">
        <v>12895</v>
      </c>
      <c r="G9172" s="3" t="s">
        <v>14791</v>
      </c>
      <c r="H9172" s="3" t="s">
        <v>2500</v>
      </c>
      <c r="I9172" s="42">
        <v>72</v>
      </c>
      <c r="J9172" s="42">
        <v>45</v>
      </c>
      <c r="K9172" s="42"/>
      <c r="L9172" s="42">
        <v>3</v>
      </c>
      <c r="M9172" s="42">
        <v>1</v>
      </c>
      <c r="N9172" s="42"/>
      <c r="O9172" s="42">
        <v>2</v>
      </c>
      <c r="P9172" s="42">
        <v>0.5</v>
      </c>
      <c r="Q9172" s="42">
        <v>2</v>
      </c>
      <c r="R9172" s="42"/>
      <c r="S9172" s="42"/>
      <c r="T9172" s="42">
        <v>18.5</v>
      </c>
      <c r="U9172" s="42"/>
      <c r="V9172" s="42"/>
      <c r="W9172" s="42"/>
      <c r="X9172" s="42">
        <f t="shared" si="348"/>
        <v>72</v>
      </c>
      <c r="Y9172" s="2">
        <f t="shared" si="350"/>
        <v>0</v>
      </c>
      <c r="Z9172" s="3"/>
    </row>
    <row r="9173" spans="1:26" customFormat="1" x14ac:dyDescent="0.25">
      <c r="A9173" s="31">
        <v>60</v>
      </c>
      <c r="B9173" s="31">
        <v>60</v>
      </c>
      <c r="C9173" s="3" t="s">
        <v>14792</v>
      </c>
      <c r="D9173" s="3" t="s">
        <v>1249</v>
      </c>
      <c r="E9173" s="3" t="s">
        <v>14718</v>
      </c>
      <c r="F9173" s="3" t="s">
        <v>12895</v>
      </c>
      <c r="G9173" s="3" t="s">
        <v>13602</v>
      </c>
      <c r="H9173" s="3" t="s">
        <v>1797</v>
      </c>
      <c r="I9173" s="42">
        <v>196.5</v>
      </c>
      <c r="J9173" s="42">
        <v>134.94999999999999</v>
      </c>
      <c r="K9173" s="42"/>
      <c r="L9173" s="42"/>
      <c r="M9173" s="42">
        <v>1.6</v>
      </c>
      <c r="N9173" s="42"/>
      <c r="O9173" s="42">
        <v>2.4</v>
      </c>
      <c r="P9173" s="42"/>
      <c r="Q9173" s="42">
        <v>0.6</v>
      </c>
      <c r="R9173" s="42">
        <v>1.17</v>
      </c>
      <c r="S9173" s="42">
        <v>0.63</v>
      </c>
      <c r="T9173" s="42">
        <v>55</v>
      </c>
      <c r="U9173" s="42"/>
      <c r="V9173" s="42"/>
      <c r="W9173" s="42"/>
      <c r="X9173" s="42">
        <f t="shared" si="348"/>
        <v>196.34999999999997</v>
      </c>
      <c r="Y9173" s="3">
        <f t="shared" ref="Y9173:Y9207" si="351">I9173-X9173</f>
        <v>0.15000000000003411</v>
      </c>
      <c r="Z9173" s="3"/>
    </row>
    <row r="9174" spans="1:26" customFormat="1" x14ac:dyDescent="0.25">
      <c r="A9174" s="31">
        <v>61</v>
      </c>
      <c r="B9174" s="31">
        <v>61</v>
      </c>
      <c r="C9174" s="3" t="s">
        <v>14793</v>
      </c>
      <c r="D9174" s="3" t="s">
        <v>1249</v>
      </c>
      <c r="E9174" s="3" t="s">
        <v>14718</v>
      </c>
      <c r="F9174" s="3" t="s">
        <v>12895</v>
      </c>
      <c r="G9174" s="3" t="s">
        <v>5167</v>
      </c>
      <c r="H9174" s="3" t="s">
        <v>429</v>
      </c>
      <c r="I9174" s="42">
        <v>83.45</v>
      </c>
      <c r="J9174" s="42">
        <v>52.7</v>
      </c>
      <c r="K9174" s="42"/>
      <c r="L9174" s="42"/>
      <c r="M9174" s="42">
        <v>2.25</v>
      </c>
      <c r="N9174" s="42"/>
      <c r="O9174" s="42">
        <v>0.75</v>
      </c>
      <c r="P9174" s="42"/>
      <c r="Q9174" s="42"/>
      <c r="R9174" s="42">
        <v>0.72</v>
      </c>
      <c r="S9174" s="42">
        <v>0.03</v>
      </c>
      <c r="T9174" s="42">
        <v>27</v>
      </c>
      <c r="U9174" s="42"/>
      <c r="V9174" s="42"/>
      <c r="W9174" s="42"/>
      <c r="X9174" s="42">
        <f t="shared" si="348"/>
        <v>83.45</v>
      </c>
      <c r="Y9174" s="2">
        <f t="shared" si="350"/>
        <v>0</v>
      </c>
      <c r="Z9174" s="3"/>
    </row>
    <row r="9175" spans="1:26" customFormat="1" x14ac:dyDescent="0.25">
      <c r="A9175" s="31">
        <v>62</v>
      </c>
      <c r="B9175" s="31">
        <v>62</v>
      </c>
      <c r="C9175" s="3" t="s">
        <v>14794</v>
      </c>
      <c r="D9175" s="3" t="s">
        <v>1249</v>
      </c>
      <c r="E9175" s="3" t="s">
        <v>14718</v>
      </c>
      <c r="F9175" s="3" t="s">
        <v>12895</v>
      </c>
      <c r="G9175" s="3" t="s">
        <v>7920</v>
      </c>
      <c r="H9175" s="3" t="s">
        <v>921</v>
      </c>
      <c r="I9175" s="42">
        <v>71.55</v>
      </c>
      <c r="J9175" s="42">
        <v>43.3</v>
      </c>
      <c r="K9175" s="42"/>
      <c r="L9175" s="42"/>
      <c r="M9175" s="42">
        <v>0.4</v>
      </c>
      <c r="N9175" s="42"/>
      <c r="O9175" s="42">
        <v>1.2</v>
      </c>
      <c r="P9175" s="42"/>
      <c r="Q9175" s="42"/>
      <c r="R9175" s="42">
        <v>1.1499999999999999</v>
      </c>
      <c r="S9175" s="42"/>
      <c r="T9175" s="42">
        <v>25.5</v>
      </c>
      <c r="U9175" s="42"/>
      <c r="V9175" s="42"/>
      <c r="W9175" s="42"/>
      <c r="X9175" s="42">
        <f t="shared" si="348"/>
        <v>71.55</v>
      </c>
      <c r="Y9175" s="2">
        <f t="shared" si="350"/>
        <v>0</v>
      </c>
      <c r="Z9175" s="3"/>
    </row>
    <row r="9176" spans="1:26" customFormat="1" x14ac:dyDescent="0.25">
      <c r="A9176" s="31">
        <v>63</v>
      </c>
      <c r="B9176" s="31">
        <v>63</v>
      </c>
      <c r="C9176" s="3" t="s">
        <v>14795</v>
      </c>
      <c r="D9176" s="3" t="s">
        <v>1249</v>
      </c>
      <c r="E9176" s="3" t="s">
        <v>14718</v>
      </c>
      <c r="F9176" s="3" t="s">
        <v>12895</v>
      </c>
      <c r="G9176" s="3" t="s">
        <v>12940</v>
      </c>
      <c r="H9176" s="3" t="s">
        <v>1793</v>
      </c>
      <c r="I9176" s="42">
        <v>72.2</v>
      </c>
      <c r="J9176" s="42">
        <v>54</v>
      </c>
      <c r="K9176" s="42"/>
      <c r="L9176" s="42">
        <v>4</v>
      </c>
      <c r="M9176" s="42">
        <v>1</v>
      </c>
      <c r="N9176" s="42">
        <v>1</v>
      </c>
      <c r="O9176" s="42">
        <v>1.7</v>
      </c>
      <c r="P9176" s="42">
        <v>0.5</v>
      </c>
      <c r="Q9176" s="42"/>
      <c r="R9176" s="42"/>
      <c r="S9176" s="42"/>
      <c r="T9176" s="42">
        <v>10</v>
      </c>
      <c r="U9176" s="42"/>
      <c r="V9176" s="42"/>
      <c r="W9176" s="42"/>
      <c r="X9176" s="42">
        <f t="shared" si="348"/>
        <v>72.2</v>
      </c>
      <c r="Y9176" s="2">
        <f t="shared" si="350"/>
        <v>0</v>
      </c>
      <c r="Z9176" s="3"/>
    </row>
    <row r="9177" spans="1:26" customFormat="1" x14ac:dyDescent="0.25">
      <c r="A9177" s="31">
        <v>64</v>
      </c>
      <c r="B9177" s="31">
        <v>64</v>
      </c>
      <c r="C9177" s="3" t="s">
        <v>14796</v>
      </c>
      <c r="D9177" s="3" t="s">
        <v>8426</v>
      </c>
      <c r="E9177" s="3" t="s">
        <v>14718</v>
      </c>
      <c r="F9177" s="3" t="s">
        <v>12895</v>
      </c>
      <c r="G9177" s="3" t="s">
        <v>14791</v>
      </c>
      <c r="H9177" s="3" t="s">
        <v>471</v>
      </c>
      <c r="I9177" s="42">
        <v>178.1</v>
      </c>
      <c r="J9177" s="42">
        <v>139.04</v>
      </c>
      <c r="K9177" s="42">
        <v>2.16</v>
      </c>
      <c r="L9177" s="42">
        <v>23.28</v>
      </c>
      <c r="M9177" s="42">
        <v>0.46</v>
      </c>
      <c r="N9177" s="42"/>
      <c r="O9177" s="42">
        <v>1.79</v>
      </c>
      <c r="P9177" s="42"/>
      <c r="Q9177" s="42">
        <v>4.0999999999999996</v>
      </c>
      <c r="R9177" s="42">
        <v>4.74</v>
      </c>
      <c r="S9177" s="42">
        <v>2.5299999999999998</v>
      </c>
      <c r="T9177" s="42"/>
      <c r="U9177" s="42"/>
      <c r="V9177" s="42"/>
      <c r="W9177" s="42"/>
      <c r="X9177" s="42">
        <f t="shared" ref="X9177:X9240" si="352">SUM(J9177:W9177)</f>
        <v>178.1</v>
      </c>
      <c r="Y9177" s="2">
        <f t="shared" si="350"/>
        <v>0</v>
      </c>
      <c r="Z9177" s="3"/>
    </row>
    <row r="9178" spans="1:26" customFormat="1" x14ac:dyDescent="0.25">
      <c r="A9178" s="31">
        <v>65</v>
      </c>
      <c r="B9178" s="31">
        <v>65</v>
      </c>
      <c r="C9178" s="3" t="s">
        <v>14797</v>
      </c>
      <c r="D9178" s="3" t="s">
        <v>8426</v>
      </c>
      <c r="E9178" s="3" t="s">
        <v>14718</v>
      </c>
      <c r="F9178" s="3" t="s">
        <v>12895</v>
      </c>
      <c r="G9178" s="3" t="s">
        <v>14798</v>
      </c>
      <c r="H9178" s="3" t="s">
        <v>19</v>
      </c>
      <c r="I9178" s="42">
        <v>170.36</v>
      </c>
      <c r="J9178" s="42">
        <v>152.15</v>
      </c>
      <c r="K9178" s="42">
        <v>5.33</v>
      </c>
      <c r="L9178" s="42"/>
      <c r="M9178" s="42">
        <v>0.96</v>
      </c>
      <c r="N9178" s="42"/>
      <c r="O9178" s="42">
        <v>1.7</v>
      </c>
      <c r="P9178" s="42"/>
      <c r="Q9178" s="42"/>
      <c r="R9178" s="42">
        <v>1.96</v>
      </c>
      <c r="S9178" s="42">
        <v>0.24</v>
      </c>
      <c r="T9178" s="42">
        <v>8.02</v>
      </c>
      <c r="U9178" s="42"/>
      <c r="V9178" s="42"/>
      <c r="W9178" s="42"/>
      <c r="X9178" s="42">
        <f t="shared" si="352"/>
        <v>170.36000000000004</v>
      </c>
      <c r="Y9178" s="2">
        <f t="shared" si="350"/>
        <v>0</v>
      </c>
      <c r="Z9178" s="3"/>
    </row>
    <row r="9179" spans="1:26" customFormat="1" x14ac:dyDescent="0.25">
      <c r="A9179" s="31">
        <v>66</v>
      </c>
      <c r="B9179" s="31">
        <v>66</v>
      </c>
      <c r="C9179" s="3" t="s">
        <v>14799</v>
      </c>
      <c r="D9179" s="3" t="s">
        <v>8426</v>
      </c>
      <c r="E9179" s="3" t="s">
        <v>14718</v>
      </c>
      <c r="F9179" s="3" t="s">
        <v>12895</v>
      </c>
      <c r="G9179" s="3" t="s">
        <v>14800</v>
      </c>
      <c r="H9179" s="3" t="s">
        <v>6669</v>
      </c>
      <c r="I9179" s="42">
        <v>154.94999999999999</v>
      </c>
      <c r="J9179" s="42">
        <v>95.55</v>
      </c>
      <c r="K9179" s="42"/>
      <c r="L9179" s="42">
        <v>24.02</v>
      </c>
      <c r="M9179" s="42">
        <v>1.1200000000000001</v>
      </c>
      <c r="N9179" s="42"/>
      <c r="O9179" s="42">
        <v>0.85</v>
      </c>
      <c r="P9179" s="42"/>
      <c r="Q9179" s="42"/>
      <c r="R9179" s="42">
        <v>1.1200000000000001</v>
      </c>
      <c r="S9179" s="42">
        <v>1.81</v>
      </c>
      <c r="T9179" s="42">
        <v>30.48</v>
      </c>
      <c r="U9179" s="42"/>
      <c r="V9179" s="42"/>
      <c r="W9179" s="42"/>
      <c r="X9179" s="42">
        <f t="shared" si="352"/>
        <v>154.94999999999999</v>
      </c>
      <c r="Y9179" s="2">
        <f t="shared" si="350"/>
        <v>0</v>
      </c>
      <c r="Z9179" s="3"/>
    </row>
    <row r="9180" spans="1:26" customFormat="1" x14ac:dyDescent="0.25">
      <c r="A9180" s="31">
        <v>67</v>
      </c>
      <c r="B9180" s="31">
        <v>67</v>
      </c>
      <c r="C9180" s="3" t="s">
        <v>14801</v>
      </c>
      <c r="D9180" s="3" t="s">
        <v>8426</v>
      </c>
      <c r="E9180" s="3" t="s">
        <v>14718</v>
      </c>
      <c r="F9180" s="3" t="s">
        <v>12895</v>
      </c>
      <c r="G9180" s="1" t="s">
        <v>4770</v>
      </c>
      <c r="H9180" s="3" t="s">
        <v>213</v>
      </c>
      <c r="I9180" s="42">
        <v>504</v>
      </c>
      <c r="J9180" s="42">
        <v>314</v>
      </c>
      <c r="K9180" s="42"/>
      <c r="L9180" s="42">
        <v>62</v>
      </c>
      <c r="M9180" s="42">
        <v>1</v>
      </c>
      <c r="N9180" s="42"/>
      <c r="O9180" s="42">
        <v>3</v>
      </c>
      <c r="P9180" s="42"/>
      <c r="Q9180" s="42">
        <v>20</v>
      </c>
      <c r="R9180" s="42"/>
      <c r="S9180" s="42"/>
      <c r="T9180" s="42">
        <v>104</v>
      </c>
      <c r="U9180" s="42"/>
      <c r="V9180" s="42"/>
      <c r="W9180" s="42"/>
      <c r="X9180" s="42">
        <f t="shared" si="352"/>
        <v>504</v>
      </c>
      <c r="Y9180" s="2">
        <f t="shared" si="350"/>
        <v>0</v>
      </c>
      <c r="Z9180" s="3"/>
    </row>
    <row r="9181" spans="1:26" customFormat="1" x14ac:dyDescent="0.25">
      <c r="A9181" s="31">
        <v>68</v>
      </c>
      <c r="B9181" s="31">
        <v>68</v>
      </c>
      <c r="C9181" s="3" t="s">
        <v>11411</v>
      </c>
      <c r="D9181" s="3" t="s">
        <v>8426</v>
      </c>
      <c r="E9181" s="3" t="s">
        <v>14718</v>
      </c>
      <c r="F9181" s="3" t="s">
        <v>12895</v>
      </c>
      <c r="G9181" s="1" t="s">
        <v>8429</v>
      </c>
      <c r="H9181" s="3" t="s">
        <v>13</v>
      </c>
      <c r="I9181" s="42">
        <v>163.19999999999999</v>
      </c>
      <c r="J9181" s="42">
        <v>101.21</v>
      </c>
      <c r="K9181" s="42">
        <v>19.91</v>
      </c>
      <c r="L9181" s="42"/>
      <c r="M9181" s="42">
        <v>1.55</v>
      </c>
      <c r="N9181" s="42"/>
      <c r="O9181" s="42">
        <v>1.5</v>
      </c>
      <c r="P9181" s="42">
        <v>0.71</v>
      </c>
      <c r="Q9181" s="42">
        <v>0.7</v>
      </c>
      <c r="R9181" s="42">
        <v>1.34</v>
      </c>
      <c r="S9181" s="42">
        <v>1.28</v>
      </c>
      <c r="T9181" s="42">
        <v>35</v>
      </c>
      <c r="U9181" s="42"/>
      <c r="V9181" s="42"/>
      <c r="W9181" s="42"/>
      <c r="X9181" s="42">
        <f t="shared" si="352"/>
        <v>163.19999999999999</v>
      </c>
      <c r="Y9181" s="2">
        <f t="shared" si="350"/>
        <v>0</v>
      </c>
      <c r="Z9181" s="3"/>
    </row>
    <row r="9182" spans="1:26" customFormat="1" x14ac:dyDescent="0.25">
      <c r="A9182" s="31">
        <v>69</v>
      </c>
      <c r="B9182" s="31">
        <v>69</v>
      </c>
      <c r="C9182" s="3" t="s">
        <v>14802</v>
      </c>
      <c r="D9182" s="3" t="s">
        <v>8426</v>
      </c>
      <c r="E9182" s="3" t="s">
        <v>14718</v>
      </c>
      <c r="F9182" s="3" t="s">
        <v>12895</v>
      </c>
      <c r="G9182" s="1" t="s">
        <v>14760</v>
      </c>
      <c r="H9182" s="3" t="s">
        <v>13</v>
      </c>
      <c r="I9182" s="42">
        <v>288</v>
      </c>
      <c r="J9182" s="42">
        <v>233</v>
      </c>
      <c r="K9182" s="42">
        <v>48</v>
      </c>
      <c r="L9182" s="42"/>
      <c r="M9182" s="42">
        <v>2</v>
      </c>
      <c r="N9182" s="42"/>
      <c r="O9182" s="42">
        <v>3</v>
      </c>
      <c r="P9182" s="42"/>
      <c r="Q9182" s="42">
        <v>1</v>
      </c>
      <c r="R9182" s="42"/>
      <c r="S9182" s="42"/>
      <c r="T9182" s="42">
        <v>1</v>
      </c>
      <c r="U9182" s="42"/>
      <c r="V9182" s="42"/>
      <c r="W9182" s="42"/>
      <c r="X9182" s="42">
        <f t="shared" si="352"/>
        <v>288</v>
      </c>
      <c r="Y9182" s="2">
        <f t="shared" si="350"/>
        <v>0</v>
      </c>
      <c r="Z9182" s="3"/>
    </row>
    <row r="9183" spans="1:26" customFormat="1" x14ac:dyDescent="0.25">
      <c r="A9183" s="31">
        <v>70</v>
      </c>
      <c r="B9183" s="31">
        <v>70</v>
      </c>
      <c r="C9183" s="3" t="s">
        <v>14803</v>
      </c>
      <c r="D9183" s="3" t="s">
        <v>8426</v>
      </c>
      <c r="E9183" s="3" t="s">
        <v>14718</v>
      </c>
      <c r="F9183" s="3" t="s">
        <v>12895</v>
      </c>
      <c r="G9183" s="1" t="s">
        <v>14072</v>
      </c>
      <c r="H9183" s="3" t="s">
        <v>10</v>
      </c>
      <c r="I9183" s="42">
        <v>432.5</v>
      </c>
      <c r="J9183" s="42">
        <v>403</v>
      </c>
      <c r="K9183" s="42">
        <v>7</v>
      </c>
      <c r="L9183" s="42">
        <v>10</v>
      </c>
      <c r="M9183" s="42">
        <v>2</v>
      </c>
      <c r="N9183" s="42">
        <v>2</v>
      </c>
      <c r="O9183" s="42">
        <v>4</v>
      </c>
      <c r="P9183" s="42"/>
      <c r="Q9183" s="42">
        <v>4.5</v>
      </c>
      <c r="R9183" s="42"/>
      <c r="S9183" s="42"/>
      <c r="T9183" s="42"/>
      <c r="U9183" s="42"/>
      <c r="V9183" s="42"/>
      <c r="W9183" s="42"/>
      <c r="X9183" s="42">
        <f t="shared" si="352"/>
        <v>432.5</v>
      </c>
      <c r="Y9183" s="2">
        <f t="shared" si="350"/>
        <v>0</v>
      </c>
      <c r="Z9183" s="3"/>
    </row>
    <row r="9184" spans="1:26" customFormat="1" x14ac:dyDescent="0.25">
      <c r="A9184" s="31">
        <v>71</v>
      </c>
      <c r="B9184" s="31">
        <v>71</v>
      </c>
      <c r="C9184" s="3" t="s">
        <v>14804</v>
      </c>
      <c r="D9184" s="3" t="s">
        <v>14805</v>
      </c>
      <c r="E9184" s="3" t="s">
        <v>14718</v>
      </c>
      <c r="F9184" s="3" t="s">
        <v>12895</v>
      </c>
      <c r="G9184" s="1" t="s">
        <v>13871</v>
      </c>
      <c r="H9184" s="3" t="s">
        <v>39</v>
      </c>
      <c r="I9184" s="42">
        <v>245.45</v>
      </c>
      <c r="J9184" s="42">
        <v>202.56</v>
      </c>
      <c r="K9184" s="42">
        <v>8.8000000000000007</v>
      </c>
      <c r="L9184" s="42">
        <v>9.5399999999999991</v>
      </c>
      <c r="M9184" s="42">
        <v>3.96</v>
      </c>
      <c r="N9184" s="42"/>
      <c r="O9184" s="42">
        <v>3.06</v>
      </c>
      <c r="P9184" s="42">
        <v>1.33</v>
      </c>
      <c r="Q9184" s="42"/>
      <c r="R9184" s="42">
        <v>6.07</v>
      </c>
      <c r="S9184" s="42">
        <v>3.41</v>
      </c>
      <c r="T9184" s="42">
        <v>6.72</v>
      </c>
      <c r="U9184" s="42"/>
      <c r="V9184" s="42"/>
      <c r="W9184" s="42"/>
      <c r="X9184" s="42">
        <f t="shared" si="352"/>
        <v>245.45000000000002</v>
      </c>
      <c r="Y9184" s="2">
        <f t="shared" si="350"/>
        <v>0</v>
      </c>
      <c r="Z9184" s="3"/>
    </row>
    <row r="9185" spans="1:26" customFormat="1" x14ac:dyDescent="0.25">
      <c r="A9185" s="31">
        <v>72</v>
      </c>
      <c r="B9185" s="31">
        <v>72</v>
      </c>
      <c r="C9185" s="3" t="s">
        <v>14805</v>
      </c>
      <c r="D9185" s="3" t="s">
        <v>14805</v>
      </c>
      <c r="E9185" s="3" t="s">
        <v>14718</v>
      </c>
      <c r="F9185" s="3" t="s">
        <v>12895</v>
      </c>
      <c r="G9185" s="1" t="s">
        <v>1875</v>
      </c>
      <c r="H9185" s="3" t="s">
        <v>374</v>
      </c>
      <c r="I9185" s="42">
        <v>678.75</v>
      </c>
      <c r="J9185" s="42">
        <v>432.3</v>
      </c>
      <c r="K9185" s="42">
        <v>49.2</v>
      </c>
      <c r="L9185" s="42">
        <v>24.56</v>
      </c>
      <c r="M9185" s="42">
        <v>5.65</v>
      </c>
      <c r="N9185" s="42"/>
      <c r="O9185" s="42">
        <v>3</v>
      </c>
      <c r="P9185" s="42">
        <v>0.91</v>
      </c>
      <c r="Q9185" s="42">
        <v>16.89</v>
      </c>
      <c r="R9185" s="42">
        <v>11.74</v>
      </c>
      <c r="S9185" s="42">
        <v>2.6</v>
      </c>
      <c r="T9185" s="42">
        <v>130.9</v>
      </c>
      <c r="U9185" s="42">
        <v>1</v>
      </c>
      <c r="V9185" s="42"/>
      <c r="W9185" s="42"/>
      <c r="X9185" s="42">
        <f t="shared" si="352"/>
        <v>678.75</v>
      </c>
      <c r="Y9185" s="2">
        <f t="shared" si="350"/>
        <v>0</v>
      </c>
      <c r="Z9185" s="3"/>
    </row>
    <row r="9186" spans="1:26" customFormat="1" x14ac:dyDescent="0.25">
      <c r="A9186" s="31">
        <v>73</v>
      </c>
      <c r="B9186" s="31">
        <v>73</v>
      </c>
      <c r="C9186" s="3" t="s">
        <v>4940</v>
      </c>
      <c r="D9186" s="3" t="s">
        <v>14805</v>
      </c>
      <c r="E9186" s="3" t="s">
        <v>14718</v>
      </c>
      <c r="F9186" s="3" t="s">
        <v>12895</v>
      </c>
      <c r="G9186" s="1" t="s">
        <v>1875</v>
      </c>
      <c r="H9186" s="3" t="s">
        <v>374</v>
      </c>
      <c r="I9186" s="42">
        <v>529.67999999999995</v>
      </c>
      <c r="J9186" s="42">
        <v>232.72</v>
      </c>
      <c r="K9186" s="42">
        <v>47.98</v>
      </c>
      <c r="L9186" s="42">
        <v>83.9</v>
      </c>
      <c r="M9186" s="42"/>
      <c r="N9186" s="42"/>
      <c r="O9186" s="42">
        <v>1.2</v>
      </c>
      <c r="P9186" s="42"/>
      <c r="Q9186" s="42">
        <v>0.56000000000000005</v>
      </c>
      <c r="R9186" s="42">
        <v>10.26</v>
      </c>
      <c r="S9186" s="42">
        <v>2.86</v>
      </c>
      <c r="T9186" s="42">
        <v>150.19999999999999</v>
      </c>
      <c r="U9186" s="42"/>
      <c r="V9186" s="42"/>
      <c r="W9186" s="42"/>
      <c r="X9186" s="42">
        <f t="shared" si="352"/>
        <v>529.68000000000006</v>
      </c>
      <c r="Y9186" s="2">
        <f t="shared" si="350"/>
        <v>0</v>
      </c>
      <c r="Z9186" s="3"/>
    </row>
    <row r="9187" spans="1:26" customFormat="1" x14ac:dyDescent="0.25">
      <c r="A9187" s="31">
        <v>74</v>
      </c>
      <c r="B9187" s="31">
        <v>74</v>
      </c>
      <c r="C9187" s="3" t="s">
        <v>14806</v>
      </c>
      <c r="D9187" s="3" t="s">
        <v>14806</v>
      </c>
      <c r="E9187" s="3" t="s">
        <v>14718</v>
      </c>
      <c r="F9187" s="3" t="s">
        <v>12895</v>
      </c>
      <c r="G9187" s="1" t="s">
        <v>14807</v>
      </c>
      <c r="H9187" s="3" t="s">
        <v>369</v>
      </c>
      <c r="I9187" s="42">
        <v>81.2</v>
      </c>
      <c r="J9187" s="42">
        <v>70.2</v>
      </c>
      <c r="K9187" s="42">
        <v>2</v>
      </c>
      <c r="L9187" s="42">
        <v>2</v>
      </c>
      <c r="M9187" s="42">
        <v>5</v>
      </c>
      <c r="N9187" s="42"/>
      <c r="O9187" s="42">
        <v>2</v>
      </c>
      <c r="P9187" s="42"/>
      <c r="Q9187" s="42"/>
      <c r="R9187" s="42"/>
      <c r="S9187" s="42"/>
      <c r="T9187" s="42"/>
      <c r="U9187" s="42"/>
      <c r="V9187" s="42"/>
      <c r="W9187" s="42"/>
      <c r="X9187" s="42">
        <f t="shared" si="352"/>
        <v>81.2</v>
      </c>
      <c r="Y9187" s="2">
        <f t="shared" si="350"/>
        <v>0</v>
      </c>
      <c r="Z9187" s="3"/>
    </row>
    <row r="9188" spans="1:26" customFormat="1" x14ac:dyDescent="0.25">
      <c r="A9188" s="31">
        <v>75</v>
      </c>
      <c r="B9188" s="31">
        <v>75</v>
      </c>
      <c r="C9188" s="3" t="s">
        <v>14808</v>
      </c>
      <c r="D9188" s="3" t="s">
        <v>14809</v>
      </c>
      <c r="E9188" s="3" t="s">
        <v>14718</v>
      </c>
      <c r="F9188" s="3" t="s">
        <v>12895</v>
      </c>
      <c r="G9188" s="1" t="s">
        <v>141</v>
      </c>
      <c r="H9188" s="3" t="s">
        <v>237</v>
      </c>
      <c r="I9188" s="42">
        <v>285.10000000000002</v>
      </c>
      <c r="J9188" s="42">
        <v>123.8</v>
      </c>
      <c r="K9188" s="42">
        <v>34.299999999999997</v>
      </c>
      <c r="L9188" s="42">
        <v>33.200000000000003</v>
      </c>
      <c r="M9188" s="42">
        <v>0.5</v>
      </c>
      <c r="N9188" s="42"/>
      <c r="O9188" s="42">
        <v>1.4</v>
      </c>
      <c r="P9188" s="42">
        <v>2.8</v>
      </c>
      <c r="Q9188" s="42"/>
      <c r="R9188" s="42">
        <v>6</v>
      </c>
      <c r="S9188" s="42"/>
      <c r="T9188" s="42">
        <v>83.1</v>
      </c>
      <c r="U9188" s="42"/>
      <c r="V9188" s="42"/>
      <c r="W9188" s="42"/>
      <c r="X9188" s="42">
        <f t="shared" si="352"/>
        <v>285.10000000000002</v>
      </c>
      <c r="Y9188" s="2">
        <f t="shared" si="350"/>
        <v>0</v>
      </c>
      <c r="Z9188" s="3"/>
    </row>
    <row r="9189" spans="1:26" customFormat="1" x14ac:dyDescent="0.25">
      <c r="A9189" s="31">
        <v>76</v>
      </c>
      <c r="B9189" s="31">
        <v>76</v>
      </c>
      <c r="C9189" s="3" t="s">
        <v>9201</v>
      </c>
      <c r="D9189" s="3" t="s">
        <v>14809</v>
      </c>
      <c r="E9189" s="3" t="s">
        <v>14718</v>
      </c>
      <c r="F9189" s="3" t="s">
        <v>12895</v>
      </c>
      <c r="G9189" s="1" t="s">
        <v>14810</v>
      </c>
      <c r="H9189" s="3" t="s">
        <v>176</v>
      </c>
      <c r="I9189" s="42">
        <v>83.25</v>
      </c>
      <c r="J9189" s="42">
        <v>56.56</v>
      </c>
      <c r="K9189" s="42">
        <v>4.6100000000000003</v>
      </c>
      <c r="L9189" s="42">
        <v>4.22</v>
      </c>
      <c r="M9189" s="42">
        <v>0.7</v>
      </c>
      <c r="N9189" s="42"/>
      <c r="O9189" s="42">
        <v>0.6</v>
      </c>
      <c r="P9189" s="42"/>
      <c r="Q9189" s="42"/>
      <c r="R9189" s="42">
        <v>2.54</v>
      </c>
      <c r="S9189" s="42">
        <v>0.57999999999999996</v>
      </c>
      <c r="T9189" s="42">
        <v>13.44</v>
      </c>
      <c r="U9189" s="42"/>
      <c r="V9189" s="42"/>
      <c r="W9189" s="42"/>
      <c r="X9189" s="42">
        <f t="shared" si="352"/>
        <v>83.25</v>
      </c>
      <c r="Y9189" s="2">
        <f t="shared" si="350"/>
        <v>0</v>
      </c>
      <c r="Z9189" s="3"/>
    </row>
    <row r="9190" spans="1:26" customFormat="1" x14ac:dyDescent="0.25">
      <c r="A9190" s="31">
        <v>77</v>
      </c>
      <c r="B9190" s="31">
        <v>77</v>
      </c>
      <c r="C9190" s="3" t="s">
        <v>14811</v>
      </c>
      <c r="D9190" s="3" t="s">
        <v>14809</v>
      </c>
      <c r="E9190" s="3" t="s">
        <v>14718</v>
      </c>
      <c r="F9190" s="3" t="s">
        <v>12895</v>
      </c>
      <c r="G9190" s="1" t="s">
        <v>7641</v>
      </c>
      <c r="H9190" s="3" t="s">
        <v>230</v>
      </c>
      <c r="I9190" s="42">
        <v>249.06</v>
      </c>
      <c r="J9190" s="42">
        <v>173.34</v>
      </c>
      <c r="K9190" s="42">
        <v>35.89</v>
      </c>
      <c r="L9190" s="42">
        <v>30.6</v>
      </c>
      <c r="M9190" s="42"/>
      <c r="N9190" s="42"/>
      <c r="O9190" s="42">
        <v>0.98</v>
      </c>
      <c r="P9190" s="42"/>
      <c r="Q9190" s="42"/>
      <c r="R9190" s="42">
        <v>6.09</v>
      </c>
      <c r="S9190" s="42">
        <v>2.16</v>
      </c>
      <c r="T9190" s="42"/>
      <c r="U9190" s="42"/>
      <c r="V9190" s="42"/>
      <c r="W9190" s="42"/>
      <c r="X9190" s="42">
        <f t="shared" si="352"/>
        <v>249.06</v>
      </c>
      <c r="Y9190" s="2">
        <f t="shared" si="350"/>
        <v>0</v>
      </c>
      <c r="Z9190" s="3"/>
    </row>
    <row r="9191" spans="1:26" customFormat="1" x14ac:dyDescent="0.25">
      <c r="A9191" s="31">
        <v>78</v>
      </c>
      <c r="B9191" s="31">
        <v>78</v>
      </c>
      <c r="C9191" s="3" t="s">
        <v>14812</v>
      </c>
      <c r="D9191" s="3" t="s">
        <v>14809</v>
      </c>
      <c r="E9191" s="3" t="s">
        <v>14718</v>
      </c>
      <c r="F9191" s="3" t="s">
        <v>12895</v>
      </c>
      <c r="G9191" s="1" t="s">
        <v>14813</v>
      </c>
      <c r="H9191" s="3" t="s">
        <v>471</v>
      </c>
      <c r="I9191" s="42">
        <v>314.2</v>
      </c>
      <c r="J9191" s="42">
        <v>182.4</v>
      </c>
      <c r="K9191" s="42">
        <v>42.3</v>
      </c>
      <c r="L9191" s="42">
        <v>25.2</v>
      </c>
      <c r="M9191" s="42">
        <v>2</v>
      </c>
      <c r="N9191" s="42">
        <v>2.2999999999999998</v>
      </c>
      <c r="O9191" s="42">
        <v>5.3</v>
      </c>
      <c r="P9191" s="42">
        <v>1.1000000000000001</v>
      </c>
      <c r="Q9191" s="42"/>
      <c r="R9191" s="42">
        <v>9.1999999999999993</v>
      </c>
      <c r="S9191" s="42"/>
      <c r="T9191" s="42">
        <v>44.4</v>
      </c>
      <c r="U9191" s="42"/>
      <c r="V9191" s="42"/>
      <c r="W9191" s="42"/>
      <c r="X9191" s="42">
        <f t="shared" si="352"/>
        <v>314.2</v>
      </c>
      <c r="Y9191" s="2">
        <f t="shared" si="350"/>
        <v>0</v>
      </c>
      <c r="Z9191" s="3"/>
    </row>
    <row r="9192" spans="1:26" customFormat="1" x14ac:dyDescent="0.25">
      <c r="A9192" s="31">
        <v>79</v>
      </c>
      <c r="B9192" s="31">
        <v>79</v>
      </c>
      <c r="C9192" s="3" t="s">
        <v>5463</v>
      </c>
      <c r="D9192" s="3" t="s">
        <v>14809</v>
      </c>
      <c r="E9192" s="3" t="s">
        <v>14718</v>
      </c>
      <c r="F9192" s="3" t="s">
        <v>12895</v>
      </c>
      <c r="G9192" s="1" t="s">
        <v>10883</v>
      </c>
      <c r="H9192" s="3" t="s">
        <v>429</v>
      </c>
      <c r="I9192" s="42">
        <v>99.4</v>
      </c>
      <c r="J9192" s="42">
        <v>63</v>
      </c>
      <c r="K9192" s="42">
        <v>11.7</v>
      </c>
      <c r="L9192" s="42">
        <v>5.8</v>
      </c>
      <c r="M9192" s="42">
        <v>1.1000000000000001</v>
      </c>
      <c r="N9192" s="42"/>
      <c r="O9192" s="42">
        <v>0.4</v>
      </c>
      <c r="P9192" s="42">
        <v>0.4</v>
      </c>
      <c r="Q9192" s="42"/>
      <c r="R9192" s="42">
        <v>4.2</v>
      </c>
      <c r="S9192" s="42"/>
      <c r="T9192" s="42">
        <v>12.8</v>
      </c>
      <c r="U9192" s="42"/>
      <c r="V9192" s="42"/>
      <c r="W9192" s="42"/>
      <c r="X9192" s="42">
        <f t="shared" si="352"/>
        <v>99.4</v>
      </c>
      <c r="Y9192" s="2">
        <f t="shared" si="350"/>
        <v>0</v>
      </c>
      <c r="Z9192" s="3"/>
    </row>
    <row r="9193" spans="1:26" customFormat="1" x14ac:dyDescent="0.25">
      <c r="A9193" s="31">
        <v>80</v>
      </c>
      <c r="B9193" s="31">
        <v>80</v>
      </c>
      <c r="C9193" s="3" t="s">
        <v>8320</v>
      </c>
      <c r="D9193" s="3" t="s">
        <v>14809</v>
      </c>
      <c r="E9193" s="3" t="s">
        <v>14718</v>
      </c>
      <c r="F9193" s="3" t="s">
        <v>12895</v>
      </c>
      <c r="G9193" s="1" t="s">
        <v>13015</v>
      </c>
      <c r="H9193" s="3" t="s">
        <v>921</v>
      </c>
      <c r="I9193" s="42">
        <v>238</v>
      </c>
      <c r="J9193" s="42">
        <v>172.9</v>
      </c>
      <c r="K9193" s="42">
        <v>25.2</v>
      </c>
      <c r="L9193" s="42">
        <v>9.6</v>
      </c>
      <c r="M9193" s="42">
        <v>1.2</v>
      </c>
      <c r="N9193" s="42"/>
      <c r="O9193" s="42">
        <v>1.9</v>
      </c>
      <c r="P9193" s="42">
        <v>0.4</v>
      </c>
      <c r="Q9193" s="42"/>
      <c r="R9193" s="42">
        <v>5.5</v>
      </c>
      <c r="S9193" s="42"/>
      <c r="T9193" s="42">
        <v>21.3</v>
      </c>
      <c r="U9193" s="42"/>
      <c r="V9193" s="42"/>
      <c r="W9193" s="42"/>
      <c r="X9193" s="42">
        <f t="shared" si="352"/>
        <v>238</v>
      </c>
      <c r="Y9193" s="2">
        <f t="shared" si="350"/>
        <v>0</v>
      </c>
      <c r="Z9193" s="3"/>
    </row>
    <row r="9194" spans="1:26" customFormat="1" x14ac:dyDescent="0.25">
      <c r="A9194" s="31">
        <v>81</v>
      </c>
      <c r="B9194" s="31">
        <v>81</v>
      </c>
      <c r="C9194" s="3" t="s">
        <v>14814</v>
      </c>
      <c r="D9194" s="3" t="s">
        <v>14809</v>
      </c>
      <c r="E9194" s="3" t="s">
        <v>14718</v>
      </c>
      <c r="F9194" s="3" t="s">
        <v>12895</v>
      </c>
      <c r="G9194" s="1" t="s">
        <v>14815</v>
      </c>
      <c r="H9194" s="3" t="s">
        <v>391</v>
      </c>
      <c r="I9194" s="42">
        <v>234.3</v>
      </c>
      <c r="J9194" s="42">
        <v>176.5</v>
      </c>
      <c r="K9194" s="42">
        <v>14.5</v>
      </c>
      <c r="L9194" s="42">
        <v>32.4</v>
      </c>
      <c r="M9194" s="42">
        <v>1.4</v>
      </c>
      <c r="N9194" s="42"/>
      <c r="O9194" s="42">
        <v>2.2999999999999998</v>
      </c>
      <c r="P9194" s="42">
        <v>0.2</v>
      </c>
      <c r="Q9194" s="42"/>
      <c r="R9194" s="42">
        <v>7</v>
      </c>
      <c r="S9194" s="42"/>
      <c r="T9194" s="42"/>
      <c r="U9194" s="42"/>
      <c r="V9194" s="42"/>
      <c r="W9194" s="42"/>
      <c r="X9194" s="42">
        <f t="shared" si="352"/>
        <v>234.3</v>
      </c>
      <c r="Y9194" s="2">
        <f t="shared" si="350"/>
        <v>0</v>
      </c>
      <c r="Z9194" s="3"/>
    </row>
    <row r="9195" spans="1:26" customFormat="1" ht="30" x14ac:dyDescent="0.25">
      <c r="A9195" s="31">
        <v>82</v>
      </c>
      <c r="B9195" s="31">
        <v>82</v>
      </c>
      <c r="C9195" s="3" t="s">
        <v>14816</v>
      </c>
      <c r="D9195" s="3" t="s">
        <v>14809</v>
      </c>
      <c r="E9195" s="3" t="s">
        <v>14718</v>
      </c>
      <c r="F9195" s="3" t="s">
        <v>12895</v>
      </c>
      <c r="G9195" s="1" t="s">
        <v>14817</v>
      </c>
      <c r="H9195" s="1" t="s">
        <v>14818</v>
      </c>
      <c r="I9195" s="42">
        <v>150.30000000000001</v>
      </c>
      <c r="J9195" s="42">
        <v>129.6</v>
      </c>
      <c r="K9195" s="42">
        <v>0.8</v>
      </c>
      <c r="L9195" s="42">
        <v>10.199999999999999</v>
      </c>
      <c r="M9195" s="42">
        <v>1.3</v>
      </c>
      <c r="N9195" s="42"/>
      <c r="O9195" s="42"/>
      <c r="P9195" s="42"/>
      <c r="Q9195" s="42"/>
      <c r="R9195" s="42">
        <v>5.7</v>
      </c>
      <c r="S9195" s="42"/>
      <c r="T9195" s="42">
        <v>2.7</v>
      </c>
      <c r="U9195" s="42"/>
      <c r="V9195" s="42"/>
      <c r="W9195" s="42"/>
      <c r="X9195" s="42">
        <f t="shared" si="352"/>
        <v>150.29999999999998</v>
      </c>
      <c r="Y9195" s="2">
        <f t="shared" si="350"/>
        <v>0</v>
      </c>
      <c r="Z9195" s="3"/>
    </row>
    <row r="9196" spans="1:26" customFormat="1" x14ac:dyDescent="0.25">
      <c r="A9196" s="31">
        <v>83</v>
      </c>
      <c r="B9196" s="31">
        <v>83</v>
      </c>
      <c r="C9196" s="3" t="s">
        <v>7544</v>
      </c>
      <c r="D9196" s="3" t="s">
        <v>14809</v>
      </c>
      <c r="E9196" s="3" t="s">
        <v>14718</v>
      </c>
      <c r="F9196" s="3" t="s">
        <v>12895</v>
      </c>
      <c r="G9196" s="1" t="s">
        <v>2249</v>
      </c>
      <c r="H9196" s="3" t="s">
        <v>409</v>
      </c>
      <c r="I9196" s="42">
        <v>303</v>
      </c>
      <c r="J9196" s="42">
        <v>167.7</v>
      </c>
      <c r="K9196" s="42">
        <v>19.2</v>
      </c>
      <c r="L9196" s="42">
        <v>49.1</v>
      </c>
      <c r="M9196" s="42">
        <v>1.5</v>
      </c>
      <c r="N9196" s="42">
        <v>1.3</v>
      </c>
      <c r="O9196" s="42">
        <v>2.2000000000000002</v>
      </c>
      <c r="P9196" s="42"/>
      <c r="Q9196" s="42">
        <v>46.2</v>
      </c>
      <c r="R9196" s="42">
        <v>8.4</v>
      </c>
      <c r="S9196" s="42"/>
      <c r="T9196" s="42">
        <v>7.4</v>
      </c>
      <c r="U9196" s="42"/>
      <c r="V9196" s="42"/>
      <c r="W9196" s="42"/>
      <c r="X9196" s="42">
        <f t="shared" si="352"/>
        <v>302.99999999999994</v>
      </c>
      <c r="Y9196" s="2">
        <f t="shared" si="350"/>
        <v>0</v>
      </c>
      <c r="Z9196" s="3"/>
    </row>
    <row r="9197" spans="1:26" customFormat="1" x14ac:dyDescent="0.25">
      <c r="A9197" s="31">
        <v>84</v>
      </c>
      <c r="B9197" s="31">
        <v>84</v>
      </c>
      <c r="C9197" s="3" t="s">
        <v>14819</v>
      </c>
      <c r="D9197" s="3" t="s">
        <v>14809</v>
      </c>
      <c r="E9197" s="3" t="s">
        <v>14718</v>
      </c>
      <c r="F9197" s="3" t="s">
        <v>12895</v>
      </c>
      <c r="G9197" s="1" t="s">
        <v>5533</v>
      </c>
      <c r="H9197" s="3" t="s">
        <v>213</v>
      </c>
      <c r="I9197" s="42">
        <v>172.4</v>
      </c>
      <c r="J9197" s="42">
        <v>122.5</v>
      </c>
      <c r="K9197" s="42">
        <v>20.5</v>
      </c>
      <c r="L9197" s="42">
        <v>1.4</v>
      </c>
      <c r="M9197" s="42">
        <v>1.6</v>
      </c>
      <c r="N9197" s="42"/>
      <c r="O9197" s="42">
        <v>1.6</v>
      </c>
      <c r="P9197" s="42"/>
      <c r="Q9197" s="42">
        <v>17.3</v>
      </c>
      <c r="R9197" s="42">
        <v>6.3</v>
      </c>
      <c r="S9197" s="42"/>
      <c r="T9197" s="42"/>
      <c r="U9197" s="42">
        <v>1.2</v>
      </c>
      <c r="V9197" s="42"/>
      <c r="W9197" s="42"/>
      <c r="X9197" s="42">
        <f t="shared" si="352"/>
        <v>172.4</v>
      </c>
      <c r="Y9197" s="2">
        <f t="shared" si="350"/>
        <v>0</v>
      </c>
      <c r="Z9197" s="3"/>
    </row>
    <row r="9198" spans="1:26" customFormat="1" x14ac:dyDescent="0.25">
      <c r="A9198" s="31">
        <v>85</v>
      </c>
      <c r="B9198" s="31">
        <v>85</v>
      </c>
      <c r="C9198" s="3" t="s">
        <v>14820</v>
      </c>
      <c r="D9198" s="3" t="s">
        <v>14821</v>
      </c>
      <c r="E9198" s="3" t="s">
        <v>14718</v>
      </c>
      <c r="F9198" s="3" t="s">
        <v>12895</v>
      </c>
      <c r="G9198" s="1" t="s">
        <v>14822</v>
      </c>
      <c r="H9198" s="3" t="s">
        <v>921</v>
      </c>
      <c r="I9198" s="42">
        <v>160</v>
      </c>
      <c r="J9198" s="42">
        <v>81.7</v>
      </c>
      <c r="K9198" s="42"/>
      <c r="L9198" s="42">
        <v>45</v>
      </c>
      <c r="M9198" s="42">
        <v>0.3</v>
      </c>
      <c r="N9198" s="42"/>
      <c r="O9198" s="42">
        <v>2</v>
      </c>
      <c r="P9198" s="42"/>
      <c r="Q9198" s="42">
        <v>14</v>
      </c>
      <c r="R9198" s="42"/>
      <c r="S9198" s="42"/>
      <c r="T9198" s="42">
        <v>17</v>
      </c>
      <c r="U9198" s="42"/>
      <c r="V9198" s="42"/>
      <c r="W9198" s="42"/>
      <c r="X9198" s="42">
        <f t="shared" si="352"/>
        <v>160</v>
      </c>
      <c r="Y9198" s="2">
        <f t="shared" si="350"/>
        <v>0</v>
      </c>
      <c r="Z9198" s="3"/>
    </row>
    <row r="9199" spans="1:26" customFormat="1" x14ac:dyDescent="0.25">
      <c r="A9199" s="31">
        <v>86</v>
      </c>
      <c r="B9199" s="31">
        <v>86</v>
      </c>
      <c r="C9199" s="3" t="s">
        <v>14823</v>
      </c>
      <c r="D9199" s="3" t="s">
        <v>14821</v>
      </c>
      <c r="E9199" s="3" t="s">
        <v>14718</v>
      </c>
      <c r="F9199" s="3" t="s">
        <v>12895</v>
      </c>
      <c r="G9199" s="1" t="s">
        <v>7029</v>
      </c>
      <c r="H9199" s="3" t="s">
        <v>7103</v>
      </c>
      <c r="I9199" s="42">
        <v>168</v>
      </c>
      <c r="J9199" s="42">
        <v>119.4</v>
      </c>
      <c r="K9199" s="42">
        <v>17</v>
      </c>
      <c r="L9199" s="42">
        <v>15</v>
      </c>
      <c r="M9199" s="42">
        <v>1</v>
      </c>
      <c r="N9199" s="42">
        <v>0.5</v>
      </c>
      <c r="O9199" s="42">
        <v>3</v>
      </c>
      <c r="P9199" s="42">
        <v>1</v>
      </c>
      <c r="Q9199" s="42">
        <v>3.4</v>
      </c>
      <c r="R9199" s="42"/>
      <c r="S9199" s="42"/>
      <c r="T9199" s="42">
        <v>7.7</v>
      </c>
      <c r="U9199" s="42"/>
      <c r="V9199" s="42"/>
      <c r="W9199" s="42"/>
      <c r="X9199" s="42">
        <f t="shared" si="352"/>
        <v>168</v>
      </c>
      <c r="Y9199" s="2">
        <f t="shared" si="350"/>
        <v>0</v>
      </c>
      <c r="Z9199" s="3"/>
    </row>
    <row r="9200" spans="1:26" customFormat="1" ht="30" x14ac:dyDescent="0.25">
      <c r="A9200" s="31">
        <v>87</v>
      </c>
      <c r="B9200" s="31">
        <v>87</v>
      </c>
      <c r="C9200" s="3" t="s">
        <v>14824</v>
      </c>
      <c r="D9200" s="3" t="s">
        <v>14821</v>
      </c>
      <c r="E9200" s="3" t="s">
        <v>14718</v>
      </c>
      <c r="F9200" s="3" t="s">
        <v>12895</v>
      </c>
      <c r="G9200" s="1" t="s">
        <v>14817</v>
      </c>
      <c r="H9200" s="1" t="s">
        <v>14818</v>
      </c>
      <c r="I9200" s="42">
        <v>96</v>
      </c>
      <c r="J9200" s="42">
        <v>37.1</v>
      </c>
      <c r="K9200" s="42">
        <v>8</v>
      </c>
      <c r="L9200" s="42">
        <v>16</v>
      </c>
      <c r="M9200" s="42">
        <v>0.5</v>
      </c>
      <c r="N9200" s="42">
        <v>1</v>
      </c>
      <c r="O9200" s="42">
        <v>2</v>
      </c>
      <c r="P9200" s="42"/>
      <c r="Q9200" s="42">
        <v>6.4</v>
      </c>
      <c r="R9200" s="42"/>
      <c r="S9200" s="42"/>
      <c r="T9200" s="42">
        <v>23</v>
      </c>
      <c r="U9200" s="42">
        <v>2</v>
      </c>
      <c r="V9200" s="42"/>
      <c r="W9200" s="42"/>
      <c r="X9200" s="42">
        <f t="shared" si="352"/>
        <v>96</v>
      </c>
      <c r="Y9200" s="2">
        <f t="shared" si="350"/>
        <v>0</v>
      </c>
      <c r="Z9200" s="3"/>
    </row>
    <row r="9201" spans="1:26" customFormat="1" x14ac:dyDescent="0.25">
      <c r="A9201" s="31">
        <v>88</v>
      </c>
      <c r="B9201" s="31">
        <v>88</v>
      </c>
      <c r="C9201" s="3" t="s">
        <v>14825</v>
      </c>
      <c r="D9201" s="3" t="s">
        <v>14821</v>
      </c>
      <c r="E9201" s="3" t="s">
        <v>14718</v>
      </c>
      <c r="F9201" s="3" t="s">
        <v>12895</v>
      </c>
      <c r="G9201" s="1" t="s">
        <v>4472</v>
      </c>
      <c r="H9201" s="3" t="s">
        <v>2086</v>
      </c>
      <c r="I9201" s="42">
        <v>85</v>
      </c>
      <c r="J9201" s="42">
        <v>60.5</v>
      </c>
      <c r="K9201" s="42">
        <v>13</v>
      </c>
      <c r="L9201" s="42">
        <v>3</v>
      </c>
      <c r="M9201" s="42">
        <v>0.5</v>
      </c>
      <c r="N9201" s="42"/>
      <c r="O9201" s="42">
        <v>3</v>
      </c>
      <c r="P9201" s="42">
        <v>0.5</v>
      </c>
      <c r="Q9201" s="42"/>
      <c r="R9201" s="42"/>
      <c r="S9201" s="42"/>
      <c r="T9201" s="42">
        <v>4.5</v>
      </c>
      <c r="U9201" s="42"/>
      <c r="V9201" s="42"/>
      <c r="W9201" s="42"/>
      <c r="X9201" s="42">
        <f t="shared" si="352"/>
        <v>85</v>
      </c>
      <c r="Y9201" s="2">
        <f t="shared" si="350"/>
        <v>0</v>
      </c>
      <c r="Z9201" s="3"/>
    </row>
    <row r="9202" spans="1:26" customFormat="1" x14ac:dyDescent="0.25">
      <c r="A9202" s="31">
        <v>89</v>
      </c>
      <c r="B9202" s="31">
        <v>89</v>
      </c>
      <c r="C9202" s="3" t="s">
        <v>14826</v>
      </c>
      <c r="D9202" s="3" t="s">
        <v>14821</v>
      </c>
      <c r="E9202" s="3" t="s">
        <v>14718</v>
      </c>
      <c r="F9202" s="3" t="s">
        <v>12895</v>
      </c>
      <c r="G9202" s="1" t="s">
        <v>2484</v>
      </c>
      <c r="H9202" s="3" t="s">
        <v>19</v>
      </c>
      <c r="I9202" s="42">
        <v>302</v>
      </c>
      <c r="J9202" s="42">
        <v>182</v>
      </c>
      <c r="K9202" s="42">
        <v>16</v>
      </c>
      <c r="L9202" s="42">
        <v>11</v>
      </c>
      <c r="M9202" s="42">
        <v>1</v>
      </c>
      <c r="N9202" s="42">
        <v>1</v>
      </c>
      <c r="O9202" s="42">
        <v>4</v>
      </c>
      <c r="P9202" s="42">
        <v>1</v>
      </c>
      <c r="Q9202" s="42">
        <v>84</v>
      </c>
      <c r="R9202" s="42"/>
      <c r="S9202" s="42"/>
      <c r="T9202" s="42">
        <v>2</v>
      </c>
      <c r="U9202" s="42"/>
      <c r="V9202" s="42"/>
      <c r="W9202" s="42"/>
      <c r="X9202" s="42">
        <f t="shared" si="352"/>
        <v>302</v>
      </c>
      <c r="Y9202" s="2">
        <f t="shared" si="350"/>
        <v>0</v>
      </c>
      <c r="Z9202" s="3"/>
    </row>
    <row r="9203" spans="1:26" customFormat="1" x14ac:dyDescent="0.25">
      <c r="A9203" s="31">
        <v>90</v>
      </c>
      <c r="B9203" s="31">
        <v>90</v>
      </c>
      <c r="C9203" s="3" t="s">
        <v>14827</v>
      </c>
      <c r="D9203" s="3" t="s">
        <v>14821</v>
      </c>
      <c r="E9203" s="3" t="s">
        <v>14718</v>
      </c>
      <c r="F9203" s="3" t="s">
        <v>12895</v>
      </c>
      <c r="G9203" s="1" t="s">
        <v>14025</v>
      </c>
      <c r="H9203" s="3" t="s">
        <v>358</v>
      </c>
      <c r="I9203" s="42">
        <v>176.7</v>
      </c>
      <c r="J9203" s="42">
        <v>136</v>
      </c>
      <c r="K9203" s="42">
        <v>12.5</v>
      </c>
      <c r="L9203" s="42">
        <v>14</v>
      </c>
      <c r="M9203" s="42">
        <v>1.5</v>
      </c>
      <c r="N9203" s="42"/>
      <c r="O9203" s="42">
        <v>2.7</v>
      </c>
      <c r="P9203" s="42"/>
      <c r="Q9203" s="42"/>
      <c r="R9203" s="42"/>
      <c r="S9203" s="42"/>
      <c r="T9203" s="42">
        <v>10</v>
      </c>
      <c r="U9203" s="42"/>
      <c r="V9203" s="42"/>
      <c r="W9203" s="42"/>
      <c r="X9203" s="42">
        <f t="shared" si="352"/>
        <v>176.7</v>
      </c>
      <c r="Y9203" s="2">
        <f t="shared" si="350"/>
        <v>0</v>
      </c>
      <c r="Z9203" s="3"/>
    </row>
    <row r="9204" spans="1:26" customFormat="1" x14ac:dyDescent="0.25">
      <c r="A9204" s="31">
        <v>91</v>
      </c>
      <c r="B9204" s="31">
        <v>91</v>
      </c>
      <c r="C9204" s="3" t="s">
        <v>14828</v>
      </c>
      <c r="D9204" s="3" t="s">
        <v>14829</v>
      </c>
      <c r="E9204" s="3" t="s">
        <v>14718</v>
      </c>
      <c r="F9204" s="3" t="s">
        <v>12895</v>
      </c>
      <c r="G9204" s="1" t="s">
        <v>14830</v>
      </c>
      <c r="H9204" s="3" t="s">
        <v>3243</v>
      </c>
      <c r="I9204" s="42">
        <v>165.22</v>
      </c>
      <c r="J9204" s="42">
        <v>131.08000000000001</v>
      </c>
      <c r="K9204" s="42"/>
      <c r="L9204" s="42">
        <v>24.44</v>
      </c>
      <c r="M9204" s="42">
        <v>0.75</v>
      </c>
      <c r="N9204" s="42"/>
      <c r="O9204" s="42">
        <v>1.1499999999999999</v>
      </c>
      <c r="P9204" s="42">
        <v>0.68</v>
      </c>
      <c r="Q9204" s="42"/>
      <c r="R9204" s="42">
        <v>5.93</v>
      </c>
      <c r="S9204" s="42">
        <v>1.19</v>
      </c>
      <c r="T9204" s="42"/>
      <c r="U9204" s="42"/>
      <c r="V9204" s="42"/>
      <c r="W9204" s="42"/>
      <c r="X9204" s="42">
        <f t="shared" si="352"/>
        <v>165.22000000000003</v>
      </c>
      <c r="Y9204" s="2">
        <f t="shared" si="350"/>
        <v>0</v>
      </c>
      <c r="Z9204" s="3"/>
    </row>
    <row r="9205" spans="1:26" customFormat="1" x14ac:dyDescent="0.25">
      <c r="A9205" s="31">
        <v>92</v>
      </c>
      <c r="B9205" s="31">
        <v>92</v>
      </c>
      <c r="C9205" s="3" t="s">
        <v>14831</v>
      </c>
      <c r="D9205" s="3" t="s">
        <v>14829</v>
      </c>
      <c r="E9205" s="3" t="s">
        <v>14718</v>
      </c>
      <c r="F9205" s="3" t="s">
        <v>12895</v>
      </c>
      <c r="G9205" s="1" t="s">
        <v>12797</v>
      </c>
      <c r="H9205" s="3" t="s">
        <v>245</v>
      </c>
      <c r="I9205" s="42">
        <v>68</v>
      </c>
      <c r="J9205" s="42">
        <v>66</v>
      </c>
      <c r="K9205" s="42">
        <v>1</v>
      </c>
      <c r="L9205" s="42"/>
      <c r="M9205" s="42"/>
      <c r="N9205" s="42"/>
      <c r="O9205" s="42">
        <v>1</v>
      </c>
      <c r="P9205" s="42"/>
      <c r="Q9205" s="42"/>
      <c r="R9205" s="42"/>
      <c r="S9205" s="42"/>
      <c r="T9205" s="42"/>
      <c r="U9205" s="42"/>
      <c r="V9205" s="42"/>
      <c r="W9205" s="42"/>
      <c r="X9205" s="42">
        <f t="shared" si="352"/>
        <v>68</v>
      </c>
      <c r="Y9205" s="2">
        <f t="shared" si="350"/>
        <v>0</v>
      </c>
      <c r="Z9205" s="3"/>
    </row>
    <row r="9206" spans="1:26" customFormat="1" x14ac:dyDescent="0.25">
      <c r="A9206" s="31">
        <v>93</v>
      </c>
      <c r="B9206" s="31">
        <v>93</v>
      </c>
      <c r="C9206" s="3" t="s">
        <v>14832</v>
      </c>
      <c r="D9206" s="3" t="s">
        <v>14829</v>
      </c>
      <c r="E9206" s="3" t="s">
        <v>14718</v>
      </c>
      <c r="F9206" s="3" t="s">
        <v>12895</v>
      </c>
      <c r="G9206" s="1" t="s">
        <v>14833</v>
      </c>
      <c r="H9206" s="3" t="s">
        <v>3086</v>
      </c>
      <c r="I9206" s="42">
        <v>84</v>
      </c>
      <c r="J9206" s="42">
        <v>80.099999999999994</v>
      </c>
      <c r="K9206" s="42">
        <v>3</v>
      </c>
      <c r="L9206" s="42"/>
      <c r="M9206" s="42">
        <v>0.2</v>
      </c>
      <c r="N9206" s="42"/>
      <c r="O9206" s="42">
        <v>0.7</v>
      </c>
      <c r="P9206" s="42"/>
      <c r="Q9206" s="42"/>
      <c r="R9206" s="42"/>
      <c r="S9206" s="42"/>
      <c r="T9206" s="42"/>
      <c r="U9206" s="42"/>
      <c r="V9206" s="42"/>
      <c r="W9206" s="42"/>
      <c r="X9206" s="42">
        <f t="shared" si="352"/>
        <v>84</v>
      </c>
      <c r="Y9206" s="2">
        <f t="shared" si="350"/>
        <v>0</v>
      </c>
      <c r="Z9206" s="3"/>
    </row>
    <row r="9207" spans="1:26" customFormat="1" x14ac:dyDescent="0.25">
      <c r="A9207" s="31">
        <v>94</v>
      </c>
      <c r="B9207" s="31">
        <v>94</v>
      </c>
      <c r="C9207" s="3" t="s">
        <v>14834</v>
      </c>
      <c r="D9207" s="3" t="s">
        <v>14829</v>
      </c>
      <c r="E9207" s="3" t="s">
        <v>14718</v>
      </c>
      <c r="F9207" s="3" t="s">
        <v>12895</v>
      </c>
      <c r="G9207" s="1" t="s">
        <v>13812</v>
      </c>
      <c r="H9207" s="3" t="s">
        <v>1100</v>
      </c>
      <c r="I9207" s="42">
        <v>173.24</v>
      </c>
      <c r="J9207" s="42">
        <v>144.94999999999999</v>
      </c>
      <c r="K9207" s="42">
        <v>14.2</v>
      </c>
      <c r="L9207" s="42">
        <v>5.0999999999999996</v>
      </c>
      <c r="M9207" s="42">
        <v>1</v>
      </c>
      <c r="N9207" s="42"/>
      <c r="O9207" s="42">
        <v>2</v>
      </c>
      <c r="P9207" s="42"/>
      <c r="Q9207" s="42">
        <v>10.9</v>
      </c>
      <c r="R9207" s="42">
        <v>3.67</v>
      </c>
      <c r="S9207" s="42">
        <v>1.42</v>
      </c>
      <c r="T9207" s="42"/>
      <c r="U9207" s="42"/>
      <c r="V9207" s="42"/>
      <c r="W9207" s="42"/>
      <c r="X9207" s="42">
        <f t="shared" si="352"/>
        <v>183.23999999999995</v>
      </c>
      <c r="Y9207" s="3">
        <f t="shared" si="351"/>
        <v>-9.9999999999999432</v>
      </c>
      <c r="Z9207" s="3"/>
    </row>
    <row r="9208" spans="1:26" customFormat="1" x14ac:dyDescent="0.25">
      <c r="A9208" s="31">
        <v>95</v>
      </c>
      <c r="B9208" s="31">
        <v>95</v>
      </c>
      <c r="C9208" s="3" t="s">
        <v>14835</v>
      </c>
      <c r="D9208" s="3" t="s">
        <v>14829</v>
      </c>
      <c r="E9208" s="3" t="s">
        <v>14718</v>
      </c>
      <c r="F9208" s="3" t="s">
        <v>12895</v>
      </c>
      <c r="G9208" s="1" t="s">
        <v>14836</v>
      </c>
      <c r="H9208" s="3" t="s">
        <v>13</v>
      </c>
      <c r="I9208" s="42">
        <v>172.2</v>
      </c>
      <c r="J9208" s="42">
        <v>118.7</v>
      </c>
      <c r="K9208" s="42">
        <v>9</v>
      </c>
      <c r="L9208" s="42">
        <v>40.5</v>
      </c>
      <c r="M9208" s="42">
        <v>1</v>
      </c>
      <c r="N9208" s="42">
        <v>1</v>
      </c>
      <c r="O9208" s="42">
        <v>2</v>
      </c>
      <c r="P9208" s="42"/>
      <c r="Q9208" s="42"/>
      <c r="R9208" s="42"/>
      <c r="S9208" s="42"/>
      <c r="T9208" s="42"/>
      <c r="U9208" s="42"/>
      <c r="V9208" s="42"/>
      <c r="W9208" s="42"/>
      <c r="X9208" s="42">
        <f t="shared" si="352"/>
        <v>172.2</v>
      </c>
      <c r="Y9208" s="2">
        <f t="shared" si="350"/>
        <v>0</v>
      </c>
      <c r="Z9208" s="3"/>
    </row>
    <row r="9209" spans="1:26" customFormat="1" x14ac:dyDescent="0.25">
      <c r="A9209" s="31">
        <v>96</v>
      </c>
      <c r="B9209" s="31">
        <v>96</v>
      </c>
      <c r="C9209" s="3" t="s">
        <v>14837</v>
      </c>
      <c r="D9209" s="3" t="s">
        <v>14829</v>
      </c>
      <c r="E9209" s="3" t="s">
        <v>14718</v>
      </c>
      <c r="F9209" s="3" t="s">
        <v>12895</v>
      </c>
      <c r="G9209" s="1" t="s">
        <v>14838</v>
      </c>
      <c r="H9209" s="3" t="s">
        <v>245</v>
      </c>
      <c r="I9209" s="42">
        <v>308.5</v>
      </c>
      <c r="J9209" s="42">
        <v>223.4</v>
      </c>
      <c r="K9209" s="42">
        <v>5.46</v>
      </c>
      <c r="L9209" s="42">
        <v>51.75</v>
      </c>
      <c r="M9209" s="42">
        <v>0.9</v>
      </c>
      <c r="N9209" s="42"/>
      <c r="O9209" s="42">
        <v>2.5099999999999998</v>
      </c>
      <c r="P9209" s="42">
        <v>2.17</v>
      </c>
      <c r="Q9209" s="42"/>
      <c r="R9209" s="42">
        <v>4.32</v>
      </c>
      <c r="S9209" s="42">
        <v>1.99</v>
      </c>
      <c r="T9209" s="42">
        <v>16</v>
      </c>
      <c r="U9209" s="42"/>
      <c r="V9209" s="42"/>
      <c r="W9209" s="42"/>
      <c r="X9209" s="42">
        <f t="shared" si="352"/>
        <v>308.5</v>
      </c>
      <c r="Y9209" s="2">
        <f t="shared" si="350"/>
        <v>0</v>
      </c>
      <c r="Z9209" s="3"/>
    </row>
    <row r="9210" spans="1:26" customFormat="1" x14ac:dyDescent="0.25">
      <c r="A9210" s="31">
        <v>97</v>
      </c>
      <c r="B9210" s="31">
        <v>97</v>
      </c>
      <c r="C9210" s="3" t="s">
        <v>14839</v>
      </c>
      <c r="D9210" s="3" t="s">
        <v>14829</v>
      </c>
      <c r="E9210" s="3" t="s">
        <v>14718</v>
      </c>
      <c r="F9210" s="3" t="s">
        <v>12895</v>
      </c>
      <c r="G9210" s="1" t="s">
        <v>14840</v>
      </c>
      <c r="H9210" s="3" t="s">
        <v>39</v>
      </c>
      <c r="I9210" s="42">
        <v>288</v>
      </c>
      <c r="J9210" s="42">
        <v>75</v>
      </c>
      <c r="K9210" s="42">
        <v>18</v>
      </c>
      <c r="L9210" s="42">
        <v>88.8</v>
      </c>
      <c r="M9210" s="42">
        <v>1</v>
      </c>
      <c r="N9210" s="42">
        <v>1</v>
      </c>
      <c r="O9210" s="42"/>
      <c r="P9210" s="42">
        <v>0.2</v>
      </c>
      <c r="Q9210" s="42">
        <v>103</v>
      </c>
      <c r="R9210" s="42"/>
      <c r="S9210" s="42"/>
      <c r="T9210" s="42">
        <v>1</v>
      </c>
      <c r="U9210" s="42"/>
      <c r="V9210" s="42"/>
      <c r="W9210" s="42"/>
      <c r="X9210" s="42">
        <f t="shared" si="352"/>
        <v>288</v>
      </c>
      <c r="Y9210" s="2">
        <f t="shared" si="350"/>
        <v>0</v>
      </c>
      <c r="Z9210" s="3"/>
    </row>
    <row r="9211" spans="1:26" customFormat="1" x14ac:dyDescent="0.25">
      <c r="A9211" s="31">
        <v>98</v>
      </c>
      <c r="B9211" s="31">
        <v>98</v>
      </c>
      <c r="C9211" s="3" t="s">
        <v>5397</v>
      </c>
      <c r="D9211" s="3" t="s">
        <v>14829</v>
      </c>
      <c r="E9211" s="3" t="s">
        <v>14718</v>
      </c>
      <c r="F9211" s="3" t="s">
        <v>12895</v>
      </c>
      <c r="G9211" s="1" t="s">
        <v>14342</v>
      </c>
      <c r="H9211" s="3" t="s">
        <v>369</v>
      </c>
      <c r="I9211" s="42">
        <v>75.41</v>
      </c>
      <c r="J9211" s="42">
        <v>72.84</v>
      </c>
      <c r="K9211" s="42"/>
      <c r="L9211" s="42"/>
      <c r="M9211" s="42">
        <v>0.48</v>
      </c>
      <c r="N9211" s="42"/>
      <c r="O9211" s="42">
        <v>0.88</v>
      </c>
      <c r="P9211" s="42">
        <v>0.12</v>
      </c>
      <c r="Q9211" s="42"/>
      <c r="R9211" s="42">
        <v>1.0900000000000001</v>
      </c>
      <c r="S9211" s="42"/>
      <c r="T9211" s="42"/>
      <c r="U9211" s="42"/>
      <c r="V9211" s="42"/>
      <c r="W9211" s="42"/>
      <c r="X9211" s="42">
        <f t="shared" si="352"/>
        <v>75.410000000000011</v>
      </c>
      <c r="Y9211" s="2">
        <f t="shared" si="350"/>
        <v>0</v>
      </c>
      <c r="Z9211" s="3"/>
    </row>
    <row r="9212" spans="1:26" customFormat="1" x14ac:dyDescent="0.25">
      <c r="A9212" s="31">
        <v>99</v>
      </c>
      <c r="B9212" s="31">
        <v>99</v>
      </c>
      <c r="C9212" s="3" t="s">
        <v>14841</v>
      </c>
      <c r="D9212" s="3" t="s">
        <v>14829</v>
      </c>
      <c r="E9212" s="3" t="s">
        <v>14718</v>
      </c>
      <c r="F9212" s="3" t="s">
        <v>12895</v>
      </c>
      <c r="G9212" s="1" t="s">
        <v>8614</v>
      </c>
      <c r="H9212" s="3" t="s">
        <v>213</v>
      </c>
      <c r="I9212" s="42">
        <v>200.5</v>
      </c>
      <c r="J9212" s="42">
        <v>166.2</v>
      </c>
      <c r="K9212" s="42">
        <v>23.8</v>
      </c>
      <c r="L9212" s="42"/>
      <c r="M9212" s="42">
        <v>1.3</v>
      </c>
      <c r="N9212" s="42"/>
      <c r="O9212" s="42">
        <v>2.5</v>
      </c>
      <c r="P9212" s="42"/>
      <c r="Q9212" s="42"/>
      <c r="R9212" s="42"/>
      <c r="S9212" s="42"/>
      <c r="T9212" s="42">
        <v>6.7</v>
      </c>
      <c r="U9212" s="42"/>
      <c r="V9212" s="42"/>
      <c r="W9212" s="42"/>
      <c r="X9212" s="42">
        <f t="shared" si="352"/>
        <v>200.5</v>
      </c>
      <c r="Y9212" s="2">
        <f t="shared" si="350"/>
        <v>0</v>
      </c>
      <c r="Z9212" s="3"/>
    </row>
    <row r="9213" spans="1:26" customFormat="1" x14ac:dyDescent="0.25">
      <c r="A9213" s="31">
        <v>100</v>
      </c>
      <c r="B9213" s="31">
        <v>100</v>
      </c>
      <c r="C9213" s="3" t="s">
        <v>14842</v>
      </c>
      <c r="D9213" s="3" t="s">
        <v>14795</v>
      </c>
      <c r="E9213" s="3" t="s">
        <v>14718</v>
      </c>
      <c r="F9213" s="3" t="s">
        <v>12895</v>
      </c>
      <c r="G9213" s="1" t="s">
        <v>9727</v>
      </c>
      <c r="H9213" s="3" t="s">
        <v>19</v>
      </c>
      <c r="I9213" s="42">
        <v>455.34</v>
      </c>
      <c r="J9213" s="42">
        <v>295.74</v>
      </c>
      <c r="K9213" s="42">
        <v>84.31</v>
      </c>
      <c r="L9213" s="42">
        <v>26.31</v>
      </c>
      <c r="M9213" s="42">
        <v>2.2200000000000002</v>
      </c>
      <c r="N9213" s="42"/>
      <c r="O9213" s="42">
        <v>3.01</v>
      </c>
      <c r="P9213" s="42">
        <v>1.78</v>
      </c>
      <c r="Q9213" s="42"/>
      <c r="R9213" s="42">
        <v>6.85</v>
      </c>
      <c r="S9213" s="42">
        <v>5.49</v>
      </c>
      <c r="T9213" s="42">
        <v>27.06</v>
      </c>
      <c r="U9213" s="42">
        <v>2.57</v>
      </c>
      <c r="V9213" s="42"/>
      <c r="W9213" s="42"/>
      <c r="X9213" s="42">
        <f t="shared" si="352"/>
        <v>455.34000000000003</v>
      </c>
      <c r="Y9213" s="2">
        <f t="shared" si="350"/>
        <v>0</v>
      </c>
      <c r="Z9213" s="3"/>
    </row>
    <row r="9214" spans="1:26" customFormat="1" x14ac:dyDescent="0.25">
      <c r="A9214" s="31">
        <v>101</v>
      </c>
      <c r="B9214" s="31">
        <v>101</v>
      </c>
      <c r="C9214" s="3" t="s">
        <v>14843</v>
      </c>
      <c r="D9214" s="3" t="s">
        <v>14795</v>
      </c>
      <c r="E9214" s="3" t="s">
        <v>14718</v>
      </c>
      <c r="F9214" s="3" t="s">
        <v>12895</v>
      </c>
      <c r="G9214" s="1" t="s">
        <v>4537</v>
      </c>
      <c r="H9214" s="3" t="s">
        <v>14844</v>
      </c>
      <c r="I9214" s="42">
        <v>341.49</v>
      </c>
      <c r="J9214" s="42">
        <v>217.94</v>
      </c>
      <c r="K9214" s="42">
        <v>62.03</v>
      </c>
      <c r="L9214" s="42">
        <v>23.28</v>
      </c>
      <c r="M9214" s="42">
        <v>2.88</v>
      </c>
      <c r="N9214" s="42"/>
      <c r="O9214" s="42">
        <v>3.1</v>
      </c>
      <c r="P9214" s="42">
        <v>0.2</v>
      </c>
      <c r="Q9214" s="42">
        <v>10.5</v>
      </c>
      <c r="R9214" s="42">
        <v>6.56</v>
      </c>
      <c r="S9214" s="42">
        <v>0.4</v>
      </c>
      <c r="T9214" s="42">
        <v>14.6</v>
      </c>
      <c r="U9214" s="42"/>
      <c r="V9214" s="42"/>
      <c r="W9214" s="42"/>
      <c r="X9214" s="42">
        <f t="shared" si="352"/>
        <v>341.49</v>
      </c>
      <c r="Y9214" s="2">
        <f t="shared" si="350"/>
        <v>0</v>
      </c>
      <c r="Z9214" s="3"/>
    </row>
    <row r="9215" spans="1:26" customFormat="1" x14ac:dyDescent="0.25">
      <c r="A9215" s="31">
        <v>102</v>
      </c>
      <c r="B9215" s="31">
        <v>102</v>
      </c>
      <c r="C9215" s="3" t="s">
        <v>9922</v>
      </c>
      <c r="D9215" s="3" t="s">
        <v>14795</v>
      </c>
      <c r="E9215" s="3" t="s">
        <v>14718</v>
      </c>
      <c r="F9215" s="3" t="s">
        <v>12895</v>
      </c>
      <c r="G9215" s="1" t="s">
        <v>3755</v>
      </c>
      <c r="H9215" s="3" t="s">
        <v>19</v>
      </c>
      <c r="I9215" s="42">
        <v>247.16</v>
      </c>
      <c r="J9215" s="42">
        <v>176.64</v>
      </c>
      <c r="K9215" s="42">
        <v>22.4</v>
      </c>
      <c r="L9215" s="42">
        <v>35.93</v>
      </c>
      <c r="M9215" s="42">
        <v>1.49</v>
      </c>
      <c r="N9215" s="42"/>
      <c r="O9215" s="42">
        <v>1.92</v>
      </c>
      <c r="P9215" s="42"/>
      <c r="Q9215" s="42"/>
      <c r="R9215" s="42">
        <v>4.68</v>
      </c>
      <c r="S9215" s="42">
        <v>1.3</v>
      </c>
      <c r="T9215" s="42"/>
      <c r="U9215" s="42">
        <v>2.8</v>
      </c>
      <c r="V9215" s="42"/>
      <c r="W9215" s="42"/>
      <c r="X9215" s="42">
        <f t="shared" si="352"/>
        <v>247.16000000000003</v>
      </c>
      <c r="Y9215" s="2">
        <f t="shared" si="350"/>
        <v>0</v>
      </c>
      <c r="Z9215" s="3"/>
    </row>
    <row r="9216" spans="1:26" customFormat="1" x14ac:dyDescent="0.25">
      <c r="A9216" s="31">
        <v>103</v>
      </c>
      <c r="B9216" s="31">
        <v>103</v>
      </c>
      <c r="C9216" s="3" t="s">
        <v>14845</v>
      </c>
      <c r="D9216" s="3" t="s">
        <v>14795</v>
      </c>
      <c r="E9216" s="3" t="s">
        <v>14718</v>
      </c>
      <c r="F9216" s="3" t="s">
        <v>12895</v>
      </c>
      <c r="G9216" s="1" t="s">
        <v>14846</v>
      </c>
      <c r="H9216" s="3" t="s">
        <v>441</v>
      </c>
      <c r="I9216" s="42">
        <v>352.5</v>
      </c>
      <c r="J9216" s="42">
        <v>169.67</v>
      </c>
      <c r="K9216" s="42">
        <v>94.14</v>
      </c>
      <c r="L9216" s="42">
        <v>22.88</v>
      </c>
      <c r="M9216" s="42">
        <v>5.24</v>
      </c>
      <c r="N9216" s="42"/>
      <c r="O9216" s="42">
        <v>2.38</v>
      </c>
      <c r="P9216" s="42">
        <v>0.35</v>
      </c>
      <c r="Q9216" s="42">
        <v>18.100000000000001</v>
      </c>
      <c r="R9216" s="42">
        <v>6.59</v>
      </c>
      <c r="S9216" s="42">
        <v>2.42</v>
      </c>
      <c r="T9216" s="42">
        <v>29.09</v>
      </c>
      <c r="U9216" s="42">
        <v>1.64</v>
      </c>
      <c r="V9216" s="42"/>
      <c r="W9216" s="42"/>
      <c r="X9216" s="42">
        <f t="shared" si="352"/>
        <v>352.5</v>
      </c>
      <c r="Y9216" s="2">
        <f t="shared" si="350"/>
        <v>0</v>
      </c>
      <c r="Z9216" s="3"/>
    </row>
    <row r="9217" spans="1:26" customFormat="1" x14ac:dyDescent="0.25">
      <c r="A9217" s="31">
        <v>104</v>
      </c>
      <c r="B9217" s="31">
        <v>104</v>
      </c>
      <c r="C9217" s="3" t="s">
        <v>14847</v>
      </c>
      <c r="D9217" s="3" t="s">
        <v>14727</v>
      </c>
      <c r="E9217" s="3" t="s">
        <v>14718</v>
      </c>
      <c r="F9217" s="3" t="s">
        <v>12895</v>
      </c>
      <c r="G9217" s="1" t="s">
        <v>14848</v>
      </c>
      <c r="H9217" s="3" t="s">
        <v>1501</v>
      </c>
      <c r="I9217" s="42">
        <v>67</v>
      </c>
      <c r="J9217" s="42">
        <v>44</v>
      </c>
      <c r="K9217" s="42"/>
      <c r="L9217" s="42">
        <v>2.8</v>
      </c>
      <c r="M9217" s="42">
        <v>1</v>
      </c>
      <c r="N9217" s="42"/>
      <c r="O9217" s="42">
        <v>1.2</v>
      </c>
      <c r="P9217" s="42">
        <v>3</v>
      </c>
      <c r="Q9217" s="42">
        <v>13</v>
      </c>
      <c r="R9217" s="42"/>
      <c r="S9217" s="42"/>
      <c r="T9217" s="42">
        <v>2</v>
      </c>
      <c r="U9217" s="42"/>
      <c r="V9217" s="42"/>
      <c r="W9217" s="42"/>
      <c r="X9217" s="42">
        <f t="shared" si="352"/>
        <v>67</v>
      </c>
      <c r="Y9217" s="2">
        <f t="shared" si="350"/>
        <v>0</v>
      </c>
      <c r="Z9217" s="3"/>
    </row>
    <row r="9218" spans="1:26" customFormat="1" x14ac:dyDescent="0.25">
      <c r="A9218" s="31">
        <v>105</v>
      </c>
      <c r="B9218" s="31">
        <v>105</v>
      </c>
      <c r="C9218" s="3" t="s">
        <v>10738</v>
      </c>
      <c r="D9218" s="3" t="s">
        <v>14806</v>
      </c>
      <c r="E9218" s="3" t="s">
        <v>14718</v>
      </c>
      <c r="F9218" s="3" t="s">
        <v>12895</v>
      </c>
      <c r="G9218" s="1" t="s">
        <v>14849</v>
      </c>
      <c r="H9218" s="3" t="s">
        <v>1446</v>
      </c>
      <c r="I9218" s="42">
        <v>53.7</v>
      </c>
      <c r="J9218" s="42">
        <v>33.5</v>
      </c>
      <c r="K9218" s="42">
        <v>3.5</v>
      </c>
      <c r="L9218" s="42">
        <v>6</v>
      </c>
      <c r="M9218" s="42">
        <v>1</v>
      </c>
      <c r="N9218" s="42">
        <v>2.2000000000000002</v>
      </c>
      <c r="O9218" s="42">
        <v>0.4</v>
      </c>
      <c r="P9218" s="42"/>
      <c r="Q9218" s="42">
        <v>3.7</v>
      </c>
      <c r="R9218" s="42">
        <v>0.4</v>
      </c>
      <c r="S9218" s="42">
        <v>3</v>
      </c>
      <c r="T9218" s="42"/>
      <c r="U9218" s="42"/>
      <c r="V9218" s="42"/>
      <c r="W9218" s="42"/>
      <c r="X9218" s="42">
        <f t="shared" si="352"/>
        <v>53.7</v>
      </c>
      <c r="Y9218" s="2">
        <f t="shared" si="350"/>
        <v>0</v>
      </c>
      <c r="Z9218" s="3"/>
    </row>
    <row r="9219" spans="1:26" customFormat="1" x14ac:dyDescent="0.25">
      <c r="A9219" s="31">
        <v>106</v>
      </c>
      <c r="B9219" s="31">
        <v>106</v>
      </c>
      <c r="C9219" s="3" t="s">
        <v>6153</v>
      </c>
      <c r="D9219" s="3" t="s">
        <v>14850</v>
      </c>
      <c r="E9219" s="3" t="s">
        <v>14718</v>
      </c>
      <c r="F9219" s="3" t="s">
        <v>12895</v>
      </c>
      <c r="G9219" s="1" t="s">
        <v>13303</v>
      </c>
      <c r="H9219" s="3" t="s">
        <v>13</v>
      </c>
      <c r="I9219" s="42">
        <v>79.5</v>
      </c>
      <c r="J9219" s="42">
        <v>12</v>
      </c>
      <c r="K9219" s="42">
        <v>61</v>
      </c>
      <c r="L9219" s="42"/>
      <c r="M9219" s="42">
        <v>0.3</v>
      </c>
      <c r="N9219" s="42"/>
      <c r="O9219" s="42">
        <v>1</v>
      </c>
      <c r="P9219" s="42"/>
      <c r="Q9219" s="42">
        <v>4.5</v>
      </c>
      <c r="R9219" s="42"/>
      <c r="S9219" s="42">
        <v>0.7</v>
      </c>
      <c r="T9219" s="42"/>
      <c r="U9219" s="42"/>
      <c r="V9219" s="42"/>
      <c r="W9219" s="42"/>
      <c r="X9219" s="42">
        <f t="shared" si="352"/>
        <v>79.5</v>
      </c>
      <c r="Y9219" s="2">
        <f t="shared" ref="Y9219:Y9258" si="353">I9219-X9219</f>
        <v>0</v>
      </c>
      <c r="Z9219" s="3"/>
    </row>
    <row r="9220" spans="1:26" customFormat="1" x14ac:dyDescent="0.25">
      <c r="A9220" s="31">
        <v>107</v>
      </c>
      <c r="B9220" s="31">
        <v>107</v>
      </c>
      <c r="C9220" s="3" t="s">
        <v>14851</v>
      </c>
      <c r="D9220" s="3" t="s">
        <v>14850</v>
      </c>
      <c r="E9220" s="3" t="s">
        <v>14718</v>
      </c>
      <c r="F9220" s="3" t="s">
        <v>12895</v>
      </c>
      <c r="G9220" s="1" t="s">
        <v>12996</v>
      </c>
      <c r="H9220" s="3" t="s">
        <v>13</v>
      </c>
      <c r="I9220" s="42">
        <v>92.9</v>
      </c>
      <c r="J9220" s="42">
        <v>50.8</v>
      </c>
      <c r="K9220" s="42">
        <v>5.0999999999999996</v>
      </c>
      <c r="L9220" s="42">
        <v>16.100000000000001</v>
      </c>
      <c r="M9220" s="42">
        <v>1.2</v>
      </c>
      <c r="N9220" s="42"/>
      <c r="O9220" s="42">
        <v>0.4</v>
      </c>
      <c r="P9220" s="42">
        <v>0.3</v>
      </c>
      <c r="Q9220" s="42"/>
      <c r="R9220" s="42">
        <v>2.2999999999999998</v>
      </c>
      <c r="S9220" s="42">
        <v>0.5</v>
      </c>
      <c r="T9220" s="42">
        <v>16.2</v>
      </c>
      <c r="U9220" s="42"/>
      <c r="V9220" s="42"/>
      <c r="W9220" s="42"/>
      <c r="X9220" s="42">
        <f t="shared" si="352"/>
        <v>92.9</v>
      </c>
      <c r="Y9220" s="2">
        <f t="shared" si="353"/>
        <v>0</v>
      </c>
      <c r="Z9220" s="3"/>
    </row>
    <row r="9221" spans="1:26" customFormat="1" x14ac:dyDescent="0.25">
      <c r="A9221" s="31">
        <v>108</v>
      </c>
      <c r="B9221" s="31">
        <v>108</v>
      </c>
      <c r="C9221" s="3" t="s">
        <v>14852</v>
      </c>
      <c r="D9221" s="3" t="s">
        <v>14809</v>
      </c>
      <c r="E9221" s="3" t="s">
        <v>14718</v>
      </c>
      <c r="F9221" s="3" t="s">
        <v>12895</v>
      </c>
      <c r="G9221" s="1" t="s">
        <v>14853</v>
      </c>
      <c r="H9221" s="3" t="s">
        <v>1501</v>
      </c>
      <c r="I9221" s="42">
        <v>65.209999999999994</v>
      </c>
      <c r="J9221" s="42">
        <v>51.13</v>
      </c>
      <c r="K9221" s="42">
        <v>12.12</v>
      </c>
      <c r="L9221" s="42"/>
      <c r="M9221" s="42"/>
      <c r="N9221" s="42"/>
      <c r="O9221" s="42"/>
      <c r="P9221" s="42"/>
      <c r="Q9221" s="42">
        <v>0.02</v>
      </c>
      <c r="R9221" s="42">
        <v>0.8</v>
      </c>
      <c r="S9221" s="42">
        <v>0.14000000000000001</v>
      </c>
      <c r="T9221" s="42">
        <v>1</v>
      </c>
      <c r="U9221" s="42"/>
      <c r="V9221" s="42"/>
      <c r="W9221" s="42"/>
      <c r="X9221" s="42">
        <f t="shared" si="352"/>
        <v>65.210000000000008</v>
      </c>
      <c r="Y9221" s="2">
        <f t="shared" si="353"/>
        <v>0</v>
      </c>
      <c r="Z9221" s="3"/>
    </row>
    <row r="9222" spans="1:26" customFormat="1" x14ac:dyDescent="0.25">
      <c r="A9222" s="31">
        <v>1</v>
      </c>
      <c r="B9222" s="31">
        <v>1</v>
      </c>
      <c r="C9222" s="3" t="s">
        <v>5118</v>
      </c>
      <c r="D9222" s="3" t="s">
        <v>14854</v>
      </c>
      <c r="E9222" s="3" t="s">
        <v>14855</v>
      </c>
      <c r="F9222" s="3" t="s">
        <v>12895</v>
      </c>
      <c r="G9222" s="3" t="s">
        <v>14856</v>
      </c>
      <c r="H9222" s="3" t="s">
        <v>245</v>
      </c>
      <c r="I9222" s="42">
        <v>624</v>
      </c>
      <c r="J9222" s="42">
        <v>442</v>
      </c>
      <c r="K9222" s="42">
        <v>28</v>
      </c>
      <c r="L9222" s="42">
        <v>11</v>
      </c>
      <c r="M9222" s="42">
        <v>2</v>
      </c>
      <c r="N9222" s="42">
        <v>8</v>
      </c>
      <c r="O9222" s="42">
        <v>4</v>
      </c>
      <c r="P9222" s="42">
        <v>2</v>
      </c>
      <c r="Q9222" s="42"/>
      <c r="R9222" s="42">
        <v>12.2</v>
      </c>
      <c r="S9222" s="42">
        <v>2.8</v>
      </c>
      <c r="T9222" s="42">
        <v>107</v>
      </c>
      <c r="U9222" s="42">
        <v>5</v>
      </c>
      <c r="V9222" s="42"/>
      <c r="W9222" s="42"/>
      <c r="X9222" s="42">
        <f t="shared" si="352"/>
        <v>624</v>
      </c>
      <c r="Y9222" s="2">
        <f t="shared" si="353"/>
        <v>0</v>
      </c>
      <c r="Z9222" s="3"/>
    </row>
    <row r="9223" spans="1:26" customFormat="1" x14ac:dyDescent="0.25">
      <c r="A9223" s="31">
        <v>2</v>
      </c>
      <c r="B9223" s="31">
        <v>2</v>
      </c>
      <c r="C9223" s="3" t="s">
        <v>14857</v>
      </c>
      <c r="D9223" s="3" t="s">
        <v>14858</v>
      </c>
      <c r="E9223" s="3" t="s">
        <v>14855</v>
      </c>
      <c r="F9223" s="3" t="s">
        <v>12895</v>
      </c>
      <c r="G9223" s="3" t="s">
        <v>755</v>
      </c>
      <c r="H9223" s="3"/>
      <c r="I9223" s="42">
        <v>231.6</v>
      </c>
      <c r="J9223" s="42">
        <v>214.1</v>
      </c>
      <c r="K9223" s="42">
        <v>2.5</v>
      </c>
      <c r="L9223" s="42"/>
      <c r="M9223" s="42"/>
      <c r="N9223" s="42">
        <v>2.1</v>
      </c>
      <c r="O9223" s="42">
        <v>1.9</v>
      </c>
      <c r="P9223" s="42">
        <v>1.3</v>
      </c>
      <c r="Q9223" s="42"/>
      <c r="R9223" s="42">
        <v>4</v>
      </c>
      <c r="S9223" s="42">
        <v>0.8</v>
      </c>
      <c r="T9223" s="42"/>
      <c r="U9223" s="42">
        <v>4.9000000000000004</v>
      </c>
      <c r="V9223" s="42"/>
      <c r="W9223" s="42"/>
      <c r="X9223" s="42">
        <f t="shared" si="352"/>
        <v>231.60000000000002</v>
      </c>
      <c r="Y9223" s="2">
        <f t="shared" si="353"/>
        <v>0</v>
      </c>
      <c r="Z9223" s="3"/>
    </row>
    <row r="9224" spans="1:26" customFormat="1" x14ac:dyDescent="0.25">
      <c r="A9224" s="31">
        <v>3</v>
      </c>
      <c r="B9224" s="31">
        <v>3</v>
      </c>
      <c r="C9224" s="3" t="s">
        <v>14859</v>
      </c>
      <c r="D9224" s="3" t="s">
        <v>2747</v>
      </c>
      <c r="E9224" s="3" t="s">
        <v>14855</v>
      </c>
      <c r="F9224" s="3" t="s">
        <v>12895</v>
      </c>
      <c r="G9224" s="3" t="s">
        <v>14034</v>
      </c>
      <c r="H9224" s="3" t="s">
        <v>216</v>
      </c>
      <c r="I9224" s="42">
        <v>196.9</v>
      </c>
      <c r="J9224" s="42">
        <v>164.1</v>
      </c>
      <c r="K9224" s="42"/>
      <c r="L9224" s="42">
        <v>18</v>
      </c>
      <c r="M9224" s="42"/>
      <c r="N9224" s="42">
        <v>1</v>
      </c>
      <c r="O9224" s="42">
        <v>3</v>
      </c>
      <c r="P9224" s="42">
        <v>1</v>
      </c>
      <c r="Q9224" s="42"/>
      <c r="R9224" s="42">
        <v>3.3</v>
      </c>
      <c r="S9224" s="42"/>
      <c r="T9224" s="42">
        <v>0.5</v>
      </c>
      <c r="U9224" s="42">
        <v>6</v>
      </c>
      <c r="V9224" s="42"/>
      <c r="W9224" s="42"/>
      <c r="X9224" s="42">
        <f t="shared" si="352"/>
        <v>196.9</v>
      </c>
      <c r="Y9224" s="2">
        <f t="shared" si="353"/>
        <v>0</v>
      </c>
      <c r="Z9224" s="3"/>
    </row>
    <row r="9225" spans="1:26" customFormat="1" x14ac:dyDescent="0.25">
      <c r="A9225" s="31">
        <v>4</v>
      </c>
      <c r="B9225" s="31">
        <v>4</v>
      </c>
      <c r="C9225" s="3" t="s">
        <v>14860</v>
      </c>
      <c r="D9225" s="3" t="s">
        <v>13236</v>
      </c>
      <c r="E9225" s="3" t="s">
        <v>14855</v>
      </c>
      <c r="F9225" s="3" t="s">
        <v>12895</v>
      </c>
      <c r="G9225" s="3" t="s">
        <v>14861</v>
      </c>
      <c r="H9225" s="3" t="s">
        <v>507</v>
      </c>
      <c r="I9225" s="42">
        <v>360.3</v>
      </c>
      <c r="J9225" s="42">
        <v>205.8</v>
      </c>
      <c r="K9225" s="42">
        <v>2.4</v>
      </c>
      <c r="L9225" s="42">
        <v>0.4</v>
      </c>
      <c r="M9225" s="42">
        <v>1.1000000000000001</v>
      </c>
      <c r="N9225" s="42"/>
      <c r="O9225" s="42">
        <v>3.2</v>
      </c>
      <c r="P9225" s="42">
        <v>0.1</v>
      </c>
      <c r="Q9225" s="42"/>
      <c r="R9225" s="42">
        <v>11.5</v>
      </c>
      <c r="S9225" s="42">
        <v>2.5</v>
      </c>
      <c r="T9225" s="42">
        <v>129.69999999999999</v>
      </c>
      <c r="U9225" s="42">
        <v>3.6</v>
      </c>
      <c r="V9225" s="42"/>
      <c r="W9225" s="42"/>
      <c r="X9225" s="42">
        <f t="shared" si="352"/>
        <v>360.3</v>
      </c>
      <c r="Y9225" s="2">
        <f t="shared" si="353"/>
        <v>0</v>
      </c>
      <c r="Z9225" s="3"/>
    </row>
    <row r="9226" spans="1:26" customFormat="1" x14ac:dyDescent="0.25">
      <c r="A9226" s="31">
        <v>5</v>
      </c>
      <c r="B9226" s="31">
        <v>5</v>
      </c>
      <c r="C9226" s="3" t="s">
        <v>14862</v>
      </c>
      <c r="D9226" s="3" t="s">
        <v>13236</v>
      </c>
      <c r="E9226" s="3" t="s">
        <v>14855</v>
      </c>
      <c r="F9226" s="3" t="s">
        <v>12895</v>
      </c>
      <c r="G9226" s="3" t="s">
        <v>5856</v>
      </c>
      <c r="H9226" s="3" t="s">
        <v>2500</v>
      </c>
      <c r="I9226" s="42">
        <v>163</v>
      </c>
      <c r="J9226" s="42">
        <v>135</v>
      </c>
      <c r="K9226" s="42">
        <v>9</v>
      </c>
      <c r="L9226" s="42"/>
      <c r="M9226" s="42"/>
      <c r="N9226" s="42">
        <v>4.7</v>
      </c>
      <c r="O9226" s="42">
        <v>9</v>
      </c>
      <c r="P9226" s="42">
        <v>1.5</v>
      </c>
      <c r="Q9226" s="42"/>
      <c r="R9226" s="42">
        <v>3.8</v>
      </c>
      <c r="S9226" s="42"/>
      <c r="T9226" s="42"/>
      <c r="U9226" s="42"/>
      <c r="V9226" s="42"/>
      <c r="W9226" s="42"/>
      <c r="X9226" s="42">
        <f t="shared" si="352"/>
        <v>163</v>
      </c>
      <c r="Y9226" s="2">
        <f t="shared" si="353"/>
        <v>0</v>
      </c>
      <c r="Z9226" s="3"/>
    </row>
    <row r="9227" spans="1:26" customFormat="1" x14ac:dyDescent="0.25">
      <c r="A9227" s="31"/>
      <c r="B9227" s="31">
        <v>6</v>
      </c>
      <c r="C9227" s="3" t="s">
        <v>14863</v>
      </c>
      <c r="D9227" s="3" t="s">
        <v>14864</v>
      </c>
      <c r="E9227" s="3" t="s">
        <v>14855</v>
      </c>
      <c r="F9227" s="3" t="s">
        <v>12895</v>
      </c>
      <c r="G9227" s="3" t="s">
        <v>14865</v>
      </c>
      <c r="H9227" s="3" t="s">
        <v>2140</v>
      </c>
      <c r="I9227" s="42">
        <v>393.4</v>
      </c>
      <c r="J9227" s="42">
        <v>333.9</v>
      </c>
      <c r="K9227" s="42"/>
      <c r="L9227" s="42">
        <v>3</v>
      </c>
      <c r="M9227" s="42"/>
      <c r="N9227" s="42">
        <v>10.199999999999999</v>
      </c>
      <c r="O9227" s="42">
        <v>2.9</v>
      </c>
      <c r="P9227" s="42">
        <v>0.7</v>
      </c>
      <c r="Q9227" s="42"/>
      <c r="R9227" s="42">
        <v>2.6</v>
      </c>
      <c r="S9227" s="42"/>
      <c r="T9227" s="42">
        <v>35.6</v>
      </c>
      <c r="U9227" s="42">
        <v>4.5</v>
      </c>
      <c r="V9227" s="42"/>
      <c r="W9227" s="42"/>
      <c r="X9227" s="42">
        <f t="shared" si="352"/>
        <v>393.4</v>
      </c>
      <c r="Y9227" s="2">
        <f t="shared" si="353"/>
        <v>0</v>
      </c>
      <c r="Z9227" s="3"/>
    </row>
    <row r="9228" spans="1:26" customFormat="1" x14ac:dyDescent="0.25">
      <c r="A9228" s="31">
        <v>6</v>
      </c>
      <c r="B9228" s="31">
        <v>7</v>
      </c>
      <c r="C9228" s="3" t="s">
        <v>13909</v>
      </c>
      <c r="D9228" s="3" t="s">
        <v>14854</v>
      </c>
      <c r="E9228" s="3" t="s">
        <v>14855</v>
      </c>
      <c r="F9228" s="3" t="s">
        <v>12895</v>
      </c>
      <c r="G9228" s="3" t="s">
        <v>435</v>
      </c>
      <c r="H9228" s="3" t="s">
        <v>14866</v>
      </c>
      <c r="I9228" s="42">
        <v>180.6</v>
      </c>
      <c r="J9228" s="42">
        <v>143.80000000000001</v>
      </c>
      <c r="K9228" s="42">
        <v>22</v>
      </c>
      <c r="L9228" s="42">
        <v>3.9</v>
      </c>
      <c r="M9228" s="42"/>
      <c r="N9228" s="42">
        <v>3.7</v>
      </c>
      <c r="O9228" s="42">
        <v>2.6</v>
      </c>
      <c r="P9228" s="42"/>
      <c r="Q9228" s="42"/>
      <c r="R9228" s="42">
        <v>2.9</v>
      </c>
      <c r="S9228" s="42">
        <v>0.4</v>
      </c>
      <c r="T9228" s="42"/>
      <c r="U9228" s="42">
        <v>1.3</v>
      </c>
      <c r="V9228" s="42"/>
      <c r="W9228" s="42"/>
      <c r="X9228" s="42">
        <f t="shared" si="352"/>
        <v>180.60000000000002</v>
      </c>
      <c r="Y9228" s="2">
        <f t="shared" si="353"/>
        <v>0</v>
      </c>
      <c r="Z9228" s="3"/>
    </row>
    <row r="9229" spans="1:26" customFormat="1" x14ac:dyDescent="0.25">
      <c r="A9229" s="31">
        <v>7</v>
      </c>
      <c r="B9229" s="31">
        <v>8</v>
      </c>
      <c r="C9229" s="3" t="s">
        <v>14867</v>
      </c>
      <c r="D9229" s="3" t="s">
        <v>14864</v>
      </c>
      <c r="E9229" s="3" t="s">
        <v>14855</v>
      </c>
      <c r="F9229" s="3" t="s">
        <v>12895</v>
      </c>
      <c r="G9229" s="3" t="s">
        <v>14868</v>
      </c>
      <c r="H9229" s="3" t="s">
        <v>374</v>
      </c>
      <c r="I9229" s="42">
        <v>121.2</v>
      </c>
      <c r="J9229" s="42">
        <v>77.400000000000006</v>
      </c>
      <c r="K9229" s="42">
        <v>2.9</v>
      </c>
      <c r="L9229" s="42">
        <v>11.1</v>
      </c>
      <c r="M9229" s="42">
        <v>6.1</v>
      </c>
      <c r="N9229" s="42">
        <v>4.5</v>
      </c>
      <c r="O9229" s="42">
        <v>4.3</v>
      </c>
      <c r="P9229" s="42">
        <v>6.1</v>
      </c>
      <c r="Q9229" s="42"/>
      <c r="R9229" s="42">
        <v>2.8</v>
      </c>
      <c r="S9229" s="42">
        <v>0.6</v>
      </c>
      <c r="T9229" s="42"/>
      <c r="U9229" s="42">
        <v>5.4</v>
      </c>
      <c r="V9229" s="42"/>
      <c r="W9229" s="42"/>
      <c r="X9229" s="42">
        <f t="shared" si="352"/>
        <v>121.19999999999999</v>
      </c>
      <c r="Y9229" s="2">
        <f t="shared" si="353"/>
        <v>0</v>
      </c>
      <c r="Z9229" s="3"/>
    </row>
    <row r="9230" spans="1:26" customFormat="1" x14ac:dyDescent="0.25">
      <c r="A9230" s="31">
        <v>8</v>
      </c>
      <c r="B9230" s="31">
        <v>9</v>
      </c>
      <c r="C9230" s="3" t="s">
        <v>14869</v>
      </c>
      <c r="D9230" s="3" t="s">
        <v>14854</v>
      </c>
      <c r="E9230" s="3" t="s">
        <v>14855</v>
      </c>
      <c r="F9230" s="3" t="s">
        <v>12895</v>
      </c>
      <c r="G9230" s="3" t="s">
        <v>3034</v>
      </c>
      <c r="H9230" s="3" t="s">
        <v>485</v>
      </c>
      <c r="I9230" s="42">
        <v>141.9</v>
      </c>
      <c r="J9230" s="42">
        <v>117.6</v>
      </c>
      <c r="K9230" s="42">
        <v>9.3000000000000007</v>
      </c>
      <c r="L9230" s="42">
        <v>1.5</v>
      </c>
      <c r="M9230" s="42">
        <v>0.7</v>
      </c>
      <c r="N9230" s="42">
        <v>1.1000000000000001</v>
      </c>
      <c r="O9230" s="42">
        <v>2.7</v>
      </c>
      <c r="P9230" s="42">
        <v>1.7</v>
      </c>
      <c r="Q9230" s="42"/>
      <c r="R9230" s="42">
        <v>4</v>
      </c>
      <c r="S9230" s="42">
        <v>1</v>
      </c>
      <c r="T9230" s="42"/>
      <c r="U9230" s="42">
        <v>2.2999999999999998</v>
      </c>
      <c r="V9230" s="42"/>
      <c r="W9230" s="42"/>
      <c r="X9230" s="42">
        <f t="shared" si="352"/>
        <v>141.89999999999995</v>
      </c>
      <c r="Y9230" s="2">
        <f t="shared" si="353"/>
        <v>0</v>
      </c>
      <c r="Z9230" s="3"/>
    </row>
    <row r="9231" spans="1:26" customFormat="1" x14ac:dyDescent="0.25">
      <c r="A9231" s="31">
        <v>9</v>
      </c>
      <c r="B9231" s="31">
        <v>10</v>
      </c>
      <c r="C9231" s="3" t="s">
        <v>14870</v>
      </c>
      <c r="D9231" s="3" t="s">
        <v>13236</v>
      </c>
      <c r="E9231" s="3" t="s">
        <v>14855</v>
      </c>
      <c r="F9231" s="3" t="s">
        <v>12895</v>
      </c>
      <c r="G9231" s="3" t="s">
        <v>13424</v>
      </c>
      <c r="H9231" s="3" t="s">
        <v>283</v>
      </c>
      <c r="I9231" s="42">
        <v>600</v>
      </c>
      <c r="J9231" s="42">
        <v>455.4</v>
      </c>
      <c r="K9231" s="42">
        <v>40.200000000000003</v>
      </c>
      <c r="L9231" s="42">
        <v>0.6</v>
      </c>
      <c r="M9231" s="42"/>
      <c r="N9231" s="42">
        <v>3.4</v>
      </c>
      <c r="O9231" s="42">
        <v>3.8</v>
      </c>
      <c r="P9231" s="42">
        <v>0.1</v>
      </c>
      <c r="Q9231" s="42"/>
      <c r="R9231" s="42">
        <v>3.3</v>
      </c>
      <c r="S9231" s="42">
        <v>1.2</v>
      </c>
      <c r="T9231" s="42">
        <v>88.3</v>
      </c>
      <c r="U9231" s="42">
        <v>3.7</v>
      </c>
      <c r="V9231" s="42"/>
      <c r="W9231" s="42"/>
      <c r="X9231" s="42">
        <f t="shared" si="352"/>
        <v>600</v>
      </c>
      <c r="Y9231" s="2">
        <f t="shared" si="353"/>
        <v>0</v>
      </c>
      <c r="Z9231" s="3"/>
    </row>
    <row r="9232" spans="1:26" customFormat="1" x14ac:dyDescent="0.25">
      <c r="A9232" s="31">
        <v>10</v>
      </c>
      <c r="B9232" s="31">
        <v>11</v>
      </c>
      <c r="C9232" s="3" t="s">
        <v>14871</v>
      </c>
      <c r="D9232" s="3" t="s">
        <v>14854</v>
      </c>
      <c r="E9232" s="3" t="s">
        <v>14855</v>
      </c>
      <c r="F9232" s="3" t="s">
        <v>12895</v>
      </c>
      <c r="G9232" s="3" t="s">
        <v>14872</v>
      </c>
      <c r="H9232" s="3" t="s">
        <v>245</v>
      </c>
      <c r="I9232" s="42">
        <v>226.2</v>
      </c>
      <c r="J9232" s="42">
        <v>187.4</v>
      </c>
      <c r="K9232" s="42">
        <v>17.2</v>
      </c>
      <c r="L9232" s="42">
        <v>8.4</v>
      </c>
      <c r="M9232" s="42">
        <v>1.2</v>
      </c>
      <c r="N9232" s="42"/>
      <c r="O9232" s="42">
        <v>2.1</v>
      </c>
      <c r="P9232" s="42">
        <v>0.9</v>
      </c>
      <c r="Q9232" s="42"/>
      <c r="R9232" s="42">
        <v>2.2999999999999998</v>
      </c>
      <c r="S9232" s="42">
        <v>2</v>
      </c>
      <c r="T9232" s="42"/>
      <c r="U9232" s="42">
        <v>4.7</v>
      </c>
      <c r="V9232" s="42"/>
      <c r="W9232" s="42"/>
      <c r="X9232" s="42">
        <f t="shared" si="352"/>
        <v>226.2</v>
      </c>
      <c r="Y9232" s="2">
        <f t="shared" si="353"/>
        <v>0</v>
      </c>
      <c r="Z9232" s="3"/>
    </row>
    <row r="9233" spans="1:26" customFormat="1" x14ac:dyDescent="0.25">
      <c r="A9233" s="31">
        <v>11</v>
      </c>
      <c r="B9233" s="31">
        <v>11</v>
      </c>
      <c r="C9233" s="3" t="s">
        <v>14873</v>
      </c>
      <c r="D9233" s="3" t="s">
        <v>14874</v>
      </c>
      <c r="E9233" s="3" t="s">
        <v>14855</v>
      </c>
      <c r="F9233" s="3" t="s">
        <v>12895</v>
      </c>
      <c r="G9233" s="3" t="s">
        <v>14875</v>
      </c>
      <c r="H9233" s="3" t="s">
        <v>213</v>
      </c>
      <c r="I9233" s="42">
        <v>251</v>
      </c>
      <c r="J9233" s="42">
        <v>213.3</v>
      </c>
      <c r="K9233" s="42">
        <v>7.9</v>
      </c>
      <c r="L9233" s="42">
        <v>10.7</v>
      </c>
      <c r="M9233" s="42"/>
      <c r="N9233" s="42">
        <v>8.6</v>
      </c>
      <c r="O9233" s="42">
        <v>2.4</v>
      </c>
      <c r="P9233" s="42">
        <v>1.5</v>
      </c>
      <c r="Q9233" s="42"/>
      <c r="R9233" s="42">
        <v>3.1</v>
      </c>
      <c r="S9233" s="42">
        <v>1.9</v>
      </c>
      <c r="T9233" s="42"/>
      <c r="U9233" s="42">
        <v>1.6</v>
      </c>
      <c r="V9233" s="42"/>
      <c r="W9233" s="42"/>
      <c r="X9233" s="42">
        <f t="shared" si="352"/>
        <v>251</v>
      </c>
      <c r="Y9233" s="2">
        <f t="shared" si="353"/>
        <v>0</v>
      </c>
      <c r="Z9233" s="3"/>
    </row>
    <row r="9234" spans="1:26" customFormat="1" x14ac:dyDescent="0.25">
      <c r="A9234" s="31">
        <v>12</v>
      </c>
      <c r="B9234" s="31">
        <v>12</v>
      </c>
      <c r="C9234" s="3" t="s">
        <v>14876</v>
      </c>
      <c r="D9234" s="3" t="s">
        <v>14876</v>
      </c>
      <c r="E9234" s="3" t="s">
        <v>14855</v>
      </c>
      <c r="F9234" s="3" t="s">
        <v>12895</v>
      </c>
      <c r="G9234" s="3" t="s">
        <v>14877</v>
      </c>
      <c r="H9234" s="3" t="s">
        <v>201</v>
      </c>
      <c r="I9234" s="42">
        <v>309.7</v>
      </c>
      <c r="J9234" s="42">
        <v>295.2</v>
      </c>
      <c r="K9234" s="42">
        <v>2.9</v>
      </c>
      <c r="L9234" s="42"/>
      <c r="M9234" s="42"/>
      <c r="N9234" s="42">
        <v>4.0999999999999996</v>
      </c>
      <c r="O9234" s="42">
        <v>1.6</v>
      </c>
      <c r="P9234" s="42">
        <v>0.4</v>
      </c>
      <c r="Q9234" s="42"/>
      <c r="R9234" s="42">
        <v>4</v>
      </c>
      <c r="S9234" s="42">
        <v>1.5</v>
      </c>
      <c r="T9234" s="42"/>
      <c r="U9234" s="42"/>
      <c r="V9234" s="42"/>
      <c r="W9234" s="42"/>
      <c r="X9234" s="42">
        <f t="shared" si="352"/>
        <v>309.7</v>
      </c>
      <c r="Y9234" s="2">
        <f t="shared" si="353"/>
        <v>0</v>
      </c>
      <c r="Z9234" s="3"/>
    </row>
    <row r="9235" spans="1:26" customFormat="1" x14ac:dyDescent="0.25">
      <c r="A9235" s="31">
        <v>13</v>
      </c>
      <c r="B9235" s="31">
        <v>13</v>
      </c>
      <c r="C9235" s="3" t="s">
        <v>14854</v>
      </c>
      <c r="D9235" s="3" t="s">
        <v>14854</v>
      </c>
      <c r="E9235" s="3" t="s">
        <v>14855</v>
      </c>
      <c r="F9235" s="3" t="s">
        <v>12895</v>
      </c>
      <c r="G9235" s="3" t="s">
        <v>13424</v>
      </c>
      <c r="H9235" s="3" t="s">
        <v>283</v>
      </c>
      <c r="I9235" s="42">
        <v>339.3</v>
      </c>
      <c r="J9235" s="42">
        <v>195.8</v>
      </c>
      <c r="K9235" s="42"/>
      <c r="L9235" s="42">
        <v>32.4</v>
      </c>
      <c r="M9235" s="42">
        <v>1.9</v>
      </c>
      <c r="N9235" s="42">
        <v>6.4</v>
      </c>
      <c r="O9235" s="42">
        <v>1.9</v>
      </c>
      <c r="P9235" s="42">
        <v>8.5</v>
      </c>
      <c r="Q9235" s="42"/>
      <c r="R9235" s="42">
        <v>4.5</v>
      </c>
      <c r="S9235" s="42"/>
      <c r="T9235" s="42">
        <v>87.9</v>
      </c>
      <c r="U9235" s="42"/>
      <c r="V9235" s="42"/>
      <c r="W9235" s="42"/>
      <c r="X9235" s="42">
        <f t="shared" si="352"/>
        <v>339.30000000000007</v>
      </c>
      <c r="Y9235" s="2">
        <f t="shared" si="353"/>
        <v>0</v>
      </c>
      <c r="Z9235" s="3"/>
    </row>
    <row r="9236" spans="1:26" customFormat="1" x14ac:dyDescent="0.25">
      <c r="A9236" s="31">
        <v>14</v>
      </c>
      <c r="B9236" s="31">
        <v>14</v>
      </c>
      <c r="C9236" s="3" t="s">
        <v>199</v>
      </c>
      <c r="D9236" s="3" t="s">
        <v>14864</v>
      </c>
      <c r="E9236" s="3" t="s">
        <v>14855</v>
      </c>
      <c r="F9236" s="3" t="s">
        <v>12895</v>
      </c>
      <c r="G9236" s="3" t="s">
        <v>14878</v>
      </c>
      <c r="H9236" s="3" t="s">
        <v>19</v>
      </c>
      <c r="I9236" s="42">
        <v>94.6</v>
      </c>
      <c r="J9236" s="42">
        <v>76</v>
      </c>
      <c r="K9236" s="42">
        <v>3.4</v>
      </c>
      <c r="L9236" s="42"/>
      <c r="M9236" s="42"/>
      <c r="N9236" s="42">
        <v>7.9</v>
      </c>
      <c r="O9236" s="42">
        <v>2.1</v>
      </c>
      <c r="P9236" s="42">
        <v>0.5</v>
      </c>
      <c r="Q9236" s="42"/>
      <c r="R9236" s="42">
        <v>4.2</v>
      </c>
      <c r="S9236" s="42">
        <v>0.5</v>
      </c>
      <c r="T9236" s="42"/>
      <c r="U9236" s="42"/>
      <c r="V9236" s="42"/>
      <c r="W9236" s="42"/>
      <c r="X9236" s="42">
        <f t="shared" si="352"/>
        <v>94.600000000000009</v>
      </c>
      <c r="Y9236" s="2">
        <f t="shared" si="353"/>
        <v>0</v>
      </c>
      <c r="Z9236" s="3"/>
    </row>
    <row r="9237" spans="1:26" s="20" customFormat="1" x14ac:dyDescent="0.25">
      <c r="A9237" s="31">
        <v>15</v>
      </c>
      <c r="B9237" s="31">
        <v>15</v>
      </c>
      <c r="C9237" s="3" t="s">
        <v>14131</v>
      </c>
      <c r="D9237" s="3" t="s">
        <v>14874</v>
      </c>
      <c r="E9237" s="3" t="s">
        <v>14855</v>
      </c>
      <c r="F9237" s="3" t="s">
        <v>12895</v>
      </c>
      <c r="G9237" s="3" t="s">
        <v>555</v>
      </c>
      <c r="H9237" s="3" t="s">
        <v>13</v>
      </c>
      <c r="I9237" s="42">
        <v>176.1</v>
      </c>
      <c r="J9237" s="42">
        <v>161.9</v>
      </c>
      <c r="K9237" s="42">
        <v>2.9</v>
      </c>
      <c r="L9237" s="42">
        <v>1.4</v>
      </c>
      <c r="M9237" s="42">
        <v>0.3</v>
      </c>
      <c r="N9237" s="42">
        <v>0.3</v>
      </c>
      <c r="O9237" s="42">
        <v>1.6</v>
      </c>
      <c r="P9237" s="42">
        <v>1.2</v>
      </c>
      <c r="Q9237" s="42"/>
      <c r="R9237" s="42">
        <v>3.7</v>
      </c>
      <c r="S9237" s="42">
        <v>1.6</v>
      </c>
      <c r="T9237" s="42"/>
      <c r="U9237" s="42">
        <v>1.2</v>
      </c>
      <c r="V9237" s="42"/>
      <c r="W9237" s="42"/>
      <c r="X9237" s="42">
        <f t="shared" si="352"/>
        <v>176.1</v>
      </c>
      <c r="Y9237" s="2">
        <f t="shared" si="353"/>
        <v>0</v>
      </c>
      <c r="Z9237" s="6"/>
    </row>
    <row r="9238" spans="1:26" customFormat="1" x14ac:dyDescent="0.25">
      <c r="A9238" s="31">
        <v>16</v>
      </c>
      <c r="B9238" s="31">
        <v>16</v>
      </c>
      <c r="C9238" s="3" t="s">
        <v>14879</v>
      </c>
      <c r="D9238" s="3" t="s">
        <v>14864</v>
      </c>
      <c r="E9238" s="3" t="s">
        <v>14855</v>
      </c>
      <c r="F9238" s="3" t="s">
        <v>12895</v>
      </c>
      <c r="G9238" s="3" t="s">
        <v>8229</v>
      </c>
      <c r="H9238" s="3" t="s">
        <v>213</v>
      </c>
      <c r="I9238" s="42">
        <v>268</v>
      </c>
      <c r="J9238" s="42">
        <v>173.5</v>
      </c>
      <c r="K9238" s="42"/>
      <c r="L9238" s="42"/>
      <c r="M9238" s="42"/>
      <c r="N9238" s="42">
        <v>41.3</v>
      </c>
      <c r="O9238" s="42">
        <v>2</v>
      </c>
      <c r="P9238" s="42"/>
      <c r="Q9238" s="42"/>
      <c r="R9238" s="42">
        <v>5.8</v>
      </c>
      <c r="S9238" s="42">
        <v>1.7</v>
      </c>
      <c r="T9238" s="42">
        <v>36</v>
      </c>
      <c r="U9238" s="42">
        <v>7.7</v>
      </c>
      <c r="V9238" s="42"/>
      <c r="W9238" s="42"/>
      <c r="X9238" s="42">
        <f t="shared" si="352"/>
        <v>268</v>
      </c>
      <c r="Y9238" s="2">
        <f t="shared" si="353"/>
        <v>0</v>
      </c>
      <c r="Z9238" s="3"/>
    </row>
    <row r="9239" spans="1:26" customFormat="1" x14ac:dyDescent="0.25">
      <c r="A9239" s="31">
        <v>17</v>
      </c>
      <c r="B9239" s="31">
        <v>17</v>
      </c>
      <c r="C9239" s="3" t="s">
        <v>14880</v>
      </c>
      <c r="D9239" s="3" t="s">
        <v>14880</v>
      </c>
      <c r="E9239" s="3" t="s">
        <v>14855</v>
      </c>
      <c r="F9239" s="3" t="s">
        <v>12895</v>
      </c>
      <c r="G9239" s="3" t="s">
        <v>2209</v>
      </c>
      <c r="H9239" s="3" t="s">
        <v>358</v>
      </c>
      <c r="I9239" s="42">
        <v>95.2</v>
      </c>
      <c r="J9239" s="42">
        <v>81</v>
      </c>
      <c r="K9239" s="42">
        <v>7.7</v>
      </c>
      <c r="L9239" s="42"/>
      <c r="M9239" s="42"/>
      <c r="N9239" s="42">
        <v>2.5</v>
      </c>
      <c r="O9239" s="42">
        <v>1.6</v>
      </c>
      <c r="P9239" s="42"/>
      <c r="Q9239" s="42"/>
      <c r="R9239" s="42">
        <v>1.8</v>
      </c>
      <c r="S9239" s="42">
        <v>0.6</v>
      </c>
      <c r="T9239" s="42"/>
      <c r="U9239" s="42"/>
      <c r="V9239" s="42"/>
      <c r="W9239" s="42"/>
      <c r="X9239" s="42">
        <f t="shared" si="352"/>
        <v>95.199999999999989</v>
      </c>
      <c r="Y9239" s="2">
        <f t="shared" si="353"/>
        <v>0</v>
      </c>
      <c r="Z9239" s="3"/>
    </row>
    <row r="9240" spans="1:26" customFormat="1" x14ac:dyDescent="0.25">
      <c r="A9240" s="31">
        <v>18</v>
      </c>
      <c r="B9240" s="31">
        <v>18</v>
      </c>
      <c r="C9240" s="3" t="s">
        <v>14881</v>
      </c>
      <c r="D9240" s="3" t="s">
        <v>13236</v>
      </c>
      <c r="E9240" s="3" t="s">
        <v>14855</v>
      </c>
      <c r="F9240" s="3" t="s">
        <v>12895</v>
      </c>
      <c r="G9240" s="3" t="s">
        <v>14882</v>
      </c>
      <c r="H9240" s="3" t="s">
        <v>245</v>
      </c>
      <c r="I9240" s="42">
        <v>62.8</v>
      </c>
      <c r="J9240" s="42">
        <v>62</v>
      </c>
      <c r="K9240" s="42"/>
      <c r="L9240" s="42"/>
      <c r="M9240" s="42"/>
      <c r="N9240" s="42"/>
      <c r="O9240" s="42"/>
      <c r="P9240" s="42"/>
      <c r="Q9240" s="42"/>
      <c r="R9240" s="42">
        <v>0.6</v>
      </c>
      <c r="S9240" s="42">
        <v>0.2</v>
      </c>
      <c r="T9240" s="42"/>
      <c r="U9240" s="42"/>
      <c r="V9240" s="42"/>
      <c r="W9240" s="42"/>
      <c r="X9240" s="42">
        <f t="shared" si="352"/>
        <v>62.800000000000004</v>
      </c>
      <c r="Y9240" s="2">
        <f t="shared" si="353"/>
        <v>0</v>
      </c>
      <c r="Z9240" s="3"/>
    </row>
    <row r="9241" spans="1:26" customFormat="1" x14ac:dyDescent="0.25">
      <c r="A9241" s="31">
        <v>19</v>
      </c>
      <c r="B9241" s="31">
        <v>20</v>
      </c>
      <c r="C9241" s="3" t="s">
        <v>2747</v>
      </c>
      <c r="D9241" s="3" t="s">
        <v>2747</v>
      </c>
      <c r="E9241" s="3" t="s">
        <v>14855</v>
      </c>
      <c r="F9241" s="3" t="s">
        <v>12895</v>
      </c>
      <c r="G9241" s="3" t="s">
        <v>7611</v>
      </c>
      <c r="H9241" s="3" t="s">
        <v>19</v>
      </c>
      <c r="I9241" s="42">
        <v>514</v>
      </c>
      <c r="J9241" s="42">
        <v>195.8</v>
      </c>
      <c r="K9241" s="42">
        <v>34.9</v>
      </c>
      <c r="L9241" s="42">
        <v>35.700000000000003</v>
      </c>
      <c r="M9241" s="42"/>
      <c r="N9241" s="42">
        <v>5.0999999999999996</v>
      </c>
      <c r="O9241" s="42">
        <v>2.9</v>
      </c>
      <c r="P9241" s="42">
        <v>1</v>
      </c>
      <c r="Q9241" s="42"/>
      <c r="R9241" s="42">
        <v>4.7</v>
      </c>
      <c r="S9241" s="42">
        <v>2.9</v>
      </c>
      <c r="T9241" s="42">
        <v>226.5</v>
      </c>
      <c r="U9241" s="42">
        <v>4.5</v>
      </c>
      <c r="V9241" s="42"/>
      <c r="W9241" s="42"/>
      <c r="X9241" s="42">
        <f t="shared" ref="X9241:X9304" si="354">SUM(J9241:W9241)</f>
        <v>514</v>
      </c>
      <c r="Y9241" s="2">
        <f t="shared" si="353"/>
        <v>0</v>
      </c>
      <c r="Z9241" s="3"/>
    </row>
    <row r="9242" spans="1:26" customFormat="1" x14ac:dyDescent="0.25">
      <c r="A9242" s="31">
        <v>20</v>
      </c>
      <c r="B9242" s="31">
        <v>21</v>
      </c>
      <c r="C9242" s="3" t="s">
        <v>14883</v>
      </c>
      <c r="D9242" s="3" t="s">
        <v>14883</v>
      </c>
      <c r="E9242" s="3" t="s">
        <v>14855</v>
      </c>
      <c r="F9242" s="3" t="s">
        <v>12895</v>
      </c>
      <c r="G9242" s="3" t="s">
        <v>14884</v>
      </c>
      <c r="H9242" s="3" t="s">
        <v>201</v>
      </c>
      <c r="I9242" s="42">
        <v>532</v>
      </c>
      <c r="J9242" s="42">
        <v>269.7</v>
      </c>
      <c r="K9242" s="42"/>
      <c r="L9242" s="42">
        <v>1.6</v>
      </c>
      <c r="M9242" s="42">
        <v>12.1</v>
      </c>
      <c r="N9242" s="42">
        <v>4.4000000000000004</v>
      </c>
      <c r="O9242" s="42">
        <v>6.8</v>
      </c>
      <c r="P9242" s="42">
        <v>6.2</v>
      </c>
      <c r="Q9242" s="42"/>
      <c r="R9242" s="42">
        <v>5.6</v>
      </c>
      <c r="S9242" s="42">
        <v>0.7</v>
      </c>
      <c r="T9242" s="42">
        <v>222.2</v>
      </c>
      <c r="U9242" s="42">
        <v>2.7</v>
      </c>
      <c r="V9242" s="42"/>
      <c r="W9242" s="42"/>
      <c r="X9242" s="42">
        <f t="shared" si="354"/>
        <v>532</v>
      </c>
      <c r="Y9242" s="2">
        <f t="shared" si="353"/>
        <v>0</v>
      </c>
      <c r="Z9242" s="3"/>
    </row>
    <row r="9243" spans="1:26" customFormat="1" ht="45" x14ac:dyDescent="0.25">
      <c r="A9243" s="31">
        <v>22</v>
      </c>
      <c r="B9243" s="31">
        <v>23</v>
      </c>
      <c r="C9243" s="3" t="s">
        <v>3255</v>
      </c>
      <c r="D9243" s="3" t="s">
        <v>14874</v>
      </c>
      <c r="E9243" s="3" t="s">
        <v>14855</v>
      </c>
      <c r="F9243" s="3" t="s">
        <v>12895</v>
      </c>
      <c r="G9243" s="1" t="s">
        <v>14885</v>
      </c>
      <c r="H9243" s="3"/>
      <c r="I9243" s="42">
        <v>126.9</v>
      </c>
      <c r="J9243" s="42">
        <v>121.9</v>
      </c>
      <c r="K9243" s="42"/>
      <c r="L9243" s="42"/>
      <c r="M9243" s="42"/>
      <c r="N9243" s="42"/>
      <c r="O9243" s="42">
        <v>0.7</v>
      </c>
      <c r="P9243" s="42"/>
      <c r="Q9243" s="42"/>
      <c r="R9243" s="42">
        <v>3.3</v>
      </c>
      <c r="S9243" s="42">
        <v>1</v>
      </c>
      <c r="T9243" s="42"/>
      <c r="U9243" s="42"/>
      <c r="V9243" s="42"/>
      <c r="W9243" s="42"/>
      <c r="X9243" s="42">
        <f t="shared" si="354"/>
        <v>126.9</v>
      </c>
      <c r="Y9243" s="2">
        <f t="shared" si="353"/>
        <v>0</v>
      </c>
      <c r="Z9243" s="3"/>
    </row>
    <row r="9244" spans="1:26" s="20" customFormat="1" x14ac:dyDescent="0.25">
      <c r="A9244" s="31">
        <v>23</v>
      </c>
      <c r="B9244" s="31">
        <v>25</v>
      </c>
      <c r="C9244" s="3" t="s">
        <v>14886</v>
      </c>
      <c r="D9244" s="3" t="s">
        <v>13236</v>
      </c>
      <c r="E9244" s="3" t="s">
        <v>14855</v>
      </c>
      <c r="F9244" s="3" t="s">
        <v>12895</v>
      </c>
      <c r="G9244" s="3" t="s">
        <v>14887</v>
      </c>
      <c r="H9244" s="3" t="s">
        <v>485</v>
      </c>
      <c r="I9244" s="42">
        <v>211.3</v>
      </c>
      <c r="J9244" s="42">
        <v>189.3</v>
      </c>
      <c r="K9244" s="42">
        <v>2.7</v>
      </c>
      <c r="L9244" s="42">
        <v>0.5</v>
      </c>
      <c r="M9244" s="42"/>
      <c r="N9244" s="42">
        <v>1.9</v>
      </c>
      <c r="O9244" s="42">
        <v>4.8</v>
      </c>
      <c r="P9244" s="42">
        <v>0.5</v>
      </c>
      <c r="Q9244" s="42"/>
      <c r="R9244" s="42">
        <v>3.5</v>
      </c>
      <c r="S9244" s="42">
        <v>2.1</v>
      </c>
      <c r="T9244" s="42"/>
      <c r="U9244" s="42">
        <v>6</v>
      </c>
      <c r="V9244" s="42"/>
      <c r="W9244" s="42"/>
      <c r="X9244" s="42">
        <f t="shared" si="354"/>
        <v>211.3</v>
      </c>
      <c r="Y9244" s="2">
        <f t="shared" si="353"/>
        <v>0</v>
      </c>
      <c r="Z9244" s="6"/>
    </row>
    <row r="9245" spans="1:26" customFormat="1" x14ac:dyDescent="0.25">
      <c r="A9245" s="31">
        <v>24</v>
      </c>
      <c r="B9245" s="31">
        <v>26</v>
      </c>
      <c r="C9245" s="3" t="s">
        <v>14888</v>
      </c>
      <c r="D9245" s="3" t="s">
        <v>14874</v>
      </c>
      <c r="E9245" s="3" t="s">
        <v>14855</v>
      </c>
      <c r="F9245" s="3" t="s">
        <v>12895</v>
      </c>
      <c r="G9245" s="3" t="s">
        <v>1426</v>
      </c>
      <c r="H9245" s="3" t="s">
        <v>292</v>
      </c>
      <c r="I9245" s="42">
        <v>329.5</v>
      </c>
      <c r="J9245" s="42">
        <v>247.5</v>
      </c>
      <c r="K9245" s="42">
        <v>19.899999999999999</v>
      </c>
      <c r="L9245" s="42">
        <v>17.5</v>
      </c>
      <c r="M9245" s="42">
        <v>1.5</v>
      </c>
      <c r="N9245" s="42">
        <v>7.2</v>
      </c>
      <c r="O9245" s="42">
        <v>3.7</v>
      </c>
      <c r="P9245" s="42">
        <v>6.2</v>
      </c>
      <c r="Q9245" s="42"/>
      <c r="R9245" s="42">
        <v>9</v>
      </c>
      <c r="S9245" s="42">
        <v>2.4</v>
      </c>
      <c r="T9245" s="42">
        <v>11.2</v>
      </c>
      <c r="U9245" s="42">
        <v>3.4</v>
      </c>
      <c r="V9245" s="42"/>
      <c r="W9245" s="42"/>
      <c r="X9245" s="42">
        <f t="shared" si="354"/>
        <v>329.49999999999989</v>
      </c>
      <c r="Y9245" s="2">
        <f t="shared" si="353"/>
        <v>0</v>
      </c>
      <c r="Z9245" s="3"/>
    </row>
    <row r="9246" spans="1:26" customFormat="1" x14ac:dyDescent="0.25">
      <c r="A9246" s="31">
        <v>25</v>
      </c>
      <c r="B9246" s="31">
        <v>27</v>
      </c>
      <c r="C9246" s="3" t="s">
        <v>14889</v>
      </c>
      <c r="D9246" s="3" t="s">
        <v>2747</v>
      </c>
      <c r="E9246" s="3" t="s">
        <v>14855</v>
      </c>
      <c r="F9246" s="3" t="s">
        <v>12895</v>
      </c>
      <c r="G9246" s="1" t="s">
        <v>7611</v>
      </c>
      <c r="H9246" s="3" t="s">
        <v>19</v>
      </c>
      <c r="I9246" s="42">
        <v>198.4</v>
      </c>
      <c r="J9246" s="42">
        <v>168.4</v>
      </c>
      <c r="K9246" s="42">
        <v>9.1</v>
      </c>
      <c r="L9246" s="42">
        <v>6.6</v>
      </c>
      <c r="M9246" s="42"/>
      <c r="N9246" s="42">
        <v>1.6</v>
      </c>
      <c r="O9246" s="42">
        <v>2.4</v>
      </c>
      <c r="P9246" s="42">
        <v>0.9</v>
      </c>
      <c r="Q9246" s="42"/>
      <c r="R9246" s="42">
        <v>5</v>
      </c>
      <c r="S9246" s="42">
        <v>2.2000000000000002</v>
      </c>
      <c r="T9246" s="42"/>
      <c r="U9246" s="42">
        <v>2.2000000000000002</v>
      </c>
      <c r="V9246" s="42"/>
      <c r="W9246" s="42"/>
      <c r="X9246" s="42">
        <f t="shared" si="354"/>
        <v>198.39999999999998</v>
      </c>
      <c r="Y9246" s="2">
        <f t="shared" si="353"/>
        <v>0</v>
      </c>
      <c r="Z9246" s="3"/>
    </row>
    <row r="9247" spans="1:26" customFormat="1" x14ac:dyDescent="0.25">
      <c r="A9247" s="31">
        <v>26</v>
      </c>
      <c r="B9247" s="31">
        <v>28</v>
      </c>
      <c r="C9247" s="3" t="s">
        <v>14890</v>
      </c>
      <c r="D9247" s="3" t="s">
        <v>14854</v>
      </c>
      <c r="E9247" s="3" t="s">
        <v>14855</v>
      </c>
      <c r="F9247" s="3" t="s">
        <v>12895</v>
      </c>
      <c r="G9247" s="3" t="s">
        <v>588</v>
      </c>
      <c r="H9247" s="3" t="s">
        <v>391</v>
      </c>
      <c r="I9247" s="42">
        <v>168.8</v>
      </c>
      <c r="J9247" s="42">
        <v>129.69999999999999</v>
      </c>
      <c r="K9247" s="42">
        <v>6.1</v>
      </c>
      <c r="L9247" s="42">
        <v>11.3</v>
      </c>
      <c r="M9247" s="42">
        <v>0.7</v>
      </c>
      <c r="N9247" s="42">
        <v>8.5</v>
      </c>
      <c r="O9247" s="42">
        <v>1.3</v>
      </c>
      <c r="P9247" s="42">
        <v>0.6</v>
      </c>
      <c r="Q9247" s="42"/>
      <c r="R9247" s="42">
        <v>4.9000000000000004</v>
      </c>
      <c r="S9247" s="42">
        <v>1.3</v>
      </c>
      <c r="T9247" s="42"/>
      <c r="U9247" s="42">
        <v>4.4000000000000004</v>
      </c>
      <c r="V9247" s="42"/>
      <c r="W9247" s="42"/>
      <c r="X9247" s="42">
        <f t="shared" si="354"/>
        <v>168.8</v>
      </c>
      <c r="Y9247" s="2">
        <f t="shared" si="353"/>
        <v>0</v>
      </c>
      <c r="Z9247" s="3"/>
    </row>
    <row r="9248" spans="1:26" customFormat="1" x14ac:dyDescent="0.25">
      <c r="A9248" s="31">
        <v>27</v>
      </c>
      <c r="B9248" s="31">
        <v>29</v>
      </c>
      <c r="C9248" s="3" t="s">
        <v>13236</v>
      </c>
      <c r="D9248" s="3" t="s">
        <v>13236</v>
      </c>
      <c r="E9248" s="3" t="s">
        <v>14855</v>
      </c>
      <c r="F9248" s="3" t="s">
        <v>12895</v>
      </c>
      <c r="G9248" s="3" t="s">
        <v>14891</v>
      </c>
      <c r="H9248" s="3" t="s">
        <v>14892</v>
      </c>
      <c r="I9248" s="42">
        <v>260.3</v>
      </c>
      <c r="J9248" s="42">
        <v>226.7</v>
      </c>
      <c r="K9248" s="42">
        <v>12.3</v>
      </c>
      <c r="L9248" s="42"/>
      <c r="M9248" s="42">
        <v>0.7</v>
      </c>
      <c r="N9248" s="42">
        <v>3.6</v>
      </c>
      <c r="O9248" s="42">
        <v>3.2</v>
      </c>
      <c r="P9248" s="42">
        <v>1.2</v>
      </c>
      <c r="Q9248" s="42"/>
      <c r="R9248" s="42">
        <v>7.2</v>
      </c>
      <c r="S9248" s="42">
        <v>1.4</v>
      </c>
      <c r="T9248" s="42"/>
      <c r="U9248" s="42">
        <v>4</v>
      </c>
      <c r="V9248" s="42"/>
      <c r="W9248" s="42"/>
      <c r="X9248" s="42">
        <f t="shared" si="354"/>
        <v>260.29999999999995</v>
      </c>
      <c r="Y9248" s="2">
        <f t="shared" si="353"/>
        <v>0</v>
      </c>
      <c r="Z9248" s="3"/>
    </row>
    <row r="9249" spans="1:26" customFormat="1" x14ac:dyDescent="0.25">
      <c r="A9249" s="31">
        <v>28</v>
      </c>
      <c r="B9249" s="31">
        <v>30</v>
      </c>
      <c r="C9249" s="3" t="s">
        <v>5236</v>
      </c>
      <c r="D9249" s="3" t="s">
        <v>13236</v>
      </c>
      <c r="E9249" s="3" t="s">
        <v>14855</v>
      </c>
      <c r="F9249" s="3" t="s">
        <v>12895</v>
      </c>
      <c r="G9249" s="3" t="s">
        <v>5856</v>
      </c>
      <c r="H9249" s="3" t="s">
        <v>10</v>
      </c>
      <c r="I9249" s="42">
        <v>364.4</v>
      </c>
      <c r="J9249" s="42">
        <v>249.8</v>
      </c>
      <c r="K9249" s="42">
        <v>42</v>
      </c>
      <c r="L9249" s="42"/>
      <c r="M9249" s="42">
        <v>1.9</v>
      </c>
      <c r="N9249" s="42">
        <v>3.5</v>
      </c>
      <c r="O9249" s="42">
        <v>3</v>
      </c>
      <c r="P9249" s="42">
        <v>0.5</v>
      </c>
      <c r="Q9249" s="42"/>
      <c r="R9249" s="42">
        <v>0.9</v>
      </c>
      <c r="S9249" s="42">
        <v>1.8</v>
      </c>
      <c r="T9249" s="42">
        <v>57.3</v>
      </c>
      <c r="U9249" s="42">
        <v>3.7</v>
      </c>
      <c r="V9249" s="42"/>
      <c r="W9249" s="42"/>
      <c r="X9249" s="42">
        <f t="shared" si="354"/>
        <v>364.4</v>
      </c>
      <c r="Y9249" s="2">
        <f t="shared" si="353"/>
        <v>0</v>
      </c>
      <c r="Z9249" s="3"/>
    </row>
    <row r="9250" spans="1:26" customFormat="1" x14ac:dyDescent="0.25">
      <c r="A9250" s="31">
        <v>29</v>
      </c>
      <c r="B9250" s="31">
        <v>31</v>
      </c>
      <c r="C9250" s="3" t="s">
        <v>14893</v>
      </c>
      <c r="D9250" s="3" t="s">
        <v>14874</v>
      </c>
      <c r="E9250" s="3" t="s">
        <v>14855</v>
      </c>
      <c r="F9250" s="3" t="s">
        <v>12895</v>
      </c>
      <c r="G9250" s="3" t="s">
        <v>14894</v>
      </c>
      <c r="H9250" s="3" t="s">
        <v>14895</v>
      </c>
      <c r="I9250" s="42">
        <v>453.7</v>
      </c>
      <c r="J9250" s="42">
        <v>411.4</v>
      </c>
      <c r="K9250" s="42">
        <v>16</v>
      </c>
      <c r="L9250" s="42"/>
      <c r="M9250" s="42"/>
      <c r="N9250" s="42">
        <v>10</v>
      </c>
      <c r="O9250" s="42">
        <v>2.6</v>
      </c>
      <c r="P9250" s="42">
        <v>2.1</v>
      </c>
      <c r="Q9250" s="42">
        <v>3.6</v>
      </c>
      <c r="R9250" s="42">
        <v>3.4</v>
      </c>
      <c r="S9250" s="42"/>
      <c r="T9250" s="42">
        <v>4.5999999999999996</v>
      </c>
      <c r="U9250" s="42"/>
      <c r="V9250" s="42"/>
      <c r="W9250" s="42"/>
      <c r="X9250" s="42">
        <f t="shared" si="354"/>
        <v>453.70000000000005</v>
      </c>
      <c r="Y9250" s="2">
        <f t="shared" si="353"/>
        <v>0</v>
      </c>
      <c r="Z9250" s="3"/>
    </row>
    <row r="9251" spans="1:26" customFormat="1" x14ac:dyDescent="0.25">
      <c r="A9251" s="31">
        <v>30</v>
      </c>
      <c r="B9251" s="31">
        <v>32</v>
      </c>
      <c r="C9251" s="3" t="s">
        <v>1725</v>
      </c>
      <c r="D9251" s="3" t="s">
        <v>14874</v>
      </c>
      <c r="E9251" s="3" t="s">
        <v>14855</v>
      </c>
      <c r="F9251" s="3" t="s">
        <v>12895</v>
      </c>
      <c r="G9251" s="3" t="s">
        <v>14896</v>
      </c>
      <c r="H9251" s="3" t="s">
        <v>201</v>
      </c>
      <c r="I9251" s="42">
        <v>443.6</v>
      </c>
      <c r="J9251" s="42">
        <v>346.8</v>
      </c>
      <c r="K9251" s="42">
        <v>8.3000000000000007</v>
      </c>
      <c r="L9251" s="42">
        <v>56</v>
      </c>
      <c r="M9251" s="42"/>
      <c r="N9251" s="42">
        <v>3.2</v>
      </c>
      <c r="O9251" s="42">
        <v>6.1</v>
      </c>
      <c r="P9251" s="42">
        <v>4.8</v>
      </c>
      <c r="Q9251" s="42">
        <v>0.9</v>
      </c>
      <c r="R9251" s="42">
        <v>9.6</v>
      </c>
      <c r="S9251" s="42">
        <v>2.7</v>
      </c>
      <c r="T9251" s="42"/>
      <c r="U9251" s="42">
        <v>5.2</v>
      </c>
      <c r="V9251" s="42"/>
      <c r="W9251" s="42"/>
      <c r="X9251" s="42">
        <f t="shared" si="354"/>
        <v>443.6</v>
      </c>
      <c r="Y9251" s="2">
        <f t="shared" si="353"/>
        <v>0</v>
      </c>
      <c r="Z9251" s="3"/>
    </row>
    <row r="9252" spans="1:26" customFormat="1" x14ac:dyDescent="0.25">
      <c r="A9252" s="31">
        <v>31</v>
      </c>
      <c r="B9252" s="31">
        <v>33</v>
      </c>
      <c r="C9252" s="3" t="s">
        <v>14897</v>
      </c>
      <c r="D9252" s="3" t="s">
        <v>14874</v>
      </c>
      <c r="E9252" s="3" t="s">
        <v>14855</v>
      </c>
      <c r="F9252" s="3" t="s">
        <v>12895</v>
      </c>
      <c r="G9252" s="1" t="s">
        <v>5856</v>
      </c>
      <c r="H9252" s="3" t="s">
        <v>662</v>
      </c>
      <c r="I9252" s="42">
        <v>316</v>
      </c>
      <c r="J9252" s="42">
        <v>255.7</v>
      </c>
      <c r="K9252" s="42">
        <v>20.7</v>
      </c>
      <c r="L9252" s="42">
        <v>2</v>
      </c>
      <c r="M9252" s="42"/>
      <c r="N9252" s="42">
        <v>9.9</v>
      </c>
      <c r="O9252" s="42">
        <v>11.2</v>
      </c>
      <c r="P9252" s="42">
        <v>0.8</v>
      </c>
      <c r="Q9252" s="42"/>
      <c r="R9252" s="42">
        <v>5.9</v>
      </c>
      <c r="S9252" s="42">
        <v>1.9</v>
      </c>
      <c r="T9252" s="42"/>
      <c r="U9252" s="42">
        <v>7.9</v>
      </c>
      <c r="V9252" s="42"/>
      <c r="W9252" s="42"/>
      <c r="X9252" s="42">
        <f t="shared" si="354"/>
        <v>315.99999999999989</v>
      </c>
      <c r="Y9252" s="2">
        <f t="shared" si="353"/>
        <v>0</v>
      </c>
      <c r="Z9252" s="3"/>
    </row>
    <row r="9253" spans="1:26" customFormat="1" x14ac:dyDescent="0.25">
      <c r="A9253" s="31">
        <v>32</v>
      </c>
      <c r="B9253" s="31">
        <v>34</v>
      </c>
      <c r="C9253" s="3" t="s">
        <v>14874</v>
      </c>
      <c r="D9253" s="3" t="s">
        <v>14874</v>
      </c>
      <c r="E9253" s="3" t="s">
        <v>14855</v>
      </c>
      <c r="F9253" s="3" t="s">
        <v>12895</v>
      </c>
      <c r="G9253" s="3" t="s">
        <v>14898</v>
      </c>
      <c r="H9253" s="3" t="s">
        <v>213</v>
      </c>
      <c r="I9253" s="42">
        <v>726.5</v>
      </c>
      <c r="J9253" s="42">
        <v>615</v>
      </c>
      <c r="K9253" s="42">
        <v>36</v>
      </c>
      <c r="L9253" s="42">
        <v>14</v>
      </c>
      <c r="M9253" s="42"/>
      <c r="N9253" s="42">
        <v>6</v>
      </c>
      <c r="O9253" s="42">
        <v>8</v>
      </c>
      <c r="P9253" s="42">
        <v>5</v>
      </c>
      <c r="Q9253" s="42"/>
      <c r="R9253" s="42">
        <v>32.5</v>
      </c>
      <c r="S9253" s="42">
        <v>10</v>
      </c>
      <c r="T9253" s="42"/>
      <c r="U9253" s="42"/>
      <c r="V9253" s="42"/>
      <c r="W9253" s="42"/>
      <c r="X9253" s="42">
        <f t="shared" si="354"/>
        <v>726.5</v>
      </c>
      <c r="Y9253" s="2">
        <f t="shared" si="353"/>
        <v>0</v>
      </c>
      <c r="Z9253" s="3"/>
    </row>
    <row r="9254" spans="1:26" customFormat="1" x14ac:dyDescent="0.25">
      <c r="A9254" s="31">
        <v>33</v>
      </c>
      <c r="B9254" s="31">
        <v>35</v>
      </c>
      <c r="C9254" s="3" t="s">
        <v>4432</v>
      </c>
      <c r="D9254" s="3" t="s">
        <v>14864</v>
      </c>
      <c r="E9254" s="3" t="s">
        <v>14855</v>
      </c>
      <c r="F9254" s="3" t="s">
        <v>12895</v>
      </c>
      <c r="G9254" s="1" t="s">
        <v>14899</v>
      </c>
      <c r="H9254" s="3" t="s">
        <v>5168</v>
      </c>
      <c r="I9254" s="42">
        <v>243.1</v>
      </c>
      <c r="J9254" s="42">
        <v>151.4</v>
      </c>
      <c r="K9254" s="42">
        <v>69.599999999999994</v>
      </c>
      <c r="L9254" s="42">
        <v>4.7</v>
      </c>
      <c r="M9254" s="42"/>
      <c r="N9254" s="42">
        <v>5.6</v>
      </c>
      <c r="O9254" s="42">
        <v>1.6</v>
      </c>
      <c r="P9254" s="42">
        <v>1.3</v>
      </c>
      <c r="Q9254" s="42"/>
      <c r="R9254" s="42">
        <v>4.4000000000000004</v>
      </c>
      <c r="S9254" s="42">
        <v>2.4</v>
      </c>
      <c r="T9254" s="42"/>
      <c r="U9254" s="42">
        <v>2.1</v>
      </c>
      <c r="V9254" s="42"/>
      <c r="W9254" s="42"/>
      <c r="X9254" s="42">
        <f t="shared" si="354"/>
        <v>243.1</v>
      </c>
      <c r="Y9254" s="2">
        <f t="shared" si="353"/>
        <v>0</v>
      </c>
      <c r="Z9254" s="3"/>
    </row>
    <row r="9255" spans="1:26" customFormat="1" x14ac:dyDescent="0.25">
      <c r="A9255" s="31">
        <v>34</v>
      </c>
      <c r="B9255" s="31">
        <v>36</v>
      </c>
      <c r="C9255" s="3" t="s">
        <v>8712</v>
      </c>
      <c r="D9255" s="3" t="s">
        <v>14864</v>
      </c>
      <c r="E9255" s="3" t="s">
        <v>14855</v>
      </c>
      <c r="F9255" s="3" t="s">
        <v>12895</v>
      </c>
      <c r="G9255" s="3" t="s">
        <v>14900</v>
      </c>
      <c r="H9255" s="3" t="s">
        <v>758</v>
      </c>
      <c r="I9255" s="42">
        <v>179.3</v>
      </c>
      <c r="J9255" s="42">
        <v>142.19999999999999</v>
      </c>
      <c r="K9255" s="42"/>
      <c r="L9255" s="42">
        <v>21.9</v>
      </c>
      <c r="M9255" s="42"/>
      <c r="N9255" s="42">
        <v>2.9</v>
      </c>
      <c r="O9255" s="42">
        <v>2</v>
      </c>
      <c r="P9255" s="42">
        <v>1.9</v>
      </c>
      <c r="Q9255" s="42"/>
      <c r="R9255" s="42">
        <v>5.7</v>
      </c>
      <c r="S9255" s="42">
        <v>0.9</v>
      </c>
      <c r="T9255" s="42"/>
      <c r="U9255" s="42">
        <v>1.8</v>
      </c>
      <c r="V9255" s="42"/>
      <c r="W9255" s="42"/>
      <c r="X9255" s="42">
        <f t="shared" si="354"/>
        <v>179.3</v>
      </c>
      <c r="Y9255" s="2">
        <f t="shared" si="353"/>
        <v>0</v>
      </c>
      <c r="Z9255" s="3"/>
    </row>
    <row r="9256" spans="1:26" customFormat="1" x14ac:dyDescent="0.25">
      <c r="A9256" s="31">
        <v>35</v>
      </c>
      <c r="B9256" s="31">
        <v>37</v>
      </c>
      <c r="C9256" s="3" t="s">
        <v>14901</v>
      </c>
      <c r="D9256" s="3" t="s">
        <v>14864</v>
      </c>
      <c r="E9256" s="3" t="s">
        <v>14855</v>
      </c>
      <c r="F9256" s="3" t="s">
        <v>12895</v>
      </c>
      <c r="G9256" s="3" t="s">
        <v>14902</v>
      </c>
      <c r="H9256" s="3" t="s">
        <v>176</v>
      </c>
      <c r="I9256" s="42">
        <v>226.2</v>
      </c>
      <c r="J9256" s="42">
        <v>179.6</v>
      </c>
      <c r="K9256" s="42">
        <v>10.1</v>
      </c>
      <c r="L9256" s="42">
        <v>11.3</v>
      </c>
      <c r="M9256" s="42">
        <v>4.5</v>
      </c>
      <c r="N9256" s="42">
        <v>3.6</v>
      </c>
      <c r="O9256" s="42">
        <v>1.2</v>
      </c>
      <c r="P9256" s="42">
        <v>3.6</v>
      </c>
      <c r="Q9256" s="42"/>
      <c r="R9256" s="42">
        <v>8.6999999999999993</v>
      </c>
      <c r="S9256" s="42">
        <v>2.1</v>
      </c>
      <c r="T9256" s="42"/>
      <c r="U9256" s="42">
        <v>1.5</v>
      </c>
      <c r="V9256" s="42"/>
      <c r="W9256" s="42"/>
      <c r="X9256" s="42">
        <f t="shared" si="354"/>
        <v>226.19999999999996</v>
      </c>
      <c r="Y9256" s="2">
        <f t="shared" si="353"/>
        <v>0</v>
      </c>
      <c r="Z9256" s="3"/>
    </row>
    <row r="9257" spans="1:26" customFormat="1" x14ac:dyDescent="0.25">
      <c r="A9257" s="31">
        <v>36</v>
      </c>
      <c r="B9257" s="31">
        <v>38</v>
      </c>
      <c r="C9257" s="3" t="s">
        <v>14903</v>
      </c>
      <c r="D9257" s="3" t="s">
        <v>14854</v>
      </c>
      <c r="E9257" s="3" t="s">
        <v>14855</v>
      </c>
      <c r="F9257" s="3" t="s">
        <v>12895</v>
      </c>
      <c r="G9257" s="3" t="s">
        <v>6816</v>
      </c>
      <c r="H9257" s="3" t="s">
        <v>892</v>
      </c>
      <c r="I9257" s="42">
        <v>93.5</v>
      </c>
      <c r="J9257" s="42">
        <v>51.9</v>
      </c>
      <c r="K9257" s="42">
        <v>4.5</v>
      </c>
      <c r="L9257" s="42">
        <v>2.6</v>
      </c>
      <c r="M9257" s="42"/>
      <c r="N9257" s="42">
        <v>0.6</v>
      </c>
      <c r="O9257" s="42">
        <v>0.4</v>
      </c>
      <c r="P9257" s="42">
        <v>2.2999999999999998</v>
      </c>
      <c r="Q9257" s="42"/>
      <c r="R9257" s="42">
        <v>0.8</v>
      </c>
      <c r="S9257" s="42">
        <v>0.1</v>
      </c>
      <c r="T9257" s="42">
        <v>30.3</v>
      </c>
      <c r="U9257" s="42"/>
      <c r="V9257" s="42"/>
      <c r="W9257" s="42"/>
      <c r="X9257" s="42">
        <f t="shared" si="354"/>
        <v>93.5</v>
      </c>
      <c r="Y9257" s="2">
        <f t="shared" si="353"/>
        <v>0</v>
      </c>
      <c r="Z9257" s="3"/>
    </row>
    <row r="9258" spans="1:26" customFormat="1" x14ac:dyDescent="0.25">
      <c r="A9258" s="31">
        <v>37</v>
      </c>
      <c r="B9258" s="31">
        <v>39</v>
      </c>
      <c r="C9258" s="3" t="s">
        <v>14904</v>
      </c>
      <c r="D9258" s="3" t="s">
        <v>14874</v>
      </c>
      <c r="E9258" s="3" t="s">
        <v>14855</v>
      </c>
      <c r="F9258" s="3" t="s">
        <v>12895</v>
      </c>
      <c r="G9258" s="3" t="s">
        <v>1630</v>
      </c>
      <c r="H9258" s="3" t="s">
        <v>39</v>
      </c>
      <c r="I9258" s="42">
        <v>1030</v>
      </c>
      <c r="J9258" s="42">
        <v>483.3</v>
      </c>
      <c r="K9258" s="42">
        <v>14.7</v>
      </c>
      <c r="L9258" s="42">
        <v>5.0999999999999996</v>
      </c>
      <c r="M9258" s="42"/>
      <c r="N9258" s="42">
        <v>27.8</v>
      </c>
      <c r="O9258" s="42">
        <v>9.8000000000000007</v>
      </c>
      <c r="P9258" s="42">
        <v>1.1000000000000001</v>
      </c>
      <c r="Q9258" s="42"/>
      <c r="R9258" s="42">
        <v>13.9</v>
      </c>
      <c r="S9258" s="42">
        <v>3.1</v>
      </c>
      <c r="T9258" s="42">
        <v>463.4</v>
      </c>
      <c r="U9258" s="42">
        <v>7.8</v>
      </c>
      <c r="V9258" s="42"/>
      <c r="W9258" s="42"/>
      <c r="X9258" s="42">
        <f t="shared" si="354"/>
        <v>1030</v>
      </c>
      <c r="Y9258" s="2">
        <f t="shared" si="353"/>
        <v>0</v>
      </c>
      <c r="Z9258" s="3"/>
    </row>
    <row r="9259" spans="1:26" customFormat="1" x14ac:dyDescent="0.25">
      <c r="A9259" s="31">
        <v>38</v>
      </c>
      <c r="B9259" s="31">
        <v>40</v>
      </c>
      <c r="C9259" s="3" t="s">
        <v>14905</v>
      </c>
      <c r="D9259" s="3" t="s">
        <v>14905</v>
      </c>
      <c r="E9259" s="3" t="s">
        <v>14855</v>
      </c>
      <c r="F9259" s="3" t="s">
        <v>12895</v>
      </c>
      <c r="G9259" s="3" t="s">
        <v>1815</v>
      </c>
      <c r="H9259" s="3" t="s">
        <v>14906</v>
      </c>
      <c r="I9259" s="42">
        <v>917</v>
      </c>
      <c r="J9259" s="42">
        <v>334.4</v>
      </c>
      <c r="K9259" s="42">
        <v>159.4</v>
      </c>
      <c r="L9259" s="42">
        <v>25.5</v>
      </c>
      <c r="M9259" s="42"/>
      <c r="N9259" s="42">
        <v>4.0999999999999996</v>
      </c>
      <c r="O9259" s="42">
        <v>7</v>
      </c>
      <c r="P9259" s="42">
        <v>7.7</v>
      </c>
      <c r="Q9259" s="42"/>
      <c r="R9259" s="42">
        <v>13.2</v>
      </c>
      <c r="S9259" s="42">
        <v>1.6</v>
      </c>
      <c r="T9259" s="42">
        <v>361.1</v>
      </c>
      <c r="U9259" s="42">
        <v>2.8</v>
      </c>
      <c r="V9259" s="42"/>
      <c r="W9259" s="42"/>
      <c r="X9259" s="42">
        <f t="shared" si="354"/>
        <v>916.80000000000007</v>
      </c>
      <c r="Y9259" s="3">
        <f t="shared" ref="Y9259:Y9282" si="355">I9259-X9259</f>
        <v>0.19999999999993179</v>
      </c>
      <c r="Z9259" s="3"/>
    </row>
    <row r="9260" spans="1:26" customFormat="1" x14ac:dyDescent="0.25">
      <c r="A9260" s="31">
        <v>39</v>
      </c>
      <c r="B9260" s="31">
        <v>41</v>
      </c>
      <c r="C9260" s="3" t="s">
        <v>14907</v>
      </c>
      <c r="D9260" s="3" t="s">
        <v>14854</v>
      </c>
      <c r="E9260" s="3" t="s">
        <v>14855</v>
      </c>
      <c r="F9260" s="3" t="s">
        <v>12895</v>
      </c>
      <c r="G9260" s="3" t="s">
        <v>14908</v>
      </c>
      <c r="H9260" s="3" t="s">
        <v>1797</v>
      </c>
      <c r="I9260" s="42">
        <v>101.6</v>
      </c>
      <c r="J9260" s="42">
        <v>98</v>
      </c>
      <c r="K9260" s="42"/>
      <c r="L9260" s="42"/>
      <c r="M9260" s="42"/>
      <c r="N9260" s="42"/>
      <c r="O9260" s="42">
        <v>0.5</v>
      </c>
      <c r="P9260" s="42"/>
      <c r="Q9260" s="42"/>
      <c r="R9260" s="42">
        <v>2.5</v>
      </c>
      <c r="S9260" s="42">
        <v>0.6</v>
      </c>
      <c r="T9260" s="42"/>
      <c r="U9260" s="42"/>
      <c r="V9260" s="42"/>
      <c r="W9260" s="42"/>
      <c r="X9260" s="42">
        <f t="shared" si="354"/>
        <v>101.6</v>
      </c>
      <c r="Y9260" s="2">
        <f t="shared" si="355"/>
        <v>0</v>
      </c>
      <c r="Z9260" s="3"/>
    </row>
    <row r="9261" spans="1:26" customFormat="1" x14ac:dyDescent="0.25">
      <c r="A9261" s="31">
        <v>40</v>
      </c>
      <c r="B9261" s="31">
        <v>42</v>
      </c>
      <c r="C9261" s="3" t="s">
        <v>2766</v>
      </c>
      <c r="D9261" s="3" t="s">
        <v>14883</v>
      </c>
      <c r="E9261" s="3" t="s">
        <v>14855</v>
      </c>
      <c r="F9261" s="3" t="s">
        <v>12895</v>
      </c>
      <c r="G9261" s="3" t="s">
        <v>14909</v>
      </c>
      <c r="H9261" s="3"/>
      <c r="I9261" s="42">
        <v>392.2</v>
      </c>
      <c r="J9261" s="42">
        <v>244.4</v>
      </c>
      <c r="K9261" s="42">
        <v>50.8</v>
      </c>
      <c r="L9261" s="42">
        <v>36.799999999999997</v>
      </c>
      <c r="M9261" s="42"/>
      <c r="N9261" s="42">
        <v>2.8</v>
      </c>
      <c r="O9261" s="42">
        <v>3.2</v>
      </c>
      <c r="P9261" s="42">
        <v>11.8</v>
      </c>
      <c r="Q9261" s="42"/>
      <c r="R9261" s="42">
        <v>5.4</v>
      </c>
      <c r="S9261" s="42">
        <v>0.4</v>
      </c>
      <c r="T9261" s="42">
        <v>30</v>
      </c>
      <c r="U9261" s="42">
        <v>6.6</v>
      </c>
      <c r="V9261" s="42"/>
      <c r="W9261" s="42"/>
      <c r="X9261" s="42">
        <f t="shared" si="354"/>
        <v>392.2</v>
      </c>
      <c r="Y9261" s="2">
        <f t="shared" si="355"/>
        <v>0</v>
      </c>
      <c r="Z9261" s="3"/>
    </row>
    <row r="9262" spans="1:26" customFormat="1" ht="30" x14ac:dyDescent="0.25">
      <c r="A9262" s="31">
        <v>41</v>
      </c>
      <c r="B9262" s="31">
        <v>43</v>
      </c>
      <c r="C9262" s="3" t="s">
        <v>2320</v>
      </c>
      <c r="D9262" s="3" t="s">
        <v>14854</v>
      </c>
      <c r="E9262" s="3" t="s">
        <v>14855</v>
      </c>
      <c r="F9262" s="3" t="s">
        <v>12895</v>
      </c>
      <c r="G9262" s="1" t="s">
        <v>14910</v>
      </c>
      <c r="H9262" s="1" t="s">
        <v>14911</v>
      </c>
      <c r="I9262" s="42">
        <v>117.9</v>
      </c>
      <c r="J9262" s="42">
        <v>80.7</v>
      </c>
      <c r="K9262" s="42">
        <v>6.3</v>
      </c>
      <c r="L9262" s="42"/>
      <c r="M9262" s="42"/>
      <c r="N9262" s="42">
        <v>3</v>
      </c>
      <c r="O9262" s="42">
        <v>0.8</v>
      </c>
      <c r="P9262" s="42">
        <v>2.2999999999999998</v>
      </c>
      <c r="Q9262" s="42"/>
      <c r="R9262" s="42">
        <v>4</v>
      </c>
      <c r="S9262" s="42">
        <v>2.8</v>
      </c>
      <c r="T9262" s="42">
        <v>16.899999999999999</v>
      </c>
      <c r="U9262" s="42">
        <v>1.1000000000000001</v>
      </c>
      <c r="V9262" s="42"/>
      <c r="W9262" s="42"/>
      <c r="X9262" s="42">
        <f>SUM(J9262:W9262)</f>
        <v>117.89999999999998</v>
      </c>
      <c r="Y9262" s="2">
        <f t="shared" si="355"/>
        <v>0</v>
      </c>
      <c r="Z9262" s="3"/>
    </row>
    <row r="9263" spans="1:26" customFormat="1" x14ac:dyDescent="0.25">
      <c r="A9263" s="31">
        <v>42</v>
      </c>
      <c r="B9263" s="31">
        <v>44</v>
      </c>
      <c r="C9263" s="3" t="s">
        <v>2147</v>
      </c>
      <c r="D9263" s="3" t="s">
        <v>13236</v>
      </c>
      <c r="E9263" s="3" t="s">
        <v>14855</v>
      </c>
      <c r="F9263" s="3" t="s">
        <v>12895</v>
      </c>
      <c r="G9263" s="3" t="s">
        <v>394</v>
      </c>
      <c r="H9263" s="3" t="s">
        <v>283</v>
      </c>
      <c r="I9263" s="42">
        <v>273.60000000000002</v>
      </c>
      <c r="J9263" s="42">
        <v>246.1</v>
      </c>
      <c r="K9263" s="42"/>
      <c r="L9263" s="42">
        <v>3.5</v>
      </c>
      <c r="M9263" s="42">
        <v>0.5</v>
      </c>
      <c r="N9263" s="42">
        <v>6.7</v>
      </c>
      <c r="O9263" s="42">
        <v>3.1</v>
      </c>
      <c r="P9263" s="42">
        <v>0.6</v>
      </c>
      <c r="Q9263" s="42"/>
      <c r="R9263" s="42">
        <v>4.8</v>
      </c>
      <c r="S9263" s="42">
        <v>1.3</v>
      </c>
      <c r="T9263" s="42">
        <v>4.5</v>
      </c>
      <c r="U9263" s="42">
        <v>2.5</v>
      </c>
      <c r="V9263" s="42"/>
      <c r="W9263" s="42"/>
      <c r="X9263" s="42">
        <f t="shared" si="354"/>
        <v>273.60000000000008</v>
      </c>
      <c r="Y9263" s="2">
        <f t="shared" si="355"/>
        <v>0</v>
      </c>
      <c r="Z9263" s="3"/>
    </row>
    <row r="9264" spans="1:26" customFormat="1" x14ac:dyDescent="0.25">
      <c r="A9264" s="31">
        <v>43</v>
      </c>
      <c r="B9264" s="31">
        <v>45</v>
      </c>
      <c r="C9264" s="3" t="s">
        <v>14912</v>
      </c>
      <c r="D9264" s="3" t="s">
        <v>14858</v>
      </c>
      <c r="E9264" s="3" t="s">
        <v>14855</v>
      </c>
      <c r="F9264" s="3" t="s">
        <v>12895</v>
      </c>
      <c r="G9264" s="3" t="s">
        <v>5392</v>
      </c>
      <c r="H9264" s="3" t="s">
        <v>148</v>
      </c>
      <c r="I9264" s="42">
        <v>590.79999999999995</v>
      </c>
      <c r="J9264" s="42">
        <v>442.2</v>
      </c>
      <c r="K9264" s="42">
        <v>1.8</v>
      </c>
      <c r="L9264" s="42">
        <v>18.600000000000001</v>
      </c>
      <c r="M9264" s="42"/>
      <c r="N9264" s="42">
        <v>5.7</v>
      </c>
      <c r="O9264" s="42">
        <v>3.4</v>
      </c>
      <c r="P9264" s="42">
        <v>0.5</v>
      </c>
      <c r="Q9264" s="42"/>
      <c r="R9264" s="42">
        <v>7.5</v>
      </c>
      <c r="S9264" s="42"/>
      <c r="T9264" s="42">
        <v>101.7</v>
      </c>
      <c r="U9264" s="42">
        <v>9.4</v>
      </c>
      <c r="V9264" s="42"/>
      <c r="W9264" s="42"/>
      <c r="X9264" s="42">
        <f t="shared" si="354"/>
        <v>590.79999999999995</v>
      </c>
      <c r="Y9264" s="2">
        <f t="shared" si="355"/>
        <v>0</v>
      </c>
      <c r="Z9264" s="3"/>
    </row>
    <row r="9265" spans="1:26" customFormat="1" x14ac:dyDescent="0.25">
      <c r="A9265" s="31">
        <v>44</v>
      </c>
      <c r="B9265" s="31">
        <v>46</v>
      </c>
      <c r="C9265" s="3" t="s">
        <v>14913</v>
      </c>
      <c r="D9265" s="3" t="s">
        <v>13236</v>
      </c>
      <c r="E9265" s="3" t="s">
        <v>14855</v>
      </c>
      <c r="F9265" s="3" t="s">
        <v>12895</v>
      </c>
      <c r="G9265" s="3" t="s">
        <v>14914</v>
      </c>
      <c r="H9265" s="3" t="s">
        <v>237</v>
      </c>
      <c r="I9265" s="42">
        <v>259.2</v>
      </c>
      <c r="J9265" s="42">
        <v>211.8</v>
      </c>
      <c r="K9265" s="42">
        <v>23.7</v>
      </c>
      <c r="L9265" s="42">
        <v>0.3</v>
      </c>
      <c r="M9265" s="42">
        <v>1.5</v>
      </c>
      <c r="N9265" s="42">
        <v>4.8</v>
      </c>
      <c r="O9265" s="42">
        <v>2.9</v>
      </c>
      <c r="P9265" s="42">
        <v>1.4</v>
      </c>
      <c r="Q9265" s="42">
        <v>0.3</v>
      </c>
      <c r="R9265" s="42">
        <v>4.5</v>
      </c>
      <c r="S9265" s="42">
        <v>4.4000000000000004</v>
      </c>
      <c r="T9265" s="42">
        <v>1.9</v>
      </c>
      <c r="U9265" s="42">
        <v>1.7</v>
      </c>
      <c r="V9265" s="42"/>
      <c r="W9265" s="42"/>
      <c r="X9265" s="42">
        <f t="shared" si="354"/>
        <v>259.20000000000005</v>
      </c>
      <c r="Y9265" s="2">
        <f t="shared" si="355"/>
        <v>0</v>
      </c>
      <c r="Z9265" s="3"/>
    </row>
    <row r="9266" spans="1:26" customFormat="1" x14ac:dyDescent="0.25">
      <c r="A9266" s="31">
        <v>45</v>
      </c>
      <c r="B9266" s="31">
        <v>47</v>
      </c>
      <c r="C9266" s="3" t="s">
        <v>9313</v>
      </c>
      <c r="D9266" s="3" t="s">
        <v>14883</v>
      </c>
      <c r="E9266" s="3" t="s">
        <v>14855</v>
      </c>
      <c r="F9266" s="3" t="s">
        <v>12895</v>
      </c>
      <c r="G9266" s="3" t="s">
        <v>14915</v>
      </c>
      <c r="H9266" s="3" t="s">
        <v>14916</v>
      </c>
      <c r="I9266" s="42">
        <v>140</v>
      </c>
      <c r="J9266" s="42">
        <v>68.8</v>
      </c>
      <c r="K9266" s="42">
        <v>7.6</v>
      </c>
      <c r="L9266" s="42">
        <v>1.2</v>
      </c>
      <c r="M9266" s="42"/>
      <c r="N9266" s="42">
        <v>0.6</v>
      </c>
      <c r="O9266" s="42">
        <v>0.9</v>
      </c>
      <c r="P9266" s="42"/>
      <c r="Q9266" s="42">
        <v>0.2</v>
      </c>
      <c r="R9266" s="42">
        <v>2.1</v>
      </c>
      <c r="S9266" s="42">
        <v>0.8</v>
      </c>
      <c r="T9266" s="42">
        <v>57.8</v>
      </c>
      <c r="U9266" s="42"/>
      <c r="V9266" s="42"/>
      <c r="W9266" s="42"/>
      <c r="X9266" s="42">
        <f t="shared" si="354"/>
        <v>140</v>
      </c>
      <c r="Y9266" s="2">
        <f t="shared" si="355"/>
        <v>0</v>
      </c>
      <c r="Z9266" s="3"/>
    </row>
    <row r="9267" spans="1:26" customFormat="1" x14ac:dyDescent="0.25">
      <c r="A9267" s="31">
        <v>1</v>
      </c>
      <c r="B9267" s="31">
        <v>2</v>
      </c>
      <c r="C9267" s="3" t="s">
        <v>14917</v>
      </c>
      <c r="D9267" s="3" t="s">
        <v>5157</v>
      </c>
      <c r="E9267" s="3" t="s">
        <v>14918</v>
      </c>
      <c r="F9267" s="3" t="s">
        <v>12895</v>
      </c>
      <c r="G9267" s="3" t="s">
        <v>14919</v>
      </c>
      <c r="H9267" s="3" t="s">
        <v>1440</v>
      </c>
      <c r="I9267" s="42">
        <v>54.91</v>
      </c>
      <c r="J9267" s="42">
        <v>45.31</v>
      </c>
      <c r="K9267" s="42">
        <v>3.45</v>
      </c>
      <c r="L9267" s="42"/>
      <c r="M9267" s="42"/>
      <c r="N9267" s="42">
        <v>0.5</v>
      </c>
      <c r="O9267" s="42">
        <v>0.96</v>
      </c>
      <c r="P9267" s="42"/>
      <c r="Q9267" s="42"/>
      <c r="R9267" s="42">
        <v>1.9</v>
      </c>
      <c r="S9267" s="42"/>
      <c r="T9267" s="42">
        <v>2.79</v>
      </c>
      <c r="U9267" s="42"/>
      <c r="V9267" s="42"/>
      <c r="W9267" s="42"/>
      <c r="X9267" s="42">
        <f t="shared" si="354"/>
        <v>54.910000000000004</v>
      </c>
      <c r="Y9267" s="2">
        <f t="shared" si="355"/>
        <v>0</v>
      </c>
      <c r="Z9267" s="3"/>
    </row>
    <row r="9268" spans="1:26" customFormat="1" x14ac:dyDescent="0.25">
      <c r="A9268" s="31">
        <v>2</v>
      </c>
      <c r="B9268" s="31">
        <v>3</v>
      </c>
      <c r="C9268" s="3" t="s">
        <v>14920</v>
      </c>
      <c r="D9268" s="3" t="s">
        <v>2533</v>
      </c>
      <c r="E9268" s="3" t="s">
        <v>14918</v>
      </c>
      <c r="F9268" s="3" t="s">
        <v>12895</v>
      </c>
      <c r="G9268" s="3" t="s">
        <v>930</v>
      </c>
      <c r="H9268" s="3" t="s">
        <v>1606</v>
      </c>
      <c r="I9268" s="42">
        <v>542.99</v>
      </c>
      <c r="J9268" s="42">
        <v>274.12</v>
      </c>
      <c r="K9268" s="42">
        <v>21.21</v>
      </c>
      <c r="L9268" s="42"/>
      <c r="M9268" s="42">
        <v>0.88</v>
      </c>
      <c r="N9268" s="42"/>
      <c r="O9268" s="42">
        <v>2.66</v>
      </c>
      <c r="P9268" s="42">
        <v>27.35</v>
      </c>
      <c r="Q9268" s="42"/>
      <c r="R9268" s="42">
        <v>10.87</v>
      </c>
      <c r="S9268" s="42">
        <v>3.99</v>
      </c>
      <c r="T9268" s="42">
        <v>198.57</v>
      </c>
      <c r="U9268" s="42">
        <v>3.34</v>
      </c>
      <c r="V9268" s="42"/>
      <c r="W9268" s="42"/>
      <c r="X9268" s="42">
        <f t="shared" si="354"/>
        <v>542.99000000000012</v>
      </c>
      <c r="Y9268" s="2">
        <f t="shared" si="355"/>
        <v>0</v>
      </c>
      <c r="Z9268" s="3"/>
    </row>
    <row r="9269" spans="1:26" customFormat="1" x14ac:dyDescent="0.25">
      <c r="A9269" s="31">
        <v>3</v>
      </c>
      <c r="B9269" s="31">
        <v>5</v>
      </c>
      <c r="C9269" s="3" t="s">
        <v>91</v>
      </c>
      <c r="D9269" s="3" t="s">
        <v>2533</v>
      </c>
      <c r="E9269" s="3" t="s">
        <v>14918</v>
      </c>
      <c r="F9269" s="3" t="s">
        <v>12895</v>
      </c>
      <c r="G9269" s="3" t="s">
        <v>15247</v>
      </c>
      <c r="H9269" s="3"/>
      <c r="I9269" s="42">
        <v>62.01</v>
      </c>
      <c r="J9269" s="42">
        <v>36.31</v>
      </c>
      <c r="K9269" s="42">
        <v>10.79</v>
      </c>
      <c r="L9269" s="42">
        <v>1.58</v>
      </c>
      <c r="M9269" s="42">
        <v>4.28</v>
      </c>
      <c r="N9269" s="42">
        <v>1.32</v>
      </c>
      <c r="O9269" s="42">
        <v>2.4</v>
      </c>
      <c r="P9269" s="42"/>
      <c r="Q9269" s="42">
        <v>2.62</v>
      </c>
      <c r="R9269" s="42">
        <v>0.77</v>
      </c>
      <c r="S9269" s="42">
        <v>0.54</v>
      </c>
      <c r="T9269" s="42"/>
      <c r="U9269" s="42">
        <v>1.4</v>
      </c>
      <c r="V9269" s="42"/>
      <c r="W9269" s="42"/>
      <c r="X9269" s="42">
        <f t="shared" si="354"/>
        <v>62.01</v>
      </c>
      <c r="Y9269" s="2">
        <f t="shared" si="355"/>
        <v>0</v>
      </c>
      <c r="Z9269" s="3"/>
    </row>
    <row r="9270" spans="1:26" customFormat="1" ht="30" x14ac:dyDescent="0.25">
      <c r="A9270" s="31">
        <v>4</v>
      </c>
      <c r="B9270" s="31">
        <v>6</v>
      </c>
      <c r="C9270" s="3" t="s">
        <v>14921</v>
      </c>
      <c r="D9270" s="3" t="s">
        <v>2533</v>
      </c>
      <c r="E9270" s="3" t="s">
        <v>14918</v>
      </c>
      <c r="F9270" s="3" t="s">
        <v>12895</v>
      </c>
      <c r="G9270" s="1" t="s">
        <v>14922</v>
      </c>
      <c r="H9270" s="3"/>
      <c r="I9270" s="42">
        <v>190.06</v>
      </c>
      <c r="J9270" s="42">
        <v>116.57</v>
      </c>
      <c r="K9270" s="42">
        <v>11.75</v>
      </c>
      <c r="L9270" s="42">
        <v>0.75</v>
      </c>
      <c r="M9270" s="42">
        <v>0.45</v>
      </c>
      <c r="N9270" s="42">
        <v>7.68</v>
      </c>
      <c r="O9270" s="42">
        <v>1.54</v>
      </c>
      <c r="P9270" s="42">
        <v>0.7</v>
      </c>
      <c r="Q9270" s="42"/>
      <c r="R9270" s="42">
        <v>2.79</v>
      </c>
      <c r="S9270" s="42"/>
      <c r="T9270" s="42">
        <v>47.83</v>
      </c>
      <c r="U9270" s="42"/>
      <c r="V9270" s="42"/>
      <c r="W9270" s="42"/>
      <c r="X9270" s="42">
        <f t="shared" si="354"/>
        <v>190.05999999999995</v>
      </c>
      <c r="Y9270" s="2">
        <f t="shared" si="355"/>
        <v>0</v>
      </c>
      <c r="Z9270" s="3"/>
    </row>
    <row r="9271" spans="1:26" customFormat="1" x14ac:dyDescent="0.25">
      <c r="A9271" s="31">
        <v>5</v>
      </c>
      <c r="B9271" s="31">
        <v>7</v>
      </c>
      <c r="C9271" s="3" t="s">
        <v>14923</v>
      </c>
      <c r="D9271" s="3" t="s">
        <v>14923</v>
      </c>
      <c r="E9271" s="3" t="s">
        <v>14918</v>
      </c>
      <c r="F9271" s="3" t="s">
        <v>12895</v>
      </c>
      <c r="G9271" s="3" t="s">
        <v>14924</v>
      </c>
      <c r="H9271" s="3" t="s">
        <v>14925</v>
      </c>
      <c r="I9271" s="42">
        <v>329.22</v>
      </c>
      <c r="J9271" s="42">
        <v>206.67</v>
      </c>
      <c r="K9271" s="42">
        <v>18</v>
      </c>
      <c r="L9271" s="42">
        <v>1.91</v>
      </c>
      <c r="M9271" s="42">
        <v>14.35</v>
      </c>
      <c r="N9271" s="42"/>
      <c r="O9271" s="42">
        <v>8.65</v>
      </c>
      <c r="P9271" s="42">
        <v>0.23</v>
      </c>
      <c r="Q9271" s="42">
        <v>1.54</v>
      </c>
      <c r="R9271" s="42">
        <v>6.16</v>
      </c>
      <c r="S9271" s="42">
        <v>1.96</v>
      </c>
      <c r="T9271" s="42">
        <v>54.75</v>
      </c>
      <c r="U9271" s="42">
        <v>15</v>
      </c>
      <c r="V9271" s="42"/>
      <c r="W9271" s="42"/>
      <c r="X9271" s="42">
        <f t="shared" si="354"/>
        <v>329.21999999999997</v>
      </c>
      <c r="Y9271" s="2">
        <f t="shared" si="355"/>
        <v>0</v>
      </c>
      <c r="Z9271" s="3"/>
    </row>
    <row r="9272" spans="1:26" customFormat="1" x14ac:dyDescent="0.25">
      <c r="A9272" s="31">
        <v>6</v>
      </c>
      <c r="B9272" s="31">
        <v>8</v>
      </c>
      <c r="C9272" s="3" t="s">
        <v>890</v>
      </c>
      <c r="D9272" s="3" t="s">
        <v>14923</v>
      </c>
      <c r="E9272" s="3" t="s">
        <v>14918</v>
      </c>
      <c r="F9272" s="3" t="s">
        <v>12895</v>
      </c>
      <c r="G9272" s="3" t="s">
        <v>2199</v>
      </c>
      <c r="H9272" s="3" t="s">
        <v>14926</v>
      </c>
      <c r="I9272" s="42">
        <v>219.31</v>
      </c>
      <c r="J9272" s="42">
        <v>192.06</v>
      </c>
      <c r="K9272" s="42">
        <v>20.54</v>
      </c>
      <c r="L9272" s="42"/>
      <c r="M9272" s="42"/>
      <c r="N9272" s="42"/>
      <c r="O9272" s="42">
        <v>4</v>
      </c>
      <c r="P9272" s="42"/>
      <c r="Q9272" s="42"/>
      <c r="R9272" s="42">
        <v>2.21</v>
      </c>
      <c r="S9272" s="42">
        <v>0.5</v>
      </c>
      <c r="T9272" s="42"/>
      <c r="U9272" s="42"/>
      <c r="V9272" s="42"/>
      <c r="W9272" s="42"/>
      <c r="X9272" s="42">
        <f t="shared" si="354"/>
        <v>219.31</v>
      </c>
      <c r="Y9272" s="2">
        <f t="shared" si="355"/>
        <v>0</v>
      </c>
      <c r="Z9272" s="3"/>
    </row>
    <row r="9273" spans="1:26" customFormat="1" x14ac:dyDescent="0.25">
      <c r="A9273" s="31">
        <v>7</v>
      </c>
      <c r="B9273" s="31">
        <v>9</v>
      </c>
      <c r="C9273" s="3" t="s">
        <v>14927</v>
      </c>
      <c r="D9273" s="3" t="s">
        <v>14923</v>
      </c>
      <c r="E9273" s="3" t="s">
        <v>14918</v>
      </c>
      <c r="F9273" s="3" t="s">
        <v>12895</v>
      </c>
      <c r="G9273" s="3" t="s">
        <v>14924</v>
      </c>
      <c r="H9273" s="3" t="s">
        <v>14925</v>
      </c>
      <c r="I9273" s="42">
        <v>836.23</v>
      </c>
      <c r="J9273" s="42">
        <v>365.3</v>
      </c>
      <c r="K9273" s="42">
        <v>20.85</v>
      </c>
      <c r="L9273" s="42">
        <v>21.24</v>
      </c>
      <c r="M9273" s="42">
        <v>1.5</v>
      </c>
      <c r="N9273" s="42"/>
      <c r="O9273" s="42">
        <v>5.43</v>
      </c>
      <c r="P9273" s="42">
        <v>13.9</v>
      </c>
      <c r="Q9273" s="42"/>
      <c r="R9273" s="42">
        <v>12.38</v>
      </c>
      <c r="S9273" s="42">
        <v>1.1299999999999999</v>
      </c>
      <c r="T9273" s="42">
        <v>394.5</v>
      </c>
      <c r="U9273" s="42"/>
      <c r="V9273" s="42"/>
      <c r="W9273" s="42"/>
      <c r="X9273" s="42">
        <f t="shared" si="354"/>
        <v>836.23</v>
      </c>
      <c r="Y9273" s="2">
        <f t="shared" si="355"/>
        <v>0</v>
      </c>
      <c r="Z9273" s="3"/>
    </row>
    <row r="9274" spans="1:26" customFormat="1" x14ac:dyDescent="0.25">
      <c r="A9274" s="31">
        <v>8</v>
      </c>
      <c r="B9274" s="31">
        <v>10</v>
      </c>
      <c r="C9274" s="3" t="s">
        <v>810</v>
      </c>
      <c r="D9274" s="3" t="s">
        <v>14923</v>
      </c>
      <c r="E9274" s="3" t="s">
        <v>14918</v>
      </c>
      <c r="F9274" s="3" t="s">
        <v>12895</v>
      </c>
      <c r="G9274" s="3" t="s">
        <v>14924</v>
      </c>
      <c r="H9274" s="3" t="s">
        <v>14925</v>
      </c>
      <c r="I9274" s="42">
        <v>577.05999999999995</v>
      </c>
      <c r="J9274" s="42">
        <v>235.47</v>
      </c>
      <c r="K9274" s="42">
        <v>16.8</v>
      </c>
      <c r="L9274" s="42">
        <v>9.1999999999999993</v>
      </c>
      <c r="M9274" s="42">
        <v>2.2999999999999998</v>
      </c>
      <c r="N9274" s="42"/>
      <c r="O9274" s="42"/>
      <c r="P9274" s="42"/>
      <c r="Q9274" s="42"/>
      <c r="R9274" s="42">
        <v>6.14</v>
      </c>
      <c r="S9274" s="42">
        <v>1.1499999999999999</v>
      </c>
      <c r="T9274" s="42">
        <v>306</v>
      </c>
      <c r="U9274" s="42"/>
      <c r="V9274" s="42"/>
      <c r="W9274" s="42"/>
      <c r="X9274" s="42">
        <f t="shared" si="354"/>
        <v>577.05999999999995</v>
      </c>
      <c r="Y9274" s="2">
        <f t="shared" si="355"/>
        <v>0</v>
      </c>
      <c r="Z9274" s="3"/>
    </row>
    <row r="9275" spans="1:26" customFormat="1" x14ac:dyDescent="0.25">
      <c r="A9275" s="31">
        <v>9</v>
      </c>
      <c r="B9275" s="31">
        <v>11</v>
      </c>
      <c r="C9275" s="3" t="s">
        <v>3824</v>
      </c>
      <c r="D9275" s="3" t="s">
        <v>14923</v>
      </c>
      <c r="E9275" s="3" t="s">
        <v>14918</v>
      </c>
      <c r="F9275" s="3" t="s">
        <v>12895</v>
      </c>
      <c r="G9275" s="3" t="s">
        <v>14924</v>
      </c>
      <c r="H9275" s="3" t="s">
        <v>14925</v>
      </c>
      <c r="I9275" s="42">
        <v>539</v>
      </c>
      <c r="J9275" s="42">
        <v>14.41</v>
      </c>
      <c r="K9275" s="42">
        <v>51.65</v>
      </c>
      <c r="L9275" s="42">
        <v>131.86000000000001</v>
      </c>
      <c r="M9275" s="42">
        <v>3.1</v>
      </c>
      <c r="N9275" s="42"/>
      <c r="O9275" s="42"/>
      <c r="P9275" s="42">
        <v>210.7</v>
      </c>
      <c r="Q9275" s="42">
        <v>14.15</v>
      </c>
      <c r="R9275" s="42">
        <v>10.93</v>
      </c>
      <c r="S9275" s="42">
        <v>8.1999999999999993</v>
      </c>
      <c r="T9275" s="42">
        <v>94</v>
      </c>
      <c r="U9275" s="42"/>
      <c r="V9275" s="42"/>
      <c r="W9275" s="42"/>
      <c r="X9275" s="42">
        <f t="shared" si="354"/>
        <v>539</v>
      </c>
      <c r="Y9275" s="2">
        <f t="shared" si="355"/>
        <v>0</v>
      </c>
      <c r="Z9275" s="3"/>
    </row>
    <row r="9276" spans="1:26" customFormat="1" x14ac:dyDescent="0.25">
      <c r="A9276" s="31">
        <v>10</v>
      </c>
      <c r="B9276" s="31">
        <v>12</v>
      </c>
      <c r="C9276" s="3" t="s">
        <v>14928</v>
      </c>
      <c r="D9276" s="3" t="s">
        <v>14923</v>
      </c>
      <c r="E9276" s="3" t="s">
        <v>14918</v>
      </c>
      <c r="F9276" s="3" t="s">
        <v>12895</v>
      </c>
      <c r="G9276" s="3" t="s">
        <v>14924</v>
      </c>
      <c r="H9276" s="3" t="s">
        <v>14925</v>
      </c>
      <c r="I9276" s="42">
        <v>595</v>
      </c>
      <c r="J9276" s="42"/>
      <c r="K9276" s="42"/>
      <c r="L9276" s="42"/>
      <c r="M9276" s="42"/>
      <c r="N9276" s="42"/>
      <c r="O9276" s="42"/>
      <c r="P9276" s="42"/>
      <c r="Q9276" s="42"/>
      <c r="R9276" s="42"/>
      <c r="S9276" s="42"/>
      <c r="T9276" s="42">
        <v>595</v>
      </c>
      <c r="U9276" s="42"/>
      <c r="V9276" s="42"/>
      <c r="W9276" s="42"/>
      <c r="X9276" s="42">
        <f t="shared" si="354"/>
        <v>595</v>
      </c>
      <c r="Y9276" s="2">
        <f t="shared" si="355"/>
        <v>0</v>
      </c>
      <c r="Z9276" s="3"/>
    </row>
    <row r="9277" spans="1:26" customFormat="1" x14ac:dyDescent="0.25">
      <c r="A9277" s="31">
        <v>11</v>
      </c>
      <c r="B9277" s="31">
        <v>13</v>
      </c>
      <c r="C9277" s="3" t="s">
        <v>14929</v>
      </c>
      <c r="D9277" s="3" t="s">
        <v>14923</v>
      </c>
      <c r="E9277" s="3" t="s">
        <v>14918</v>
      </c>
      <c r="F9277" s="3" t="s">
        <v>12895</v>
      </c>
      <c r="G9277" s="3" t="s">
        <v>14924</v>
      </c>
      <c r="H9277" s="3" t="s">
        <v>14925</v>
      </c>
      <c r="I9277" s="42">
        <v>613</v>
      </c>
      <c r="J9277" s="42"/>
      <c r="K9277" s="42"/>
      <c r="L9277" s="42"/>
      <c r="M9277" s="42"/>
      <c r="N9277" s="42"/>
      <c r="O9277" s="42"/>
      <c r="P9277" s="42"/>
      <c r="Q9277" s="42"/>
      <c r="R9277" s="42">
        <v>9</v>
      </c>
      <c r="S9277" s="42"/>
      <c r="T9277" s="42">
        <v>604</v>
      </c>
      <c r="U9277" s="42"/>
      <c r="V9277" s="42"/>
      <c r="W9277" s="42"/>
      <c r="X9277" s="42">
        <f t="shared" si="354"/>
        <v>613</v>
      </c>
      <c r="Y9277" s="2">
        <f t="shared" si="355"/>
        <v>0</v>
      </c>
      <c r="Z9277" s="3"/>
    </row>
    <row r="9278" spans="1:26" customFormat="1" x14ac:dyDescent="0.25">
      <c r="A9278" s="31">
        <v>12</v>
      </c>
      <c r="B9278" s="31">
        <v>14</v>
      </c>
      <c r="C9278" s="3" t="s">
        <v>272</v>
      </c>
      <c r="D9278" s="3" t="s">
        <v>14923</v>
      </c>
      <c r="E9278" s="3" t="s">
        <v>14918</v>
      </c>
      <c r="F9278" s="3" t="s">
        <v>12895</v>
      </c>
      <c r="G9278" s="3" t="s">
        <v>14930</v>
      </c>
      <c r="H9278" s="3" t="s">
        <v>3243</v>
      </c>
      <c r="I9278" s="42">
        <v>239.44</v>
      </c>
      <c r="J9278" s="42">
        <v>170.79</v>
      </c>
      <c r="K9278" s="42">
        <v>16.8</v>
      </c>
      <c r="L9278" s="42">
        <v>21.17</v>
      </c>
      <c r="M9278" s="42"/>
      <c r="N9278" s="42"/>
      <c r="O9278" s="42">
        <v>10.23</v>
      </c>
      <c r="P9278" s="42">
        <v>1.98</v>
      </c>
      <c r="Q9278" s="42">
        <v>3.59</v>
      </c>
      <c r="R9278" s="42">
        <v>6.19</v>
      </c>
      <c r="S9278" s="42">
        <v>0.69</v>
      </c>
      <c r="T9278" s="42">
        <v>8</v>
      </c>
      <c r="U9278" s="42"/>
      <c r="V9278" s="42"/>
      <c r="W9278" s="42"/>
      <c r="X9278" s="42">
        <f t="shared" si="354"/>
        <v>239.43999999999997</v>
      </c>
      <c r="Y9278" s="2">
        <f t="shared" si="355"/>
        <v>0</v>
      </c>
      <c r="Z9278" s="3"/>
    </row>
    <row r="9279" spans="1:26" customFormat="1" x14ac:dyDescent="0.25">
      <c r="A9279" s="31">
        <v>13</v>
      </c>
      <c r="B9279" s="31">
        <v>16</v>
      </c>
      <c r="C9279" s="3" t="s">
        <v>8520</v>
      </c>
      <c r="D9279" s="3" t="s">
        <v>6260</v>
      </c>
      <c r="E9279" s="3" t="s">
        <v>14918</v>
      </c>
      <c r="F9279" s="3" t="s">
        <v>12895</v>
      </c>
      <c r="G9279" s="3" t="s">
        <v>14931</v>
      </c>
      <c r="H9279" s="3" t="s">
        <v>730</v>
      </c>
      <c r="I9279" s="42">
        <v>50.68</v>
      </c>
      <c r="J9279" s="42">
        <v>40.229999999999997</v>
      </c>
      <c r="K9279" s="42"/>
      <c r="L9279" s="42">
        <v>0.47</v>
      </c>
      <c r="M9279" s="42">
        <v>1.39</v>
      </c>
      <c r="N9279" s="42"/>
      <c r="O9279" s="42"/>
      <c r="P9279" s="42">
        <v>0.99</v>
      </c>
      <c r="Q9279" s="42"/>
      <c r="R9279" s="42">
        <v>2.2999999999999998</v>
      </c>
      <c r="S9279" s="42">
        <v>0.83</v>
      </c>
      <c r="T9279" s="42">
        <v>4.47</v>
      </c>
      <c r="U9279" s="42"/>
      <c r="V9279" s="42"/>
      <c r="W9279" s="42"/>
      <c r="X9279" s="42">
        <f t="shared" si="354"/>
        <v>50.679999999999993</v>
      </c>
      <c r="Y9279" s="2">
        <f t="shared" si="355"/>
        <v>0</v>
      </c>
      <c r="Z9279" s="3"/>
    </row>
    <row r="9280" spans="1:26" customFormat="1" x14ac:dyDescent="0.25">
      <c r="A9280" s="31">
        <v>14</v>
      </c>
      <c r="B9280" s="31">
        <v>17</v>
      </c>
      <c r="C9280" s="3" t="s">
        <v>14932</v>
      </c>
      <c r="D9280" s="3" t="s">
        <v>2458</v>
      </c>
      <c r="E9280" s="3" t="s">
        <v>14918</v>
      </c>
      <c r="F9280" s="3" t="s">
        <v>12895</v>
      </c>
      <c r="G9280" s="3" t="s">
        <v>60</v>
      </c>
      <c r="H9280" s="3"/>
      <c r="I9280" s="42">
        <v>75</v>
      </c>
      <c r="J9280" s="42">
        <v>2.37</v>
      </c>
      <c r="K9280" s="42">
        <v>24.62</v>
      </c>
      <c r="L9280" s="42">
        <v>41.17</v>
      </c>
      <c r="M9280" s="42"/>
      <c r="N9280" s="42"/>
      <c r="O9280" s="42">
        <v>1.37</v>
      </c>
      <c r="P9280" s="42"/>
      <c r="Q9280" s="42"/>
      <c r="R9280" s="42">
        <v>1</v>
      </c>
      <c r="S9280" s="42">
        <v>1.5</v>
      </c>
      <c r="T9280" s="42">
        <v>2.97</v>
      </c>
      <c r="U9280" s="42"/>
      <c r="V9280" s="42"/>
      <c r="W9280" s="42"/>
      <c r="X9280" s="42">
        <f t="shared" si="354"/>
        <v>75</v>
      </c>
      <c r="Y9280" s="2">
        <f t="shared" si="355"/>
        <v>0</v>
      </c>
      <c r="Z9280" s="3"/>
    </row>
    <row r="9281" spans="1:26" customFormat="1" x14ac:dyDescent="0.25">
      <c r="A9281" s="31">
        <v>15</v>
      </c>
      <c r="B9281" s="31">
        <v>19</v>
      </c>
      <c r="C9281" s="3" t="s">
        <v>14933</v>
      </c>
      <c r="D9281" s="3" t="s">
        <v>6260</v>
      </c>
      <c r="E9281" s="3" t="s">
        <v>14918</v>
      </c>
      <c r="F9281" s="3" t="s">
        <v>12895</v>
      </c>
      <c r="G9281" s="3" t="s">
        <v>294</v>
      </c>
      <c r="H9281" s="3"/>
      <c r="I9281" s="42">
        <v>163.72999999999999</v>
      </c>
      <c r="J9281" s="42">
        <v>33.82</v>
      </c>
      <c r="K9281" s="42">
        <v>5</v>
      </c>
      <c r="L9281" s="42">
        <v>6.9</v>
      </c>
      <c r="M9281" s="42">
        <v>0.28999999999999998</v>
      </c>
      <c r="N9281" s="42"/>
      <c r="O9281" s="42"/>
      <c r="P9281" s="42"/>
      <c r="Q9281" s="42">
        <v>113.74</v>
      </c>
      <c r="R9281" s="42">
        <v>3.17</v>
      </c>
      <c r="S9281" s="42"/>
      <c r="T9281" s="42">
        <v>0.81</v>
      </c>
      <c r="U9281" s="42"/>
      <c r="V9281" s="42"/>
      <c r="W9281" s="42"/>
      <c r="X9281" s="42">
        <f t="shared" si="354"/>
        <v>163.72999999999999</v>
      </c>
      <c r="Y9281" s="2">
        <f t="shared" si="355"/>
        <v>0</v>
      </c>
      <c r="Z9281" s="3"/>
    </row>
    <row r="9282" spans="1:26" customFormat="1" x14ac:dyDescent="0.25">
      <c r="A9282" s="31">
        <v>16</v>
      </c>
      <c r="B9282" s="31">
        <v>21</v>
      </c>
      <c r="C9282" s="3" t="s">
        <v>14934</v>
      </c>
      <c r="D9282" s="3" t="s">
        <v>6260</v>
      </c>
      <c r="E9282" s="3" t="s">
        <v>14918</v>
      </c>
      <c r="F9282" s="3" t="s">
        <v>12895</v>
      </c>
      <c r="G9282" s="3"/>
      <c r="H9282" s="3"/>
      <c r="I9282" s="42">
        <v>104.13</v>
      </c>
      <c r="J9282" s="42">
        <v>10</v>
      </c>
      <c r="K9282" s="42">
        <v>7.73</v>
      </c>
      <c r="L9282" s="42"/>
      <c r="M9282" s="42"/>
      <c r="N9282" s="42"/>
      <c r="O9282" s="42"/>
      <c r="P9282" s="42"/>
      <c r="Q9282" s="42">
        <v>85.37</v>
      </c>
      <c r="R9282" s="42">
        <v>1.03</v>
      </c>
      <c r="S9282" s="42"/>
      <c r="T9282" s="42"/>
      <c r="U9282" s="42"/>
      <c r="V9282" s="42"/>
      <c r="W9282" s="42"/>
      <c r="X9282" s="42">
        <f t="shared" si="354"/>
        <v>104.13000000000001</v>
      </c>
      <c r="Y9282" s="2">
        <f t="shared" si="355"/>
        <v>0</v>
      </c>
      <c r="Z9282" s="3"/>
    </row>
    <row r="9283" spans="1:26" customFormat="1" x14ac:dyDescent="0.25">
      <c r="A9283" s="31">
        <v>17</v>
      </c>
      <c r="B9283" s="31">
        <v>22</v>
      </c>
      <c r="C9283" s="3" t="s">
        <v>14935</v>
      </c>
      <c r="D9283" s="3" t="s">
        <v>6260</v>
      </c>
      <c r="E9283" s="3" t="s">
        <v>14918</v>
      </c>
      <c r="F9283" s="3" t="s">
        <v>12895</v>
      </c>
      <c r="G9283" s="3" t="s">
        <v>14936</v>
      </c>
      <c r="H9283" s="3" t="s">
        <v>14937</v>
      </c>
      <c r="I9283" s="42">
        <v>170.86</v>
      </c>
      <c r="J9283" s="42">
        <v>86.32</v>
      </c>
      <c r="K9283" s="42">
        <v>2.16</v>
      </c>
      <c r="L9283" s="42">
        <v>3.76</v>
      </c>
      <c r="M9283" s="42"/>
      <c r="N9283" s="42">
        <v>30.71</v>
      </c>
      <c r="O9283" s="42">
        <v>3.5</v>
      </c>
      <c r="P9283" s="42">
        <v>1.1000000000000001</v>
      </c>
      <c r="Q9283" s="42"/>
      <c r="R9283" s="42">
        <v>3.66</v>
      </c>
      <c r="S9283" s="42">
        <v>0.42</v>
      </c>
      <c r="T9283" s="42">
        <v>39.229999999999997</v>
      </c>
      <c r="U9283" s="42"/>
      <c r="V9283" s="42"/>
      <c r="W9283" s="42"/>
      <c r="X9283" s="42">
        <f t="shared" si="354"/>
        <v>170.85999999999996</v>
      </c>
      <c r="Y9283" s="2">
        <f t="shared" ref="Y9283:Y9289" si="356">I9283-X9283</f>
        <v>0</v>
      </c>
      <c r="Z9283" s="3"/>
    </row>
    <row r="9284" spans="1:26" s="20" customFormat="1" x14ac:dyDescent="0.25">
      <c r="A9284" s="31">
        <v>18</v>
      </c>
      <c r="B9284" s="31">
        <v>23</v>
      </c>
      <c r="C9284" s="3" t="s">
        <v>14938</v>
      </c>
      <c r="D9284" s="3" t="s">
        <v>14939</v>
      </c>
      <c r="E9284" s="3" t="s">
        <v>14918</v>
      </c>
      <c r="F9284" s="3" t="s">
        <v>12895</v>
      </c>
      <c r="G9284" s="3" t="s">
        <v>14940</v>
      </c>
      <c r="H9284" s="3" t="s">
        <v>3445</v>
      </c>
      <c r="I9284" s="42">
        <v>239.37</v>
      </c>
      <c r="J9284" s="42">
        <v>154.44999999999999</v>
      </c>
      <c r="K9284" s="42">
        <v>1.5</v>
      </c>
      <c r="L9284" s="42"/>
      <c r="M9284" s="42">
        <v>4.4400000000000004</v>
      </c>
      <c r="N9284" s="42"/>
      <c r="O9284" s="42"/>
      <c r="P9284" s="42">
        <v>1.1200000000000001</v>
      </c>
      <c r="Q9284" s="42"/>
      <c r="R9284" s="42">
        <v>5.5</v>
      </c>
      <c r="S9284" s="42">
        <v>3.17</v>
      </c>
      <c r="T9284" s="42">
        <v>58.92</v>
      </c>
      <c r="U9284" s="42">
        <v>10.27</v>
      </c>
      <c r="V9284" s="42"/>
      <c r="W9284" s="42"/>
      <c r="X9284" s="42">
        <f t="shared" si="354"/>
        <v>239.36999999999998</v>
      </c>
      <c r="Y9284" s="2">
        <f t="shared" si="356"/>
        <v>0</v>
      </c>
      <c r="Z9284" s="6"/>
    </row>
    <row r="9285" spans="1:26" customFormat="1" x14ac:dyDescent="0.25">
      <c r="A9285" s="31">
        <v>19</v>
      </c>
      <c r="B9285" s="31">
        <v>24</v>
      </c>
      <c r="C9285" s="3" t="s">
        <v>14941</v>
      </c>
      <c r="D9285" s="3" t="s">
        <v>14939</v>
      </c>
      <c r="E9285" s="3" t="s">
        <v>14918</v>
      </c>
      <c r="F9285" s="3" t="s">
        <v>12895</v>
      </c>
      <c r="G9285" s="3" t="s">
        <v>14942</v>
      </c>
      <c r="H9285" s="3" t="s">
        <v>791</v>
      </c>
      <c r="I9285" s="42">
        <v>1308.99</v>
      </c>
      <c r="J9285" s="42">
        <v>475.13</v>
      </c>
      <c r="K9285" s="42"/>
      <c r="L9285" s="42">
        <v>17.149999999999999</v>
      </c>
      <c r="M9285" s="42">
        <v>4.5999999999999996</v>
      </c>
      <c r="N9285" s="42"/>
      <c r="O9285" s="42">
        <v>10.78</v>
      </c>
      <c r="P9285" s="42">
        <v>1.1000000000000001</v>
      </c>
      <c r="Q9285" s="42">
        <v>3.3</v>
      </c>
      <c r="R9285" s="42">
        <v>13.84</v>
      </c>
      <c r="S9285" s="42">
        <v>1.78</v>
      </c>
      <c r="T9285" s="42">
        <v>774.81</v>
      </c>
      <c r="U9285" s="42">
        <v>6.5</v>
      </c>
      <c r="V9285" s="42"/>
      <c r="W9285" s="42"/>
      <c r="X9285" s="42">
        <f t="shared" si="354"/>
        <v>1308.9899999999998</v>
      </c>
      <c r="Y9285" s="2">
        <f t="shared" si="356"/>
        <v>0</v>
      </c>
      <c r="Z9285" s="3"/>
    </row>
    <row r="9286" spans="1:26" customFormat="1" x14ac:dyDescent="0.25">
      <c r="A9286" s="31">
        <v>20</v>
      </c>
      <c r="B9286" s="31">
        <v>25</v>
      </c>
      <c r="C9286" s="3" t="s">
        <v>14943</v>
      </c>
      <c r="D9286" s="3" t="s">
        <v>14943</v>
      </c>
      <c r="E9286" s="3" t="s">
        <v>14918</v>
      </c>
      <c r="F9286" s="3" t="s">
        <v>12895</v>
      </c>
      <c r="G9286" s="3" t="s">
        <v>14944</v>
      </c>
      <c r="H9286" s="3" t="s">
        <v>14945</v>
      </c>
      <c r="I9286" s="42">
        <v>1301.3800000000001</v>
      </c>
      <c r="J9286" s="42">
        <v>274</v>
      </c>
      <c r="K9286" s="42">
        <v>32.86</v>
      </c>
      <c r="L9286" s="42">
        <v>12.73</v>
      </c>
      <c r="M9286" s="42">
        <v>16.89</v>
      </c>
      <c r="N9286" s="42"/>
      <c r="O9286" s="42">
        <v>3.75</v>
      </c>
      <c r="P9286" s="42">
        <v>0.98</v>
      </c>
      <c r="Q9286" s="42">
        <v>1.84</v>
      </c>
      <c r="R9286" s="42">
        <v>10.039999999999999</v>
      </c>
      <c r="S9286" s="42">
        <v>3.04</v>
      </c>
      <c r="T9286" s="42">
        <v>937.95</v>
      </c>
      <c r="U9286" s="42">
        <v>7.3</v>
      </c>
      <c r="V9286" s="42"/>
      <c r="W9286" s="42"/>
      <c r="X9286" s="42">
        <f t="shared" si="354"/>
        <v>1301.3800000000001</v>
      </c>
      <c r="Y9286" s="2">
        <f t="shared" si="356"/>
        <v>0</v>
      </c>
      <c r="Z9286" s="3"/>
    </row>
    <row r="9287" spans="1:26" customFormat="1" x14ac:dyDescent="0.25">
      <c r="A9287" s="31">
        <v>21</v>
      </c>
      <c r="B9287" s="31">
        <v>26</v>
      </c>
      <c r="C9287" s="3" t="s">
        <v>2124</v>
      </c>
      <c r="D9287" s="3" t="s">
        <v>14943</v>
      </c>
      <c r="E9287" s="3" t="s">
        <v>14918</v>
      </c>
      <c r="F9287" s="3" t="s">
        <v>12895</v>
      </c>
      <c r="G9287" s="3" t="s">
        <v>14944</v>
      </c>
      <c r="H9287" s="3" t="s">
        <v>14945</v>
      </c>
      <c r="I9287" s="42">
        <v>249.6</v>
      </c>
      <c r="J9287" s="42">
        <v>214.49</v>
      </c>
      <c r="K9287" s="42">
        <v>15.4</v>
      </c>
      <c r="L9287" s="42">
        <v>2.76</v>
      </c>
      <c r="M9287" s="42">
        <v>2.5</v>
      </c>
      <c r="N9287" s="42"/>
      <c r="O9287" s="42">
        <v>3.28</v>
      </c>
      <c r="P9287" s="42">
        <v>2.88</v>
      </c>
      <c r="Q9287" s="42">
        <v>5.16</v>
      </c>
      <c r="R9287" s="42">
        <v>2.4300000000000002</v>
      </c>
      <c r="S9287" s="42">
        <v>0.7</v>
      </c>
      <c r="T9287" s="42"/>
      <c r="U9287" s="42"/>
      <c r="V9287" s="42"/>
      <c r="W9287" s="42"/>
      <c r="X9287" s="42">
        <f t="shared" si="354"/>
        <v>249.6</v>
      </c>
      <c r="Y9287" s="2">
        <f t="shared" si="356"/>
        <v>0</v>
      </c>
      <c r="Z9287" s="3"/>
    </row>
    <row r="9288" spans="1:26" customFormat="1" x14ac:dyDescent="0.25">
      <c r="A9288" s="31">
        <v>22</v>
      </c>
      <c r="B9288" s="31">
        <v>27</v>
      </c>
      <c r="C9288" s="3" t="s">
        <v>14946</v>
      </c>
      <c r="D9288" s="3" t="s">
        <v>14943</v>
      </c>
      <c r="E9288" s="3" t="s">
        <v>14918</v>
      </c>
      <c r="F9288" s="3" t="s">
        <v>12895</v>
      </c>
      <c r="G9288" s="3" t="s">
        <v>14944</v>
      </c>
      <c r="H9288" s="3" t="s">
        <v>14945</v>
      </c>
      <c r="I9288" s="42">
        <v>66.040000000000006</v>
      </c>
      <c r="J9288" s="42">
        <v>55.42</v>
      </c>
      <c r="K9288" s="42">
        <v>6.45</v>
      </c>
      <c r="L9288" s="42">
        <v>0.34</v>
      </c>
      <c r="M9288" s="42"/>
      <c r="N9288" s="42"/>
      <c r="O9288" s="42">
        <v>1.41</v>
      </c>
      <c r="P9288" s="42">
        <v>0.19</v>
      </c>
      <c r="Q9288" s="42">
        <v>0.74</v>
      </c>
      <c r="R9288" s="42">
        <v>1.05</v>
      </c>
      <c r="S9288" s="42">
        <v>0.44</v>
      </c>
      <c r="T9288" s="42"/>
      <c r="U9288" s="42"/>
      <c r="V9288" s="42"/>
      <c r="W9288" s="42"/>
      <c r="X9288" s="42">
        <f t="shared" si="354"/>
        <v>66.039999999999992</v>
      </c>
      <c r="Y9288" s="2">
        <f t="shared" si="356"/>
        <v>0</v>
      </c>
      <c r="Z9288" s="3"/>
    </row>
    <row r="9289" spans="1:26" customFormat="1" x14ac:dyDescent="0.25">
      <c r="A9289" s="31">
        <v>23</v>
      </c>
      <c r="B9289" s="31">
        <v>28</v>
      </c>
      <c r="C9289" s="3" t="s">
        <v>14947</v>
      </c>
      <c r="D9289" s="3" t="s">
        <v>14943</v>
      </c>
      <c r="E9289" s="3" t="s">
        <v>14918</v>
      </c>
      <c r="F9289" s="3" t="s">
        <v>12895</v>
      </c>
      <c r="G9289" s="3" t="s">
        <v>14948</v>
      </c>
      <c r="H9289" s="3" t="s">
        <v>14949</v>
      </c>
      <c r="I9289" s="42">
        <v>198.84</v>
      </c>
      <c r="J9289" s="42">
        <v>116.19</v>
      </c>
      <c r="K9289" s="42">
        <v>8.3699999999999992</v>
      </c>
      <c r="L9289" s="42"/>
      <c r="M9289" s="42">
        <v>12.01</v>
      </c>
      <c r="N9289" s="42"/>
      <c r="O9289" s="42"/>
      <c r="P9289" s="42"/>
      <c r="Q9289" s="42"/>
      <c r="R9289" s="42">
        <v>3.28</v>
      </c>
      <c r="S9289" s="42">
        <v>1.51</v>
      </c>
      <c r="T9289" s="42">
        <v>55.48</v>
      </c>
      <c r="U9289" s="42">
        <v>2</v>
      </c>
      <c r="V9289" s="42"/>
      <c r="W9289" s="42"/>
      <c r="X9289" s="42">
        <f t="shared" si="354"/>
        <v>198.83999999999997</v>
      </c>
      <c r="Y9289" s="2">
        <f t="shared" si="356"/>
        <v>0</v>
      </c>
      <c r="Z9289" s="3"/>
    </row>
    <row r="9290" spans="1:26" customFormat="1" x14ac:dyDescent="0.25">
      <c r="A9290" s="31">
        <v>24</v>
      </c>
      <c r="B9290" s="31">
        <v>29</v>
      </c>
      <c r="C9290" s="3" t="s">
        <v>14950</v>
      </c>
      <c r="D9290" s="3" t="s">
        <v>14943</v>
      </c>
      <c r="E9290" s="3" t="s">
        <v>14918</v>
      </c>
      <c r="F9290" s="3" t="s">
        <v>12895</v>
      </c>
      <c r="G9290" s="3" t="s">
        <v>4017</v>
      </c>
      <c r="H9290" s="3" t="s">
        <v>1793</v>
      </c>
      <c r="I9290" s="42">
        <v>267.95</v>
      </c>
      <c r="J9290" s="42">
        <v>217.39</v>
      </c>
      <c r="K9290" s="42"/>
      <c r="L9290" s="42">
        <v>7.49</v>
      </c>
      <c r="M9290" s="42">
        <v>1.86</v>
      </c>
      <c r="N9290" s="42">
        <v>2.1</v>
      </c>
      <c r="O9290" s="42">
        <v>3</v>
      </c>
      <c r="P9290" s="42">
        <v>7.0000000000000007E-2</v>
      </c>
      <c r="Q9290" s="42">
        <v>3.6</v>
      </c>
      <c r="R9290" s="42">
        <v>3.57</v>
      </c>
      <c r="S9290" s="42">
        <v>0.98</v>
      </c>
      <c r="T9290" s="42">
        <v>27.98</v>
      </c>
      <c r="U9290" s="42"/>
      <c r="V9290" s="42"/>
      <c r="W9290" s="42"/>
      <c r="X9290" s="42">
        <f t="shared" si="354"/>
        <v>268.03999999999996</v>
      </c>
      <c r="Y9290" s="3">
        <f t="shared" ref="Y9290:Y9346" si="357">I9290-X9290</f>
        <v>-8.9999999999974989E-2</v>
      </c>
      <c r="Z9290" s="3"/>
    </row>
    <row r="9291" spans="1:26" customFormat="1" x14ac:dyDescent="0.25">
      <c r="A9291" s="31">
        <v>25</v>
      </c>
      <c r="B9291" s="31">
        <v>30</v>
      </c>
      <c r="C9291" s="3" t="s">
        <v>14951</v>
      </c>
      <c r="D9291" s="3" t="s">
        <v>14943</v>
      </c>
      <c r="E9291" s="3" t="s">
        <v>14918</v>
      </c>
      <c r="F9291" s="3" t="s">
        <v>12895</v>
      </c>
      <c r="G9291" s="3" t="s">
        <v>14952</v>
      </c>
      <c r="H9291" s="3" t="s">
        <v>14953</v>
      </c>
      <c r="I9291" s="42">
        <v>253.84</v>
      </c>
      <c r="J9291" s="42">
        <v>198.62</v>
      </c>
      <c r="K9291" s="42">
        <v>7.82</v>
      </c>
      <c r="L9291" s="42">
        <v>20.51</v>
      </c>
      <c r="M9291" s="42">
        <v>2.6</v>
      </c>
      <c r="N9291" s="42"/>
      <c r="O9291" s="42">
        <v>4.4800000000000004</v>
      </c>
      <c r="P9291" s="42"/>
      <c r="Q9291" s="42">
        <v>13.5</v>
      </c>
      <c r="R9291" s="42">
        <v>3.87</v>
      </c>
      <c r="S9291" s="42">
        <v>2.44</v>
      </c>
      <c r="T9291" s="42"/>
      <c r="U9291" s="42"/>
      <c r="V9291" s="42"/>
      <c r="W9291" s="42"/>
      <c r="X9291" s="42">
        <f t="shared" si="354"/>
        <v>253.83999999999997</v>
      </c>
      <c r="Y9291" s="2">
        <f t="shared" si="357"/>
        <v>0</v>
      </c>
      <c r="Z9291" s="3"/>
    </row>
    <row r="9292" spans="1:26" customFormat="1" x14ac:dyDescent="0.25">
      <c r="A9292" s="31">
        <v>26</v>
      </c>
      <c r="B9292" s="31">
        <v>31</v>
      </c>
      <c r="C9292" s="3" t="s">
        <v>14954</v>
      </c>
      <c r="D9292" s="3" t="s">
        <v>14943</v>
      </c>
      <c r="E9292" s="3" t="s">
        <v>14918</v>
      </c>
      <c r="F9292" s="3" t="s">
        <v>12895</v>
      </c>
      <c r="G9292" s="3" t="s">
        <v>14955</v>
      </c>
      <c r="H9292" s="3" t="s">
        <v>201</v>
      </c>
      <c r="I9292" s="42">
        <v>207.23</v>
      </c>
      <c r="J9292" s="42">
        <v>149.66999999999999</v>
      </c>
      <c r="K9292" s="42">
        <v>11.46</v>
      </c>
      <c r="L9292" s="42">
        <v>4.63</v>
      </c>
      <c r="M9292" s="42">
        <v>1.05</v>
      </c>
      <c r="N9292" s="42"/>
      <c r="O9292" s="42">
        <v>1.26</v>
      </c>
      <c r="P9292" s="42">
        <v>0.36</v>
      </c>
      <c r="Q9292" s="42">
        <v>0.99</v>
      </c>
      <c r="R9292" s="42">
        <v>4.37</v>
      </c>
      <c r="S9292" s="42">
        <v>0.22</v>
      </c>
      <c r="T9292" s="42">
        <v>29.17</v>
      </c>
      <c r="U9292" s="42">
        <v>4.05</v>
      </c>
      <c r="V9292" s="42"/>
      <c r="W9292" s="42"/>
      <c r="X9292" s="42">
        <f t="shared" si="354"/>
        <v>207.23000000000002</v>
      </c>
      <c r="Y9292" s="2">
        <f t="shared" si="357"/>
        <v>0</v>
      </c>
      <c r="Z9292" s="3"/>
    </row>
    <row r="9293" spans="1:26" customFormat="1" x14ac:dyDescent="0.25">
      <c r="A9293" s="31">
        <v>27</v>
      </c>
      <c r="B9293" s="31">
        <v>32</v>
      </c>
      <c r="C9293" s="3" t="s">
        <v>14956</v>
      </c>
      <c r="D9293" s="3" t="s">
        <v>14943</v>
      </c>
      <c r="E9293" s="3" t="s">
        <v>14918</v>
      </c>
      <c r="F9293" s="3" t="s">
        <v>12895</v>
      </c>
      <c r="G9293" s="3" t="s">
        <v>14957</v>
      </c>
      <c r="H9293" s="3" t="s">
        <v>190</v>
      </c>
      <c r="I9293" s="42">
        <v>504.02</v>
      </c>
      <c r="J9293" s="42">
        <v>371.94</v>
      </c>
      <c r="K9293" s="42">
        <v>3.84</v>
      </c>
      <c r="L9293" s="42">
        <v>23.73</v>
      </c>
      <c r="M9293" s="42"/>
      <c r="N9293" s="42">
        <v>2.5</v>
      </c>
      <c r="O9293" s="42">
        <v>5.95</v>
      </c>
      <c r="P9293" s="42">
        <v>0.34</v>
      </c>
      <c r="Q9293" s="42">
        <v>15.34</v>
      </c>
      <c r="R9293" s="42">
        <v>9.7200000000000006</v>
      </c>
      <c r="S9293" s="42">
        <v>2.94</v>
      </c>
      <c r="T9293" s="42">
        <v>65.22</v>
      </c>
      <c r="U9293" s="42">
        <v>2.5</v>
      </c>
      <c r="V9293" s="42"/>
      <c r="W9293" s="42"/>
      <c r="X9293" s="42">
        <f t="shared" si="354"/>
        <v>504.02</v>
      </c>
      <c r="Y9293" s="2">
        <f t="shared" si="357"/>
        <v>0</v>
      </c>
      <c r="Z9293" s="3"/>
    </row>
    <row r="9294" spans="1:26" customFormat="1" x14ac:dyDescent="0.25">
      <c r="A9294" s="31">
        <v>28</v>
      </c>
      <c r="B9294" s="31">
        <v>33</v>
      </c>
      <c r="C9294" s="3" t="s">
        <v>14958</v>
      </c>
      <c r="D9294" s="3" t="s">
        <v>14943</v>
      </c>
      <c r="E9294" s="3" t="s">
        <v>14918</v>
      </c>
      <c r="F9294" s="3" t="s">
        <v>12895</v>
      </c>
      <c r="G9294" s="3" t="s">
        <v>2513</v>
      </c>
      <c r="H9294" s="3" t="s">
        <v>391</v>
      </c>
      <c r="I9294" s="42">
        <v>308.13</v>
      </c>
      <c r="J9294" s="42">
        <v>230.93</v>
      </c>
      <c r="K9294" s="42"/>
      <c r="L9294" s="42">
        <v>2.52</v>
      </c>
      <c r="M9294" s="42">
        <v>2.4</v>
      </c>
      <c r="N9294" s="42"/>
      <c r="O9294" s="42">
        <v>6.11</v>
      </c>
      <c r="P9294" s="42"/>
      <c r="Q9294" s="42">
        <v>2</v>
      </c>
      <c r="R9294" s="42">
        <v>4.17</v>
      </c>
      <c r="S9294" s="42">
        <v>1.29</v>
      </c>
      <c r="T9294" s="42">
        <v>58.71</v>
      </c>
      <c r="U9294" s="42"/>
      <c r="V9294" s="42"/>
      <c r="W9294" s="42"/>
      <c r="X9294" s="42">
        <f t="shared" si="354"/>
        <v>308.13</v>
      </c>
      <c r="Y9294" s="2">
        <f t="shared" si="357"/>
        <v>0</v>
      </c>
      <c r="Z9294" s="3"/>
    </row>
    <row r="9295" spans="1:26" customFormat="1" x14ac:dyDescent="0.25">
      <c r="A9295" s="31">
        <v>29</v>
      </c>
      <c r="B9295" s="31">
        <v>34</v>
      </c>
      <c r="C9295" s="3" t="s">
        <v>14959</v>
      </c>
      <c r="D9295" s="3" t="s">
        <v>14943</v>
      </c>
      <c r="E9295" s="3" t="s">
        <v>14918</v>
      </c>
      <c r="F9295" s="3" t="s">
        <v>12895</v>
      </c>
      <c r="G9295" s="3" t="s">
        <v>14960</v>
      </c>
      <c r="H9295" s="3" t="s">
        <v>429</v>
      </c>
      <c r="I9295" s="42">
        <v>261.63</v>
      </c>
      <c r="J9295" s="42">
        <v>171.15</v>
      </c>
      <c r="K9295" s="42"/>
      <c r="L9295" s="42">
        <v>22.45</v>
      </c>
      <c r="M9295" s="42">
        <v>2.36</v>
      </c>
      <c r="N9295" s="42"/>
      <c r="O9295" s="42">
        <v>2.36</v>
      </c>
      <c r="P9295" s="42">
        <v>0.2</v>
      </c>
      <c r="Q9295" s="42"/>
      <c r="R9295" s="42">
        <v>3.2</v>
      </c>
      <c r="S9295" s="42">
        <v>1.69</v>
      </c>
      <c r="T9295" s="42">
        <v>57.84</v>
      </c>
      <c r="U9295" s="42">
        <v>0.38</v>
      </c>
      <c r="V9295" s="42"/>
      <c r="W9295" s="42"/>
      <c r="X9295" s="42">
        <f t="shared" si="354"/>
        <v>261.63</v>
      </c>
      <c r="Y9295" s="2">
        <f t="shared" si="357"/>
        <v>0</v>
      </c>
      <c r="Z9295" s="3"/>
    </row>
    <row r="9296" spans="1:26" customFormat="1" x14ac:dyDescent="0.25">
      <c r="A9296" s="31">
        <v>30</v>
      </c>
      <c r="B9296" s="31">
        <v>35</v>
      </c>
      <c r="C9296" s="3" t="s">
        <v>14961</v>
      </c>
      <c r="D9296" s="3" t="s">
        <v>14943</v>
      </c>
      <c r="E9296" s="3" t="s">
        <v>14918</v>
      </c>
      <c r="F9296" s="3" t="s">
        <v>12895</v>
      </c>
      <c r="G9296" s="3" t="s">
        <v>14962</v>
      </c>
      <c r="H9296" s="3" t="s">
        <v>2145</v>
      </c>
      <c r="I9296" s="42">
        <v>82.08</v>
      </c>
      <c r="J9296" s="42">
        <v>44.26</v>
      </c>
      <c r="K9296" s="42">
        <v>2.4</v>
      </c>
      <c r="L9296" s="42">
        <v>19.809999999999999</v>
      </c>
      <c r="M9296" s="42"/>
      <c r="N9296" s="42"/>
      <c r="O9296" s="42">
        <v>0.48</v>
      </c>
      <c r="P9296" s="42"/>
      <c r="Q9296" s="42">
        <v>11.61</v>
      </c>
      <c r="R9296" s="42">
        <v>1.45</v>
      </c>
      <c r="S9296" s="42">
        <v>0.56000000000000005</v>
      </c>
      <c r="T9296" s="42">
        <v>1.51</v>
      </c>
      <c r="U9296" s="42"/>
      <c r="V9296" s="42"/>
      <c r="W9296" s="42"/>
      <c r="X9296" s="42">
        <f t="shared" si="354"/>
        <v>82.080000000000013</v>
      </c>
      <c r="Y9296" s="2">
        <f t="shared" si="357"/>
        <v>0</v>
      </c>
      <c r="Z9296" s="3"/>
    </row>
    <row r="9297" spans="1:26" customFormat="1" x14ac:dyDescent="0.25">
      <c r="A9297" s="31">
        <v>31</v>
      </c>
      <c r="B9297" s="31">
        <v>36</v>
      </c>
      <c r="C9297" s="3" t="s">
        <v>14963</v>
      </c>
      <c r="D9297" s="3" t="s">
        <v>14943</v>
      </c>
      <c r="E9297" s="3" t="s">
        <v>14918</v>
      </c>
      <c r="F9297" s="3" t="s">
        <v>12895</v>
      </c>
      <c r="G9297" s="3" t="s">
        <v>5996</v>
      </c>
      <c r="H9297" s="3" t="s">
        <v>3243</v>
      </c>
      <c r="I9297" s="42">
        <v>116.45</v>
      </c>
      <c r="J9297" s="42">
        <v>96.71</v>
      </c>
      <c r="K9297" s="42"/>
      <c r="L9297" s="42">
        <v>0.6</v>
      </c>
      <c r="M9297" s="42"/>
      <c r="N9297" s="42">
        <v>12.26</v>
      </c>
      <c r="O9297" s="42">
        <v>2.56</v>
      </c>
      <c r="P9297" s="42">
        <v>0.87</v>
      </c>
      <c r="Q9297" s="42"/>
      <c r="R9297" s="42">
        <v>1.05</v>
      </c>
      <c r="S9297" s="42"/>
      <c r="T9297" s="42"/>
      <c r="U9297" s="42">
        <v>2.4</v>
      </c>
      <c r="V9297" s="42"/>
      <c r="W9297" s="42"/>
      <c r="X9297" s="42">
        <f t="shared" si="354"/>
        <v>116.45</v>
      </c>
      <c r="Y9297" s="2">
        <f t="shared" si="357"/>
        <v>0</v>
      </c>
      <c r="Z9297" s="3"/>
    </row>
    <row r="9298" spans="1:26" customFormat="1" x14ac:dyDescent="0.25">
      <c r="A9298" s="31">
        <v>32</v>
      </c>
      <c r="B9298" s="31">
        <v>37</v>
      </c>
      <c r="C9298" s="3" t="s">
        <v>14964</v>
      </c>
      <c r="D9298" s="3" t="s">
        <v>14943</v>
      </c>
      <c r="E9298" s="3" t="s">
        <v>14918</v>
      </c>
      <c r="F9298" s="3" t="s">
        <v>12895</v>
      </c>
      <c r="G9298" s="3" t="s">
        <v>14965</v>
      </c>
      <c r="H9298" s="3" t="s">
        <v>860</v>
      </c>
      <c r="I9298" s="42">
        <v>595.55999999999995</v>
      </c>
      <c r="J9298" s="42">
        <v>254.63</v>
      </c>
      <c r="K9298" s="42">
        <v>14.45</v>
      </c>
      <c r="L9298" s="42"/>
      <c r="M9298" s="42">
        <v>4.0999999999999996</v>
      </c>
      <c r="N9298" s="42"/>
      <c r="O9298" s="42">
        <v>5.26</v>
      </c>
      <c r="P9298" s="42">
        <v>1.46</v>
      </c>
      <c r="Q9298" s="42"/>
      <c r="R9298" s="42">
        <v>6.67</v>
      </c>
      <c r="S9298" s="42">
        <v>3.52</v>
      </c>
      <c r="T9298" s="42">
        <v>300.95</v>
      </c>
      <c r="U9298" s="42">
        <v>4.5199999999999996</v>
      </c>
      <c r="V9298" s="42"/>
      <c r="W9298" s="42"/>
      <c r="X9298" s="42">
        <f t="shared" si="354"/>
        <v>595.55999999999995</v>
      </c>
      <c r="Y9298" s="2">
        <f t="shared" si="357"/>
        <v>0</v>
      </c>
      <c r="Z9298" s="3"/>
    </row>
    <row r="9299" spans="1:26" customFormat="1" x14ac:dyDescent="0.25">
      <c r="A9299" s="31">
        <v>33</v>
      </c>
      <c r="B9299" s="31">
        <v>38</v>
      </c>
      <c r="C9299" s="3" t="s">
        <v>13610</v>
      </c>
      <c r="D9299" s="3" t="s">
        <v>14943</v>
      </c>
      <c r="E9299" s="3" t="s">
        <v>14918</v>
      </c>
      <c r="F9299" s="3" t="s">
        <v>12895</v>
      </c>
      <c r="G9299" s="3" t="s">
        <v>3423</v>
      </c>
      <c r="H9299" s="3"/>
      <c r="I9299" s="42">
        <v>111.86</v>
      </c>
      <c r="J9299" s="42">
        <v>91.84</v>
      </c>
      <c r="K9299" s="42">
        <v>10.130000000000001</v>
      </c>
      <c r="L9299" s="42"/>
      <c r="M9299" s="42"/>
      <c r="N9299" s="42">
        <v>2.6</v>
      </c>
      <c r="O9299" s="42">
        <v>1.45</v>
      </c>
      <c r="P9299" s="42">
        <v>0.52</v>
      </c>
      <c r="Q9299" s="42"/>
      <c r="R9299" s="42">
        <v>3.25</v>
      </c>
      <c r="S9299" s="42">
        <v>1.32</v>
      </c>
      <c r="T9299" s="42"/>
      <c r="U9299" s="42">
        <v>0.75</v>
      </c>
      <c r="V9299" s="42"/>
      <c r="W9299" s="42"/>
      <c r="X9299" s="42">
        <f t="shared" si="354"/>
        <v>111.85999999999999</v>
      </c>
      <c r="Y9299" s="2">
        <f t="shared" si="357"/>
        <v>0</v>
      </c>
      <c r="Z9299" s="3"/>
    </row>
    <row r="9300" spans="1:26" customFormat="1" x14ac:dyDescent="0.25">
      <c r="A9300" s="31">
        <v>34</v>
      </c>
      <c r="B9300" s="31">
        <v>39</v>
      </c>
      <c r="C9300" s="3" t="s">
        <v>14966</v>
      </c>
      <c r="D9300" s="3" t="s">
        <v>14966</v>
      </c>
      <c r="E9300" s="3" t="s">
        <v>14918</v>
      </c>
      <c r="F9300" s="3" t="s">
        <v>12895</v>
      </c>
      <c r="G9300" s="3" t="s">
        <v>14967</v>
      </c>
      <c r="H9300" s="3" t="s">
        <v>14968</v>
      </c>
      <c r="I9300" s="42">
        <v>294.94</v>
      </c>
      <c r="J9300" s="42">
        <v>171.55</v>
      </c>
      <c r="K9300" s="42">
        <v>19.16</v>
      </c>
      <c r="L9300" s="42">
        <v>5.66</v>
      </c>
      <c r="M9300" s="42">
        <v>6.33</v>
      </c>
      <c r="N9300" s="42"/>
      <c r="O9300" s="42">
        <v>3.87</v>
      </c>
      <c r="P9300" s="42">
        <v>2.44</v>
      </c>
      <c r="Q9300" s="42"/>
      <c r="R9300" s="42">
        <v>8.84</v>
      </c>
      <c r="S9300" s="42">
        <v>3.66</v>
      </c>
      <c r="T9300" s="42">
        <v>70.2</v>
      </c>
      <c r="U9300" s="42">
        <v>3.23</v>
      </c>
      <c r="V9300" s="42"/>
      <c r="W9300" s="42"/>
      <c r="X9300" s="42">
        <f t="shared" si="354"/>
        <v>294.94000000000005</v>
      </c>
      <c r="Y9300" s="2">
        <f t="shared" si="357"/>
        <v>0</v>
      </c>
      <c r="Z9300" s="3"/>
    </row>
    <row r="9301" spans="1:26" customFormat="1" x14ac:dyDescent="0.25">
      <c r="A9301" s="31">
        <v>35</v>
      </c>
      <c r="B9301" s="31">
        <v>40</v>
      </c>
      <c r="C9301" s="3" t="s">
        <v>14969</v>
      </c>
      <c r="D9301" s="3" t="s">
        <v>14966</v>
      </c>
      <c r="E9301" s="3" t="s">
        <v>14918</v>
      </c>
      <c r="F9301" s="3" t="s">
        <v>12895</v>
      </c>
      <c r="G9301" s="3" t="s">
        <v>14970</v>
      </c>
      <c r="H9301" s="3" t="s">
        <v>377</v>
      </c>
      <c r="I9301" s="42">
        <v>316.14</v>
      </c>
      <c r="J9301" s="42">
        <v>187.5</v>
      </c>
      <c r="K9301" s="42">
        <v>7.94</v>
      </c>
      <c r="L9301" s="42"/>
      <c r="M9301" s="42">
        <v>4.7300000000000004</v>
      </c>
      <c r="N9301" s="42"/>
      <c r="O9301" s="42"/>
      <c r="P9301" s="42"/>
      <c r="Q9301" s="42"/>
      <c r="R9301" s="42">
        <v>7.41</v>
      </c>
      <c r="S9301" s="42">
        <v>0.86</v>
      </c>
      <c r="T9301" s="42">
        <v>105.7</v>
      </c>
      <c r="U9301" s="42">
        <v>2</v>
      </c>
      <c r="V9301" s="42"/>
      <c r="W9301" s="42"/>
      <c r="X9301" s="42">
        <f t="shared" si="354"/>
        <v>316.14</v>
      </c>
      <c r="Y9301" s="2">
        <f t="shared" si="357"/>
        <v>0</v>
      </c>
      <c r="Z9301" s="3"/>
    </row>
    <row r="9302" spans="1:26" customFormat="1" x14ac:dyDescent="0.25">
      <c r="A9302" s="31">
        <v>36</v>
      </c>
      <c r="B9302" s="31">
        <v>41</v>
      </c>
      <c r="C9302" s="3" t="s">
        <v>250</v>
      </c>
      <c r="D9302" s="3" t="s">
        <v>14966</v>
      </c>
      <c r="E9302" s="3" t="s">
        <v>14918</v>
      </c>
      <c r="F9302" s="3" t="s">
        <v>12895</v>
      </c>
      <c r="G9302" s="3" t="s">
        <v>14971</v>
      </c>
      <c r="H9302" s="3" t="s">
        <v>2485</v>
      </c>
      <c r="I9302" s="42">
        <v>242.93</v>
      </c>
      <c r="J9302" s="42">
        <v>151.16</v>
      </c>
      <c r="K9302" s="42">
        <v>3.77</v>
      </c>
      <c r="L9302" s="42">
        <v>2.1800000000000002</v>
      </c>
      <c r="M9302" s="42">
        <v>13.18</v>
      </c>
      <c r="N9302" s="42"/>
      <c r="O9302" s="42">
        <v>2.65</v>
      </c>
      <c r="P9302" s="42">
        <v>0.74</v>
      </c>
      <c r="Q9302" s="42">
        <v>3.46</v>
      </c>
      <c r="R9302" s="42">
        <v>3.88</v>
      </c>
      <c r="S9302" s="42">
        <v>1.58</v>
      </c>
      <c r="T9302" s="42">
        <v>57.15</v>
      </c>
      <c r="U9302" s="42">
        <v>3.18</v>
      </c>
      <c r="V9302" s="42"/>
      <c r="W9302" s="42"/>
      <c r="X9302" s="42">
        <f>SUM(J9302:W9302)</f>
        <v>242.93000000000006</v>
      </c>
      <c r="Y9302" s="2">
        <f t="shared" si="357"/>
        <v>0</v>
      </c>
      <c r="Z9302" s="3"/>
    </row>
    <row r="9303" spans="1:26" customFormat="1" x14ac:dyDescent="0.25">
      <c r="A9303" s="31">
        <v>37</v>
      </c>
      <c r="B9303" s="31">
        <v>42</v>
      </c>
      <c r="C9303" s="3" t="s">
        <v>14972</v>
      </c>
      <c r="D9303" s="3" t="s">
        <v>14973</v>
      </c>
      <c r="E9303" s="3" t="s">
        <v>14918</v>
      </c>
      <c r="F9303" s="3" t="s">
        <v>12895</v>
      </c>
      <c r="G9303" s="3" t="s">
        <v>12996</v>
      </c>
      <c r="H9303" s="3" t="s">
        <v>216</v>
      </c>
      <c r="I9303" s="42">
        <v>2166.29</v>
      </c>
      <c r="J9303" s="42">
        <v>786.9</v>
      </c>
      <c r="K9303" s="42">
        <v>68.19</v>
      </c>
      <c r="L9303" s="42">
        <v>17.28</v>
      </c>
      <c r="M9303" s="42">
        <v>3.5</v>
      </c>
      <c r="N9303" s="42">
        <v>1.5</v>
      </c>
      <c r="O9303" s="42">
        <v>7.06</v>
      </c>
      <c r="P9303" s="42">
        <v>0.75</v>
      </c>
      <c r="Q9303" s="42"/>
      <c r="R9303" s="42">
        <v>26.91</v>
      </c>
      <c r="S9303" s="42">
        <v>10.69</v>
      </c>
      <c r="T9303" s="42">
        <v>1236.51</v>
      </c>
      <c r="U9303" s="42">
        <v>7</v>
      </c>
      <c r="V9303" s="42"/>
      <c r="W9303" s="42"/>
      <c r="X9303" s="42">
        <f t="shared" si="354"/>
        <v>2166.29</v>
      </c>
      <c r="Y9303" s="2">
        <f t="shared" si="357"/>
        <v>0</v>
      </c>
      <c r="Z9303" s="3"/>
    </row>
    <row r="9304" spans="1:26" customFormat="1" x14ac:dyDescent="0.25">
      <c r="A9304" s="31">
        <v>38</v>
      </c>
      <c r="B9304" s="31">
        <v>43</v>
      </c>
      <c r="C9304" s="3" t="s">
        <v>14974</v>
      </c>
      <c r="D9304" s="3" t="s">
        <v>14973</v>
      </c>
      <c r="E9304" s="3" t="s">
        <v>14918</v>
      </c>
      <c r="F9304" s="3" t="s">
        <v>12895</v>
      </c>
      <c r="G9304" s="1" t="s">
        <v>696</v>
      </c>
      <c r="H9304" s="3" t="s">
        <v>471</v>
      </c>
      <c r="I9304" s="42">
        <v>452.93</v>
      </c>
      <c r="J9304" s="42">
        <v>231.21</v>
      </c>
      <c r="K9304" s="42">
        <v>14.36</v>
      </c>
      <c r="L9304" s="42"/>
      <c r="M9304" s="42">
        <v>0.79</v>
      </c>
      <c r="N9304" s="42">
        <v>2</v>
      </c>
      <c r="O9304" s="42">
        <v>5.5</v>
      </c>
      <c r="P9304" s="42">
        <v>119</v>
      </c>
      <c r="Q9304" s="42"/>
      <c r="R9304" s="42">
        <v>7.52</v>
      </c>
      <c r="S9304" s="42">
        <v>1.1200000000000001</v>
      </c>
      <c r="T9304" s="42">
        <v>71.430000000000007</v>
      </c>
      <c r="U9304" s="42"/>
      <c r="V9304" s="42"/>
      <c r="W9304" s="42"/>
      <c r="X9304" s="42">
        <f t="shared" si="354"/>
        <v>452.93</v>
      </c>
      <c r="Y9304" s="2">
        <f t="shared" si="357"/>
        <v>0</v>
      </c>
      <c r="Z9304" s="3"/>
    </row>
    <row r="9305" spans="1:26" customFormat="1" x14ac:dyDescent="0.25">
      <c r="A9305" s="31">
        <v>39</v>
      </c>
      <c r="B9305" s="31">
        <v>44</v>
      </c>
      <c r="C9305" s="3" t="s">
        <v>14975</v>
      </c>
      <c r="D9305" s="3" t="s">
        <v>14973</v>
      </c>
      <c r="E9305" s="3" t="s">
        <v>14918</v>
      </c>
      <c r="F9305" s="3" t="s">
        <v>12895</v>
      </c>
      <c r="G9305" s="3" t="s">
        <v>685</v>
      </c>
      <c r="H9305" s="3" t="s">
        <v>2485</v>
      </c>
      <c r="I9305" s="42">
        <v>2139.2199999999998</v>
      </c>
      <c r="J9305" s="42">
        <v>563.54999999999995</v>
      </c>
      <c r="K9305" s="42">
        <v>58.2</v>
      </c>
      <c r="L9305" s="42">
        <v>2.5</v>
      </c>
      <c r="M9305" s="42">
        <v>31.65</v>
      </c>
      <c r="N9305" s="42"/>
      <c r="O9305" s="42"/>
      <c r="P9305" s="42">
        <v>3</v>
      </c>
      <c r="Q9305" s="42">
        <v>8</v>
      </c>
      <c r="R9305" s="42">
        <v>14.06</v>
      </c>
      <c r="S9305" s="42">
        <v>4.28</v>
      </c>
      <c r="T9305" s="42">
        <v>1451.44</v>
      </c>
      <c r="U9305" s="42">
        <v>2.54</v>
      </c>
      <c r="V9305" s="42"/>
      <c r="W9305" s="42"/>
      <c r="X9305" s="42">
        <f t="shared" ref="X9305:X9368" si="358">SUM(J9305:W9305)</f>
        <v>2139.2199999999998</v>
      </c>
      <c r="Y9305" s="2">
        <f t="shared" si="357"/>
        <v>0</v>
      </c>
      <c r="Z9305" s="3"/>
    </row>
    <row r="9306" spans="1:26" customFormat="1" x14ac:dyDescent="0.25">
      <c r="A9306" s="31">
        <v>1</v>
      </c>
      <c r="B9306" s="31">
        <v>1</v>
      </c>
      <c r="C9306" s="3" t="s">
        <v>14976</v>
      </c>
      <c r="D9306" s="3" t="s">
        <v>5255</v>
      </c>
      <c r="E9306" s="3" t="s">
        <v>14663</v>
      </c>
      <c r="F9306" s="3" t="s">
        <v>12895</v>
      </c>
      <c r="G9306" s="1" t="s">
        <v>4427</v>
      </c>
      <c r="H9306" s="3" t="s">
        <v>216</v>
      </c>
      <c r="I9306" s="42">
        <v>143.34</v>
      </c>
      <c r="J9306" s="42">
        <v>47.33</v>
      </c>
      <c r="K9306" s="42">
        <v>4.7699999999999996</v>
      </c>
      <c r="L9306" s="42">
        <v>0.15</v>
      </c>
      <c r="M9306" s="42">
        <v>5.54</v>
      </c>
      <c r="N9306" s="42"/>
      <c r="O9306" s="42"/>
      <c r="P9306" s="42"/>
      <c r="Q9306" s="42">
        <v>15.1</v>
      </c>
      <c r="R9306" s="42">
        <v>6.36</v>
      </c>
      <c r="S9306" s="42">
        <v>0.21</v>
      </c>
      <c r="T9306" s="42">
        <v>63.88</v>
      </c>
      <c r="U9306" s="42"/>
      <c r="V9306" s="42"/>
      <c r="W9306" s="42"/>
      <c r="X9306" s="42">
        <f t="shared" si="358"/>
        <v>143.33999999999997</v>
      </c>
      <c r="Y9306" s="2">
        <f t="shared" si="357"/>
        <v>0</v>
      </c>
      <c r="Z9306" s="3"/>
    </row>
    <row r="9307" spans="1:26" customFormat="1" ht="30" x14ac:dyDescent="0.25">
      <c r="A9307" s="31">
        <v>2</v>
      </c>
      <c r="B9307" s="31">
        <v>2</v>
      </c>
      <c r="C9307" s="3" t="s">
        <v>14977</v>
      </c>
      <c r="D9307" s="3" t="s">
        <v>5255</v>
      </c>
      <c r="E9307" s="3" t="s">
        <v>14663</v>
      </c>
      <c r="F9307" s="3" t="s">
        <v>12895</v>
      </c>
      <c r="G9307" s="1" t="s">
        <v>14978</v>
      </c>
      <c r="H9307" s="3"/>
      <c r="I9307" s="42">
        <v>165.03</v>
      </c>
      <c r="J9307" s="42">
        <v>41.24</v>
      </c>
      <c r="K9307" s="42">
        <v>5.66</v>
      </c>
      <c r="L9307" s="42">
        <v>11.21</v>
      </c>
      <c r="M9307" s="42">
        <v>1.18</v>
      </c>
      <c r="N9307" s="42"/>
      <c r="O9307" s="42"/>
      <c r="P9307" s="42"/>
      <c r="Q9307" s="42">
        <v>12.64</v>
      </c>
      <c r="R9307" s="42">
        <v>3.05</v>
      </c>
      <c r="S9307" s="42">
        <v>1.41</v>
      </c>
      <c r="T9307" s="42">
        <v>85.89</v>
      </c>
      <c r="U9307" s="42">
        <v>2.75</v>
      </c>
      <c r="V9307" s="42"/>
      <c r="W9307" s="42"/>
      <c r="X9307" s="42">
        <f t="shared" si="358"/>
        <v>165.03</v>
      </c>
      <c r="Y9307" s="2">
        <f t="shared" si="357"/>
        <v>0</v>
      </c>
      <c r="Z9307" s="3"/>
    </row>
    <row r="9308" spans="1:26" customFormat="1" x14ac:dyDescent="0.25">
      <c r="A9308" s="31">
        <v>3</v>
      </c>
      <c r="B9308" s="31">
        <v>3</v>
      </c>
      <c r="C9308" s="3" t="s">
        <v>14979</v>
      </c>
      <c r="D9308" s="3" t="s">
        <v>14980</v>
      </c>
      <c r="E9308" s="3" t="s">
        <v>14663</v>
      </c>
      <c r="F9308" s="3" t="s">
        <v>12895</v>
      </c>
      <c r="G9308" s="1"/>
      <c r="H9308" s="3"/>
      <c r="I9308" s="42">
        <v>93.36</v>
      </c>
      <c r="J9308" s="42">
        <v>70.150000000000006</v>
      </c>
      <c r="K9308" s="42">
        <v>15.37</v>
      </c>
      <c r="L9308" s="42"/>
      <c r="M9308" s="42">
        <v>1.06</v>
      </c>
      <c r="N9308" s="42"/>
      <c r="O9308" s="42">
        <v>0.65</v>
      </c>
      <c r="P9308" s="42">
        <v>1</v>
      </c>
      <c r="Q9308" s="42"/>
      <c r="R9308" s="42">
        <v>3.72</v>
      </c>
      <c r="S9308" s="42"/>
      <c r="T9308" s="42"/>
      <c r="U9308" s="42">
        <v>1.41</v>
      </c>
      <c r="V9308" s="42"/>
      <c r="W9308" s="42"/>
      <c r="X9308" s="42">
        <f t="shared" si="358"/>
        <v>93.360000000000014</v>
      </c>
      <c r="Y9308" s="2">
        <f t="shared" si="357"/>
        <v>0</v>
      </c>
      <c r="Z9308" s="3"/>
    </row>
    <row r="9309" spans="1:26" customFormat="1" x14ac:dyDescent="0.25">
      <c r="A9309" s="31">
        <v>4</v>
      </c>
      <c r="B9309" s="31">
        <v>4</v>
      </c>
      <c r="C9309" s="3" t="s">
        <v>14981</v>
      </c>
      <c r="D9309" s="3" t="s">
        <v>14980</v>
      </c>
      <c r="E9309" s="3" t="s">
        <v>14663</v>
      </c>
      <c r="F9309" s="3" t="s">
        <v>12895</v>
      </c>
      <c r="G9309" s="1"/>
      <c r="H9309" s="3"/>
      <c r="I9309" s="42">
        <v>103</v>
      </c>
      <c r="J9309" s="42">
        <v>51.92</v>
      </c>
      <c r="K9309" s="42">
        <v>4.74</v>
      </c>
      <c r="L9309" s="42"/>
      <c r="M9309" s="42"/>
      <c r="N9309" s="42">
        <v>1.1599999999999999</v>
      </c>
      <c r="O9309" s="42">
        <v>1.22</v>
      </c>
      <c r="P9309" s="42">
        <v>38.89</v>
      </c>
      <c r="Q9309" s="42"/>
      <c r="R9309" s="42">
        <v>3.08</v>
      </c>
      <c r="S9309" s="42"/>
      <c r="T9309" s="42">
        <v>0.53</v>
      </c>
      <c r="U9309" s="42">
        <v>1.46</v>
      </c>
      <c r="V9309" s="42"/>
      <c r="W9309" s="42"/>
      <c r="X9309" s="42">
        <f t="shared" si="358"/>
        <v>103</v>
      </c>
      <c r="Y9309" s="2">
        <f t="shared" si="357"/>
        <v>0</v>
      </c>
      <c r="Z9309" s="3"/>
    </row>
    <row r="9310" spans="1:26" customFormat="1" x14ac:dyDescent="0.25">
      <c r="A9310" s="31">
        <v>5</v>
      </c>
      <c r="B9310" s="31">
        <v>5</v>
      </c>
      <c r="C9310" s="3" t="s">
        <v>14982</v>
      </c>
      <c r="D9310" s="3" t="s">
        <v>5255</v>
      </c>
      <c r="E9310" s="3" t="s">
        <v>14663</v>
      </c>
      <c r="F9310" s="3" t="s">
        <v>12895</v>
      </c>
      <c r="G9310" s="1" t="s">
        <v>4427</v>
      </c>
      <c r="H9310" s="3" t="s">
        <v>277</v>
      </c>
      <c r="I9310" s="42">
        <v>63</v>
      </c>
      <c r="J9310" s="42">
        <v>38.04</v>
      </c>
      <c r="K9310" s="42">
        <v>15.11</v>
      </c>
      <c r="L9310" s="42">
        <v>4.42</v>
      </c>
      <c r="M9310" s="42"/>
      <c r="N9310" s="42">
        <v>2</v>
      </c>
      <c r="O9310" s="42">
        <v>0.85</v>
      </c>
      <c r="P9310" s="42">
        <v>0.47</v>
      </c>
      <c r="Q9310" s="42"/>
      <c r="R9310" s="42">
        <v>1.07</v>
      </c>
      <c r="S9310" s="42">
        <v>1.04</v>
      </c>
      <c r="T9310" s="42"/>
      <c r="U9310" s="42"/>
      <c r="V9310" s="42"/>
      <c r="W9310" s="42"/>
      <c r="X9310" s="42">
        <f t="shared" si="358"/>
        <v>63</v>
      </c>
      <c r="Y9310" s="2">
        <f t="shared" si="357"/>
        <v>0</v>
      </c>
      <c r="Z9310" s="3"/>
    </row>
    <row r="9311" spans="1:26" customFormat="1" x14ac:dyDescent="0.25">
      <c r="A9311" s="31">
        <v>6</v>
      </c>
      <c r="B9311" s="31">
        <v>6</v>
      </c>
      <c r="C9311" s="3" t="s">
        <v>14983</v>
      </c>
      <c r="D9311" s="3" t="s">
        <v>5255</v>
      </c>
      <c r="E9311" s="3" t="s">
        <v>14663</v>
      </c>
      <c r="F9311" s="3" t="s">
        <v>12895</v>
      </c>
      <c r="G9311" s="1" t="s">
        <v>223</v>
      </c>
      <c r="H9311" s="3"/>
      <c r="I9311" s="42">
        <v>271.3</v>
      </c>
      <c r="J9311" s="42">
        <v>119.76</v>
      </c>
      <c r="K9311" s="42">
        <v>28</v>
      </c>
      <c r="L9311" s="42">
        <v>18.54</v>
      </c>
      <c r="M9311" s="42"/>
      <c r="N9311" s="42">
        <v>6.5</v>
      </c>
      <c r="O9311" s="42">
        <v>7</v>
      </c>
      <c r="P9311" s="42">
        <v>38</v>
      </c>
      <c r="Q9311" s="42">
        <v>18.649999999999999</v>
      </c>
      <c r="R9311" s="42">
        <v>2.7</v>
      </c>
      <c r="S9311" s="42">
        <v>2.15</v>
      </c>
      <c r="T9311" s="42">
        <v>30</v>
      </c>
      <c r="U9311" s="42"/>
      <c r="V9311" s="42"/>
      <c r="W9311" s="42"/>
      <c r="X9311" s="42">
        <f t="shared" si="358"/>
        <v>271.29999999999995</v>
      </c>
      <c r="Y9311" s="2">
        <f t="shared" si="357"/>
        <v>0</v>
      </c>
      <c r="Z9311" s="3"/>
    </row>
    <row r="9312" spans="1:26" customFormat="1" x14ac:dyDescent="0.25">
      <c r="A9312" s="31">
        <v>7</v>
      </c>
      <c r="B9312" s="31">
        <v>7</v>
      </c>
      <c r="C9312" s="3" t="s">
        <v>352</v>
      </c>
      <c r="D9312" s="3" t="s">
        <v>5255</v>
      </c>
      <c r="E9312" s="3" t="s">
        <v>14663</v>
      </c>
      <c r="F9312" s="3" t="s">
        <v>12895</v>
      </c>
      <c r="G9312" s="1" t="s">
        <v>14984</v>
      </c>
      <c r="H9312" s="3" t="s">
        <v>216</v>
      </c>
      <c r="I9312" s="42">
        <v>239.48</v>
      </c>
      <c r="J9312" s="42">
        <v>192.63</v>
      </c>
      <c r="K9312" s="42">
        <v>25.4</v>
      </c>
      <c r="L9312" s="42"/>
      <c r="M9312" s="42"/>
      <c r="N9312" s="42">
        <v>4.8499999999999996</v>
      </c>
      <c r="O9312" s="42">
        <v>2.11</v>
      </c>
      <c r="P9312" s="42">
        <v>5.21</v>
      </c>
      <c r="Q9312" s="42"/>
      <c r="R9312" s="42">
        <v>5.65</v>
      </c>
      <c r="S9312" s="42">
        <v>0.67</v>
      </c>
      <c r="T9312" s="42"/>
      <c r="U9312" s="42">
        <v>2.96</v>
      </c>
      <c r="V9312" s="42"/>
      <c r="W9312" s="42"/>
      <c r="X9312" s="42">
        <f t="shared" si="358"/>
        <v>239.48000000000002</v>
      </c>
      <c r="Y9312" s="2">
        <f t="shared" si="357"/>
        <v>0</v>
      </c>
      <c r="Z9312" s="3"/>
    </row>
    <row r="9313" spans="1:26" customFormat="1" x14ac:dyDescent="0.25">
      <c r="A9313" s="31">
        <v>8</v>
      </c>
      <c r="B9313" s="31">
        <v>8</v>
      </c>
      <c r="C9313" s="3" t="s">
        <v>2533</v>
      </c>
      <c r="D9313" s="3" t="s">
        <v>2533</v>
      </c>
      <c r="E9313" s="3" t="s">
        <v>14663</v>
      </c>
      <c r="F9313" s="3" t="s">
        <v>12895</v>
      </c>
      <c r="G9313" s="1" t="s">
        <v>215</v>
      </c>
      <c r="H9313" s="3" t="s">
        <v>5018</v>
      </c>
      <c r="I9313" s="42">
        <v>4975.92</v>
      </c>
      <c r="J9313" s="42">
        <v>186.8</v>
      </c>
      <c r="K9313" s="42">
        <v>32</v>
      </c>
      <c r="L9313" s="42">
        <v>11</v>
      </c>
      <c r="M9313" s="42"/>
      <c r="N9313" s="42">
        <v>12</v>
      </c>
      <c r="O9313" s="42">
        <v>5</v>
      </c>
      <c r="P9313" s="42"/>
      <c r="Q9313" s="42">
        <v>5</v>
      </c>
      <c r="R9313" s="42">
        <v>3</v>
      </c>
      <c r="S9313" s="42">
        <v>3</v>
      </c>
      <c r="T9313" s="42">
        <v>4688.12</v>
      </c>
      <c r="U9313" s="42">
        <v>30</v>
      </c>
      <c r="V9313" s="42"/>
      <c r="W9313" s="42"/>
      <c r="X9313" s="42">
        <f t="shared" si="358"/>
        <v>4975.92</v>
      </c>
      <c r="Y9313" s="2">
        <f t="shared" si="357"/>
        <v>0</v>
      </c>
      <c r="Z9313" s="3"/>
    </row>
    <row r="9314" spans="1:26" customFormat="1" x14ac:dyDescent="0.25">
      <c r="A9314" s="31">
        <v>9</v>
      </c>
      <c r="B9314" s="31">
        <v>9</v>
      </c>
      <c r="C9314" s="3" t="s">
        <v>14985</v>
      </c>
      <c r="D9314" s="3" t="s">
        <v>14986</v>
      </c>
      <c r="E9314" s="3" t="s">
        <v>14663</v>
      </c>
      <c r="F9314" s="3" t="s">
        <v>12895</v>
      </c>
      <c r="G9314" s="1" t="s">
        <v>7962</v>
      </c>
      <c r="H9314" s="3" t="s">
        <v>5</v>
      </c>
      <c r="I9314" s="42">
        <v>75</v>
      </c>
      <c r="J9314" s="42">
        <v>58</v>
      </c>
      <c r="K9314" s="42">
        <v>7</v>
      </c>
      <c r="L9314" s="42"/>
      <c r="M9314" s="42">
        <v>2</v>
      </c>
      <c r="N9314" s="42">
        <v>2</v>
      </c>
      <c r="O9314" s="42">
        <v>2</v>
      </c>
      <c r="P9314" s="42"/>
      <c r="Q9314" s="42"/>
      <c r="R9314" s="42">
        <v>2</v>
      </c>
      <c r="S9314" s="42">
        <v>2</v>
      </c>
      <c r="T9314" s="42"/>
      <c r="U9314" s="42"/>
      <c r="V9314" s="42"/>
      <c r="W9314" s="42"/>
      <c r="X9314" s="42">
        <f t="shared" si="358"/>
        <v>75</v>
      </c>
      <c r="Y9314" s="2">
        <f t="shared" si="357"/>
        <v>0</v>
      </c>
      <c r="Z9314" s="3"/>
    </row>
    <row r="9315" spans="1:26" customFormat="1" x14ac:dyDescent="0.25">
      <c r="A9315" s="31">
        <v>10</v>
      </c>
      <c r="B9315" s="31">
        <v>10</v>
      </c>
      <c r="C9315" s="3" t="s">
        <v>14987</v>
      </c>
      <c r="D9315" s="3" t="s">
        <v>2533</v>
      </c>
      <c r="E9315" s="3" t="s">
        <v>14663</v>
      </c>
      <c r="F9315" s="3" t="s">
        <v>12895</v>
      </c>
      <c r="G9315" s="1" t="s">
        <v>9109</v>
      </c>
      <c r="H9315" s="3" t="s">
        <v>227</v>
      </c>
      <c r="I9315" s="42">
        <v>980.85</v>
      </c>
      <c r="J9315" s="42">
        <v>320</v>
      </c>
      <c r="K9315" s="42">
        <v>120</v>
      </c>
      <c r="L9315" s="42">
        <v>15</v>
      </c>
      <c r="M9315" s="42">
        <v>10</v>
      </c>
      <c r="N9315" s="42">
        <v>5.29</v>
      </c>
      <c r="O9315" s="42">
        <v>4</v>
      </c>
      <c r="P9315" s="42">
        <v>0.5</v>
      </c>
      <c r="Q9315" s="42">
        <v>363.81</v>
      </c>
      <c r="R9315" s="42">
        <v>3</v>
      </c>
      <c r="S9315" s="42">
        <v>3</v>
      </c>
      <c r="T9315" s="42">
        <v>133.25</v>
      </c>
      <c r="U9315" s="42">
        <v>3</v>
      </c>
      <c r="V9315" s="42"/>
      <c r="W9315" s="42"/>
      <c r="X9315" s="42">
        <f t="shared" si="358"/>
        <v>980.85</v>
      </c>
      <c r="Y9315" s="2">
        <f t="shared" si="357"/>
        <v>0</v>
      </c>
      <c r="Z9315" s="3"/>
    </row>
    <row r="9316" spans="1:26" customFormat="1" ht="75" x14ac:dyDescent="0.25">
      <c r="A9316" s="31">
        <v>11</v>
      </c>
      <c r="B9316" s="31">
        <v>11</v>
      </c>
      <c r="C9316" s="3" t="s">
        <v>8946</v>
      </c>
      <c r="D9316" s="3" t="s">
        <v>2533</v>
      </c>
      <c r="E9316" s="3" t="s">
        <v>14663</v>
      </c>
      <c r="F9316" s="3" t="s">
        <v>12895</v>
      </c>
      <c r="G9316" s="1" t="s">
        <v>15248</v>
      </c>
      <c r="H9316" s="3"/>
      <c r="I9316" s="42">
        <v>56</v>
      </c>
      <c r="J9316" s="42">
        <v>33</v>
      </c>
      <c r="K9316" s="42">
        <v>5</v>
      </c>
      <c r="L9316" s="42">
        <v>2</v>
      </c>
      <c r="M9316" s="42">
        <v>2</v>
      </c>
      <c r="N9316" s="42">
        <v>1</v>
      </c>
      <c r="O9316" s="42">
        <v>2</v>
      </c>
      <c r="P9316" s="42"/>
      <c r="Q9316" s="42">
        <v>10</v>
      </c>
      <c r="R9316" s="42">
        <v>1</v>
      </c>
      <c r="S9316" s="42"/>
      <c r="T9316" s="42"/>
      <c r="U9316" s="42"/>
      <c r="V9316" s="42"/>
      <c r="W9316" s="42"/>
      <c r="X9316" s="42">
        <f t="shared" si="358"/>
        <v>56</v>
      </c>
      <c r="Y9316" s="2">
        <f t="shared" si="357"/>
        <v>0</v>
      </c>
      <c r="Z9316" s="3"/>
    </row>
    <row r="9317" spans="1:26" customFormat="1" x14ac:dyDescent="0.25">
      <c r="A9317" s="31">
        <v>12</v>
      </c>
      <c r="B9317" s="31">
        <v>12</v>
      </c>
      <c r="C9317" s="3" t="s">
        <v>14988</v>
      </c>
      <c r="D9317" s="3" t="s">
        <v>14989</v>
      </c>
      <c r="E9317" s="3" t="s">
        <v>14663</v>
      </c>
      <c r="F9317" s="3" t="s">
        <v>12895</v>
      </c>
      <c r="G9317" s="1" t="s">
        <v>14990</v>
      </c>
      <c r="H9317" s="3" t="s">
        <v>572</v>
      </c>
      <c r="I9317" s="42">
        <v>100.29</v>
      </c>
      <c r="J9317" s="42">
        <v>15</v>
      </c>
      <c r="K9317" s="42">
        <v>25</v>
      </c>
      <c r="L9317" s="42">
        <v>37.39</v>
      </c>
      <c r="M9317" s="42"/>
      <c r="N9317" s="42"/>
      <c r="O9317" s="42"/>
      <c r="P9317" s="42"/>
      <c r="Q9317" s="42">
        <v>22</v>
      </c>
      <c r="R9317" s="42">
        <v>1</v>
      </c>
      <c r="S9317" s="42"/>
      <c r="T9317" s="42"/>
      <c r="U9317" s="42"/>
      <c r="V9317" s="42"/>
      <c r="W9317" s="42"/>
      <c r="X9317" s="42">
        <f t="shared" si="358"/>
        <v>100.39</v>
      </c>
      <c r="Y9317" s="3">
        <f t="shared" si="357"/>
        <v>-9.9999999999994316E-2</v>
      </c>
      <c r="Z9317" s="3"/>
    </row>
    <row r="9318" spans="1:26" customFormat="1" x14ac:dyDescent="0.25">
      <c r="A9318" s="31">
        <v>13</v>
      </c>
      <c r="B9318" s="31">
        <v>13</v>
      </c>
      <c r="C9318" s="3" t="s">
        <v>14991</v>
      </c>
      <c r="D9318" s="3" t="s">
        <v>14989</v>
      </c>
      <c r="E9318" s="3" t="s">
        <v>14663</v>
      </c>
      <c r="F9318" s="3" t="s">
        <v>12895</v>
      </c>
      <c r="G9318" s="1" t="s">
        <v>2187</v>
      </c>
      <c r="H9318" s="3" t="s">
        <v>103</v>
      </c>
      <c r="I9318" s="42">
        <v>288</v>
      </c>
      <c r="J9318" s="42"/>
      <c r="K9318" s="42">
        <v>280</v>
      </c>
      <c r="L9318" s="42"/>
      <c r="M9318" s="42"/>
      <c r="N9318" s="42"/>
      <c r="O9318" s="42"/>
      <c r="P9318" s="42">
        <v>8</v>
      </c>
      <c r="Q9318" s="42"/>
      <c r="R9318" s="42"/>
      <c r="S9318" s="42"/>
      <c r="T9318" s="42"/>
      <c r="U9318" s="42"/>
      <c r="V9318" s="42"/>
      <c r="W9318" s="42"/>
      <c r="X9318" s="42">
        <f t="shared" si="358"/>
        <v>288</v>
      </c>
      <c r="Y9318" s="2">
        <f t="shared" si="357"/>
        <v>0</v>
      </c>
      <c r="Z9318" s="3"/>
    </row>
    <row r="9319" spans="1:26" customFormat="1" x14ac:dyDescent="0.25">
      <c r="A9319" s="31">
        <v>14</v>
      </c>
      <c r="B9319" s="31">
        <v>14</v>
      </c>
      <c r="C9319" s="3" t="s">
        <v>14992</v>
      </c>
      <c r="D9319" s="3" t="s">
        <v>14989</v>
      </c>
      <c r="E9319" s="3" t="s">
        <v>14663</v>
      </c>
      <c r="F9319" s="3" t="s">
        <v>12895</v>
      </c>
      <c r="G9319" s="1" t="s">
        <v>14993</v>
      </c>
      <c r="H9319" s="3" t="s">
        <v>2568</v>
      </c>
      <c r="I9319" s="42">
        <v>717</v>
      </c>
      <c r="J9319" s="42">
        <v>290</v>
      </c>
      <c r="K9319" s="42">
        <v>180</v>
      </c>
      <c r="L9319" s="42">
        <v>80</v>
      </c>
      <c r="M9319" s="42"/>
      <c r="N9319" s="42"/>
      <c r="O9319" s="42">
        <v>6</v>
      </c>
      <c r="P9319" s="42"/>
      <c r="Q9319" s="42">
        <v>61</v>
      </c>
      <c r="R9319" s="42"/>
      <c r="S9319" s="42"/>
      <c r="T9319" s="42">
        <v>100</v>
      </c>
      <c r="U9319" s="42"/>
      <c r="V9319" s="42"/>
      <c r="W9319" s="42"/>
      <c r="X9319" s="42">
        <f t="shared" si="358"/>
        <v>717</v>
      </c>
      <c r="Y9319" s="2">
        <f t="shared" si="357"/>
        <v>0</v>
      </c>
      <c r="Z9319" s="3"/>
    </row>
    <row r="9320" spans="1:26" s="20" customFormat="1" x14ac:dyDescent="0.25">
      <c r="A9320" s="31">
        <v>15</v>
      </c>
      <c r="B9320" s="31">
        <v>15</v>
      </c>
      <c r="C9320" s="3" t="s">
        <v>14994</v>
      </c>
      <c r="D9320" s="3" t="s">
        <v>14989</v>
      </c>
      <c r="E9320" s="3" t="s">
        <v>14663</v>
      </c>
      <c r="F9320" s="3" t="s">
        <v>12895</v>
      </c>
      <c r="G9320" s="1" t="s">
        <v>14555</v>
      </c>
      <c r="H9320" s="3" t="s">
        <v>19</v>
      </c>
      <c r="I9320" s="42">
        <v>100</v>
      </c>
      <c r="J9320" s="42">
        <v>80</v>
      </c>
      <c r="K9320" s="42">
        <v>15</v>
      </c>
      <c r="L9320" s="42">
        <v>5</v>
      </c>
      <c r="M9320" s="42"/>
      <c r="N9320" s="42"/>
      <c r="O9320" s="42"/>
      <c r="P9320" s="42"/>
      <c r="Q9320" s="42"/>
      <c r="R9320" s="42"/>
      <c r="S9320" s="42"/>
      <c r="T9320" s="42"/>
      <c r="U9320" s="42"/>
      <c r="V9320" s="42"/>
      <c r="W9320" s="42"/>
      <c r="X9320" s="42">
        <f t="shared" si="358"/>
        <v>100</v>
      </c>
      <c r="Y9320" s="2">
        <f t="shared" si="357"/>
        <v>0</v>
      </c>
      <c r="Z9320" s="6"/>
    </row>
    <row r="9321" spans="1:26" customFormat="1" x14ac:dyDescent="0.25">
      <c r="A9321" s="31">
        <v>16</v>
      </c>
      <c r="B9321" s="31">
        <v>16</v>
      </c>
      <c r="C9321" s="3" t="s">
        <v>2431</v>
      </c>
      <c r="D9321" s="3" t="s">
        <v>14989</v>
      </c>
      <c r="E9321" s="3" t="s">
        <v>14663</v>
      </c>
      <c r="F9321" s="3" t="s">
        <v>12895</v>
      </c>
      <c r="G9321" s="1" t="s">
        <v>1867</v>
      </c>
      <c r="H9321" s="3" t="s">
        <v>154</v>
      </c>
      <c r="I9321" s="42">
        <v>92</v>
      </c>
      <c r="J9321" s="42">
        <v>85</v>
      </c>
      <c r="K9321" s="42">
        <v>7</v>
      </c>
      <c r="L9321" s="42"/>
      <c r="M9321" s="42"/>
      <c r="N9321" s="42"/>
      <c r="O9321" s="42"/>
      <c r="P9321" s="42"/>
      <c r="Q9321" s="42"/>
      <c r="R9321" s="42"/>
      <c r="S9321" s="42"/>
      <c r="T9321" s="42"/>
      <c r="U9321" s="42"/>
      <c r="V9321" s="42"/>
      <c r="W9321" s="42"/>
      <c r="X9321" s="42">
        <f t="shared" si="358"/>
        <v>92</v>
      </c>
      <c r="Y9321" s="2">
        <f t="shared" si="357"/>
        <v>0</v>
      </c>
      <c r="Z9321" s="3"/>
    </row>
    <row r="9322" spans="1:26" customFormat="1" x14ac:dyDescent="0.25">
      <c r="A9322" s="31">
        <v>17</v>
      </c>
      <c r="B9322" s="31">
        <v>17</v>
      </c>
      <c r="C9322" s="3" t="s">
        <v>14995</v>
      </c>
      <c r="D9322" s="3" t="s">
        <v>14989</v>
      </c>
      <c r="E9322" s="3" t="s">
        <v>14663</v>
      </c>
      <c r="F9322" s="3" t="s">
        <v>12895</v>
      </c>
      <c r="G9322" s="1" t="s">
        <v>215</v>
      </c>
      <c r="H9322" s="3" t="s">
        <v>5018</v>
      </c>
      <c r="I9322" s="42">
        <v>2777</v>
      </c>
      <c r="J9322" s="42"/>
      <c r="K9322" s="42"/>
      <c r="L9322" s="42"/>
      <c r="M9322" s="42"/>
      <c r="N9322" s="42"/>
      <c r="O9322" s="42"/>
      <c r="P9322" s="42"/>
      <c r="Q9322" s="42"/>
      <c r="R9322" s="42"/>
      <c r="S9322" s="42">
        <v>2777</v>
      </c>
      <c r="T9322" s="42"/>
      <c r="U9322" s="42"/>
      <c r="V9322" s="42"/>
      <c r="W9322" s="42"/>
      <c r="X9322" s="42">
        <f t="shared" si="358"/>
        <v>2777</v>
      </c>
      <c r="Y9322" s="2">
        <f t="shared" si="357"/>
        <v>0</v>
      </c>
      <c r="Z9322" s="3"/>
    </row>
    <row r="9323" spans="1:26" customFormat="1" x14ac:dyDescent="0.25">
      <c r="A9323" s="31">
        <v>18</v>
      </c>
      <c r="B9323" s="31">
        <v>18</v>
      </c>
      <c r="C9323" s="3" t="s">
        <v>6386</v>
      </c>
      <c r="D9323" s="3" t="s">
        <v>14996</v>
      </c>
      <c r="E9323" s="3" t="s">
        <v>14663</v>
      </c>
      <c r="F9323" s="3" t="s">
        <v>12895</v>
      </c>
      <c r="G9323" s="1" t="s">
        <v>5087</v>
      </c>
      <c r="H9323" s="3"/>
      <c r="I9323" s="42">
        <v>62.72</v>
      </c>
      <c r="J9323" s="42">
        <v>6</v>
      </c>
      <c r="K9323" s="42">
        <v>2</v>
      </c>
      <c r="L9323" s="42">
        <v>8</v>
      </c>
      <c r="M9323" s="42"/>
      <c r="N9323" s="42"/>
      <c r="O9323" s="42">
        <v>1.72</v>
      </c>
      <c r="P9323" s="42"/>
      <c r="Q9323" s="42">
        <v>44</v>
      </c>
      <c r="R9323" s="42">
        <v>1</v>
      </c>
      <c r="S9323" s="42"/>
      <c r="T9323" s="42"/>
      <c r="U9323" s="42"/>
      <c r="V9323" s="42"/>
      <c r="W9323" s="42"/>
      <c r="X9323" s="42">
        <f t="shared" si="358"/>
        <v>62.72</v>
      </c>
      <c r="Y9323" s="2">
        <f t="shared" si="357"/>
        <v>0</v>
      </c>
      <c r="Z9323" s="3"/>
    </row>
    <row r="9324" spans="1:26" customFormat="1" ht="30" x14ac:dyDescent="0.25">
      <c r="A9324" s="31">
        <v>19</v>
      </c>
      <c r="B9324" s="31">
        <v>20</v>
      </c>
      <c r="C9324" s="3" t="s">
        <v>14997</v>
      </c>
      <c r="D9324" s="3" t="s">
        <v>14996</v>
      </c>
      <c r="E9324" s="3" t="s">
        <v>14663</v>
      </c>
      <c r="F9324" s="3" t="s">
        <v>12895</v>
      </c>
      <c r="G9324" s="1" t="s">
        <v>14998</v>
      </c>
      <c r="H9324" s="3"/>
      <c r="I9324" s="42">
        <v>76</v>
      </c>
      <c r="J9324" s="42">
        <v>50</v>
      </c>
      <c r="K9324" s="42">
        <v>7</v>
      </c>
      <c r="L9324" s="42">
        <v>13</v>
      </c>
      <c r="M9324" s="42">
        <v>1</v>
      </c>
      <c r="N9324" s="42"/>
      <c r="O9324" s="42">
        <v>1</v>
      </c>
      <c r="P9324" s="42"/>
      <c r="Q9324" s="42">
        <v>3</v>
      </c>
      <c r="R9324" s="42">
        <v>1</v>
      </c>
      <c r="S9324" s="42"/>
      <c r="T9324" s="42"/>
      <c r="U9324" s="42"/>
      <c r="V9324" s="42"/>
      <c r="W9324" s="42"/>
      <c r="X9324" s="42">
        <f t="shared" si="358"/>
        <v>76</v>
      </c>
      <c r="Y9324" s="2">
        <f t="shared" si="357"/>
        <v>0</v>
      </c>
      <c r="Z9324" s="3"/>
    </row>
    <row r="9325" spans="1:26" customFormat="1" x14ac:dyDescent="0.25">
      <c r="A9325" s="31">
        <v>20</v>
      </c>
      <c r="B9325" s="31">
        <v>21</v>
      </c>
      <c r="C9325" s="3" t="s">
        <v>14999</v>
      </c>
      <c r="D9325" s="3" t="s">
        <v>14996</v>
      </c>
      <c r="E9325" s="3" t="s">
        <v>14663</v>
      </c>
      <c r="F9325" s="3" t="s">
        <v>12895</v>
      </c>
      <c r="G9325" s="1" t="s">
        <v>15000</v>
      </c>
      <c r="H9325" s="3" t="s">
        <v>1437</v>
      </c>
      <c r="I9325" s="42">
        <v>62</v>
      </c>
      <c r="J9325" s="42">
        <v>35</v>
      </c>
      <c r="K9325" s="42">
        <v>17</v>
      </c>
      <c r="L9325" s="42"/>
      <c r="M9325" s="42">
        <v>1</v>
      </c>
      <c r="N9325" s="42">
        <v>1</v>
      </c>
      <c r="O9325" s="42">
        <v>1</v>
      </c>
      <c r="P9325" s="42"/>
      <c r="Q9325" s="42">
        <v>6</v>
      </c>
      <c r="R9325" s="42">
        <v>1</v>
      </c>
      <c r="S9325" s="42"/>
      <c r="T9325" s="42"/>
      <c r="U9325" s="42"/>
      <c r="V9325" s="42"/>
      <c r="W9325" s="42"/>
      <c r="X9325" s="42">
        <f t="shared" si="358"/>
        <v>62</v>
      </c>
      <c r="Y9325" s="2">
        <f t="shared" si="357"/>
        <v>0</v>
      </c>
      <c r="Z9325" s="3"/>
    </row>
    <row r="9326" spans="1:26" customFormat="1" x14ac:dyDescent="0.25">
      <c r="A9326" s="31">
        <v>21</v>
      </c>
      <c r="B9326" s="31">
        <v>22</v>
      </c>
      <c r="C9326" s="3" t="s">
        <v>15001</v>
      </c>
      <c r="D9326" s="3" t="s">
        <v>14996</v>
      </c>
      <c r="E9326" s="3" t="s">
        <v>14663</v>
      </c>
      <c r="F9326" s="3" t="s">
        <v>12895</v>
      </c>
      <c r="G9326" s="1" t="s">
        <v>15002</v>
      </c>
      <c r="H9326" s="3" t="s">
        <v>10</v>
      </c>
      <c r="I9326" s="42">
        <v>67.5</v>
      </c>
      <c r="J9326" s="42">
        <v>45</v>
      </c>
      <c r="K9326" s="42">
        <v>10</v>
      </c>
      <c r="L9326" s="42"/>
      <c r="M9326" s="42">
        <v>1</v>
      </c>
      <c r="N9326" s="42"/>
      <c r="O9326" s="42">
        <v>1</v>
      </c>
      <c r="P9326" s="42"/>
      <c r="Q9326" s="42">
        <v>9.5</v>
      </c>
      <c r="R9326" s="42">
        <v>1</v>
      </c>
      <c r="S9326" s="42"/>
      <c r="T9326" s="42"/>
      <c r="U9326" s="42"/>
      <c r="V9326" s="42"/>
      <c r="W9326" s="42"/>
      <c r="X9326" s="42">
        <f t="shared" si="358"/>
        <v>67.5</v>
      </c>
      <c r="Y9326" s="2">
        <f t="shared" si="357"/>
        <v>0</v>
      </c>
      <c r="Z9326" s="3"/>
    </row>
    <row r="9327" spans="1:26" customFormat="1" x14ac:dyDescent="0.25">
      <c r="A9327" s="31">
        <v>22</v>
      </c>
      <c r="B9327" s="31">
        <v>23</v>
      </c>
      <c r="C9327" s="3" t="s">
        <v>15003</v>
      </c>
      <c r="D9327" s="3" t="s">
        <v>14996</v>
      </c>
      <c r="E9327" s="3" t="s">
        <v>14663</v>
      </c>
      <c r="F9327" s="3" t="s">
        <v>12895</v>
      </c>
      <c r="G9327" s="1" t="s">
        <v>15004</v>
      </c>
      <c r="H9327" s="3"/>
      <c r="I9327" s="42">
        <v>72</v>
      </c>
      <c r="J9327" s="42">
        <v>32</v>
      </c>
      <c r="K9327" s="42">
        <v>26</v>
      </c>
      <c r="L9327" s="42"/>
      <c r="M9327" s="42">
        <v>1</v>
      </c>
      <c r="N9327" s="42"/>
      <c r="O9327" s="42">
        <v>1</v>
      </c>
      <c r="P9327" s="42"/>
      <c r="Q9327" s="42">
        <v>10</v>
      </c>
      <c r="R9327" s="42">
        <v>2</v>
      </c>
      <c r="S9327" s="42"/>
      <c r="T9327" s="42"/>
      <c r="U9327" s="42"/>
      <c r="V9327" s="42"/>
      <c r="W9327" s="42"/>
      <c r="X9327" s="42">
        <f t="shared" si="358"/>
        <v>72</v>
      </c>
      <c r="Y9327" s="2">
        <f t="shared" si="357"/>
        <v>0</v>
      </c>
      <c r="Z9327" s="3"/>
    </row>
    <row r="9328" spans="1:26" s="20" customFormat="1" x14ac:dyDescent="0.25">
      <c r="A9328" s="31">
        <v>23</v>
      </c>
      <c r="B9328" s="31">
        <v>25</v>
      </c>
      <c r="C9328" s="3" t="s">
        <v>15005</v>
      </c>
      <c r="D9328" s="3" t="s">
        <v>1097</v>
      </c>
      <c r="E9328" s="3" t="s">
        <v>14663</v>
      </c>
      <c r="F9328" s="3" t="s">
        <v>12895</v>
      </c>
      <c r="G9328" s="1" t="s">
        <v>1609</v>
      </c>
      <c r="H9328" s="3"/>
      <c r="I9328" s="42">
        <v>116</v>
      </c>
      <c r="J9328" s="42">
        <v>9</v>
      </c>
      <c r="K9328" s="42">
        <v>4</v>
      </c>
      <c r="L9328" s="42">
        <v>5</v>
      </c>
      <c r="M9328" s="42"/>
      <c r="N9328" s="42"/>
      <c r="O9328" s="42"/>
      <c r="P9328" s="42"/>
      <c r="Q9328" s="42">
        <v>12</v>
      </c>
      <c r="R9328" s="42">
        <v>2</v>
      </c>
      <c r="S9328" s="42"/>
      <c r="T9328" s="42">
        <v>81</v>
      </c>
      <c r="U9328" s="42">
        <v>3</v>
      </c>
      <c r="V9328" s="42"/>
      <c r="W9328" s="42"/>
      <c r="X9328" s="42">
        <f t="shared" si="358"/>
        <v>116</v>
      </c>
      <c r="Y9328" s="2">
        <f t="shared" si="357"/>
        <v>0</v>
      </c>
      <c r="Z9328" s="6"/>
    </row>
    <row r="9329" spans="1:26" customFormat="1" x14ac:dyDescent="0.25">
      <c r="A9329" s="31">
        <v>24</v>
      </c>
      <c r="B9329" s="31">
        <v>26</v>
      </c>
      <c r="C9329" s="3" t="s">
        <v>15006</v>
      </c>
      <c r="D9329" s="3" t="s">
        <v>15007</v>
      </c>
      <c r="E9329" s="3" t="s">
        <v>14663</v>
      </c>
      <c r="F9329" s="3" t="s">
        <v>12895</v>
      </c>
      <c r="G9329" s="1" t="s">
        <v>15008</v>
      </c>
      <c r="H9329" s="3" t="s">
        <v>2537</v>
      </c>
      <c r="I9329" s="42">
        <v>311</v>
      </c>
      <c r="J9329" s="42">
        <v>4</v>
      </c>
      <c r="K9329" s="42"/>
      <c r="L9329" s="42"/>
      <c r="M9329" s="42"/>
      <c r="N9329" s="42"/>
      <c r="O9329" s="42"/>
      <c r="P9329" s="42"/>
      <c r="Q9329" s="42"/>
      <c r="R9329" s="42"/>
      <c r="S9329" s="42"/>
      <c r="T9329" s="42">
        <v>307</v>
      </c>
      <c r="U9329" s="42"/>
      <c r="V9329" s="42"/>
      <c r="W9329" s="42"/>
      <c r="X9329" s="42">
        <f t="shared" si="358"/>
        <v>311</v>
      </c>
      <c r="Y9329" s="2">
        <f t="shared" si="357"/>
        <v>0</v>
      </c>
      <c r="Z9329" s="3"/>
    </row>
    <row r="9330" spans="1:26" customFormat="1" x14ac:dyDescent="0.25">
      <c r="A9330" s="31">
        <v>25</v>
      </c>
      <c r="B9330" s="31">
        <v>27</v>
      </c>
      <c r="C9330" s="3" t="s">
        <v>15009</v>
      </c>
      <c r="D9330" s="3" t="s">
        <v>14640</v>
      </c>
      <c r="E9330" s="3" t="s">
        <v>14663</v>
      </c>
      <c r="F9330" s="3" t="s">
        <v>12895</v>
      </c>
      <c r="G9330" s="1" t="s">
        <v>15010</v>
      </c>
      <c r="H9330" s="3" t="s">
        <v>286</v>
      </c>
      <c r="I9330" s="42">
        <v>239.46</v>
      </c>
      <c r="J9330" s="42">
        <v>192</v>
      </c>
      <c r="K9330" s="42">
        <v>14</v>
      </c>
      <c r="L9330" s="42"/>
      <c r="M9330" s="42">
        <v>8</v>
      </c>
      <c r="N9330" s="42">
        <v>2</v>
      </c>
      <c r="O9330" s="42">
        <v>2</v>
      </c>
      <c r="P9330" s="42"/>
      <c r="Q9330" s="42">
        <v>17.46</v>
      </c>
      <c r="R9330" s="42">
        <v>2</v>
      </c>
      <c r="S9330" s="42"/>
      <c r="T9330" s="42"/>
      <c r="U9330" s="42">
        <v>2</v>
      </c>
      <c r="V9330" s="42"/>
      <c r="W9330" s="42"/>
      <c r="X9330" s="42">
        <f t="shared" si="358"/>
        <v>239.46</v>
      </c>
      <c r="Y9330" s="2">
        <f t="shared" si="357"/>
        <v>0</v>
      </c>
      <c r="Z9330" s="3"/>
    </row>
    <row r="9331" spans="1:26" customFormat="1" x14ac:dyDescent="0.25">
      <c r="A9331" s="31">
        <v>26</v>
      </c>
      <c r="B9331" s="31">
        <v>28</v>
      </c>
      <c r="C9331" s="3" t="s">
        <v>2044</v>
      </c>
      <c r="D9331" s="3" t="s">
        <v>14640</v>
      </c>
      <c r="E9331" s="3" t="s">
        <v>14663</v>
      </c>
      <c r="F9331" s="3" t="s">
        <v>12895</v>
      </c>
      <c r="G9331" s="1" t="s">
        <v>4564</v>
      </c>
      <c r="H9331" s="3" t="s">
        <v>1451</v>
      </c>
      <c r="I9331" s="42">
        <v>137</v>
      </c>
      <c r="J9331" s="42">
        <v>71</v>
      </c>
      <c r="K9331" s="42">
        <v>30</v>
      </c>
      <c r="L9331" s="42">
        <v>26</v>
      </c>
      <c r="M9331" s="42">
        <v>2</v>
      </c>
      <c r="N9331" s="42">
        <v>1</v>
      </c>
      <c r="O9331" s="42">
        <v>1</v>
      </c>
      <c r="P9331" s="42"/>
      <c r="Q9331" s="42"/>
      <c r="R9331" s="42">
        <v>6</v>
      </c>
      <c r="S9331" s="42"/>
      <c r="T9331" s="42"/>
      <c r="U9331" s="42"/>
      <c r="V9331" s="42"/>
      <c r="W9331" s="42"/>
      <c r="X9331" s="42">
        <f t="shared" si="358"/>
        <v>137</v>
      </c>
      <c r="Y9331" s="2">
        <f t="shared" si="357"/>
        <v>0</v>
      </c>
      <c r="Z9331" s="3"/>
    </row>
    <row r="9332" spans="1:26" customFormat="1" ht="30" x14ac:dyDescent="0.25">
      <c r="A9332" s="31">
        <v>27</v>
      </c>
      <c r="B9332" s="31">
        <v>29</v>
      </c>
      <c r="C9332" s="3" t="s">
        <v>15011</v>
      </c>
      <c r="D9332" s="3" t="s">
        <v>14640</v>
      </c>
      <c r="E9332" s="3" t="s">
        <v>14663</v>
      </c>
      <c r="F9332" s="3" t="s">
        <v>12895</v>
      </c>
      <c r="G9332" s="1" t="s">
        <v>15012</v>
      </c>
      <c r="H9332" s="3"/>
      <c r="I9332" s="42">
        <v>180</v>
      </c>
      <c r="J9332" s="42">
        <v>101</v>
      </c>
      <c r="K9332" s="42">
        <v>21.8</v>
      </c>
      <c r="L9332" s="42"/>
      <c r="M9332" s="42">
        <v>3</v>
      </c>
      <c r="N9332" s="42">
        <v>1.5</v>
      </c>
      <c r="O9332" s="42">
        <v>2</v>
      </c>
      <c r="P9332" s="42">
        <v>37.799999999999997</v>
      </c>
      <c r="Q9332" s="42">
        <v>6</v>
      </c>
      <c r="R9332" s="42">
        <v>2.9</v>
      </c>
      <c r="S9332" s="42"/>
      <c r="T9332" s="42"/>
      <c r="U9332" s="42">
        <v>4</v>
      </c>
      <c r="V9332" s="42"/>
      <c r="W9332" s="42"/>
      <c r="X9332" s="42">
        <f t="shared" si="358"/>
        <v>180.00000000000003</v>
      </c>
      <c r="Y9332" s="2">
        <f t="shared" si="357"/>
        <v>0</v>
      </c>
      <c r="Z9332" s="3"/>
    </row>
    <row r="9333" spans="1:26" customFormat="1" x14ac:dyDescent="0.25">
      <c r="A9333" s="31">
        <v>28</v>
      </c>
      <c r="B9333" s="31">
        <v>30</v>
      </c>
      <c r="C9333" s="3" t="s">
        <v>15013</v>
      </c>
      <c r="D9333" s="3" t="s">
        <v>14640</v>
      </c>
      <c r="E9333" s="3" t="s">
        <v>14663</v>
      </c>
      <c r="F9333" s="3" t="s">
        <v>12895</v>
      </c>
      <c r="G9333" s="1" t="s">
        <v>15014</v>
      </c>
      <c r="H9333" s="3" t="s">
        <v>540</v>
      </c>
      <c r="I9333" s="42">
        <v>193</v>
      </c>
      <c r="J9333" s="42">
        <v>30</v>
      </c>
      <c r="K9333" s="42">
        <v>7</v>
      </c>
      <c r="L9333" s="42"/>
      <c r="M9333" s="42">
        <v>0.5</v>
      </c>
      <c r="N9333" s="42"/>
      <c r="O9333" s="42"/>
      <c r="P9333" s="42"/>
      <c r="Q9333" s="42"/>
      <c r="R9333" s="42"/>
      <c r="S9333" s="42"/>
      <c r="T9333" s="42">
        <v>155.5</v>
      </c>
      <c r="U9333" s="42"/>
      <c r="V9333" s="42"/>
      <c r="W9333" s="42"/>
      <c r="X9333" s="42">
        <f t="shared" si="358"/>
        <v>193</v>
      </c>
      <c r="Y9333" s="2">
        <f t="shared" si="357"/>
        <v>0</v>
      </c>
      <c r="Z9333" s="3"/>
    </row>
    <row r="9334" spans="1:26" customFormat="1" x14ac:dyDescent="0.25">
      <c r="A9334" s="31">
        <v>29</v>
      </c>
      <c r="B9334" s="31">
        <v>31</v>
      </c>
      <c r="C9334" s="3" t="s">
        <v>15015</v>
      </c>
      <c r="D9334" s="3" t="s">
        <v>1950</v>
      </c>
      <c r="E9334" s="3" t="s">
        <v>14663</v>
      </c>
      <c r="F9334" s="3" t="s">
        <v>12895</v>
      </c>
      <c r="G9334" s="1" t="s">
        <v>15016</v>
      </c>
      <c r="H9334" s="3" t="s">
        <v>10</v>
      </c>
      <c r="I9334" s="42">
        <v>256.7</v>
      </c>
      <c r="J9334" s="42">
        <v>213.5</v>
      </c>
      <c r="K9334" s="42"/>
      <c r="L9334" s="42"/>
      <c r="M9334" s="42">
        <v>3</v>
      </c>
      <c r="N9334" s="42">
        <v>26</v>
      </c>
      <c r="O9334" s="42">
        <v>3</v>
      </c>
      <c r="P9334" s="42"/>
      <c r="Q9334" s="42">
        <v>8.1999999999999993</v>
      </c>
      <c r="R9334" s="42">
        <v>1</v>
      </c>
      <c r="S9334" s="42"/>
      <c r="T9334" s="42"/>
      <c r="U9334" s="42">
        <v>2</v>
      </c>
      <c r="V9334" s="42"/>
      <c r="W9334" s="42"/>
      <c r="X9334" s="42">
        <f t="shared" si="358"/>
        <v>256.7</v>
      </c>
      <c r="Y9334" s="2">
        <f t="shared" si="357"/>
        <v>0</v>
      </c>
      <c r="Z9334" s="3"/>
    </row>
    <row r="9335" spans="1:26" customFormat="1" ht="30" x14ac:dyDescent="0.25">
      <c r="A9335" s="31">
        <v>30</v>
      </c>
      <c r="B9335" s="31">
        <v>32</v>
      </c>
      <c r="C9335" s="3" t="s">
        <v>676</v>
      </c>
      <c r="D9335" s="3" t="s">
        <v>5305</v>
      </c>
      <c r="E9335" s="3" t="s">
        <v>14663</v>
      </c>
      <c r="F9335" s="3" t="s">
        <v>12895</v>
      </c>
      <c r="G9335" s="1" t="s">
        <v>15017</v>
      </c>
      <c r="H9335" s="3"/>
      <c r="I9335" s="42">
        <v>105.5</v>
      </c>
      <c r="J9335" s="42">
        <v>28.7</v>
      </c>
      <c r="K9335" s="42">
        <v>9</v>
      </c>
      <c r="L9335" s="42">
        <v>2.96</v>
      </c>
      <c r="M9335" s="42">
        <v>3</v>
      </c>
      <c r="N9335" s="42">
        <v>12.17</v>
      </c>
      <c r="O9335" s="42">
        <v>8</v>
      </c>
      <c r="P9335" s="42">
        <v>20.83</v>
      </c>
      <c r="Q9335" s="42">
        <v>10.84</v>
      </c>
      <c r="R9335" s="42">
        <v>5</v>
      </c>
      <c r="S9335" s="42"/>
      <c r="T9335" s="42"/>
      <c r="U9335" s="42">
        <v>5</v>
      </c>
      <c r="V9335" s="42"/>
      <c r="W9335" s="42"/>
      <c r="X9335" s="42">
        <f t="shared" si="358"/>
        <v>105.5</v>
      </c>
      <c r="Y9335" s="2">
        <f t="shared" si="357"/>
        <v>0</v>
      </c>
      <c r="Z9335" s="3"/>
    </row>
    <row r="9336" spans="1:26" customFormat="1" ht="30" x14ac:dyDescent="0.25">
      <c r="A9336" s="31">
        <v>31</v>
      </c>
      <c r="B9336" s="31">
        <v>33</v>
      </c>
      <c r="C9336" s="3" t="s">
        <v>15018</v>
      </c>
      <c r="D9336" s="3" t="s">
        <v>1950</v>
      </c>
      <c r="E9336" s="3" t="s">
        <v>14663</v>
      </c>
      <c r="F9336" s="3" t="s">
        <v>12895</v>
      </c>
      <c r="G9336" s="1" t="s">
        <v>15019</v>
      </c>
      <c r="H9336" s="3"/>
      <c r="I9336" s="42">
        <v>295</v>
      </c>
      <c r="J9336" s="42">
        <v>264</v>
      </c>
      <c r="K9336" s="42"/>
      <c r="L9336" s="42"/>
      <c r="M9336" s="42">
        <v>2</v>
      </c>
      <c r="N9336" s="42">
        <v>9</v>
      </c>
      <c r="O9336" s="42">
        <v>3</v>
      </c>
      <c r="P9336" s="42"/>
      <c r="Q9336" s="42">
        <v>14</v>
      </c>
      <c r="R9336" s="42">
        <v>2</v>
      </c>
      <c r="S9336" s="42"/>
      <c r="T9336" s="42"/>
      <c r="U9336" s="42">
        <v>1</v>
      </c>
      <c r="V9336" s="42"/>
      <c r="W9336" s="42"/>
      <c r="X9336" s="42">
        <f t="shared" si="358"/>
        <v>295</v>
      </c>
      <c r="Y9336" s="2">
        <f t="shared" si="357"/>
        <v>0</v>
      </c>
      <c r="Z9336" s="3"/>
    </row>
    <row r="9337" spans="1:26" customFormat="1" x14ac:dyDescent="0.25">
      <c r="A9337" s="31">
        <v>32</v>
      </c>
      <c r="B9337" s="31">
        <v>34</v>
      </c>
      <c r="C9337" s="3" t="s">
        <v>15020</v>
      </c>
      <c r="D9337" s="3" t="s">
        <v>5305</v>
      </c>
      <c r="E9337" s="3" t="s">
        <v>14663</v>
      </c>
      <c r="F9337" s="3" t="s">
        <v>12895</v>
      </c>
      <c r="G9337" s="1" t="s">
        <v>12810</v>
      </c>
      <c r="H9337" s="3" t="s">
        <v>1043</v>
      </c>
      <c r="I9337" s="42">
        <v>56</v>
      </c>
      <c r="J9337" s="42">
        <v>15.5</v>
      </c>
      <c r="K9337" s="42"/>
      <c r="L9337" s="42"/>
      <c r="M9337" s="42">
        <v>5</v>
      </c>
      <c r="N9337" s="42">
        <v>25</v>
      </c>
      <c r="O9337" s="42">
        <v>5</v>
      </c>
      <c r="P9337" s="42"/>
      <c r="Q9337" s="42">
        <v>2</v>
      </c>
      <c r="R9337" s="42">
        <v>3.5</v>
      </c>
      <c r="S9337" s="42"/>
      <c r="T9337" s="42"/>
      <c r="U9337" s="42"/>
      <c r="V9337" s="42"/>
      <c r="W9337" s="42"/>
      <c r="X9337" s="42">
        <f t="shared" si="358"/>
        <v>56</v>
      </c>
      <c r="Y9337" s="2">
        <f t="shared" si="357"/>
        <v>0</v>
      </c>
      <c r="Z9337" s="3"/>
    </row>
    <row r="9338" spans="1:26" customFormat="1" x14ac:dyDescent="0.25">
      <c r="A9338" s="31">
        <v>33</v>
      </c>
      <c r="B9338" s="31">
        <v>35</v>
      </c>
      <c r="C9338" s="3" t="s">
        <v>15021</v>
      </c>
      <c r="D9338" s="3" t="s">
        <v>15022</v>
      </c>
      <c r="E9338" s="3" t="s">
        <v>14663</v>
      </c>
      <c r="F9338" s="3" t="s">
        <v>12895</v>
      </c>
      <c r="G9338" s="1" t="s">
        <v>5149</v>
      </c>
      <c r="H9338" s="3" t="s">
        <v>35</v>
      </c>
      <c r="I9338" s="42">
        <v>108.3</v>
      </c>
      <c r="J9338" s="42">
        <v>90</v>
      </c>
      <c r="K9338" s="42">
        <v>9.3000000000000007</v>
      </c>
      <c r="L9338" s="42"/>
      <c r="M9338" s="42">
        <v>3.5</v>
      </c>
      <c r="N9338" s="42"/>
      <c r="O9338" s="42">
        <v>2</v>
      </c>
      <c r="P9338" s="42"/>
      <c r="Q9338" s="42"/>
      <c r="R9338" s="42">
        <v>1</v>
      </c>
      <c r="S9338" s="42"/>
      <c r="T9338" s="42"/>
      <c r="U9338" s="42">
        <v>2.5</v>
      </c>
      <c r="V9338" s="42"/>
      <c r="W9338" s="42"/>
      <c r="X9338" s="42">
        <f t="shared" si="358"/>
        <v>108.3</v>
      </c>
      <c r="Y9338" s="2">
        <f t="shared" si="357"/>
        <v>0</v>
      </c>
      <c r="Z9338" s="3"/>
    </row>
    <row r="9339" spans="1:26" customFormat="1" x14ac:dyDescent="0.25">
      <c r="A9339" s="31">
        <v>34</v>
      </c>
      <c r="B9339" s="31">
        <v>36</v>
      </c>
      <c r="C9339" s="3" t="s">
        <v>15023</v>
      </c>
      <c r="D9339" s="3" t="s">
        <v>15024</v>
      </c>
      <c r="E9339" s="3" t="s">
        <v>14663</v>
      </c>
      <c r="F9339" s="3" t="s">
        <v>12895</v>
      </c>
      <c r="G9339" s="1" t="s">
        <v>13448</v>
      </c>
      <c r="H9339" s="3" t="s">
        <v>19</v>
      </c>
      <c r="I9339" s="42">
        <v>196</v>
      </c>
      <c r="J9339" s="42">
        <v>173</v>
      </c>
      <c r="K9339" s="42"/>
      <c r="L9339" s="42"/>
      <c r="M9339" s="42">
        <v>5</v>
      </c>
      <c r="N9339" s="42">
        <v>2.5</v>
      </c>
      <c r="O9339" s="42">
        <v>10</v>
      </c>
      <c r="P9339" s="42"/>
      <c r="Q9339" s="42"/>
      <c r="R9339" s="42">
        <v>3</v>
      </c>
      <c r="S9339" s="42">
        <v>1</v>
      </c>
      <c r="T9339" s="42"/>
      <c r="U9339" s="42">
        <v>1.5</v>
      </c>
      <c r="V9339" s="42"/>
      <c r="W9339" s="42"/>
      <c r="X9339" s="42">
        <f t="shared" si="358"/>
        <v>196</v>
      </c>
      <c r="Y9339" s="2">
        <f t="shared" si="357"/>
        <v>0</v>
      </c>
      <c r="Z9339" s="3"/>
    </row>
    <row r="9340" spans="1:26" customFormat="1" x14ac:dyDescent="0.25">
      <c r="A9340" s="31">
        <v>35</v>
      </c>
      <c r="B9340" s="31">
        <v>37</v>
      </c>
      <c r="C9340" s="3" t="s">
        <v>15025</v>
      </c>
      <c r="D9340" s="3" t="s">
        <v>15024</v>
      </c>
      <c r="E9340" s="3" t="s">
        <v>14663</v>
      </c>
      <c r="F9340" s="3" t="s">
        <v>12895</v>
      </c>
      <c r="G9340" s="1" t="s">
        <v>4632</v>
      </c>
      <c r="H9340" s="3" t="s">
        <v>3249</v>
      </c>
      <c r="I9340" s="42">
        <v>951.5</v>
      </c>
      <c r="J9340" s="42">
        <v>372.61</v>
      </c>
      <c r="K9340" s="42">
        <v>177</v>
      </c>
      <c r="L9340" s="42">
        <v>30</v>
      </c>
      <c r="M9340" s="42">
        <v>3</v>
      </c>
      <c r="N9340" s="42">
        <v>4</v>
      </c>
      <c r="O9340" s="42">
        <v>31</v>
      </c>
      <c r="P9340" s="42">
        <v>16</v>
      </c>
      <c r="Q9340" s="42">
        <v>5</v>
      </c>
      <c r="R9340" s="42">
        <v>2</v>
      </c>
      <c r="S9340" s="42">
        <v>1</v>
      </c>
      <c r="T9340" s="42">
        <v>306.89</v>
      </c>
      <c r="U9340" s="42">
        <v>3</v>
      </c>
      <c r="V9340" s="42"/>
      <c r="W9340" s="42"/>
      <c r="X9340" s="42">
        <f t="shared" si="358"/>
        <v>951.5</v>
      </c>
      <c r="Y9340" s="2">
        <f t="shared" si="357"/>
        <v>0</v>
      </c>
      <c r="Z9340" s="3"/>
    </row>
    <row r="9341" spans="1:26" customFormat="1" x14ac:dyDescent="0.25">
      <c r="A9341" s="31">
        <v>36</v>
      </c>
      <c r="B9341" s="31">
        <v>38</v>
      </c>
      <c r="C9341" s="3" t="s">
        <v>15026</v>
      </c>
      <c r="D9341" s="3" t="s">
        <v>15026</v>
      </c>
      <c r="E9341" s="3" t="s">
        <v>14663</v>
      </c>
      <c r="F9341" s="3" t="s">
        <v>12895</v>
      </c>
      <c r="G9341" s="1" t="s">
        <v>2494</v>
      </c>
      <c r="H9341" s="3" t="s">
        <v>1043</v>
      </c>
      <c r="I9341" s="42">
        <v>72.5</v>
      </c>
      <c r="J9341" s="42">
        <v>57.5</v>
      </c>
      <c r="K9341" s="42"/>
      <c r="L9341" s="42">
        <v>6</v>
      </c>
      <c r="M9341" s="42">
        <v>3</v>
      </c>
      <c r="N9341" s="42">
        <v>1</v>
      </c>
      <c r="O9341" s="42"/>
      <c r="P9341" s="42"/>
      <c r="Q9341" s="42"/>
      <c r="R9341" s="42">
        <v>4</v>
      </c>
      <c r="S9341" s="42">
        <v>1</v>
      </c>
      <c r="T9341" s="42"/>
      <c r="U9341" s="42"/>
      <c r="V9341" s="42"/>
      <c r="W9341" s="42"/>
      <c r="X9341" s="42">
        <f t="shared" si="358"/>
        <v>72.5</v>
      </c>
      <c r="Y9341" s="2">
        <f t="shared" si="357"/>
        <v>0</v>
      </c>
      <c r="Z9341" s="3"/>
    </row>
    <row r="9342" spans="1:26" customFormat="1" x14ac:dyDescent="0.25">
      <c r="A9342" s="31">
        <v>37</v>
      </c>
      <c r="B9342" s="31">
        <v>39</v>
      </c>
      <c r="C9342" s="3" t="s">
        <v>15027</v>
      </c>
      <c r="D9342" s="3" t="s">
        <v>15027</v>
      </c>
      <c r="E9342" s="3" t="s">
        <v>14663</v>
      </c>
      <c r="F9342" s="3" t="s">
        <v>12895</v>
      </c>
      <c r="G9342" s="1" t="s">
        <v>13477</v>
      </c>
      <c r="H9342" s="3" t="s">
        <v>369</v>
      </c>
      <c r="I9342" s="42">
        <v>301.2</v>
      </c>
      <c r="J9342" s="42">
        <v>178</v>
      </c>
      <c r="K9342" s="42">
        <v>32.200000000000003</v>
      </c>
      <c r="L9342" s="42">
        <v>7.6</v>
      </c>
      <c r="M9342" s="42"/>
      <c r="N9342" s="42">
        <v>2.8</v>
      </c>
      <c r="O9342" s="42">
        <v>11.9</v>
      </c>
      <c r="P9342" s="42">
        <v>1.5</v>
      </c>
      <c r="Q9342" s="42">
        <v>29.5</v>
      </c>
      <c r="R9342" s="42">
        <v>10</v>
      </c>
      <c r="S9342" s="42">
        <v>5.5</v>
      </c>
      <c r="T9342" s="42"/>
      <c r="U9342" s="42">
        <v>22.2</v>
      </c>
      <c r="V9342" s="42"/>
      <c r="W9342" s="42"/>
      <c r="X9342" s="42">
        <f t="shared" si="358"/>
        <v>301.2</v>
      </c>
      <c r="Y9342" s="2">
        <f t="shared" si="357"/>
        <v>0</v>
      </c>
      <c r="Z9342" s="3"/>
    </row>
    <row r="9343" spans="1:26" customFormat="1" x14ac:dyDescent="0.25">
      <c r="A9343" s="31">
        <v>38</v>
      </c>
      <c r="B9343" s="31">
        <v>40</v>
      </c>
      <c r="C9343" s="3" t="s">
        <v>15028</v>
      </c>
      <c r="D9343" s="3" t="s">
        <v>15027</v>
      </c>
      <c r="E9343" s="3" t="s">
        <v>14663</v>
      </c>
      <c r="F9343" s="3" t="s">
        <v>12895</v>
      </c>
      <c r="G9343" s="1" t="s">
        <v>13477</v>
      </c>
      <c r="H9343" s="3" t="s">
        <v>369</v>
      </c>
      <c r="I9343" s="42">
        <v>103.6</v>
      </c>
      <c r="J9343" s="42">
        <v>75.7</v>
      </c>
      <c r="K9343" s="42">
        <v>17.100000000000001</v>
      </c>
      <c r="L9343" s="42">
        <v>2</v>
      </c>
      <c r="M9343" s="42"/>
      <c r="N9343" s="42"/>
      <c r="O9343" s="42">
        <v>1.4</v>
      </c>
      <c r="P9343" s="42"/>
      <c r="Q9343" s="42"/>
      <c r="R9343" s="42">
        <v>5</v>
      </c>
      <c r="S9343" s="42">
        <v>2.4</v>
      </c>
      <c r="T9343" s="42"/>
      <c r="U9343" s="42"/>
      <c r="V9343" s="42"/>
      <c r="W9343" s="42"/>
      <c r="X9343" s="42">
        <f t="shared" si="358"/>
        <v>103.60000000000002</v>
      </c>
      <c r="Y9343" s="2">
        <f t="shared" si="357"/>
        <v>0</v>
      </c>
      <c r="Z9343" s="3"/>
    </row>
    <row r="9344" spans="1:26" customFormat="1" x14ac:dyDescent="0.25">
      <c r="A9344" s="31">
        <v>39</v>
      </c>
      <c r="B9344" s="31">
        <v>41</v>
      </c>
      <c r="C9344" s="3" t="s">
        <v>5150</v>
      </c>
      <c r="D9344" s="3" t="s">
        <v>15027</v>
      </c>
      <c r="E9344" s="3" t="s">
        <v>14663</v>
      </c>
      <c r="F9344" s="3" t="s">
        <v>12895</v>
      </c>
      <c r="G9344" s="1" t="s">
        <v>13477</v>
      </c>
      <c r="H9344" s="3" t="s">
        <v>369</v>
      </c>
      <c r="I9344" s="42">
        <v>113</v>
      </c>
      <c r="J9344" s="42">
        <v>4.5999999999999996</v>
      </c>
      <c r="K9344" s="42"/>
      <c r="L9344" s="42">
        <v>10</v>
      </c>
      <c r="M9344" s="42"/>
      <c r="N9344" s="42">
        <v>80.7</v>
      </c>
      <c r="O9344" s="42">
        <v>0.9</v>
      </c>
      <c r="P9344" s="42">
        <v>7</v>
      </c>
      <c r="Q9344" s="42">
        <v>4.9000000000000004</v>
      </c>
      <c r="R9344" s="42">
        <v>3.9</v>
      </c>
      <c r="S9344" s="42">
        <v>1</v>
      </c>
      <c r="T9344" s="42"/>
      <c r="U9344" s="42"/>
      <c r="V9344" s="42"/>
      <c r="W9344" s="42"/>
      <c r="X9344" s="42">
        <f t="shared" si="358"/>
        <v>113.00000000000001</v>
      </c>
      <c r="Y9344" s="2">
        <f t="shared" si="357"/>
        <v>0</v>
      </c>
      <c r="Z9344" s="3"/>
    </row>
    <row r="9345" spans="1:26" customFormat="1" x14ac:dyDescent="0.25">
      <c r="A9345" s="31">
        <v>40</v>
      </c>
      <c r="B9345" s="31">
        <v>42</v>
      </c>
      <c r="C9345" s="3" t="s">
        <v>4654</v>
      </c>
      <c r="D9345" s="3" t="s">
        <v>15027</v>
      </c>
      <c r="E9345" s="3" t="s">
        <v>14663</v>
      </c>
      <c r="F9345" s="3" t="s">
        <v>12895</v>
      </c>
      <c r="G9345" s="1" t="s">
        <v>13477</v>
      </c>
      <c r="H9345" s="3" t="s">
        <v>369</v>
      </c>
      <c r="I9345" s="42">
        <v>210</v>
      </c>
      <c r="J9345" s="42">
        <v>5.3</v>
      </c>
      <c r="K9345" s="42"/>
      <c r="L9345" s="42"/>
      <c r="M9345" s="42"/>
      <c r="N9345" s="42">
        <v>84</v>
      </c>
      <c r="O9345" s="42">
        <v>0.6</v>
      </c>
      <c r="P9345" s="42"/>
      <c r="Q9345" s="42">
        <v>7.2</v>
      </c>
      <c r="R9345" s="42">
        <v>1</v>
      </c>
      <c r="S9345" s="42">
        <v>1.9</v>
      </c>
      <c r="T9345" s="42"/>
      <c r="U9345" s="42">
        <v>110</v>
      </c>
      <c r="V9345" s="42"/>
      <c r="W9345" s="42"/>
      <c r="X9345" s="42">
        <f t="shared" si="358"/>
        <v>210</v>
      </c>
      <c r="Y9345" s="2">
        <f t="shared" si="357"/>
        <v>0</v>
      </c>
      <c r="Z9345" s="3"/>
    </row>
    <row r="9346" spans="1:26" customFormat="1" x14ac:dyDescent="0.25">
      <c r="A9346" s="31">
        <v>41</v>
      </c>
      <c r="B9346" s="31">
        <v>43</v>
      </c>
      <c r="C9346" s="3" t="s">
        <v>2217</v>
      </c>
      <c r="D9346" s="3" t="s">
        <v>15027</v>
      </c>
      <c r="E9346" s="3" t="s">
        <v>14663</v>
      </c>
      <c r="F9346" s="3" t="s">
        <v>12895</v>
      </c>
      <c r="G9346" s="1" t="s">
        <v>13477</v>
      </c>
      <c r="H9346" s="3" t="s">
        <v>369</v>
      </c>
      <c r="I9346" s="42">
        <v>183.2</v>
      </c>
      <c r="J9346" s="42">
        <v>159</v>
      </c>
      <c r="K9346" s="42">
        <v>0.9</v>
      </c>
      <c r="L9346" s="42">
        <v>6</v>
      </c>
      <c r="M9346" s="42"/>
      <c r="N9346" s="42"/>
      <c r="O9346" s="42">
        <v>2.8</v>
      </c>
      <c r="P9346" s="42"/>
      <c r="Q9346" s="42">
        <v>7.2</v>
      </c>
      <c r="R9346" s="42">
        <v>5</v>
      </c>
      <c r="S9346" s="42">
        <v>2.2999999999999998</v>
      </c>
      <c r="T9346" s="42"/>
      <c r="U9346" s="42"/>
      <c r="V9346" s="42"/>
      <c r="W9346" s="42"/>
      <c r="X9346" s="42">
        <f>SUM(J9346:W9346)</f>
        <v>183.20000000000002</v>
      </c>
      <c r="Y9346" s="2">
        <f t="shared" si="357"/>
        <v>0</v>
      </c>
      <c r="Z9346" s="3"/>
    </row>
    <row r="9347" spans="1:26" customFormat="1" x14ac:dyDescent="0.25">
      <c r="A9347" s="31">
        <v>42</v>
      </c>
      <c r="B9347" s="31">
        <v>44</v>
      </c>
      <c r="C9347" s="3" t="s">
        <v>412</v>
      </c>
      <c r="D9347" s="3" t="s">
        <v>15027</v>
      </c>
      <c r="E9347" s="3" t="s">
        <v>14663</v>
      </c>
      <c r="F9347" s="3" t="s">
        <v>12895</v>
      </c>
      <c r="G9347" s="1" t="s">
        <v>13477</v>
      </c>
      <c r="H9347" s="3" t="s">
        <v>369</v>
      </c>
      <c r="I9347" s="42">
        <v>133.30000000000001</v>
      </c>
      <c r="J9347" s="42">
        <v>100.9</v>
      </c>
      <c r="K9347" s="42"/>
      <c r="L9347" s="42"/>
      <c r="M9347" s="42">
        <v>3.6</v>
      </c>
      <c r="N9347" s="42">
        <v>20</v>
      </c>
      <c r="O9347" s="42">
        <v>2.9</v>
      </c>
      <c r="P9347" s="42"/>
      <c r="Q9347" s="42">
        <v>1.8</v>
      </c>
      <c r="R9347" s="42">
        <v>1.6</v>
      </c>
      <c r="S9347" s="42">
        <v>2.5</v>
      </c>
      <c r="T9347" s="42"/>
      <c r="U9347" s="42"/>
      <c r="V9347" s="42"/>
      <c r="W9347" s="42"/>
      <c r="X9347" s="42">
        <f t="shared" si="358"/>
        <v>133.30000000000001</v>
      </c>
      <c r="Y9347" s="2">
        <f t="shared" ref="Y9347:Y9370" si="359">I9347-X9347</f>
        <v>0</v>
      </c>
      <c r="Z9347" s="3"/>
    </row>
    <row r="9348" spans="1:26" customFormat="1" x14ac:dyDescent="0.25">
      <c r="A9348" s="31">
        <v>43</v>
      </c>
      <c r="B9348" s="31">
        <v>45</v>
      </c>
      <c r="C9348" s="3" t="s">
        <v>15029</v>
      </c>
      <c r="D9348" s="3" t="s">
        <v>15029</v>
      </c>
      <c r="E9348" s="3" t="s">
        <v>14663</v>
      </c>
      <c r="F9348" s="3" t="s">
        <v>12895</v>
      </c>
      <c r="G9348" s="1" t="s">
        <v>4570</v>
      </c>
      <c r="H9348" s="3"/>
      <c r="I9348" s="42">
        <v>431.97</v>
      </c>
      <c r="J9348" s="42">
        <v>166.11</v>
      </c>
      <c r="K9348" s="42">
        <v>60</v>
      </c>
      <c r="L9348" s="42">
        <v>29.47</v>
      </c>
      <c r="M9348" s="42">
        <v>1</v>
      </c>
      <c r="N9348" s="42">
        <v>4.95</v>
      </c>
      <c r="O9348" s="42">
        <v>6.1</v>
      </c>
      <c r="P9348" s="42">
        <v>109.85</v>
      </c>
      <c r="Q9348" s="42">
        <v>21.43</v>
      </c>
      <c r="R9348" s="42">
        <v>14</v>
      </c>
      <c r="S9348" s="42">
        <v>8.15</v>
      </c>
      <c r="T9348" s="42"/>
      <c r="U9348" s="42">
        <v>10.91</v>
      </c>
      <c r="V9348" s="42"/>
      <c r="W9348" s="42"/>
      <c r="X9348" s="42">
        <f t="shared" si="358"/>
        <v>431.97</v>
      </c>
      <c r="Y9348" s="2">
        <f t="shared" si="359"/>
        <v>0</v>
      </c>
      <c r="Z9348" s="3"/>
    </row>
    <row r="9349" spans="1:26" customFormat="1" x14ac:dyDescent="0.25">
      <c r="A9349" s="31">
        <v>44</v>
      </c>
      <c r="B9349" s="31">
        <v>46</v>
      </c>
      <c r="C9349" s="3" t="s">
        <v>2747</v>
      </c>
      <c r="D9349" s="3" t="s">
        <v>15029</v>
      </c>
      <c r="E9349" s="3" t="s">
        <v>14663</v>
      </c>
      <c r="F9349" s="3" t="s">
        <v>12895</v>
      </c>
      <c r="G9349" s="1" t="s">
        <v>7053</v>
      </c>
      <c r="H9349" s="3" t="s">
        <v>283</v>
      </c>
      <c r="I9349" s="42">
        <v>227.56</v>
      </c>
      <c r="J9349" s="42">
        <v>194.47</v>
      </c>
      <c r="K9349" s="42">
        <v>20.85</v>
      </c>
      <c r="L9349" s="42"/>
      <c r="M9349" s="42">
        <v>3.2</v>
      </c>
      <c r="N9349" s="42"/>
      <c r="O9349" s="42">
        <v>1.7</v>
      </c>
      <c r="P9349" s="42"/>
      <c r="Q9349" s="42"/>
      <c r="R9349" s="42">
        <v>2.27</v>
      </c>
      <c r="S9349" s="42">
        <v>0.17</v>
      </c>
      <c r="T9349" s="42"/>
      <c r="U9349" s="42">
        <v>4.9000000000000004</v>
      </c>
      <c r="V9349" s="42"/>
      <c r="W9349" s="42"/>
      <c r="X9349" s="42">
        <f t="shared" si="358"/>
        <v>227.55999999999997</v>
      </c>
      <c r="Y9349" s="2">
        <f t="shared" si="359"/>
        <v>0</v>
      </c>
      <c r="Z9349" s="3"/>
    </row>
    <row r="9350" spans="1:26" customFormat="1" x14ac:dyDescent="0.25">
      <c r="A9350" s="31">
        <v>45</v>
      </c>
      <c r="B9350" s="31">
        <v>47</v>
      </c>
      <c r="C9350" s="3" t="s">
        <v>15030</v>
      </c>
      <c r="D9350" s="3" t="s">
        <v>15029</v>
      </c>
      <c r="E9350" s="3" t="s">
        <v>14663</v>
      </c>
      <c r="F9350" s="3" t="s">
        <v>12895</v>
      </c>
      <c r="G9350" s="1" t="s">
        <v>15031</v>
      </c>
      <c r="H9350" s="3" t="s">
        <v>4274</v>
      </c>
      <c r="I9350" s="42">
        <v>85</v>
      </c>
      <c r="J9350" s="42">
        <v>82</v>
      </c>
      <c r="K9350" s="42"/>
      <c r="L9350" s="42"/>
      <c r="M9350" s="42"/>
      <c r="N9350" s="42"/>
      <c r="O9350" s="42">
        <v>1</v>
      </c>
      <c r="P9350" s="42"/>
      <c r="Q9350" s="42"/>
      <c r="R9350" s="42"/>
      <c r="S9350" s="42">
        <v>0.5</v>
      </c>
      <c r="T9350" s="42"/>
      <c r="U9350" s="42">
        <v>1.5</v>
      </c>
      <c r="V9350" s="42"/>
      <c r="W9350" s="42"/>
      <c r="X9350" s="42">
        <f t="shared" si="358"/>
        <v>85</v>
      </c>
      <c r="Y9350" s="2">
        <f t="shared" si="359"/>
        <v>0</v>
      </c>
      <c r="Z9350" s="3"/>
    </row>
    <row r="9351" spans="1:26" customFormat="1" x14ac:dyDescent="0.25">
      <c r="A9351" s="31">
        <v>46</v>
      </c>
      <c r="B9351" s="31">
        <v>48</v>
      </c>
      <c r="C9351" s="3" t="s">
        <v>15032</v>
      </c>
      <c r="D9351" s="3" t="s">
        <v>9812</v>
      </c>
      <c r="E9351" s="3" t="s">
        <v>14663</v>
      </c>
      <c r="F9351" s="3" t="s">
        <v>12895</v>
      </c>
      <c r="G9351" s="1" t="s">
        <v>15033</v>
      </c>
      <c r="H9351" s="3" t="s">
        <v>15034</v>
      </c>
      <c r="I9351" s="42">
        <v>125</v>
      </c>
      <c r="J9351" s="42">
        <v>45</v>
      </c>
      <c r="K9351" s="42">
        <v>40</v>
      </c>
      <c r="L9351" s="42"/>
      <c r="M9351" s="42"/>
      <c r="N9351" s="42"/>
      <c r="O9351" s="42">
        <v>1</v>
      </c>
      <c r="P9351" s="42">
        <v>20</v>
      </c>
      <c r="Q9351" s="42">
        <v>14</v>
      </c>
      <c r="R9351" s="42">
        <v>2</v>
      </c>
      <c r="S9351" s="42">
        <v>1</v>
      </c>
      <c r="T9351" s="42"/>
      <c r="U9351" s="42">
        <v>2</v>
      </c>
      <c r="V9351" s="42"/>
      <c r="W9351" s="42"/>
      <c r="X9351" s="42">
        <f t="shared" si="358"/>
        <v>125</v>
      </c>
      <c r="Y9351" s="2">
        <f t="shared" si="359"/>
        <v>0</v>
      </c>
      <c r="Z9351" s="3"/>
    </row>
    <row r="9352" spans="1:26" customFormat="1" x14ac:dyDescent="0.25">
      <c r="A9352" s="31">
        <v>47</v>
      </c>
      <c r="B9352" s="31">
        <v>49</v>
      </c>
      <c r="C9352" s="3" t="s">
        <v>15035</v>
      </c>
      <c r="D9352" s="3" t="s">
        <v>9812</v>
      </c>
      <c r="E9352" s="3" t="s">
        <v>14663</v>
      </c>
      <c r="F9352" s="3" t="s">
        <v>12895</v>
      </c>
      <c r="G9352" s="1" t="s">
        <v>15036</v>
      </c>
      <c r="H9352" s="3" t="s">
        <v>540</v>
      </c>
      <c r="I9352" s="42">
        <v>180</v>
      </c>
      <c r="J9352" s="42">
        <v>110</v>
      </c>
      <c r="K9352" s="42">
        <v>20</v>
      </c>
      <c r="L9352" s="42">
        <v>7</v>
      </c>
      <c r="M9352" s="42"/>
      <c r="N9352" s="42"/>
      <c r="O9352" s="42"/>
      <c r="P9352" s="42"/>
      <c r="Q9352" s="42"/>
      <c r="R9352" s="42"/>
      <c r="S9352" s="42"/>
      <c r="T9352" s="42">
        <v>43</v>
      </c>
      <c r="U9352" s="42"/>
      <c r="V9352" s="42"/>
      <c r="W9352" s="42"/>
      <c r="X9352" s="42">
        <f t="shared" si="358"/>
        <v>180</v>
      </c>
      <c r="Y9352" s="2">
        <f t="shared" si="359"/>
        <v>0</v>
      </c>
      <c r="Z9352" s="3"/>
    </row>
    <row r="9353" spans="1:26" customFormat="1" x14ac:dyDescent="0.25">
      <c r="A9353" s="31">
        <v>48</v>
      </c>
      <c r="B9353" s="31">
        <v>50</v>
      </c>
      <c r="C9353" s="3" t="s">
        <v>12262</v>
      </c>
      <c r="D9353" s="3" t="s">
        <v>9812</v>
      </c>
      <c r="E9353" s="3" t="s">
        <v>14663</v>
      </c>
      <c r="F9353" s="3" t="s">
        <v>12895</v>
      </c>
      <c r="G9353" s="1" t="s">
        <v>15037</v>
      </c>
      <c r="H9353" s="3" t="s">
        <v>13</v>
      </c>
      <c r="I9353" s="42">
        <v>336</v>
      </c>
      <c r="J9353" s="42">
        <v>236</v>
      </c>
      <c r="K9353" s="42">
        <v>74</v>
      </c>
      <c r="L9353" s="42"/>
      <c r="M9353" s="42"/>
      <c r="N9353" s="42"/>
      <c r="O9353" s="42">
        <v>5</v>
      </c>
      <c r="P9353" s="42"/>
      <c r="Q9353" s="42">
        <v>15</v>
      </c>
      <c r="R9353" s="42">
        <v>1</v>
      </c>
      <c r="S9353" s="42"/>
      <c r="T9353" s="42"/>
      <c r="U9353" s="42">
        <v>5</v>
      </c>
      <c r="V9353" s="42"/>
      <c r="W9353" s="42"/>
      <c r="X9353" s="42">
        <f t="shared" si="358"/>
        <v>336</v>
      </c>
      <c r="Y9353" s="2">
        <f t="shared" si="359"/>
        <v>0</v>
      </c>
      <c r="Z9353" s="3"/>
    </row>
    <row r="9354" spans="1:26" customFormat="1" x14ac:dyDescent="0.25">
      <c r="A9354" s="31">
        <v>49</v>
      </c>
      <c r="B9354" s="31">
        <v>51</v>
      </c>
      <c r="C9354" s="3" t="s">
        <v>15038</v>
      </c>
      <c r="D9354" s="3" t="s">
        <v>15039</v>
      </c>
      <c r="E9354" s="3" t="s">
        <v>14663</v>
      </c>
      <c r="F9354" s="3" t="s">
        <v>12895</v>
      </c>
      <c r="G9354" s="1" t="s">
        <v>15040</v>
      </c>
      <c r="H9354" s="3" t="s">
        <v>201</v>
      </c>
      <c r="I9354" s="42">
        <v>59</v>
      </c>
      <c r="J9354" s="42">
        <v>56</v>
      </c>
      <c r="K9354" s="42"/>
      <c r="L9354" s="42"/>
      <c r="M9354" s="42"/>
      <c r="N9354" s="42"/>
      <c r="O9354" s="42">
        <v>2</v>
      </c>
      <c r="P9354" s="42"/>
      <c r="Q9354" s="42"/>
      <c r="R9354" s="42">
        <v>1</v>
      </c>
      <c r="S9354" s="42"/>
      <c r="T9354" s="42"/>
      <c r="U9354" s="42"/>
      <c r="V9354" s="42"/>
      <c r="W9354" s="42"/>
      <c r="X9354" s="42">
        <f t="shared" si="358"/>
        <v>59</v>
      </c>
      <c r="Y9354" s="2">
        <f t="shared" si="359"/>
        <v>0</v>
      </c>
      <c r="Z9354" s="3"/>
    </row>
    <row r="9355" spans="1:26" customFormat="1" x14ac:dyDescent="0.25">
      <c r="A9355" s="31">
        <v>50</v>
      </c>
      <c r="B9355" s="31">
        <v>52</v>
      </c>
      <c r="C9355" s="3" t="s">
        <v>15041</v>
      </c>
      <c r="D9355" s="3" t="s">
        <v>15039</v>
      </c>
      <c r="E9355" s="3" t="s">
        <v>14663</v>
      </c>
      <c r="F9355" s="3" t="s">
        <v>12895</v>
      </c>
      <c r="G9355" s="1" t="s">
        <v>15042</v>
      </c>
      <c r="H9355" s="3" t="s">
        <v>358</v>
      </c>
      <c r="I9355" s="42">
        <v>75.5</v>
      </c>
      <c r="J9355" s="42">
        <v>73</v>
      </c>
      <c r="K9355" s="42"/>
      <c r="L9355" s="42"/>
      <c r="M9355" s="42"/>
      <c r="N9355" s="42"/>
      <c r="O9355" s="42">
        <v>1</v>
      </c>
      <c r="P9355" s="42"/>
      <c r="Q9355" s="42">
        <v>0.5</v>
      </c>
      <c r="R9355" s="42">
        <v>1</v>
      </c>
      <c r="S9355" s="42"/>
      <c r="T9355" s="42"/>
      <c r="U9355" s="42"/>
      <c r="V9355" s="42"/>
      <c r="W9355" s="42"/>
      <c r="X9355" s="42">
        <f t="shared" si="358"/>
        <v>75.5</v>
      </c>
      <c r="Y9355" s="2">
        <f t="shared" si="359"/>
        <v>0</v>
      </c>
      <c r="Z9355" s="3"/>
    </row>
    <row r="9356" spans="1:26" customFormat="1" x14ac:dyDescent="0.25">
      <c r="A9356" s="31">
        <v>51</v>
      </c>
      <c r="B9356" s="31">
        <v>53</v>
      </c>
      <c r="C9356" s="3" t="s">
        <v>15043</v>
      </c>
      <c r="D9356" s="3" t="s">
        <v>15039</v>
      </c>
      <c r="E9356" s="3" t="s">
        <v>14663</v>
      </c>
      <c r="F9356" s="3" t="s">
        <v>12895</v>
      </c>
      <c r="G9356" s="1" t="s">
        <v>11216</v>
      </c>
      <c r="H9356" s="3" t="s">
        <v>429</v>
      </c>
      <c r="I9356" s="42">
        <v>90</v>
      </c>
      <c r="J9356" s="42">
        <v>84</v>
      </c>
      <c r="K9356" s="42">
        <v>3</v>
      </c>
      <c r="L9356" s="42"/>
      <c r="M9356" s="42"/>
      <c r="N9356" s="42"/>
      <c r="O9356" s="42">
        <v>3</v>
      </c>
      <c r="P9356" s="42"/>
      <c r="Q9356" s="42"/>
      <c r="R9356" s="42"/>
      <c r="S9356" s="42"/>
      <c r="T9356" s="42"/>
      <c r="U9356" s="42"/>
      <c r="V9356" s="42"/>
      <c r="W9356" s="42"/>
      <c r="X9356" s="42">
        <f t="shared" si="358"/>
        <v>90</v>
      </c>
      <c r="Y9356" s="2">
        <f t="shared" si="359"/>
        <v>0</v>
      </c>
      <c r="Z9356" s="3"/>
    </row>
    <row r="9357" spans="1:26" customFormat="1" x14ac:dyDescent="0.25">
      <c r="A9357" s="31">
        <v>52</v>
      </c>
      <c r="B9357" s="31">
        <v>54</v>
      </c>
      <c r="C9357" s="3" t="s">
        <v>15044</v>
      </c>
      <c r="D9357" s="3" t="s">
        <v>15039</v>
      </c>
      <c r="E9357" s="3" t="s">
        <v>14663</v>
      </c>
      <c r="F9357" s="3" t="s">
        <v>12895</v>
      </c>
      <c r="G9357" s="1" t="s">
        <v>15045</v>
      </c>
      <c r="H9357" s="3" t="s">
        <v>5375</v>
      </c>
      <c r="I9357" s="42">
        <v>102</v>
      </c>
      <c r="J9357" s="42">
        <v>98</v>
      </c>
      <c r="K9357" s="42"/>
      <c r="L9357" s="42"/>
      <c r="M9357" s="42"/>
      <c r="N9357" s="42"/>
      <c r="O9357" s="42">
        <v>1</v>
      </c>
      <c r="P9357" s="42"/>
      <c r="Q9357" s="42">
        <v>1</v>
      </c>
      <c r="R9357" s="42">
        <v>1</v>
      </c>
      <c r="S9357" s="42"/>
      <c r="T9357" s="42"/>
      <c r="U9357" s="42">
        <v>1</v>
      </c>
      <c r="V9357" s="42"/>
      <c r="W9357" s="42"/>
      <c r="X9357" s="42">
        <f t="shared" si="358"/>
        <v>102</v>
      </c>
      <c r="Y9357" s="2">
        <f t="shared" si="359"/>
        <v>0</v>
      </c>
      <c r="Z9357" s="3"/>
    </row>
    <row r="9358" spans="1:26" customFormat="1" x14ac:dyDescent="0.25">
      <c r="A9358" s="31">
        <v>53</v>
      </c>
      <c r="B9358" s="31">
        <v>55</v>
      </c>
      <c r="C9358" s="3" t="s">
        <v>15046</v>
      </c>
      <c r="D9358" s="3" t="s">
        <v>1950</v>
      </c>
      <c r="E9358" s="3" t="s">
        <v>14663</v>
      </c>
      <c r="F9358" s="3" t="s">
        <v>12895</v>
      </c>
      <c r="G9358" s="1" t="s">
        <v>926</v>
      </c>
      <c r="H9358" s="3" t="s">
        <v>22</v>
      </c>
      <c r="I9358" s="42">
        <v>66.86</v>
      </c>
      <c r="J9358" s="42">
        <v>57.02</v>
      </c>
      <c r="K9358" s="42"/>
      <c r="L9358" s="42">
        <v>2.2200000000000002</v>
      </c>
      <c r="M9358" s="42">
        <v>2.77</v>
      </c>
      <c r="N9358" s="42"/>
      <c r="O9358" s="42">
        <v>0.69</v>
      </c>
      <c r="P9358" s="42">
        <v>1.45</v>
      </c>
      <c r="Q9358" s="42"/>
      <c r="R9358" s="42">
        <v>1</v>
      </c>
      <c r="S9358" s="42">
        <v>0.87</v>
      </c>
      <c r="T9358" s="42"/>
      <c r="U9358" s="42">
        <v>0.84</v>
      </c>
      <c r="V9358" s="42"/>
      <c r="W9358" s="42"/>
      <c r="X9358" s="42">
        <f t="shared" si="358"/>
        <v>66.860000000000014</v>
      </c>
      <c r="Y9358" s="2">
        <f t="shared" si="359"/>
        <v>0</v>
      </c>
      <c r="Z9358" s="3"/>
    </row>
    <row r="9359" spans="1:26" customFormat="1" x14ac:dyDescent="0.25">
      <c r="A9359" s="31">
        <v>54</v>
      </c>
      <c r="B9359" s="31">
        <v>57</v>
      </c>
      <c r="C9359" s="3" t="s">
        <v>15047</v>
      </c>
      <c r="D9359" s="3" t="s">
        <v>15022</v>
      </c>
      <c r="E9359" s="3" t="s">
        <v>14663</v>
      </c>
      <c r="F9359" s="3" t="s">
        <v>12895</v>
      </c>
      <c r="G9359" s="1" t="s">
        <v>15048</v>
      </c>
      <c r="H9359" s="3" t="s">
        <v>1501</v>
      </c>
      <c r="I9359" s="42">
        <v>73.2</v>
      </c>
      <c r="J9359" s="42">
        <v>69.099999999999994</v>
      </c>
      <c r="K9359" s="42"/>
      <c r="L9359" s="42"/>
      <c r="M9359" s="42">
        <v>0.6</v>
      </c>
      <c r="N9359" s="42"/>
      <c r="O9359" s="42">
        <v>1.5</v>
      </c>
      <c r="P9359" s="42">
        <v>0.4</v>
      </c>
      <c r="Q9359" s="42"/>
      <c r="R9359" s="42">
        <v>1</v>
      </c>
      <c r="S9359" s="42">
        <v>0.6</v>
      </c>
      <c r="T9359" s="42"/>
      <c r="U9359" s="42"/>
      <c r="V9359" s="42"/>
      <c r="W9359" s="42"/>
      <c r="X9359" s="42">
        <f t="shared" si="358"/>
        <v>73.199999999999989</v>
      </c>
      <c r="Y9359" s="2">
        <f t="shared" si="359"/>
        <v>0</v>
      </c>
      <c r="Z9359" s="3"/>
    </row>
    <row r="9360" spans="1:26" customFormat="1" x14ac:dyDescent="0.25">
      <c r="A9360" s="31">
        <v>55</v>
      </c>
      <c r="B9360" s="31">
        <v>58</v>
      </c>
      <c r="C9360" s="3" t="s">
        <v>13095</v>
      </c>
      <c r="D9360" s="3" t="s">
        <v>1950</v>
      </c>
      <c r="E9360" s="3" t="s">
        <v>14663</v>
      </c>
      <c r="F9360" s="3" t="s">
        <v>12895</v>
      </c>
      <c r="G9360" s="1" t="s">
        <v>15049</v>
      </c>
      <c r="H9360" s="3" t="s">
        <v>230</v>
      </c>
      <c r="I9360" s="42">
        <v>114</v>
      </c>
      <c r="J9360" s="42">
        <v>83.5</v>
      </c>
      <c r="K9360" s="42"/>
      <c r="L9360" s="42">
        <v>2</v>
      </c>
      <c r="M9360" s="42"/>
      <c r="N9360" s="42">
        <v>6</v>
      </c>
      <c r="O9360" s="42">
        <v>5</v>
      </c>
      <c r="P9360" s="42">
        <v>2.5</v>
      </c>
      <c r="Q9360" s="42"/>
      <c r="R9360" s="42">
        <v>9</v>
      </c>
      <c r="S9360" s="42">
        <v>3</v>
      </c>
      <c r="T9360" s="42"/>
      <c r="U9360" s="42">
        <v>3</v>
      </c>
      <c r="V9360" s="42"/>
      <c r="W9360" s="42"/>
      <c r="X9360" s="42">
        <f t="shared" si="358"/>
        <v>114</v>
      </c>
      <c r="Y9360" s="2">
        <f t="shared" si="359"/>
        <v>0</v>
      </c>
      <c r="Z9360" s="3"/>
    </row>
    <row r="9361" spans="1:26" customFormat="1" x14ac:dyDescent="0.25">
      <c r="A9361" s="31">
        <v>56</v>
      </c>
      <c r="B9361" s="31">
        <v>59</v>
      </c>
      <c r="C9361" s="3" t="s">
        <v>15050</v>
      </c>
      <c r="D9361" s="3" t="s">
        <v>2860</v>
      </c>
      <c r="E9361" s="3" t="s">
        <v>14663</v>
      </c>
      <c r="F9361" s="3" t="s">
        <v>12895</v>
      </c>
      <c r="G9361" s="1" t="s">
        <v>5502</v>
      </c>
      <c r="H9361" s="3" t="s">
        <v>872</v>
      </c>
      <c r="I9361" s="42">
        <v>1151</v>
      </c>
      <c r="J9361" s="42">
        <v>362</v>
      </c>
      <c r="K9361" s="42">
        <v>59</v>
      </c>
      <c r="L9361" s="42">
        <v>36</v>
      </c>
      <c r="M9361" s="42"/>
      <c r="N9361" s="42">
        <v>16</v>
      </c>
      <c r="O9361" s="42">
        <v>12</v>
      </c>
      <c r="P9361" s="42"/>
      <c r="Q9361" s="42">
        <v>1</v>
      </c>
      <c r="R9361" s="42"/>
      <c r="S9361" s="42"/>
      <c r="T9361" s="42">
        <v>665</v>
      </c>
      <c r="U9361" s="42"/>
      <c r="V9361" s="42"/>
      <c r="W9361" s="42"/>
      <c r="X9361" s="42">
        <f t="shared" si="358"/>
        <v>1151</v>
      </c>
      <c r="Y9361" s="2">
        <f t="shared" si="359"/>
        <v>0</v>
      </c>
      <c r="Z9361" s="3"/>
    </row>
    <row r="9362" spans="1:26" customFormat="1" x14ac:dyDescent="0.25">
      <c r="A9362" s="31">
        <v>57</v>
      </c>
      <c r="B9362" s="31">
        <v>60</v>
      </c>
      <c r="C9362" s="3" t="s">
        <v>15051</v>
      </c>
      <c r="D9362" s="3" t="s">
        <v>2860</v>
      </c>
      <c r="E9362" s="3" t="s">
        <v>14663</v>
      </c>
      <c r="F9362" s="3" t="s">
        <v>12895</v>
      </c>
      <c r="G9362" s="1" t="s">
        <v>15052</v>
      </c>
      <c r="H9362" s="3"/>
      <c r="I9362" s="42">
        <v>409.5</v>
      </c>
      <c r="J9362" s="42">
        <v>254.6</v>
      </c>
      <c r="K9362" s="42">
        <v>97</v>
      </c>
      <c r="L9362" s="42"/>
      <c r="M9362" s="42">
        <v>10.4</v>
      </c>
      <c r="N9362" s="42"/>
      <c r="O9362" s="42">
        <v>3.8</v>
      </c>
      <c r="P9362" s="42">
        <v>7.2</v>
      </c>
      <c r="Q9362" s="42">
        <v>14</v>
      </c>
      <c r="R9362" s="42">
        <v>2</v>
      </c>
      <c r="S9362" s="42">
        <v>1</v>
      </c>
      <c r="T9362" s="42"/>
      <c r="U9362" s="42">
        <v>19.5</v>
      </c>
      <c r="V9362" s="42"/>
      <c r="W9362" s="42"/>
      <c r="X9362" s="42">
        <f t="shared" si="358"/>
        <v>409.5</v>
      </c>
      <c r="Y9362" s="2">
        <f t="shared" si="359"/>
        <v>0</v>
      </c>
      <c r="Z9362" s="3"/>
    </row>
    <row r="9363" spans="1:26" customFormat="1" x14ac:dyDescent="0.25">
      <c r="A9363" s="31">
        <v>58</v>
      </c>
      <c r="B9363" s="31">
        <v>61</v>
      </c>
      <c r="C9363" s="3" t="s">
        <v>15053</v>
      </c>
      <c r="D9363" s="3" t="s">
        <v>2860</v>
      </c>
      <c r="E9363" s="3" t="s">
        <v>14663</v>
      </c>
      <c r="F9363" s="3" t="s">
        <v>12895</v>
      </c>
      <c r="G9363" s="1" t="s">
        <v>7055</v>
      </c>
      <c r="H9363" s="3" t="s">
        <v>237</v>
      </c>
      <c r="I9363" s="42">
        <v>60</v>
      </c>
      <c r="J9363" s="42">
        <v>52.44</v>
      </c>
      <c r="K9363" s="42"/>
      <c r="L9363" s="42"/>
      <c r="M9363" s="42">
        <v>3.06</v>
      </c>
      <c r="N9363" s="42"/>
      <c r="O9363" s="42">
        <v>1.5</v>
      </c>
      <c r="P9363" s="42">
        <v>3</v>
      </c>
      <c r="Q9363" s="42"/>
      <c r="R9363" s="42"/>
      <c r="S9363" s="42"/>
      <c r="T9363" s="42"/>
      <c r="U9363" s="42"/>
      <c r="V9363" s="42"/>
      <c r="W9363" s="42"/>
      <c r="X9363" s="42">
        <f t="shared" si="358"/>
        <v>60</v>
      </c>
      <c r="Y9363" s="2">
        <f t="shared" si="359"/>
        <v>0</v>
      </c>
      <c r="Z9363" s="3"/>
    </row>
    <row r="9364" spans="1:26" customFormat="1" x14ac:dyDescent="0.25">
      <c r="A9364" s="31">
        <v>59</v>
      </c>
      <c r="B9364" s="31">
        <v>62</v>
      </c>
      <c r="C9364" s="3" t="s">
        <v>15054</v>
      </c>
      <c r="D9364" s="3" t="s">
        <v>15029</v>
      </c>
      <c r="E9364" s="3" t="s">
        <v>14663</v>
      </c>
      <c r="F9364" s="3" t="s">
        <v>12895</v>
      </c>
      <c r="G9364" s="1" t="s">
        <v>15055</v>
      </c>
      <c r="H9364" s="3" t="s">
        <v>39</v>
      </c>
      <c r="I9364" s="42">
        <v>65.41</v>
      </c>
      <c r="J9364" s="42">
        <v>52</v>
      </c>
      <c r="K9364" s="42">
        <v>0.41</v>
      </c>
      <c r="L9364" s="42"/>
      <c r="M9364" s="42">
        <v>1.5</v>
      </c>
      <c r="N9364" s="42">
        <v>8.5</v>
      </c>
      <c r="O9364" s="42">
        <v>1</v>
      </c>
      <c r="P9364" s="42"/>
      <c r="Q9364" s="42"/>
      <c r="R9364" s="42">
        <v>1</v>
      </c>
      <c r="S9364" s="42">
        <v>1</v>
      </c>
      <c r="T9364" s="42"/>
      <c r="U9364" s="42"/>
      <c r="V9364" s="42"/>
      <c r="W9364" s="42"/>
      <c r="X9364" s="42">
        <f t="shared" si="358"/>
        <v>65.41</v>
      </c>
      <c r="Y9364" s="2">
        <f t="shared" si="359"/>
        <v>0</v>
      </c>
      <c r="Z9364" s="3"/>
    </row>
    <row r="9365" spans="1:26" customFormat="1" x14ac:dyDescent="0.25">
      <c r="A9365" s="31">
        <v>60</v>
      </c>
      <c r="B9365" s="31">
        <v>63</v>
      </c>
      <c r="C9365" s="3" t="s">
        <v>15056</v>
      </c>
      <c r="D9365" s="3" t="s">
        <v>2860</v>
      </c>
      <c r="E9365" s="3" t="s">
        <v>14663</v>
      </c>
      <c r="F9365" s="3" t="s">
        <v>12895</v>
      </c>
      <c r="G9365" s="1" t="s">
        <v>15057</v>
      </c>
      <c r="H9365" s="3" t="s">
        <v>277</v>
      </c>
      <c r="I9365" s="42">
        <v>196</v>
      </c>
      <c r="J9365" s="42">
        <v>150</v>
      </c>
      <c r="K9365" s="42"/>
      <c r="L9365" s="42"/>
      <c r="M9365" s="42"/>
      <c r="N9365" s="42">
        <v>3</v>
      </c>
      <c r="O9365" s="42">
        <v>2.5</v>
      </c>
      <c r="P9365" s="42">
        <v>1</v>
      </c>
      <c r="Q9365" s="42">
        <v>34.5</v>
      </c>
      <c r="R9365" s="42">
        <v>2</v>
      </c>
      <c r="S9365" s="42">
        <v>1</v>
      </c>
      <c r="T9365" s="42"/>
      <c r="U9365" s="42">
        <v>2</v>
      </c>
      <c r="V9365" s="42"/>
      <c r="W9365" s="42"/>
      <c r="X9365" s="42">
        <f t="shared" si="358"/>
        <v>196</v>
      </c>
      <c r="Y9365" s="2">
        <f t="shared" si="359"/>
        <v>0</v>
      </c>
      <c r="Z9365" s="3"/>
    </row>
    <row r="9366" spans="1:26" customFormat="1" x14ac:dyDescent="0.25">
      <c r="A9366" s="31">
        <v>61</v>
      </c>
      <c r="B9366" s="31">
        <v>64</v>
      </c>
      <c r="C9366" s="3" t="s">
        <v>13385</v>
      </c>
      <c r="D9366" s="3" t="s">
        <v>2860</v>
      </c>
      <c r="E9366" s="3" t="s">
        <v>14663</v>
      </c>
      <c r="F9366" s="3" t="s">
        <v>12895</v>
      </c>
      <c r="G9366" s="1" t="s">
        <v>1021</v>
      </c>
      <c r="H9366" s="3" t="s">
        <v>154</v>
      </c>
      <c r="I9366" s="42">
        <v>61.5</v>
      </c>
      <c r="J9366" s="42">
        <v>42</v>
      </c>
      <c r="K9366" s="42">
        <v>15</v>
      </c>
      <c r="L9366" s="42"/>
      <c r="M9366" s="42"/>
      <c r="N9366" s="42"/>
      <c r="O9366" s="42"/>
      <c r="P9366" s="42">
        <v>3</v>
      </c>
      <c r="Q9366" s="42"/>
      <c r="R9366" s="42"/>
      <c r="S9366" s="42"/>
      <c r="T9366" s="42"/>
      <c r="U9366" s="42">
        <v>1.5</v>
      </c>
      <c r="V9366" s="42"/>
      <c r="W9366" s="42"/>
      <c r="X9366" s="42">
        <f t="shared" si="358"/>
        <v>61.5</v>
      </c>
      <c r="Y9366" s="2">
        <f t="shared" si="359"/>
        <v>0</v>
      </c>
      <c r="Z9366" s="3"/>
    </row>
    <row r="9367" spans="1:26" customFormat="1" x14ac:dyDescent="0.25">
      <c r="A9367" s="31">
        <v>62</v>
      </c>
      <c r="B9367" s="31">
        <v>65</v>
      </c>
      <c r="C9367" s="3" t="s">
        <v>15058</v>
      </c>
      <c r="D9367" s="3" t="s">
        <v>1950</v>
      </c>
      <c r="E9367" s="3" t="s">
        <v>14663</v>
      </c>
      <c r="F9367" s="3" t="s">
        <v>12895</v>
      </c>
      <c r="G9367" s="1"/>
      <c r="H9367" s="3"/>
      <c r="I9367" s="42">
        <v>70</v>
      </c>
      <c r="J9367" s="42">
        <v>62</v>
      </c>
      <c r="K9367" s="42">
        <v>2.75</v>
      </c>
      <c r="L9367" s="42"/>
      <c r="M9367" s="42"/>
      <c r="N9367" s="42"/>
      <c r="O9367" s="42">
        <v>2</v>
      </c>
      <c r="P9367" s="42">
        <v>1</v>
      </c>
      <c r="Q9367" s="42"/>
      <c r="R9367" s="42">
        <v>2</v>
      </c>
      <c r="S9367" s="42"/>
      <c r="T9367" s="42"/>
      <c r="U9367" s="42">
        <v>0.25</v>
      </c>
      <c r="V9367" s="42"/>
      <c r="W9367" s="42"/>
      <c r="X9367" s="42">
        <f t="shared" si="358"/>
        <v>70</v>
      </c>
      <c r="Y9367" s="2">
        <f t="shared" si="359"/>
        <v>0</v>
      </c>
      <c r="Z9367" s="3"/>
    </row>
    <row r="9368" spans="1:26" customFormat="1" x14ac:dyDescent="0.25">
      <c r="A9368" s="31">
        <v>63</v>
      </c>
      <c r="B9368" s="31">
        <v>66</v>
      </c>
      <c r="C9368" s="3" t="s">
        <v>15059</v>
      </c>
      <c r="D9368" s="3" t="s">
        <v>2860</v>
      </c>
      <c r="E9368" s="3" t="s">
        <v>14663</v>
      </c>
      <c r="F9368" s="3" t="s">
        <v>12895</v>
      </c>
      <c r="G9368" s="1" t="s">
        <v>320</v>
      </c>
      <c r="H9368" s="3" t="s">
        <v>176</v>
      </c>
      <c r="I9368" s="42">
        <v>770</v>
      </c>
      <c r="J9368" s="42">
        <v>75</v>
      </c>
      <c r="K9368" s="42">
        <v>170</v>
      </c>
      <c r="L9368" s="42">
        <v>25</v>
      </c>
      <c r="M9368" s="42"/>
      <c r="N9368" s="42"/>
      <c r="O9368" s="42"/>
      <c r="P9368" s="42"/>
      <c r="Q9368" s="42"/>
      <c r="R9368" s="42"/>
      <c r="S9368" s="42"/>
      <c r="T9368" s="42">
        <v>500</v>
      </c>
      <c r="U9368" s="42"/>
      <c r="V9368" s="42"/>
      <c r="W9368" s="42"/>
      <c r="X9368" s="42">
        <f t="shared" si="358"/>
        <v>770</v>
      </c>
      <c r="Y9368" s="2">
        <f t="shared" si="359"/>
        <v>0</v>
      </c>
      <c r="Z9368" s="3"/>
    </row>
    <row r="9369" spans="1:26" customFormat="1" x14ac:dyDescent="0.25">
      <c r="A9369" s="31">
        <v>64</v>
      </c>
      <c r="B9369" s="31">
        <v>67</v>
      </c>
      <c r="C9369" s="3" t="s">
        <v>9201</v>
      </c>
      <c r="D9369" s="3" t="s">
        <v>15027</v>
      </c>
      <c r="E9369" s="3" t="s">
        <v>14663</v>
      </c>
      <c r="F9369" s="3" t="s">
        <v>12895</v>
      </c>
      <c r="G9369" s="1" t="s">
        <v>13477</v>
      </c>
      <c r="H9369" s="3" t="s">
        <v>369</v>
      </c>
      <c r="I9369" s="42">
        <v>204.3</v>
      </c>
      <c r="J9369" s="42">
        <v>17</v>
      </c>
      <c r="K9369" s="42"/>
      <c r="L9369" s="42">
        <v>3</v>
      </c>
      <c r="M9369" s="42">
        <v>13.2</v>
      </c>
      <c r="N9369" s="42">
        <v>76</v>
      </c>
      <c r="O9369" s="42">
        <v>0.2</v>
      </c>
      <c r="P9369" s="42">
        <v>42.7</v>
      </c>
      <c r="Q9369" s="42">
        <v>7.2</v>
      </c>
      <c r="R9369" s="42">
        <v>7</v>
      </c>
      <c r="S9369" s="42">
        <v>2</v>
      </c>
      <c r="T9369" s="42"/>
      <c r="U9369" s="42">
        <v>36</v>
      </c>
      <c r="V9369" s="42"/>
      <c r="W9369" s="42"/>
      <c r="X9369" s="42">
        <f t="shared" ref="X9369:X9372" si="360">SUM(J9369:W9369)</f>
        <v>204.3</v>
      </c>
      <c r="Y9369" s="2">
        <f t="shared" si="359"/>
        <v>0</v>
      </c>
      <c r="Z9369" s="3"/>
    </row>
    <row r="9370" spans="1:26" customFormat="1" x14ac:dyDescent="0.25">
      <c r="A9370" s="31">
        <v>65</v>
      </c>
      <c r="B9370" s="31">
        <v>68</v>
      </c>
      <c r="C9370" s="3" t="s">
        <v>15060</v>
      </c>
      <c r="D9370" s="3" t="s">
        <v>15061</v>
      </c>
      <c r="E9370" s="3" t="s">
        <v>14663</v>
      </c>
      <c r="F9370" s="3" t="s">
        <v>12895</v>
      </c>
      <c r="G9370" s="3" t="s">
        <v>15062</v>
      </c>
      <c r="H9370" s="3"/>
      <c r="I9370" s="42">
        <v>170.09</v>
      </c>
      <c r="J9370" s="42">
        <v>14</v>
      </c>
      <c r="K9370" s="42">
        <v>8.82</v>
      </c>
      <c r="L9370" s="42"/>
      <c r="M9370" s="42"/>
      <c r="N9370" s="42"/>
      <c r="O9370" s="42">
        <v>0.98</v>
      </c>
      <c r="P9370" s="42">
        <v>0.06</v>
      </c>
      <c r="Q9370" s="42"/>
      <c r="R9370" s="42">
        <v>2.75</v>
      </c>
      <c r="S9370" s="42">
        <v>0.39</v>
      </c>
      <c r="T9370" s="42">
        <v>143.09</v>
      </c>
      <c r="U9370" s="42"/>
      <c r="V9370" s="42"/>
      <c r="W9370" s="42"/>
      <c r="X9370" s="42">
        <f t="shared" si="360"/>
        <v>170.09</v>
      </c>
      <c r="Y9370" s="2">
        <f t="shared" si="359"/>
        <v>0</v>
      </c>
      <c r="Z9370" s="3"/>
    </row>
    <row r="9371" spans="1:26" s="21" customFormat="1" ht="30" x14ac:dyDescent="0.25">
      <c r="A9371" s="31">
        <v>66</v>
      </c>
      <c r="B9371" s="31">
        <v>69</v>
      </c>
      <c r="C9371" s="3" t="s">
        <v>12841</v>
      </c>
      <c r="D9371" s="3" t="s">
        <v>15022</v>
      </c>
      <c r="E9371" s="3" t="s">
        <v>14663</v>
      </c>
      <c r="F9371" s="3" t="s">
        <v>12895</v>
      </c>
      <c r="G9371" s="1" t="s">
        <v>15063</v>
      </c>
      <c r="H9371" s="3"/>
      <c r="I9371" s="42">
        <v>98.3</v>
      </c>
      <c r="J9371" s="42">
        <v>47.6</v>
      </c>
      <c r="K9371" s="42"/>
      <c r="L9371" s="42">
        <v>9.9</v>
      </c>
      <c r="M9371" s="42">
        <v>0.7</v>
      </c>
      <c r="N9371" s="42"/>
      <c r="O9371" s="42">
        <v>4.8</v>
      </c>
      <c r="P9371" s="42">
        <v>2.2000000000000002</v>
      </c>
      <c r="Q9371" s="42">
        <v>31.4</v>
      </c>
      <c r="R9371" s="42">
        <v>0.6</v>
      </c>
      <c r="S9371" s="42">
        <v>0.1</v>
      </c>
      <c r="T9371" s="42">
        <v>1.1000000000000001</v>
      </c>
      <c r="U9371" s="42"/>
      <c r="V9371" s="42"/>
      <c r="W9371" s="42"/>
      <c r="X9371" s="42">
        <f t="shared" si="360"/>
        <v>98.399999999999977</v>
      </c>
      <c r="Y9371" s="3">
        <f t="shared" ref="Y9371:Y9379" si="361">I9371-X9371</f>
        <v>-9.9999999999980105E-2</v>
      </c>
      <c r="Z9371" s="3"/>
    </row>
    <row r="9372" spans="1:26" customFormat="1" x14ac:dyDescent="0.25">
      <c r="A9372" s="31">
        <v>1</v>
      </c>
      <c r="B9372" s="31">
        <v>1</v>
      </c>
      <c r="C9372" s="3" t="s">
        <v>15064</v>
      </c>
      <c r="D9372" s="3" t="s">
        <v>15064</v>
      </c>
      <c r="E9372" s="45" t="s">
        <v>15168</v>
      </c>
      <c r="F9372" s="3" t="s">
        <v>12895</v>
      </c>
      <c r="G9372" s="3" t="s">
        <v>5155</v>
      </c>
      <c r="H9372" s="3" t="s">
        <v>277</v>
      </c>
      <c r="I9372" s="42">
        <v>2057.15</v>
      </c>
      <c r="J9372" s="42">
        <v>720.9</v>
      </c>
      <c r="K9372" s="42">
        <v>49</v>
      </c>
      <c r="L9372" s="42">
        <v>15</v>
      </c>
      <c r="M9372" s="42">
        <v>9</v>
      </c>
      <c r="N9372" s="42">
        <v>3.75</v>
      </c>
      <c r="O9372" s="42">
        <v>22</v>
      </c>
      <c r="P9372" s="42"/>
      <c r="Q9372" s="42">
        <v>31</v>
      </c>
      <c r="R9372" s="42"/>
      <c r="S9372" s="42"/>
      <c r="T9372" s="42">
        <v>1203.5</v>
      </c>
      <c r="U9372" s="42">
        <v>3</v>
      </c>
      <c r="V9372" s="42"/>
      <c r="W9372" s="42"/>
      <c r="X9372" s="42">
        <f t="shared" si="360"/>
        <v>2057.15</v>
      </c>
      <c r="Y9372" s="2">
        <f t="shared" si="361"/>
        <v>0</v>
      </c>
      <c r="Z9372" s="3"/>
    </row>
    <row r="9373" spans="1:26" customFormat="1" x14ac:dyDescent="0.25">
      <c r="A9373" s="31">
        <v>2</v>
      </c>
      <c r="B9373" s="31">
        <v>2</v>
      </c>
      <c r="C9373" s="3" t="s">
        <v>15065</v>
      </c>
      <c r="D9373" s="3" t="s">
        <v>15064</v>
      </c>
      <c r="E9373" s="45" t="s">
        <v>15168</v>
      </c>
      <c r="F9373" s="3" t="s">
        <v>12895</v>
      </c>
      <c r="G9373" s="3" t="s">
        <v>5155</v>
      </c>
      <c r="H9373" s="3" t="s">
        <v>277</v>
      </c>
      <c r="I9373" s="42"/>
      <c r="J9373" s="42"/>
      <c r="K9373" s="42"/>
      <c r="L9373" s="42"/>
      <c r="M9373" s="42"/>
      <c r="N9373" s="42"/>
      <c r="O9373" s="42"/>
      <c r="P9373" s="42"/>
      <c r="Q9373" s="42"/>
      <c r="R9373" s="42"/>
      <c r="S9373" s="42"/>
      <c r="T9373" s="42"/>
      <c r="U9373" s="42"/>
      <c r="V9373" s="42"/>
      <c r="W9373" s="42"/>
      <c r="X9373" s="42"/>
      <c r="Y9373" s="2">
        <f t="shared" si="361"/>
        <v>0</v>
      </c>
      <c r="Z9373" s="3"/>
    </row>
    <row r="9374" spans="1:26" customFormat="1" x14ac:dyDescent="0.25">
      <c r="A9374" s="31">
        <v>3</v>
      </c>
      <c r="B9374" s="31">
        <v>3</v>
      </c>
      <c r="C9374" s="3" t="s">
        <v>15066</v>
      </c>
      <c r="D9374" s="3" t="s">
        <v>15064</v>
      </c>
      <c r="E9374" s="45" t="s">
        <v>15168</v>
      </c>
      <c r="F9374" s="3" t="s">
        <v>12895</v>
      </c>
      <c r="G9374" s="3" t="s">
        <v>5155</v>
      </c>
      <c r="H9374" s="3" t="s">
        <v>277</v>
      </c>
      <c r="I9374" s="42">
        <v>224</v>
      </c>
      <c r="J9374" s="42">
        <v>162.30000000000001</v>
      </c>
      <c r="K9374" s="42">
        <v>10.5</v>
      </c>
      <c r="L9374" s="42">
        <v>12.19</v>
      </c>
      <c r="M9374" s="42"/>
      <c r="N9374" s="42"/>
      <c r="O9374" s="42">
        <v>1.43</v>
      </c>
      <c r="P9374" s="42"/>
      <c r="Q9374" s="42">
        <v>0.74</v>
      </c>
      <c r="R9374" s="42">
        <v>8.7200000000000006</v>
      </c>
      <c r="S9374" s="42"/>
      <c r="T9374" s="42">
        <v>28.12</v>
      </c>
      <c r="U9374" s="42"/>
      <c r="V9374" s="42"/>
      <c r="W9374" s="42"/>
      <c r="X9374" s="42">
        <f t="shared" ref="X9374:X9407" si="362">SUM(J9374:W9374)</f>
        <v>224.00000000000003</v>
      </c>
      <c r="Y9374" s="2">
        <f t="shared" si="361"/>
        <v>0</v>
      </c>
      <c r="Z9374" s="3"/>
    </row>
    <row r="9375" spans="1:26" customFormat="1" x14ac:dyDescent="0.25">
      <c r="A9375" s="31">
        <v>4</v>
      </c>
      <c r="B9375" s="31">
        <v>4</v>
      </c>
      <c r="C9375" s="3" t="s">
        <v>15067</v>
      </c>
      <c r="D9375" s="3" t="s">
        <v>15064</v>
      </c>
      <c r="E9375" s="45" t="s">
        <v>15168</v>
      </c>
      <c r="F9375" s="3" t="s">
        <v>12895</v>
      </c>
      <c r="G9375" s="3" t="s">
        <v>2199</v>
      </c>
      <c r="H9375" s="3" t="s">
        <v>109</v>
      </c>
      <c r="I9375" s="42">
        <v>287.33999999999997</v>
      </c>
      <c r="J9375" s="42">
        <v>227.3</v>
      </c>
      <c r="K9375" s="42">
        <v>29.42</v>
      </c>
      <c r="L9375" s="42"/>
      <c r="M9375" s="42"/>
      <c r="N9375" s="42">
        <v>11.87</v>
      </c>
      <c r="O9375" s="42">
        <v>6.58</v>
      </c>
      <c r="P9375" s="42"/>
      <c r="Q9375" s="42">
        <v>3.84</v>
      </c>
      <c r="R9375" s="42">
        <v>6.13</v>
      </c>
      <c r="S9375" s="42"/>
      <c r="T9375" s="42">
        <v>2.2000000000000002</v>
      </c>
      <c r="U9375" s="42"/>
      <c r="V9375" s="42"/>
      <c r="W9375" s="42"/>
      <c r="X9375" s="42">
        <f t="shared" si="362"/>
        <v>287.33999999999997</v>
      </c>
      <c r="Y9375" s="2">
        <f t="shared" si="361"/>
        <v>0</v>
      </c>
      <c r="Z9375" s="3"/>
    </row>
    <row r="9376" spans="1:26" customFormat="1" x14ac:dyDescent="0.25">
      <c r="A9376" s="31">
        <v>5</v>
      </c>
      <c r="B9376" s="31">
        <v>5</v>
      </c>
      <c r="C9376" s="3" t="s">
        <v>15068</v>
      </c>
      <c r="D9376" s="3" t="s">
        <v>15064</v>
      </c>
      <c r="E9376" s="45" t="s">
        <v>15168</v>
      </c>
      <c r="F9376" s="3" t="s">
        <v>12895</v>
      </c>
      <c r="G9376" s="3" t="s">
        <v>2199</v>
      </c>
      <c r="H9376" s="3" t="s">
        <v>109</v>
      </c>
      <c r="I9376" s="42">
        <v>321.72000000000003</v>
      </c>
      <c r="J9376" s="42">
        <v>276.99</v>
      </c>
      <c r="K9376" s="42">
        <v>22.68</v>
      </c>
      <c r="L9376" s="42"/>
      <c r="M9376" s="42"/>
      <c r="N9376" s="42"/>
      <c r="O9376" s="42">
        <v>2.5</v>
      </c>
      <c r="P9376" s="42"/>
      <c r="Q9376" s="42">
        <v>8.43</v>
      </c>
      <c r="R9376" s="42">
        <v>5.86</v>
      </c>
      <c r="S9376" s="42"/>
      <c r="T9376" s="42">
        <v>5.26</v>
      </c>
      <c r="U9376" s="42"/>
      <c r="V9376" s="42"/>
      <c r="W9376" s="42"/>
      <c r="X9376" s="42">
        <f t="shared" si="362"/>
        <v>321.72000000000003</v>
      </c>
      <c r="Y9376" s="2">
        <f t="shared" si="361"/>
        <v>0</v>
      </c>
      <c r="Z9376" s="3"/>
    </row>
    <row r="9377" spans="1:26" customFormat="1" x14ac:dyDescent="0.25">
      <c r="A9377" s="31">
        <v>6</v>
      </c>
      <c r="B9377" s="31">
        <v>6</v>
      </c>
      <c r="C9377" s="3" t="s">
        <v>13981</v>
      </c>
      <c r="D9377" s="3" t="s">
        <v>15064</v>
      </c>
      <c r="E9377" s="45" t="s">
        <v>15168</v>
      </c>
      <c r="F9377" s="3" t="s">
        <v>12895</v>
      </c>
      <c r="G9377" s="3" t="s">
        <v>2199</v>
      </c>
      <c r="H9377" s="3" t="s">
        <v>109</v>
      </c>
      <c r="I9377" s="42">
        <v>235.66</v>
      </c>
      <c r="J9377" s="42">
        <v>217.27</v>
      </c>
      <c r="K9377" s="42">
        <v>6.53</v>
      </c>
      <c r="L9377" s="42"/>
      <c r="M9377" s="42">
        <v>0.83</v>
      </c>
      <c r="N9377" s="42"/>
      <c r="O9377" s="42">
        <v>2.11</v>
      </c>
      <c r="P9377" s="42"/>
      <c r="Q9377" s="42">
        <v>2.54</v>
      </c>
      <c r="R9377" s="42">
        <v>2.4</v>
      </c>
      <c r="S9377" s="42"/>
      <c r="T9377" s="42">
        <v>3.98</v>
      </c>
      <c r="U9377" s="42"/>
      <c r="V9377" s="42"/>
      <c r="W9377" s="42"/>
      <c r="X9377" s="42">
        <f t="shared" si="362"/>
        <v>235.66000000000003</v>
      </c>
      <c r="Y9377" s="2">
        <f t="shared" si="361"/>
        <v>0</v>
      </c>
      <c r="Z9377" s="3"/>
    </row>
    <row r="9378" spans="1:26" customFormat="1" x14ac:dyDescent="0.25">
      <c r="A9378" s="31">
        <v>7</v>
      </c>
      <c r="B9378" s="31">
        <v>7</v>
      </c>
      <c r="C9378" s="3" t="s">
        <v>15069</v>
      </c>
      <c r="D9378" s="3" t="s">
        <v>15069</v>
      </c>
      <c r="E9378" s="45" t="s">
        <v>15168</v>
      </c>
      <c r="F9378" s="3" t="s">
        <v>12895</v>
      </c>
      <c r="G9378" s="3" t="s">
        <v>2199</v>
      </c>
      <c r="H9378" s="3" t="s">
        <v>109</v>
      </c>
      <c r="I9378" s="42">
        <v>290.92</v>
      </c>
      <c r="J9378" s="42">
        <v>269.52</v>
      </c>
      <c r="K9378" s="42">
        <v>8.31</v>
      </c>
      <c r="L9378" s="42">
        <v>0.4</v>
      </c>
      <c r="M9378" s="42"/>
      <c r="N9378" s="42">
        <v>1.26</v>
      </c>
      <c r="O9378" s="42">
        <v>2.93</v>
      </c>
      <c r="P9378" s="42"/>
      <c r="Q9378" s="42">
        <v>2.15</v>
      </c>
      <c r="R9378" s="42">
        <v>2.42</v>
      </c>
      <c r="S9378" s="42"/>
      <c r="T9378" s="42"/>
      <c r="U9378" s="42">
        <v>3.93</v>
      </c>
      <c r="V9378" s="42"/>
      <c r="W9378" s="42"/>
      <c r="X9378" s="42">
        <f t="shared" si="362"/>
        <v>290.91999999999996</v>
      </c>
      <c r="Y9378" s="2">
        <f t="shared" si="361"/>
        <v>0</v>
      </c>
      <c r="Z9378" s="3"/>
    </row>
    <row r="9379" spans="1:26" customFormat="1" x14ac:dyDescent="0.25">
      <c r="A9379" s="31">
        <v>8</v>
      </c>
      <c r="B9379" s="31">
        <v>8</v>
      </c>
      <c r="C9379" s="3" t="s">
        <v>15070</v>
      </c>
      <c r="D9379" s="3" t="s">
        <v>2331</v>
      </c>
      <c r="E9379" s="45" t="s">
        <v>15168</v>
      </c>
      <c r="F9379" s="3" t="s">
        <v>12895</v>
      </c>
      <c r="G9379" s="3" t="s">
        <v>2178</v>
      </c>
      <c r="H9379" s="3" t="s">
        <v>358</v>
      </c>
      <c r="I9379" s="42"/>
      <c r="J9379" s="42"/>
      <c r="K9379" s="42"/>
      <c r="L9379" s="42"/>
      <c r="M9379" s="42"/>
      <c r="N9379" s="42"/>
      <c r="O9379" s="42"/>
      <c r="P9379" s="42"/>
      <c r="Q9379" s="42"/>
      <c r="R9379" s="42"/>
      <c r="S9379" s="42"/>
      <c r="T9379" s="42"/>
      <c r="U9379" s="42"/>
      <c r="V9379" s="42"/>
      <c r="W9379" s="42"/>
      <c r="X9379" s="42">
        <f t="shared" si="362"/>
        <v>0</v>
      </c>
      <c r="Y9379" s="2">
        <f t="shared" si="361"/>
        <v>0</v>
      </c>
      <c r="Z9379" s="3"/>
    </row>
    <row r="9380" spans="1:26" customFormat="1" x14ac:dyDescent="0.25">
      <c r="A9380" s="31">
        <v>9</v>
      </c>
      <c r="B9380" s="31">
        <v>9</v>
      </c>
      <c r="C9380" s="3" t="s">
        <v>15071</v>
      </c>
      <c r="D9380" s="3" t="s">
        <v>2331</v>
      </c>
      <c r="E9380" s="45" t="s">
        <v>15168</v>
      </c>
      <c r="F9380" s="3" t="s">
        <v>12895</v>
      </c>
      <c r="G9380" s="3" t="s">
        <v>2178</v>
      </c>
      <c r="H9380" s="3" t="s">
        <v>358</v>
      </c>
      <c r="I9380" s="42">
        <v>1325.5</v>
      </c>
      <c r="J9380" s="42">
        <v>576.25</v>
      </c>
      <c r="K9380" s="42">
        <v>205.3</v>
      </c>
      <c r="L9380" s="42">
        <v>16.489999999999998</v>
      </c>
      <c r="M9380" s="42"/>
      <c r="N9380" s="42"/>
      <c r="O9380" s="42">
        <v>20.84</v>
      </c>
      <c r="P9380" s="42"/>
      <c r="Q9380" s="42">
        <v>13.09</v>
      </c>
      <c r="R9380" s="42">
        <v>41.6</v>
      </c>
      <c r="S9380" s="42"/>
      <c r="T9380" s="42">
        <v>454.93</v>
      </c>
      <c r="U9380" s="42"/>
      <c r="V9380" s="42"/>
      <c r="W9380" s="42"/>
      <c r="X9380" s="42">
        <f t="shared" si="362"/>
        <v>1328.5</v>
      </c>
      <c r="Y9380" s="3">
        <f t="shared" ref="Y9380:Y9407" si="363">I9380-X9380</f>
        <v>-3</v>
      </c>
      <c r="Z9380" s="3"/>
    </row>
    <row r="9381" spans="1:26" customFormat="1" x14ac:dyDescent="0.25">
      <c r="A9381" s="31">
        <v>10</v>
      </c>
      <c r="B9381" s="31">
        <v>10</v>
      </c>
      <c r="C9381" s="3" t="s">
        <v>15072</v>
      </c>
      <c r="D9381" s="3" t="s">
        <v>2331</v>
      </c>
      <c r="E9381" s="45" t="s">
        <v>15168</v>
      </c>
      <c r="F9381" s="3" t="s">
        <v>12895</v>
      </c>
      <c r="G9381" s="3" t="s">
        <v>2178</v>
      </c>
      <c r="H9381" s="3" t="s">
        <v>358</v>
      </c>
      <c r="I9381" s="42"/>
      <c r="J9381" s="42"/>
      <c r="K9381" s="42"/>
      <c r="L9381" s="42"/>
      <c r="M9381" s="42"/>
      <c r="N9381" s="42"/>
      <c r="O9381" s="42"/>
      <c r="P9381" s="42"/>
      <c r="Q9381" s="42"/>
      <c r="R9381" s="42"/>
      <c r="S9381" s="42"/>
      <c r="T9381" s="42"/>
      <c r="U9381" s="42"/>
      <c r="V9381" s="42"/>
      <c r="W9381" s="42"/>
      <c r="X9381" s="42">
        <f t="shared" si="362"/>
        <v>0</v>
      </c>
      <c r="Y9381" s="2">
        <f t="shared" si="363"/>
        <v>0</v>
      </c>
      <c r="Z9381" s="3"/>
    </row>
    <row r="9382" spans="1:26" customFormat="1" x14ac:dyDescent="0.25">
      <c r="A9382" s="31">
        <v>11</v>
      </c>
      <c r="B9382" s="31">
        <v>11</v>
      </c>
      <c r="C9382" s="3" t="s">
        <v>1044</v>
      </c>
      <c r="D9382" s="3" t="s">
        <v>15073</v>
      </c>
      <c r="E9382" s="45" t="s">
        <v>15168</v>
      </c>
      <c r="F9382" s="3" t="s">
        <v>12895</v>
      </c>
      <c r="G9382" s="3" t="s">
        <v>4207</v>
      </c>
      <c r="H9382" s="3" t="s">
        <v>148</v>
      </c>
      <c r="I9382" s="42">
        <v>989</v>
      </c>
      <c r="J9382" s="42">
        <v>460</v>
      </c>
      <c r="K9382" s="42">
        <v>33</v>
      </c>
      <c r="L9382" s="42">
        <v>67</v>
      </c>
      <c r="M9382" s="42">
        <v>2</v>
      </c>
      <c r="N9382" s="42"/>
      <c r="O9382" s="42">
        <v>16</v>
      </c>
      <c r="P9382" s="42"/>
      <c r="Q9382" s="42">
        <v>27</v>
      </c>
      <c r="R9382" s="42"/>
      <c r="S9382" s="42"/>
      <c r="T9382" s="42">
        <v>384</v>
      </c>
      <c r="U9382" s="42"/>
      <c r="V9382" s="42"/>
      <c r="W9382" s="42"/>
      <c r="X9382" s="42">
        <f t="shared" si="362"/>
        <v>989</v>
      </c>
      <c r="Y9382" s="2">
        <f t="shared" si="363"/>
        <v>0</v>
      </c>
      <c r="Z9382" s="3"/>
    </row>
    <row r="9383" spans="1:26" customFormat="1" x14ac:dyDescent="0.25">
      <c r="A9383" s="31">
        <v>12</v>
      </c>
      <c r="B9383" s="31">
        <v>12</v>
      </c>
      <c r="C9383" s="3" t="s">
        <v>2533</v>
      </c>
      <c r="D9383" s="3" t="s">
        <v>15073</v>
      </c>
      <c r="E9383" s="45" t="s">
        <v>15168</v>
      </c>
      <c r="F9383" s="3" t="s">
        <v>12895</v>
      </c>
      <c r="G9383" s="3" t="s">
        <v>4207</v>
      </c>
      <c r="H9383" s="3" t="s">
        <v>148</v>
      </c>
      <c r="I9383" s="42"/>
      <c r="J9383" s="42"/>
      <c r="K9383" s="42"/>
      <c r="L9383" s="42"/>
      <c r="M9383" s="42"/>
      <c r="N9383" s="42"/>
      <c r="O9383" s="42"/>
      <c r="P9383" s="42"/>
      <c r="Q9383" s="42"/>
      <c r="R9383" s="42"/>
      <c r="S9383" s="42"/>
      <c r="T9383" s="42"/>
      <c r="U9383" s="42"/>
      <c r="V9383" s="42"/>
      <c r="W9383" s="42"/>
      <c r="X9383" s="42">
        <f t="shared" si="362"/>
        <v>0</v>
      </c>
      <c r="Y9383" s="2">
        <f t="shared" si="363"/>
        <v>0</v>
      </c>
      <c r="Z9383" s="3"/>
    </row>
    <row r="9384" spans="1:26" customFormat="1" x14ac:dyDescent="0.25">
      <c r="A9384" s="31">
        <v>13</v>
      </c>
      <c r="B9384" s="31">
        <v>13</v>
      </c>
      <c r="C9384" s="3" t="s">
        <v>3629</v>
      </c>
      <c r="D9384" s="3" t="s">
        <v>15073</v>
      </c>
      <c r="E9384" s="45" t="s">
        <v>15168</v>
      </c>
      <c r="F9384" s="3" t="s">
        <v>12895</v>
      </c>
      <c r="G9384" s="3" t="s">
        <v>13615</v>
      </c>
      <c r="H9384" s="3" t="s">
        <v>409</v>
      </c>
      <c r="I9384" s="42">
        <v>782.87</v>
      </c>
      <c r="J9384" s="42">
        <v>345.58</v>
      </c>
      <c r="K9384" s="42">
        <v>24.82</v>
      </c>
      <c r="L9384" s="42">
        <v>37.520000000000003</v>
      </c>
      <c r="M9384" s="42"/>
      <c r="N9384" s="42">
        <v>14.4</v>
      </c>
      <c r="O9384" s="42">
        <v>8</v>
      </c>
      <c r="P9384" s="42">
        <v>65.510000000000005</v>
      </c>
      <c r="Q9384" s="42">
        <v>10</v>
      </c>
      <c r="R9384" s="42">
        <v>16</v>
      </c>
      <c r="S9384" s="42"/>
      <c r="T9384" s="42">
        <v>261.04000000000002</v>
      </c>
      <c r="U9384" s="42"/>
      <c r="V9384" s="42"/>
      <c r="W9384" s="42"/>
      <c r="X9384" s="42">
        <f t="shared" si="362"/>
        <v>782.86999999999989</v>
      </c>
      <c r="Y9384" s="2">
        <f t="shared" si="363"/>
        <v>0</v>
      </c>
      <c r="Z9384" s="3"/>
    </row>
    <row r="9385" spans="1:26" customFormat="1" x14ac:dyDescent="0.25">
      <c r="A9385" s="31">
        <v>14</v>
      </c>
      <c r="B9385" s="31">
        <v>14</v>
      </c>
      <c r="C9385" s="3" t="s">
        <v>15074</v>
      </c>
      <c r="D9385" s="3" t="s">
        <v>15075</v>
      </c>
      <c r="E9385" s="45" t="s">
        <v>15168</v>
      </c>
      <c r="F9385" s="3" t="s">
        <v>12895</v>
      </c>
      <c r="G9385" s="3" t="s">
        <v>13615</v>
      </c>
      <c r="H9385" s="3" t="s">
        <v>409</v>
      </c>
      <c r="I9385" s="42">
        <v>72.8</v>
      </c>
      <c r="J9385" s="42">
        <v>10.53</v>
      </c>
      <c r="K9385" s="42"/>
      <c r="L9385" s="42">
        <v>4.99</v>
      </c>
      <c r="M9385" s="42"/>
      <c r="N9385" s="42"/>
      <c r="O9385" s="42">
        <v>1.58</v>
      </c>
      <c r="P9385" s="42">
        <v>54.9</v>
      </c>
      <c r="Q9385" s="42">
        <v>0.8</v>
      </c>
      <c r="R9385" s="42"/>
      <c r="S9385" s="42"/>
      <c r="T9385" s="42"/>
      <c r="U9385" s="42"/>
      <c r="V9385" s="42"/>
      <c r="W9385" s="42"/>
      <c r="X9385" s="42">
        <f t="shared" si="362"/>
        <v>72.8</v>
      </c>
      <c r="Y9385" s="2">
        <f t="shared" si="363"/>
        <v>0</v>
      </c>
      <c r="Z9385" s="3"/>
    </row>
    <row r="9386" spans="1:26" s="20" customFormat="1" x14ac:dyDescent="0.25">
      <c r="A9386" s="31">
        <v>15</v>
      </c>
      <c r="B9386" s="31">
        <v>15</v>
      </c>
      <c r="C9386" s="3" t="s">
        <v>2762</v>
      </c>
      <c r="D9386" s="3" t="s">
        <v>4687</v>
      </c>
      <c r="E9386" s="45" t="s">
        <v>15168</v>
      </c>
      <c r="F9386" s="3" t="s">
        <v>12895</v>
      </c>
      <c r="G9386" s="3" t="s">
        <v>2187</v>
      </c>
      <c r="H9386" s="3" t="s">
        <v>216</v>
      </c>
      <c r="I9386" s="42">
        <v>1003.4</v>
      </c>
      <c r="J9386" s="42">
        <v>161.80000000000001</v>
      </c>
      <c r="K9386" s="42"/>
      <c r="L9386" s="42">
        <v>27.9</v>
      </c>
      <c r="M9386" s="42"/>
      <c r="N9386" s="42">
        <v>7.5</v>
      </c>
      <c r="O9386" s="42">
        <v>14.9</v>
      </c>
      <c r="P9386" s="42">
        <v>158.1</v>
      </c>
      <c r="Q9386" s="42">
        <v>38.299999999999997</v>
      </c>
      <c r="R9386" s="42"/>
      <c r="S9386" s="42"/>
      <c r="T9386" s="42">
        <v>594.9</v>
      </c>
      <c r="U9386" s="42"/>
      <c r="V9386" s="42"/>
      <c r="W9386" s="42"/>
      <c r="X9386" s="42">
        <f t="shared" si="362"/>
        <v>1003.4000000000001</v>
      </c>
      <c r="Y9386" s="2">
        <f t="shared" si="363"/>
        <v>0</v>
      </c>
      <c r="Z9386" s="6"/>
    </row>
    <row r="9387" spans="1:26" customFormat="1" x14ac:dyDescent="0.25">
      <c r="A9387" s="31">
        <v>16</v>
      </c>
      <c r="B9387" s="31">
        <v>16</v>
      </c>
      <c r="C9387" s="3" t="s">
        <v>15076</v>
      </c>
      <c r="D9387" s="3" t="s">
        <v>15077</v>
      </c>
      <c r="E9387" s="45" t="s">
        <v>15168</v>
      </c>
      <c r="F9387" s="3" t="s">
        <v>12895</v>
      </c>
      <c r="G9387" s="3" t="s">
        <v>15078</v>
      </c>
      <c r="H9387" s="3" t="s">
        <v>22</v>
      </c>
      <c r="I9387" s="42">
        <v>235.58</v>
      </c>
      <c r="J9387" s="42">
        <v>158.38</v>
      </c>
      <c r="K9387" s="42">
        <v>2.44</v>
      </c>
      <c r="L9387" s="42">
        <v>4.1100000000000003</v>
      </c>
      <c r="M9387" s="42"/>
      <c r="N9387" s="42">
        <v>5.7</v>
      </c>
      <c r="O9387" s="42">
        <v>1.85</v>
      </c>
      <c r="P9387" s="42"/>
      <c r="Q9387" s="42">
        <v>3.03</v>
      </c>
      <c r="R9387" s="42">
        <v>3.52</v>
      </c>
      <c r="S9387" s="42"/>
      <c r="T9387" s="42">
        <v>56.55</v>
      </c>
      <c r="U9387" s="42"/>
      <c r="V9387" s="42"/>
      <c r="W9387" s="42"/>
      <c r="X9387" s="42">
        <f t="shared" si="362"/>
        <v>235.57999999999998</v>
      </c>
      <c r="Y9387" s="2">
        <f t="shared" si="363"/>
        <v>0</v>
      </c>
      <c r="Z9387" s="3"/>
    </row>
    <row r="9388" spans="1:26" customFormat="1" x14ac:dyDescent="0.25">
      <c r="A9388" s="31">
        <v>17</v>
      </c>
      <c r="B9388" s="31">
        <v>17</v>
      </c>
      <c r="C9388" s="3" t="s">
        <v>15077</v>
      </c>
      <c r="D9388" s="3" t="s">
        <v>15077</v>
      </c>
      <c r="E9388" s="45" t="s">
        <v>15168</v>
      </c>
      <c r="F9388" s="3" t="s">
        <v>12895</v>
      </c>
      <c r="G9388" s="3" t="s">
        <v>15079</v>
      </c>
      <c r="H9388" s="3" t="s">
        <v>109</v>
      </c>
      <c r="I9388" s="42">
        <v>7397</v>
      </c>
      <c r="J9388" s="42">
        <v>324</v>
      </c>
      <c r="K9388" s="42"/>
      <c r="L9388" s="42">
        <v>50</v>
      </c>
      <c r="M9388" s="42">
        <v>10</v>
      </c>
      <c r="N9388" s="42"/>
      <c r="O9388" s="42">
        <v>5</v>
      </c>
      <c r="P9388" s="42"/>
      <c r="Q9388" s="42">
        <v>9</v>
      </c>
      <c r="R9388" s="42"/>
      <c r="S9388" s="42"/>
      <c r="T9388" s="42">
        <v>6999</v>
      </c>
      <c r="U9388" s="42"/>
      <c r="V9388" s="42"/>
      <c r="W9388" s="42"/>
      <c r="X9388" s="42">
        <f t="shared" si="362"/>
        <v>7397</v>
      </c>
      <c r="Y9388" s="2">
        <f t="shared" si="363"/>
        <v>0</v>
      </c>
      <c r="Z9388" s="3"/>
    </row>
    <row r="9389" spans="1:26" customFormat="1" x14ac:dyDescent="0.25">
      <c r="A9389" s="31">
        <v>18</v>
      </c>
      <c r="B9389" s="31">
        <v>18</v>
      </c>
      <c r="C9389" s="3" t="s">
        <v>15080</v>
      </c>
      <c r="D9389" s="3" t="s">
        <v>15077</v>
      </c>
      <c r="E9389" s="45" t="s">
        <v>15168</v>
      </c>
      <c r="F9389" s="3" t="s">
        <v>12895</v>
      </c>
      <c r="G9389" s="3" t="s">
        <v>15081</v>
      </c>
      <c r="H9389" s="3" t="s">
        <v>109</v>
      </c>
      <c r="I9389" s="42">
        <v>601</v>
      </c>
      <c r="J9389" s="42">
        <v>92.5</v>
      </c>
      <c r="K9389" s="42">
        <v>363.1</v>
      </c>
      <c r="L9389" s="42">
        <v>69</v>
      </c>
      <c r="M9389" s="42"/>
      <c r="N9389" s="42"/>
      <c r="O9389" s="42">
        <v>6.4</v>
      </c>
      <c r="P9389" s="42"/>
      <c r="Q9389" s="42">
        <v>70</v>
      </c>
      <c r="R9389" s="42"/>
      <c r="S9389" s="42"/>
      <c r="T9389" s="42"/>
      <c r="U9389" s="42"/>
      <c r="V9389" s="42"/>
      <c r="W9389" s="42"/>
      <c r="X9389" s="42">
        <f t="shared" si="362"/>
        <v>601</v>
      </c>
      <c r="Y9389" s="2">
        <f t="shared" si="363"/>
        <v>0</v>
      </c>
      <c r="Z9389" s="3"/>
    </row>
    <row r="9390" spans="1:26" customFormat="1" x14ac:dyDescent="0.25">
      <c r="A9390" s="31">
        <v>19</v>
      </c>
      <c r="B9390" s="31">
        <v>19</v>
      </c>
      <c r="C9390" s="3" t="s">
        <v>15082</v>
      </c>
      <c r="D9390" s="3" t="s">
        <v>15077</v>
      </c>
      <c r="E9390" s="45" t="s">
        <v>15168</v>
      </c>
      <c r="F9390" s="3" t="s">
        <v>12895</v>
      </c>
      <c r="G9390" s="3" t="s">
        <v>15081</v>
      </c>
      <c r="H9390" s="3" t="s">
        <v>109</v>
      </c>
      <c r="I9390" s="42">
        <v>134.56</v>
      </c>
      <c r="J9390" s="42">
        <v>112.56</v>
      </c>
      <c r="K9390" s="42"/>
      <c r="L9390" s="42">
        <v>8</v>
      </c>
      <c r="M9390" s="42">
        <v>2</v>
      </c>
      <c r="N9390" s="42"/>
      <c r="O9390" s="42">
        <v>4</v>
      </c>
      <c r="P9390" s="42"/>
      <c r="Q9390" s="42">
        <v>8</v>
      </c>
      <c r="R9390" s="42"/>
      <c r="S9390" s="42"/>
      <c r="T9390" s="42"/>
      <c r="U9390" s="42"/>
      <c r="V9390" s="42"/>
      <c r="W9390" s="42"/>
      <c r="X9390" s="42">
        <f t="shared" si="362"/>
        <v>134.56</v>
      </c>
      <c r="Y9390" s="2">
        <f t="shared" si="363"/>
        <v>0</v>
      </c>
      <c r="Z9390" s="3"/>
    </row>
    <row r="9391" spans="1:26" customFormat="1" x14ac:dyDescent="0.25">
      <c r="A9391" s="31">
        <v>20</v>
      </c>
      <c r="B9391" s="31">
        <v>20</v>
      </c>
      <c r="C9391" s="3" t="s">
        <v>15083</v>
      </c>
      <c r="D9391" s="3" t="s">
        <v>15084</v>
      </c>
      <c r="E9391" s="45" t="s">
        <v>15168</v>
      </c>
      <c r="F9391" s="3" t="s">
        <v>12895</v>
      </c>
      <c r="G9391" s="3" t="s">
        <v>15081</v>
      </c>
      <c r="H9391" s="3" t="s">
        <v>109</v>
      </c>
      <c r="I9391" s="42">
        <v>234.35</v>
      </c>
      <c r="J9391" s="42">
        <v>194.25</v>
      </c>
      <c r="K9391" s="42">
        <v>8.1999999999999993</v>
      </c>
      <c r="L9391" s="42">
        <v>2.65</v>
      </c>
      <c r="M9391" s="42"/>
      <c r="N9391" s="42">
        <v>4.55</v>
      </c>
      <c r="O9391" s="42">
        <v>4.0999999999999996</v>
      </c>
      <c r="P9391" s="42">
        <v>17.2</v>
      </c>
      <c r="Q9391" s="42"/>
      <c r="R9391" s="42">
        <v>3.7</v>
      </c>
      <c r="S9391" s="42"/>
      <c r="T9391" s="42"/>
      <c r="U9391" s="42"/>
      <c r="V9391" s="42"/>
      <c r="W9391" s="42"/>
      <c r="X9391" s="42">
        <f t="shared" si="362"/>
        <v>234.64999999999998</v>
      </c>
      <c r="Y9391" s="3">
        <f t="shared" si="363"/>
        <v>-0.29999999999998295</v>
      </c>
      <c r="Z9391" s="3"/>
    </row>
    <row r="9392" spans="1:26" customFormat="1" x14ac:dyDescent="0.25">
      <c r="A9392" s="31">
        <v>21</v>
      </c>
      <c r="B9392" s="31">
        <v>21</v>
      </c>
      <c r="C9392" s="3" t="s">
        <v>15085</v>
      </c>
      <c r="D9392" s="3" t="s">
        <v>15084</v>
      </c>
      <c r="E9392" s="45" t="s">
        <v>15168</v>
      </c>
      <c r="F9392" s="3" t="s">
        <v>12895</v>
      </c>
      <c r="G9392" s="3" t="s">
        <v>15081</v>
      </c>
      <c r="H9392" s="3" t="s">
        <v>109</v>
      </c>
      <c r="I9392" s="42">
        <v>137.30000000000001</v>
      </c>
      <c r="J9392" s="42">
        <v>131.4</v>
      </c>
      <c r="K9392" s="42"/>
      <c r="L9392" s="42"/>
      <c r="M9392" s="42"/>
      <c r="N9392" s="42"/>
      <c r="O9392" s="42">
        <v>2.85</v>
      </c>
      <c r="P9392" s="42"/>
      <c r="Q9392" s="43"/>
      <c r="R9392" s="42">
        <v>3.05</v>
      </c>
      <c r="S9392" s="42"/>
      <c r="T9392" s="42"/>
      <c r="U9392" s="42"/>
      <c r="V9392" s="42"/>
      <c r="W9392" s="42"/>
      <c r="X9392" s="42">
        <v>137.30000000000001</v>
      </c>
      <c r="Y9392" s="2">
        <f t="shared" si="363"/>
        <v>0</v>
      </c>
      <c r="Z9392" s="3"/>
    </row>
    <row r="9393" spans="1:26" customFormat="1" x14ac:dyDescent="0.25">
      <c r="A9393" s="31">
        <v>22</v>
      </c>
      <c r="B9393" s="31">
        <v>22</v>
      </c>
      <c r="C9393" s="3" t="s">
        <v>15086</v>
      </c>
      <c r="D9393" s="3" t="s">
        <v>15087</v>
      </c>
      <c r="E9393" s="45" t="s">
        <v>15168</v>
      </c>
      <c r="F9393" s="3" t="s">
        <v>12895</v>
      </c>
      <c r="G9393" s="3" t="s">
        <v>15081</v>
      </c>
      <c r="H9393" s="3" t="s">
        <v>109</v>
      </c>
      <c r="I9393" s="42">
        <v>256.12</v>
      </c>
      <c r="J9393" s="42">
        <v>86.21</v>
      </c>
      <c r="K9393" s="42">
        <v>151.88999999999999</v>
      </c>
      <c r="L9393" s="42"/>
      <c r="M9393" s="42"/>
      <c r="N9393" s="42"/>
      <c r="O9393" s="42"/>
      <c r="P9393" s="42"/>
      <c r="Q9393" s="42">
        <v>16.38</v>
      </c>
      <c r="R9393" s="42">
        <v>1.56</v>
      </c>
      <c r="S9393" s="42"/>
      <c r="T9393" s="42"/>
      <c r="U9393" s="42"/>
      <c r="V9393" s="42"/>
      <c r="W9393" s="42"/>
      <c r="X9393" s="42">
        <f t="shared" si="362"/>
        <v>256.03999999999996</v>
      </c>
      <c r="Y9393" s="3">
        <f t="shared" si="363"/>
        <v>8.0000000000040927E-2</v>
      </c>
      <c r="Z9393" s="3"/>
    </row>
    <row r="9394" spans="1:26" customFormat="1" x14ac:dyDescent="0.25">
      <c r="A9394" s="31">
        <v>23</v>
      </c>
      <c r="B9394" s="31">
        <v>23</v>
      </c>
      <c r="C9394" s="3" t="s">
        <v>2797</v>
      </c>
      <c r="D9394" s="3" t="s">
        <v>15077</v>
      </c>
      <c r="E9394" s="45" t="s">
        <v>15168</v>
      </c>
      <c r="F9394" s="3" t="s">
        <v>12895</v>
      </c>
      <c r="G9394" s="3" t="s">
        <v>776</v>
      </c>
      <c r="H9394" s="3" t="s">
        <v>896</v>
      </c>
      <c r="I9394" s="42">
        <v>320.13</v>
      </c>
      <c r="J9394" s="42">
        <v>66.069999999999993</v>
      </c>
      <c r="K9394" s="42">
        <v>13.83</v>
      </c>
      <c r="L9394" s="42">
        <v>5.95</v>
      </c>
      <c r="M9394" s="42"/>
      <c r="N9394" s="42">
        <v>5.66</v>
      </c>
      <c r="O9394" s="42">
        <v>5</v>
      </c>
      <c r="P9394" s="42"/>
      <c r="Q9394" s="42">
        <v>16.54</v>
      </c>
      <c r="R9394" s="42"/>
      <c r="S9394" s="42"/>
      <c r="T9394" s="42">
        <v>207.08</v>
      </c>
      <c r="U9394" s="42"/>
      <c r="V9394" s="42"/>
      <c r="W9394" s="42"/>
      <c r="X9394" s="42">
        <f t="shared" si="362"/>
        <v>320.13</v>
      </c>
      <c r="Y9394" s="2">
        <f t="shared" si="363"/>
        <v>0</v>
      </c>
      <c r="Z9394" s="3"/>
    </row>
    <row r="9395" spans="1:26" customFormat="1" x14ac:dyDescent="0.25">
      <c r="A9395" s="31">
        <v>24</v>
      </c>
      <c r="B9395" s="31">
        <v>24</v>
      </c>
      <c r="C9395" s="3" t="s">
        <v>15088</v>
      </c>
      <c r="D9395" s="3" t="s">
        <v>15069</v>
      </c>
      <c r="E9395" s="45" t="s">
        <v>15168</v>
      </c>
      <c r="F9395" s="3" t="s">
        <v>12895</v>
      </c>
      <c r="G9395" s="3" t="s">
        <v>1021</v>
      </c>
      <c r="H9395" s="3" t="s">
        <v>14925</v>
      </c>
      <c r="I9395" s="42">
        <v>1786.52</v>
      </c>
      <c r="J9395" s="42">
        <v>233.13</v>
      </c>
      <c r="K9395" s="42">
        <v>41.21</v>
      </c>
      <c r="L9395" s="42"/>
      <c r="M9395" s="42"/>
      <c r="N9395" s="42">
        <v>1.96</v>
      </c>
      <c r="O9395" s="42">
        <v>4.79</v>
      </c>
      <c r="P9395" s="42"/>
      <c r="Q9395" s="42">
        <v>21.23</v>
      </c>
      <c r="R9395" s="42">
        <v>31.45</v>
      </c>
      <c r="S9395" s="42"/>
      <c r="T9395" s="42">
        <v>1452.4</v>
      </c>
      <c r="U9395" s="42">
        <v>0.25</v>
      </c>
      <c r="V9395" s="42"/>
      <c r="W9395" s="42"/>
      <c r="X9395" s="42">
        <f t="shared" si="362"/>
        <v>1786.42</v>
      </c>
      <c r="Y9395" s="3">
        <f t="shared" si="363"/>
        <v>9.9999999999909051E-2</v>
      </c>
      <c r="Z9395" s="3"/>
    </row>
    <row r="9396" spans="1:26" s="20" customFormat="1" x14ac:dyDescent="0.25">
      <c r="A9396" s="31">
        <v>25</v>
      </c>
      <c r="B9396" s="31">
        <v>25</v>
      </c>
      <c r="C9396" s="3" t="s">
        <v>15089</v>
      </c>
      <c r="D9396" s="3" t="s">
        <v>15089</v>
      </c>
      <c r="E9396" s="45" t="s">
        <v>15168</v>
      </c>
      <c r="F9396" s="3" t="s">
        <v>12895</v>
      </c>
      <c r="G9396" s="3" t="s">
        <v>10614</v>
      </c>
      <c r="H9396" s="3" t="s">
        <v>39</v>
      </c>
      <c r="I9396" s="42">
        <v>241.75</v>
      </c>
      <c r="J9396" s="42">
        <v>117.99</v>
      </c>
      <c r="K9396" s="42">
        <v>4.68</v>
      </c>
      <c r="L9396" s="42">
        <v>0.45</v>
      </c>
      <c r="M9396" s="42"/>
      <c r="N9396" s="42">
        <v>1.3</v>
      </c>
      <c r="O9396" s="42">
        <v>4.7699999999999996</v>
      </c>
      <c r="P9396" s="42"/>
      <c r="Q9396" s="42">
        <v>9.89</v>
      </c>
      <c r="R9396" s="42">
        <v>8.07</v>
      </c>
      <c r="S9396" s="42"/>
      <c r="T9396" s="42">
        <v>94.6</v>
      </c>
      <c r="U9396" s="42"/>
      <c r="V9396" s="42"/>
      <c r="W9396" s="42"/>
      <c r="X9396" s="42">
        <f t="shared" si="362"/>
        <v>241.74999999999997</v>
      </c>
      <c r="Y9396" s="2">
        <f t="shared" si="363"/>
        <v>0</v>
      </c>
      <c r="Z9396" s="6"/>
    </row>
    <row r="9397" spans="1:26" customFormat="1" x14ac:dyDescent="0.25">
      <c r="A9397" s="31">
        <v>26</v>
      </c>
      <c r="B9397" s="31">
        <v>26</v>
      </c>
      <c r="C9397" s="3" t="s">
        <v>3120</v>
      </c>
      <c r="D9397" s="3" t="s">
        <v>15089</v>
      </c>
      <c r="E9397" s="45" t="s">
        <v>15168</v>
      </c>
      <c r="F9397" s="3" t="s">
        <v>12895</v>
      </c>
      <c r="G9397" s="3" t="s">
        <v>9488</v>
      </c>
      <c r="H9397" s="3" t="s">
        <v>277</v>
      </c>
      <c r="I9397" s="42">
        <v>258.54000000000002</v>
      </c>
      <c r="J9397" s="42">
        <v>208.26</v>
      </c>
      <c r="K9397" s="42">
        <v>2.75</v>
      </c>
      <c r="L9397" s="42"/>
      <c r="M9397" s="42"/>
      <c r="N9397" s="42">
        <v>5.59</v>
      </c>
      <c r="O9397" s="42">
        <v>3.05</v>
      </c>
      <c r="P9397" s="42"/>
      <c r="Q9397" s="42">
        <v>5.28</v>
      </c>
      <c r="R9397" s="42">
        <v>6.88</v>
      </c>
      <c r="S9397" s="42"/>
      <c r="T9397" s="42">
        <v>24.86</v>
      </c>
      <c r="U9397" s="42">
        <v>1.87</v>
      </c>
      <c r="V9397" s="42"/>
      <c r="W9397" s="42"/>
      <c r="X9397" s="42">
        <f t="shared" si="362"/>
        <v>258.54000000000002</v>
      </c>
      <c r="Y9397" s="2">
        <f t="shared" si="363"/>
        <v>0</v>
      </c>
      <c r="Z9397" s="3"/>
    </row>
    <row r="9398" spans="1:26" customFormat="1" x14ac:dyDescent="0.25">
      <c r="A9398" s="31">
        <v>27</v>
      </c>
      <c r="B9398" s="31">
        <v>27</v>
      </c>
      <c r="C9398" s="3" t="s">
        <v>3118</v>
      </c>
      <c r="D9398" s="3" t="s">
        <v>15089</v>
      </c>
      <c r="E9398" s="45" t="s">
        <v>15168</v>
      </c>
      <c r="F9398" s="3" t="s">
        <v>12895</v>
      </c>
      <c r="G9398" s="3" t="s">
        <v>926</v>
      </c>
      <c r="H9398" s="3" t="s">
        <v>277</v>
      </c>
      <c r="I9398" s="42">
        <v>89.2</v>
      </c>
      <c r="J9398" s="42">
        <v>67.819999999999993</v>
      </c>
      <c r="K9398" s="42">
        <v>4.2300000000000004</v>
      </c>
      <c r="L9398" s="42">
        <v>0.65</v>
      </c>
      <c r="M9398" s="42"/>
      <c r="N9398" s="42">
        <v>11.5</v>
      </c>
      <c r="O9398" s="42">
        <v>3</v>
      </c>
      <c r="P9398" s="42"/>
      <c r="Q9398" s="42"/>
      <c r="R9398" s="42">
        <v>2</v>
      </c>
      <c r="S9398" s="42"/>
      <c r="T9398" s="42"/>
      <c r="U9398" s="42"/>
      <c r="V9398" s="42"/>
      <c r="W9398" s="42"/>
      <c r="X9398" s="42">
        <f t="shared" si="362"/>
        <v>89.2</v>
      </c>
      <c r="Y9398" s="2">
        <f t="shared" si="363"/>
        <v>0</v>
      </c>
      <c r="Z9398" s="3"/>
    </row>
    <row r="9399" spans="1:26" customFormat="1" x14ac:dyDescent="0.25">
      <c r="A9399" s="31">
        <v>28</v>
      </c>
      <c r="B9399" s="31">
        <v>29</v>
      </c>
      <c r="C9399" s="3" t="s">
        <v>6266</v>
      </c>
      <c r="D9399" s="3" t="s">
        <v>4687</v>
      </c>
      <c r="E9399" s="45" t="s">
        <v>15168</v>
      </c>
      <c r="F9399" s="3" t="s">
        <v>12895</v>
      </c>
      <c r="G9399" s="3" t="s">
        <v>3504</v>
      </c>
      <c r="H9399" s="3" t="s">
        <v>39</v>
      </c>
      <c r="I9399" s="42">
        <v>130.93</v>
      </c>
      <c r="J9399" s="42">
        <v>80.959999999999994</v>
      </c>
      <c r="K9399" s="42">
        <v>40.299999999999997</v>
      </c>
      <c r="L9399" s="42"/>
      <c r="M9399" s="42">
        <v>0.36</v>
      </c>
      <c r="N9399" s="42"/>
      <c r="O9399" s="42">
        <v>2.12</v>
      </c>
      <c r="P9399" s="42"/>
      <c r="Q9399" s="42">
        <v>1.4</v>
      </c>
      <c r="R9399" s="42">
        <v>1.34</v>
      </c>
      <c r="S9399" s="42"/>
      <c r="T9399" s="42">
        <v>1.76</v>
      </c>
      <c r="U9399" s="42">
        <v>2.69</v>
      </c>
      <c r="V9399" s="42"/>
      <c r="W9399" s="42"/>
      <c r="X9399" s="42">
        <f t="shared" si="362"/>
        <v>130.93</v>
      </c>
      <c r="Y9399" s="2">
        <f t="shared" si="363"/>
        <v>0</v>
      </c>
      <c r="Z9399" s="3"/>
    </row>
    <row r="9400" spans="1:26" customFormat="1" x14ac:dyDescent="0.25">
      <c r="A9400" s="31">
        <v>29</v>
      </c>
      <c r="B9400" s="31">
        <v>30</v>
      </c>
      <c r="C9400" s="3" t="s">
        <v>15090</v>
      </c>
      <c r="D9400" s="3" t="s">
        <v>15075</v>
      </c>
      <c r="E9400" s="45" t="s">
        <v>15168</v>
      </c>
      <c r="F9400" s="3" t="s">
        <v>12895</v>
      </c>
      <c r="G9400" s="3" t="s">
        <v>3165</v>
      </c>
      <c r="H9400" s="3" t="s">
        <v>39</v>
      </c>
      <c r="I9400" s="42">
        <v>343</v>
      </c>
      <c r="J9400" s="42">
        <v>104.3</v>
      </c>
      <c r="K9400" s="42">
        <v>2</v>
      </c>
      <c r="L9400" s="42">
        <v>7</v>
      </c>
      <c r="M9400" s="42"/>
      <c r="N9400" s="42">
        <v>1.4</v>
      </c>
      <c r="O9400" s="42">
        <v>2.4</v>
      </c>
      <c r="P9400" s="42">
        <v>63.21</v>
      </c>
      <c r="Q9400" s="42">
        <v>53</v>
      </c>
      <c r="R9400" s="42">
        <v>5</v>
      </c>
      <c r="S9400" s="42"/>
      <c r="T9400" s="42">
        <v>104.69</v>
      </c>
      <c r="U9400" s="42"/>
      <c r="V9400" s="42"/>
      <c r="W9400" s="42"/>
      <c r="X9400" s="42">
        <f t="shared" si="362"/>
        <v>343</v>
      </c>
      <c r="Y9400" s="2">
        <f t="shared" si="363"/>
        <v>0</v>
      </c>
      <c r="Z9400" s="3"/>
    </row>
    <row r="9401" spans="1:26" customFormat="1" x14ac:dyDescent="0.25">
      <c r="A9401" s="31">
        <v>30</v>
      </c>
      <c r="B9401" s="31">
        <v>31</v>
      </c>
      <c r="C9401" s="3" t="s">
        <v>15091</v>
      </c>
      <c r="D9401" s="3" t="s">
        <v>15075</v>
      </c>
      <c r="E9401" s="45" t="s">
        <v>15168</v>
      </c>
      <c r="F9401" s="3" t="s">
        <v>12895</v>
      </c>
      <c r="G9401" s="3" t="s">
        <v>8654</v>
      </c>
      <c r="H9401" s="3" t="s">
        <v>10</v>
      </c>
      <c r="I9401" s="42">
        <v>401.87</v>
      </c>
      <c r="J9401" s="42">
        <v>188.97</v>
      </c>
      <c r="K9401" s="42">
        <v>16.059999999999999</v>
      </c>
      <c r="L9401" s="42">
        <v>26.42</v>
      </c>
      <c r="M9401" s="42"/>
      <c r="N9401" s="42">
        <v>3.96</v>
      </c>
      <c r="O9401" s="42">
        <v>2.4500000000000002</v>
      </c>
      <c r="P9401" s="42">
        <v>16.3</v>
      </c>
      <c r="Q9401" s="42"/>
      <c r="R9401" s="42">
        <v>7.41</v>
      </c>
      <c r="S9401" s="42"/>
      <c r="T9401" s="42">
        <v>140.30000000000001</v>
      </c>
      <c r="U9401" s="42"/>
      <c r="V9401" s="42"/>
      <c r="W9401" s="42"/>
      <c r="X9401" s="42">
        <f t="shared" si="362"/>
        <v>401.87</v>
      </c>
      <c r="Y9401" s="2">
        <f t="shared" si="363"/>
        <v>0</v>
      </c>
      <c r="Z9401" s="3"/>
    </row>
    <row r="9402" spans="1:26" customFormat="1" x14ac:dyDescent="0.25">
      <c r="A9402" s="31">
        <v>31</v>
      </c>
      <c r="B9402" s="31">
        <v>32</v>
      </c>
      <c r="C9402" s="3" t="s">
        <v>15075</v>
      </c>
      <c r="D9402" s="3" t="s">
        <v>15075</v>
      </c>
      <c r="E9402" s="45" t="s">
        <v>15168</v>
      </c>
      <c r="F9402" s="3" t="s">
        <v>12895</v>
      </c>
      <c r="G9402" s="3" t="s">
        <v>15092</v>
      </c>
      <c r="H9402" s="3" t="s">
        <v>245</v>
      </c>
      <c r="I9402" s="42">
        <v>412.76</v>
      </c>
      <c r="J9402" s="42">
        <v>152.1</v>
      </c>
      <c r="K9402" s="42">
        <v>34.57</v>
      </c>
      <c r="L9402" s="42"/>
      <c r="M9402" s="42"/>
      <c r="N9402" s="42">
        <v>116.45</v>
      </c>
      <c r="O9402" s="42">
        <v>6.13</v>
      </c>
      <c r="P9402" s="42">
        <v>51.21</v>
      </c>
      <c r="Q9402" s="42"/>
      <c r="R9402" s="42">
        <v>16.07</v>
      </c>
      <c r="S9402" s="42"/>
      <c r="T9402" s="42">
        <v>34.020000000000003</v>
      </c>
      <c r="U9402" s="42">
        <v>2.21</v>
      </c>
      <c r="V9402" s="42"/>
      <c r="W9402" s="42"/>
      <c r="X9402" s="42">
        <f t="shared" si="362"/>
        <v>412.75999999999993</v>
      </c>
      <c r="Y9402" s="2">
        <f t="shared" si="363"/>
        <v>0</v>
      </c>
      <c r="Z9402" s="3"/>
    </row>
    <row r="9403" spans="1:26" customFormat="1" x14ac:dyDescent="0.25">
      <c r="A9403" s="31">
        <v>32</v>
      </c>
      <c r="B9403" s="31">
        <v>33</v>
      </c>
      <c r="C9403" s="3" t="s">
        <v>15093</v>
      </c>
      <c r="D9403" s="3" t="s">
        <v>15075</v>
      </c>
      <c r="E9403" s="45" t="s">
        <v>15168</v>
      </c>
      <c r="F9403" s="3" t="s">
        <v>12895</v>
      </c>
      <c r="G9403" s="3" t="s">
        <v>15094</v>
      </c>
      <c r="H9403" s="3" t="s">
        <v>14925</v>
      </c>
      <c r="I9403" s="42">
        <v>315.98</v>
      </c>
      <c r="J9403" s="42">
        <v>85.48</v>
      </c>
      <c r="K9403" s="42">
        <v>22.07</v>
      </c>
      <c r="L9403" s="42">
        <v>9.57</v>
      </c>
      <c r="M9403" s="42"/>
      <c r="N9403" s="42"/>
      <c r="O9403" s="42"/>
      <c r="P9403" s="42"/>
      <c r="Q9403" s="42"/>
      <c r="R9403" s="42">
        <v>11.42</v>
      </c>
      <c r="S9403" s="42"/>
      <c r="T9403" s="42">
        <v>187.44</v>
      </c>
      <c r="U9403" s="42"/>
      <c r="V9403" s="42"/>
      <c r="W9403" s="42"/>
      <c r="X9403" s="42">
        <f t="shared" si="362"/>
        <v>315.98</v>
      </c>
      <c r="Y9403" s="2">
        <f t="shared" si="363"/>
        <v>0</v>
      </c>
      <c r="Z9403" s="3"/>
    </row>
    <row r="9404" spans="1:26" customFormat="1" x14ac:dyDescent="0.25">
      <c r="A9404" s="31">
        <v>33</v>
      </c>
      <c r="B9404" s="31">
        <v>34</v>
      </c>
      <c r="C9404" s="3" t="s">
        <v>4354</v>
      </c>
      <c r="D9404" s="3" t="s">
        <v>15073</v>
      </c>
      <c r="E9404" s="45" t="s">
        <v>15168</v>
      </c>
      <c r="F9404" s="3" t="s">
        <v>12895</v>
      </c>
      <c r="G9404" s="3" t="s">
        <v>13615</v>
      </c>
      <c r="H9404" s="3" t="s">
        <v>3762</v>
      </c>
      <c r="I9404" s="42">
        <v>72.900000000000006</v>
      </c>
      <c r="J9404" s="42">
        <v>65.150000000000006</v>
      </c>
      <c r="K9404" s="42">
        <v>4.75</v>
      </c>
      <c r="L9404" s="42">
        <v>0.35</v>
      </c>
      <c r="M9404" s="42">
        <v>1</v>
      </c>
      <c r="N9404" s="42"/>
      <c r="O9404" s="42">
        <v>1.35</v>
      </c>
      <c r="P9404" s="42"/>
      <c r="Q9404" s="42">
        <v>0.3</v>
      </c>
      <c r="R9404" s="42"/>
      <c r="S9404" s="42"/>
      <c r="T9404" s="42"/>
      <c r="U9404" s="42"/>
      <c r="V9404" s="42"/>
      <c r="W9404" s="42"/>
      <c r="X9404" s="42">
        <f t="shared" si="362"/>
        <v>72.899999999999991</v>
      </c>
      <c r="Y9404" s="2">
        <f t="shared" si="363"/>
        <v>0</v>
      </c>
      <c r="Z9404" s="3"/>
    </row>
    <row r="9405" spans="1:26" customFormat="1" x14ac:dyDescent="0.25">
      <c r="A9405" s="31">
        <v>34</v>
      </c>
      <c r="B9405" s="31">
        <v>35</v>
      </c>
      <c r="C9405" s="3" t="s">
        <v>15095</v>
      </c>
      <c r="D9405" s="3" t="s">
        <v>15073</v>
      </c>
      <c r="E9405" s="45" t="s">
        <v>15168</v>
      </c>
      <c r="F9405" s="3" t="s">
        <v>12895</v>
      </c>
      <c r="G9405" s="3" t="s">
        <v>13727</v>
      </c>
      <c r="H9405" s="3" t="s">
        <v>39</v>
      </c>
      <c r="I9405" s="42">
        <v>124.25</v>
      </c>
      <c r="J9405" s="42">
        <v>36.450000000000003</v>
      </c>
      <c r="K9405" s="42"/>
      <c r="L9405" s="42">
        <v>4.55</v>
      </c>
      <c r="M9405" s="42"/>
      <c r="N9405" s="42"/>
      <c r="O9405" s="42"/>
      <c r="P9405" s="42"/>
      <c r="Q9405" s="42"/>
      <c r="R9405" s="42">
        <v>0.9</v>
      </c>
      <c r="S9405" s="42"/>
      <c r="T9405" s="42">
        <v>82.35</v>
      </c>
      <c r="U9405" s="42"/>
      <c r="V9405" s="42"/>
      <c r="W9405" s="42"/>
      <c r="X9405" s="42">
        <f t="shared" si="362"/>
        <v>124.25</v>
      </c>
      <c r="Y9405" s="2">
        <f t="shared" si="363"/>
        <v>0</v>
      </c>
      <c r="Z9405" s="3"/>
    </row>
    <row r="9406" spans="1:26" customFormat="1" x14ac:dyDescent="0.25">
      <c r="A9406" s="31">
        <v>35</v>
      </c>
      <c r="B9406" s="31">
        <v>36</v>
      </c>
      <c r="C9406" s="3" t="s">
        <v>14047</v>
      </c>
      <c r="D9406" s="3" t="s">
        <v>15073</v>
      </c>
      <c r="E9406" s="45" t="s">
        <v>15168</v>
      </c>
      <c r="F9406" s="3" t="s">
        <v>12895</v>
      </c>
      <c r="G9406" s="3" t="s">
        <v>1196</v>
      </c>
      <c r="H9406" s="3" t="s">
        <v>791</v>
      </c>
      <c r="I9406" s="42">
        <v>161.51</v>
      </c>
      <c r="J9406" s="42">
        <v>42.69</v>
      </c>
      <c r="K9406" s="42">
        <v>9.5500000000000007</v>
      </c>
      <c r="L9406" s="42">
        <v>4.72</v>
      </c>
      <c r="M9406" s="42"/>
      <c r="N9406" s="42">
        <v>8.0399999999999991</v>
      </c>
      <c r="O9406" s="42">
        <v>2.4</v>
      </c>
      <c r="P9406" s="42">
        <v>63.21</v>
      </c>
      <c r="Q9406" s="42">
        <v>9.4</v>
      </c>
      <c r="R9406" s="42"/>
      <c r="S9406" s="42"/>
      <c r="T9406" s="42">
        <v>21.5</v>
      </c>
      <c r="U9406" s="42"/>
      <c r="V9406" s="42"/>
      <c r="W9406" s="42"/>
      <c r="X9406" s="42">
        <f t="shared" si="362"/>
        <v>161.51000000000002</v>
      </c>
      <c r="Y9406" s="2">
        <f t="shared" si="363"/>
        <v>0</v>
      </c>
      <c r="Z9406" s="3"/>
    </row>
    <row r="9407" spans="1:26" customFormat="1" x14ac:dyDescent="0.25">
      <c r="A9407" s="31">
        <v>36</v>
      </c>
      <c r="B9407" s="31">
        <v>37</v>
      </c>
      <c r="C9407" s="3" t="s">
        <v>15096</v>
      </c>
      <c r="D9407" s="3" t="s">
        <v>14650</v>
      </c>
      <c r="E9407" s="45" t="s">
        <v>15168</v>
      </c>
      <c r="F9407" s="3" t="s">
        <v>12895</v>
      </c>
      <c r="G9407" s="3" t="s">
        <v>15097</v>
      </c>
      <c r="H9407" s="3" t="s">
        <v>39</v>
      </c>
      <c r="I9407" s="42">
        <v>108.88</v>
      </c>
      <c r="J9407" s="42">
        <v>61</v>
      </c>
      <c r="K9407" s="42">
        <v>13.96</v>
      </c>
      <c r="L9407" s="42">
        <v>13.61</v>
      </c>
      <c r="M9407" s="42"/>
      <c r="N9407" s="42">
        <v>1.1000000000000001</v>
      </c>
      <c r="O9407" s="42"/>
      <c r="P9407" s="42"/>
      <c r="Q9407" s="42">
        <v>7.62</v>
      </c>
      <c r="R9407" s="42"/>
      <c r="S9407" s="42"/>
      <c r="T9407" s="42">
        <v>11.59</v>
      </c>
      <c r="U9407" s="42"/>
      <c r="V9407" s="42"/>
      <c r="W9407" s="42"/>
      <c r="X9407" s="42">
        <f t="shared" si="362"/>
        <v>108.88000000000001</v>
      </c>
      <c r="Y9407" s="2">
        <f t="shared" si="363"/>
        <v>0</v>
      </c>
      <c r="Z9407" s="3"/>
    </row>
  </sheetData>
  <sortState xmlns:xlrd2="http://schemas.microsoft.com/office/spreadsheetml/2017/richdata2" ref="A2:Z9488">
    <sortCondition ref="F2:F9488"/>
  </sortState>
  <hyperlinks>
    <hyperlink ref="C5789" r:id="rId1" display="\\" xr:uid="{00000000-0004-0000-0000-000000000000}"/>
    <hyperlink ref="C6021" r:id="rId2" display="https://pl.wikipedia.org/wiki/Lulin_(powiat_grodziski)" xr:uid="{00000000-0004-0000-0000-000001000000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Pif</dc:creator>
  <cp:lastModifiedBy>Arkadiusz</cp:lastModifiedBy>
  <dcterms:created xsi:type="dcterms:W3CDTF">2020-11-16T10:48:15Z</dcterms:created>
  <dcterms:modified xsi:type="dcterms:W3CDTF">2021-11-10T08:49:26Z</dcterms:modified>
</cp:coreProperties>
</file>